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C:\Users\sknight5\OneDrive - Department of Health and Social Care\Documents\projects\long-acting-buprenorphine-cost-effectiveness\data\processed\"/>
    </mc:Choice>
  </mc:AlternateContent>
  <xr:revisionPtr revIDLastSave="0" documentId="8_{E64E7A21-0B98-432E-BEDC-3D4A5B1DDF0F}" xr6:coauthVersionLast="47" xr6:coauthVersionMax="47" xr10:uidLastSave="{00000000-0000-0000-0000-000000000000}"/>
  <bookViews>
    <workbookView xWindow="760" yWindow="760" windowWidth="28800" windowHeight="15540" tabRatio="732" xr2:uid="{00000000-000D-0000-FFFF-FFFF00000000}"/>
  </bookViews>
  <sheets>
    <sheet name="Partnership" sheetId="1" r:id="rId1"/>
    <sheet name="Provider" sheetId="14" r:id="rId2"/>
    <sheet name="ParentProvider_depot" sheetId="26" state="hidden" r:id="rId3"/>
    <sheet name="Provider_depot" sheetId="23" state="hidden" r:id="rId4"/>
    <sheet name="Partnership_depot" sheetId="22" state="hidden" r:id="rId5"/>
    <sheet name="Guidance" sheetId="24" r:id="rId6"/>
    <sheet name="Constants" sheetId="10" state="hidden" r:id="rId7"/>
    <sheet name="AgencyPickList" sheetId="17" state="hidden" r:id="rId8"/>
  </sheets>
  <definedNames>
    <definedName name="_xlnm._FilterDatabase" localSheetId="7" hidden="1">AgencyPickList!$A$1:$F$2567</definedName>
    <definedName name="_xlnm._FilterDatabase" localSheetId="6" hidden="1">Constants!#REF!</definedName>
    <definedName name="_xlnm._FilterDatabase" localSheetId="2" hidden="1">ParentProvider_depot!$A$1:$I$110</definedName>
    <definedName name="_xlnm._FilterDatabase" localSheetId="4" hidden="1">Partnership_depot!$A$1:$I$165</definedName>
    <definedName name="_xlnm._FilterDatabase" localSheetId="3" hidden="1">Provider_depot!$A$1:$J$350</definedName>
    <definedName name="AGENCY">Constants!$G$1:$G$405</definedName>
    <definedName name="Agency_Code">Provider!$AA$10</definedName>
    <definedName name="AgencyList">Provider!$O$10</definedName>
    <definedName name="data_type">Constants!$D$1:$D$2</definedName>
    <definedName name="DATProv">Constants!$I$1:$I$150</definedName>
    <definedName name="DATProv2">Constants!$I$1:$I$150</definedName>
    <definedName name="DATValue">Provider!$O$7</definedName>
    <definedName name="DrugType">Constants!$C$1:$C$5</definedName>
    <definedName name="EndDate">#REF!</definedName>
    <definedName name="FY">#REF!</definedName>
    <definedName name="GeoArea">Constants!$A$1:$A$150</definedName>
    <definedName name="GeoArea2">Constants!$A$1:$A$150</definedName>
    <definedName name="HEPC">Constants!$H$2</definedName>
    <definedName name="InjectingStatus">Constants!$F$1:$F$6</definedName>
    <definedName name="LA_Code">Partnership!$E$9</definedName>
    <definedName name="List_Value">Partnership!$N$7</definedName>
    <definedName name="National">Constants!$H$3</definedName>
    <definedName name="National2">Constants!$H$5</definedName>
    <definedName name="NationalDAT">Constants!$A$1:$A$141</definedName>
    <definedName name="OHID_Centre">Partnership!$N$11</definedName>
    <definedName name="Parent_Provider">Partnership!$N$15</definedName>
    <definedName name="Picker">Constants!$H$2</definedName>
    <definedName name="_xlnm.Print_Area" localSheetId="0">Partnership!$B$2:$W$60</definedName>
    <definedName name="_xlnm.Print_Area" localSheetId="1">Provider!$B$2:$Y$62</definedName>
    <definedName name="ProvCheck">Partnership!#REF!</definedName>
    <definedName name="Provider">Constants!$H$4</definedName>
    <definedName name="Provider_Code">Partnership!$F$9</definedName>
    <definedName name="Provider_Value">Partnership!#REF!</definedName>
    <definedName name="QTR">#REF!</definedName>
    <definedName name="ReportingPeriod">Constants!$E$1:$E$3</definedName>
    <definedName name="StartDate">#REF!</definedName>
    <definedName name="Title">Partnership!$E$2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1" l="1"/>
  <c r="E39" i="1"/>
  <c r="K38" i="1"/>
  <c r="I38" i="1"/>
  <c r="G38" i="1"/>
  <c r="E38" i="1"/>
  <c r="K37" i="1"/>
  <c r="I37" i="1"/>
  <c r="G37" i="1"/>
  <c r="E37" i="1"/>
  <c r="K41" i="1"/>
  <c r="I41" i="1"/>
  <c r="G41" i="1"/>
  <c r="E41" i="1"/>
  <c r="K40" i="1"/>
  <c r="I40" i="1"/>
  <c r="G40" i="1"/>
  <c r="E40" i="1"/>
  <c r="K39" i="1"/>
  <c r="I39" i="1"/>
  <c r="K48" i="14"/>
  <c r="I48" i="14"/>
  <c r="G48" i="14"/>
  <c r="E48" i="14"/>
  <c r="K55" i="1"/>
  <c r="I55" i="1"/>
  <c r="G55" i="1"/>
  <c r="E55" i="1"/>
  <c r="K47" i="1"/>
  <c r="I47" i="1"/>
  <c r="G47" i="1"/>
  <c r="E47" i="1"/>
  <c r="K23" i="1"/>
  <c r="I23" i="1"/>
  <c r="G23" i="1"/>
  <c r="E23" i="1"/>
  <c r="K54" i="1"/>
  <c r="I54" i="1"/>
  <c r="G54" i="1"/>
  <c r="E54" i="1"/>
  <c r="K46" i="1"/>
  <c r="I46" i="1"/>
  <c r="G46" i="1"/>
  <c r="E46" i="1"/>
  <c r="K22" i="1"/>
  <c r="I22" i="1"/>
  <c r="G22" i="1"/>
  <c r="E22" i="1"/>
  <c r="K53" i="1"/>
  <c r="I53" i="1"/>
  <c r="G53" i="1"/>
  <c r="E53" i="1"/>
  <c r="K45" i="1"/>
  <c r="I45" i="1"/>
  <c r="G45" i="1"/>
  <c r="E45" i="1"/>
  <c r="K21" i="1"/>
  <c r="I21" i="1"/>
  <c r="G21" i="1"/>
  <c r="E21" i="1"/>
  <c r="K57" i="1"/>
  <c r="I57" i="1"/>
  <c r="G57" i="1"/>
  <c r="E57" i="1"/>
  <c r="K56" i="1"/>
  <c r="I56" i="1"/>
  <c r="G56" i="1"/>
  <c r="E56" i="1"/>
  <c r="K49" i="1"/>
  <c r="I49" i="1"/>
  <c r="G49" i="1"/>
  <c r="E49" i="1"/>
  <c r="K48" i="1"/>
  <c r="I48" i="1"/>
  <c r="G48" i="1"/>
  <c r="E48" i="1"/>
  <c r="K25" i="1"/>
  <c r="I25" i="1"/>
  <c r="G25" i="1"/>
  <c r="E25" i="1"/>
  <c r="K24" i="1"/>
  <c r="I24" i="1"/>
  <c r="G24" i="1"/>
  <c r="E24" i="1"/>
  <c r="G2726" i="17" l="1"/>
  <c r="G2727" i="17"/>
  <c r="G2728" i="17"/>
  <c r="G2729" i="17"/>
  <c r="G2730" i="17"/>
  <c r="G2731" i="17"/>
  <c r="G2732" i="17"/>
  <c r="G2733" i="17"/>
  <c r="G2734" i="17"/>
  <c r="G2735" i="17"/>
  <c r="G2736" i="17"/>
  <c r="G2737" i="17"/>
  <c r="G2738" i="17"/>
  <c r="G2739" i="17"/>
  <c r="G2740" i="17"/>
  <c r="G2741" i="17"/>
  <c r="G2742" i="17"/>
  <c r="G2743" i="17"/>
  <c r="G2744" i="17"/>
  <c r="G2745" i="17"/>
  <c r="G2746" i="17"/>
  <c r="G2747" i="17"/>
  <c r="G2748" i="17"/>
  <c r="G2749" i="17"/>
  <c r="G2750" i="17"/>
  <c r="G2751" i="17"/>
  <c r="G2752" i="17"/>
  <c r="G2753" i="17"/>
  <c r="G2754" i="17"/>
  <c r="G2755" i="17"/>
  <c r="G2756" i="17"/>
  <c r="G2757" i="17"/>
  <c r="G2758" i="17"/>
  <c r="G2759" i="17"/>
  <c r="G2760" i="17"/>
  <c r="G2761" i="17"/>
  <c r="G2762" i="17"/>
  <c r="G2763" i="17"/>
  <c r="G2764" i="17"/>
  <c r="G2765" i="17"/>
  <c r="G2766" i="17"/>
  <c r="G2767" i="17"/>
  <c r="G2768" i="17"/>
  <c r="G2769" i="17"/>
  <c r="G2770" i="17"/>
  <c r="G2771" i="17"/>
  <c r="G2772" i="17"/>
  <c r="G2773" i="17"/>
  <c r="G2774" i="17"/>
  <c r="G2775" i="17"/>
  <c r="G2776" i="17"/>
  <c r="G2777" i="17"/>
  <c r="G2778" i="17"/>
  <c r="G2779" i="17"/>
  <c r="G2780" i="17"/>
  <c r="G2781" i="17"/>
  <c r="G2782" i="17"/>
  <c r="G2783" i="17"/>
  <c r="G2784" i="17"/>
  <c r="G2785" i="17"/>
  <c r="G2786" i="17"/>
  <c r="G2787" i="17"/>
  <c r="G2788" i="17"/>
  <c r="G2789" i="17"/>
  <c r="G2790" i="17"/>
  <c r="G2791" i="17"/>
  <c r="G2792" i="17"/>
  <c r="G2793" i="17"/>
  <c r="G2794" i="17"/>
  <c r="G2795" i="17"/>
  <c r="G2796" i="17"/>
  <c r="G2797" i="17"/>
  <c r="G2798" i="17"/>
  <c r="G2799" i="17"/>
  <c r="G2800" i="17"/>
  <c r="G2801" i="17"/>
  <c r="G2802" i="17"/>
  <c r="G2803" i="17"/>
  <c r="G2804" i="17"/>
  <c r="G2805" i="17"/>
  <c r="G2806" i="17"/>
  <c r="G2807" i="17"/>
  <c r="G2808" i="17"/>
  <c r="G2809" i="17"/>
  <c r="G2810" i="17"/>
  <c r="G2811" i="17"/>
  <c r="G2812" i="17"/>
  <c r="G2813" i="17"/>
  <c r="G2814" i="17"/>
  <c r="G2815" i="17"/>
  <c r="G2816" i="17"/>
  <c r="G2817" i="17"/>
  <c r="G2818" i="17"/>
  <c r="G2819" i="17"/>
  <c r="G2820" i="17"/>
  <c r="G2821" i="17"/>
  <c r="G2822" i="17"/>
  <c r="G2823" i="17"/>
  <c r="G2824" i="17"/>
  <c r="G2825" i="17"/>
  <c r="G2826" i="17"/>
  <c r="G2827" i="17"/>
  <c r="G2828" i="17"/>
  <c r="G2829" i="17"/>
  <c r="G2830" i="17"/>
  <c r="G2831" i="17"/>
  <c r="G2832" i="17"/>
  <c r="G2833" i="17"/>
  <c r="G2834" i="17"/>
  <c r="G2835" i="17"/>
  <c r="G2836" i="17"/>
  <c r="G2837" i="17"/>
  <c r="G2838" i="17"/>
  <c r="G2839" i="17"/>
  <c r="G2840" i="17"/>
  <c r="G2841" i="17"/>
  <c r="G2842" i="17"/>
  <c r="G2843" i="17"/>
  <c r="G2844" i="17"/>
  <c r="G2845" i="17"/>
  <c r="G2846" i="17"/>
  <c r="G2847" i="17"/>
  <c r="G2848" i="17"/>
  <c r="G2849" i="17"/>
  <c r="G2850" i="17"/>
  <c r="G2851" i="17"/>
  <c r="G2852" i="17"/>
  <c r="G2853" i="17"/>
  <c r="G2854" i="17"/>
  <c r="G2855" i="17"/>
  <c r="G2856" i="17"/>
  <c r="G2857" i="17"/>
  <c r="G2858" i="17"/>
  <c r="G2859" i="17"/>
  <c r="G2860" i="17"/>
  <c r="G2861" i="17"/>
  <c r="G2862" i="17"/>
  <c r="G2568" i="17"/>
  <c r="G2569" i="17"/>
  <c r="G2570" i="17"/>
  <c r="G2571" i="17"/>
  <c r="G2572" i="17"/>
  <c r="G2573" i="17"/>
  <c r="G2574" i="17"/>
  <c r="G2575" i="17"/>
  <c r="G2576" i="17"/>
  <c r="G2577" i="17"/>
  <c r="G2578" i="17"/>
  <c r="G2579" i="17"/>
  <c r="G2580" i="17"/>
  <c r="G2581" i="17"/>
  <c r="G2582" i="17"/>
  <c r="G2583" i="17"/>
  <c r="G2584" i="17"/>
  <c r="G2585" i="17"/>
  <c r="G2586" i="17"/>
  <c r="G2587" i="17"/>
  <c r="G2588" i="17"/>
  <c r="G2589" i="17"/>
  <c r="G2590" i="17"/>
  <c r="G2591" i="17"/>
  <c r="G2592" i="17"/>
  <c r="G2593" i="17"/>
  <c r="G2594" i="17"/>
  <c r="G2595" i="17"/>
  <c r="G2596" i="17"/>
  <c r="G2597" i="17"/>
  <c r="G2598" i="17"/>
  <c r="G2599" i="17"/>
  <c r="G2600" i="17"/>
  <c r="G2601" i="17"/>
  <c r="G2602" i="17"/>
  <c r="G2603" i="17"/>
  <c r="G2604" i="17"/>
  <c r="G2605" i="17"/>
  <c r="G2606" i="17"/>
  <c r="G2607" i="17"/>
  <c r="G2608" i="17"/>
  <c r="G2609" i="17"/>
  <c r="G2610" i="17"/>
  <c r="G2611" i="17"/>
  <c r="G2612" i="17"/>
  <c r="G2613" i="17"/>
  <c r="G2614" i="17"/>
  <c r="G2615" i="17"/>
  <c r="G2616" i="17"/>
  <c r="G2617" i="17"/>
  <c r="G2618" i="17"/>
  <c r="G2619" i="17"/>
  <c r="G2620" i="17"/>
  <c r="G2621" i="17"/>
  <c r="G2622" i="17"/>
  <c r="G2623" i="17"/>
  <c r="G2624" i="17"/>
  <c r="G2625" i="17"/>
  <c r="G2626" i="17"/>
  <c r="G2627" i="17"/>
  <c r="G2628" i="17"/>
  <c r="G2629" i="17"/>
  <c r="G2630" i="17"/>
  <c r="G2631" i="17"/>
  <c r="G2632" i="17"/>
  <c r="G2633" i="17"/>
  <c r="G2634" i="17"/>
  <c r="G2635" i="17"/>
  <c r="G2636" i="17"/>
  <c r="G2637" i="17"/>
  <c r="G2638" i="17"/>
  <c r="G2639" i="17"/>
  <c r="G2640" i="17"/>
  <c r="G2641" i="17"/>
  <c r="G2642" i="17"/>
  <c r="G2643" i="17"/>
  <c r="G2644" i="17"/>
  <c r="G2645" i="17"/>
  <c r="G2646" i="17"/>
  <c r="G2647" i="17"/>
  <c r="G2648" i="17"/>
  <c r="G2649" i="17"/>
  <c r="G2650" i="17"/>
  <c r="G2651" i="17"/>
  <c r="G2652" i="17"/>
  <c r="G2653" i="17"/>
  <c r="G2654" i="17"/>
  <c r="G2655" i="17"/>
  <c r="G2656" i="17"/>
  <c r="G2657" i="17"/>
  <c r="G2658" i="17"/>
  <c r="G2659" i="17"/>
  <c r="G2660" i="17"/>
  <c r="G2661" i="17"/>
  <c r="G2662" i="17"/>
  <c r="G2663" i="17"/>
  <c r="G2664" i="17"/>
  <c r="G2665" i="17"/>
  <c r="G2666" i="17"/>
  <c r="G2667" i="17"/>
  <c r="G2668" i="17"/>
  <c r="G2669" i="17"/>
  <c r="G2670" i="17"/>
  <c r="G2671" i="17"/>
  <c r="G2672" i="17"/>
  <c r="G2673" i="17"/>
  <c r="G2674" i="17"/>
  <c r="G2675" i="17"/>
  <c r="G2676" i="17"/>
  <c r="G2677" i="17"/>
  <c r="G2678" i="17"/>
  <c r="G2679" i="17"/>
  <c r="G2680" i="17"/>
  <c r="G2681" i="17"/>
  <c r="G2682" i="17"/>
  <c r="G2683" i="17"/>
  <c r="G2684" i="17"/>
  <c r="G2685" i="17"/>
  <c r="G2686" i="17"/>
  <c r="G2687" i="17"/>
  <c r="G2688" i="17"/>
  <c r="G2689" i="17"/>
  <c r="G2690" i="17"/>
  <c r="G2691" i="17"/>
  <c r="G2692" i="17"/>
  <c r="G2693" i="17"/>
  <c r="G2694" i="17"/>
  <c r="G2695" i="17"/>
  <c r="G2696" i="17"/>
  <c r="G2697" i="17"/>
  <c r="G2698" i="17"/>
  <c r="G2699" i="17"/>
  <c r="G2700" i="17"/>
  <c r="G2701" i="17"/>
  <c r="G2702" i="17"/>
  <c r="G2703" i="17"/>
  <c r="G2704" i="17"/>
  <c r="G2705" i="17"/>
  <c r="G2706" i="17"/>
  <c r="G2707" i="17"/>
  <c r="G2708" i="17"/>
  <c r="G2709" i="17"/>
  <c r="G2710" i="17"/>
  <c r="G2711" i="17"/>
  <c r="G2712" i="17"/>
  <c r="G2713" i="17"/>
  <c r="G2714" i="17"/>
  <c r="G2715" i="17"/>
  <c r="G2716" i="17"/>
  <c r="G2717" i="17"/>
  <c r="G2718" i="17"/>
  <c r="G2719" i="17"/>
  <c r="G2720" i="17"/>
  <c r="G2721" i="17"/>
  <c r="G2722" i="17"/>
  <c r="G2723" i="17"/>
  <c r="G2724" i="17"/>
  <c r="G2725"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1003" i="17"/>
  <c r="G1004" i="17"/>
  <c r="G1005" i="17"/>
  <c r="G1006" i="17"/>
  <c r="G1007" i="17"/>
  <c r="G1008" i="17"/>
  <c r="G1009" i="17"/>
  <c r="G1010" i="17"/>
  <c r="G1011" i="17"/>
  <c r="G1012" i="17"/>
  <c r="G1013" i="17"/>
  <c r="G1014" i="17"/>
  <c r="G1015" i="17"/>
  <c r="G1016" i="17"/>
  <c r="G1017" i="17"/>
  <c r="G1018" i="17"/>
  <c r="G1019" i="17"/>
  <c r="G1020" i="17"/>
  <c r="G1021" i="17"/>
  <c r="G1022" i="17"/>
  <c r="G1023" i="17"/>
  <c r="G1024" i="17"/>
  <c r="G1025" i="17"/>
  <c r="G1026" i="17"/>
  <c r="G1027" i="17"/>
  <c r="G1028" i="17"/>
  <c r="G1029" i="17"/>
  <c r="G1030" i="17"/>
  <c r="G1031" i="17"/>
  <c r="G1032" i="17"/>
  <c r="G1033" i="17"/>
  <c r="G1034" i="17"/>
  <c r="G1035" i="17"/>
  <c r="G1036" i="17"/>
  <c r="G1037" i="17"/>
  <c r="G1038" i="17"/>
  <c r="G1039" i="17"/>
  <c r="G1040" i="17"/>
  <c r="G1041" i="17"/>
  <c r="G1042" i="17"/>
  <c r="G1043" i="17"/>
  <c r="G1044" i="17"/>
  <c r="G1045" i="17"/>
  <c r="G1046" i="17"/>
  <c r="G1047" i="17"/>
  <c r="G1048" i="17"/>
  <c r="G1049" i="17"/>
  <c r="G1050" i="17"/>
  <c r="G1051" i="17"/>
  <c r="G1052" i="17"/>
  <c r="G1053" i="17"/>
  <c r="G1054" i="17"/>
  <c r="G1055" i="17"/>
  <c r="G1056" i="17"/>
  <c r="G1057" i="17"/>
  <c r="G1058" i="17"/>
  <c r="G1059" i="17"/>
  <c r="G1060" i="17"/>
  <c r="G1061" i="17"/>
  <c r="G1062" i="17"/>
  <c r="G1063" i="17"/>
  <c r="G1064" i="17"/>
  <c r="G1065" i="17"/>
  <c r="G1066" i="17"/>
  <c r="G1067" i="17"/>
  <c r="G1068" i="17"/>
  <c r="G1069" i="17"/>
  <c r="G1070" i="17"/>
  <c r="G1071" i="17"/>
  <c r="G1072" i="17"/>
  <c r="G1073" i="17"/>
  <c r="G1074" i="17"/>
  <c r="G1075" i="17"/>
  <c r="G1076" i="17"/>
  <c r="G1077" i="17"/>
  <c r="G1078" i="17"/>
  <c r="G1079" i="17"/>
  <c r="G1080" i="17"/>
  <c r="G1081" i="17"/>
  <c r="G1082" i="17"/>
  <c r="G1083" i="17"/>
  <c r="G1084" i="17"/>
  <c r="G1085" i="17"/>
  <c r="G1086" i="17"/>
  <c r="G1087" i="17"/>
  <c r="G1088" i="17"/>
  <c r="G1089" i="17"/>
  <c r="G1090" i="17"/>
  <c r="G1091" i="17"/>
  <c r="G1092" i="17"/>
  <c r="G1093" i="17"/>
  <c r="G1094" i="17"/>
  <c r="G1095" i="17"/>
  <c r="G1096" i="17"/>
  <c r="G1097" i="17"/>
  <c r="G1098" i="17"/>
  <c r="G1099" i="17"/>
  <c r="G1100" i="17"/>
  <c r="G1101" i="17"/>
  <c r="G1102" i="17"/>
  <c r="G1103" i="17"/>
  <c r="G1104" i="17"/>
  <c r="G1105" i="17"/>
  <c r="G1106" i="17"/>
  <c r="G1107" i="17"/>
  <c r="G1108" i="17"/>
  <c r="G1109" i="17"/>
  <c r="G1110" i="17"/>
  <c r="G1111" i="17"/>
  <c r="G1112" i="17"/>
  <c r="G1113" i="17"/>
  <c r="G1114" i="17"/>
  <c r="G1115" i="17"/>
  <c r="G1116" i="17"/>
  <c r="G1117" i="17"/>
  <c r="G1118" i="17"/>
  <c r="G1119" i="17"/>
  <c r="G1120" i="17"/>
  <c r="G1121" i="17"/>
  <c r="G1122" i="17"/>
  <c r="G1123" i="17"/>
  <c r="G1124" i="17"/>
  <c r="G1125" i="17"/>
  <c r="G1126" i="17"/>
  <c r="G1127" i="17"/>
  <c r="G1128" i="17"/>
  <c r="G1129" i="17"/>
  <c r="G1130" i="17"/>
  <c r="G1131" i="17"/>
  <c r="G1132" i="17"/>
  <c r="G1133" i="17"/>
  <c r="G1134" i="17"/>
  <c r="G1135" i="17"/>
  <c r="G1136" i="17"/>
  <c r="G1137" i="17"/>
  <c r="G1138" i="17"/>
  <c r="G1139" i="17"/>
  <c r="G1140" i="17"/>
  <c r="G1141" i="17"/>
  <c r="G1142" i="17"/>
  <c r="G1143" i="17"/>
  <c r="G1144" i="17"/>
  <c r="G1145" i="17"/>
  <c r="G1146" i="17"/>
  <c r="G1147" i="17"/>
  <c r="G1148" i="17"/>
  <c r="G1149" i="17"/>
  <c r="G1150" i="17"/>
  <c r="G1151" i="17"/>
  <c r="G1152" i="17"/>
  <c r="G1153" i="17"/>
  <c r="G1154" i="17"/>
  <c r="G1155" i="17"/>
  <c r="G1156" i="17"/>
  <c r="G1157" i="17"/>
  <c r="G1158" i="17"/>
  <c r="G1159" i="17"/>
  <c r="G1160" i="17"/>
  <c r="G1161" i="17"/>
  <c r="G1162" i="17"/>
  <c r="G1163" i="17"/>
  <c r="G1164" i="17"/>
  <c r="G1165" i="17"/>
  <c r="G1166" i="17"/>
  <c r="G1167" i="17"/>
  <c r="G1168" i="17"/>
  <c r="G1169" i="17"/>
  <c r="G1170" i="17"/>
  <c r="G1171" i="17"/>
  <c r="G1172" i="17"/>
  <c r="G1173" i="17"/>
  <c r="G1174" i="17"/>
  <c r="G1175" i="17"/>
  <c r="G1176" i="17"/>
  <c r="G1177" i="17"/>
  <c r="G1178" i="17"/>
  <c r="G1179" i="17"/>
  <c r="G1180" i="17"/>
  <c r="G1181" i="17"/>
  <c r="G1182" i="17"/>
  <c r="G1183" i="17"/>
  <c r="G1184" i="17"/>
  <c r="G1185" i="17"/>
  <c r="G1186" i="17"/>
  <c r="G1187" i="17"/>
  <c r="G1188" i="17"/>
  <c r="G1189" i="17"/>
  <c r="G1190" i="17"/>
  <c r="G1191" i="17"/>
  <c r="G1192" i="17"/>
  <c r="G1193" i="17"/>
  <c r="G1194" i="17"/>
  <c r="G1195" i="17"/>
  <c r="G1196" i="17"/>
  <c r="G1197" i="17"/>
  <c r="G1198" i="17"/>
  <c r="G1199" i="17"/>
  <c r="G1200" i="17"/>
  <c r="G1201" i="17"/>
  <c r="G1202" i="17"/>
  <c r="G1203" i="17"/>
  <c r="G1204" i="17"/>
  <c r="G1205" i="17"/>
  <c r="G1206" i="17"/>
  <c r="G1207" i="17"/>
  <c r="G1208" i="17"/>
  <c r="G1209" i="17"/>
  <c r="G1210" i="17"/>
  <c r="G1211" i="17"/>
  <c r="G1212" i="17"/>
  <c r="G1213" i="17"/>
  <c r="G1214" i="17"/>
  <c r="G1215" i="17"/>
  <c r="G1216" i="17"/>
  <c r="G1217" i="17"/>
  <c r="G1218" i="17"/>
  <c r="G1219" i="17"/>
  <c r="G1220" i="17"/>
  <c r="G1221" i="17"/>
  <c r="G1222" i="17"/>
  <c r="G1223" i="17"/>
  <c r="G1224" i="17"/>
  <c r="G1225" i="17"/>
  <c r="G1226" i="17"/>
  <c r="G1227" i="17"/>
  <c r="G1228" i="17"/>
  <c r="G1229" i="17"/>
  <c r="G1230" i="17"/>
  <c r="G1231" i="17"/>
  <c r="G1232" i="17"/>
  <c r="G1233" i="17"/>
  <c r="G1234" i="17"/>
  <c r="G1235" i="17"/>
  <c r="G1236" i="17"/>
  <c r="G1237" i="17"/>
  <c r="G1238" i="17"/>
  <c r="G1239" i="17"/>
  <c r="G1240" i="17"/>
  <c r="G1241" i="17"/>
  <c r="G1242" i="17"/>
  <c r="G1243" i="17"/>
  <c r="G1244" i="17"/>
  <c r="G1245" i="17"/>
  <c r="G1246" i="17"/>
  <c r="G1247" i="17"/>
  <c r="G1248" i="17"/>
  <c r="G1249" i="17"/>
  <c r="G1250" i="17"/>
  <c r="G1251" i="17"/>
  <c r="G1252" i="17"/>
  <c r="G1253" i="17"/>
  <c r="G1254" i="17"/>
  <c r="G1255" i="17"/>
  <c r="G1256" i="17"/>
  <c r="G1257" i="17"/>
  <c r="G1258" i="17"/>
  <c r="G1259" i="17"/>
  <c r="G1260" i="17"/>
  <c r="G1261" i="17"/>
  <c r="G1262" i="17"/>
  <c r="G1263" i="17"/>
  <c r="G1264" i="17"/>
  <c r="G1265" i="17"/>
  <c r="G1266" i="17"/>
  <c r="G1267" i="17"/>
  <c r="G1268" i="17"/>
  <c r="G1269" i="17"/>
  <c r="G1270" i="17"/>
  <c r="G1271" i="17"/>
  <c r="G1272" i="17"/>
  <c r="G1273" i="17"/>
  <c r="G1274" i="17"/>
  <c r="G1275" i="17"/>
  <c r="G1276" i="17"/>
  <c r="G1277" i="17"/>
  <c r="G1278" i="17"/>
  <c r="G1279" i="17"/>
  <c r="G1280" i="17"/>
  <c r="G1281" i="17"/>
  <c r="G1282" i="17"/>
  <c r="G1283" i="17"/>
  <c r="G1284" i="17"/>
  <c r="G1285" i="17"/>
  <c r="G1286" i="17"/>
  <c r="G1287" i="17"/>
  <c r="G1288" i="17"/>
  <c r="G1289" i="17"/>
  <c r="G1290" i="17"/>
  <c r="G1291" i="17"/>
  <c r="G1292" i="17"/>
  <c r="G1293" i="17"/>
  <c r="G1294" i="17"/>
  <c r="G1295" i="17"/>
  <c r="G1296" i="17"/>
  <c r="G1297" i="17"/>
  <c r="G1298" i="17"/>
  <c r="G1299" i="17"/>
  <c r="G1300" i="17"/>
  <c r="G1301" i="17"/>
  <c r="G1302" i="17"/>
  <c r="G1303" i="17"/>
  <c r="G1304" i="17"/>
  <c r="G1305" i="17"/>
  <c r="G1306" i="17"/>
  <c r="G1307" i="17"/>
  <c r="G1308" i="17"/>
  <c r="G1309" i="17"/>
  <c r="G1310" i="17"/>
  <c r="G1311" i="17"/>
  <c r="G1312" i="17"/>
  <c r="G1313" i="17"/>
  <c r="G1314" i="17"/>
  <c r="G1315" i="17"/>
  <c r="G1316" i="17"/>
  <c r="G1317" i="17"/>
  <c r="G1318" i="17"/>
  <c r="G1319" i="17"/>
  <c r="G1320" i="17"/>
  <c r="G1321" i="17"/>
  <c r="G1322" i="17"/>
  <c r="G1323" i="17"/>
  <c r="G1324" i="17"/>
  <c r="G1325" i="17"/>
  <c r="G1326" i="17"/>
  <c r="G1327" i="17"/>
  <c r="G1328" i="17"/>
  <c r="G1329" i="17"/>
  <c r="G1330" i="17"/>
  <c r="G1331" i="17"/>
  <c r="G1332" i="17"/>
  <c r="G1333" i="17"/>
  <c r="G1334" i="17"/>
  <c r="G1335" i="17"/>
  <c r="G1336" i="17"/>
  <c r="G1337" i="17"/>
  <c r="G1338" i="17"/>
  <c r="G1339" i="17"/>
  <c r="G1340" i="17"/>
  <c r="G1341" i="17"/>
  <c r="G1342" i="17"/>
  <c r="G1343" i="17"/>
  <c r="G1344" i="17"/>
  <c r="G1345" i="17"/>
  <c r="G1346" i="17"/>
  <c r="G1347" i="17"/>
  <c r="G1348" i="17"/>
  <c r="G1349" i="17"/>
  <c r="G1350" i="17"/>
  <c r="G1351" i="17"/>
  <c r="G1352" i="17"/>
  <c r="G1353" i="17"/>
  <c r="G1354" i="17"/>
  <c r="G1355" i="17"/>
  <c r="G1356" i="17"/>
  <c r="G1357" i="17"/>
  <c r="G1358" i="17"/>
  <c r="G1359" i="17"/>
  <c r="G1360" i="17"/>
  <c r="G1361" i="17"/>
  <c r="G1362" i="17"/>
  <c r="G1363" i="17"/>
  <c r="G1364" i="17"/>
  <c r="G1365" i="17"/>
  <c r="G1366" i="17"/>
  <c r="G1367" i="17"/>
  <c r="G1368" i="17"/>
  <c r="G1369" i="17"/>
  <c r="G1370" i="17"/>
  <c r="G1371" i="17"/>
  <c r="G1372" i="17"/>
  <c r="G1373" i="17"/>
  <c r="G1374" i="17"/>
  <c r="G1375" i="17"/>
  <c r="G1376" i="17"/>
  <c r="G1377" i="17"/>
  <c r="G1378" i="17"/>
  <c r="G1379" i="17"/>
  <c r="G1380" i="17"/>
  <c r="G1381" i="17"/>
  <c r="G1382" i="17"/>
  <c r="G1383" i="17"/>
  <c r="G1384" i="17"/>
  <c r="G1385" i="17"/>
  <c r="G1386" i="17"/>
  <c r="G1387" i="17"/>
  <c r="G1388" i="17"/>
  <c r="G1389" i="17"/>
  <c r="G1390" i="17"/>
  <c r="G1391" i="17"/>
  <c r="G1392" i="17"/>
  <c r="G1393" i="17"/>
  <c r="G1394" i="17"/>
  <c r="G1395" i="17"/>
  <c r="G1396" i="17"/>
  <c r="G1397" i="17"/>
  <c r="G1398" i="17"/>
  <c r="G1399" i="17"/>
  <c r="G1400" i="17"/>
  <c r="G1401" i="17"/>
  <c r="G1402" i="17"/>
  <c r="G1403" i="17"/>
  <c r="G1404" i="17"/>
  <c r="G1405" i="17"/>
  <c r="G1406" i="17"/>
  <c r="G1407" i="17"/>
  <c r="G1408" i="17"/>
  <c r="G1409" i="17"/>
  <c r="G1410" i="17"/>
  <c r="G1411" i="17"/>
  <c r="G1412" i="17"/>
  <c r="G1413" i="17"/>
  <c r="G1414" i="17"/>
  <c r="G1415" i="17"/>
  <c r="G1416" i="17"/>
  <c r="G1417" i="17"/>
  <c r="G1418" i="17"/>
  <c r="G1419" i="17"/>
  <c r="G1420" i="17"/>
  <c r="G1421" i="17"/>
  <c r="G1422" i="17"/>
  <c r="G1423" i="17"/>
  <c r="G1424" i="17"/>
  <c r="G1425" i="17"/>
  <c r="G1426" i="17"/>
  <c r="G1427" i="17"/>
  <c r="G1428" i="17"/>
  <c r="G1429" i="17"/>
  <c r="G1430" i="17"/>
  <c r="G1431" i="17"/>
  <c r="G1432" i="17"/>
  <c r="G1433" i="17"/>
  <c r="G1434" i="17"/>
  <c r="G1435" i="17"/>
  <c r="G1436" i="17"/>
  <c r="G1437" i="17"/>
  <c r="G1438" i="17"/>
  <c r="G1439" i="17"/>
  <c r="G1440" i="17"/>
  <c r="G1441" i="17"/>
  <c r="G1442" i="17"/>
  <c r="G1443" i="17"/>
  <c r="G1444" i="17"/>
  <c r="G1445" i="17"/>
  <c r="G1446" i="17"/>
  <c r="G1447" i="17"/>
  <c r="G1448" i="17"/>
  <c r="G1449" i="17"/>
  <c r="G1450" i="17"/>
  <c r="G1451" i="17"/>
  <c r="G1452" i="17"/>
  <c r="G1453" i="17"/>
  <c r="G1454" i="17"/>
  <c r="G1455" i="17"/>
  <c r="G1456" i="17"/>
  <c r="G1457" i="17"/>
  <c r="G1458" i="17"/>
  <c r="G1459" i="17"/>
  <c r="G1460" i="17"/>
  <c r="G1461" i="17"/>
  <c r="G1462" i="17"/>
  <c r="G1463" i="17"/>
  <c r="G1464" i="17"/>
  <c r="G1465" i="17"/>
  <c r="G1466" i="17"/>
  <c r="G1467" i="17"/>
  <c r="G1468" i="17"/>
  <c r="G1469" i="17"/>
  <c r="G1470" i="17"/>
  <c r="G1471" i="17"/>
  <c r="G1472" i="17"/>
  <c r="G1473" i="17"/>
  <c r="G1474" i="17"/>
  <c r="G1475" i="17"/>
  <c r="G1476" i="17"/>
  <c r="G1477" i="17"/>
  <c r="G1478" i="17"/>
  <c r="G1479" i="17"/>
  <c r="G1480" i="17"/>
  <c r="G1481" i="17"/>
  <c r="G1482" i="17"/>
  <c r="G1483" i="17"/>
  <c r="G1484" i="17"/>
  <c r="G1485" i="17"/>
  <c r="G1486" i="17"/>
  <c r="G1487" i="17"/>
  <c r="G1488" i="17"/>
  <c r="G1489" i="17"/>
  <c r="G1490" i="17"/>
  <c r="G1491" i="17"/>
  <c r="G1492" i="17"/>
  <c r="G1493" i="17"/>
  <c r="G1494" i="17"/>
  <c r="G1495" i="17"/>
  <c r="G1496" i="17"/>
  <c r="G1497" i="17"/>
  <c r="G1498" i="17"/>
  <c r="G1499" i="17"/>
  <c r="G1500" i="17"/>
  <c r="G1501" i="17"/>
  <c r="G1502" i="17"/>
  <c r="G1503" i="17"/>
  <c r="G1504" i="17"/>
  <c r="G1505" i="17"/>
  <c r="G1506" i="17"/>
  <c r="G1507" i="17"/>
  <c r="G1508" i="17"/>
  <c r="G1509" i="17"/>
  <c r="G1510" i="17"/>
  <c r="G1511" i="17"/>
  <c r="G1512" i="17"/>
  <c r="G1513" i="17"/>
  <c r="G1514" i="17"/>
  <c r="G1515" i="17"/>
  <c r="G1516" i="17"/>
  <c r="G1517" i="17"/>
  <c r="G1518" i="17"/>
  <c r="G1519" i="17"/>
  <c r="G1520" i="17"/>
  <c r="G1521" i="17"/>
  <c r="G1522" i="17"/>
  <c r="G1523" i="17"/>
  <c r="G1524" i="17"/>
  <c r="G1525" i="17"/>
  <c r="G1526" i="17"/>
  <c r="G1527" i="17"/>
  <c r="G1528" i="17"/>
  <c r="G1529" i="17"/>
  <c r="G1530" i="17"/>
  <c r="G1531" i="17"/>
  <c r="G1532" i="17"/>
  <c r="G1533" i="17"/>
  <c r="G1534" i="17"/>
  <c r="G1535" i="17"/>
  <c r="G1536" i="17"/>
  <c r="G1537" i="17"/>
  <c r="G1538" i="17"/>
  <c r="G1539" i="17"/>
  <c r="G1540" i="17"/>
  <c r="G1541" i="17"/>
  <c r="G1542" i="17"/>
  <c r="G1543" i="17"/>
  <c r="G1544" i="17"/>
  <c r="G1545" i="17"/>
  <c r="G1546" i="17"/>
  <c r="G1547" i="17"/>
  <c r="G1548" i="17"/>
  <c r="G1549" i="17"/>
  <c r="G1550" i="17"/>
  <c r="G1551" i="17"/>
  <c r="G1552" i="17"/>
  <c r="G1553" i="17"/>
  <c r="G1554" i="17"/>
  <c r="G1555" i="17"/>
  <c r="G1556" i="17"/>
  <c r="G1557" i="17"/>
  <c r="G1558" i="17"/>
  <c r="G1559" i="17"/>
  <c r="G1560" i="17"/>
  <c r="G1561" i="17"/>
  <c r="G1562" i="17"/>
  <c r="G1563" i="17"/>
  <c r="G1564" i="17"/>
  <c r="G1565" i="17"/>
  <c r="G1566" i="17"/>
  <c r="G1567" i="17"/>
  <c r="G1568" i="17"/>
  <c r="G1569" i="17"/>
  <c r="G1570" i="17"/>
  <c r="G1571" i="17"/>
  <c r="G1572" i="17"/>
  <c r="G1573" i="17"/>
  <c r="G1574" i="17"/>
  <c r="G1575" i="17"/>
  <c r="G1576" i="17"/>
  <c r="G1577" i="17"/>
  <c r="G1578" i="17"/>
  <c r="G1579" i="17"/>
  <c r="G1580" i="17"/>
  <c r="G1581" i="17"/>
  <c r="G1582" i="17"/>
  <c r="G1583" i="17"/>
  <c r="G1584" i="17"/>
  <c r="G1585" i="17"/>
  <c r="G1586" i="17"/>
  <c r="G1587" i="17"/>
  <c r="G1588" i="17"/>
  <c r="G1589" i="17"/>
  <c r="G1590" i="17"/>
  <c r="G1591" i="17"/>
  <c r="G1592" i="17"/>
  <c r="G1593" i="17"/>
  <c r="G1594" i="17"/>
  <c r="G1595" i="17"/>
  <c r="G1596" i="17"/>
  <c r="G1597" i="17"/>
  <c r="G1598" i="17"/>
  <c r="G1599" i="17"/>
  <c r="G1600" i="17"/>
  <c r="G1601" i="17"/>
  <c r="G1602" i="17"/>
  <c r="G1603" i="17"/>
  <c r="G1604" i="17"/>
  <c r="G1605" i="17"/>
  <c r="G1606" i="17"/>
  <c r="G1607" i="17"/>
  <c r="G1608" i="17"/>
  <c r="G1609" i="17"/>
  <c r="G1610" i="17"/>
  <c r="G1611" i="17"/>
  <c r="G1612" i="17"/>
  <c r="G1613" i="17"/>
  <c r="G1614" i="17"/>
  <c r="G1615" i="17"/>
  <c r="G1616" i="17"/>
  <c r="G1617" i="17"/>
  <c r="G1618" i="17"/>
  <c r="G1619" i="17"/>
  <c r="G1620" i="17"/>
  <c r="G1621" i="17"/>
  <c r="G1622" i="17"/>
  <c r="G1623" i="17"/>
  <c r="G1624" i="17"/>
  <c r="G1625" i="17"/>
  <c r="G1626" i="17"/>
  <c r="G1627" i="17"/>
  <c r="G1628" i="17"/>
  <c r="G1629" i="17"/>
  <c r="G1630" i="17"/>
  <c r="G1631" i="17"/>
  <c r="G1632" i="17"/>
  <c r="G1633" i="17"/>
  <c r="G1634" i="17"/>
  <c r="G1635" i="17"/>
  <c r="G1636" i="17"/>
  <c r="G1637" i="17"/>
  <c r="G1638" i="17"/>
  <c r="G1639" i="17"/>
  <c r="G1640" i="17"/>
  <c r="G1641" i="17"/>
  <c r="G1642" i="17"/>
  <c r="G1643" i="17"/>
  <c r="G1644" i="17"/>
  <c r="G1645" i="17"/>
  <c r="G1646" i="17"/>
  <c r="G1647" i="17"/>
  <c r="G1648" i="17"/>
  <c r="G1649" i="17"/>
  <c r="G1650" i="17"/>
  <c r="G1651" i="17"/>
  <c r="G1652" i="17"/>
  <c r="G1653" i="17"/>
  <c r="G1654" i="17"/>
  <c r="G1655" i="17"/>
  <c r="G1656" i="17"/>
  <c r="G1657" i="17"/>
  <c r="G1658" i="17"/>
  <c r="G1659" i="17"/>
  <c r="G1660" i="17"/>
  <c r="G1661" i="17"/>
  <c r="G1662" i="17"/>
  <c r="G1663" i="17"/>
  <c r="G1664" i="17"/>
  <c r="G1665" i="17"/>
  <c r="G1666" i="17"/>
  <c r="G1667" i="17"/>
  <c r="G1668" i="17"/>
  <c r="G1669" i="17"/>
  <c r="G1670" i="17"/>
  <c r="G1671" i="17"/>
  <c r="G1672" i="17"/>
  <c r="G1673" i="17"/>
  <c r="G1674" i="17"/>
  <c r="G1675" i="17"/>
  <c r="G1676" i="17"/>
  <c r="G1677" i="17"/>
  <c r="G1678" i="17"/>
  <c r="G1679" i="17"/>
  <c r="G1680" i="17"/>
  <c r="G1681" i="17"/>
  <c r="G1682" i="17"/>
  <c r="G1683" i="17"/>
  <c r="G1684" i="17"/>
  <c r="G1685" i="17"/>
  <c r="G1686" i="17"/>
  <c r="G1687" i="17"/>
  <c r="G1688" i="17"/>
  <c r="G1689" i="17"/>
  <c r="G1690" i="17"/>
  <c r="G1691" i="17"/>
  <c r="G1692" i="17"/>
  <c r="G1693" i="17"/>
  <c r="G1694" i="17"/>
  <c r="G1695" i="17"/>
  <c r="G1696" i="17"/>
  <c r="G1697" i="17"/>
  <c r="G1698" i="17"/>
  <c r="G1699" i="17"/>
  <c r="G1700" i="17"/>
  <c r="G1701" i="17"/>
  <c r="G1702" i="17"/>
  <c r="G1703" i="17"/>
  <c r="G1704" i="17"/>
  <c r="G1705" i="17"/>
  <c r="G1706" i="17"/>
  <c r="G1707" i="17"/>
  <c r="G1708" i="17"/>
  <c r="G1709" i="17"/>
  <c r="G1710" i="17"/>
  <c r="G1711" i="17"/>
  <c r="G1712" i="17"/>
  <c r="G1713" i="17"/>
  <c r="G1714" i="17"/>
  <c r="G1715" i="17"/>
  <c r="G1716" i="17"/>
  <c r="G1717" i="17"/>
  <c r="G1718" i="17"/>
  <c r="G1719" i="17"/>
  <c r="G1720" i="17"/>
  <c r="G1721" i="17"/>
  <c r="G1722" i="17"/>
  <c r="G1723" i="17"/>
  <c r="G1724" i="17"/>
  <c r="G1725" i="17"/>
  <c r="G1726" i="17"/>
  <c r="G1727" i="17"/>
  <c r="G1728" i="17"/>
  <c r="G1729" i="17"/>
  <c r="G1730" i="17"/>
  <c r="G1731" i="17"/>
  <c r="G1732" i="17"/>
  <c r="G1733" i="17"/>
  <c r="G1734" i="17"/>
  <c r="G1735" i="17"/>
  <c r="G1736" i="17"/>
  <c r="G1737" i="17"/>
  <c r="G1738" i="17"/>
  <c r="G1739" i="17"/>
  <c r="G1740" i="17"/>
  <c r="G1741" i="17"/>
  <c r="G1742" i="17"/>
  <c r="G1743" i="17"/>
  <c r="G1744" i="17"/>
  <c r="G1745" i="17"/>
  <c r="G1746" i="17"/>
  <c r="G1747" i="17"/>
  <c r="G1748" i="17"/>
  <c r="G1749" i="17"/>
  <c r="G1750" i="17"/>
  <c r="G1751" i="17"/>
  <c r="G1752" i="17"/>
  <c r="G1753" i="17"/>
  <c r="G1754" i="17"/>
  <c r="G1755" i="17"/>
  <c r="G1756" i="17"/>
  <c r="G1757" i="17"/>
  <c r="G1758" i="17"/>
  <c r="G1759" i="17"/>
  <c r="G1760" i="17"/>
  <c r="G1761" i="17"/>
  <c r="G1762" i="17"/>
  <c r="G1763" i="17"/>
  <c r="G1764" i="17"/>
  <c r="G1765" i="17"/>
  <c r="G1766" i="17"/>
  <c r="G1767" i="17"/>
  <c r="G1768" i="17"/>
  <c r="G1769" i="17"/>
  <c r="G1770" i="17"/>
  <c r="G1771" i="17"/>
  <c r="G1772" i="17"/>
  <c r="G1773" i="17"/>
  <c r="G1774" i="17"/>
  <c r="G1775" i="17"/>
  <c r="G1776" i="17"/>
  <c r="G1777" i="17"/>
  <c r="G1778" i="17"/>
  <c r="G1779" i="17"/>
  <c r="G1780" i="17"/>
  <c r="G1781" i="17"/>
  <c r="G1782" i="17"/>
  <c r="G1783" i="17"/>
  <c r="G1784" i="17"/>
  <c r="G1785" i="17"/>
  <c r="G1786" i="17"/>
  <c r="G1787" i="17"/>
  <c r="G1788" i="17"/>
  <c r="G1789" i="17"/>
  <c r="G1790" i="17"/>
  <c r="G1791" i="17"/>
  <c r="G1792" i="17"/>
  <c r="G1793" i="17"/>
  <c r="G1794" i="17"/>
  <c r="G1795" i="17"/>
  <c r="G1796" i="17"/>
  <c r="G1797" i="17"/>
  <c r="G1798" i="17"/>
  <c r="G1799" i="17"/>
  <c r="G1800" i="17"/>
  <c r="G1801" i="17"/>
  <c r="G1802" i="17"/>
  <c r="G1803" i="17"/>
  <c r="G1804" i="17"/>
  <c r="G1805" i="17"/>
  <c r="G1806" i="17"/>
  <c r="G1807" i="17"/>
  <c r="G1808" i="17"/>
  <c r="G1809" i="17"/>
  <c r="G1810" i="17"/>
  <c r="G1811" i="17"/>
  <c r="G1812" i="17"/>
  <c r="G1813" i="17"/>
  <c r="G1814" i="17"/>
  <c r="G1815" i="17"/>
  <c r="G1816" i="17"/>
  <c r="G1817" i="17"/>
  <c r="G1818" i="17"/>
  <c r="G1819" i="17"/>
  <c r="G1820" i="17"/>
  <c r="G1821" i="17"/>
  <c r="G1822" i="17"/>
  <c r="G1823" i="17"/>
  <c r="G1824" i="17"/>
  <c r="G1825" i="17"/>
  <c r="G1826" i="17"/>
  <c r="G1827" i="17"/>
  <c r="G1828" i="17"/>
  <c r="G1829" i="17"/>
  <c r="G1830" i="17"/>
  <c r="G1831" i="17"/>
  <c r="G1832" i="17"/>
  <c r="G1833" i="17"/>
  <c r="G1834" i="17"/>
  <c r="G1835" i="17"/>
  <c r="G1836" i="17"/>
  <c r="G1837" i="17"/>
  <c r="G1838" i="17"/>
  <c r="G1839" i="17"/>
  <c r="G1840" i="17"/>
  <c r="G1841" i="17"/>
  <c r="G1842" i="17"/>
  <c r="G1843" i="17"/>
  <c r="G1844" i="17"/>
  <c r="G1845" i="17"/>
  <c r="G1846" i="17"/>
  <c r="G1847" i="17"/>
  <c r="G1848" i="17"/>
  <c r="G1849" i="17"/>
  <c r="G1850" i="17"/>
  <c r="G1851" i="17"/>
  <c r="G1852" i="17"/>
  <c r="G1853" i="17"/>
  <c r="G1854" i="17"/>
  <c r="G1855" i="17"/>
  <c r="G1856" i="17"/>
  <c r="G1857" i="17"/>
  <c r="G1858" i="17"/>
  <c r="G1859" i="17"/>
  <c r="G1860" i="17"/>
  <c r="G1861" i="17"/>
  <c r="G1862" i="17"/>
  <c r="G1863" i="17"/>
  <c r="G1864" i="17"/>
  <c r="G1865" i="17"/>
  <c r="G1866" i="17"/>
  <c r="G1867" i="17"/>
  <c r="G1868" i="17"/>
  <c r="G1869" i="17"/>
  <c r="G1870" i="17"/>
  <c r="G1871" i="17"/>
  <c r="G1872" i="17"/>
  <c r="G1873" i="17"/>
  <c r="G1874" i="17"/>
  <c r="G1875" i="17"/>
  <c r="G1876" i="17"/>
  <c r="G1877" i="17"/>
  <c r="G1878" i="17"/>
  <c r="G1879" i="17"/>
  <c r="G1880" i="17"/>
  <c r="G1881" i="17"/>
  <c r="G1882" i="17"/>
  <c r="G1883" i="17"/>
  <c r="G1884" i="17"/>
  <c r="G1885" i="17"/>
  <c r="G1886" i="17"/>
  <c r="G1887" i="17"/>
  <c r="G1888" i="17"/>
  <c r="G1889" i="17"/>
  <c r="G1890" i="17"/>
  <c r="G1891" i="17"/>
  <c r="G1892" i="17"/>
  <c r="G1893" i="17"/>
  <c r="G1894" i="17"/>
  <c r="G1895" i="17"/>
  <c r="G1896" i="17"/>
  <c r="G1897" i="17"/>
  <c r="G1898" i="17"/>
  <c r="G1899" i="17"/>
  <c r="G1900" i="17"/>
  <c r="G1901" i="17"/>
  <c r="G1902" i="17"/>
  <c r="G1903" i="17"/>
  <c r="G1904" i="17"/>
  <c r="G1905" i="17"/>
  <c r="G1906" i="17"/>
  <c r="G1907" i="17"/>
  <c r="G1908" i="17"/>
  <c r="G1909" i="17"/>
  <c r="G1910" i="17"/>
  <c r="G1911" i="17"/>
  <c r="G1912" i="17"/>
  <c r="G1913" i="17"/>
  <c r="G1914" i="17"/>
  <c r="G1915" i="17"/>
  <c r="G1916" i="17"/>
  <c r="G1917" i="17"/>
  <c r="G1918" i="17"/>
  <c r="G1919" i="17"/>
  <c r="G1920" i="17"/>
  <c r="G1921" i="17"/>
  <c r="G1922" i="17"/>
  <c r="G1923" i="17"/>
  <c r="G1924" i="17"/>
  <c r="G1925" i="17"/>
  <c r="G1926" i="17"/>
  <c r="G1927" i="17"/>
  <c r="G1928" i="17"/>
  <c r="G1929" i="17"/>
  <c r="G1930" i="17"/>
  <c r="G1931" i="17"/>
  <c r="G1932" i="17"/>
  <c r="G1933" i="17"/>
  <c r="G1934" i="17"/>
  <c r="G1935" i="17"/>
  <c r="G1936" i="17"/>
  <c r="G1937" i="17"/>
  <c r="G1938" i="17"/>
  <c r="G1939" i="17"/>
  <c r="G1940" i="17"/>
  <c r="G1941" i="17"/>
  <c r="G1942" i="17"/>
  <c r="G1943" i="17"/>
  <c r="G1944" i="17"/>
  <c r="G1945" i="17"/>
  <c r="G1946" i="17"/>
  <c r="G1947" i="17"/>
  <c r="G1948" i="17"/>
  <c r="G1949" i="17"/>
  <c r="G1950" i="17"/>
  <c r="G1951" i="17"/>
  <c r="G1952" i="17"/>
  <c r="G1953" i="17"/>
  <c r="G1954" i="17"/>
  <c r="G1955" i="17"/>
  <c r="G1956" i="17"/>
  <c r="G1957" i="17"/>
  <c r="G1958" i="17"/>
  <c r="G1959" i="17"/>
  <c r="G1960" i="17"/>
  <c r="G1961" i="17"/>
  <c r="G1962" i="17"/>
  <c r="G1963" i="17"/>
  <c r="G1964" i="17"/>
  <c r="G1965" i="17"/>
  <c r="G1966" i="17"/>
  <c r="G1967" i="17"/>
  <c r="G1968" i="17"/>
  <c r="G1969" i="17"/>
  <c r="G1970" i="17"/>
  <c r="G1971" i="17"/>
  <c r="G1972" i="17"/>
  <c r="G1973" i="17"/>
  <c r="G1974" i="17"/>
  <c r="G1975" i="17"/>
  <c r="G1976" i="17"/>
  <c r="G1977" i="17"/>
  <c r="G1978" i="17"/>
  <c r="G1979" i="17"/>
  <c r="G1980" i="17"/>
  <c r="G1981" i="17"/>
  <c r="G1982" i="17"/>
  <c r="G1983" i="17"/>
  <c r="G1984" i="17"/>
  <c r="G1985" i="17"/>
  <c r="G1986" i="17"/>
  <c r="G1987" i="17"/>
  <c r="G1988" i="17"/>
  <c r="G1989" i="17"/>
  <c r="G1990" i="17"/>
  <c r="G1991" i="17"/>
  <c r="G1992" i="17"/>
  <c r="G1993" i="17"/>
  <c r="G1994" i="17"/>
  <c r="G1995" i="17"/>
  <c r="G1996" i="17"/>
  <c r="G1997" i="17"/>
  <c r="G1998" i="17"/>
  <c r="G1999" i="17"/>
  <c r="G2000" i="17"/>
  <c r="G2001" i="17"/>
  <c r="G2002" i="17"/>
  <c r="G2003" i="17"/>
  <c r="G2004" i="17"/>
  <c r="G2005" i="17"/>
  <c r="G2006" i="17"/>
  <c r="G2007" i="17"/>
  <c r="G2008" i="17"/>
  <c r="G2009" i="17"/>
  <c r="G2010" i="17"/>
  <c r="G2011" i="17"/>
  <c r="G2012" i="17"/>
  <c r="G2013" i="17"/>
  <c r="G2014" i="17"/>
  <c r="G2015" i="17"/>
  <c r="G2016" i="17"/>
  <c r="G2017" i="17"/>
  <c r="G2018" i="17"/>
  <c r="G2019" i="17"/>
  <c r="G2020" i="17"/>
  <c r="G2021" i="17"/>
  <c r="G2022" i="17"/>
  <c r="G2023" i="17"/>
  <c r="G2024" i="17"/>
  <c r="G2025" i="17"/>
  <c r="G2026" i="17"/>
  <c r="G2027" i="17"/>
  <c r="G2028" i="17"/>
  <c r="G2029" i="17"/>
  <c r="G2030" i="17"/>
  <c r="G2031" i="17"/>
  <c r="G2032" i="17"/>
  <c r="G2033" i="17"/>
  <c r="G2034" i="17"/>
  <c r="G2035" i="17"/>
  <c r="G2036" i="17"/>
  <c r="G2037" i="17"/>
  <c r="G2038" i="17"/>
  <c r="G2039" i="17"/>
  <c r="G2040" i="17"/>
  <c r="G2041" i="17"/>
  <c r="G2042" i="17"/>
  <c r="G2043" i="17"/>
  <c r="G2044" i="17"/>
  <c r="G2045" i="17"/>
  <c r="G2046" i="17"/>
  <c r="G2047" i="17"/>
  <c r="G2048" i="17"/>
  <c r="G2049" i="17"/>
  <c r="G2050" i="17"/>
  <c r="G2051" i="17"/>
  <c r="G2052" i="17"/>
  <c r="G2053" i="17"/>
  <c r="G2054" i="17"/>
  <c r="G2055" i="17"/>
  <c r="G2056" i="17"/>
  <c r="G2057" i="17"/>
  <c r="G2058" i="17"/>
  <c r="G2059" i="17"/>
  <c r="G2060" i="17"/>
  <c r="G2061" i="17"/>
  <c r="G2062" i="17"/>
  <c r="G2063" i="17"/>
  <c r="G2064" i="17"/>
  <c r="G2065" i="17"/>
  <c r="G2066" i="17"/>
  <c r="G2067" i="17"/>
  <c r="G2068" i="17"/>
  <c r="G2069" i="17"/>
  <c r="G2070" i="17"/>
  <c r="G2071" i="17"/>
  <c r="G2072" i="17"/>
  <c r="G2073" i="17"/>
  <c r="G2074" i="17"/>
  <c r="G2075" i="17"/>
  <c r="G2076" i="17"/>
  <c r="G2077" i="17"/>
  <c r="G2078" i="17"/>
  <c r="G2079" i="17"/>
  <c r="G2080" i="17"/>
  <c r="G2081" i="17"/>
  <c r="G2082" i="17"/>
  <c r="G2083" i="17"/>
  <c r="G2084" i="17"/>
  <c r="G2085" i="17"/>
  <c r="G2086" i="17"/>
  <c r="G2087" i="17"/>
  <c r="G2088" i="17"/>
  <c r="G2089" i="17"/>
  <c r="G2090" i="17"/>
  <c r="G2091" i="17"/>
  <c r="G2092" i="17"/>
  <c r="G2093" i="17"/>
  <c r="G2094" i="17"/>
  <c r="G2095" i="17"/>
  <c r="G2096" i="17"/>
  <c r="G2097" i="17"/>
  <c r="G2098" i="17"/>
  <c r="G2099" i="17"/>
  <c r="G2100" i="17"/>
  <c r="G2101" i="17"/>
  <c r="G2102" i="17"/>
  <c r="G2103" i="17"/>
  <c r="G2104" i="17"/>
  <c r="G2105" i="17"/>
  <c r="G2106" i="17"/>
  <c r="G2107" i="17"/>
  <c r="G2108" i="17"/>
  <c r="G2109" i="17"/>
  <c r="G2110" i="17"/>
  <c r="G2111" i="17"/>
  <c r="G2112" i="17"/>
  <c r="G2113" i="17"/>
  <c r="G2114" i="17"/>
  <c r="G2115" i="17"/>
  <c r="G2116" i="17"/>
  <c r="G2117" i="17"/>
  <c r="G2118" i="17"/>
  <c r="G2119" i="17"/>
  <c r="G2120" i="17"/>
  <c r="G2121" i="17"/>
  <c r="G2122" i="17"/>
  <c r="G2123" i="17"/>
  <c r="G2124" i="17"/>
  <c r="G2125" i="17"/>
  <c r="G2126" i="17"/>
  <c r="G2127" i="17"/>
  <c r="G2128" i="17"/>
  <c r="G2129" i="17"/>
  <c r="G2130" i="17"/>
  <c r="G2131" i="17"/>
  <c r="G2132" i="17"/>
  <c r="G2133" i="17"/>
  <c r="G2134" i="17"/>
  <c r="G2135" i="17"/>
  <c r="G2136" i="17"/>
  <c r="G2137" i="17"/>
  <c r="G2138" i="17"/>
  <c r="G2139" i="17"/>
  <c r="G2140" i="17"/>
  <c r="G2141" i="17"/>
  <c r="G2142" i="17"/>
  <c r="G2143" i="17"/>
  <c r="G2144" i="17"/>
  <c r="G2145" i="17"/>
  <c r="G2146" i="17"/>
  <c r="G2147" i="17"/>
  <c r="G2148" i="17"/>
  <c r="G2149" i="17"/>
  <c r="G2150" i="17"/>
  <c r="G2151" i="17"/>
  <c r="G2152" i="17"/>
  <c r="G2153" i="17"/>
  <c r="G2154" i="17"/>
  <c r="G2155" i="17"/>
  <c r="G2156" i="17"/>
  <c r="G2157" i="17"/>
  <c r="G2158" i="17"/>
  <c r="G2159" i="17"/>
  <c r="G2160" i="17"/>
  <c r="G2161" i="17"/>
  <c r="G2162" i="17"/>
  <c r="G2163" i="17"/>
  <c r="G2164" i="17"/>
  <c r="G2165" i="17"/>
  <c r="G2166" i="17"/>
  <c r="G2167" i="17"/>
  <c r="G2168" i="17"/>
  <c r="G2169" i="17"/>
  <c r="G2170" i="17"/>
  <c r="G2171" i="17"/>
  <c r="G2172" i="17"/>
  <c r="G2173" i="17"/>
  <c r="G2174" i="17"/>
  <c r="G2175" i="17"/>
  <c r="G2176" i="17"/>
  <c r="G2177" i="17"/>
  <c r="G2178" i="17"/>
  <c r="G2179" i="17"/>
  <c r="G2180" i="17"/>
  <c r="G2181" i="17"/>
  <c r="G2182" i="17"/>
  <c r="G2183" i="17"/>
  <c r="G2184" i="17"/>
  <c r="G2185" i="17"/>
  <c r="G2186" i="17"/>
  <c r="G2187" i="17"/>
  <c r="G2188" i="17"/>
  <c r="G2189" i="17"/>
  <c r="G2190" i="17"/>
  <c r="G2191" i="17"/>
  <c r="G2192" i="17"/>
  <c r="G2193" i="17"/>
  <c r="G2194" i="17"/>
  <c r="G2195" i="17"/>
  <c r="G2196" i="17"/>
  <c r="G2197" i="17"/>
  <c r="G2198" i="17"/>
  <c r="G2199" i="17"/>
  <c r="G2200" i="17"/>
  <c r="G2201" i="17"/>
  <c r="G2202" i="17"/>
  <c r="G2203" i="17"/>
  <c r="G2204" i="17"/>
  <c r="G2205" i="17"/>
  <c r="G2206" i="17"/>
  <c r="G2207" i="17"/>
  <c r="G2208" i="17"/>
  <c r="G2209" i="17"/>
  <c r="G2210" i="17"/>
  <c r="G2211" i="17"/>
  <c r="G2212" i="17"/>
  <c r="G2213" i="17"/>
  <c r="G2214" i="17"/>
  <c r="G2215" i="17"/>
  <c r="G2216" i="17"/>
  <c r="G2217" i="17"/>
  <c r="G2218" i="17"/>
  <c r="G2219" i="17"/>
  <c r="G2220" i="17"/>
  <c r="G2221" i="17"/>
  <c r="G2222" i="17"/>
  <c r="G2223" i="17"/>
  <c r="G2224" i="17"/>
  <c r="G2225" i="17"/>
  <c r="G2226" i="17"/>
  <c r="G2227" i="17"/>
  <c r="G2228" i="17"/>
  <c r="G2229" i="17"/>
  <c r="G2230" i="17"/>
  <c r="G2231" i="17"/>
  <c r="G2232" i="17"/>
  <c r="G2233" i="17"/>
  <c r="G2234" i="17"/>
  <c r="G2235" i="17"/>
  <c r="G2236" i="17"/>
  <c r="G2237" i="17"/>
  <c r="G2238" i="17"/>
  <c r="G2239" i="17"/>
  <c r="G2240" i="17"/>
  <c r="G2241" i="17"/>
  <c r="G2242" i="17"/>
  <c r="G2243" i="17"/>
  <c r="G2244" i="17"/>
  <c r="G2245" i="17"/>
  <c r="G2246" i="17"/>
  <c r="G2247" i="17"/>
  <c r="G2248" i="17"/>
  <c r="G2249" i="17"/>
  <c r="G2250" i="17"/>
  <c r="G2251" i="17"/>
  <c r="G2252" i="17"/>
  <c r="G2253" i="17"/>
  <c r="G2254" i="17"/>
  <c r="G2255" i="17"/>
  <c r="G2256" i="17"/>
  <c r="G2257" i="17"/>
  <c r="G2258" i="17"/>
  <c r="G2259" i="17"/>
  <c r="G2260" i="17"/>
  <c r="G2261" i="17"/>
  <c r="G2262" i="17"/>
  <c r="G2263" i="17"/>
  <c r="G2264" i="17"/>
  <c r="G2265" i="17"/>
  <c r="G2266" i="17"/>
  <c r="G2267" i="17"/>
  <c r="G2268" i="17"/>
  <c r="G2269" i="17"/>
  <c r="G2270" i="17"/>
  <c r="G2271" i="17"/>
  <c r="G2272" i="17"/>
  <c r="G2273" i="17"/>
  <c r="G2274" i="17"/>
  <c r="G2275" i="17"/>
  <c r="G2276" i="17"/>
  <c r="G2277" i="17"/>
  <c r="G2278" i="17"/>
  <c r="G2279" i="17"/>
  <c r="G2280" i="17"/>
  <c r="G2281" i="17"/>
  <c r="G2282" i="17"/>
  <c r="G2283" i="17"/>
  <c r="G2284" i="17"/>
  <c r="G2285" i="17"/>
  <c r="G2286" i="17"/>
  <c r="G2287" i="17"/>
  <c r="G2288" i="17"/>
  <c r="G2289" i="17"/>
  <c r="G2290" i="17"/>
  <c r="G2291" i="17"/>
  <c r="G2292" i="17"/>
  <c r="G2293" i="17"/>
  <c r="G2294" i="17"/>
  <c r="G2295" i="17"/>
  <c r="G2296" i="17"/>
  <c r="G2297" i="17"/>
  <c r="G2298" i="17"/>
  <c r="G2299" i="17"/>
  <c r="G2300" i="17"/>
  <c r="G2301" i="17"/>
  <c r="G2302" i="17"/>
  <c r="G2303" i="17"/>
  <c r="G2304" i="17"/>
  <c r="G2305" i="17"/>
  <c r="G2306" i="17"/>
  <c r="G2307" i="17"/>
  <c r="G2308" i="17"/>
  <c r="G2309" i="17"/>
  <c r="G2310" i="17"/>
  <c r="G2311" i="17"/>
  <c r="G2312" i="17"/>
  <c r="G2313" i="17"/>
  <c r="G2314" i="17"/>
  <c r="G2315" i="17"/>
  <c r="G2316" i="17"/>
  <c r="G2317" i="17"/>
  <c r="G2318" i="17"/>
  <c r="G2319" i="17"/>
  <c r="G2320" i="17"/>
  <c r="G2321" i="17"/>
  <c r="G2322" i="17"/>
  <c r="G2323" i="17"/>
  <c r="G2324" i="17"/>
  <c r="G2325" i="17"/>
  <c r="G2326" i="17"/>
  <c r="G2327" i="17"/>
  <c r="G2328" i="17"/>
  <c r="G2329" i="17"/>
  <c r="G2330" i="17"/>
  <c r="G2331" i="17"/>
  <c r="G2332" i="17"/>
  <c r="G2333" i="17"/>
  <c r="G2334" i="17"/>
  <c r="G2335" i="17"/>
  <c r="G2336" i="17"/>
  <c r="G2337" i="17"/>
  <c r="G2338" i="17"/>
  <c r="G2339" i="17"/>
  <c r="G2340" i="17"/>
  <c r="G2341" i="17"/>
  <c r="G2342" i="17"/>
  <c r="G2343" i="17"/>
  <c r="G2344" i="17"/>
  <c r="G2345" i="17"/>
  <c r="G2346" i="17"/>
  <c r="G2347" i="17"/>
  <c r="G2348" i="17"/>
  <c r="G2349" i="17"/>
  <c r="G2350" i="17"/>
  <c r="G2351" i="17"/>
  <c r="G2352" i="17"/>
  <c r="G2353" i="17"/>
  <c r="G2354" i="17"/>
  <c r="G2355" i="17"/>
  <c r="G2356" i="17"/>
  <c r="G2357" i="17"/>
  <c r="G2358" i="17"/>
  <c r="G2359" i="17"/>
  <c r="G2360" i="17"/>
  <c r="G2361" i="17"/>
  <c r="G2362" i="17"/>
  <c r="G2363" i="17"/>
  <c r="G2364" i="17"/>
  <c r="G2365" i="17"/>
  <c r="G2366" i="17"/>
  <c r="G2367" i="17"/>
  <c r="G2368" i="17"/>
  <c r="G2369" i="17"/>
  <c r="G2370" i="17"/>
  <c r="G2371" i="17"/>
  <c r="G2372" i="17"/>
  <c r="G2373" i="17"/>
  <c r="G2374" i="17"/>
  <c r="G2375" i="17"/>
  <c r="G2376" i="17"/>
  <c r="G2377" i="17"/>
  <c r="G2378" i="17"/>
  <c r="G2379" i="17"/>
  <c r="G2380" i="17"/>
  <c r="G2381" i="17"/>
  <c r="G2382" i="17"/>
  <c r="G2383" i="17"/>
  <c r="G2384" i="17"/>
  <c r="G2385" i="17"/>
  <c r="G2386" i="17"/>
  <c r="G2387" i="17"/>
  <c r="G2388" i="17"/>
  <c r="G2389" i="17"/>
  <c r="G2390" i="17"/>
  <c r="G2391" i="17"/>
  <c r="G2392" i="17"/>
  <c r="G2393" i="17"/>
  <c r="G2394" i="17"/>
  <c r="G2395" i="17"/>
  <c r="G2396" i="17"/>
  <c r="G2397" i="17"/>
  <c r="G2398" i="17"/>
  <c r="G2399" i="17"/>
  <c r="G2400" i="17"/>
  <c r="G2401" i="17"/>
  <c r="G2402" i="17"/>
  <c r="G2403" i="17"/>
  <c r="G2404" i="17"/>
  <c r="G2405" i="17"/>
  <c r="G2406" i="17"/>
  <c r="G2407" i="17"/>
  <c r="G2408" i="17"/>
  <c r="G2409" i="17"/>
  <c r="G2410" i="17"/>
  <c r="G2411" i="17"/>
  <c r="G2412" i="17"/>
  <c r="G2413" i="17"/>
  <c r="G2414" i="17"/>
  <c r="G2415" i="17"/>
  <c r="G2416" i="17"/>
  <c r="G2417" i="17"/>
  <c r="G2418" i="17"/>
  <c r="G2419" i="17"/>
  <c r="G2420" i="17"/>
  <c r="G2421" i="17"/>
  <c r="G2422" i="17"/>
  <c r="G2423" i="17"/>
  <c r="G2424" i="17"/>
  <c r="G2425" i="17"/>
  <c r="G2426" i="17"/>
  <c r="G2427" i="17"/>
  <c r="G2428" i="17"/>
  <c r="G2429" i="17"/>
  <c r="G2430" i="17"/>
  <c r="G2431" i="17"/>
  <c r="G2432" i="17"/>
  <c r="G2433" i="17"/>
  <c r="G2434" i="17"/>
  <c r="G2435" i="17"/>
  <c r="G2436" i="17"/>
  <c r="G2437" i="17"/>
  <c r="G2438" i="17"/>
  <c r="G2439" i="17"/>
  <c r="G2440" i="17"/>
  <c r="G2441" i="17"/>
  <c r="G2442" i="17"/>
  <c r="G2443" i="17"/>
  <c r="G2444" i="17"/>
  <c r="G2445" i="17"/>
  <c r="G2446" i="17"/>
  <c r="G2447" i="17"/>
  <c r="G2448" i="17"/>
  <c r="G2449" i="17"/>
  <c r="G2450" i="17"/>
  <c r="G2451" i="17"/>
  <c r="G2452" i="17"/>
  <c r="G2453" i="17"/>
  <c r="G2454" i="17"/>
  <c r="G2455" i="17"/>
  <c r="G2456" i="17"/>
  <c r="G2457" i="17"/>
  <c r="G2458" i="17"/>
  <c r="G2459" i="17"/>
  <c r="G2460" i="17"/>
  <c r="G2461" i="17"/>
  <c r="G2462" i="17"/>
  <c r="G2463" i="17"/>
  <c r="G2464" i="17"/>
  <c r="G2465" i="17"/>
  <c r="G2466" i="17"/>
  <c r="G2467" i="17"/>
  <c r="G2468" i="17"/>
  <c r="G2469" i="17"/>
  <c r="G2470" i="17"/>
  <c r="G2471" i="17"/>
  <c r="G2472" i="17"/>
  <c r="G2473" i="17"/>
  <c r="G2474" i="17"/>
  <c r="G2475" i="17"/>
  <c r="G2476" i="17"/>
  <c r="G2477" i="17"/>
  <c r="G2478" i="17"/>
  <c r="G2479" i="17"/>
  <c r="G2480" i="17"/>
  <c r="G2481" i="17"/>
  <c r="G2482" i="17"/>
  <c r="G2483" i="17"/>
  <c r="G2484" i="17"/>
  <c r="G2485" i="17"/>
  <c r="G2486" i="17"/>
  <c r="G2487" i="17"/>
  <c r="G2488" i="17"/>
  <c r="G2489" i="17"/>
  <c r="G2490" i="17"/>
  <c r="G2491" i="17"/>
  <c r="G2492" i="17"/>
  <c r="G2493" i="17"/>
  <c r="G2494" i="17"/>
  <c r="G2495" i="17"/>
  <c r="G2496" i="17"/>
  <c r="G2497" i="17"/>
  <c r="G2498" i="17"/>
  <c r="G2499" i="17"/>
  <c r="G2500" i="17"/>
  <c r="G2501" i="17"/>
  <c r="G2502" i="17"/>
  <c r="G2503" i="17"/>
  <c r="G2504" i="17"/>
  <c r="G2505" i="17"/>
  <c r="G2506" i="17"/>
  <c r="G2507" i="17"/>
  <c r="G2508" i="17"/>
  <c r="G2509" i="17"/>
  <c r="G2510" i="17"/>
  <c r="G2511" i="17"/>
  <c r="G2512" i="17"/>
  <c r="G2513" i="17"/>
  <c r="G2514" i="17"/>
  <c r="G2515" i="17"/>
  <c r="G2516" i="17"/>
  <c r="G2517" i="17"/>
  <c r="G2518" i="17"/>
  <c r="G2519" i="17"/>
  <c r="G2520" i="17"/>
  <c r="G2521" i="17"/>
  <c r="G2522" i="17"/>
  <c r="G2523" i="17"/>
  <c r="G2524" i="17"/>
  <c r="G2525" i="17"/>
  <c r="G2526" i="17"/>
  <c r="G2527" i="17"/>
  <c r="G2528" i="17"/>
  <c r="G2529" i="17"/>
  <c r="G2530" i="17"/>
  <c r="G2531" i="17"/>
  <c r="G2532" i="17"/>
  <c r="G2533" i="17"/>
  <c r="G2534" i="17"/>
  <c r="G2535" i="17"/>
  <c r="G2536" i="17"/>
  <c r="G2537" i="17"/>
  <c r="G2538" i="17"/>
  <c r="G2539" i="17"/>
  <c r="G2540" i="17"/>
  <c r="G2541" i="17"/>
  <c r="G2542" i="17"/>
  <c r="G2543" i="17"/>
  <c r="G2544" i="17"/>
  <c r="G2545" i="17"/>
  <c r="G2546" i="17"/>
  <c r="G2547" i="17"/>
  <c r="G2548" i="17"/>
  <c r="G2549" i="17"/>
  <c r="G2550" i="17"/>
  <c r="G2551" i="17"/>
  <c r="G2552" i="17"/>
  <c r="G2553" i="17"/>
  <c r="G2554" i="17"/>
  <c r="G2555" i="17"/>
  <c r="G2556" i="17"/>
  <c r="G2557" i="17"/>
  <c r="G2558" i="17"/>
  <c r="G2559" i="17"/>
  <c r="G2560" i="17"/>
  <c r="G2561" i="17"/>
  <c r="G2562" i="17"/>
  <c r="G2563" i="17"/>
  <c r="G2564" i="17"/>
  <c r="G2565" i="17"/>
  <c r="G2566" i="17"/>
  <c r="G2567" i="17"/>
  <c r="O2" i="14"/>
  <c r="AA10" i="14" l="1"/>
  <c r="H23" i="1"/>
  <c r="L47" i="1"/>
  <c r="J47" i="1"/>
  <c r="H47" i="1"/>
  <c r="F47" i="1"/>
  <c r="L39" i="1"/>
  <c r="J39" i="1"/>
  <c r="H39" i="1"/>
  <c r="F39" i="1"/>
  <c r="L55" i="1"/>
  <c r="L48" i="14" s="1"/>
  <c r="J55" i="1"/>
  <c r="J48" i="14" s="1"/>
  <c r="H55" i="1"/>
  <c r="H48" i="14" s="1"/>
  <c r="F55" i="1"/>
  <c r="F48" i="14" s="1"/>
  <c r="L23" i="1"/>
  <c r="J23" i="1"/>
  <c r="F23" i="1"/>
  <c r="C19" i="1"/>
  <c r="K31" i="14" l="1"/>
  <c r="K30" i="14"/>
  <c r="K32" i="14"/>
  <c r="I31" i="14"/>
  <c r="G30" i="14"/>
  <c r="G32" i="14"/>
  <c r="H32" i="14" s="1"/>
  <c r="E32" i="14"/>
  <c r="I32" i="14"/>
  <c r="G31" i="14"/>
  <c r="E30" i="14"/>
  <c r="F32" i="14" s="1"/>
  <c r="E31" i="14"/>
  <c r="I30" i="14"/>
  <c r="J32" i="14" s="1"/>
  <c r="I34" i="14"/>
  <c r="G33" i="14"/>
  <c r="G34" i="14"/>
  <c r="E33" i="14"/>
  <c r="E34" i="14"/>
  <c r="I33" i="14"/>
  <c r="K34" i="14"/>
  <c r="K33" i="14"/>
  <c r="L32" i="14"/>
  <c r="AB24" i="1"/>
  <c r="AB31" i="14"/>
  <c r="H40" i="1" l="1"/>
  <c r="F48" i="1"/>
  <c r="J22" i="1"/>
  <c r="L56" i="1"/>
  <c r="F40" i="1"/>
  <c r="H49" i="1"/>
  <c r="L24" i="1"/>
  <c r="L46" i="1"/>
  <c r="AF27" i="1" s="1"/>
  <c r="L41" i="1"/>
  <c r="J48" i="1"/>
  <c r="H46" i="1"/>
  <c r="F46" i="1"/>
  <c r="AC27" i="1" s="1"/>
  <c r="F49" i="1"/>
  <c r="F41" i="1"/>
  <c r="J41" i="1"/>
  <c r="J46" i="1"/>
  <c r="J49" i="1"/>
  <c r="L54" i="1"/>
  <c r="L40" i="1"/>
  <c r="J40" i="1"/>
  <c r="L38" i="1"/>
  <c r="AF26" i="1" s="1"/>
  <c r="L22" i="1"/>
  <c r="AF24" i="1" s="1"/>
  <c r="J38" i="1"/>
  <c r="AE26" i="1" s="1"/>
  <c r="F38" i="1"/>
  <c r="AC26" i="1" s="1"/>
  <c r="H41" i="1"/>
  <c r="H38" i="1"/>
  <c r="AD26" i="1" s="1"/>
  <c r="L25" i="1"/>
  <c r="H48" i="1"/>
  <c r="L48" i="1"/>
  <c r="L49" i="1"/>
  <c r="L57" i="1"/>
  <c r="L50" i="14" s="1"/>
  <c r="K47" i="14"/>
  <c r="K49" i="14"/>
  <c r="K50" i="14"/>
  <c r="F46" i="14"/>
  <c r="H46" i="14"/>
  <c r="J46" i="14"/>
  <c r="K46" i="14"/>
  <c r="L46" i="14"/>
  <c r="N11" i="1"/>
  <c r="K31" i="1" l="1"/>
  <c r="K30" i="1"/>
  <c r="K29" i="1"/>
  <c r="K33" i="1"/>
  <c r="K32" i="1"/>
  <c r="E30" i="1"/>
  <c r="E29" i="1"/>
  <c r="I31" i="1"/>
  <c r="J31" i="1" s="1"/>
  <c r="I30" i="1"/>
  <c r="I29" i="1"/>
  <c r="I33" i="1"/>
  <c r="I32" i="1"/>
  <c r="E33" i="1"/>
  <c r="E31" i="1"/>
  <c r="G30" i="1"/>
  <c r="G29" i="1"/>
  <c r="H31" i="1" s="1"/>
  <c r="G33" i="1"/>
  <c r="G32" i="1"/>
  <c r="G31" i="1"/>
  <c r="E32" i="1"/>
  <c r="L47" i="14"/>
  <c r="AF34" i="14" s="1"/>
  <c r="AF28" i="1"/>
  <c r="L31" i="1"/>
  <c r="F31" i="1"/>
  <c r="AB25" i="1"/>
  <c r="O14" i="14"/>
  <c r="C28" i="14"/>
  <c r="L49" i="14"/>
  <c r="F22" i="1"/>
  <c r="E46" i="14"/>
  <c r="I46" i="14"/>
  <c r="F24" i="1"/>
  <c r="G46" i="14"/>
  <c r="F25" i="1"/>
  <c r="H56" i="1"/>
  <c r="J24" i="1"/>
  <c r="H22" i="1"/>
  <c r="AD24" i="1" s="1"/>
  <c r="E47" i="14"/>
  <c r="F54" i="1"/>
  <c r="AC28" i="1" s="1"/>
  <c r="I47" i="14"/>
  <c r="J54" i="1"/>
  <c r="H24" i="1"/>
  <c r="F56" i="1"/>
  <c r="J56" i="1"/>
  <c r="H25" i="1"/>
  <c r="E50" i="14"/>
  <c r="F57" i="1"/>
  <c r="F50" i="14" s="1"/>
  <c r="J57" i="1"/>
  <c r="J50" i="14" s="1"/>
  <c r="AE24" i="1"/>
  <c r="G47" i="14"/>
  <c r="H54" i="1"/>
  <c r="AD28" i="1" s="1"/>
  <c r="J25" i="1"/>
  <c r="G50" i="14"/>
  <c r="H57" i="1"/>
  <c r="H50" i="14" s="1"/>
  <c r="E49" i="14"/>
  <c r="I49" i="14"/>
  <c r="G49" i="14"/>
  <c r="I50" i="14"/>
  <c r="K42" i="14" l="1"/>
  <c r="K41" i="14"/>
  <c r="K40" i="14"/>
  <c r="K39" i="14"/>
  <c r="K38" i="14"/>
  <c r="E40" i="14"/>
  <c r="E38" i="14"/>
  <c r="I42" i="14"/>
  <c r="I41" i="14"/>
  <c r="I40" i="14"/>
  <c r="I39" i="14"/>
  <c r="I38" i="14"/>
  <c r="E41" i="14"/>
  <c r="G42" i="14"/>
  <c r="G41" i="14"/>
  <c r="G40" i="14"/>
  <c r="G39" i="14"/>
  <c r="G38" i="14"/>
  <c r="E42" i="14"/>
  <c r="E39" i="14"/>
  <c r="J47" i="14"/>
  <c r="AE34" i="14" s="1"/>
  <c r="AE28" i="1"/>
  <c r="F30" i="1"/>
  <c r="AC25" i="1" s="1"/>
  <c r="L33" i="14"/>
  <c r="L31" i="14"/>
  <c r="AF31" i="14" s="1"/>
  <c r="F33" i="1"/>
  <c r="L34" i="14"/>
  <c r="J31" i="14"/>
  <c r="AE31" i="14" s="1"/>
  <c r="F32" i="1"/>
  <c r="L33" i="1"/>
  <c r="L30" i="1"/>
  <c r="AF25" i="1" s="1"/>
  <c r="L32" i="1"/>
  <c r="H32" i="1"/>
  <c r="J32" i="1"/>
  <c r="J33" i="1"/>
  <c r="J30" i="1"/>
  <c r="AE25" i="1" s="1"/>
  <c r="F33" i="14"/>
  <c r="F34" i="14"/>
  <c r="J33" i="14"/>
  <c r="H30" i="1"/>
  <c r="AD25" i="1" s="1"/>
  <c r="H33" i="1"/>
  <c r="H34" i="14"/>
  <c r="H31" i="14"/>
  <c r="AD31" i="14" s="1"/>
  <c r="J34" i="14"/>
  <c r="H33" i="14"/>
  <c r="F31" i="14"/>
  <c r="AC31" i="14" s="1"/>
  <c r="AE27" i="1"/>
  <c r="AD27" i="1"/>
  <c r="H49" i="14"/>
  <c r="F49" i="14"/>
  <c r="J49" i="14"/>
  <c r="F47" i="14"/>
  <c r="AC34" i="14" s="1"/>
  <c r="H47" i="14"/>
  <c r="AD34" i="14" s="1"/>
  <c r="F40" i="14" l="1"/>
  <c r="L40" i="14"/>
  <c r="J40" i="14"/>
  <c r="H40" i="14"/>
  <c r="H42" i="14"/>
  <c r="L41" i="14"/>
  <c r="L42" i="14"/>
  <c r="L39" i="14"/>
  <c r="AF33" i="14" s="1"/>
  <c r="J39" i="14"/>
  <c r="AE33" i="14" s="1"/>
  <c r="H41" i="14"/>
  <c r="F41" i="14"/>
  <c r="J42" i="14"/>
  <c r="H39" i="14"/>
  <c r="AD33" i="14" s="1"/>
  <c r="F39" i="14"/>
  <c r="AC33" i="14" s="1"/>
  <c r="F42" i="14"/>
  <c r="J41" i="14"/>
  <c r="AC24" i="1"/>
  <c r="H5" i="10"/>
  <c r="H4" i="10"/>
  <c r="H3" i="10"/>
  <c r="H2" i="10"/>
  <c r="J3" i="10" l="1"/>
  <c r="K3" i="10"/>
  <c r="L3" i="10"/>
  <c r="M3" i="10"/>
  <c r="N3" i="10"/>
  <c r="J4" i="10"/>
  <c r="K4" i="10"/>
  <c r="L4" i="10"/>
  <c r="M4" i="10"/>
  <c r="N4" i="10"/>
  <c r="J5" i="10"/>
  <c r="K5" i="10"/>
  <c r="L5" i="10"/>
  <c r="M5" i="10"/>
  <c r="N5" i="10"/>
  <c r="J6" i="10"/>
  <c r="K6" i="10"/>
  <c r="L6" i="10"/>
  <c r="M6" i="10"/>
  <c r="N6" i="10"/>
  <c r="J7" i="10"/>
  <c r="K7" i="10"/>
  <c r="L7" i="10"/>
  <c r="M7" i="10"/>
  <c r="N7" i="10"/>
  <c r="J8" i="10"/>
  <c r="K8" i="10"/>
  <c r="L8" i="10"/>
  <c r="M8" i="10"/>
  <c r="N8" i="10"/>
  <c r="J9" i="10"/>
  <c r="K9" i="10"/>
  <c r="L9" i="10"/>
  <c r="M9" i="10"/>
  <c r="N9" i="10"/>
  <c r="J10" i="10"/>
  <c r="K10" i="10"/>
  <c r="L10" i="10"/>
  <c r="M10" i="10"/>
  <c r="N10" i="10"/>
  <c r="J11" i="10"/>
  <c r="K11" i="10"/>
  <c r="L11" i="10"/>
  <c r="M11" i="10"/>
  <c r="N11" i="10"/>
  <c r="J12" i="10"/>
  <c r="K12" i="10"/>
  <c r="L12" i="10"/>
  <c r="M12" i="10"/>
  <c r="N12" i="10"/>
  <c r="J13" i="10"/>
  <c r="K13" i="10"/>
  <c r="L13" i="10"/>
  <c r="M13" i="10"/>
  <c r="N13" i="10"/>
  <c r="J14" i="10"/>
  <c r="K14" i="10"/>
  <c r="L14" i="10"/>
  <c r="M14" i="10"/>
  <c r="N14" i="10"/>
  <c r="J15" i="10"/>
  <c r="K15" i="10"/>
  <c r="L15" i="10"/>
  <c r="M15" i="10"/>
  <c r="N15" i="10"/>
  <c r="J16" i="10"/>
  <c r="K16" i="10"/>
  <c r="L16" i="10"/>
  <c r="M16" i="10"/>
  <c r="N16" i="10"/>
  <c r="J17" i="10"/>
  <c r="K17" i="10"/>
  <c r="L17" i="10"/>
  <c r="M17" i="10"/>
  <c r="N17" i="10"/>
  <c r="J18" i="10"/>
  <c r="K18" i="10"/>
  <c r="L18" i="10"/>
  <c r="M18" i="10"/>
  <c r="N18" i="10"/>
  <c r="J19" i="10"/>
  <c r="K19" i="10"/>
  <c r="L19" i="10"/>
  <c r="M19" i="10"/>
  <c r="N19" i="10"/>
  <c r="J20" i="10"/>
  <c r="K20" i="10"/>
  <c r="L20" i="10"/>
  <c r="M20" i="10"/>
  <c r="N20" i="10"/>
  <c r="J21" i="10"/>
  <c r="K21" i="10"/>
  <c r="L21" i="10"/>
  <c r="M21" i="10"/>
  <c r="N21" i="10"/>
  <c r="J22" i="10"/>
  <c r="K22" i="10"/>
  <c r="L22" i="10"/>
  <c r="M22" i="10"/>
  <c r="N22" i="10"/>
  <c r="J23" i="10"/>
  <c r="K23" i="10"/>
  <c r="L23" i="10"/>
  <c r="M23" i="10"/>
  <c r="N23" i="10"/>
  <c r="J24" i="10"/>
  <c r="K24" i="10"/>
  <c r="L24" i="10"/>
  <c r="M24" i="10"/>
  <c r="N24" i="10"/>
  <c r="J25" i="10"/>
  <c r="K25" i="10"/>
  <c r="L25" i="10"/>
  <c r="M25" i="10"/>
  <c r="N25" i="10"/>
  <c r="J26" i="10"/>
  <c r="K26" i="10"/>
  <c r="L26" i="10"/>
  <c r="M26" i="10"/>
  <c r="N26" i="10"/>
  <c r="J27" i="10"/>
  <c r="K27" i="10"/>
  <c r="L27" i="10"/>
  <c r="M27" i="10"/>
  <c r="N27" i="10"/>
  <c r="J28" i="10"/>
  <c r="K28" i="10"/>
  <c r="L28" i="10"/>
  <c r="M28" i="10"/>
  <c r="N28" i="10"/>
  <c r="J29" i="10"/>
  <c r="K29" i="10"/>
  <c r="L29" i="10"/>
  <c r="M29" i="10"/>
  <c r="N29" i="10"/>
  <c r="J30" i="10"/>
  <c r="K30" i="10"/>
  <c r="L30" i="10"/>
  <c r="M30" i="10"/>
  <c r="N30" i="10"/>
  <c r="J31" i="10"/>
  <c r="K31" i="10"/>
  <c r="L31" i="10"/>
  <c r="M31" i="10"/>
  <c r="N31" i="10"/>
  <c r="J32" i="10"/>
  <c r="K32" i="10"/>
  <c r="L32" i="10"/>
  <c r="M32" i="10"/>
  <c r="N32" i="10"/>
  <c r="J33" i="10"/>
  <c r="K33" i="10"/>
  <c r="L33" i="10"/>
  <c r="M33" i="10"/>
  <c r="N33" i="10"/>
  <c r="J34" i="10"/>
  <c r="K34" i="10"/>
  <c r="L34" i="10"/>
  <c r="M34" i="10"/>
  <c r="N34" i="10"/>
  <c r="J35" i="10"/>
  <c r="K35" i="10"/>
  <c r="L35" i="10"/>
  <c r="M35" i="10"/>
  <c r="N35" i="10"/>
  <c r="J36" i="10"/>
  <c r="K36" i="10"/>
  <c r="L36" i="10"/>
  <c r="M36" i="10"/>
  <c r="N36" i="10"/>
  <c r="J37" i="10"/>
  <c r="K37" i="10"/>
  <c r="L37" i="10"/>
  <c r="M37" i="10"/>
  <c r="N37" i="10"/>
  <c r="J38" i="10"/>
  <c r="K38" i="10"/>
  <c r="L38" i="10"/>
  <c r="M38" i="10"/>
  <c r="N38" i="10"/>
  <c r="J39" i="10"/>
  <c r="K39" i="10"/>
  <c r="L39" i="10"/>
  <c r="M39" i="10"/>
  <c r="N39" i="10"/>
  <c r="J40" i="10"/>
  <c r="K40" i="10"/>
  <c r="L40" i="10"/>
  <c r="M40" i="10"/>
  <c r="N40" i="10"/>
  <c r="J41" i="10"/>
  <c r="K41" i="10"/>
  <c r="L41" i="10"/>
  <c r="M41" i="10"/>
  <c r="N41" i="10"/>
  <c r="J42" i="10"/>
  <c r="K42" i="10"/>
  <c r="L42" i="10"/>
  <c r="M42" i="10"/>
  <c r="N42" i="10"/>
  <c r="J43" i="10"/>
  <c r="K43" i="10"/>
  <c r="L43" i="10"/>
  <c r="M43" i="10"/>
  <c r="N43" i="10"/>
  <c r="J44" i="10"/>
  <c r="K44" i="10"/>
  <c r="L44" i="10"/>
  <c r="M44" i="10"/>
  <c r="N44" i="10"/>
  <c r="J45" i="10"/>
  <c r="K45" i="10"/>
  <c r="L45" i="10"/>
  <c r="M45" i="10"/>
  <c r="N45" i="10"/>
  <c r="J46" i="10"/>
  <c r="K46" i="10"/>
  <c r="L46" i="10"/>
  <c r="M46" i="10"/>
  <c r="N46" i="10"/>
  <c r="J47" i="10"/>
  <c r="K47" i="10"/>
  <c r="L47" i="10"/>
  <c r="M47" i="10"/>
  <c r="N47" i="10"/>
  <c r="J48" i="10"/>
  <c r="K48" i="10"/>
  <c r="L48" i="10"/>
  <c r="M48" i="10"/>
  <c r="N48" i="10"/>
  <c r="J49" i="10"/>
  <c r="K49" i="10"/>
  <c r="L49" i="10"/>
  <c r="M49" i="10"/>
  <c r="N49" i="10"/>
  <c r="J50" i="10"/>
  <c r="K50" i="10"/>
  <c r="L50" i="10"/>
  <c r="M50" i="10"/>
  <c r="N50" i="10"/>
  <c r="J51" i="10"/>
  <c r="K51" i="10"/>
  <c r="L51" i="10"/>
  <c r="M51" i="10"/>
  <c r="N51" i="10"/>
  <c r="J52" i="10"/>
  <c r="K52" i="10"/>
  <c r="L52" i="10"/>
  <c r="M52" i="10"/>
  <c r="N52" i="10"/>
  <c r="J53" i="10"/>
  <c r="K53" i="10"/>
  <c r="L53" i="10"/>
  <c r="M53" i="10"/>
  <c r="N53" i="10"/>
  <c r="J54" i="10"/>
  <c r="K54" i="10"/>
  <c r="L54" i="10"/>
  <c r="M54" i="10"/>
  <c r="N54" i="10"/>
  <c r="J55" i="10"/>
  <c r="K55" i="10"/>
  <c r="L55" i="10"/>
  <c r="M55" i="10"/>
  <c r="N55" i="10"/>
  <c r="J56" i="10"/>
  <c r="K56" i="10"/>
  <c r="L56" i="10"/>
  <c r="M56" i="10"/>
  <c r="N56" i="10"/>
  <c r="J57" i="10"/>
  <c r="K57" i="10"/>
  <c r="L57" i="10"/>
  <c r="M57" i="10"/>
  <c r="N57" i="10"/>
  <c r="J58" i="10"/>
  <c r="K58" i="10"/>
  <c r="L58" i="10"/>
  <c r="M58" i="10"/>
  <c r="N58" i="10"/>
  <c r="J59" i="10"/>
  <c r="K59" i="10"/>
  <c r="L59" i="10"/>
  <c r="M59" i="10"/>
  <c r="N59" i="10"/>
  <c r="J60" i="10"/>
  <c r="K60" i="10"/>
  <c r="L60" i="10"/>
  <c r="M60" i="10"/>
  <c r="N60" i="10"/>
  <c r="J61" i="10"/>
  <c r="K61" i="10"/>
  <c r="L61" i="10"/>
  <c r="M61" i="10"/>
  <c r="N61" i="10"/>
  <c r="J62" i="10"/>
  <c r="K62" i="10"/>
  <c r="L62" i="10"/>
  <c r="M62" i="10"/>
  <c r="N62" i="10"/>
  <c r="J63" i="10"/>
  <c r="K63" i="10"/>
  <c r="L63" i="10"/>
  <c r="M63" i="10"/>
  <c r="N63" i="10"/>
  <c r="J64" i="10"/>
  <c r="K64" i="10"/>
  <c r="L64" i="10"/>
  <c r="M64" i="10"/>
  <c r="N64" i="10"/>
  <c r="J65" i="10"/>
  <c r="K65" i="10"/>
  <c r="L65" i="10"/>
  <c r="M65" i="10"/>
  <c r="N65" i="10"/>
  <c r="J66" i="10"/>
  <c r="K66" i="10"/>
  <c r="L66" i="10"/>
  <c r="M66" i="10"/>
  <c r="N66" i="10"/>
  <c r="J67" i="10"/>
  <c r="K67" i="10"/>
  <c r="L67" i="10"/>
  <c r="M67" i="10"/>
  <c r="N67" i="10"/>
  <c r="J68" i="10"/>
  <c r="K68" i="10"/>
  <c r="L68" i="10"/>
  <c r="M68" i="10"/>
  <c r="N68" i="10"/>
  <c r="J69" i="10"/>
  <c r="K69" i="10"/>
  <c r="L69" i="10"/>
  <c r="M69" i="10"/>
  <c r="N69" i="10"/>
  <c r="J70" i="10"/>
  <c r="K70" i="10"/>
  <c r="L70" i="10"/>
  <c r="M70" i="10"/>
  <c r="N70" i="10"/>
  <c r="J71" i="10"/>
  <c r="K71" i="10"/>
  <c r="L71" i="10"/>
  <c r="M71" i="10"/>
  <c r="N71" i="10"/>
  <c r="J72" i="10"/>
  <c r="K72" i="10"/>
  <c r="L72" i="10"/>
  <c r="M72" i="10"/>
  <c r="N72" i="10"/>
  <c r="J73" i="10"/>
  <c r="K73" i="10"/>
  <c r="L73" i="10"/>
  <c r="M73" i="10"/>
  <c r="N73" i="10"/>
  <c r="J74" i="10"/>
  <c r="K74" i="10"/>
  <c r="L74" i="10"/>
  <c r="M74" i="10"/>
  <c r="N74" i="10"/>
  <c r="J75" i="10"/>
  <c r="K75" i="10"/>
  <c r="L75" i="10"/>
  <c r="M75" i="10"/>
  <c r="N75" i="10"/>
  <c r="J76" i="10"/>
  <c r="K76" i="10"/>
  <c r="L76" i="10"/>
  <c r="M76" i="10"/>
  <c r="N76" i="10"/>
  <c r="J77" i="10"/>
  <c r="K77" i="10"/>
  <c r="L77" i="10"/>
  <c r="M77" i="10"/>
  <c r="N77" i="10"/>
  <c r="J78" i="10"/>
  <c r="K78" i="10"/>
  <c r="L78" i="10"/>
  <c r="M78" i="10"/>
  <c r="N78" i="10"/>
  <c r="J79" i="10"/>
  <c r="K79" i="10"/>
  <c r="L79" i="10"/>
  <c r="M79" i="10"/>
  <c r="N79" i="10"/>
  <c r="J80" i="10"/>
  <c r="K80" i="10"/>
  <c r="L80" i="10"/>
  <c r="M80" i="10"/>
  <c r="N80" i="10"/>
  <c r="J81" i="10"/>
  <c r="K81" i="10"/>
  <c r="L81" i="10"/>
  <c r="M81" i="10"/>
  <c r="N81" i="10"/>
  <c r="J82" i="10"/>
  <c r="K82" i="10"/>
  <c r="L82" i="10"/>
  <c r="M82" i="10"/>
  <c r="N82" i="10"/>
  <c r="J83" i="10"/>
  <c r="K83" i="10"/>
  <c r="L83" i="10"/>
  <c r="M83" i="10"/>
  <c r="N83" i="10"/>
  <c r="J84" i="10"/>
  <c r="K84" i="10"/>
  <c r="L84" i="10"/>
  <c r="M84" i="10"/>
  <c r="N84" i="10"/>
  <c r="J85" i="10"/>
  <c r="K85" i="10"/>
  <c r="L85" i="10"/>
  <c r="M85" i="10"/>
  <c r="N85" i="10"/>
  <c r="J86" i="10"/>
  <c r="K86" i="10"/>
  <c r="L86" i="10"/>
  <c r="M86" i="10"/>
  <c r="N86" i="10"/>
  <c r="J87" i="10"/>
  <c r="K87" i="10"/>
  <c r="L87" i="10"/>
  <c r="M87" i="10"/>
  <c r="N87" i="10"/>
  <c r="J88" i="10"/>
  <c r="K88" i="10"/>
  <c r="L88" i="10"/>
  <c r="M88" i="10"/>
  <c r="N88" i="10"/>
  <c r="J89" i="10"/>
  <c r="K89" i="10"/>
  <c r="L89" i="10"/>
  <c r="M89" i="10"/>
  <c r="N89" i="10"/>
  <c r="J90" i="10"/>
  <c r="K90" i="10"/>
  <c r="L90" i="10"/>
  <c r="M90" i="10"/>
  <c r="N90" i="10"/>
  <c r="J91" i="10"/>
  <c r="K91" i="10"/>
  <c r="L91" i="10"/>
  <c r="M91" i="10"/>
  <c r="N91" i="10"/>
  <c r="J92" i="10"/>
  <c r="K92" i="10"/>
  <c r="L92" i="10"/>
  <c r="M92" i="10"/>
  <c r="N92" i="10"/>
  <c r="J93" i="10"/>
  <c r="K93" i="10"/>
  <c r="L93" i="10"/>
  <c r="M93" i="10"/>
  <c r="N93" i="10"/>
  <c r="J94" i="10"/>
  <c r="K94" i="10"/>
  <c r="L94" i="10"/>
  <c r="M94" i="10"/>
  <c r="N94" i="10"/>
  <c r="J95" i="10"/>
  <c r="K95" i="10"/>
  <c r="L95" i="10"/>
  <c r="M95" i="10"/>
  <c r="N95" i="10"/>
  <c r="J96" i="10"/>
  <c r="K96" i="10"/>
  <c r="L96" i="10"/>
  <c r="M96" i="10"/>
  <c r="N96" i="10"/>
  <c r="J97" i="10"/>
  <c r="K97" i="10"/>
  <c r="L97" i="10"/>
  <c r="M97" i="10"/>
  <c r="N97" i="10"/>
  <c r="J98" i="10"/>
  <c r="K98" i="10"/>
  <c r="L98" i="10"/>
  <c r="M98" i="10"/>
  <c r="N98" i="10"/>
  <c r="J99" i="10"/>
  <c r="K99" i="10"/>
  <c r="L99" i="10"/>
  <c r="M99" i="10"/>
  <c r="N99" i="10"/>
  <c r="J100" i="10"/>
  <c r="K100" i="10"/>
  <c r="L100" i="10"/>
  <c r="M100" i="10"/>
  <c r="N100" i="10"/>
  <c r="J101" i="10"/>
  <c r="K101" i="10"/>
  <c r="L101" i="10"/>
  <c r="M101" i="10"/>
  <c r="N101" i="10"/>
  <c r="J102" i="10"/>
  <c r="K102" i="10"/>
  <c r="L102" i="10"/>
  <c r="M102" i="10"/>
  <c r="N102" i="10"/>
  <c r="J103" i="10"/>
  <c r="K103" i="10"/>
  <c r="L103" i="10"/>
  <c r="M103" i="10"/>
  <c r="N103" i="10"/>
  <c r="J104" i="10"/>
  <c r="K104" i="10"/>
  <c r="L104" i="10"/>
  <c r="M104" i="10"/>
  <c r="N104" i="10"/>
  <c r="J105" i="10"/>
  <c r="K105" i="10"/>
  <c r="L105" i="10"/>
  <c r="M105" i="10"/>
  <c r="N105" i="10"/>
  <c r="J106" i="10"/>
  <c r="K106" i="10"/>
  <c r="L106" i="10"/>
  <c r="M106" i="10"/>
  <c r="N106" i="10"/>
  <c r="J107" i="10"/>
  <c r="K107" i="10"/>
  <c r="L107" i="10"/>
  <c r="M107" i="10"/>
  <c r="N107" i="10"/>
  <c r="J108" i="10"/>
  <c r="K108" i="10"/>
  <c r="L108" i="10"/>
  <c r="M108" i="10"/>
  <c r="N108" i="10"/>
  <c r="J109" i="10"/>
  <c r="K109" i="10"/>
  <c r="L109" i="10"/>
  <c r="M109" i="10"/>
  <c r="N109" i="10"/>
  <c r="J110" i="10"/>
  <c r="K110" i="10"/>
  <c r="L110" i="10"/>
  <c r="M110" i="10"/>
  <c r="N110" i="10"/>
  <c r="J111" i="10"/>
  <c r="K111" i="10"/>
  <c r="L111" i="10"/>
  <c r="M111" i="10"/>
  <c r="N111" i="10"/>
  <c r="J112" i="10"/>
  <c r="K112" i="10"/>
  <c r="L112" i="10"/>
  <c r="M112" i="10"/>
  <c r="N112" i="10"/>
  <c r="J113" i="10"/>
  <c r="K113" i="10"/>
  <c r="L113" i="10"/>
  <c r="M113" i="10"/>
  <c r="N113" i="10"/>
  <c r="J114" i="10"/>
  <c r="K114" i="10"/>
  <c r="L114" i="10"/>
  <c r="M114" i="10"/>
  <c r="N114" i="10"/>
  <c r="J115" i="10"/>
  <c r="K115" i="10"/>
  <c r="L115" i="10"/>
  <c r="M115" i="10"/>
  <c r="N115" i="10"/>
  <c r="J116" i="10"/>
  <c r="K116" i="10"/>
  <c r="L116" i="10"/>
  <c r="M116" i="10"/>
  <c r="N116" i="10"/>
  <c r="J117" i="10"/>
  <c r="K117" i="10"/>
  <c r="L117" i="10"/>
  <c r="M117" i="10"/>
  <c r="N117" i="10"/>
  <c r="J118" i="10"/>
  <c r="K118" i="10"/>
  <c r="L118" i="10"/>
  <c r="M118" i="10"/>
  <c r="N118" i="10"/>
  <c r="J119" i="10"/>
  <c r="K119" i="10"/>
  <c r="L119" i="10"/>
  <c r="M119" i="10"/>
  <c r="N119" i="10"/>
  <c r="J120" i="10"/>
  <c r="K120" i="10"/>
  <c r="L120" i="10"/>
  <c r="M120" i="10"/>
  <c r="N120" i="10"/>
  <c r="J121" i="10"/>
  <c r="K121" i="10"/>
  <c r="L121" i="10"/>
  <c r="M121" i="10"/>
  <c r="N121" i="10"/>
  <c r="J122" i="10"/>
  <c r="K122" i="10"/>
  <c r="L122" i="10"/>
  <c r="M122" i="10"/>
  <c r="N122" i="10"/>
  <c r="J123" i="10"/>
  <c r="K123" i="10"/>
  <c r="L123" i="10"/>
  <c r="M123" i="10"/>
  <c r="N123" i="10"/>
  <c r="J124" i="10"/>
  <c r="K124" i="10"/>
  <c r="L124" i="10"/>
  <c r="M124" i="10"/>
  <c r="N124" i="10"/>
  <c r="J125" i="10"/>
  <c r="K125" i="10"/>
  <c r="L125" i="10"/>
  <c r="M125" i="10"/>
  <c r="N125" i="10"/>
  <c r="J126" i="10"/>
  <c r="K126" i="10"/>
  <c r="L126" i="10"/>
  <c r="M126" i="10"/>
  <c r="N126" i="10"/>
  <c r="J127" i="10"/>
  <c r="K127" i="10"/>
  <c r="L127" i="10"/>
  <c r="M127" i="10"/>
  <c r="N127" i="10"/>
  <c r="J128" i="10"/>
  <c r="K128" i="10"/>
  <c r="L128" i="10"/>
  <c r="M128" i="10"/>
  <c r="N128" i="10"/>
  <c r="J129" i="10"/>
  <c r="K129" i="10"/>
  <c r="L129" i="10"/>
  <c r="M129" i="10"/>
  <c r="N129" i="10"/>
  <c r="J130" i="10"/>
  <c r="K130" i="10"/>
  <c r="L130" i="10"/>
  <c r="M130" i="10"/>
  <c r="N130" i="10"/>
  <c r="J131" i="10"/>
  <c r="K131" i="10"/>
  <c r="L131" i="10"/>
  <c r="M131" i="10"/>
  <c r="N131" i="10"/>
  <c r="J132" i="10"/>
  <c r="K132" i="10"/>
  <c r="L132" i="10"/>
  <c r="M132" i="10"/>
  <c r="N132" i="10"/>
  <c r="J133" i="10"/>
  <c r="K133" i="10"/>
  <c r="L133" i="10"/>
  <c r="M133" i="10"/>
  <c r="N133" i="10"/>
  <c r="J134" i="10"/>
  <c r="K134" i="10"/>
  <c r="L134" i="10"/>
  <c r="M134" i="10"/>
  <c r="N134" i="10"/>
  <c r="J135" i="10"/>
  <c r="K135" i="10"/>
  <c r="L135" i="10"/>
  <c r="M135" i="10"/>
  <c r="N135" i="10"/>
  <c r="J136" i="10"/>
  <c r="K136" i="10"/>
  <c r="L136" i="10"/>
  <c r="M136" i="10"/>
  <c r="N136" i="10"/>
  <c r="J137" i="10"/>
  <c r="K137" i="10"/>
  <c r="L137" i="10"/>
  <c r="M137" i="10"/>
  <c r="N137" i="10"/>
  <c r="J138" i="10"/>
  <c r="K138" i="10"/>
  <c r="L138" i="10"/>
  <c r="M138" i="10"/>
  <c r="N138" i="10"/>
  <c r="J139" i="10"/>
  <c r="K139" i="10"/>
  <c r="L139" i="10"/>
  <c r="M139" i="10"/>
  <c r="N139" i="10"/>
  <c r="J140" i="10"/>
  <c r="K140" i="10"/>
  <c r="L140" i="10"/>
  <c r="M140" i="10"/>
  <c r="N140" i="10"/>
  <c r="J141" i="10"/>
  <c r="K141" i="10"/>
  <c r="L141" i="10"/>
  <c r="M141" i="10"/>
  <c r="N141" i="10"/>
  <c r="J142" i="10"/>
  <c r="K142" i="10"/>
  <c r="L142" i="10"/>
  <c r="M142" i="10"/>
  <c r="N142" i="10"/>
  <c r="J143" i="10"/>
  <c r="K143" i="10"/>
  <c r="L143" i="10"/>
  <c r="M143" i="10"/>
  <c r="N143" i="10"/>
  <c r="J144" i="10"/>
  <c r="K144" i="10"/>
  <c r="L144" i="10"/>
  <c r="M144" i="10"/>
  <c r="N144" i="10"/>
  <c r="J145" i="10"/>
  <c r="K145" i="10"/>
  <c r="L145" i="10"/>
  <c r="M145" i="10"/>
  <c r="N145" i="10"/>
  <c r="J146" i="10"/>
  <c r="K146" i="10"/>
  <c r="L146" i="10"/>
  <c r="M146" i="10"/>
  <c r="N146" i="10"/>
  <c r="J147" i="10"/>
  <c r="K147" i="10"/>
  <c r="L147" i="10"/>
  <c r="M147" i="10"/>
  <c r="N147" i="10"/>
  <c r="J148" i="10"/>
  <c r="K148" i="10"/>
  <c r="L148" i="10"/>
  <c r="M148" i="10"/>
  <c r="N148" i="10"/>
  <c r="J149" i="10"/>
  <c r="K149" i="10"/>
  <c r="L149" i="10"/>
  <c r="M149" i="10"/>
  <c r="N149" i="10"/>
  <c r="J150" i="10"/>
  <c r="K150" i="10"/>
  <c r="L150" i="10"/>
  <c r="M150" i="10"/>
  <c r="N150" i="10"/>
  <c r="J151" i="10"/>
  <c r="K151" i="10"/>
  <c r="L151" i="10"/>
  <c r="M151" i="10"/>
  <c r="N151" i="10"/>
  <c r="J152" i="10"/>
  <c r="K152" i="10"/>
  <c r="L152" i="10"/>
  <c r="M152" i="10"/>
  <c r="N152" i="10"/>
  <c r="J153" i="10"/>
  <c r="K153" i="10"/>
  <c r="L153" i="10"/>
  <c r="M153" i="10"/>
  <c r="N153" i="10"/>
  <c r="J154" i="10"/>
  <c r="K154" i="10"/>
  <c r="L154" i="10"/>
  <c r="M154" i="10"/>
  <c r="N154" i="10"/>
  <c r="J155" i="10"/>
  <c r="K155" i="10"/>
  <c r="L155" i="10"/>
  <c r="M155" i="10"/>
  <c r="N155" i="10"/>
  <c r="J156" i="10"/>
  <c r="K156" i="10"/>
  <c r="L156" i="10"/>
  <c r="M156" i="10"/>
  <c r="N156" i="10"/>
  <c r="J157" i="10"/>
  <c r="K157" i="10"/>
  <c r="L157" i="10"/>
  <c r="M157" i="10"/>
  <c r="N157" i="10"/>
  <c r="J158" i="10"/>
  <c r="K158" i="10"/>
  <c r="L158" i="10"/>
  <c r="M158" i="10"/>
  <c r="N158" i="10"/>
  <c r="J159" i="10"/>
  <c r="K159" i="10"/>
  <c r="L159" i="10"/>
  <c r="M159" i="10"/>
  <c r="N159" i="10"/>
  <c r="J160" i="10"/>
  <c r="K160" i="10"/>
  <c r="L160" i="10"/>
  <c r="M160" i="10"/>
  <c r="N160" i="10"/>
  <c r="J161" i="10"/>
  <c r="K161" i="10"/>
  <c r="L161" i="10"/>
  <c r="M161" i="10"/>
  <c r="N161" i="10"/>
  <c r="J162" i="10"/>
  <c r="K162" i="10"/>
  <c r="L162" i="10"/>
  <c r="M162" i="10"/>
  <c r="N162" i="10"/>
  <c r="J163" i="10"/>
  <c r="K163" i="10"/>
  <c r="L163" i="10"/>
  <c r="M163" i="10"/>
  <c r="N163" i="10"/>
  <c r="J164" i="10"/>
  <c r="K164" i="10"/>
  <c r="L164" i="10"/>
  <c r="M164" i="10"/>
  <c r="N164" i="10"/>
  <c r="J165" i="10"/>
  <c r="K165" i="10"/>
  <c r="L165" i="10"/>
  <c r="M165" i="10"/>
  <c r="N165" i="10"/>
  <c r="J166" i="10"/>
  <c r="K166" i="10"/>
  <c r="L166" i="10"/>
  <c r="M166" i="10"/>
  <c r="N166" i="10"/>
  <c r="J167" i="10"/>
  <c r="K167" i="10"/>
  <c r="L167" i="10"/>
  <c r="M167" i="10"/>
  <c r="N167" i="10"/>
  <c r="J168" i="10"/>
  <c r="K168" i="10"/>
  <c r="L168" i="10"/>
  <c r="M168" i="10"/>
  <c r="N168" i="10"/>
  <c r="J169" i="10"/>
  <c r="K169" i="10"/>
  <c r="L169" i="10"/>
  <c r="M169" i="10"/>
  <c r="N169" i="10"/>
  <c r="J170" i="10"/>
  <c r="K170" i="10"/>
  <c r="L170" i="10"/>
  <c r="M170" i="10"/>
  <c r="N170" i="10"/>
  <c r="J171" i="10"/>
  <c r="K171" i="10"/>
  <c r="L171" i="10"/>
  <c r="M171" i="10"/>
  <c r="N171" i="10"/>
  <c r="J172" i="10"/>
  <c r="K172" i="10"/>
  <c r="L172" i="10"/>
  <c r="M172" i="10"/>
  <c r="N172" i="10"/>
  <c r="J173" i="10"/>
  <c r="K173" i="10"/>
  <c r="L173" i="10"/>
  <c r="M173" i="10"/>
  <c r="N173" i="10"/>
  <c r="J174" i="10"/>
  <c r="K174" i="10"/>
  <c r="L174" i="10"/>
  <c r="M174" i="10"/>
  <c r="N174" i="10"/>
  <c r="J175" i="10"/>
  <c r="K175" i="10"/>
  <c r="L175" i="10"/>
  <c r="M175" i="10"/>
  <c r="N175" i="10"/>
  <c r="J176" i="10"/>
  <c r="K176" i="10"/>
  <c r="L176" i="10"/>
  <c r="M176" i="10"/>
  <c r="N176" i="10"/>
  <c r="J177" i="10"/>
  <c r="K177" i="10"/>
  <c r="L177" i="10"/>
  <c r="M177" i="10"/>
  <c r="N177" i="10"/>
  <c r="J178" i="10"/>
  <c r="K178" i="10"/>
  <c r="L178" i="10"/>
  <c r="M178" i="10"/>
  <c r="N178" i="10"/>
  <c r="J179" i="10"/>
  <c r="K179" i="10"/>
  <c r="L179" i="10"/>
  <c r="M179" i="10"/>
  <c r="N179" i="10"/>
  <c r="J180" i="10"/>
  <c r="K180" i="10"/>
  <c r="L180" i="10"/>
  <c r="M180" i="10"/>
  <c r="N180" i="10"/>
  <c r="J181" i="10"/>
  <c r="K181" i="10"/>
  <c r="L181" i="10"/>
  <c r="M181" i="10"/>
  <c r="N181" i="10"/>
  <c r="J182" i="10"/>
  <c r="K182" i="10"/>
  <c r="L182" i="10"/>
  <c r="M182" i="10"/>
  <c r="N182" i="10"/>
  <c r="J183" i="10"/>
  <c r="K183" i="10"/>
  <c r="L183" i="10"/>
  <c r="M183" i="10"/>
  <c r="N183" i="10"/>
  <c r="J184" i="10"/>
  <c r="K184" i="10"/>
  <c r="L184" i="10"/>
  <c r="M184" i="10"/>
  <c r="N184" i="10"/>
  <c r="J185" i="10"/>
  <c r="K185" i="10"/>
  <c r="L185" i="10"/>
  <c r="M185" i="10"/>
  <c r="N185" i="10"/>
  <c r="J186" i="10"/>
  <c r="K186" i="10"/>
  <c r="L186" i="10"/>
  <c r="M186" i="10"/>
  <c r="N186" i="10"/>
  <c r="J187" i="10"/>
  <c r="K187" i="10"/>
  <c r="L187" i="10"/>
  <c r="M187" i="10"/>
  <c r="N187" i="10"/>
  <c r="J188" i="10"/>
  <c r="K188" i="10"/>
  <c r="L188" i="10"/>
  <c r="M188" i="10"/>
  <c r="N188" i="10"/>
  <c r="J189" i="10"/>
  <c r="K189" i="10"/>
  <c r="L189" i="10"/>
  <c r="M189" i="10"/>
  <c r="N189" i="10"/>
  <c r="J190" i="10"/>
  <c r="K190" i="10"/>
  <c r="L190" i="10"/>
  <c r="M190" i="10"/>
  <c r="N190" i="10"/>
  <c r="J191" i="10"/>
  <c r="K191" i="10"/>
  <c r="L191" i="10"/>
  <c r="M191" i="10"/>
  <c r="N191" i="10"/>
  <c r="J192" i="10"/>
  <c r="K192" i="10"/>
  <c r="L192" i="10"/>
  <c r="M192" i="10"/>
  <c r="N192" i="10"/>
  <c r="J193" i="10"/>
  <c r="K193" i="10"/>
  <c r="L193" i="10"/>
  <c r="M193" i="10"/>
  <c r="N193" i="10"/>
  <c r="J194" i="10"/>
  <c r="K194" i="10"/>
  <c r="L194" i="10"/>
  <c r="M194" i="10"/>
  <c r="N194" i="10"/>
  <c r="J195" i="10"/>
  <c r="K195" i="10"/>
  <c r="L195" i="10"/>
  <c r="M195" i="10"/>
  <c r="N195" i="10"/>
  <c r="J196" i="10"/>
  <c r="K196" i="10"/>
  <c r="L196" i="10"/>
  <c r="M196" i="10"/>
  <c r="N196" i="10"/>
  <c r="J197" i="10"/>
  <c r="K197" i="10"/>
  <c r="L197" i="10"/>
  <c r="M197" i="10"/>
  <c r="N197" i="10"/>
  <c r="J198" i="10"/>
  <c r="K198" i="10"/>
  <c r="L198" i="10"/>
  <c r="M198" i="10"/>
  <c r="N198" i="10"/>
  <c r="J199" i="10"/>
  <c r="K199" i="10"/>
  <c r="L199" i="10"/>
  <c r="M199" i="10"/>
  <c r="N199" i="10"/>
  <c r="J200" i="10"/>
  <c r="K200" i="10"/>
  <c r="L200" i="10"/>
  <c r="M200" i="10"/>
  <c r="N200" i="10"/>
  <c r="J201" i="10"/>
  <c r="K201" i="10"/>
  <c r="L201" i="10"/>
  <c r="M201" i="10"/>
  <c r="N201" i="10"/>
  <c r="J202" i="10"/>
  <c r="K202" i="10"/>
  <c r="L202" i="10"/>
  <c r="M202" i="10"/>
  <c r="N202" i="10"/>
  <c r="J203" i="10"/>
  <c r="K203" i="10"/>
  <c r="L203" i="10"/>
  <c r="M203" i="10"/>
  <c r="N203" i="10"/>
  <c r="J204" i="10"/>
  <c r="K204" i="10"/>
  <c r="L204" i="10"/>
  <c r="M204" i="10"/>
  <c r="N204" i="10"/>
  <c r="J205" i="10"/>
  <c r="K205" i="10"/>
  <c r="L205" i="10"/>
  <c r="M205" i="10"/>
  <c r="N205" i="10"/>
  <c r="J206" i="10"/>
  <c r="K206" i="10"/>
  <c r="L206" i="10"/>
  <c r="M206" i="10"/>
  <c r="N206" i="10"/>
  <c r="J207" i="10"/>
  <c r="K207" i="10"/>
  <c r="L207" i="10"/>
  <c r="M207" i="10"/>
  <c r="N207" i="10"/>
  <c r="J208" i="10"/>
  <c r="K208" i="10"/>
  <c r="L208" i="10"/>
  <c r="M208" i="10"/>
  <c r="N208" i="10"/>
  <c r="J209" i="10"/>
  <c r="K209" i="10"/>
  <c r="L209" i="10"/>
  <c r="M209" i="10"/>
  <c r="N209" i="10"/>
  <c r="J210" i="10"/>
  <c r="K210" i="10"/>
  <c r="L210" i="10"/>
  <c r="M210" i="10"/>
  <c r="N210" i="10"/>
  <c r="J211" i="10"/>
  <c r="K211" i="10"/>
  <c r="L211" i="10"/>
  <c r="M211" i="10"/>
  <c r="N211" i="10"/>
  <c r="J212" i="10"/>
  <c r="K212" i="10"/>
  <c r="L212" i="10"/>
  <c r="M212" i="10"/>
  <c r="N212" i="10"/>
  <c r="J213" i="10"/>
  <c r="K213" i="10"/>
  <c r="L213" i="10"/>
  <c r="M213" i="10"/>
  <c r="N213" i="10"/>
  <c r="J214" i="10"/>
  <c r="K214" i="10"/>
  <c r="L214" i="10"/>
  <c r="M214" i="10"/>
  <c r="N214" i="10"/>
  <c r="J215" i="10"/>
  <c r="K215" i="10"/>
  <c r="L215" i="10"/>
  <c r="M215" i="10"/>
  <c r="N215" i="10"/>
  <c r="J216" i="10"/>
  <c r="K216" i="10"/>
  <c r="L216" i="10"/>
  <c r="M216" i="10"/>
  <c r="N216" i="10"/>
  <c r="J217" i="10"/>
  <c r="K217" i="10"/>
  <c r="L217" i="10"/>
  <c r="M217" i="10"/>
  <c r="N217" i="10"/>
  <c r="J218" i="10"/>
  <c r="K218" i="10"/>
  <c r="L218" i="10"/>
  <c r="M218" i="10"/>
  <c r="N218" i="10"/>
  <c r="J219" i="10"/>
  <c r="K219" i="10"/>
  <c r="L219" i="10"/>
  <c r="M219" i="10"/>
  <c r="N219" i="10"/>
  <c r="J220" i="10"/>
  <c r="K220" i="10"/>
  <c r="L220" i="10"/>
  <c r="M220" i="10"/>
  <c r="N220" i="10"/>
  <c r="J221" i="10"/>
  <c r="K221" i="10"/>
  <c r="L221" i="10"/>
  <c r="M221" i="10"/>
  <c r="N221" i="10"/>
  <c r="J222" i="10"/>
  <c r="K222" i="10"/>
  <c r="L222" i="10"/>
  <c r="M222" i="10"/>
  <c r="N222" i="10"/>
  <c r="J223" i="10"/>
  <c r="K223" i="10"/>
  <c r="L223" i="10"/>
  <c r="M223" i="10"/>
  <c r="N223" i="10"/>
  <c r="J224" i="10"/>
  <c r="K224" i="10"/>
  <c r="L224" i="10"/>
  <c r="M224" i="10"/>
  <c r="N224" i="10"/>
  <c r="J225" i="10"/>
  <c r="K225" i="10"/>
  <c r="L225" i="10"/>
  <c r="M225" i="10"/>
  <c r="N225" i="10"/>
  <c r="J226" i="10"/>
  <c r="K226" i="10"/>
  <c r="L226" i="10"/>
  <c r="M226" i="10"/>
  <c r="N226" i="10"/>
  <c r="J227" i="10"/>
  <c r="K227" i="10"/>
  <c r="L227" i="10"/>
  <c r="M227" i="10"/>
  <c r="N227" i="10"/>
  <c r="J228" i="10"/>
  <c r="K228" i="10"/>
  <c r="L228" i="10"/>
  <c r="M228" i="10"/>
  <c r="N228" i="10"/>
  <c r="J229" i="10"/>
  <c r="K229" i="10"/>
  <c r="L229" i="10"/>
  <c r="M229" i="10"/>
  <c r="N229" i="10"/>
  <c r="J230" i="10"/>
  <c r="K230" i="10"/>
  <c r="L230" i="10"/>
  <c r="M230" i="10"/>
  <c r="N230" i="10"/>
  <c r="J231" i="10"/>
  <c r="K231" i="10"/>
  <c r="L231" i="10"/>
  <c r="M231" i="10"/>
  <c r="N231" i="10"/>
  <c r="J232" i="10"/>
  <c r="K232" i="10"/>
  <c r="L232" i="10"/>
  <c r="M232" i="10"/>
  <c r="N232" i="10"/>
  <c r="J233" i="10"/>
  <c r="K233" i="10"/>
  <c r="L233" i="10"/>
  <c r="M233" i="10"/>
  <c r="N233" i="10"/>
  <c r="J234" i="10"/>
  <c r="K234" i="10"/>
  <c r="L234" i="10"/>
  <c r="M234" i="10"/>
  <c r="N234" i="10"/>
  <c r="J235" i="10"/>
  <c r="K235" i="10"/>
  <c r="L235" i="10"/>
  <c r="M235" i="10"/>
  <c r="N235" i="10"/>
  <c r="J236" i="10"/>
  <c r="K236" i="10"/>
  <c r="L236" i="10"/>
  <c r="M236" i="10"/>
  <c r="N236" i="10"/>
  <c r="J237" i="10"/>
  <c r="K237" i="10"/>
  <c r="L237" i="10"/>
  <c r="M237" i="10"/>
  <c r="N237" i="10"/>
  <c r="J238" i="10"/>
  <c r="K238" i="10"/>
  <c r="L238" i="10"/>
  <c r="M238" i="10"/>
  <c r="N238" i="10"/>
  <c r="J239" i="10"/>
  <c r="K239" i="10"/>
  <c r="L239" i="10"/>
  <c r="M239" i="10"/>
  <c r="N239" i="10"/>
  <c r="J240" i="10"/>
  <c r="K240" i="10"/>
  <c r="L240" i="10"/>
  <c r="M240" i="10"/>
  <c r="N240" i="10"/>
  <c r="J241" i="10"/>
  <c r="K241" i="10"/>
  <c r="L241" i="10"/>
  <c r="M241" i="10"/>
  <c r="N241" i="10"/>
  <c r="J242" i="10"/>
  <c r="K242" i="10"/>
  <c r="L242" i="10"/>
  <c r="M242" i="10"/>
  <c r="N242" i="10"/>
  <c r="J243" i="10"/>
  <c r="K243" i="10"/>
  <c r="L243" i="10"/>
  <c r="M243" i="10"/>
  <c r="N243" i="10"/>
  <c r="J244" i="10"/>
  <c r="K244" i="10"/>
  <c r="L244" i="10"/>
  <c r="M244" i="10"/>
  <c r="N244" i="10"/>
  <c r="J245" i="10"/>
  <c r="K245" i="10"/>
  <c r="L245" i="10"/>
  <c r="M245" i="10"/>
  <c r="N245" i="10"/>
  <c r="J246" i="10"/>
  <c r="K246" i="10"/>
  <c r="L246" i="10"/>
  <c r="M246" i="10"/>
  <c r="N246" i="10"/>
  <c r="J247" i="10"/>
  <c r="K247" i="10"/>
  <c r="L247" i="10"/>
  <c r="M247" i="10"/>
  <c r="N247" i="10"/>
  <c r="J248" i="10"/>
  <c r="K248" i="10"/>
  <c r="L248" i="10"/>
  <c r="M248" i="10"/>
  <c r="N248" i="10"/>
  <c r="J249" i="10"/>
  <c r="K249" i="10"/>
  <c r="L249" i="10"/>
  <c r="M249" i="10"/>
  <c r="N249" i="10"/>
  <c r="J250" i="10"/>
  <c r="K250" i="10"/>
  <c r="L250" i="10"/>
  <c r="M250" i="10"/>
  <c r="N250" i="10"/>
  <c r="J251" i="10"/>
  <c r="K251" i="10"/>
  <c r="L251" i="10"/>
  <c r="M251" i="10"/>
  <c r="N251" i="10"/>
  <c r="J252" i="10"/>
  <c r="K252" i="10"/>
  <c r="L252" i="10"/>
  <c r="M252" i="10"/>
  <c r="N252" i="10"/>
  <c r="J253" i="10"/>
  <c r="K253" i="10"/>
  <c r="L253" i="10"/>
  <c r="M253" i="10"/>
  <c r="N253" i="10"/>
  <c r="J254" i="10"/>
  <c r="K254" i="10"/>
  <c r="L254" i="10"/>
  <c r="M254" i="10"/>
  <c r="N254" i="10"/>
  <c r="J255" i="10"/>
  <c r="K255" i="10"/>
  <c r="L255" i="10"/>
  <c r="M255" i="10"/>
  <c r="N255" i="10"/>
  <c r="J256" i="10"/>
  <c r="K256" i="10"/>
  <c r="L256" i="10"/>
  <c r="M256" i="10"/>
  <c r="N256" i="10"/>
  <c r="J257" i="10"/>
  <c r="K257" i="10"/>
  <c r="L257" i="10"/>
  <c r="M257" i="10"/>
  <c r="N257" i="10"/>
  <c r="J258" i="10"/>
  <c r="K258" i="10"/>
  <c r="L258" i="10"/>
  <c r="M258" i="10"/>
  <c r="N258" i="10"/>
  <c r="J259" i="10"/>
  <c r="K259" i="10"/>
  <c r="L259" i="10"/>
  <c r="M259" i="10"/>
  <c r="N259" i="10"/>
  <c r="J260" i="10"/>
  <c r="K260" i="10"/>
  <c r="L260" i="10"/>
  <c r="M260" i="10"/>
  <c r="N260" i="10"/>
  <c r="J261" i="10"/>
  <c r="K261" i="10"/>
  <c r="L261" i="10"/>
  <c r="M261" i="10"/>
  <c r="N261" i="10"/>
  <c r="J262" i="10"/>
  <c r="K262" i="10"/>
  <c r="L262" i="10"/>
  <c r="M262" i="10"/>
  <c r="N262" i="10"/>
  <c r="J263" i="10"/>
  <c r="K263" i="10"/>
  <c r="L263" i="10"/>
  <c r="M263" i="10"/>
  <c r="N263" i="10"/>
  <c r="J264" i="10"/>
  <c r="K264" i="10"/>
  <c r="L264" i="10"/>
  <c r="M264" i="10"/>
  <c r="N264" i="10"/>
  <c r="J265" i="10"/>
  <c r="K265" i="10"/>
  <c r="L265" i="10"/>
  <c r="M265" i="10"/>
  <c r="N265" i="10"/>
  <c r="J266" i="10"/>
  <c r="K266" i="10"/>
  <c r="L266" i="10"/>
  <c r="M266" i="10"/>
  <c r="N266" i="10"/>
  <c r="J267" i="10"/>
  <c r="K267" i="10"/>
  <c r="L267" i="10"/>
  <c r="M267" i="10"/>
  <c r="N267" i="10"/>
  <c r="J268" i="10"/>
  <c r="K268" i="10"/>
  <c r="L268" i="10"/>
  <c r="M268" i="10"/>
  <c r="N268" i="10"/>
  <c r="J269" i="10"/>
  <c r="K269" i="10"/>
  <c r="L269" i="10"/>
  <c r="M269" i="10"/>
  <c r="N269" i="10"/>
  <c r="J270" i="10"/>
  <c r="K270" i="10"/>
  <c r="L270" i="10"/>
  <c r="M270" i="10"/>
  <c r="N270" i="10"/>
  <c r="J271" i="10"/>
  <c r="K271" i="10"/>
  <c r="L271" i="10"/>
  <c r="M271" i="10"/>
  <c r="N271" i="10"/>
  <c r="J272" i="10"/>
  <c r="K272" i="10"/>
  <c r="L272" i="10"/>
  <c r="M272" i="10"/>
  <c r="N272" i="10"/>
  <c r="J273" i="10"/>
  <c r="K273" i="10"/>
  <c r="L273" i="10"/>
  <c r="M273" i="10"/>
  <c r="N273" i="10"/>
  <c r="J274" i="10"/>
  <c r="K274" i="10"/>
  <c r="L274" i="10"/>
  <c r="M274" i="10"/>
  <c r="N274" i="10"/>
  <c r="J275" i="10"/>
  <c r="K275" i="10"/>
  <c r="L275" i="10"/>
  <c r="M275" i="10"/>
  <c r="N275" i="10"/>
  <c r="J276" i="10"/>
  <c r="K276" i="10"/>
  <c r="L276" i="10"/>
  <c r="M276" i="10"/>
  <c r="N276" i="10"/>
  <c r="J277" i="10"/>
  <c r="K277" i="10"/>
  <c r="L277" i="10"/>
  <c r="M277" i="10"/>
  <c r="N277" i="10"/>
  <c r="J278" i="10"/>
  <c r="K278" i="10"/>
  <c r="L278" i="10"/>
  <c r="M278" i="10"/>
  <c r="N278" i="10"/>
  <c r="J279" i="10"/>
  <c r="K279" i="10"/>
  <c r="L279" i="10"/>
  <c r="M279" i="10"/>
  <c r="N279" i="10"/>
  <c r="J280" i="10"/>
  <c r="K280" i="10"/>
  <c r="L280" i="10"/>
  <c r="M280" i="10"/>
  <c r="N280" i="10"/>
  <c r="J281" i="10"/>
  <c r="K281" i="10"/>
  <c r="L281" i="10"/>
  <c r="M281" i="10"/>
  <c r="N281" i="10"/>
  <c r="J282" i="10"/>
  <c r="K282" i="10"/>
  <c r="L282" i="10"/>
  <c r="M282" i="10"/>
  <c r="N282" i="10"/>
  <c r="J283" i="10"/>
  <c r="K283" i="10"/>
  <c r="L283" i="10"/>
  <c r="M283" i="10"/>
  <c r="N283" i="10"/>
  <c r="J284" i="10"/>
  <c r="K284" i="10"/>
  <c r="L284" i="10"/>
  <c r="M284" i="10"/>
  <c r="N284" i="10"/>
  <c r="J285" i="10"/>
  <c r="K285" i="10"/>
  <c r="L285" i="10"/>
  <c r="M285" i="10"/>
  <c r="N285" i="10"/>
  <c r="J286" i="10"/>
  <c r="K286" i="10"/>
  <c r="L286" i="10"/>
  <c r="M286" i="10"/>
  <c r="N286" i="10"/>
  <c r="J287" i="10"/>
  <c r="K287" i="10"/>
  <c r="L287" i="10"/>
  <c r="M287" i="10"/>
  <c r="N287" i="10"/>
  <c r="J288" i="10"/>
  <c r="K288" i="10"/>
  <c r="L288" i="10"/>
  <c r="M288" i="10"/>
  <c r="N288" i="10"/>
  <c r="J289" i="10"/>
  <c r="K289" i="10"/>
  <c r="L289" i="10"/>
  <c r="M289" i="10"/>
  <c r="N289" i="10"/>
  <c r="J290" i="10"/>
  <c r="K290" i="10"/>
  <c r="L290" i="10"/>
  <c r="M290" i="10"/>
  <c r="N290" i="10"/>
  <c r="J291" i="10"/>
  <c r="K291" i="10"/>
  <c r="L291" i="10"/>
  <c r="M291" i="10"/>
  <c r="N291" i="10"/>
  <c r="J292" i="10"/>
  <c r="K292" i="10"/>
  <c r="L292" i="10"/>
  <c r="M292" i="10"/>
  <c r="N292" i="10"/>
  <c r="J293" i="10"/>
  <c r="K293" i="10"/>
  <c r="L293" i="10"/>
  <c r="M293" i="10"/>
  <c r="N293" i="10"/>
  <c r="J294" i="10"/>
  <c r="K294" i="10"/>
  <c r="L294" i="10"/>
  <c r="M294" i="10"/>
  <c r="N294" i="10"/>
  <c r="J295" i="10"/>
  <c r="K295" i="10"/>
  <c r="L295" i="10"/>
  <c r="M295" i="10"/>
  <c r="N295" i="10"/>
  <c r="J296" i="10"/>
  <c r="K296" i="10"/>
  <c r="L296" i="10"/>
  <c r="M296" i="10"/>
  <c r="N296" i="10"/>
  <c r="J297" i="10"/>
  <c r="K297" i="10"/>
  <c r="L297" i="10"/>
  <c r="M297" i="10"/>
  <c r="N297" i="10"/>
  <c r="J298" i="10"/>
  <c r="K298" i="10"/>
  <c r="L298" i="10"/>
  <c r="M298" i="10"/>
  <c r="N298" i="10"/>
  <c r="J299" i="10"/>
  <c r="K299" i="10"/>
  <c r="L299" i="10"/>
  <c r="M299" i="10"/>
  <c r="N299" i="10"/>
  <c r="J300" i="10"/>
  <c r="K300" i="10"/>
  <c r="L300" i="10"/>
  <c r="M300" i="10"/>
  <c r="N300" i="10"/>
  <c r="J301" i="10"/>
  <c r="K301" i="10"/>
  <c r="L301" i="10"/>
  <c r="M301" i="10"/>
  <c r="N301" i="10"/>
  <c r="J302" i="10"/>
  <c r="K302" i="10"/>
  <c r="L302" i="10"/>
  <c r="M302" i="10"/>
  <c r="N302" i="10"/>
  <c r="J303" i="10"/>
  <c r="K303" i="10"/>
  <c r="L303" i="10"/>
  <c r="M303" i="10"/>
  <c r="N303" i="10"/>
  <c r="J304" i="10"/>
  <c r="K304" i="10"/>
  <c r="L304" i="10"/>
  <c r="M304" i="10"/>
  <c r="N304" i="10"/>
  <c r="J305" i="10"/>
  <c r="K305" i="10"/>
  <c r="L305" i="10"/>
  <c r="M305" i="10"/>
  <c r="N305" i="10"/>
  <c r="J306" i="10"/>
  <c r="K306" i="10"/>
  <c r="L306" i="10"/>
  <c r="M306" i="10"/>
  <c r="N306" i="10"/>
  <c r="J307" i="10"/>
  <c r="K307" i="10"/>
  <c r="L307" i="10"/>
  <c r="M307" i="10"/>
  <c r="N307" i="10"/>
  <c r="J308" i="10"/>
  <c r="K308" i="10"/>
  <c r="L308" i="10"/>
  <c r="M308" i="10"/>
  <c r="N308" i="10"/>
  <c r="J309" i="10"/>
  <c r="K309" i="10"/>
  <c r="L309" i="10"/>
  <c r="M309" i="10"/>
  <c r="N309" i="10"/>
  <c r="J310" i="10"/>
  <c r="K310" i="10"/>
  <c r="L310" i="10"/>
  <c r="M310" i="10"/>
  <c r="N310" i="10"/>
  <c r="J311" i="10"/>
  <c r="K311" i="10"/>
  <c r="L311" i="10"/>
  <c r="M311" i="10"/>
  <c r="N311" i="10"/>
  <c r="J312" i="10"/>
  <c r="K312" i="10"/>
  <c r="L312" i="10"/>
  <c r="M312" i="10"/>
  <c r="N312" i="10"/>
  <c r="J313" i="10"/>
  <c r="K313" i="10"/>
  <c r="L313" i="10"/>
  <c r="M313" i="10"/>
  <c r="N313" i="10"/>
  <c r="J314" i="10"/>
  <c r="K314" i="10"/>
  <c r="L314" i="10"/>
  <c r="M314" i="10"/>
  <c r="N314" i="10"/>
  <c r="J315" i="10"/>
  <c r="K315" i="10"/>
  <c r="L315" i="10"/>
  <c r="M315" i="10"/>
  <c r="N315" i="10"/>
  <c r="J316" i="10"/>
  <c r="K316" i="10"/>
  <c r="L316" i="10"/>
  <c r="M316" i="10"/>
  <c r="N316" i="10"/>
  <c r="J317" i="10"/>
  <c r="K317" i="10"/>
  <c r="L317" i="10"/>
  <c r="M317" i="10"/>
  <c r="N317" i="10"/>
  <c r="J318" i="10"/>
  <c r="K318" i="10"/>
  <c r="L318" i="10"/>
  <c r="M318" i="10"/>
  <c r="N318" i="10"/>
  <c r="J319" i="10"/>
  <c r="K319" i="10"/>
  <c r="L319" i="10"/>
  <c r="M319" i="10"/>
  <c r="N319" i="10"/>
  <c r="J320" i="10"/>
  <c r="K320" i="10"/>
  <c r="L320" i="10"/>
  <c r="M320" i="10"/>
  <c r="N320" i="10"/>
  <c r="J321" i="10"/>
  <c r="K321" i="10"/>
  <c r="L321" i="10"/>
  <c r="M321" i="10"/>
  <c r="N321" i="10"/>
  <c r="J322" i="10"/>
  <c r="K322" i="10"/>
  <c r="L322" i="10"/>
  <c r="M322" i="10"/>
  <c r="N322" i="10"/>
  <c r="J323" i="10"/>
  <c r="K323" i="10"/>
  <c r="L323" i="10"/>
  <c r="M323" i="10"/>
  <c r="N323" i="10"/>
  <c r="J324" i="10"/>
  <c r="K324" i="10"/>
  <c r="L324" i="10"/>
  <c r="M324" i="10"/>
  <c r="N324" i="10"/>
  <c r="J325" i="10"/>
  <c r="K325" i="10"/>
  <c r="L325" i="10"/>
  <c r="M325" i="10"/>
  <c r="N325" i="10"/>
  <c r="J326" i="10"/>
  <c r="K326" i="10"/>
  <c r="L326" i="10"/>
  <c r="M326" i="10"/>
  <c r="N326" i="10"/>
  <c r="J327" i="10"/>
  <c r="K327" i="10"/>
  <c r="L327" i="10"/>
  <c r="M327" i="10"/>
  <c r="N327" i="10"/>
  <c r="J328" i="10"/>
  <c r="K328" i="10"/>
  <c r="L328" i="10"/>
  <c r="M328" i="10"/>
  <c r="N328" i="10"/>
  <c r="J329" i="10"/>
  <c r="K329" i="10"/>
  <c r="L329" i="10"/>
  <c r="M329" i="10"/>
  <c r="N329" i="10"/>
  <c r="J330" i="10"/>
  <c r="K330" i="10"/>
  <c r="L330" i="10"/>
  <c r="M330" i="10"/>
  <c r="N330" i="10"/>
  <c r="J331" i="10"/>
  <c r="K331" i="10"/>
  <c r="L331" i="10"/>
  <c r="M331" i="10"/>
  <c r="N331" i="10"/>
  <c r="J332" i="10"/>
  <c r="K332" i="10"/>
  <c r="L332" i="10"/>
  <c r="M332" i="10"/>
  <c r="N332" i="10"/>
  <c r="J333" i="10"/>
  <c r="K333" i="10"/>
  <c r="L333" i="10"/>
  <c r="M333" i="10"/>
  <c r="N333" i="10"/>
  <c r="J334" i="10"/>
  <c r="K334" i="10"/>
  <c r="L334" i="10"/>
  <c r="M334" i="10"/>
  <c r="N334" i="10"/>
  <c r="J335" i="10"/>
  <c r="K335" i="10"/>
  <c r="L335" i="10"/>
  <c r="M335" i="10"/>
  <c r="N335" i="10"/>
  <c r="J336" i="10"/>
  <c r="K336" i="10"/>
  <c r="L336" i="10"/>
  <c r="M336" i="10"/>
  <c r="N336" i="10"/>
  <c r="J337" i="10"/>
  <c r="K337" i="10"/>
  <c r="L337" i="10"/>
  <c r="M337" i="10"/>
  <c r="N337" i="10"/>
  <c r="J338" i="10"/>
  <c r="K338" i="10"/>
  <c r="L338" i="10"/>
  <c r="M338" i="10"/>
  <c r="N338" i="10"/>
  <c r="J339" i="10"/>
  <c r="K339" i="10"/>
  <c r="L339" i="10"/>
  <c r="M339" i="10"/>
  <c r="N339" i="10"/>
  <c r="J340" i="10"/>
  <c r="K340" i="10"/>
  <c r="L340" i="10"/>
  <c r="M340" i="10"/>
  <c r="N340" i="10"/>
  <c r="J341" i="10"/>
  <c r="K341" i="10"/>
  <c r="L341" i="10"/>
  <c r="M341" i="10"/>
  <c r="N341" i="10"/>
  <c r="J342" i="10"/>
  <c r="K342" i="10"/>
  <c r="L342" i="10"/>
  <c r="M342" i="10"/>
  <c r="N342" i="10"/>
  <c r="J343" i="10"/>
  <c r="K343" i="10"/>
  <c r="L343" i="10"/>
  <c r="M343" i="10"/>
  <c r="N343" i="10"/>
  <c r="J344" i="10"/>
  <c r="K344" i="10"/>
  <c r="L344" i="10"/>
  <c r="M344" i="10"/>
  <c r="N344" i="10"/>
  <c r="J345" i="10"/>
  <c r="K345" i="10"/>
  <c r="L345" i="10"/>
  <c r="M345" i="10"/>
  <c r="N345" i="10"/>
  <c r="J346" i="10"/>
  <c r="K346" i="10"/>
  <c r="L346" i="10"/>
  <c r="M346" i="10"/>
  <c r="N346" i="10"/>
  <c r="J347" i="10"/>
  <c r="K347" i="10"/>
  <c r="L347" i="10"/>
  <c r="M347" i="10"/>
  <c r="N347" i="10"/>
  <c r="J348" i="10"/>
  <c r="K348" i="10"/>
  <c r="L348" i="10"/>
  <c r="M348" i="10"/>
  <c r="N348" i="10"/>
  <c r="J349" i="10"/>
  <c r="K349" i="10"/>
  <c r="L349" i="10"/>
  <c r="M349" i="10"/>
  <c r="N349" i="10"/>
  <c r="J350" i="10"/>
  <c r="K350" i="10"/>
  <c r="L350" i="10"/>
  <c r="M350" i="10"/>
  <c r="N350" i="10"/>
  <c r="J351" i="10"/>
  <c r="K351" i="10"/>
  <c r="L351" i="10"/>
  <c r="M351" i="10"/>
  <c r="N351" i="10"/>
  <c r="J352" i="10"/>
  <c r="K352" i="10"/>
  <c r="L352" i="10"/>
  <c r="M352" i="10"/>
  <c r="N352" i="10"/>
  <c r="J353" i="10"/>
  <c r="K353" i="10"/>
  <c r="L353" i="10"/>
  <c r="M353" i="10"/>
  <c r="N353" i="10"/>
  <c r="J354" i="10"/>
  <c r="K354" i="10"/>
  <c r="L354" i="10"/>
  <c r="M354" i="10"/>
  <c r="N354" i="10"/>
  <c r="J355" i="10"/>
  <c r="K355" i="10"/>
  <c r="L355" i="10"/>
  <c r="M355" i="10"/>
  <c r="N355" i="10"/>
  <c r="J356" i="10"/>
  <c r="K356" i="10"/>
  <c r="L356" i="10"/>
  <c r="M356" i="10"/>
  <c r="N356" i="10"/>
  <c r="J357" i="10"/>
  <c r="K357" i="10"/>
  <c r="L357" i="10"/>
  <c r="M357" i="10"/>
  <c r="N357" i="10"/>
  <c r="J358" i="10"/>
  <c r="K358" i="10"/>
  <c r="L358" i="10"/>
  <c r="M358" i="10"/>
  <c r="N358" i="10"/>
  <c r="J359" i="10"/>
  <c r="K359" i="10"/>
  <c r="L359" i="10"/>
  <c r="M359" i="10"/>
  <c r="N359" i="10"/>
  <c r="J360" i="10"/>
  <c r="K360" i="10"/>
  <c r="L360" i="10"/>
  <c r="M360" i="10"/>
  <c r="N360" i="10"/>
  <c r="J361" i="10"/>
  <c r="K361" i="10"/>
  <c r="L361" i="10"/>
  <c r="M361" i="10"/>
  <c r="N361" i="10"/>
  <c r="J362" i="10"/>
  <c r="K362" i="10"/>
  <c r="L362" i="10"/>
  <c r="M362" i="10"/>
  <c r="N362" i="10"/>
  <c r="J363" i="10"/>
  <c r="K363" i="10"/>
  <c r="L363" i="10"/>
  <c r="M363" i="10"/>
  <c r="N363" i="10"/>
  <c r="J364" i="10"/>
  <c r="K364" i="10"/>
  <c r="L364" i="10"/>
  <c r="M364" i="10"/>
  <c r="N364" i="10"/>
  <c r="J365" i="10"/>
  <c r="K365" i="10"/>
  <c r="L365" i="10"/>
  <c r="M365" i="10"/>
  <c r="N365" i="10"/>
  <c r="J366" i="10"/>
  <c r="K366" i="10"/>
  <c r="L366" i="10"/>
  <c r="M366" i="10"/>
  <c r="N366" i="10"/>
  <c r="J367" i="10"/>
  <c r="K367" i="10"/>
  <c r="L367" i="10"/>
  <c r="M367" i="10"/>
  <c r="N367" i="10"/>
  <c r="J368" i="10"/>
  <c r="K368" i="10"/>
  <c r="L368" i="10"/>
  <c r="M368" i="10"/>
  <c r="N368" i="10"/>
  <c r="J369" i="10"/>
  <c r="K369" i="10"/>
  <c r="L369" i="10"/>
  <c r="M369" i="10"/>
  <c r="N369" i="10"/>
  <c r="J370" i="10"/>
  <c r="K370" i="10"/>
  <c r="L370" i="10"/>
  <c r="M370" i="10"/>
  <c r="N370" i="10"/>
  <c r="J371" i="10"/>
  <c r="K371" i="10"/>
  <c r="L371" i="10"/>
  <c r="M371" i="10"/>
  <c r="N371" i="10"/>
  <c r="J372" i="10"/>
  <c r="K372" i="10"/>
  <c r="L372" i="10"/>
  <c r="M372" i="10"/>
  <c r="N372" i="10"/>
  <c r="J373" i="10"/>
  <c r="K373" i="10"/>
  <c r="L373" i="10"/>
  <c r="M373" i="10"/>
  <c r="N373" i="10"/>
  <c r="J374" i="10"/>
  <c r="K374" i="10"/>
  <c r="L374" i="10"/>
  <c r="M374" i="10"/>
  <c r="N374" i="10"/>
  <c r="J375" i="10"/>
  <c r="K375" i="10"/>
  <c r="L375" i="10"/>
  <c r="M375" i="10"/>
  <c r="N375" i="10"/>
  <c r="J376" i="10"/>
  <c r="K376" i="10"/>
  <c r="L376" i="10"/>
  <c r="M376" i="10"/>
  <c r="N376" i="10"/>
  <c r="J377" i="10"/>
  <c r="K377" i="10"/>
  <c r="L377" i="10"/>
  <c r="M377" i="10"/>
  <c r="N377" i="10"/>
  <c r="J378" i="10"/>
  <c r="K378" i="10"/>
  <c r="L378" i="10"/>
  <c r="M378" i="10"/>
  <c r="N378" i="10"/>
  <c r="J379" i="10"/>
  <c r="K379" i="10"/>
  <c r="L379" i="10"/>
  <c r="M379" i="10"/>
  <c r="N379" i="10"/>
  <c r="J380" i="10"/>
  <c r="K380" i="10"/>
  <c r="L380" i="10"/>
  <c r="M380" i="10"/>
  <c r="N380" i="10"/>
  <c r="J381" i="10"/>
  <c r="K381" i="10"/>
  <c r="L381" i="10"/>
  <c r="M381" i="10"/>
  <c r="N381" i="10"/>
  <c r="J382" i="10"/>
  <c r="K382" i="10"/>
  <c r="L382" i="10"/>
  <c r="M382" i="10"/>
  <c r="N382" i="10"/>
  <c r="J383" i="10"/>
  <c r="K383" i="10"/>
  <c r="L383" i="10"/>
  <c r="M383" i="10"/>
  <c r="N383" i="10"/>
  <c r="J384" i="10"/>
  <c r="K384" i="10"/>
  <c r="L384" i="10"/>
  <c r="M384" i="10"/>
  <c r="N384" i="10"/>
  <c r="J385" i="10"/>
  <c r="K385" i="10"/>
  <c r="L385" i="10"/>
  <c r="M385" i="10"/>
  <c r="N385" i="10"/>
  <c r="J386" i="10"/>
  <c r="K386" i="10"/>
  <c r="L386" i="10"/>
  <c r="M386" i="10"/>
  <c r="N386" i="10"/>
  <c r="J387" i="10"/>
  <c r="K387" i="10"/>
  <c r="L387" i="10"/>
  <c r="M387" i="10"/>
  <c r="N387" i="10"/>
  <c r="J388" i="10"/>
  <c r="K388" i="10"/>
  <c r="L388" i="10"/>
  <c r="M388" i="10"/>
  <c r="N388" i="10"/>
  <c r="J389" i="10"/>
  <c r="K389" i="10"/>
  <c r="L389" i="10"/>
  <c r="M389" i="10"/>
  <c r="N389" i="10"/>
  <c r="J390" i="10"/>
  <c r="K390" i="10"/>
  <c r="L390" i="10"/>
  <c r="M390" i="10"/>
  <c r="N390" i="10"/>
  <c r="J391" i="10"/>
  <c r="K391" i="10"/>
  <c r="L391" i="10"/>
  <c r="M391" i="10"/>
  <c r="N391" i="10"/>
  <c r="J392" i="10"/>
  <c r="K392" i="10"/>
  <c r="L392" i="10"/>
  <c r="M392" i="10"/>
  <c r="N392" i="10"/>
  <c r="J393" i="10"/>
  <c r="K393" i="10"/>
  <c r="L393" i="10"/>
  <c r="M393" i="10"/>
  <c r="N393" i="10"/>
  <c r="J394" i="10"/>
  <c r="K394" i="10"/>
  <c r="L394" i="10"/>
  <c r="M394" i="10"/>
  <c r="N394" i="10"/>
  <c r="J395" i="10"/>
  <c r="K395" i="10"/>
  <c r="L395" i="10"/>
  <c r="M395" i="10"/>
  <c r="N395" i="10"/>
  <c r="J396" i="10"/>
  <c r="K396" i="10"/>
  <c r="L396" i="10"/>
  <c r="M396" i="10"/>
  <c r="N396" i="10"/>
  <c r="J397" i="10"/>
  <c r="K397" i="10"/>
  <c r="L397" i="10"/>
  <c r="M397" i="10"/>
  <c r="N397" i="10"/>
  <c r="J398" i="10"/>
  <c r="K398" i="10"/>
  <c r="L398" i="10"/>
  <c r="M398" i="10"/>
  <c r="N398" i="10"/>
  <c r="J399" i="10"/>
  <c r="K399" i="10"/>
  <c r="L399" i="10"/>
  <c r="M399" i="10"/>
  <c r="N399" i="10"/>
  <c r="J400" i="10"/>
  <c r="K400" i="10"/>
  <c r="L400" i="10"/>
  <c r="M400" i="10"/>
  <c r="N400" i="10"/>
  <c r="J401" i="10"/>
  <c r="K401" i="10"/>
  <c r="L401" i="10"/>
  <c r="M401" i="10"/>
  <c r="N401" i="10"/>
  <c r="J402" i="10"/>
  <c r="K402" i="10"/>
  <c r="L402" i="10"/>
  <c r="M402" i="10"/>
  <c r="N402" i="10"/>
  <c r="J403" i="10"/>
  <c r="K403" i="10"/>
  <c r="L403" i="10"/>
  <c r="M403" i="10"/>
  <c r="N403" i="10"/>
  <c r="J404" i="10"/>
  <c r="K404" i="10"/>
  <c r="L404" i="10"/>
  <c r="M404" i="10"/>
  <c r="N404" i="10"/>
  <c r="J405" i="10"/>
  <c r="K405" i="10"/>
  <c r="L405" i="10"/>
  <c r="M405" i="10"/>
  <c r="N405" i="10"/>
  <c r="J406" i="10"/>
  <c r="K406" i="10"/>
  <c r="L406" i="10"/>
  <c r="M406" i="10"/>
  <c r="N406" i="10"/>
  <c r="J407" i="10"/>
  <c r="K407" i="10"/>
  <c r="L407" i="10"/>
  <c r="M407" i="10"/>
  <c r="N407" i="10"/>
  <c r="J408" i="10"/>
  <c r="K408" i="10"/>
  <c r="L408" i="10"/>
  <c r="M408" i="10"/>
  <c r="N408" i="10"/>
  <c r="J409" i="10"/>
  <c r="K409" i="10"/>
  <c r="L409" i="10"/>
  <c r="M409" i="10"/>
  <c r="N409" i="10"/>
  <c r="J410" i="10"/>
  <c r="K410" i="10"/>
  <c r="L410" i="10"/>
  <c r="M410" i="10"/>
  <c r="N410" i="10"/>
  <c r="J411" i="10"/>
  <c r="K411" i="10"/>
  <c r="L411" i="10"/>
  <c r="M411" i="10"/>
  <c r="N411" i="10"/>
  <c r="J412" i="10"/>
  <c r="K412" i="10"/>
  <c r="L412" i="10"/>
  <c r="M412" i="10"/>
  <c r="N412" i="10"/>
  <c r="J413" i="10"/>
  <c r="K413" i="10"/>
  <c r="L413" i="10"/>
  <c r="M413" i="10"/>
  <c r="N413" i="10"/>
  <c r="J414" i="10"/>
  <c r="K414" i="10"/>
  <c r="L414" i="10"/>
  <c r="M414" i="10"/>
  <c r="N414" i="10"/>
  <c r="J415" i="10"/>
  <c r="K415" i="10"/>
  <c r="L415" i="10"/>
  <c r="M415" i="10"/>
  <c r="N415" i="10"/>
  <c r="J416" i="10"/>
  <c r="K416" i="10"/>
  <c r="L416" i="10"/>
  <c r="M416" i="10"/>
  <c r="N416" i="10"/>
  <c r="J417" i="10"/>
  <c r="K417" i="10"/>
  <c r="L417" i="10"/>
  <c r="M417" i="10"/>
  <c r="N417" i="10"/>
  <c r="J418" i="10"/>
  <c r="K418" i="10"/>
  <c r="L418" i="10"/>
  <c r="M418" i="10"/>
  <c r="N418" i="10"/>
  <c r="J419" i="10"/>
  <c r="K419" i="10"/>
  <c r="L419" i="10"/>
  <c r="M419" i="10"/>
  <c r="N419" i="10"/>
  <c r="J420" i="10"/>
  <c r="K420" i="10"/>
  <c r="L420" i="10"/>
  <c r="M420" i="10"/>
  <c r="N420" i="10"/>
  <c r="J421" i="10"/>
  <c r="K421" i="10"/>
  <c r="L421" i="10"/>
  <c r="M421" i="10"/>
  <c r="N421" i="10"/>
  <c r="J422" i="10"/>
  <c r="K422" i="10"/>
  <c r="L422" i="10"/>
  <c r="M422" i="10"/>
  <c r="N422" i="10"/>
  <c r="J423" i="10"/>
  <c r="K423" i="10"/>
  <c r="L423" i="10"/>
  <c r="M423" i="10"/>
  <c r="N423" i="10"/>
  <c r="J424" i="10"/>
  <c r="K424" i="10"/>
  <c r="L424" i="10"/>
  <c r="M424" i="10"/>
  <c r="N424" i="10"/>
  <c r="J425" i="10"/>
  <c r="K425" i="10"/>
  <c r="L425" i="10"/>
  <c r="M425" i="10"/>
  <c r="N425" i="10"/>
  <c r="J426" i="10"/>
  <c r="K426" i="10"/>
  <c r="L426" i="10"/>
  <c r="M426" i="10"/>
  <c r="N426" i="10"/>
  <c r="J427" i="10"/>
  <c r="K427" i="10"/>
  <c r="L427" i="10"/>
  <c r="M427" i="10"/>
  <c r="N427" i="10"/>
  <c r="J428" i="10"/>
  <c r="K428" i="10"/>
  <c r="L428" i="10"/>
  <c r="M428" i="10"/>
  <c r="N428" i="10"/>
  <c r="J429" i="10"/>
  <c r="K429" i="10"/>
  <c r="L429" i="10"/>
  <c r="M429" i="10"/>
  <c r="N429" i="10"/>
  <c r="J430" i="10"/>
  <c r="K430" i="10"/>
  <c r="L430" i="10"/>
  <c r="M430" i="10"/>
  <c r="N430" i="10"/>
  <c r="J431" i="10"/>
  <c r="K431" i="10"/>
  <c r="L431" i="10"/>
  <c r="M431" i="10"/>
  <c r="N431" i="10"/>
  <c r="J432" i="10"/>
  <c r="K432" i="10"/>
  <c r="L432" i="10"/>
  <c r="M432" i="10"/>
  <c r="N432" i="10"/>
  <c r="J433" i="10"/>
  <c r="K433" i="10"/>
  <c r="L433" i="10"/>
  <c r="M433" i="10"/>
  <c r="N433" i="10"/>
  <c r="J434" i="10"/>
  <c r="K434" i="10"/>
  <c r="L434" i="10"/>
  <c r="M434" i="10"/>
  <c r="N434" i="10"/>
  <c r="J435" i="10"/>
  <c r="K435" i="10"/>
  <c r="L435" i="10"/>
  <c r="M435" i="10"/>
  <c r="N435" i="10"/>
  <c r="J436" i="10"/>
  <c r="K436" i="10"/>
  <c r="L436" i="10"/>
  <c r="M436" i="10"/>
  <c r="N436" i="10"/>
  <c r="J437" i="10"/>
  <c r="K437" i="10"/>
  <c r="L437" i="10"/>
  <c r="M437" i="10"/>
  <c r="N437" i="10"/>
  <c r="J438" i="10"/>
  <c r="K438" i="10"/>
  <c r="L438" i="10"/>
  <c r="M438" i="10"/>
  <c r="N438" i="10"/>
  <c r="J439" i="10"/>
  <c r="K439" i="10"/>
  <c r="L439" i="10"/>
  <c r="M439" i="10"/>
  <c r="N439" i="10"/>
  <c r="J440" i="10"/>
  <c r="K440" i="10"/>
  <c r="L440" i="10"/>
  <c r="M440" i="10"/>
  <c r="N440" i="10"/>
  <c r="J441" i="10"/>
  <c r="K441" i="10"/>
  <c r="L441" i="10"/>
  <c r="M441" i="10"/>
  <c r="N441" i="10"/>
  <c r="J442" i="10"/>
  <c r="K442" i="10"/>
  <c r="L442" i="10"/>
  <c r="M442" i="10"/>
  <c r="N442" i="10"/>
  <c r="J443" i="10"/>
  <c r="K443" i="10"/>
  <c r="L443" i="10"/>
  <c r="M443" i="10"/>
  <c r="N443" i="10"/>
  <c r="J444" i="10"/>
  <c r="K444" i="10"/>
  <c r="L444" i="10"/>
  <c r="M444" i="10"/>
  <c r="N444" i="10"/>
  <c r="J445" i="10"/>
  <c r="K445" i="10"/>
  <c r="L445" i="10"/>
  <c r="M445" i="10"/>
  <c r="N445" i="10"/>
  <c r="J446" i="10"/>
  <c r="K446" i="10"/>
  <c r="L446" i="10"/>
  <c r="M446" i="10"/>
  <c r="N446" i="10"/>
  <c r="J447" i="10"/>
  <c r="K447" i="10"/>
  <c r="L447" i="10"/>
  <c r="M447" i="10"/>
  <c r="N447" i="10"/>
  <c r="J448" i="10"/>
  <c r="K448" i="10"/>
  <c r="L448" i="10"/>
  <c r="M448" i="10"/>
  <c r="N448" i="10"/>
  <c r="J449" i="10"/>
  <c r="K449" i="10"/>
  <c r="L449" i="10"/>
  <c r="M449" i="10"/>
  <c r="N449" i="10"/>
  <c r="J450" i="10"/>
  <c r="K450" i="10"/>
  <c r="L450" i="10"/>
  <c r="M450" i="10"/>
  <c r="N450" i="10"/>
  <c r="J451" i="10"/>
  <c r="K451" i="10"/>
  <c r="L451" i="10"/>
  <c r="M451" i="10"/>
  <c r="N451" i="10"/>
  <c r="J452" i="10"/>
  <c r="K452" i="10"/>
  <c r="L452" i="10"/>
  <c r="M452" i="10"/>
  <c r="N452" i="10"/>
  <c r="J453" i="10"/>
  <c r="K453" i="10"/>
  <c r="L453" i="10"/>
  <c r="M453" i="10"/>
  <c r="N453" i="10"/>
  <c r="J454" i="10"/>
  <c r="K454" i="10"/>
  <c r="L454" i="10"/>
  <c r="M454" i="10"/>
  <c r="N454" i="10"/>
  <c r="J455" i="10"/>
  <c r="K455" i="10"/>
  <c r="L455" i="10"/>
  <c r="M455" i="10"/>
  <c r="N455" i="10"/>
  <c r="J456" i="10"/>
  <c r="K456" i="10"/>
  <c r="L456" i="10"/>
  <c r="M456" i="10"/>
  <c r="N456" i="10"/>
  <c r="J457" i="10"/>
  <c r="K457" i="10"/>
  <c r="L457" i="10"/>
  <c r="M457" i="10"/>
  <c r="N457" i="10"/>
  <c r="J458" i="10"/>
  <c r="K458" i="10"/>
  <c r="L458" i="10"/>
  <c r="M458" i="10"/>
  <c r="N458" i="10"/>
  <c r="J459" i="10"/>
  <c r="K459" i="10"/>
  <c r="L459" i="10"/>
  <c r="M459" i="10"/>
  <c r="N459" i="10"/>
  <c r="J460" i="10"/>
  <c r="K460" i="10"/>
  <c r="L460" i="10"/>
  <c r="M460" i="10"/>
  <c r="N460" i="10"/>
  <c r="J461" i="10"/>
  <c r="K461" i="10"/>
  <c r="L461" i="10"/>
  <c r="M461" i="10"/>
  <c r="N461" i="10"/>
  <c r="J462" i="10"/>
  <c r="K462" i="10"/>
  <c r="L462" i="10"/>
  <c r="M462" i="10"/>
  <c r="N462" i="10"/>
  <c r="J463" i="10"/>
  <c r="K463" i="10"/>
  <c r="L463" i="10"/>
  <c r="M463" i="10"/>
  <c r="N463" i="10"/>
  <c r="J464" i="10"/>
  <c r="K464" i="10"/>
  <c r="L464" i="10"/>
  <c r="M464" i="10"/>
  <c r="N464" i="10"/>
  <c r="J465" i="10"/>
  <c r="K465" i="10"/>
  <c r="L465" i="10"/>
  <c r="M465" i="10"/>
  <c r="N465" i="10"/>
  <c r="J466" i="10"/>
  <c r="K466" i="10"/>
  <c r="L466" i="10"/>
  <c r="M466" i="10"/>
  <c r="N466" i="10"/>
  <c r="J467" i="10"/>
  <c r="K467" i="10"/>
  <c r="L467" i="10"/>
  <c r="M467" i="10"/>
  <c r="N467" i="10"/>
  <c r="J468" i="10"/>
  <c r="K468" i="10"/>
  <c r="L468" i="10"/>
  <c r="M468" i="10"/>
  <c r="N468" i="10"/>
  <c r="J469" i="10"/>
  <c r="K469" i="10"/>
  <c r="L469" i="10"/>
  <c r="M469" i="10"/>
  <c r="N469" i="10"/>
  <c r="J470" i="10"/>
  <c r="K470" i="10"/>
  <c r="L470" i="10"/>
  <c r="M470" i="10"/>
  <c r="N470" i="10"/>
  <c r="J471" i="10"/>
  <c r="K471" i="10"/>
  <c r="L471" i="10"/>
  <c r="M471" i="10"/>
  <c r="N471" i="10"/>
  <c r="J472" i="10"/>
  <c r="K472" i="10"/>
  <c r="L472" i="10"/>
  <c r="M472" i="10"/>
  <c r="N472" i="10"/>
  <c r="J473" i="10"/>
  <c r="K473" i="10"/>
  <c r="L473" i="10"/>
  <c r="M473" i="10"/>
  <c r="N473" i="10"/>
  <c r="J474" i="10"/>
  <c r="K474" i="10"/>
  <c r="L474" i="10"/>
  <c r="M474" i="10"/>
  <c r="N474" i="10"/>
  <c r="J475" i="10"/>
  <c r="K475" i="10"/>
  <c r="L475" i="10"/>
  <c r="M475" i="10"/>
  <c r="N475" i="10"/>
  <c r="J476" i="10"/>
  <c r="K476" i="10"/>
  <c r="L476" i="10"/>
  <c r="M476" i="10"/>
  <c r="N476" i="10"/>
  <c r="J477" i="10"/>
  <c r="K477" i="10"/>
  <c r="L477" i="10"/>
  <c r="M477" i="10"/>
  <c r="N477" i="10"/>
  <c r="J478" i="10"/>
  <c r="K478" i="10"/>
  <c r="L478" i="10"/>
  <c r="M478" i="10"/>
  <c r="N478" i="10"/>
  <c r="J479" i="10"/>
  <c r="K479" i="10"/>
  <c r="L479" i="10"/>
  <c r="M479" i="10"/>
  <c r="N479" i="10"/>
  <c r="J480" i="10"/>
  <c r="K480" i="10"/>
  <c r="L480" i="10"/>
  <c r="M480" i="10"/>
  <c r="N480" i="10"/>
  <c r="J481" i="10"/>
  <c r="K481" i="10"/>
  <c r="L481" i="10"/>
  <c r="M481" i="10"/>
  <c r="N481" i="10"/>
  <c r="J482" i="10"/>
  <c r="K482" i="10"/>
  <c r="L482" i="10"/>
  <c r="M482" i="10"/>
  <c r="N482" i="10"/>
  <c r="J483" i="10"/>
  <c r="K483" i="10"/>
  <c r="L483" i="10"/>
  <c r="M483" i="10"/>
  <c r="N483" i="10"/>
  <c r="J484" i="10"/>
  <c r="K484" i="10"/>
  <c r="L484" i="10"/>
  <c r="M484" i="10"/>
  <c r="N484" i="10"/>
  <c r="J485" i="10"/>
  <c r="K485" i="10"/>
  <c r="L485" i="10"/>
  <c r="M485" i="10"/>
  <c r="N485" i="10"/>
  <c r="J486" i="10"/>
  <c r="K486" i="10"/>
  <c r="L486" i="10"/>
  <c r="M486" i="10"/>
  <c r="N486" i="10"/>
  <c r="J487" i="10"/>
  <c r="K487" i="10"/>
  <c r="L487" i="10"/>
  <c r="M487" i="10"/>
  <c r="N487" i="10"/>
  <c r="J488" i="10"/>
  <c r="K488" i="10"/>
  <c r="L488" i="10"/>
  <c r="M488" i="10"/>
  <c r="N488" i="10"/>
  <c r="J489" i="10"/>
  <c r="K489" i="10"/>
  <c r="L489" i="10"/>
  <c r="M489" i="10"/>
  <c r="N489" i="10"/>
  <c r="J490" i="10"/>
  <c r="K490" i="10"/>
  <c r="L490" i="10"/>
  <c r="M490" i="10"/>
  <c r="N490" i="10"/>
  <c r="J491" i="10"/>
  <c r="K491" i="10"/>
  <c r="L491" i="10"/>
  <c r="M491" i="10"/>
  <c r="N491" i="10"/>
  <c r="J492" i="10"/>
  <c r="K492" i="10"/>
  <c r="L492" i="10"/>
  <c r="M492" i="10"/>
  <c r="N492" i="10"/>
  <c r="J493" i="10"/>
  <c r="K493" i="10"/>
  <c r="L493" i="10"/>
  <c r="M493" i="10"/>
  <c r="N493" i="10"/>
  <c r="J494" i="10"/>
  <c r="K494" i="10"/>
  <c r="L494" i="10"/>
  <c r="M494" i="10"/>
  <c r="N494" i="10"/>
  <c r="J495" i="10"/>
  <c r="K495" i="10"/>
  <c r="L495" i="10"/>
  <c r="M495" i="10"/>
  <c r="N495" i="10"/>
  <c r="J496" i="10"/>
  <c r="K496" i="10"/>
  <c r="L496" i="10"/>
  <c r="M496" i="10"/>
  <c r="N496" i="10"/>
  <c r="J497" i="10"/>
  <c r="K497" i="10"/>
  <c r="L497" i="10"/>
  <c r="M497" i="10"/>
  <c r="N497" i="10"/>
  <c r="J498" i="10"/>
  <c r="K498" i="10"/>
  <c r="L498" i="10"/>
  <c r="M498" i="10"/>
  <c r="N498" i="10"/>
  <c r="J499" i="10"/>
  <c r="K499" i="10"/>
  <c r="L499" i="10"/>
  <c r="M499" i="10"/>
  <c r="N499" i="10"/>
  <c r="J500" i="10"/>
  <c r="K500" i="10"/>
  <c r="L500" i="10"/>
  <c r="M500" i="10"/>
  <c r="N500" i="10"/>
  <c r="J501" i="10"/>
  <c r="K501" i="10"/>
  <c r="L501" i="10"/>
  <c r="M501" i="10"/>
  <c r="N501" i="10"/>
  <c r="J502" i="10"/>
  <c r="K502" i="10"/>
  <c r="L502" i="10"/>
  <c r="M502" i="10"/>
  <c r="N502" i="10"/>
  <c r="J503" i="10"/>
  <c r="K503" i="10"/>
  <c r="L503" i="10"/>
  <c r="M503" i="10"/>
  <c r="N503" i="10"/>
  <c r="J504" i="10"/>
  <c r="K504" i="10"/>
  <c r="L504" i="10"/>
  <c r="M504" i="10"/>
  <c r="N504" i="10"/>
  <c r="J505" i="10"/>
  <c r="K505" i="10"/>
  <c r="L505" i="10"/>
  <c r="M505" i="10"/>
  <c r="N505" i="10"/>
  <c r="J506" i="10"/>
  <c r="K506" i="10"/>
  <c r="L506" i="10"/>
  <c r="M506" i="10"/>
  <c r="N506" i="10"/>
  <c r="J507" i="10"/>
  <c r="K507" i="10"/>
  <c r="L507" i="10"/>
  <c r="M507" i="10"/>
  <c r="N507" i="10"/>
  <c r="J508" i="10"/>
  <c r="K508" i="10"/>
  <c r="L508" i="10"/>
  <c r="M508" i="10"/>
  <c r="N508" i="10"/>
  <c r="J509" i="10"/>
  <c r="K509" i="10"/>
  <c r="L509" i="10"/>
  <c r="M509" i="10"/>
  <c r="N509" i="10"/>
  <c r="J510" i="10"/>
  <c r="K510" i="10"/>
  <c r="L510" i="10"/>
  <c r="M510" i="10"/>
  <c r="N510" i="10"/>
  <c r="J511" i="10"/>
  <c r="K511" i="10"/>
  <c r="L511" i="10"/>
  <c r="M511" i="10"/>
  <c r="N511" i="10"/>
  <c r="J512" i="10"/>
  <c r="K512" i="10"/>
  <c r="L512" i="10"/>
  <c r="M512" i="10"/>
  <c r="N512" i="10"/>
  <c r="J513" i="10"/>
  <c r="K513" i="10"/>
  <c r="L513" i="10"/>
  <c r="M513" i="10"/>
  <c r="N513" i="10"/>
  <c r="J514" i="10"/>
  <c r="K514" i="10"/>
  <c r="L514" i="10"/>
  <c r="M514" i="10"/>
  <c r="N514" i="10"/>
  <c r="J515" i="10"/>
  <c r="K515" i="10"/>
  <c r="L515" i="10"/>
  <c r="M515" i="10"/>
  <c r="N515" i="10"/>
  <c r="J516" i="10"/>
  <c r="K516" i="10"/>
  <c r="L516" i="10"/>
  <c r="M516" i="10"/>
  <c r="N516" i="10"/>
  <c r="J517" i="10"/>
  <c r="K517" i="10"/>
  <c r="L517" i="10"/>
  <c r="M517" i="10"/>
  <c r="N517" i="10"/>
  <c r="J518" i="10"/>
  <c r="K518" i="10"/>
  <c r="L518" i="10"/>
  <c r="M518" i="10"/>
  <c r="N518" i="10"/>
  <c r="J519" i="10"/>
  <c r="K519" i="10"/>
  <c r="L519" i="10"/>
  <c r="M519" i="10"/>
  <c r="N519" i="10"/>
  <c r="J520" i="10"/>
  <c r="K520" i="10"/>
  <c r="L520" i="10"/>
  <c r="M520" i="10"/>
  <c r="N520" i="10"/>
  <c r="J521" i="10"/>
  <c r="K521" i="10"/>
  <c r="L521" i="10"/>
  <c r="M521" i="10"/>
  <c r="N521" i="10"/>
  <c r="J522" i="10"/>
  <c r="K522" i="10"/>
  <c r="L522" i="10"/>
  <c r="M522" i="10"/>
  <c r="N522" i="10"/>
  <c r="J523" i="10"/>
  <c r="K523" i="10"/>
  <c r="L523" i="10"/>
  <c r="M523" i="10"/>
  <c r="N523" i="10"/>
  <c r="J524" i="10"/>
  <c r="K524" i="10"/>
  <c r="L524" i="10"/>
  <c r="M524" i="10"/>
  <c r="N524" i="10"/>
  <c r="J525" i="10"/>
  <c r="K525" i="10"/>
  <c r="L525" i="10"/>
  <c r="M525" i="10"/>
  <c r="N525" i="10"/>
  <c r="J526" i="10"/>
  <c r="K526" i="10"/>
  <c r="L526" i="10"/>
  <c r="M526" i="10"/>
  <c r="N526" i="10"/>
  <c r="J527" i="10"/>
  <c r="K527" i="10"/>
  <c r="L527" i="10"/>
  <c r="M527" i="10"/>
  <c r="N527" i="10"/>
  <c r="J528" i="10"/>
  <c r="K528" i="10"/>
  <c r="L528" i="10"/>
  <c r="M528" i="10"/>
  <c r="N528" i="10"/>
  <c r="J529" i="10"/>
  <c r="K529" i="10"/>
  <c r="L529" i="10"/>
  <c r="M529" i="10"/>
  <c r="N529" i="10"/>
  <c r="J530" i="10"/>
  <c r="K530" i="10"/>
  <c r="L530" i="10"/>
  <c r="M530" i="10"/>
  <c r="N530" i="10"/>
  <c r="J531" i="10"/>
  <c r="K531" i="10"/>
  <c r="L531" i="10"/>
  <c r="M531" i="10"/>
  <c r="N531" i="10"/>
  <c r="J532" i="10"/>
  <c r="K532" i="10"/>
  <c r="L532" i="10"/>
  <c r="M532" i="10"/>
  <c r="N532" i="10"/>
  <c r="J533" i="10"/>
  <c r="K533" i="10"/>
  <c r="L533" i="10"/>
  <c r="M533" i="10"/>
  <c r="N533" i="10"/>
  <c r="J534" i="10"/>
  <c r="K534" i="10"/>
  <c r="L534" i="10"/>
  <c r="M534" i="10"/>
  <c r="N534" i="10"/>
  <c r="J535" i="10"/>
  <c r="K535" i="10"/>
  <c r="L535" i="10"/>
  <c r="M535" i="10"/>
  <c r="N535" i="10"/>
  <c r="J536" i="10"/>
  <c r="K536" i="10"/>
  <c r="L536" i="10"/>
  <c r="M536" i="10"/>
  <c r="N536" i="10"/>
  <c r="J537" i="10"/>
  <c r="K537" i="10"/>
  <c r="L537" i="10"/>
  <c r="M537" i="10"/>
  <c r="N537" i="10"/>
  <c r="J538" i="10"/>
  <c r="K538" i="10"/>
  <c r="L538" i="10"/>
  <c r="M538" i="10"/>
  <c r="N538" i="10"/>
  <c r="J539" i="10"/>
  <c r="K539" i="10"/>
  <c r="L539" i="10"/>
  <c r="M539" i="10"/>
  <c r="N539" i="10"/>
  <c r="J540" i="10"/>
  <c r="K540" i="10"/>
  <c r="L540" i="10"/>
  <c r="M540" i="10"/>
  <c r="N540" i="10"/>
  <c r="J541" i="10"/>
  <c r="K541" i="10"/>
  <c r="L541" i="10"/>
  <c r="M541" i="10"/>
  <c r="N541" i="10"/>
  <c r="J542" i="10"/>
  <c r="K542" i="10"/>
  <c r="L542" i="10"/>
  <c r="M542" i="10"/>
  <c r="N542" i="10"/>
  <c r="J543" i="10"/>
  <c r="K543" i="10"/>
  <c r="L543" i="10"/>
  <c r="M543" i="10"/>
  <c r="N543" i="10"/>
  <c r="J544" i="10"/>
  <c r="K544" i="10"/>
  <c r="L544" i="10"/>
  <c r="M544" i="10"/>
  <c r="N544" i="10"/>
  <c r="J545" i="10"/>
  <c r="K545" i="10"/>
  <c r="L545" i="10"/>
  <c r="M545" i="10"/>
  <c r="N545" i="10"/>
  <c r="J546" i="10"/>
  <c r="K546" i="10"/>
  <c r="L546" i="10"/>
  <c r="M546" i="10"/>
  <c r="N546" i="10"/>
  <c r="J547" i="10"/>
  <c r="K547" i="10"/>
  <c r="L547" i="10"/>
  <c r="M547" i="10"/>
  <c r="N547" i="10"/>
  <c r="J548" i="10"/>
  <c r="K548" i="10"/>
  <c r="L548" i="10"/>
  <c r="M548" i="10"/>
  <c r="N548" i="10"/>
  <c r="J549" i="10"/>
  <c r="K549" i="10"/>
  <c r="L549" i="10"/>
  <c r="M549" i="10"/>
  <c r="N549" i="10"/>
  <c r="J550" i="10"/>
  <c r="K550" i="10"/>
  <c r="L550" i="10"/>
  <c r="M550" i="10"/>
  <c r="N550" i="10"/>
  <c r="J551" i="10"/>
  <c r="K551" i="10"/>
  <c r="L551" i="10"/>
  <c r="M551" i="10"/>
  <c r="N551" i="10"/>
  <c r="J552" i="10"/>
  <c r="K552" i="10"/>
  <c r="L552" i="10"/>
  <c r="M552" i="10"/>
  <c r="N552" i="10"/>
  <c r="J553" i="10"/>
  <c r="K553" i="10"/>
  <c r="L553" i="10"/>
  <c r="M553" i="10"/>
  <c r="N553" i="10"/>
  <c r="J554" i="10"/>
  <c r="K554" i="10"/>
  <c r="L554" i="10"/>
  <c r="M554" i="10"/>
  <c r="N554" i="10"/>
  <c r="J555" i="10"/>
  <c r="K555" i="10"/>
  <c r="L555" i="10"/>
  <c r="M555" i="10"/>
  <c r="N555" i="10"/>
  <c r="J556" i="10"/>
  <c r="K556" i="10"/>
  <c r="L556" i="10"/>
  <c r="M556" i="10"/>
  <c r="N556" i="10"/>
  <c r="J557" i="10"/>
  <c r="K557" i="10"/>
  <c r="L557" i="10"/>
  <c r="M557" i="10"/>
  <c r="N557" i="10"/>
  <c r="J558" i="10"/>
  <c r="K558" i="10"/>
  <c r="L558" i="10"/>
  <c r="M558" i="10"/>
  <c r="N558" i="10"/>
  <c r="J559" i="10"/>
  <c r="K559" i="10"/>
  <c r="L559" i="10"/>
  <c r="M559" i="10"/>
  <c r="N559" i="10"/>
  <c r="J560" i="10"/>
  <c r="K560" i="10"/>
  <c r="L560" i="10"/>
  <c r="M560" i="10"/>
  <c r="N560" i="10"/>
  <c r="J561" i="10"/>
  <c r="K561" i="10"/>
  <c r="L561" i="10"/>
  <c r="M561" i="10"/>
  <c r="N561" i="10"/>
  <c r="J562" i="10"/>
  <c r="K562" i="10"/>
  <c r="L562" i="10"/>
  <c r="M562" i="10"/>
  <c r="N562" i="10"/>
  <c r="J563" i="10"/>
  <c r="K563" i="10"/>
  <c r="L563" i="10"/>
  <c r="M563" i="10"/>
  <c r="N563" i="10"/>
  <c r="J564" i="10"/>
  <c r="K564" i="10"/>
  <c r="L564" i="10"/>
  <c r="M564" i="10"/>
  <c r="N564" i="10"/>
  <c r="J565" i="10"/>
  <c r="K565" i="10"/>
  <c r="L565" i="10"/>
  <c r="M565" i="10"/>
  <c r="N565" i="10"/>
  <c r="J566" i="10"/>
  <c r="K566" i="10"/>
  <c r="L566" i="10"/>
  <c r="M566" i="10"/>
  <c r="N566" i="10"/>
  <c r="J567" i="10"/>
  <c r="K567" i="10"/>
  <c r="L567" i="10"/>
  <c r="M567" i="10"/>
  <c r="N567" i="10"/>
  <c r="J568" i="10"/>
  <c r="K568" i="10"/>
  <c r="L568" i="10"/>
  <c r="M568" i="10"/>
  <c r="N568" i="10"/>
  <c r="J569" i="10"/>
  <c r="K569" i="10"/>
  <c r="L569" i="10"/>
  <c r="M569" i="10"/>
  <c r="N569" i="10"/>
  <c r="J570" i="10"/>
  <c r="K570" i="10"/>
  <c r="L570" i="10"/>
  <c r="M570" i="10"/>
  <c r="N570" i="10"/>
  <c r="J571" i="10"/>
  <c r="K571" i="10"/>
  <c r="L571" i="10"/>
  <c r="M571" i="10"/>
  <c r="N571" i="10"/>
  <c r="J572" i="10"/>
  <c r="K572" i="10"/>
  <c r="L572" i="10"/>
  <c r="M572" i="10"/>
  <c r="N572" i="10"/>
  <c r="J573" i="10"/>
  <c r="K573" i="10"/>
  <c r="L573" i="10"/>
  <c r="M573" i="10"/>
  <c r="N573" i="10"/>
  <c r="J574" i="10"/>
  <c r="K574" i="10"/>
  <c r="L574" i="10"/>
  <c r="M574" i="10"/>
  <c r="N574" i="10"/>
  <c r="J575" i="10"/>
  <c r="K575" i="10"/>
  <c r="L575" i="10"/>
  <c r="M575" i="10"/>
  <c r="N575" i="10"/>
  <c r="J576" i="10"/>
  <c r="K576" i="10"/>
  <c r="L576" i="10"/>
  <c r="M576" i="10"/>
  <c r="N576" i="10"/>
  <c r="J577" i="10"/>
  <c r="K577" i="10"/>
  <c r="L577" i="10"/>
  <c r="M577" i="10"/>
  <c r="N577" i="10"/>
  <c r="J578" i="10"/>
  <c r="K578" i="10"/>
  <c r="L578" i="10"/>
  <c r="M578" i="10"/>
  <c r="N578" i="10"/>
  <c r="J579" i="10"/>
  <c r="K579" i="10"/>
  <c r="L579" i="10"/>
  <c r="M579" i="10"/>
  <c r="N579" i="10"/>
  <c r="J580" i="10"/>
  <c r="K580" i="10"/>
  <c r="L580" i="10"/>
  <c r="M580" i="10"/>
  <c r="N580" i="10"/>
  <c r="J581" i="10"/>
  <c r="K581" i="10"/>
  <c r="L581" i="10"/>
  <c r="M581" i="10"/>
  <c r="N581" i="10"/>
  <c r="J582" i="10"/>
  <c r="K582" i="10"/>
  <c r="L582" i="10"/>
  <c r="M582" i="10"/>
  <c r="N582" i="10"/>
  <c r="J583" i="10"/>
  <c r="K583" i="10"/>
  <c r="L583" i="10"/>
  <c r="M583" i="10"/>
  <c r="N583" i="10"/>
  <c r="J584" i="10"/>
  <c r="K584" i="10"/>
  <c r="L584" i="10"/>
  <c r="M584" i="10"/>
  <c r="N584" i="10"/>
  <c r="J585" i="10"/>
  <c r="K585" i="10"/>
  <c r="L585" i="10"/>
  <c r="M585" i="10"/>
  <c r="N585" i="10"/>
  <c r="J586" i="10"/>
  <c r="K586" i="10"/>
  <c r="L586" i="10"/>
  <c r="M586" i="10"/>
  <c r="N586" i="10"/>
  <c r="J587" i="10"/>
  <c r="K587" i="10"/>
  <c r="L587" i="10"/>
  <c r="M587" i="10"/>
  <c r="N587" i="10"/>
  <c r="J588" i="10"/>
  <c r="K588" i="10"/>
  <c r="L588" i="10"/>
  <c r="M588" i="10"/>
  <c r="N588" i="10"/>
  <c r="J589" i="10"/>
  <c r="K589" i="10"/>
  <c r="L589" i="10"/>
  <c r="M589" i="10"/>
  <c r="N589" i="10"/>
  <c r="J590" i="10"/>
  <c r="K590" i="10"/>
  <c r="L590" i="10"/>
  <c r="M590" i="10"/>
  <c r="N590" i="10"/>
  <c r="J591" i="10"/>
  <c r="K591" i="10"/>
  <c r="L591" i="10"/>
  <c r="M591" i="10"/>
  <c r="N591" i="10"/>
  <c r="J592" i="10"/>
  <c r="K592" i="10"/>
  <c r="L592" i="10"/>
  <c r="M592" i="10"/>
  <c r="N592" i="10"/>
  <c r="J593" i="10"/>
  <c r="K593" i="10"/>
  <c r="L593" i="10"/>
  <c r="M593" i="10"/>
  <c r="N593" i="10"/>
  <c r="J594" i="10"/>
  <c r="K594" i="10"/>
  <c r="L594" i="10"/>
  <c r="M594" i="10"/>
  <c r="N594" i="10"/>
  <c r="J595" i="10"/>
  <c r="K595" i="10"/>
  <c r="L595" i="10"/>
  <c r="M595" i="10"/>
  <c r="N595" i="10"/>
  <c r="J596" i="10"/>
  <c r="K596" i="10"/>
  <c r="L596" i="10"/>
  <c r="M596" i="10"/>
  <c r="N596" i="10"/>
  <c r="J597" i="10"/>
  <c r="K597" i="10"/>
  <c r="L597" i="10"/>
  <c r="M597" i="10"/>
  <c r="N597" i="10"/>
  <c r="J598" i="10"/>
  <c r="K598" i="10"/>
  <c r="L598" i="10"/>
  <c r="M598" i="10"/>
  <c r="N598" i="10"/>
  <c r="J599" i="10"/>
  <c r="K599" i="10"/>
  <c r="L599" i="10"/>
  <c r="M599" i="10"/>
  <c r="N599" i="10"/>
  <c r="J600" i="10"/>
  <c r="K600" i="10"/>
  <c r="L600" i="10"/>
  <c r="M600" i="10"/>
  <c r="N600" i="10"/>
  <c r="J601" i="10"/>
  <c r="K601" i="10"/>
  <c r="L601" i="10"/>
  <c r="M601" i="10"/>
  <c r="N601" i="10"/>
  <c r="J602" i="10"/>
  <c r="K602" i="10"/>
  <c r="L602" i="10"/>
  <c r="M602" i="10"/>
  <c r="N602" i="10"/>
  <c r="J603" i="10"/>
  <c r="K603" i="10"/>
  <c r="L603" i="10"/>
  <c r="M603" i="10"/>
  <c r="N603" i="10"/>
  <c r="J604" i="10"/>
  <c r="K604" i="10"/>
  <c r="L604" i="10"/>
  <c r="M604" i="10"/>
  <c r="N604" i="10"/>
  <c r="J605" i="10"/>
  <c r="K605" i="10"/>
  <c r="L605" i="10"/>
  <c r="M605" i="10"/>
  <c r="N605" i="10"/>
  <c r="J606" i="10"/>
  <c r="K606" i="10"/>
  <c r="L606" i="10"/>
  <c r="M606" i="10"/>
  <c r="N606" i="10"/>
  <c r="J607" i="10"/>
  <c r="K607" i="10"/>
  <c r="L607" i="10"/>
  <c r="M607" i="10"/>
  <c r="N607" i="10"/>
  <c r="J608" i="10"/>
  <c r="K608" i="10"/>
  <c r="L608" i="10"/>
  <c r="M608" i="10"/>
  <c r="N608" i="10"/>
  <c r="J609" i="10"/>
  <c r="K609" i="10"/>
  <c r="L609" i="10"/>
  <c r="M609" i="10"/>
  <c r="N609" i="10"/>
  <c r="J610" i="10"/>
  <c r="K610" i="10"/>
  <c r="L610" i="10"/>
  <c r="M610" i="10"/>
  <c r="N610" i="10"/>
  <c r="J611" i="10"/>
  <c r="K611" i="10"/>
  <c r="L611" i="10"/>
  <c r="M611" i="10"/>
  <c r="N611" i="10"/>
  <c r="J612" i="10"/>
  <c r="K612" i="10"/>
  <c r="L612" i="10"/>
  <c r="M612" i="10"/>
  <c r="N612" i="10"/>
  <c r="J613" i="10"/>
  <c r="K613" i="10"/>
  <c r="L613" i="10"/>
  <c r="M613" i="10"/>
  <c r="N613" i="10"/>
  <c r="J614" i="10"/>
  <c r="K614" i="10"/>
  <c r="L614" i="10"/>
  <c r="M614" i="10"/>
  <c r="N614" i="10"/>
  <c r="J615" i="10"/>
  <c r="K615" i="10"/>
  <c r="L615" i="10"/>
  <c r="M615" i="10"/>
  <c r="N615" i="10"/>
  <c r="J616" i="10"/>
  <c r="K616" i="10"/>
  <c r="L616" i="10"/>
  <c r="M616" i="10"/>
  <c r="N616" i="10"/>
  <c r="J617" i="10"/>
  <c r="K617" i="10"/>
  <c r="L617" i="10"/>
  <c r="M617" i="10"/>
  <c r="N617" i="10"/>
  <c r="J618" i="10"/>
  <c r="K618" i="10"/>
  <c r="L618" i="10"/>
  <c r="M618" i="10"/>
  <c r="N618" i="10"/>
  <c r="J619" i="10"/>
  <c r="K619" i="10"/>
  <c r="L619" i="10"/>
  <c r="M619" i="10"/>
  <c r="N619" i="10"/>
  <c r="J620" i="10"/>
  <c r="K620" i="10"/>
  <c r="L620" i="10"/>
  <c r="M620" i="10"/>
  <c r="N620" i="10"/>
  <c r="J621" i="10"/>
  <c r="K621" i="10"/>
  <c r="L621" i="10"/>
  <c r="M621" i="10"/>
  <c r="N621" i="10"/>
  <c r="J622" i="10"/>
  <c r="K622" i="10"/>
  <c r="L622" i="10"/>
  <c r="M622" i="10"/>
  <c r="N622" i="10"/>
  <c r="J623" i="10"/>
  <c r="K623" i="10"/>
  <c r="L623" i="10"/>
  <c r="M623" i="10"/>
  <c r="N623" i="10"/>
  <c r="J624" i="10"/>
  <c r="K624" i="10"/>
  <c r="L624" i="10"/>
  <c r="M624" i="10"/>
  <c r="N624" i="10"/>
  <c r="J625" i="10"/>
  <c r="K625" i="10"/>
  <c r="L625" i="10"/>
  <c r="M625" i="10"/>
  <c r="N625" i="10"/>
  <c r="J626" i="10"/>
  <c r="K626" i="10"/>
  <c r="L626" i="10"/>
  <c r="M626" i="10"/>
  <c r="N626" i="10"/>
  <c r="J627" i="10"/>
  <c r="K627" i="10"/>
  <c r="L627" i="10"/>
  <c r="M627" i="10"/>
  <c r="N627" i="10"/>
  <c r="J628" i="10"/>
  <c r="K628" i="10"/>
  <c r="L628" i="10"/>
  <c r="M628" i="10"/>
  <c r="N628" i="10"/>
  <c r="J629" i="10"/>
  <c r="K629" i="10"/>
  <c r="L629" i="10"/>
  <c r="M629" i="10"/>
  <c r="N629" i="10"/>
  <c r="J630" i="10"/>
  <c r="K630" i="10"/>
  <c r="L630" i="10"/>
  <c r="M630" i="10"/>
  <c r="N630" i="10"/>
  <c r="J631" i="10"/>
  <c r="K631" i="10"/>
  <c r="L631" i="10"/>
  <c r="M631" i="10"/>
  <c r="N631" i="10"/>
  <c r="J632" i="10"/>
  <c r="K632" i="10"/>
  <c r="L632" i="10"/>
  <c r="M632" i="10"/>
  <c r="N632" i="10"/>
  <c r="J633" i="10"/>
  <c r="K633" i="10"/>
  <c r="L633" i="10"/>
  <c r="M633" i="10"/>
  <c r="N633" i="10"/>
  <c r="J634" i="10"/>
  <c r="K634" i="10"/>
  <c r="L634" i="10"/>
  <c r="M634" i="10"/>
  <c r="N634" i="10"/>
  <c r="J635" i="10"/>
  <c r="K635" i="10"/>
  <c r="L635" i="10"/>
  <c r="M635" i="10"/>
  <c r="N635" i="10"/>
  <c r="J636" i="10"/>
  <c r="K636" i="10"/>
  <c r="L636" i="10"/>
  <c r="M636" i="10"/>
  <c r="N636" i="10"/>
  <c r="J637" i="10"/>
  <c r="K637" i="10"/>
  <c r="L637" i="10"/>
  <c r="M637" i="10"/>
  <c r="N637" i="10"/>
  <c r="J638" i="10"/>
  <c r="K638" i="10"/>
  <c r="L638" i="10"/>
  <c r="M638" i="10"/>
  <c r="N638" i="10"/>
  <c r="J639" i="10"/>
  <c r="K639" i="10"/>
  <c r="L639" i="10"/>
  <c r="M639" i="10"/>
  <c r="N639" i="10"/>
  <c r="J640" i="10"/>
  <c r="K640" i="10"/>
  <c r="L640" i="10"/>
  <c r="M640" i="10"/>
  <c r="N640" i="10"/>
  <c r="J641" i="10"/>
  <c r="K641" i="10"/>
  <c r="L641" i="10"/>
  <c r="M641" i="10"/>
  <c r="N641" i="10"/>
  <c r="J642" i="10"/>
  <c r="K642" i="10"/>
  <c r="L642" i="10"/>
  <c r="M642" i="10"/>
  <c r="N642" i="10"/>
  <c r="J643" i="10"/>
  <c r="K643" i="10"/>
  <c r="L643" i="10"/>
  <c r="M643" i="10"/>
  <c r="N643" i="10"/>
  <c r="J644" i="10"/>
  <c r="K644" i="10"/>
  <c r="L644" i="10"/>
  <c r="M644" i="10"/>
  <c r="N644" i="10"/>
  <c r="J645" i="10"/>
  <c r="K645" i="10"/>
  <c r="L645" i="10"/>
  <c r="M645" i="10"/>
  <c r="N645" i="10"/>
  <c r="J646" i="10"/>
  <c r="K646" i="10"/>
  <c r="L646" i="10"/>
  <c r="M646" i="10"/>
  <c r="N646" i="10"/>
  <c r="J647" i="10"/>
  <c r="K647" i="10"/>
  <c r="L647" i="10"/>
  <c r="M647" i="10"/>
  <c r="N647" i="10"/>
  <c r="J648" i="10"/>
  <c r="K648" i="10"/>
  <c r="L648" i="10"/>
  <c r="M648" i="10"/>
  <c r="N648" i="10"/>
  <c r="J649" i="10"/>
  <c r="K649" i="10"/>
  <c r="L649" i="10"/>
  <c r="M649" i="10"/>
  <c r="N649" i="10"/>
  <c r="J650" i="10"/>
  <c r="K650" i="10"/>
  <c r="L650" i="10"/>
  <c r="M650" i="10"/>
  <c r="N650" i="10"/>
  <c r="J651" i="10"/>
  <c r="K651" i="10"/>
  <c r="L651" i="10"/>
  <c r="M651" i="10"/>
  <c r="N651" i="10"/>
  <c r="J652" i="10"/>
  <c r="K652" i="10"/>
  <c r="L652" i="10"/>
  <c r="M652" i="10"/>
  <c r="N652" i="10"/>
  <c r="J653" i="10"/>
  <c r="K653" i="10"/>
  <c r="L653" i="10"/>
  <c r="M653" i="10"/>
  <c r="N653" i="10"/>
  <c r="J654" i="10"/>
  <c r="K654" i="10"/>
  <c r="L654" i="10"/>
  <c r="M654" i="10"/>
  <c r="N654" i="10"/>
  <c r="J655" i="10"/>
  <c r="K655" i="10"/>
  <c r="L655" i="10"/>
  <c r="M655" i="10"/>
  <c r="N655" i="10"/>
  <c r="J656" i="10"/>
  <c r="K656" i="10"/>
  <c r="L656" i="10"/>
  <c r="M656" i="10"/>
  <c r="N656" i="10"/>
  <c r="J657" i="10"/>
  <c r="K657" i="10"/>
  <c r="L657" i="10"/>
  <c r="M657" i="10"/>
  <c r="N657" i="10"/>
  <c r="J658" i="10"/>
  <c r="K658" i="10"/>
  <c r="L658" i="10"/>
  <c r="M658" i="10"/>
  <c r="N658" i="10"/>
  <c r="J659" i="10"/>
  <c r="K659" i="10"/>
  <c r="L659" i="10"/>
  <c r="M659" i="10"/>
  <c r="N659" i="10"/>
  <c r="J660" i="10"/>
  <c r="K660" i="10"/>
  <c r="L660" i="10"/>
  <c r="M660" i="10"/>
  <c r="N660" i="10"/>
  <c r="J661" i="10"/>
  <c r="K661" i="10"/>
  <c r="L661" i="10"/>
  <c r="M661" i="10"/>
  <c r="N661" i="10"/>
  <c r="J662" i="10"/>
  <c r="K662" i="10"/>
  <c r="L662" i="10"/>
  <c r="M662" i="10"/>
  <c r="N662" i="10"/>
  <c r="J663" i="10"/>
  <c r="K663" i="10"/>
  <c r="L663" i="10"/>
  <c r="M663" i="10"/>
  <c r="N663" i="10"/>
  <c r="J664" i="10"/>
  <c r="K664" i="10"/>
  <c r="L664" i="10"/>
  <c r="M664" i="10"/>
  <c r="N664" i="10"/>
  <c r="J665" i="10"/>
  <c r="K665" i="10"/>
  <c r="L665" i="10"/>
  <c r="M665" i="10"/>
  <c r="N665" i="10"/>
  <c r="J666" i="10"/>
  <c r="K666" i="10"/>
  <c r="L666" i="10"/>
  <c r="M666" i="10"/>
  <c r="N666" i="10"/>
  <c r="J667" i="10"/>
  <c r="K667" i="10"/>
  <c r="L667" i="10"/>
  <c r="M667" i="10"/>
  <c r="N667" i="10"/>
  <c r="J668" i="10"/>
  <c r="K668" i="10"/>
  <c r="L668" i="10"/>
  <c r="M668" i="10"/>
  <c r="N668" i="10"/>
  <c r="J669" i="10"/>
  <c r="K669" i="10"/>
  <c r="L669" i="10"/>
  <c r="M669" i="10"/>
  <c r="N669" i="10"/>
  <c r="J670" i="10"/>
  <c r="K670" i="10"/>
  <c r="L670" i="10"/>
  <c r="M670" i="10"/>
  <c r="N670" i="10"/>
  <c r="J671" i="10"/>
  <c r="K671" i="10"/>
  <c r="L671" i="10"/>
  <c r="M671" i="10"/>
  <c r="N671" i="10"/>
  <c r="J672" i="10"/>
  <c r="K672" i="10"/>
  <c r="L672" i="10"/>
  <c r="M672" i="10"/>
  <c r="N672" i="10"/>
  <c r="J673" i="10"/>
  <c r="K673" i="10"/>
  <c r="L673" i="10"/>
  <c r="M673" i="10"/>
  <c r="N673" i="10"/>
  <c r="J674" i="10"/>
  <c r="K674" i="10"/>
  <c r="L674" i="10"/>
  <c r="M674" i="10"/>
  <c r="N674" i="10"/>
  <c r="J675" i="10"/>
  <c r="K675" i="10"/>
  <c r="L675" i="10"/>
  <c r="M675" i="10"/>
  <c r="N675" i="10"/>
  <c r="J676" i="10"/>
  <c r="K676" i="10"/>
  <c r="L676" i="10"/>
  <c r="M676" i="10"/>
  <c r="N676" i="10"/>
  <c r="J677" i="10"/>
  <c r="K677" i="10"/>
  <c r="L677" i="10"/>
  <c r="M677" i="10"/>
  <c r="N677" i="10"/>
  <c r="J678" i="10"/>
  <c r="K678" i="10"/>
  <c r="L678" i="10"/>
  <c r="M678" i="10"/>
  <c r="N678" i="10"/>
  <c r="J679" i="10"/>
  <c r="K679" i="10"/>
  <c r="L679" i="10"/>
  <c r="M679" i="10"/>
  <c r="N679" i="10"/>
  <c r="J680" i="10"/>
  <c r="K680" i="10"/>
  <c r="L680" i="10"/>
  <c r="M680" i="10"/>
  <c r="N680" i="10"/>
  <c r="J681" i="10"/>
  <c r="K681" i="10"/>
  <c r="L681" i="10"/>
  <c r="M681" i="10"/>
  <c r="N681" i="10"/>
  <c r="J682" i="10"/>
  <c r="K682" i="10"/>
  <c r="L682" i="10"/>
  <c r="M682" i="10"/>
  <c r="N682" i="10"/>
  <c r="J683" i="10"/>
  <c r="K683" i="10"/>
  <c r="L683" i="10"/>
  <c r="M683" i="10"/>
  <c r="N683" i="10"/>
  <c r="J684" i="10"/>
  <c r="K684" i="10"/>
  <c r="L684" i="10"/>
  <c r="M684" i="10"/>
  <c r="N684" i="10"/>
  <c r="J685" i="10"/>
  <c r="K685" i="10"/>
  <c r="L685" i="10"/>
  <c r="M685" i="10"/>
  <c r="N685" i="10"/>
  <c r="J686" i="10"/>
  <c r="K686" i="10"/>
  <c r="L686" i="10"/>
  <c r="M686" i="10"/>
  <c r="N686" i="10"/>
  <c r="J687" i="10"/>
  <c r="K687" i="10"/>
  <c r="L687" i="10"/>
  <c r="M687" i="10"/>
  <c r="N687" i="10"/>
  <c r="J688" i="10"/>
  <c r="K688" i="10"/>
  <c r="L688" i="10"/>
  <c r="M688" i="10"/>
  <c r="N688" i="10"/>
  <c r="J689" i="10"/>
  <c r="K689" i="10"/>
  <c r="L689" i="10"/>
  <c r="M689" i="10"/>
  <c r="N689" i="10"/>
  <c r="J690" i="10"/>
  <c r="K690" i="10"/>
  <c r="L690" i="10"/>
  <c r="M690" i="10"/>
  <c r="N690" i="10"/>
  <c r="J691" i="10"/>
  <c r="K691" i="10"/>
  <c r="L691" i="10"/>
  <c r="M691" i="10"/>
  <c r="N691" i="10"/>
  <c r="J692" i="10"/>
  <c r="K692" i="10"/>
  <c r="L692" i="10"/>
  <c r="M692" i="10"/>
  <c r="N692" i="10"/>
  <c r="J693" i="10"/>
  <c r="K693" i="10"/>
  <c r="L693" i="10"/>
  <c r="M693" i="10"/>
  <c r="N693" i="10"/>
  <c r="J694" i="10"/>
  <c r="K694" i="10"/>
  <c r="L694" i="10"/>
  <c r="M694" i="10"/>
  <c r="N694" i="10"/>
  <c r="J695" i="10"/>
  <c r="K695" i="10"/>
  <c r="L695" i="10"/>
  <c r="M695" i="10"/>
  <c r="N695" i="10"/>
  <c r="J696" i="10"/>
  <c r="K696" i="10"/>
  <c r="L696" i="10"/>
  <c r="M696" i="10"/>
  <c r="N696" i="10"/>
  <c r="J697" i="10"/>
  <c r="K697" i="10"/>
  <c r="L697" i="10"/>
  <c r="M697" i="10"/>
  <c r="N697" i="10"/>
  <c r="J698" i="10"/>
  <c r="K698" i="10"/>
  <c r="L698" i="10"/>
  <c r="M698" i="10"/>
  <c r="N698" i="10"/>
  <c r="J699" i="10"/>
  <c r="K699" i="10"/>
  <c r="L699" i="10"/>
  <c r="M699" i="10"/>
  <c r="N699" i="10"/>
  <c r="J700" i="10"/>
  <c r="K700" i="10"/>
  <c r="L700" i="10"/>
  <c r="M700" i="10"/>
  <c r="N700" i="10"/>
  <c r="J701" i="10"/>
  <c r="K701" i="10"/>
  <c r="L701" i="10"/>
  <c r="M701" i="10"/>
  <c r="N701" i="10"/>
  <c r="J702" i="10"/>
  <c r="K702" i="10"/>
  <c r="L702" i="10"/>
  <c r="M702" i="10"/>
  <c r="N702" i="10"/>
  <c r="J703" i="10"/>
  <c r="K703" i="10"/>
  <c r="L703" i="10"/>
  <c r="M703" i="10"/>
  <c r="N703" i="10"/>
  <c r="J704" i="10"/>
  <c r="K704" i="10"/>
  <c r="L704" i="10"/>
  <c r="M704" i="10"/>
  <c r="N704" i="10"/>
  <c r="J705" i="10"/>
  <c r="K705" i="10"/>
  <c r="L705" i="10"/>
  <c r="M705" i="10"/>
  <c r="N705" i="10"/>
  <c r="J706" i="10"/>
  <c r="K706" i="10"/>
  <c r="L706" i="10"/>
  <c r="M706" i="10"/>
  <c r="N706" i="10"/>
  <c r="J707" i="10"/>
  <c r="K707" i="10"/>
  <c r="L707" i="10"/>
  <c r="M707" i="10"/>
  <c r="N707" i="10"/>
  <c r="J708" i="10"/>
  <c r="K708" i="10"/>
  <c r="L708" i="10"/>
  <c r="M708" i="10"/>
  <c r="N708" i="10"/>
  <c r="J709" i="10"/>
  <c r="K709" i="10"/>
  <c r="L709" i="10"/>
  <c r="M709" i="10"/>
  <c r="N709" i="10"/>
  <c r="J710" i="10"/>
  <c r="K710" i="10"/>
  <c r="L710" i="10"/>
  <c r="M710" i="10"/>
  <c r="N710" i="10"/>
  <c r="J711" i="10"/>
  <c r="K711" i="10"/>
  <c r="L711" i="10"/>
  <c r="M711" i="10"/>
  <c r="N711" i="10"/>
  <c r="J712" i="10"/>
  <c r="K712" i="10"/>
  <c r="L712" i="10"/>
  <c r="M712" i="10"/>
  <c r="N712" i="10"/>
  <c r="J713" i="10"/>
  <c r="K713" i="10"/>
  <c r="L713" i="10"/>
  <c r="M713" i="10"/>
  <c r="N713" i="10"/>
  <c r="J714" i="10"/>
  <c r="K714" i="10"/>
  <c r="L714" i="10"/>
  <c r="M714" i="10"/>
  <c r="N714" i="10"/>
  <c r="J715" i="10"/>
  <c r="K715" i="10"/>
  <c r="L715" i="10"/>
  <c r="M715" i="10"/>
  <c r="N715" i="10"/>
  <c r="J716" i="10"/>
  <c r="K716" i="10"/>
  <c r="L716" i="10"/>
  <c r="M716" i="10"/>
  <c r="N716" i="10"/>
  <c r="J717" i="10"/>
  <c r="K717" i="10"/>
  <c r="L717" i="10"/>
  <c r="M717" i="10"/>
  <c r="N717" i="10"/>
  <c r="J718" i="10"/>
  <c r="K718" i="10"/>
  <c r="L718" i="10"/>
  <c r="M718" i="10"/>
  <c r="N718" i="10"/>
  <c r="J719" i="10"/>
  <c r="K719" i="10"/>
  <c r="L719" i="10"/>
  <c r="M719" i="10"/>
  <c r="N719" i="10"/>
  <c r="J720" i="10"/>
  <c r="K720" i="10"/>
  <c r="L720" i="10"/>
  <c r="M720" i="10"/>
  <c r="N720" i="10"/>
  <c r="J721" i="10"/>
  <c r="K721" i="10"/>
  <c r="L721" i="10"/>
  <c r="M721" i="10"/>
  <c r="N721" i="10"/>
  <c r="J722" i="10"/>
  <c r="K722" i="10"/>
  <c r="L722" i="10"/>
  <c r="M722" i="10"/>
  <c r="N722" i="10"/>
  <c r="J723" i="10"/>
  <c r="K723" i="10"/>
  <c r="L723" i="10"/>
  <c r="M723" i="10"/>
  <c r="N723" i="10"/>
  <c r="J724" i="10"/>
  <c r="K724" i="10"/>
  <c r="L724" i="10"/>
  <c r="M724" i="10"/>
  <c r="N724" i="10"/>
  <c r="J725" i="10"/>
  <c r="K725" i="10"/>
  <c r="L725" i="10"/>
  <c r="M725" i="10"/>
  <c r="N725" i="10"/>
  <c r="J726" i="10"/>
  <c r="K726" i="10"/>
  <c r="L726" i="10"/>
  <c r="M726" i="10"/>
  <c r="N726" i="10"/>
  <c r="J727" i="10"/>
  <c r="K727" i="10"/>
  <c r="L727" i="10"/>
  <c r="M727" i="10"/>
  <c r="N727" i="10"/>
  <c r="J728" i="10"/>
  <c r="K728" i="10"/>
  <c r="L728" i="10"/>
  <c r="M728" i="10"/>
  <c r="N728" i="10"/>
  <c r="J729" i="10"/>
  <c r="K729" i="10"/>
  <c r="L729" i="10"/>
  <c r="M729" i="10"/>
  <c r="N729" i="10"/>
  <c r="J730" i="10"/>
  <c r="K730" i="10"/>
  <c r="L730" i="10"/>
  <c r="M730" i="10"/>
  <c r="N730" i="10"/>
  <c r="J731" i="10"/>
  <c r="K731" i="10"/>
  <c r="L731" i="10"/>
  <c r="M731" i="10"/>
  <c r="N731" i="10"/>
  <c r="J732" i="10"/>
  <c r="K732" i="10"/>
  <c r="L732" i="10"/>
  <c r="M732" i="10"/>
  <c r="N732" i="10"/>
  <c r="J733" i="10"/>
  <c r="K733" i="10"/>
  <c r="L733" i="10"/>
  <c r="M733" i="10"/>
  <c r="N733" i="10"/>
  <c r="J734" i="10"/>
  <c r="K734" i="10"/>
  <c r="L734" i="10"/>
  <c r="M734" i="10"/>
  <c r="N734" i="10"/>
  <c r="J735" i="10"/>
  <c r="K735" i="10"/>
  <c r="L735" i="10"/>
  <c r="M735" i="10"/>
  <c r="N735" i="10"/>
  <c r="J736" i="10"/>
  <c r="K736" i="10"/>
  <c r="L736" i="10"/>
  <c r="M736" i="10"/>
  <c r="N736" i="10"/>
  <c r="J737" i="10"/>
  <c r="K737" i="10"/>
  <c r="L737" i="10"/>
  <c r="M737" i="10"/>
  <c r="N737" i="10"/>
  <c r="J738" i="10"/>
  <c r="K738" i="10"/>
  <c r="L738" i="10"/>
  <c r="M738" i="10"/>
  <c r="N738" i="10"/>
  <c r="J739" i="10"/>
  <c r="K739" i="10"/>
  <c r="L739" i="10"/>
  <c r="M739" i="10"/>
  <c r="N739" i="10"/>
  <c r="J740" i="10"/>
  <c r="K740" i="10"/>
  <c r="L740" i="10"/>
  <c r="M740" i="10"/>
  <c r="N740" i="10"/>
  <c r="J741" i="10"/>
  <c r="K741" i="10"/>
  <c r="L741" i="10"/>
  <c r="M741" i="10"/>
  <c r="N741" i="10"/>
  <c r="J742" i="10"/>
  <c r="K742" i="10"/>
  <c r="L742" i="10"/>
  <c r="M742" i="10"/>
  <c r="N742" i="10"/>
  <c r="J743" i="10"/>
  <c r="K743" i="10"/>
  <c r="L743" i="10"/>
  <c r="M743" i="10"/>
  <c r="N743" i="10"/>
  <c r="J744" i="10"/>
  <c r="K744" i="10"/>
  <c r="L744" i="10"/>
  <c r="M744" i="10"/>
  <c r="N744" i="10"/>
  <c r="J745" i="10"/>
  <c r="K745" i="10"/>
  <c r="L745" i="10"/>
  <c r="M745" i="10"/>
  <c r="N745" i="10"/>
  <c r="J746" i="10"/>
  <c r="K746" i="10"/>
  <c r="L746" i="10"/>
  <c r="M746" i="10"/>
  <c r="N746" i="10"/>
  <c r="J747" i="10"/>
  <c r="K747" i="10"/>
  <c r="L747" i="10"/>
  <c r="M747" i="10"/>
  <c r="N747" i="10"/>
  <c r="J748" i="10"/>
  <c r="K748" i="10"/>
  <c r="L748" i="10"/>
  <c r="M748" i="10"/>
  <c r="N748" i="10"/>
  <c r="J749" i="10"/>
  <c r="K749" i="10"/>
  <c r="L749" i="10"/>
  <c r="M749" i="10"/>
  <c r="N749" i="10"/>
  <c r="J750" i="10"/>
  <c r="K750" i="10"/>
  <c r="L750" i="10"/>
  <c r="M750" i="10"/>
  <c r="N750" i="10"/>
  <c r="J751" i="10"/>
  <c r="K751" i="10"/>
  <c r="L751" i="10"/>
  <c r="M751" i="10"/>
  <c r="N751" i="10"/>
  <c r="J752" i="10"/>
  <c r="K752" i="10"/>
  <c r="L752" i="10"/>
  <c r="M752" i="10"/>
  <c r="N752" i="10"/>
  <c r="J753" i="10"/>
  <c r="K753" i="10"/>
  <c r="L753" i="10"/>
  <c r="M753" i="10"/>
  <c r="N753" i="10"/>
  <c r="J754" i="10"/>
  <c r="K754" i="10"/>
  <c r="L754" i="10"/>
  <c r="M754" i="10"/>
  <c r="N754" i="10"/>
  <c r="J755" i="10"/>
  <c r="K755" i="10"/>
  <c r="L755" i="10"/>
  <c r="M755" i="10"/>
  <c r="N755" i="10"/>
  <c r="J756" i="10"/>
  <c r="K756" i="10"/>
  <c r="L756" i="10"/>
  <c r="M756" i="10"/>
  <c r="N756" i="10"/>
  <c r="J757" i="10"/>
  <c r="K757" i="10"/>
  <c r="L757" i="10"/>
  <c r="M757" i="10"/>
  <c r="N757" i="10"/>
  <c r="J758" i="10"/>
  <c r="K758" i="10"/>
  <c r="L758" i="10"/>
  <c r="M758" i="10"/>
  <c r="N758" i="10"/>
  <c r="J759" i="10"/>
  <c r="K759" i="10"/>
  <c r="L759" i="10"/>
  <c r="M759" i="10"/>
  <c r="N759" i="10"/>
  <c r="J760" i="10"/>
  <c r="K760" i="10"/>
  <c r="L760" i="10"/>
  <c r="M760" i="10"/>
  <c r="N760" i="10"/>
  <c r="J761" i="10"/>
  <c r="K761" i="10"/>
  <c r="L761" i="10"/>
  <c r="M761" i="10"/>
  <c r="N761" i="10"/>
  <c r="J762" i="10"/>
  <c r="K762" i="10"/>
  <c r="L762" i="10"/>
  <c r="M762" i="10"/>
  <c r="N762" i="10"/>
  <c r="J763" i="10"/>
  <c r="K763" i="10"/>
  <c r="L763" i="10"/>
  <c r="M763" i="10"/>
  <c r="N763" i="10"/>
  <c r="J764" i="10"/>
  <c r="K764" i="10"/>
  <c r="L764" i="10"/>
  <c r="M764" i="10"/>
  <c r="N764" i="10"/>
  <c r="J765" i="10"/>
  <c r="K765" i="10"/>
  <c r="L765" i="10"/>
  <c r="M765" i="10"/>
  <c r="N765" i="10"/>
  <c r="J766" i="10"/>
  <c r="K766" i="10"/>
  <c r="L766" i="10"/>
  <c r="M766" i="10"/>
  <c r="N766" i="10"/>
  <c r="J767" i="10"/>
  <c r="K767" i="10"/>
  <c r="L767" i="10"/>
  <c r="M767" i="10"/>
  <c r="N767" i="10"/>
  <c r="J768" i="10"/>
  <c r="K768" i="10"/>
  <c r="L768" i="10"/>
  <c r="M768" i="10"/>
  <c r="N768" i="10"/>
  <c r="J769" i="10"/>
  <c r="K769" i="10"/>
  <c r="L769" i="10"/>
  <c r="M769" i="10"/>
  <c r="N769" i="10"/>
  <c r="J770" i="10"/>
  <c r="K770" i="10"/>
  <c r="L770" i="10"/>
  <c r="M770" i="10"/>
  <c r="N770" i="10"/>
  <c r="J771" i="10"/>
  <c r="K771" i="10"/>
  <c r="L771" i="10"/>
  <c r="M771" i="10"/>
  <c r="N771" i="10"/>
  <c r="J772" i="10"/>
  <c r="K772" i="10"/>
  <c r="L772" i="10"/>
  <c r="M772" i="10"/>
  <c r="N772" i="10"/>
  <c r="J773" i="10"/>
  <c r="K773" i="10"/>
  <c r="L773" i="10"/>
  <c r="M773" i="10"/>
  <c r="N773" i="10"/>
  <c r="J774" i="10"/>
  <c r="K774" i="10"/>
  <c r="L774" i="10"/>
  <c r="M774" i="10"/>
  <c r="N774" i="10"/>
  <c r="J775" i="10"/>
  <c r="K775" i="10"/>
  <c r="L775" i="10"/>
  <c r="M775" i="10"/>
  <c r="N775" i="10"/>
  <c r="J776" i="10"/>
  <c r="K776" i="10"/>
  <c r="L776" i="10"/>
  <c r="M776" i="10"/>
  <c r="N776" i="10"/>
  <c r="J777" i="10"/>
  <c r="K777" i="10"/>
  <c r="L777" i="10"/>
  <c r="M777" i="10"/>
  <c r="N777" i="10"/>
  <c r="J778" i="10"/>
  <c r="K778" i="10"/>
  <c r="L778" i="10"/>
  <c r="M778" i="10"/>
  <c r="N778" i="10"/>
  <c r="J779" i="10"/>
  <c r="K779" i="10"/>
  <c r="L779" i="10"/>
  <c r="M779" i="10"/>
  <c r="N779" i="10"/>
  <c r="J780" i="10"/>
  <c r="K780" i="10"/>
  <c r="L780" i="10"/>
  <c r="M780" i="10"/>
  <c r="N780" i="10"/>
  <c r="J781" i="10"/>
  <c r="K781" i="10"/>
  <c r="L781" i="10"/>
  <c r="M781" i="10"/>
  <c r="N781" i="10"/>
  <c r="J782" i="10"/>
  <c r="K782" i="10"/>
  <c r="L782" i="10"/>
  <c r="M782" i="10"/>
  <c r="N782" i="10"/>
  <c r="J783" i="10"/>
  <c r="K783" i="10"/>
  <c r="L783" i="10"/>
  <c r="M783" i="10"/>
  <c r="N783" i="10"/>
  <c r="J784" i="10"/>
  <c r="K784" i="10"/>
  <c r="L784" i="10"/>
  <c r="M784" i="10"/>
  <c r="N784" i="10"/>
  <c r="J785" i="10"/>
  <c r="K785" i="10"/>
  <c r="L785" i="10"/>
  <c r="M785" i="10"/>
  <c r="N785" i="10"/>
  <c r="J786" i="10"/>
  <c r="K786" i="10"/>
  <c r="L786" i="10"/>
  <c r="M786" i="10"/>
  <c r="N786" i="10"/>
  <c r="J787" i="10"/>
  <c r="K787" i="10"/>
  <c r="L787" i="10"/>
  <c r="M787" i="10"/>
  <c r="N787" i="10"/>
  <c r="J788" i="10"/>
  <c r="K788" i="10"/>
  <c r="L788" i="10"/>
  <c r="M788" i="10"/>
  <c r="N788" i="10"/>
  <c r="J789" i="10"/>
  <c r="K789" i="10"/>
  <c r="L789" i="10"/>
  <c r="M789" i="10"/>
  <c r="N789" i="10"/>
  <c r="J790" i="10"/>
  <c r="K790" i="10"/>
  <c r="L790" i="10"/>
  <c r="M790" i="10"/>
  <c r="N790" i="10"/>
  <c r="J791" i="10"/>
  <c r="K791" i="10"/>
  <c r="L791" i="10"/>
  <c r="M791" i="10"/>
  <c r="N791" i="10"/>
  <c r="J792" i="10"/>
  <c r="K792" i="10"/>
  <c r="L792" i="10"/>
  <c r="M792" i="10"/>
  <c r="N792" i="10"/>
  <c r="J793" i="10"/>
  <c r="K793" i="10"/>
  <c r="L793" i="10"/>
  <c r="M793" i="10"/>
  <c r="N793" i="10"/>
  <c r="J794" i="10"/>
  <c r="K794" i="10"/>
  <c r="L794" i="10"/>
  <c r="M794" i="10"/>
  <c r="N794" i="10"/>
  <c r="J795" i="10"/>
  <c r="K795" i="10"/>
  <c r="L795" i="10"/>
  <c r="M795" i="10"/>
  <c r="N795" i="10"/>
  <c r="J796" i="10"/>
  <c r="K796" i="10"/>
  <c r="L796" i="10"/>
  <c r="M796" i="10"/>
  <c r="N796" i="10"/>
  <c r="J797" i="10"/>
  <c r="K797" i="10"/>
  <c r="L797" i="10"/>
  <c r="M797" i="10"/>
  <c r="N797" i="10"/>
  <c r="J798" i="10"/>
  <c r="K798" i="10"/>
  <c r="L798" i="10"/>
  <c r="M798" i="10"/>
  <c r="N798" i="10"/>
  <c r="J799" i="10"/>
  <c r="K799" i="10"/>
  <c r="L799" i="10"/>
  <c r="M799" i="10"/>
  <c r="N799" i="10"/>
  <c r="J800" i="10"/>
  <c r="K800" i="10"/>
  <c r="L800" i="10"/>
  <c r="M800" i="10"/>
  <c r="N800" i="10"/>
  <c r="J801" i="10"/>
  <c r="K801" i="10"/>
  <c r="L801" i="10"/>
  <c r="M801" i="10"/>
  <c r="N801" i="10"/>
  <c r="J802" i="10"/>
  <c r="K802" i="10"/>
  <c r="L802" i="10"/>
  <c r="M802" i="10"/>
  <c r="N802" i="10"/>
  <c r="J803" i="10"/>
  <c r="K803" i="10"/>
  <c r="L803" i="10"/>
  <c r="M803" i="10"/>
  <c r="N803" i="10"/>
  <c r="J804" i="10"/>
  <c r="K804" i="10"/>
  <c r="L804" i="10"/>
  <c r="M804" i="10"/>
  <c r="N804" i="10"/>
  <c r="J805" i="10"/>
  <c r="K805" i="10"/>
  <c r="L805" i="10"/>
  <c r="M805" i="10"/>
  <c r="N805" i="10"/>
  <c r="J806" i="10"/>
  <c r="K806" i="10"/>
  <c r="L806" i="10"/>
  <c r="M806" i="10"/>
  <c r="N806" i="10"/>
  <c r="J807" i="10"/>
  <c r="K807" i="10"/>
  <c r="L807" i="10"/>
  <c r="M807" i="10"/>
  <c r="N807" i="10"/>
  <c r="J808" i="10"/>
  <c r="K808" i="10"/>
  <c r="L808" i="10"/>
  <c r="M808" i="10"/>
  <c r="N808" i="10"/>
  <c r="J809" i="10"/>
  <c r="K809" i="10"/>
  <c r="L809" i="10"/>
  <c r="M809" i="10"/>
  <c r="N809" i="10"/>
  <c r="J810" i="10"/>
  <c r="K810" i="10"/>
  <c r="L810" i="10"/>
  <c r="M810" i="10"/>
  <c r="N810" i="10"/>
  <c r="J811" i="10"/>
  <c r="K811" i="10"/>
  <c r="L811" i="10"/>
  <c r="M811" i="10"/>
  <c r="N811" i="10"/>
  <c r="J812" i="10"/>
  <c r="K812" i="10"/>
  <c r="L812" i="10"/>
  <c r="M812" i="10"/>
  <c r="N812" i="10"/>
  <c r="J813" i="10"/>
  <c r="K813" i="10"/>
  <c r="L813" i="10"/>
  <c r="M813" i="10"/>
  <c r="N813" i="10"/>
  <c r="J814" i="10"/>
  <c r="K814" i="10"/>
  <c r="L814" i="10"/>
  <c r="M814" i="10"/>
  <c r="N814" i="10"/>
  <c r="J815" i="10"/>
  <c r="K815" i="10"/>
  <c r="L815" i="10"/>
  <c r="M815" i="10"/>
  <c r="N815" i="10"/>
  <c r="J816" i="10"/>
  <c r="K816" i="10"/>
  <c r="L816" i="10"/>
  <c r="M816" i="10"/>
  <c r="N816" i="10"/>
  <c r="J817" i="10"/>
  <c r="K817" i="10"/>
  <c r="L817" i="10"/>
  <c r="M817" i="10"/>
  <c r="N817" i="10"/>
  <c r="J818" i="10"/>
  <c r="K818" i="10"/>
  <c r="L818" i="10"/>
  <c r="M818" i="10"/>
  <c r="N818" i="10"/>
  <c r="J819" i="10"/>
  <c r="K819" i="10"/>
  <c r="L819" i="10"/>
  <c r="M819" i="10"/>
  <c r="N819" i="10"/>
  <c r="J820" i="10"/>
  <c r="K820" i="10"/>
  <c r="L820" i="10"/>
  <c r="M820" i="10"/>
  <c r="N820" i="10"/>
  <c r="J821" i="10"/>
  <c r="K821" i="10"/>
  <c r="L821" i="10"/>
  <c r="M821" i="10"/>
  <c r="N821" i="10"/>
  <c r="J822" i="10"/>
  <c r="K822" i="10"/>
  <c r="L822" i="10"/>
  <c r="M822" i="10"/>
  <c r="N822" i="10"/>
  <c r="J823" i="10"/>
  <c r="K823" i="10"/>
  <c r="L823" i="10"/>
  <c r="M823" i="10"/>
  <c r="N823" i="10"/>
  <c r="J824" i="10"/>
  <c r="K824" i="10"/>
  <c r="L824" i="10"/>
  <c r="M824" i="10"/>
  <c r="N824" i="10"/>
  <c r="J825" i="10"/>
  <c r="K825" i="10"/>
  <c r="L825" i="10"/>
  <c r="M825" i="10"/>
  <c r="N825" i="10"/>
  <c r="J826" i="10"/>
  <c r="K826" i="10"/>
  <c r="L826" i="10"/>
  <c r="M826" i="10"/>
  <c r="N826" i="10"/>
  <c r="J827" i="10"/>
  <c r="K827" i="10"/>
  <c r="L827" i="10"/>
  <c r="M827" i="10"/>
  <c r="N827" i="10"/>
  <c r="J828" i="10"/>
  <c r="K828" i="10"/>
  <c r="L828" i="10"/>
  <c r="M828" i="10"/>
  <c r="N828" i="10"/>
  <c r="J829" i="10"/>
  <c r="K829" i="10"/>
  <c r="L829" i="10"/>
  <c r="M829" i="10"/>
  <c r="N829" i="10"/>
  <c r="J830" i="10"/>
  <c r="K830" i="10"/>
  <c r="L830" i="10"/>
  <c r="M830" i="10"/>
  <c r="N830" i="10"/>
  <c r="J831" i="10"/>
  <c r="K831" i="10"/>
  <c r="L831" i="10"/>
  <c r="M831" i="10"/>
  <c r="N831" i="10"/>
  <c r="J832" i="10"/>
  <c r="K832" i="10"/>
  <c r="L832" i="10"/>
  <c r="M832" i="10"/>
  <c r="N832" i="10"/>
  <c r="J833" i="10"/>
  <c r="K833" i="10"/>
  <c r="L833" i="10"/>
  <c r="M833" i="10"/>
  <c r="N833" i="10"/>
  <c r="J834" i="10"/>
  <c r="K834" i="10"/>
  <c r="L834" i="10"/>
  <c r="M834" i="10"/>
  <c r="N834" i="10"/>
  <c r="J835" i="10"/>
  <c r="K835" i="10"/>
  <c r="L835" i="10"/>
  <c r="M835" i="10"/>
  <c r="N835" i="10"/>
  <c r="J836" i="10"/>
  <c r="K836" i="10"/>
  <c r="L836" i="10"/>
  <c r="M836" i="10"/>
  <c r="N836" i="10"/>
  <c r="J837" i="10"/>
  <c r="K837" i="10"/>
  <c r="L837" i="10"/>
  <c r="M837" i="10"/>
  <c r="N837" i="10"/>
  <c r="J838" i="10"/>
  <c r="K838" i="10"/>
  <c r="L838" i="10"/>
  <c r="M838" i="10"/>
  <c r="N838" i="10"/>
  <c r="J839" i="10"/>
  <c r="K839" i="10"/>
  <c r="L839" i="10"/>
  <c r="M839" i="10"/>
  <c r="N839" i="10"/>
  <c r="J840" i="10"/>
  <c r="K840" i="10"/>
  <c r="L840" i="10"/>
  <c r="M840" i="10"/>
  <c r="N840" i="10"/>
  <c r="J841" i="10"/>
  <c r="K841" i="10"/>
  <c r="L841" i="10"/>
  <c r="M841" i="10"/>
  <c r="N841" i="10"/>
  <c r="J842" i="10"/>
  <c r="K842" i="10"/>
  <c r="L842" i="10"/>
  <c r="M842" i="10"/>
  <c r="N842" i="10"/>
  <c r="J843" i="10"/>
  <c r="K843" i="10"/>
  <c r="L843" i="10"/>
  <c r="M843" i="10"/>
  <c r="N843" i="10"/>
  <c r="J844" i="10"/>
  <c r="K844" i="10"/>
  <c r="L844" i="10"/>
  <c r="M844" i="10"/>
  <c r="N844" i="10"/>
  <c r="J845" i="10"/>
  <c r="K845" i="10"/>
  <c r="L845" i="10"/>
  <c r="M845" i="10"/>
  <c r="N845" i="10"/>
  <c r="J846" i="10"/>
  <c r="K846" i="10"/>
  <c r="L846" i="10"/>
  <c r="M846" i="10"/>
  <c r="N846" i="10"/>
  <c r="J847" i="10"/>
  <c r="K847" i="10"/>
  <c r="L847" i="10"/>
  <c r="M847" i="10"/>
  <c r="N847" i="10"/>
  <c r="J848" i="10"/>
  <c r="K848" i="10"/>
  <c r="L848" i="10"/>
  <c r="M848" i="10"/>
  <c r="N848" i="10"/>
  <c r="J849" i="10"/>
  <c r="K849" i="10"/>
  <c r="L849" i="10"/>
  <c r="M849" i="10"/>
  <c r="N849" i="10"/>
  <c r="J850" i="10"/>
  <c r="K850" i="10"/>
  <c r="L850" i="10"/>
  <c r="M850" i="10"/>
  <c r="N850" i="10"/>
  <c r="J851" i="10"/>
  <c r="K851" i="10"/>
  <c r="L851" i="10"/>
  <c r="M851" i="10"/>
  <c r="N851" i="10"/>
  <c r="J852" i="10"/>
  <c r="K852" i="10"/>
  <c r="L852" i="10"/>
  <c r="M852" i="10"/>
  <c r="N852" i="10"/>
  <c r="J853" i="10"/>
  <c r="K853" i="10"/>
  <c r="L853" i="10"/>
  <c r="M853" i="10"/>
  <c r="N853" i="10"/>
  <c r="J854" i="10"/>
  <c r="K854" i="10"/>
  <c r="L854" i="10"/>
  <c r="M854" i="10"/>
  <c r="N854" i="10"/>
  <c r="J855" i="10"/>
  <c r="K855" i="10"/>
  <c r="L855" i="10"/>
  <c r="M855" i="10"/>
  <c r="N855" i="10"/>
  <c r="J856" i="10"/>
  <c r="K856" i="10"/>
  <c r="L856" i="10"/>
  <c r="M856" i="10"/>
  <c r="N856" i="10"/>
  <c r="J857" i="10"/>
  <c r="K857" i="10"/>
  <c r="L857" i="10"/>
  <c r="M857" i="10"/>
  <c r="N857" i="10"/>
  <c r="J858" i="10"/>
  <c r="K858" i="10"/>
  <c r="L858" i="10"/>
  <c r="M858" i="10"/>
  <c r="N858" i="10"/>
  <c r="J859" i="10"/>
  <c r="K859" i="10"/>
  <c r="L859" i="10"/>
  <c r="M859" i="10"/>
  <c r="N859" i="10"/>
  <c r="J860" i="10"/>
  <c r="K860" i="10"/>
  <c r="L860" i="10"/>
  <c r="M860" i="10"/>
  <c r="N860" i="10"/>
  <c r="J861" i="10"/>
  <c r="K861" i="10"/>
  <c r="L861" i="10"/>
  <c r="M861" i="10"/>
  <c r="N861" i="10"/>
  <c r="J862" i="10"/>
  <c r="K862" i="10"/>
  <c r="L862" i="10"/>
  <c r="M862" i="10"/>
  <c r="N862" i="10"/>
  <c r="J863" i="10"/>
  <c r="K863" i="10"/>
  <c r="L863" i="10"/>
  <c r="M863" i="10"/>
  <c r="N863" i="10"/>
  <c r="J864" i="10"/>
  <c r="K864" i="10"/>
  <c r="L864" i="10"/>
  <c r="M864" i="10"/>
  <c r="N864" i="10"/>
  <c r="J865" i="10"/>
  <c r="K865" i="10"/>
  <c r="L865" i="10"/>
  <c r="M865" i="10"/>
  <c r="N865" i="10"/>
  <c r="J866" i="10"/>
  <c r="K866" i="10"/>
  <c r="L866" i="10"/>
  <c r="M866" i="10"/>
  <c r="N866" i="10"/>
  <c r="J867" i="10"/>
  <c r="K867" i="10"/>
  <c r="L867" i="10"/>
  <c r="M867" i="10"/>
  <c r="N867" i="10"/>
  <c r="J868" i="10"/>
  <c r="K868" i="10"/>
  <c r="L868" i="10"/>
  <c r="M868" i="10"/>
  <c r="N868" i="10"/>
  <c r="J869" i="10"/>
  <c r="K869" i="10"/>
  <c r="L869" i="10"/>
  <c r="M869" i="10"/>
  <c r="N869" i="10"/>
  <c r="J870" i="10"/>
  <c r="K870" i="10"/>
  <c r="L870" i="10"/>
  <c r="M870" i="10"/>
  <c r="N870" i="10"/>
  <c r="J871" i="10"/>
  <c r="K871" i="10"/>
  <c r="L871" i="10"/>
  <c r="M871" i="10"/>
  <c r="N871" i="10"/>
  <c r="J872" i="10"/>
  <c r="K872" i="10"/>
  <c r="L872" i="10"/>
  <c r="M872" i="10"/>
  <c r="N872" i="10"/>
  <c r="J873" i="10"/>
  <c r="K873" i="10"/>
  <c r="L873" i="10"/>
  <c r="M873" i="10"/>
  <c r="N873" i="10"/>
  <c r="J874" i="10"/>
  <c r="K874" i="10"/>
  <c r="L874" i="10"/>
  <c r="M874" i="10"/>
  <c r="N874" i="10"/>
  <c r="J875" i="10"/>
  <c r="K875" i="10"/>
  <c r="L875" i="10"/>
  <c r="M875" i="10"/>
  <c r="N875" i="10"/>
  <c r="J876" i="10"/>
  <c r="K876" i="10"/>
  <c r="L876" i="10"/>
  <c r="M876" i="10"/>
  <c r="N876" i="10"/>
  <c r="J877" i="10"/>
  <c r="K877" i="10"/>
  <c r="L877" i="10"/>
  <c r="M877" i="10"/>
  <c r="N877" i="10"/>
  <c r="J878" i="10"/>
  <c r="K878" i="10"/>
  <c r="L878" i="10"/>
  <c r="M878" i="10"/>
  <c r="N878" i="10"/>
  <c r="J879" i="10"/>
  <c r="K879" i="10"/>
  <c r="L879" i="10"/>
  <c r="M879" i="10"/>
  <c r="N879" i="10"/>
  <c r="J880" i="10"/>
  <c r="K880" i="10"/>
  <c r="L880" i="10"/>
  <c r="M880" i="10"/>
  <c r="N880" i="10"/>
  <c r="J881" i="10"/>
  <c r="K881" i="10"/>
  <c r="L881" i="10"/>
  <c r="M881" i="10"/>
  <c r="N881" i="10"/>
  <c r="J882" i="10"/>
  <c r="K882" i="10"/>
  <c r="L882" i="10"/>
  <c r="M882" i="10"/>
  <c r="N882" i="10"/>
  <c r="J883" i="10"/>
  <c r="K883" i="10"/>
  <c r="L883" i="10"/>
  <c r="M883" i="10"/>
  <c r="N883" i="10"/>
  <c r="J884" i="10"/>
  <c r="K884" i="10"/>
  <c r="L884" i="10"/>
  <c r="M884" i="10"/>
  <c r="N884" i="10"/>
  <c r="J885" i="10"/>
  <c r="K885" i="10"/>
  <c r="L885" i="10"/>
  <c r="M885" i="10"/>
  <c r="N885" i="10"/>
  <c r="J886" i="10"/>
  <c r="K886" i="10"/>
  <c r="L886" i="10"/>
  <c r="M886" i="10"/>
  <c r="N886" i="10"/>
  <c r="J887" i="10"/>
  <c r="K887" i="10"/>
  <c r="L887" i="10"/>
  <c r="M887" i="10"/>
  <c r="N887" i="10"/>
  <c r="J888" i="10"/>
  <c r="K888" i="10"/>
  <c r="L888" i="10"/>
  <c r="M888" i="10"/>
  <c r="N888" i="10"/>
  <c r="J889" i="10"/>
  <c r="K889" i="10"/>
  <c r="L889" i="10"/>
  <c r="M889" i="10"/>
  <c r="N889" i="10"/>
  <c r="J890" i="10"/>
  <c r="K890" i="10"/>
  <c r="L890" i="10"/>
  <c r="M890" i="10"/>
  <c r="N890" i="10"/>
  <c r="J891" i="10"/>
  <c r="K891" i="10"/>
  <c r="L891" i="10"/>
  <c r="M891" i="10"/>
  <c r="N891" i="10"/>
  <c r="J892" i="10"/>
  <c r="K892" i="10"/>
  <c r="L892" i="10"/>
  <c r="M892" i="10"/>
  <c r="N892" i="10"/>
  <c r="J893" i="10"/>
  <c r="K893" i="10"/>
  <c r="L893" i="10"/>
  <c r="M893" i="10"/>
  <c r="N893" i="10"/>
  <c r="J894" i="10"/>
  <c r="K894" i="10"/>
  <c r="L894" i="10"/>
  <c r="M894" i="10"/>
  <c r="N894" i="10"/>
  <c r="J895" i="10"/>
  <c r="K895" i="10"/>
  <c r="L895" i="10"/>
  <c r="M895" i="10"/>
  <c r="N895" i="10"/>
  <c r="J896" i="10"/>
  <c r="K896" i="10"/>
  <c r="L896" i="10"/>
  <c r="M896" i="10"/>
  <c r="N896" i="10"/>
  <c r="J897" i="10"/>
  <c r="K897" i="10"/>
  <c r="L897" i="10"/>
  <c r="M897" i="10"/>
  <c r="N897" i="10"/>
  <c r="J898" i="10"/>
  <c r="K898" i="10"/>
  <c r="L898" i="10"/>
  <c r="M898" i="10"/>
  <c r="N898" i="10"/>
  <c r="J899" i="10"/>
  <c r="K899" i="10"/>
  <c r="L899" i="10"/>
  <c r="M899" i="10"/>
  <c r="N899" i="10"/>
  <c r="J900" i="10"/>
  <c r="K900" i="10"/>
  <c r="L900" i="10"/>
  <c r="M900" i="10"/>
  <c r="N900" i="10"/>
  <c r="J901" i="10"/>
  <c r="K901" i="10"/>
  <c r="L901" i="10"/>
  <c r="M901" i="10"/>
  <c r="N901" i="10"/>
  <c r="J902" i="10"/>
  <c r="K902" i="10"/>
  <c r="L902" i="10"/>
  <c r="M902" i="10"/>
  <c r="N902" i="10"/>
  <c r="J903" i="10"/>
  <c r="K903" i="10"/>
  <c r="L903" i="10"/>
  <c r="M903" i="10"/>
  <c r="N903" i="10"/>
  <c r="J904" i="10"/>
  <c r="K904" i="10"/>
  <c r="L904" i="10"/>
  <c r="M904" i="10"/>
  <c r="N904" i="10"/>
  <c r="J905" i="10"/>
  <c r="K905" i="10"/>
  <c r="L905" i="10"/>
  <c r="M905" i="10"/>
  <c r="N905" i="10"/>
  <c r="J906" i="10"/>
  <c r="K906" i="10"/>
  <c r="L906" i="10"/>
  <c r="M906" i="10"/>
  <c r="N906" i="10"/>
  <c r="J907" i="10"/>
  <c r="K907" i="10"/>
  <c r="L907" i="10"/>
  <c r="M907" i="10"/>
  <c r="N907" i="10"/>
  <c r="J908" i="10"/>
  <c r="K908" i="10"/>
  <c r="L908" i="10"/>
  <c r="M908" i="10"/>
  <c r="N908" i="10"/>
  <c r="J909" i="10"/>
  <c r="K909" i="10"/>
  <c r="L909" i="10"/>
  <c r="M909" i="10"/>
  <c r="N909" i="10"/>
  <c r="J910" i="10"/>
  <c r="K910" i="10"/>
  <c r="L910" i="10"/>
  <c r="M910" i="10"/>
  <c r="N910" i="10"/>
  <c r="J911" i="10"/>
  <c r="K911" i="10"/>
  <c r="L911" i="10"/>
  <c r="M911" i="10"/>
  <c r="N911" i="10"/>
  <c r="J912" i="10"/>
  <c r="K912" i="10"/>
  <c r="L912" i="10"/>
  <c r="M912" i="10"/>
  <c r="N912" i="10"/>
  <c r="J913" i="10"/>
  <c r="K913" i="10"/>
  <c r="L913" i="10"/>
  <c r="M913" i="10"/>
  <c r="N913" i="10"/>
  <c r="J914" i="10"/>
  <c r="K914" i="10"/>
  <c r="L914" i="10"/>
  <c r="M914" i="10"/>
  <c r="N914" i="10"/>
  <c r="J915" i="10"/>
  <c r="K915" i="10"/>
  <c r="L915" i="10"/>
  <c r="M915" i="10"/>
  <c r="N915" i="10"/>
  <c r="J916" i="10"/>
  <c r="K916" i="10"/>
  <c r="L916" i="10"/>
  <c r="M916" i="10"/>
  <c r="N916" i="10"/>
  <c r="J917" i="10"/>
  <c r="K917" i="10"/>
  <c r="L917" i="10"/>
  <c r="M917" i="10"/>
  <c r="N917" i="10"/>
  <c r="J918" i="10"/>
  <c r="K918" i="10"/>
  <c r="L918" i="10"/>
  <c r="M918" i="10"/>
  <c r="N918" i="10"/>
  <c r="J919" i="10"/>
  <c r="K919" i="10"/>
  <c r="L919" i="10"/>
  <c r="M919" i="10"/>
  <c r="N919" i="10"/>
  <c r="J920" i="10"/>
  <c r="K920" i="10"/>
  <c r="L920" i="10"/>
  <c r="M920" i="10"/>
  <c r="N920" i="10"/>
  <c r="J921" i="10"/>
  <c r="K921" i="10"/>
  <c r="L921" i="10"/>
  <c r="M921" i="10"/>
  <c r="N921" i="10"/>
  <c r="J922" i="10"/>
  <c r="K922" i="10"/>
  <c r="L922" i="10"/>
  <c r="M922" i="10"/>
  <c r="N922" i="10"/>
  <c r="J923" i="10"/>
  <c r="K923" i="10"/>
  <c r="L923" i="10"/>
  <c r="M923" i="10"/>
  <c r="N923" i="10"/>
  <c r="J924" i="10"/>
  <c r="K924" i="10"/>
  <c r="L924" i="10"/>
  <c r="M924" i="10"/>
  <c r="N924" i="10"/>
  <c r="J925" i="10"/>
  <c r="K925" i="10"/>
  <c r="L925" i="10"/>
  <c r="M925" i="10"/>
  <c r="N925" i="10"/>
  <c r="J926" i="10"/>
  <c r="K926" i="10"/>
  <c r="L926" i="10"/>
  <c r="M926" i="10"/>
  <c r="N926" i="10"/>
  <c r="J927" i="10"/>
  <c r="K927" i="10"/>
  <c r="L927" i="10"/>
  <c r="M927" i="10"/>
  <c r="N927" i="10"/>
  <c r="J928" i="10"/>
  <c r="K928" i="10"/>
  <c r="L928" i="10"/>
  <c r="M928" i="10"/>
  <c r="N928" i="10"/>
  <c r="J929" i="10"/>
  <c r="K929" i="10"/>
  <c r="L929" i="10"/>
  <c r="M929" i="10"/>
  <c r="N929" i="10"/>
  <c r="J930" i="10"/>
  <c r="K930" i="10"/>
  <c r="L930" i="10"/>
  <c r="M930" i="10"/>
  <c r="N930" i="10"/>
  <c r="J931" i="10"/>
  <c r="K931" i="10"/>
  <c r="L931" i="10"/>
  <c r="M931" i="10"/>
  <c r="N931" i="10"/>
  <c r="J932" i="10"/>
  <c r="K932" i="10"/>
  <c r="L932" i="10"/>
  <c r="M932" i="10"/>
  <c r="N932" i="10"/>
  <c r="J933" i="10"/>
  <c r="K933" i="10"/>
  <c r="L933" i="10"/>
  <c r="M933" i="10"/>
  <c r="N933" i="10"/>
  <c r="J934" i="10"/>
  <c r="K934" i="10"/>
  <c r="L934" i="10"/>
  <c r="M934" i="10"/>
  <c r="N934" i="10"/>
  <c r="J935" i="10"/>
  <c r="K935" i="10"/>
  <c r="L935" i="10"/>
  <c r="M935" i="10"/>
  <c r="N935" i="10"/>
  <c r="J936" i="10"/>
  <c r="K936" i="10"/>
  <c r="L936" i="10"/>
  <c r="M936" i="10"/>
  <c r="N936" i="10"/>
  <c r="J937" i="10"/>
  <c r="K937" i="10"/>
  <c r="L937" i="10"/>
  <c r="M937" i="10"/>
  <c r="N937" i="10"/>
  <c r="J938" i="10"/>
  <c r="K938" i="10"/>
  <c r="L938" i="10"/>
  <c r="M938" i="10"/>
  <c r="N938" i="10"/>
  <c r="J939" i="10"/>
  <c r="K939" i="10"/>
  <c r="L939" i="10"/>
  <c r="M939" i="10"/>
  <c r="N939" i="10"/>
  <c r="J940" i="10"/>
  <c r="K940" i="10"/>
  <c r="L940" i="10"/>
  <c r="M940" i="10"/>
  <c r="N940" i="10"/>
  <c r="J941" i="10"/>
  <c r="K941" i="10"/>
  <c r="L941" i="10"/>
  <c r="M941" i="10"/>
  <c r="N941" i="10"/>
  <c r="J942" i="10"/>
  <c r="K942" i="10"/>
  <c r="L942" i="10"/>
  <c r="M942" i="10"/>
  <c r="N942" i="10"/>
  <c r="J943" i="10"/>
  <c r="K943" i="10"/>
  <c r="L943" i="10"/>
  <c r="M943" i="10"/>
  <c r="N943" i="10"/>
  <c r="J944" i="10"/>
  <c r="K944" i="10"/>
  <c r="L944" i="10"/>
  <c r="M944" i="10"/>
  <c r="N944" i="10"/>
  <c r="J945" i="10"/>
  <c r="K945" i="10"/>
  <c r="L945" i="10"/>
  <c r="M945" i="10"/>
  <c r="N945" i="10"/>
  <c r="J946" i="10"/>
  <c r="K946" i="10"/>
  <c r="L946" i="10"/>
  <c r="M946" i="10"/>
  <c r="N946" i="10"/>
  <c r="J947" i="10"/>
  <c r="K947" i="10"/>
  <c r="L947" i="10"/>
  <c r="M947" i="10"/>
  <c r="N947" i="10"/>
  <c r="J948" i="10"/>
  <c r="K948" i="10"/>
  <c r="L948" i="10"/>
  <c r="M948" i="10"/>
  <c r="N948" i="10"/>
  <c r="J949" i="10"/>
  <c r="K949" i="10"/>
  <c r="L949" i="10"/>
  <c r="M949" i="10"/>
  <c r="N949" i="10"/>
  <c r="J950" i="10"/>
  <c r="K950" i="10"/>
  <c r="L950" i="10"/>
  <c r="M950" i="10"/>
  <c r="N950" i="10"/>
  <c r="J951" i="10"/>
  <c r="K951" i="10"/>
  <c r="L951" i="10"/>
  <c r="M951" i="10"/>
  <c r="N951" i="10"/>
  <c r="J952" i="10"/>
  <c r="K952" i="10"/>
  <c r="L952" i="10"/>
  <c r="M952" i="10"/>
  <c r="N952" i="10"/>
  <c r="J953" i="10"/>
  <c r="K953" i="10"/>
  <c r="L953" i="10"/>
  <c r="M953" i="10"/>
  <c r="N953" i="10"/>
  <c r="J954" i="10"/>
  <c r="K954" i="10"/>
  <c r="L954" i="10"/>
  <c r="M954" i="10"/>
  <c r="N954" i="10"/>
  <c r="J955" i="10"/>
  <c r="K955" i="10"/>
  <c r="L955" i="10"/>
  <c r="M955" i="10"/>
  <c r="N955" i="10"/>
  <c r="J956" i="10"/>
  <c r="K956" i="10"/>
  <c r="L956" i="10"/>
  <c r="M956" i="10"/>
  <c r="N956" i="10"/>
  <c r="J957" i="10"/>
  <c r="K957" i="10"/>
  <c r="L957" i="10"/>
  <c r="M957" i="10"/>
  <c r="N957" i="10"/>
  <c r="J958" i="10"/>
  <c r="K958" i="10"/>
  <c r="L958" i="10"/>
  <c r="M958" i="10"/>
  <c r="N958" i="10"/>
  <c r="J959" i="10"/>
  <c r="K959" i="10"/>
  <c r="L959" i="10"/>
  <c r="M959" i="10"/>
  <c r="N959" i="10"/>
  <c r="J960" i="10"/>
  <c r="K960" i="10"/>
  <c r="L960" i="10"/>
  <c r="M960" i="10"/>
  <c r="N960" i="10"/>
  <c r="J961" i="10"/>
  <c r="K961" i="10"/>
  <c r="L961" i="10"/>
  <c r="M961" i="10"/>
  <c r="N961" i="10"/>
  <c r="J962" i="10"/>
  <c r="K962" i="10"/>
  <c r="L962" i="10"/>
  <c r="M962" i="10"/>
  <c r="N962" i="10"/>
  <c r="J963" i="10"/>
  <c r="K963" i="10"/>
  <c r="L963" i="10"/>
  <c r="M963" i="10"/>
  <c r="N963" i="10"/>
  <c r="J964" i="10"/>
  <c r="K964" i="10"/>
  <c r="L964" i="10"/>
  <c r="M964" i="10"/>
  <c r="N964" i="10"/>
  <c r="J965" i="10"/>
  <c r="K965" i="10"/>
  <c r="L965" i="10"/>
  <c r="M965" i="10"/>
  <c r="N965" i="10"/>
  <c r="J966" i="10"/>
  <c r="K966" i="10"/>
  <c r="L966" i="10"/>
  <c r="M966" i="10"/>
  <c r="N966" i="10"/>
  <c r="J967" i="10"/>
  <c r="K967" i="10"/>
  <c r="L967" i="10"/>
  <c r="M967" i="10"/>
  <c r="N967" i="10"/>
  <c r="J968" i="10"/>
  <c r="K968" i="10"/>
  <c r="L968" i="10"/>
  <c r="M968" i="10"/>
  <c r="N968" i="10"/>
  <c r="J969" i="10"/>
  <c r="K969" i="10"/>
  <c r="L969" i="10"/>
  <c r="M969" i="10"/>
  <c r="N969" i="10"/>
  <c r="J970" i="10"/>
  <c r="K970" i="10"/>
  <c r="L970" i="10"/>
  <c r="M970" i="10"/>
  <c r="N970" i="10"/>
  <c r="J971" i="10"/>
  <c r="K971" i="10"/>
  <c r="L971" i="10"/>
  <c r="M971" i="10"/>
  <c r="N971" i="10"/>
  <c r="J972" i="10"/>
  <c r="K972" i="10"/>
  <c r="L972" i="10"/>
  <c r="M972" i="10"/>
  <c r="N972" i="10"/>
  <c r="J973" i="10"/>
  <c r="K973" i="10"/>
  <c r="L973" i="10"/>
  <c r="M973" i="10"/>
  <c r="N973" i="10"/>
  <c r="J974" i="10"/>
  <c r="K974" i="10"/>
  <c r="L974" i="10"/>
  <c r="M974" i="10"/>
  <c r="N974" i="10"/>
  <c r="J975" i="10"/>
  <c r="K975" i="10"/>
  <c r="L975" i="10"/>
  <c r="M975" i="10"/>
  <c r="N975" i="10"/>
  <c r="J976" i="10"/>
  <c r="K976" i="10"/>
  <c r="L976" i="10"/>
  <c r="M976" i="10"/>
  <c r="N976" i="10"/>
  <c r="J977" i="10"/>
  <c r="K977" i="10"/>
  <c r="L977" i="10"/>
  <c r="M977" i="10"/>
  <c r="N977" i="10"/>
  <c r="J978" i="10"/>
  <c r="K978" i="10"/>
  <c r="L978" i="10"/>
  <c r="M978" i="10"/>
  <c r="N978" i="10"/>
  <c r="J979" i="10"/>
  <c r="K979" i="10"/>
  <c r="L979" i="10"/>
  <c r="M979" i="10"/>
  <c r="N979" i="10"/>
  <c r="J980" i="10"/>
  <c r="K980" i="10"/>
  <c r="L980" i="10"/>
  <c r="M980" i="10"/>
  <c r="N980" i="10"/>
  <c r="J981" i="10"/>
  <c r="K981" i="10"/>
  <c r="L981" i="10"/>
  <c r="M981" i="10"/>
  <c r="N981" i="10"/>
  <c r="J982" i="10"/>
  <c r="K982" i="10"/>
  <c r="L982" i="10"/>
  <c r="M982" i="10"/>
  <c r="N982" i="10"/>
  <c r="J983" i="10"/>
  <c r="K983" i="10"/>
  <c r="L983" i="10"/>
  <c r="M983" i="10"/>
  <c r="N983" i="10"/>
  <c r="J984" i="10"/>
  <c r="K984" i="10"/>
  <c r="L984" i="10"/>
  <c r="M984" i="10"/>
  <c r="N984" i="10"/>
  <c r="J985" i="10"/>
  <c r="K985" i="10"/>
  <c r="L985" i="10"/>
  <c r="M985" i="10"/>
  <c r="N985" i="10"/>
  <c r="J986" i="10"/>
  <c r="K986" i="10"/>
  <c r="L986" i="10"/>
  <c r="M986" i="10"/>
  <c r="N986" i="10"/>
  <c r="J987" i="10"/>
  <c r="K987" i="10"/>
  <c r="L987" i="10"/>
  <c r="M987" i="10"/>
  <c r="N987" i="10"/>
  <c r="J988" i="10"/>
  <c r="K988" i="10"/>
  <c r="L988" i="10"/>
  <c r="M988" i="10"/>
  <c r="N988" i="10"/>
  <c r="J989" i="10"/>
  <c r="K989" i="10"/>
  <c r="L989" i="10"/>
  <c r="M989" i="10"/>
  <c r="N989" i="10"/>
  <c r="J990" i="10"/>
  <c r="K990" i="10"/>
  <c r="L990" i="10"/>
  <c r="M990" i="10"/>
  <c r="N990" i="10"/>
  <c r="J991" i="10"/>
  <c r="K991" i="10"/>
  <c r="L991" i="10"/>
  <c r="M991" i="10"/>
  <c r="N991" i="10"/>
  <c r="J992" i="10"/>
  <c r="K992" i="10"/>
  <c r="L992" i="10"/>
  <c r="M992" i="10"/>
  <c r="N992" i="10"/>
  <c r="J993" i="10"/>
  <c r="K993" i="10"/>
  <c r="L993" i="10"/>
  <c r="M993" i="10"/>
  <c r="N993" i="10"/>
  <c r="J994" i="10"/>
  <c r="K994" i="10"/>
  <c r="L994" i="10"/>
  <c r="M994" i="10"/>
  <c r="N994" i="10"/>
  <c r="J995" i="10"/>
  <c r="K995" i="10"/>
  <c r="L995" i="10"/>
  <c r="M995" i="10"/>
  <c r="N995" i="10"/>
  <c r="J996" i="10"/>
  <c r="K996" i="10"/>
  <c r="L996" i="10"/>
  <c r="M996" i="10"/>
  <c r="N996" i="10"/>
  <c r="J997" i="10"/>
  <c r="K997" i="10"/>
  <c r="L997" i="10"/>
  <c r="M997" i="10"/>
  <c r="N997" i="10"/>
  <c r="J998" i="10"/>
  <c r="K998" i="10"/>
  <c r="L998" i="10"/>
  <c r="M998" i="10"/>
  <c r="N998" i="10"/>
  <c r="J999" i="10"/>
  <c r="K999" i="10"/>
  <c r="L999" i="10"/>
  <c r="M999" i="10"/>
  <c r="N999" i="10"/>
  <c r="J1000" i="10"/>
  <c r="K1000" i="10"/>
  <c r="L1000" i="10"/>
  <c r="M1000" i="10"/>
  <c r="N1000" i="10"/>
  <c r="J1001" i="10"/>
  <c r="K1001" i="10"/>
  <c r="L1001" i="10"/>
  <c r="M1001" i="10"/>
  <c r="N1001" i="10"/>
  <c r="J1002" i="10"/>
  <c r="K1002" i="10"/>
  <c r="L1002" i="10"/>
  <c r="M1002" i="10"/>
  <c r="N1002" i="10"/>
  <c r="J1003" i="10"/>
  <c r="K1003" i="10"/>
  <c r="L1003" i="10"/>
  <c r="M1003" i="10"/>
  <c r="N1003" i="10"/>
  <c r="J1004" i="10"/>
  <c r="K1004" i="10"/>
  <c r="L1004" i="10"/>
  <c r="M1004" i="10"/>
  <c r="N1004" i="10"/>
  <c r="J1005" i="10"/>
  <c r="K1005" i="10"/>
  <c r="L1005" i="10"/>
  <c r="M1005" i="10"/>
  <c r="N1005" i="10"/>
  <c r="J1006" i="10"/>
  <c r="K1006" i="10"/>
  <c r="L1006" i="10"/>
  <c r="M1006" i="10"/>
  <c r="N1006" i="10"/>
  <c r="J1007" i="10"/>
  <c r="K1007" i="10"/>
  <c r="L1007" i="10"/>
  <c r="M1007" i="10"/>
  <c r="N1007" i="10"/>
  <c r="J1008" i="10"/>
  <c r="K1008" i="10"/>
  <c r="L1008" i="10"/>
  <c r="M1008" i="10"/>
  <c r="N1008" i="10"/>
  <c r="J1009" i="10"/>
  <c r="K1009" i="10"/>
  <c r="L1009" i="10"/>
  <c r="M1009" i="10"/>
  <c r="N1009" i="10"/>
  <c r="J1010" i="10"/>
  <c r="K1010" i="10"/>
  <c r="L1010" i="10"/>
  <c r="M1010" i="10"/>
  <c r="N1010" i="10"/>
  <c r="J1011" i="10"/>
  <c r="K1011" i="10"/>
  <c r="L1011" i="10"/>
  <c r="M1011" i="10"/>
  <c r="N1011" i="10"/>
  <c r="J1012" i="10"/>
  <c r="K1012" i="10"/>
  <c r="L1012" i="10"/>
  <c r="M1012" i="10"/>
  <c r="N1012" i="10"/>
  <c r="J1013" i="10"/>
  <c r="K1013" i="10"/>
  <c r="L1013" i="10"/>
  <c r="M1013" i="10"/>
  <c r="N1013" i="10"/>
  <c r="J1014" i="10"/>
  <c r="K1014" i="10"/>
  <c r="L1014" i="10"/>
  <c r="M1014" i="10"/>
  <c r="N1014" i="10"/>
  <c r="J1015" i="10"/>
  <c r="K1015" i="10"/>
  <c r="L1015" i="10"/>
  <c r="M1015" i="10"/>
  <c r="N1015" i="10"/>
  <c r="J1016" i="10"/>
  <c r="K1016" i="10"/>
  <c r="L1016" i="10"/>
  <c r="M1016" i="10"/>
  <c r="N1016" i="10"/>
  <c r="J1017" i="10"/>
  <c r="K1017" i="10"/>
  <c r="L1017" i="10"/>
  <c r="M1017" i="10"/>
  <c r="N1017" i="10"/>
  <c r="J1018" i="10"/>
  <c r="K1018" i="10"/>
  <c r="L1018" i="10"/>
  <c r="M1018" i="10"/>
  <c r="N1018" i="10"/>
  <c r="J1019" i="10"/>
  <c r="K1019" i="10"/>
  <c r="L1019" i="10"/>
  <c r="M1019" i="10"/>
  <c r="N1019" i="10"/>
  <c r="J1020" i="10"/>
  <c r="K1020" i="10"/>
  <c r="L1020" i="10"/>
  <c r="M1020" i="10"/>
  <c r="N1020" i="10"/>
  <c r="J1021" i="10"/>
  <c r="K1021" i="10"/>
  <c r="L1021" i="10"/>
  <c r="M1021" i="10"/>
  <c r="N1021" i="10"/>
  <c r="J1022" i="10"/>
  <c r="K1022" i="10"/>
  <c r="L1022" i="10"/>
  <c r="M1022" i="10"/>
  <c r="N1022" i="10"/>
  <c r="J1023" i="10"/>
  <c r="K1023" i="10"/>
  <c r="L1023" i="10"/>
  <c r="M1023" i="10"/>
  <c r="N1023" i="10"/>
  <c r="J1024" i="10"/>
  <c r="K1024" i="10"/>
  <c r="L1024" i="10"/>
  <c r="M1024" i="10"/>
  <c r="N1024" i="10"/>
  <c r="J1025" i="10"/>
  <c r="K1025" i="10"/>
  <c r="L1025" i="10"/>
  <c r="M1025" i="10"/>
  <c r="N1025" i="10"/>
  <c r="J1026" i="10"/>
  <c r="K1026" i="10"/>
  <c r="L1026" i="10"/>
  <c r="M1026" i="10"/>
  <c r="N1026" i="10"/>
  <c r="J1027" i="10"/>
  <c r="K1027" i="10"/>
  <c r="L1027" i="10"/>
  <c r="M1027" i="10"/>
  <c r="N1027" i="10"/>
  <c r="J1028" i="10"/>
  <c r="K1028" i="10"/>
  <c r="L1028" i="10"/>
  <c r="M1028" i="10"/>
  <c r="N1028" i="10"/>
  <c r="J1029" i="10"/>
  <c r="K1029" i="10"/>
  <c r="L1029" i="10"/>
  <c r="M1029" i="10"/>
  <c r="N1029" i="10"/>
  <c r="J1030" i="10"/>
  <c r="K1030" i="10"/>
  <c r="L1030" i="10"/>
  <c r="M1030" i="10"/>
  <c r="N1030" i="10"/>
  <c r="J1031" i="10"/>
  <c r="K1031" i="10"/>
  <c r="L1031" i="10"/>
  <c r="M1031" i="10"/>
  <c r="N1031" i="10"/>
  <c r="J1032" i="10"/>
  <c r="K1032" i="10"/>
  <c r="L1032" i="10"/>
  <c r="M1032" i="10"/>
  <c r="N1032" i="10"/>
  <c r="J1033" i="10"/>
  <c r="K1033" i="10"/>
  <c r="L1033" i="10"/>
  <c r="M1033" i="10"/>
  <c r="N1033" i="10"/>
  <c r="J1034" i="10"/>
  <c r="K1034" i="10"/>
  <c r="L1034" i="10"/>
  <c r="M1034" i="10"/>
  <c r="N1034" i="10"/>
  <c r="J1035" i="10"/>
  <c r="K1035" i="10"/>
  <c r="L1035" i="10"/>
  <c r="M1035" i="10"/>
  <c r="N1035" i="10"/>
  <c r="J1036" i="10"/>
  <c r="K1036" i="10"/>
  <c r="L1036" i="10"/>
  <c r="M1036" i="10"/>
  <c r="N1036" i="10"/>
  <c r="J1037" i="10"/>
  <c r="K1037" i="10"/>
  <c r="L1037" i="10"/>
  <c r="M1037" i="10"/>
  <c r="N1037" i="10"/>
  <c r="J1038" i="10"/>
  <c r="K1038" i="10"/>
  <c r="L1038" i="10"/>
  <c r="M1038" i="10"/>
  <c r="N1038" i="10"/>
  <c r="J1039" i="10"/>
  <c r="K1039" i="10"/>
  <c r="L1039" i="10"/>
  <c r="M1039" i="10"/>
  <c r="N1039" i="10"/>
  <c r="J1040" i="10"/>
  <c r="K1040" i="10"/>
  <c r="L1040" i="10"/>
  <c r="M1040" i="10"/>
  <c r="N1040" i="10"/>
  <c r="J1041" i="10"/>
  <c r="K1041" i="10"/>
  <c r="L1041" i="10"/>
  <c r="M1041" i="10"/>
  <c r="N1041" i="10"/>
  <c r="J1042" i="10"/>
  <c r="K1042" i="10"/>
  <c r="L1042" i="10"/>
  <c r="M1042" i="10"/>
  <c r="N1042" i="10"/>
  <c r="J1043" i="10"/>
  <c r="K1043" i="10"/>
  <c r="L1043" i="10"/>
  <c r="M1043" i="10"/>
  <c r="N1043" i="10"/>
  <c r="J1044" i="10"/>
  <c r="K1044" i="10"/>
  <c r="L1044" i="10"/>
  <c r="M1044" i="10"/>
  <c r="N1044" i="10"/>
  <c r="J1045" i="10"/>
  <c r="K1045" i="10"/>
  <c r="L1045" i="10"/>
  <c r="M1045" i="10"/>
  <c r="N1045" i="10"/>
  <c r="J1046" i="10"/>
  <c r="K1046" i="10"/>
  <c r="L1046" i="10"/>
  <c r="M1046" i="10"/>
  <c r="N1046" i="10"/>
  <c r="J1047" i="10"/>
  <c r="K1047" i="10"/>
  <c r="L1047" i="10"/>
  <c r="M1047" i="10"/>
  <c r="N1047" i="10"/>
  <c r="J1048" i="10"/>
  <c r="K1048" i="10"/>
  <c r="L1048" i="10"/>
  <c r="M1048" i="10"/>
  <c r="N1048" i="10"/>
  <c r="J1049" i="10"/>
  <c r="K1049" i="10"/>
  <c r="L1049" i="10"/>
  <c r="M1049" i="10"/>
  <c r="N1049" i="10"/>
  <c r="J1050" i="10"/>
  <c r="K1050" i="10"/>
  <c r="L1050" i="10"/>
  <c r="M1050" i="10"/>
  <c r="N1050" i="10"/>
  <c r="J1051" i="10"/>
  <c r="K1051" i="10"/>
  <c r="L1051" i="10"/>
  <c r="M1051" i="10"/>
  <c r="N1051" i="10"/>
  <c r="J1052" i="10"/>
  <c r="K1052" i="10"/>
  <c r="L1052" i="10"/>
  <c r="M1052" i="10"/>
  <c r="N1052" i="10"/>
  <c r="J1053" i="10"/>
  <c r="K1053" i="10"/>
  <c r="L1053" i="10"/>
  <c r="M1053" i="10"/>
  <c r="N1053" i="10"/>
  <c r="J1054" i="10"/>
  <c r="K1054" i="10"/>
  <c r="L1054" i="10"/>
  <c r="M1054" i="10"/>
  <c r="N1054" i="10"/>
  <c r="J1055" i="10"/>
  <c r="K1055" i="10"/>
  <c r="L1055" i="10"/>
  <c r="M1055" i="10"/>
  <c r="N1055" i="10"/>
  <c r="J1056" i="10"/>
  <c r="K1056" i="10"/>
  <c r="L1056" i="10"/>
  <c r="M1056" i="10"/>
  <c r="N1056" i="10"/>
  <c r="J1057" i="10"/>
  <c r="K1057" i="10"/>
  <c r="L1057" i="10"/>
  <c r="M1057" i="10"/>
  <c r="N1057" i="10"/>
  <c r="J1058" i="10"/>
  <c r="K1058" i="10"/>
  <c r="L1058" i="10"/>
  <c r="M1058" i="10"/>
  <c r="N1058" i="10"/>
  <c r="J1059" i="10"/>
  <c r="K1059" i="10"/>
  <c r="L1059" i="10"/>
  <c r="M1059" i="10"/>
  <c r="N1059" i="10"/>
  <c r="J1060" i="10"/>
  <c r="K1060" i="10"/>
  <c r="L1060" i="10"/>
  <c r="M1060" i="10"/>
  <c r="N1060" i="10"/>
  <c r="J1061" i="10"/>
  <c r="K1061" i="10"/>
  <c r="L1061" i="10"/>
  <c r="M1061" i="10"/>
  <c r="N1061" i="10"/>
  <c r="J1062" i="10"/>
  <c r="K1062" i="10"/>
  <c r="L1062" i="10"/>
  <c r="M1062" i="10"/>
  <c r="N1062" i="10"/>
  <c r="J1063" i="10"/>
  <c r="K1063" i="10"/>
  <c r="L1063" i="10"/>
  <c r="M1063" i="10"/>
  <c r="N1063" i="10"/>
  <c r="J1064" i="10"/>
  <c r="K1064" i="10"/>
  <c r="L1064" i="10"/>
  <c r="M1064" i="10"/>
  <c r="N1064" i="10"/>
  <c r="J1065" i="10"/>
  <c r="K1065" i="10"/>
  <c r="L1065" i="10"/>
  <c r="M1065" i="10"/>
  <c r="N1065" i="10"/>
  <c r="J1066" i="10"/>
  <c r="K1066" i="10"/>
  <c r="L1066" i="10"/>
  <c r="M1066" i="10"/>
  <c r="N1066" i="10"/>
  <c r="J1067" i="10"/>
  <c r="K1067" i="10"/>
  <c r="L1067" i="10"/>
  <c r="M1067" i="10"/>
  <c r="N1067" i="10"/>
  <c r="J1068" i="10"/>
  <c r="K1068" i="10"/>
  <c r="L1068" i="10"/>
  <c r="M1068" i="10"/>
  <c r="N1068" i="10"/>
  <c r="J1069" i="10"/>
  <c r="K1069" i="10"/>
  <c r="L1069" i="10"/>
  <c r="M1069" i="10"/>
  <c r="N1069" i="10"/>
  <c r="J1070" i="10"/>
  <c r="K1070" i="10"/>
  <c r="L1070" i="10"/>
  <c r="M1070" i="10"/>
  <c r="N1070" i="10"/>
  <c r="J1071" i="10"/>
  <c r="K1071" i="10"/>
  <c r="L1071" i="10"/>
  <c r="M1071" i="10"/>
  <c r="N1071" i="10"/>
  <c r="J1072" i="10"/>
  <c r="K1072" i="10"/>
  <c r="L1072" i="10"/>
  <c r="M1072" i="10"/>
  <c r="N1072" i="10"/>
  <c r="J1073" i="10"/>
  <c r="K1073" i="10"/>
  <c r="L1073" i="10"/>
  <c r="M1073" i="10"/>
  <c r="N1073" i="10"/>
  <c r="J1074" i="10"/>
  <c r="K1074" i="10"/>
  <c r="L1074" i="10"/>
  <c r="M1074" i="10"/>
  <c r="N1074" i="10"/>
  <c r="J1075" i="10"/>
  <c r="K1075" i="10"/>
  <c r="L1075" i="10"/>
  <c r="M1075" i="10"/>
  <c r="N1075" i="10"/>
  <c r="J1076" i="10"/>
  <c r="K1076" i="10"/>
  <c r="L1076" i="10"/>
  <c r="M1076" i="10"/>
  <c r="N1076" i="10"/>
  <c r="J1077" i="10"/>
  <c r="K1077" i="10"/>
  <c r="L1077" i="10"/>
  <c r="M1077" i="10"/>
  <c r="N1077" i="10"/>
  <c r="J1078" i="10"/>
  <c r="K1078" i="10"/>
  <c r="L1078" i="10"/>
  <c r="M1078" i="10"/>
  <c r="N1078" i="10"/>
  <c r="J1079" i="10"/>
  <c r="K1079" i="10"/>
  <c r="L1079" i="10"/>
  <c r="M1079" i="10"/>
  <c r="N1079" i="10"/>
  <c r="J1080" i="10"/>
  <c r="K1080" i="10"/>
  <c r="L1080" i="10"/>
  <c r="M1080" i="10"/>
  <c r="N1080" i="10"/>
  <c r="J1081" i="10"/>
  <c r="K1081" i="10"/>
  <c r="L1081" i="10"/>
  <c r="M1081" i="10"/>
  <c r="N1081" i="10"/>
  <c r="J1082" i="10"/>
  <c r="K1082" i="10"/>
  <c r="L1082" i="10"/>
  <c r="M1082" i="10"/>
  <c r="N1082" i="10"/>
  <c r="J1083" i="10"/>
  <c r="K1083" i="10"/>
  <c r="L1083" i="10"/>
  <c r="M1083" i="10"/>
  <c r="N1083" i="10"/>
  <c r="J1084" i="10"/>
  <c r="K1084" i="10"/>
  <c r="L1084" i="10"/>
  <c r="M1084" i="10"/>
  <c r="N1084" i="10"/>
  <c r="J1085" i="10"/>
  <c r="K1085" i="10"/>
  <c r="L1085" i="10"/>
  <c r="M1085" i="10"/>
  <c r="N1085" i="10"/>
  <c r="J1086" i="10"/>
  <c r="K1086" i="10"/>
  <c r="L1086" i="10"/>
  <c r="M1086" i="10"/>
  <c r="N1086" i="10"/>
  <c r="J1087" i="10"/>
  <c r="K1087" i="10"/>
  <c r="L1087" i="10"/>
  <c r="M1087" i="10"/>
  <c r="N1087" i="10"/>
  <c r="J1088" i="10"/>
  <c r="K1088" i="10"/>
  <c r="L1088" i="10"/>
  <c r="M1088" i="10"/>
  <c r="N1088" i="10"/>
  <c r="J1089" i="10"/>
  <c r="K1089" i="10"/>
  <c r="L1089" i="10"/>
  <c r="M1089" i="10"/>
  <c r="N1089" i="10"/>
  <c r="J1090" i="10"/>
  <c r="K1090" i="10"/>
  <c r="L1090" i="10"/>
  <c r="M1090" i="10"/>
  <c r="N1090" i="10"/>
  <c r="J1091" i="10"/>
  <c r="K1091" i="10"/>
  <c r="L1091" i="10"/>
  <c r="M1091" i="10"/>
  <c r="N1091" i="10"/>
  <c r="J1092" i="10"/>
  <c r="K1092" i="10"/>
  <c r="L1092" i="10"/>
  <c r="M1092" i="10"/>
  <c r="N1092" i="10"/>
  <c r="J1093" i="10"/>
  <c r="K1093" i="10"/>
  <c r="L1093" i="10"/>
  <c r="M1093" i="10"/>
  <c r="N1093" i="10"/>
  <c r="J1094" i="10"/>
  <c r="K1094" i="10"/>
  <c r="L1094" i="10"/>
  <c r="M1094" i="10"/>
  <c r="N1094" i="10"/>
  <c r="J1095" i="10"/>
  <c r="K1095" i="10"/>
  <c r="L1095" i="10"/>
  <c r="M1095" i="10"/>
  <c r="N1095" i="10"/>
  <c r="J1096" i="10"/>
  <c r="K1096" i="10"/>
  <c r="L1096" i="10"/>
  <c r="M1096" i="10"/>
  <c r="N1096" i="10"/>
  <c r="J1097" i="10"/>
  <c r="K1097" i="10"/>
  <c r="L1097" i="10"/>
  <c r="M1097" i="10"/>
  <c r="N1097" i="10"/>
  <c r="J1098" i="10"/>
  <c r="K1098" i="10"/>
  <c r="L1098" i="10"/>
  <c r="M1098" i="10"/>
  <c r="N1098" i="10"/>
  <c r="J1099" i="10"/>
  <c r="K1099" i="10"/>
  <c r="L1099" i="10"/>
  <c r="M1099" i="10"/>
  <c r="N1099" i="10"/>
  <c r="J1100" i="10"/>
  <c r="K1100" i="10"/>
  <c r="L1100" i="10"/>
  <c r="M1100" i="10"/>
  <c r="N1100" i="10"/>
  <c r="J1101" i="10"/>
  <c r="K1101" i="10"/>
  <c r="L1101" i="10"/>
  <c r="M1101" i="10"/>
  <c r="N1101" i="10"/>
  <c r="J1102" i="10"/>
  <c r="K1102" i="10"/>
  <c r="L1102" i="10"/>
  <c r="M1102" i="10"/>
  <c r="N1102" i="10"/>
  <c r="J1103" i="10"/>
  <c r="K1103" i="10"/>
  <c r="L1103" i="10"/>
  <c r="M1103" i="10"/>
  <c r="N1103" i="10"/>
  <c r="J1104" i="10"/>
  <c r="K1104" i="10"/>
  <c r="L1104" i="10"/>
  <c r="M1104" i="10"/>
  <c r="N1104" i="10"/>
  <c r="J1105" i="10"/>
  <c r="K1105" i="10"/>
  <c r="L1105" i="10"/>
  <c r="M1105" i="10"/>
  <c r="N1105" i="10"/>
  <c r="J1106" i="10"/>
  <c r="K1106" i="10"/>
  <c r="L1106" i="10"/>
  <c r="M1106" i="10"/>
  <c r="N1106" i="10"/>
  <c r="J1107" i="10"/>
  <c r="K1107" i="10"/>
  <c r="L1107" i="10"/>
  <c r="M1107" i="10"/>
  <c r="N1107" i="10"/>
  <c r="J1108" i="10"/>
  <c r="K1108" i="10"/>
  <c r="L1108" i="10"/>
  <c r="M1108" i="10"/>
  <c r="N1108" i="10"/>
  <c r="J1109" i="10"/>
  <c r="K1109" i="10"/>
  <c r="L1109" i="10"/>
  <c r="M1109" i="10"/>
  <c r="N1109" i="10"/>
  <c r="J1110" i="10"/>
  <c r="K1110" i="10"/>
  <c r="L1110" i="10"/>
  <c r="M1110" i="10"/>
  <c r="N1110" i="10"/>
  <c r="J1111" i="10"/>
  <c r="K1111" i="10"/>
  <c r="L1111" i="10"/>
  <c r="M1111" i="10"/>
  <c r="N1111" i="10"/>
  <c r="J1112" i="10"/>
  <c r="K1112" i="10"/>
  <c r="L1112" i="10"/>
  <c r="M1112" i="10"/>
  <c r="N1112" i="10"/>
  <c r="J1113" i="10"/>
  <c r="K1113" i="10"/>
  <c r="L1113" i="10"/>
  <c r="M1113" i="10"/>
  <c r="N1113" i="10"/>
  <c r="J1114" i="10"/>
  <c r="K1114" i="10"/>
  <c r="L1114" i="10"/>
  <c r="M1114" i="10"/>
  <c r="N1114" i="10"/>
  <c r="J1115" i="10"/>
  <c r="K1115" i="10"/>
  <c r="L1115" i="10"/>
  <c r="M1115" i="10"/>
  <c r="N1115" i="10"/>
  <c r="J1116" i="10"/>
  <c r="K1116" i="10"/>
  <c r="L1116" i="10"/>
  <c r="M1116" i="10"/>
  <c r="N1116" i="10"/>
  <c r="J1117" i="10"/>
  <c r="K1117" i="10"/>
  <c r="L1117" i="10"/>
  <c r="M1117" i="10"/>
  <c r="N1117" i="10"/>
  <c r="J1118" i="10"/>
  <c r="K1118" i="10"/>
  <c r="L1118" i="10"/>
  <c r="M1118" i="10"/>
  <c r="N1118" i="10"/>
  <c r="J1119" i="10"/>
  <c r="K1119" i="10"/>
  <c r="L1119" i="10"/>
  <c r="M1119" i="10"/>
  <c r="N1119" i="10"/>
  <c r="J1120" i="10"/>
  <c r="K1120" i="10"/>
  <c r="L1120" i="10"/>
  <c r="M1120" i="10"/>
  <c r="N1120" i="10"/>
  <c r="J1121" i="10"/>
  <c r="K1121" i="10"/>
  <c r="L1121" i="10"/>
  <c r="M1121" i="10"/>
  <c r="N1121" i="10"/>
  <c r="J1122" i="10"/>
  <c r="K1122" i="10"/>
  <c r="L1122" i="10"/>
  <c r="M1122" i="10"/>
  <c r="N1122" i="10"/>
  <c r="J1123" i="10"/>
  <c r="K1123" i="10"/>
  <c r="L1123" i="10"/>
  <c r="M1123" i="10"/>
  <c r="N1123" i="10"/>
  <c r="J1124" i="10"/>
  <c r="K1124" i="10"/>
  <c r="L1124" i="10"/>
  <c r="M1124" i="10"/>
  <c r="N1124" i="10"/>
  <c r="J1125" i="10"/>
  <c r="K1125" i="10"/>
  <c r="L1125" i="10"/>
  <c r="M1125" i="10"/>
  <c r="N1125" i="10"/>
  <c r="J1126" i="10"/>
  <c r="K1126" i="10"/>
  <c r="L1126" i="10"/>
  <c r="M1126" i="10"/>
  <c r="N1126" i="10"/>
  <c r="J1127" i="10"/>
  <c r="K1127" i="10"/>
  <c r="L1127" i="10"/>
  <c r="M1127" i="10"/>
  <c r="N1127" i="10"/>
  <c r="J1128" i="10"/>
  <c r="K1128" i="10"/>
  <c r="L1128" i="10"/>
  <c r="M1128" i="10"/>
  <c r="N1128" i="10"/>
  <c r="J1129" i="10"/>
  <c r="K1129" i="10"/>
  <c r="L1129" i="10"/>
  <c r="M1129" i="10"/>
  <c r="N1129" i="10"/>
  <c r="J1130" i="10"/>
  <c r="K1130" i="10"/>
  <c r="L1130" i="10"/>
  <c r="M1130" i="10"/>
  <c r="N1130" i="10"/>
  <c r="J1131" i="10"/>
  <c r="K1131" i="10"/>
  <c r="L1131" i="10"/>
  <c r="M1131" i="10"/>
  <c r="N1131" i="10"/>
  <c r="J1132" i="10"/>
  <c r="K1132" i="10"/>
  <c r="L1132" i="10"/>
  <c r="M1132" i="10"/>
  <c r="N1132" i="10"/>
  <c r="J1133" i="10"/>
  <c r="K1133" i="10"/>
  <c r="L1133" i="10"/>
  <c r="M1133" i="10"/>
  <c r="N1133" i="10"/>
  <c r="J1134" i="10"/>
  <c r="K1134" i="10"/>
  <c r="L1134" i="10"/>
  <c r="M1134" i="10"/>
  <c r="N1134" i="10"/>
  <c r="J1135" i="10"/>
  <c r="K1135" i="10"/>
  <c r="L1135" i="10"/>
  <c r="M1135" i="10"/>
  <c r="N1135" i="10"/>
  <c r="J1136" i="10"/>
  <c r="K1136" i="10"/>
  <c r="L1136" i="10"/>
  <c r="M1136" i="10"/>
  <c r="N1136" i="10"/>
  <c r="J1137" i="10"/>
  <c r="K1137" i="10"/>
  <c r="L1137" i="10"/>
  <c r="M1137" i="10"/>
  <c r="N1137" i="10"/>
  <c r="J1138" i="10"/>
  <c r="K1138" i="10"/>
  <c r="L1138" i="10"/>
  <c r="M1138" i="10"/>
  <c r="N1138" i="10"/>
  <c r="J1139" i="10"/>
  <c r="K1139" i="10"/>
  <c r="L1139" i="10"/>
  <c r="M1139" i="10"/>
  <c r="N1139" i="10"/>
  <c r="J1140" i="10"/>
  <c r="K1140" i="10"/>
  <c r="L1140" i="10"/>
  <c r="M1140" i="10"/>
  <c r="N1140" i="10"/>
  <c r="J1141" i="10"/>
  <c r="K1141" i="10"/>
  <c r="L1141" i="10"/>
  <c r="M1141" i="10"/>
  <c r="N1141" i="10"/>
  <c r="J1142" i="10"/>
  <c r="K1142" i="10"/>
  <c r="L1142" i="10"/>
  <c r="M1142" i="10"/>
  <c r="N1142" i="10"/>
  <c r="J1143" i="10"/>
  <c r="K1143" i="10"/>
  <c r="L1143" i="10"/>
  <c r="M1143" i="10"/>
  <c r="N1143" i="10"/>
  <c r="J1144" i="10"/>
  <c r="K1144" i="10"/>
  <c r="L1144" i="10"/>
  <c r="M1144" i="10"/>
  <c r="N1144" i="10"/>
  <c r="J1145" i="10"/>
  <c r="K1145" i="10"/>
  <c r="L1145" i="10"/>
  <c r="M1145" i="10"/>
  <c r="N1145" i="10"/>
  <c r="J1146" i="10"/>
  <c r="K1146" i="10"/>
  <c r="L1146" i="10"/>
  <c r="M1146" i="10"/>
  <c r="N1146" i="10"/>
  <c r="J1147" i="10"/>
  <c r="K1147" i="10"/>
  <c r="L1147" i="10"/>
  <c r="M1147" i="10"/>
  <c r="N1147" i="10"/>
  <c r="J1148" i="10"/>
  <c r="K1148" i="10"/>
  <c r="L1148" i="10"/>
  <c r="M1148" i="10"/>
  <c r="N1148" i="10"/>
  <c r="J1149" i="10"/>
  <c r="K1149" i="10"/>
  <c r="L1149" i="10"/>
  <c r="M1149" i="10"/>
  <c r="N1149" i="10"/>
  <c r="J1150" i="10"/>
  <c r="K1150" i="10"/>
  <c r="L1150" i="10"/>
  <c r="M1150" i="10"/>
  <c r="N1150" i="10"/>
  <c r="J1151" i="10"/>
  <c r="K1151" i="10"/>
  <c r="L1151" i="10"/>
  <c r="M1151" i="10"/>
  <c r="N1151" i="10"/>
  <c r="J1152" i="10"/>
  <c r="K1152" i="10"/>
  <c r="L1152" i="10"/>
  <c r="M1152" i="10"/>
  <c r="N1152" i="10"/>
  <c r="J1153" i="10"/>
  <c r="K1153" i="10"/>
  <c r="L1153" i="10"/>
  <c r="M1153" i="10"/>
  <c r="N1153" i="10"/>
  <c r="J1154" i="10"/>
  <c r="K1154" i="10"/>
  <c r="L1154" i="10"/>
  <c r="M1154" i="10"/>
  <c r="N1154" i="10"/>
  <c r="J1155" i="10"/>
  <c r="K1155" i="10"/>
  <c r="L1155" i="10"/>
  <c r="M1155" i="10"/>
  <c r="N1155" i="10"/>
  <c r="J1156" i="10"/>
  <c r="K1156" i="10"/>
  <c r="L1156" i="10"/>
  <c r="M1156" i="10"/>
  <c r="N1156" i="10"/>
  <c r="J1157" i="10"/>
  <c r="K1157" i="10"/>
  <c r="L1157" i="10"/>
  <c r="M1157" i="10"/>
  <c r="N1157" i="10"/>
  <c r="J1158" i="10"/>
  <c r="K1158" i="10"/>
  <c r="L1158" i="10"/>
  <c r="M1158" i="10"/>
  <c r="N1158" i="10"/>
  <c r="J1159" i="10"/>
  <c r="K1159" i="10"/>
  <c r="L1159" i="10"/>
  <c r="M1159" i="10"/>
  <c r="N1159" i="10"/>
  <c r="J1160" i="10"/>
  <c r="K1160" i="10"/>
  <c r="L1160" i="10"/>
  <c r="M1160" i="10"/>
  <c r="N1160" i="10"/>
  <c r="J1161" i="10"/>
  <c r="K1161" i="10"/>
  <c r="L1161" i="10"/>
  <c r="M1161" i="10"/>
  <c r="N1161" i="10"/>
  <c r="J1162" i="10"/>
  <c r="K1162" i="10"/>
  <c r="L1162" i="10"/>
  <c r="M1162" i="10"/>
  <c r="N1162" i="10"/>
  <c r="J1163" i="10"/>
  <c r="K1163" i="10"/>
  <c r="L1163" i="10"/>
  <c r="M1163" i="10"/>
  <c r="N1163" i="10"/>
  <c r="J1164" i="10"/>
  <c r="K1164" i="10"/>
  <c r="L1164" i="10"/>
  <c r="M1164" i="10"/>
  <c r="N1164" i="10"/>
  <c r="J1165" i="10"/>
  <c r="K1165" i="10"/>
  <c r="L1165" i="10"/>
  <c r="M1165" i="10"/>
  <c r="N1165" i="10"/>
  <c r="J1166" i="10"/>
  <c r="K1166" i="10"/>
  <c r="L1166" i="10"/>
  <c r="M1166" i="10"/>
  <c r="N1166" i="10"/>
  <c r="J1167" i="10"/>
  <c r="K1167" i="10"/>
  <c r="L1167" i="10"/>
  <c r="M1167" i="10"/>
  <c r="N1167" i="10"/>
  <c r="J1168" i="10"/>
  <c r="K1168" i="10"/>
  <c r="L1168" i="10"/>
  <c r="M1168" i="10"/>
  <c r="N1168" i="10"/>
  <c r="J1169" i="10"/>
  <c r="K1169" i="10"/>
  <c r="L1169" i="10"/>
  <c r="M1169" i="10"/>
  <c r="N1169" i="10"/>
  <c r="J1170" i="10"/>
  <c r="K1170" i="10"/>
  <c r="L1170" i="10"/>
  <c r="M1170" i="10"/>
  <c r="N1170" i="10"/>
  <c r="J1171" i="10"/>
  <c r="K1171" i="10"/>
  <c r="L1171" i="10"/>
  <c r="M1171" i="10"/>
  <c r="N1171" i="10"/>
  <c r="J1172" i="10"/>
  <c r="K1172" i="10"/>
  <c r="L1172" i="10"/>
  <c r="M1172" i="10"/>
  <c r="N1172" i="10"/>
  <c r="J1173" i="10"/>
  <c r="K1173" i="10"/>
  <c r="L1173" i="10"/>
  <c r="M1173" i="10"/>
  <c r="N1173" i="10"/>
  <c r="J1174" i="10"/>
  <c r="K1174" i="10"/>
  <c r="L1174" i="10"/>
  <c r="M1174" i="10"/>
  <c r="N1174" i="10"/>
  <c r="J1175" i="10"/>
  <c r="K1175" i="10"/>
  <c r="L1175" i="10"/>
  <c r="M1175" i="10"/>
  <c r="N1175" i="10"/>
  <c r="J1176" i="10"/>
  <c r="K1176" i="10"/>
  <c r="L1176" i="10"/>
  <c r="M1176" i="10"/>
  <c r="N1176" i="10"/>
  <c r="J1177" i="10"/>
  <c r="K1177" i="10"/>
  <c r="L1177" i="10"/>
  <c r="M1177" i="10"/>
  <c r="N1177" i="10"/>
  <c r="J1178" i="10"/>
  <c r="K1178" i="10"/>
  <c r="L1178" i="10"/>
  <c r="M1178" i="10"/>
  <c r="N1178" i="10"/>
  <c r="J1179" i="10"/>
  <c r="K1179" i="10"/>
  <c r="L1179" i="10"/>
  <c r="M1179" i="10"/>
  <c r="N1179" i="10"/>
  <c r="J1180" i="10"/>
  <c r="K1180" i="10"/>
  <c r="L1180" i="10"/>
  <c r="M1180" i="10"/>
  <c r="N1180" i="10"/>
  <c r="J1181" i="10"/>
  <c r="K1181" i="10"/>
  <c r="L1181" i="10"/>
  <c r="M1181" i="10"/>
  <c r="N1181" i="10"/>
  <c r="J1182" i="10"/>
  <c r="K1182" i="10"/>
  <c r="L1182" i="10"/>
  <c r="M1182" i="10"/>
  <c r="N1182" i="10"/>
  <c r="J1183" i="10"/>
  <c r="K1183" i="10"/>
  <c r="L1183" i="10"/>
  <c r="M1183" i="10"/>
  <c r="N1183" i="10"/>
  <c r="J1184" i="10"/>
  <c r="K1184" i="10"/>
  <c r="L1184" i="10"/>
  <c r="M1184" i="10"/>
  <c r="N1184" i="10"/>
  <c r="J1185" i="10"/>
  <c r="K1185" i="10"/>
  <c r="L1185" i="10"/>
  <c r="M1185" i="10"/>
  <c r="N1185" i="10"/>
  <c r="J1186" i="10"/>
  <c r="K1186" i="10"/>
  <c r="L1186" i="10"/>
  <c r="M1186" i="10"/>
  <c r="N1186" i="10"/>
  <c r="J1187" i="10"/>
  <c r="K1187" i="10"/>
  <c r="L1187" i="10"/>
  <c r="M1187" i="10"/>
  <c r="N1187" i="10"/>
  <c r="J1188" i="10"/>
  <c r="K1188" i="10"/>
  <c r="L1188" i="10"/>
  <c r="M1188" i="10"/>
  <c r="N1188" i="10"/>
  <c r="J1189" i="10"/>
  <c r="K1189" i="10"/>
  <c r="L1189" i="10"/>
  <c r="M1189" i="10"/>
  <c r="N1189" i="10"/>
  <c r="J1190" i="10"/>
  <c r="K1190" i="10"/>
  <c r="L1190" i="10"/>
  <c r="M1190" i="10"/>
  <c r="N1190" i="10"/>
  <c r="J1191" i="10"/>
  <c r="K1191" i="10"/>
  <c r="L1191" i="10"/>
  <c r="M1191" i="10"/>
  <c r="N1191" i="10"/>
  <c r="J1192" i="10"/>
  <c r="K1192" i="10"/>
  <c r="L1192" i="10"/>
  <c r="M1192" i="10"/>
  <c r="N1192" i="10"/>
  <c r="J1193" i="10"/>
  <c r="K1193" i="10"/>
  <c r="L1193" i="10"/>
  <c r="M1193" i="10"/>
  <c r="N1193" i="10"/>
  <c r="J1194" i="10"/>
  <c r="K1194" i="10"/>
  <c r="L1194" i="10"/>
  <c r="M1194" i="10"/>
  <c r="N1194" i="10"/>
  <c r="J1195" i="10"/>
  <c r="K1195" i="10"/>
  <c r="L1195" i="10"/>
  <c r="M1195" i="10"/>
  <c r="N1195" i="10"/>
  <c r="J1196" i="10"/>
  <c r="K1196" i="10"/>
  <c r="L1196" i="10"/>
  <c r="M1196" i="10"/>
  <c r="N1196" i="10"/>
  <c r="J1197" i="10"/>
  <c r="K1197" i="10"/>
  <c r="L1197" i="10"/>
  <c r="M1197" i="10"/>
  <c r="N1197" i="10"/>
  <c r="J1198" i="10"/>
  <c r="K1198" i="10"/>
  <c r="L1198" i="10"/>
  <c r="M1198" i="10"/>
  <c r="N1198" i="10"/>
  <c r="J1199" i="10"/>
  <c r="K1199" i="10"/>
  <c r="L1199" i="10"/>
  <c r="M1199" i="10"/>
  <c r="N1199" i="10"/>
  <c r="J1200" i="10"/>
  <c r="K1200" i="10"/>
  <c r="L1200" i="10"/>
  <c r="M1200" i="10"/>
  <c r="N1200" i="10"/>
  <c r="J1201" i="10"/>
  <c r="K1201" i="10"/>
  <c r="L1201" i="10"/>
  <c r="M1201" i="10"/>
  <c r="N1201" i="10"/>
  <c r="J1202" i="10"/>
  <c r="K1202" i="10"/>
  <c r="L1202" i="10"/>
  <c r="M1202" i="10"/>
  <c r="N1202" i="10"/>
  <c r="J1203" i="10"/>
  <c r="K1203" i="10"/>
  <c r="L1203" i="10"/>
  <c r="M1203" i="10"/>
  <c r="N1203" i="10"/>
  <c r="J1204" i="10"/>
  <c r="K1204" i="10"/>
  <c r="L1204" i="10"/>
  <c r="M1204" i="10"/>
  <c r="N1204" i="10"/>
  <c r="J1205" i="10"/>
  <c r="K1205" i="10"/>
  <c r="L1205" i="10"/>
  <c r="M1205" i="10"/>
  <c r="N1205" i="10"/>
  <c r="J1206" i="10"/>
  <c r="K1206" i="10"/>
  <c r="L1206" i="10"/>
  <c r="M1206" i="10"/>
  <c r="N1206" i="10"/>
  <c r="J1207" i="10"/>
  <c r="K1207" i="10"/>
  <c r="L1207" i="10"/>
  <c r="M1207" i="10"/>
  <c r="N1207" i="10"/>
  <c r="J1208" i="10"/>
  <c r="K1208" i="10"/>
  <c r="L1208" i="10"/>
  <c r="M1208" i="10"/>
  <c r="N1208" i="10"/>
  <c r="J1209" i="10"/>
  <c r="K1209" i="10"/>
  <c r="L1209" i="10"/>
  <c r="M1209" i="10"/>
  <c r="N1209" i="10"/>
  <c r="J1210" i="10"/>
  <c r="K1210" i="10"/>
  <c r="L1210" i="10"/>
  <c r="M1210" i="10"/>
  <c r="N1210" i="10"/>
  <c r="J1211" i="10"/>
  <c r="K1211" i="10"/>
  <c r="L1211" i="10"/>
  <c r="M1211" i="10"/>
  <c r="N1211" i="10"/>
  <c r="J1212" i="10"/>
  <c r="K1212" i="10"/>
  <c r="L1212" i="10"/>
  <c r="M1212" i="10"/>
  <c r="N1212" i="10"/>
  <c r="J1213" i="10"/>
  <c r="K1213" i="10"/>
  <c r="L1213" i="10"/>
  <c r="M1213" i="10"/>
  <c r="N1213" i="10"/>
  <c r="J1214" i="10"/>
  <c r="K1214" i="10"/>
  <c r="L1214" i="10"/>
  <c r="M1214" i="10"/>
  <c r="N1214" i="10"/>
  <c r="J1215" i="10"/>
  <c r="K1215" i="10"/>
  <c r="L1215" i="10"/>
  <c r="M1215" i="10"/>
  <c r="N1215" i="10"/>
  <c r="J1216" i="10"/>
  <c r="K1216" i="10"/>
  <c r="L1216" i="10"/>
  <c r="M1216" i="10"/>
  <c r="N1216" i="10"/>
  <c r="J1217" i="10"/>
  <c r="K1217" i="10"/>
  <c r="L1217" i="10"/>
  <c r="M1217" i="10"/>
  <c r="N1217" i="10"/>
  <c r="J1218" i="10"/>
  <c r="K1218" i="10"/>
  <c r="L1218" i="10"/>
  <c r="M1218" i="10"/>
  <c r="N1218" i="10"/>
  <c r="J1219" i="10"/>
  <c r="K1219" i="10"/>
  <c r="L1219" i="10"/>
  <c r="M1219" i="10"/>
  <c r="N1219" i="10"/>
  <c r="J1220" i="10"/>
  <c r="K1220" i="10"/>
  <c r="L1220" i="10"/>
  <c r="M1220" i="10"/>
  <c r="N1220" i="10"/>
  <c r="J1221" i="10"/>
  <c r="K1221" i="10"/>
  <c r="L1221" i="10"/>
  <c r="M1221" i="10"/>
  <c r="N1221" i="10"/>
  <c r="J1222" i="10"/>
  <c r="K1222" i="10"/>
  <c r="L1222" i="10"/>
  <c r="M1222" i="10"/>
  <c r="N1222" i="10"/>
  <c r="J1223" i="10"/>
  <c r="K1223" i="10"/>
  <c r="L1223" i="10"/>
  <c r="M1223" i="10"/>
  <c r="N1223" i="10"/>
  <c r="J1224" i="10"/>
  <c r="K1224" i="10"/>
  <c r="L1224" i="10"/>
  <c r="M1224" i="10"/>
  <c r="N1224" i="10"/>
  <c r="J1225" i="10"/>
  <c r="K1225" i="10"/>
  <c r="L1225" i="10"/>
  <c r="M1225" i="10"/>
  <c r="N1225" i="10"/>
  <c r="J1226" i="10"/>
  <c r="K1226" i="10"/>
  <c r="L1226" i="10"/>
  <c r="M1226" i="10"/>
  <c r="N1226" i="10"/>
  <c r="J1227" i="10"/>
  <c r="K1227" i="10"/>
  <c r="L1227" i="10"/>
  <c r="M1227" i="10"/>
  <c r="N1227" i="10"/>
  <c r="J1228" i="10"/>
  <c r="K1228" i="10"/>
  <c r="L1228" i="10"/>
  <c r="M1228" i="10"/>
  <c r="N1228" i="10"/>
  <c r="J1229" i="10"/>
  <c r="K1229" i="10"/>
  <c r="L1229" i="10"/>
  <c r="M1229" i="10"/>
  <c r="N1229" i="10"/>
  <c r="J1230" i="10"/>
  <c r="K1230" i="10"/>
  <c r="L1230" i="10"/>
  <c r="M1230" i="10"/>
  <c r="N1230" i="10"/>
  <c r="J1231" i="10"/>
  <c r="K1231" i="10"/>
  <c r="L1231" i="10"/>
  <c r="M1231" i="10"/>
  <c r="N1231" i="10"/>
  <c r="J1232" i="10"/>
  <c r="K1232" i="10"/>
  <c r="L1232" i="10"/>
  <c r="M1232" i="10"/>
  <c r="N1232" i="10"/>
  <c r="J1233" i="10"/>
  <c r="K1233" i="10"/>
  <c r="L1233" i="10"/>
  <c r="M1233" i="10"/>
  <c r="N1233" i="10"/>
  <c r="J1234" i="10"/>
  <c r="K1234" i="10"/>
  <c r="L1234" i="10"/>
  <c r="M1234" i="10"/>
  <c r="N1234" i="10"/>
  <c r="J1235" i="10"/>
  <c r="K1235" i="10"/>
  <c r="L1235" i="10"/>
  <c r="M1235" i="10"/>
  <c r="N1235" i="10"/>
  <c r="J1236" i="10"/>
  <c r="K1236" i="10"/>
  <c r="L1236" i="10"/>
  <c r="M1236" i="10"/>
  <c r="N1236" i="10"/>
  <c r="J1237" i="10"/>
  <c r="K1237" i="10"/>
  <c r="L1237" i="10"/>
  <c r="M1237" i="10"/>
  <c r="N1237" i="10"/>
  <c r="J1238" i="10"/>
  <c r="K1238" i="10"/>
  <c r="L1238" i="10"/>
  <c r="M1238" i="10"/>
  <c r="N1238" i="10"/>
  <c r="J1239" i="10"/>
  <c r="K1239" i="10"/>
  <c r="L1239" i="10"/>
  <c r="M1239" i="10"/>
  <c r="N1239" i="10"/>
  <c r="J1240" i="10"/>
  <c r="K1240" i="10"/>
  <c r="L1240" i="10"/>
  <c r="M1240" i="10"/>
  <c r="N1240" i="10"/>
  <c r="J1241" i="10"/>
  <c r="K1241" i="10"/>
  <c r="L1241" i="10"/>
  <c r="M1241" i="10"/>
  <c r="N1241" i="10"/>
  <c r="J1242" i="10"/>
  <c r="K1242" i="10"/>
  <c r="L1242" i="10"/>
  <c r="M1242" i="10"/>
  <c r="N1242" i="10"/>
  <c r="J1243" i="10"/>
  <c r="K1243" i="10"/>
  <c r="L1243" i="10"/>
  <c r="M1243" i="10"/>
  <c r="N1243" i="10"/>
  <c r="J1244" i="10"/>
  <c r="K1244" i="10"/>
  <c r="L1244" i="10"/>
  <c r="M1244" i="10"/>
  <c r="N1244" i="10"/>
  <c r="J1245" i="10"/>
  <c r="K1245" i="10"/>
  <c r="L1245" i="10"/>
  <c r="M1245" i="10"/>
  <c r="N1245" i="10"/>
  <c r="J1246" i="10"/>
  <c r="K1246" i="10"/>
  <c r="L1246" i="10"/>
  <c r="M1246" i="10"/>
  <c r="N1246" i="10"/>
  <c r="J1247" i="10"/>
  <c r="K1247" i="10"/>
  <c r="L1247" i="10"/>
  <c r="M1247" i="10"/>
  <c r="N1247" i="10"/>
  <c r="J1248" i="10"/>
  <c r="K1248" i="10"/>
  <c r="L1248" i="10"/>
  <c r="M1248" i="10"/>
  <c r="N1248" i="10"/>
  <c r="J1249" i="10"/>
  <c r="K1249" i="10"/>
  <c r="L1249" i="10"/>
  <c r="M1249" i="10"/>
  <c r="N1249" i="10"/>
  <c r="J1250" i="10"/>
  <c r="K1250" i="10"/>
  <c r="L1250" i="10"/>
  <c r="M1250" i="10"/>
  <c r="N1250" i="10"/>
  <c r="J1251" i="10"/>
  <c r="K1251" i="10"/>
  <c r="L1251" i="10"/>
  <c r="M1251" i="10"/>
  <c r="N1251" i="10"/>
  <c r="J1252" i="10"/>
  <c r="K1252" i="10"/>
  <c r="L1252" i="10"/>
  <c r="M1252" i="10"/>
  <c r="N1252" i="10"/>
  <c r="J1253" i="10"/>
  <c r="K1253" i="10"/>
  <c r="L1253" i="10"/>
  <c r="M1253" i="10"/>
  <c r="N1253" i="10"/>
  <c r="J1254" i="10"/>
  <c r="K1254" i="10"/>
  <c r="L1254" i="10"/>
  <c r="M1254" i="10"/>
  <c r="N1254" i="10"/>
  <c r="J1255" i="10"/>
  <c r="K1255" i="10"/>
  <c r="L1255" i="10"/>
  <c r="M1255" i="10"/>
  <c r="N1255" i="10"/>
  <c r="J1256" i="10"/>
  <c r="K1256" i="10"/>
  <c r="L1256" i="10"/>
  <c r="M1256" i="10"/>
  <c r="N1256" i="10"/>
  <c r="J1257" i="10"/>
  <c r="K1257" i="10"/>
  <c r="L1257" i="10"/>
  <c r="M1257" i="10"/>
  <c r="N1257" i="10"/>
  <c r="J1258" i="10"/>
  <c r="K1258" i="10"/>
  <c r="L1258" i="10"/>
  <c r="M1258" i="10"/>
  <c r="N1258" i="10"/>
  <c r="J1259" i="10"/>
  <c r="K1259" i="10"/>
  <c r="L1259" i="10"/>
  <c r="M1259" i="10"/>
  <c r="N1259" i="10"/>
  <c r="J1260" i="10"/>
  <c r="K1260" i="10"/>
  <c r="L1260" i="10"/>
  <c r="M1260" i="10"/>
  <c r="N1260" i="10"/>
  <c r="J1261" i="10"/>
  <c r="K1261" i="10"/>
  <c r="L1261" i="10"/>
  <c r="M1261" i="10"/>
  <c r="N1261" i="10"/>
  <c r="J1262" i="10"/>
  <c r="K1262" i="10"/>
  <c r="L1262" i="10"/>
  <c r="M1262" i="10"/>
  <c r="N1262" i="10"/>
  <c r="J1263" i="10"/>
  <c r="K1263" i="10"/>
  <c r="L1263" i="10"/>
  <c r="M1263" i="10"/>
  <c r="N1263" i="10"/>
  <c r="J1264" i="10"/>
  <c r="K1264" i="10"/>
  <c r="L1264" i="10"/>
  <c r="M1264" i="10"/>
  <c r="N1264" i="10"/>
  <c r="J1265" i="10"/>
  <c r="K1265" i="10"/>
  <c r="L1265" i="10"/>
  <c r="M1265" i="10"/>
  <c r="N1265" i="10"/>
  <c r="J1266" i="10"/>
  <c r="K1266" i="10"/>
  <c r="L1266" i="10"/>
  <c r="M1266" i="10"/>
  <c r="N1266" i="10"/>
  <c r="J1267" i="10"/>
  <c r="K1267" i="10"/>
  <c r="L1267" i="10"/>
  <c r="M1267" i="10"/>
  <c r="N1267" i="10"/>
  <c r="J1268" i="10"/>
  <c r="K1268" i="10"/>
  <c r="L1268" i="10"/>
  <c r="M1268" i="10"/>
  <c r="N1268" i="10"/>
  <c r="J1269" i="10"/>
  <c r="K1269" i="10"/>
  <c r="L1269" i="10"/>
  <c r="M1269" i="10"/>
  <c r="N1269" i="10"/>
  <c r="J1270" i="10"/>
  <c r="K1270" i="10"/>
  <c r="L1270" i="10"/>
  <c r="M1270" i="10"/>
  <c r="N1270" i="10"/>
  <c r="J1271" i="10"/>
  <c r="K1271" i="10"/>
  <c r="L1271" i="10"/>
  <c r="M1271" i="10"/>
  <c r="N1271" i="10"/>
  <c r="J1272" i="10"/>
  <c r="K1272" i="10"/>
  <c r="L1272" i="10"/>
  <c r="M1272" i="10"/>
  <c r="N1272" i="10"/>
  <c r="J1273" i="10"/>
  <c r="K1273" i="10"/>
  <c r="L1273" i="10"/>
  <c r="M1273" i="10"/>
  <c r="N1273" i="10"/>
  <c r="J1274" i="10"/>
  <c r="K1274" i="10"/>
  <c r="L1274" i="10"/>
  <c r="M1274" i="10"/>
  <c r="N1274" i="10"/>
  <c r="J1275" i="10"/>
  <c r="K1275" i="10"/>
  <c r="L1275" i="10"/>
  <c r="M1275" i="10"/>
  <c r="N1275" i="10"/>
  <c r="J1276" i="10"/>
  <c r="K1276" i="10"/>
  <c r="L1276" i="10"/>
  <c r="M1276" i="10"/>
  <c r="N1276" i="10"/>
  <c r="J1277" i="10"/>
  <c r="K1277" i="10"/>
  <c r="L1277" i="10"/>
  <c r="M1277" i="10"/>
  <c r="N1277" i="10"/>
  <c r="J1278" i="10"/>
  <c r="K1278" i="10"/>
  <c r="L1278" i="10"/>
  <c r="M1278" i="10"/>
  <c r="N1278" i="10"/>
  <c r="J1279" i="10"/>
  <c r="K1279" i="10"/>
  <c r="L1279" i="10"/>
  <c r="M1279" i="10"/>
  <c r="N1279" i="10"/>
  <c r="J1280" i="10"/>
  <c r="K1280" i="10"/>
  <c r="L1280" i="10"/>
  <c r="M1280" i="10"/>
  <c r="N1280" i="10"/>
  <c r="J1281" i="10"/>
  <c r="K1281" i="10"/>
  <c r="L1281" i="10"/>
  <c r="M1281" i="10"/>
  <c r="N1281" i="10"/>
  <c r="J1282" i="10"/>
  <c r="K1282" i="10"/>
  <c r="L1282" i="10"/>
  <c r="M1282" i="10"/>
  <c r="N1282" i="10"/>
  <c r="J1283" i="10"/>
  <c r="K1283" i="10"/>
  <c r="L1283" i="10"/>
  <c r="M1283" i="10"/>
  <c r="N1283" i="10"/>
  <c r="J1284" i="10"/>
  <c r="K1284" i="10"/>
  <c r="L1284" i="10"/>
  <c r="M1284" i="10"/>
  <c r="N1284" i="10"/>
  <c r="J1285" i="10"/>
  <c r="K1285" i="10"/>
  <c r="L1285" i="10"/>
  <c r="M1285" i="10"/>
  <c r="N1285" i="10"/>
  <c r="J1286" i="10"/>
  <c r="K1286" i="10"/>
  <c r="L1286" i="10"/>
  <c r="M1286" i="10"/>
  <c r="N1286" i="10"/>
  <c r="J1287" i="10"/>
  <c r="K1287" i="10"/>
  <c r="L1287" i="10"/>
  <c r="M1287" i="10"/>
  <c r="N1287" i="10"/>
  <c r="J1288" i="10"/>
  <c r="K1288" i="10"/>
  <c r="L1288" i="10"/>
  <c r="M1288" i="10"/>
  <c r="N1288" i="10"/>
  <c r="J1289" i="10"/>
  <c r="K1289" i="10"/>
  <c r="L1289" i="10"/>
  <c r="M1289" i="10"/>
  <c r="N1289" i="10"/>
  <c r="J1290" i="10"/>
  <c r="K1290" i="10"/>
  <c r="L1290" i="10"/>
  <c r="M1290" i="10"/>
  <c r="N1290" i="10"/>
  <c r="J1291" i="10"/>
  <c r="K1291" i="10"/>
  <c r="L1291" i="10"/>
  <c r="M1291" i="10"/>
  <c r="N1291" i="10"/>
  <c r="J1292" i="10"/>
  <c r="K1292" i="10"/>
  <c r="L1292" i="10"/>
  <c r="M1292" i="10"/>
  <c r="N1292" i="10"/>
  <c r="J1293" i="10"/>
  <c r="K1293" i="10"/>
  <c r="L1293" i="10"/>
  <c r="M1293" i="10"/>
  <c r="N1293" i="10"/>
  <c r="J1294" i="10"/>
  <c r="K1294" i="10"/>
  <c r="L1294" i="10"/>
  <c r="M1294" i="10"/>
  <c r="N1294" i="10"/>
  <c r="J1295" i="10"/>
  <c r="K1295" i="10"/>
  <c r="L1295" i="10"/>
  <c r="M1295" i="10"/>
  <c r="N1295" i="10"/>
  <c r="J1296" i="10"/>
  <c r="K1296" i="10"/>
  <c r="L1296" i="10"/>
  <c r="M1296" i="10"/>
  <c r="N1296" i="10"/>
  <c r="J1297" i="10"/>
  <c r="K1297" i="10"/>
  <c r="L1297" i="10"/>
  <c r="M1297" i="10"/>
  <c r="N1297" i="10"/>
  <c r="J1298" i="10"/>
  <c r="K1298" i="10"/>
  <c r="L1298" i="10"/>
  <c r="M1298" i="10"/>
  <c r="N1298" i="10"/>
  <c r="J1299" i="10"/>
  <c r="K1299" i="10"/>
  <c r="L1299" i="10"/>
  <c r="M1299" i="10"/>
  <c r="N1299" i="10"/>
  <c r="J1300" i="10"/>
  <c r="K1300" i="10"/>
  <c r="L1300" i="10"/>
  <c r="M1300" i="10"/>
  <c r="N1300" i="10"/>
  <c r="J1301" i="10"/>
  <c r="K1301" i="10"/>
  <c r="L1301" i="10"/>
  <c r="M1301" i="10"/>
  <c r="N1301" i="10"/>
  <c r="J1302" i="10"/>
  <c r="K1302" i="10"/>
  <c r="L1302" i="10"/>
  <c r="M1302" i="10"/>
  <c r="N1302" i="10"/>
  <c r="J1303" i="10"/>
  <c r="K1303" i="10"/>
  <c r="L1303" i="10"/>
  <c r="M1303" i="10"/>
  <c r="N1303" i="10"/>
  <c r="J1304" i="10"/>
  <c r="K1304" i="10"/>
  <c r="L1304" i="10"/>
  <c r="M1304" i="10"/>
  <c r="N1304" i="10"/>
  <c r="J1305" i="10"/>
  <c r="K1305" i="10"/>
  <c r="L1305" i="10"/>
  <c r="M1305" i="10"/>
  <c r="N1305" i="10"/>
  <c r="J1306" i="10"/>
  <c r="K1306" i="10"/>
  <c r="L1306" i="10"/>
  <c r="M1306" i="10"/>
  <c r="N1306" i="10"/>
  <c r="J1307" i="10"/>
  <c r="K1307" i="10"/>
  <c r="L1307" i="10"/>
  <c r="M1307" i="10"/>
  <c r="N1307" i="10"/>
  <c r="J1308" i="10"/>
  <c r="K1308" i="10"/>
  <c r="L1308" i="10"/>
  <c r="M1308" i="10"/>
  <c r="N1308" i="10"/>
  <c r="J1309" i="10"/>
  <c r="K1309" i="10"/>
  <c r="L1309" i="10"/>
  <c r="M1309" i="10"/>
  <c r="N1309" i="10"/>
  <c r="J1310" i="10"/>
  <c r="K1310" i="10"/>
  <c r="L1310" i="10"/>
  <c r="M1310" i="10"/>
  <c r="N1310" i="10"/>
  <c r="J1311" i="10"/>
  <c r="K1311" i="10"/>
  <c r="L1311" i="10"/>
  <c r="M1311" i="10"/>
  <c r="N1311" i="10"/>
  <c r="J1312" i="10"/>
  <c r="K1312" i="10"/>
  <c r="L1312" i="10"/>
  <c r="M1312" i="10"/>
  <c r="N1312" i="10"/>
  <c r="J1313" i="10"/>
  <c r="K1313" i="10"/>
  <c r="L1313" i="10"/>
  <c r="M1313" i="10"/>
  <c r="N1313" i="10"/>
  <c r="J1314" i="10"/>
  <c r="K1314" i="10"/>
  <c r="L1314" i="10"/>
  <c r="M1314" i="10"/>
  <c r="N1314" i="10"/>
  <c r="J1315" i="10"/>
  <c r="K1315" i="10"/>
  <c r="L1315" i="10"/>
  <c r="M1315" i="10"/>
  <c r="N1315" i="10"/>
  <c r="J1316" i="10"/>
  <c r="K1316" i="10"/>
  <c r="L1316" i="10"/>
  <c r="M1316" i="10"/>
  <c r="N1316" i="10"/>
  <c r="J1317" i="10"/>
  <c r="K1317" i="10"/>
  <c r="L1317" i="10"/>
  <c r="M1317" i="10"/>
  <c r="N1317" i="10"/>
  <c r="J1318" i="10"/>
  <c r="K1318" i="10"/>
  <c r="L1318" i="10"/>
  <c r="M1318" i="10"/>
  <c r="N1318" i="10"/>
  <c r="J1319" i="10"/>
  <c r="K1319" i="10"/>
  <c r="L1319" i="10"/>
  <c r="M1319" i="10"/>
  <c r="N1319" i="10"/>
  <c r="J1320" i="10"/>
  <c r="K1320" i="10"/>
  <c r="L1320" i="10"/>
  <c r="M1320" i="10"/>
  <c r="N1320" i="10"/>
  <c r="J1321" i="10"/>
  <c r="K1321" i="10"/>
  <c r="L1321" i="10"/>
  <c r="M1321" i="10"/>
  <c r="N1321" i="10"/>
  <c r="J1322" i="10"/>
  <c r="K1322" i="10"/>
  <c r="L1322" i="10"/>
  <c r="M1322" i="10"/>
  <c r="N1322" i="10"/>
  <c r="J1323" i="10"/>
  <c r="K1323" i="10"/>
  <c r="L1323" i="10"/>
  <c r="M1323" i="10"/>
  <c r="N1323" i="10"/>
  <c r="J1324" i="10"/>
  <c r="K1324" i="10"/>
  <c r="L1324" i="10"/>
  <c r="M1324" i="10"/>
  <c r="N1324" i="10"/>
  <c r="J1325" i="10"/>
  <c r="K1325" i="10"/>
  <c r="L1325" i="10"/>
  <c r="M1325" i="10"/>
  <c r="N1325" i="10"/>
  <c r="J1326" i="10"/>
  <c r="K1326" i="10"/>
  <c r="L1326" i="10"/>
  <c r="M1326" i="10"/>
  <c r="N1326" i="10"/>
  <c r="J1327" i="10"/>
  <c r="K1327" i="10"/>
  <c r="L1327" i="10"/>
  <c r="M1327" i="10"/>
  <c r="N1327" i="10"/>
  <c r="J1328" i="10"/>
  <c r="K1328" i="10"/>
  <c r="L1328" i="10"/>
  <c r="M1328" i="10"/>
  <c r="N1328" i="10"/>
  <c r="J1329" i="10"/>
  <c r="K1329" i="10"/>
  <c r="L1329" i="10"/>
  <c r="M1329" i="10"/>
  <c r="N1329" i="10"/>
  <c r="J1330" i="10"/>
  <c r="K1330" i="10"/>
  <c r="L1330" i="10"/>
  <c r="M1330" i="10"/>
  <c r="N1330" i="10"/>
  <c r="J1331" i="10"/>
  <c r="K1331" i="10"/>
  <c r="L1331" i="10"/>
  <c r="M1331" i="10"/>
  <c r="N1331" i="10"/>
  <c r="J1332" i="10"/>
  <c r="K1332" i="10"/>
  <c r="L1332" i="10"/>
  <c r="M1332" i="10"/>
  <c r="N1332" i="10"/>
  <c r="J1333" i="10"/>
  <c r="K1333" i="10"/>
  <c r="L1333" i="10"/>
  <c r="M1333" i="10"/>
  <c r="N1333" i="10"/>
  <c r="J1334" i="10"/>
  <c r="K1334" i="10"/>
  <c r="L1334" i="10"/>
  <c r="M1334" i="10"/>
  <c r="N1334" i="10"/>
  <c r="J1335" i="10"/>
  <c r="K1335" i="10"/>
  <c r="L1335" i="10"/>
  <c r="M1335" i="10"/>
  <c r="N1335" i="10"/>
  <c r="J1336" i="10"/>
  <c r="K1336" i="10"/>
  <c r="L1336" i="10"/>
  <c r="M1336" i="10"/>
  <c r="N1336" i="10"/>
  <c r="J1337" i="10"/>
  <c r="K1337" i="10"/>
  <c r="L1337" i="10"/>
  <c r="M1337" i="10"/>
  <c r="N1337" i="10"/>
  <c r="J1338" i="10"/>
  <c r="K1338" i="10"/>
  <c r="L1338" i="10"/>
  <c r="M1338" i="10"/>
  <c r="N1338" i="10"/>
  <c r="J1339" i="10"/>
  <c r="K1339" i="10"/>
  <c r="L1339" i="10"/>
  <c r="M1339" i="10"/>
  <c r="N1339" i="10"/>
  <c r="J1340" i="10"/>
  <c r="K1340" i="10"/>
  <c r="L1340" i="10"/>
  <c r="M1340" i="10"/>
  <c r="N1340" i="10"/>
  <c r="J1341" i="10"/>
  <c r="K1341" i="10"/>
  <c r="L1341" i="10"/>
  <c r="M1341" i="10"/>
  <c r="N1341" i="10"/>
  <c r="J1342" i="10"/>
  <c r="K1342" i="10"/>
  <c r="L1342" i="10"/>
  <c r="M1342" i="10"/>
  <c r="N1342" i="10"/>
  <c r="J1343" i="10"/>
  <c r="K1343" i="10"/>
  <c r="L1343" i="10"/>
  <c r="M1343" i="10"/>
  <c r="N1343" i="10"/>
  <c r="J1344" i="10"/>
  <c r="K1344" i="10"/>
  <c r="L1344" i="10"/>
  <c r="M1344" i="10"/>
  <c r="N1344" i="10"/>
  <c r="J1345" i="10"/>
  <c r="K1345" i="10"/>
  <c r="L1345" i="10"/>
  <c r="M1345" i="10"/>
  <c r="N1345" i="10"/>
  <c r="J1346" i="10"/>
  <c r="K1346" i="10"/>
  <c r="L1346" i="10"/>
  <c r="M1346" i="10"/>
  <c r="N1346" i="10"/>
  <c r="J1347" i="10"/>
  <c r="K1347" i="10"/>
  <c r="L1347" i="10"/>
  <c r="M1347" i="10"/>
  <c r="N1347" i="10"/>
  <c r="J1348" i="10"/>
  <c r="K1348" i="10"/>
  <c r="L1348" i="10"/>
  <c r="M1348" i="10"/>
  <c r="N1348" i="10"/>
  <c r="J1349" i="10"/>
  <c r="K1349" i="10"/>
  <c r="L1349" i="10"/>
  <c r="M1349" i="10"/>
  <c r="N1349" i="10"/>
  <c r="J1350" i="10"/>
  <c r="K1350" i="10"/>
  <c r="L1350" i="10"/>
  <c r="M1350" i="10"/>
  <c r="N1350" i="10"/>
  <c r="J1351" i="10"/>
  <c r="K1351" i="10"/>
  <c r="L1351" i="10"/>
  <c r="M1351" i="10"/>
  <c r="N1351" i="10"/>
  <c r="J1352" i="10"/>
  <c r="K1352" i="10"/>
  <c r="L1352" i="10"/>
  <c r="M1352" i="10"/>
  <c r="N1352" i="10"/>
  <c r="J1353" i="10"/>
  <c r="K1353" i="10"/>
  <c r="L1353" i="10"/>
  <c r="M1353" i="10"/>
  <c r="N1353" i="10"/>
  <c r="J1354" i="10"/>
  <c r="K1354" i="10"/>
  <c r="L1354" i="10"/>
  <c r="M1354" i="10"/>
  <c r="N1354" i="10"/>
  <c r="J1355" i="10"/>
  <c r="K1355" i="10"/>
  <c r="L1355" i="10"/>
  <c r="M1355" i="10"/>
  <c r="N1355" i="10"/>
  <c r="J1356" i="10"/>
  <c r="K1356" i="10"/>
  <c r="L1356" i="10"/>
  <c r="M1356" i="10"/>
  <c r="N1356" i="10"/>
  <c r="J1357" i="10"/>
  <c r="K1357" i="10"/>
  <c r="L1357" i="10"/>
  <c r="M1357" i="10"/>
  <c r="N1357" i="10"/>
  <c r="J1358" i="10"/>
  <c r="K1358" i="10"/>
  <c r="L1358" i="10"/>
  <c r="M1358" i="10"/>
  <c r="N1358" i="10"/>
  <c r="J1359" i="10"/>
  <c r="K1359" i="10"/>
  <c r="L1359" i="10"/>
  <c r="M1359" i="10"/>
  <c r="N1359" i="10"/>
  <c r="J1360" i="10"/>
  <c r="K1360" i="10"/>
  <c r="L1360" i="10"/>
  <c r="M1360" i="10"/>
  <c r="N1360" i="10"/>
  <c r="J1361" i="10"/>
  <c r="K1361" i="10"/>
  <c r="L1361" i="10"/>
  <c r="M1361" i="10"/>
  <c r="N1361" i="10"/>
  <c r="J1362" i="10"/>
  <c r="K1362" i="10"/>
  <c r="L1362" i="10"/>
  <c r="M1362" i="10"/>
  <c r="N1362" i="10"/>
  <c r="J1363" i="10"/>
  <c r="K1363" i="10"/>
  <c r="L1363" i="10"/>
  <c r="M1363" i="10"/>
  <c r="N1363" i="10"/>
  <c r="J1364" i="10"/>
  <c r="K1364" i="10"/>
  <c r="L1364" i="10"/>
  <c r="M1364" i="10"/>
  <c r="N1364" i="10"/>
  <c r="J1365" i="10"/>
  <c r="K1365" i="10"/>
  <c r="L1365" i="10"/>
  <c r="M1365" i="10"/>
  <c r="N1365" i="10"/>
  <c r="J1366" i="10"/>
  <c r="K1366" i="10"/>
  <c r="L1366" i="10"/>
  <c r="M1366" i="10"/>
  <c r="N1366" i="10"/>
  <c r="J1367" i="10"/>
  <c r="K1367" i="10"/>
  <c r="L1367" i="10"/>
  <c r="M1367" i="10"/>
  <c r="N1367" i="10"/>
  <c r="J1368" i="10"/>
  <c r="K1368" i="10"/>
  <c r="L1368" i="10"/>
  <c r="M1368" i="10"/>
  <c r="N1368" i="10"/>
  <c r="J1369" i="10"/>
  <c r="K1369" i="10"/>
  <c r="L1369" i="10"/>
  <c r="M1369" i="10"/>
  <c r="N1369" i="10"/>
  <c r="J1370" i="10"/>
  <c r="K1370" i="10"/>
  <c r="L1370" i="10"/>
  <c r="M1370" i="10"/>
  <c r="N1370" i="10"/>
  <c r="J1371" i="10"/>
  <c r="K1371" i="10"/>
  <c r="L1371" i="10"/>
  <c r="M1371" i="10"/>
  <c r="N1371" i="10"/>
  <c r="J1372" i="10"/>
  <c r="K1372" i="10"/>
  <c r="L1372" i="10"/>
  <c r="M1372" i="10"/>
  <c r="N1372" i="10"/>
  <c r="J1373" i="10"/>
  <c r="K1373" i="10"/>
  <c r="L1373" i="10"/>
  <c r="M1373" i="10"/>
  <c r="N1373" i="10"/>
  <c r="J1374" i="10"/>
  <c r="K1374" i="10"/>
  <c r="L1374" i="10"/>
  <c r="M1374" i="10"/>
  <c r="N1374" i="10"/>
  <c r="J1375" i="10"/>
  <c r="K1375" i="10"/>
  <c r="L1375" i="10"/>
  <c r="M1375" i="10"/>
  <c r="N1375" i="10"/>
  <c r="J1376" i="10"/>
  <c r="K1376" i="10"/>
  <c r="L1376" i="10"/>
  <c r="M1376" i="10"/>
  <c r="N1376" i="10"/>
  <c r="J1377" i="10"/>
  <c r="K1377" i="10"/>
  <c r="L1377" i="10"/>
  <c r="M1377" i="10"/>
  <c r="N1377" i="10"/>
  <c r="J1378" i="10"/>
  <c r="K1378" i="10"/>
  <c r="L1378" i="10"/>
  <c r="M1378" i="10"/>
  <c r="N1378" i="10"/>
  <c r="J1379" i="10"/>
  <c r="K1379" i="10"/>
  <c r="L1379" i="10"/>
  <c r="M1379" i="10"/>
  <c r="N1379" i="10"/>
  <c r="J1380" i="10"/>
  <c r="K1380" i="10"/>
  <c r="L1380" i="10"/>
  <c r="M1380" i="10"/>
  <c r="N1380" i="10"/>
  <c r="J1381" i="10"/>
  <c r="K1381" i="10"/>
  <c r="L1381" i="10"/>
  <c r="M1381" i="10"/>
  <c r="N1381" i="10"/>
  <c r="J1382" i="10"/>
  <c r="K1382" i="10"/>
  <c r="L1382" i="10"/>
  <c r="M1382" i="10"/>
  <c r="N1382" i="10"/>
  <c r="J1383" i="10"/>
  <c r="K1383" i="10"/>
  <c r="L1383" i="10"/>
  <c r="M1383" i="10"/>
  <c r="N1383" i="10"/>
  <c r="J1384" i="10"/>
  <c r="K1384" i="10"/>
  <c r="L1384" i="10"/>
  <c r="M1384" i="10"/>
  <c r="N1384" i="10"/>
  <c r="J1385" i="10"/>
  <c r="K1385" i="10"/>
  <c r="L1385" i="10"/>
  <c r="M1385" i="10"/>
  <c r="N1385" i="10"/>
  <c r="J1386" i="10"/>
  <c r="K1386" i="10"/>
  <c r="L1386" i="10"/>
  <c r="M1386" i="10"/>
  <c r="N1386" i="10"/>
  <c r="J1387" i="10"/>
  <c r="K1387" i="10"/>
  <c r="L1387" i="10"/>
  <c r="M1387" i="10"/>
  <c r="N1387" i="10"/>
  <c r="J1388" i="10"/>
  <c r="K1388" i="10"/>
  <c r="L1388" i="10"/>
  <c r="M1388" i="10"/>
  <c r="N1388" i="10"/>
  <c r="J1389" i="10"/>
  <c r="K1389" i="10"/>
  <c r="L1389" i="10"/>
  <c r="M1389" i="10"/>
  <c r="N1389" i="10"/>
  <c r="J1390" i="10"/>
  <c r="K1390" i="10"/>
  <c r="L1390" i="10"/>
  <c r="M1390" i="10"/>
  <c r="N1390" i="10"/>
  <c r="J1391" i="10"/>
  <c r="K1391" i="10"/>
  <c r="L1391" i="10"/>
  <c r="M1391" i="10"/>
  <c r="N1391" i="10"/>
  <c r="J1392" i="10"/>
  <c r="K1392" i="10"/>
  <c r="L1392" i="10"/>
  <c r="M1392" i="10"/>
  <c r="N1392" i="10"/>
  <c r="J1393" i="10"/>
  <c r="K1393" i="10"/>
  <c r="L1393" i="10"/>
  <c r="M1393" i="10"/>
  <c r="N1393" i="10"/>
  <c r="J1394" i="10"/>
  <c r="K1394" i="10"/>
  <c r="L1394" i="10"/>
  <c r="M1394" i="10"/>
  <c r="N1394" i="10"/>
  <c r="J1395" i="10"/>
  <c r="K1395" i="10"/>
  <c r="L1395" i="10"/>
  <c r="M1395" i="10"/>
  <c r="N1395" i="10"/>
  <c r="J1396" i="10"/>
  <c r="K1396" i="10"/>
  <c r="L1396" i="10"/>
  <c r="M1396" i="10"/>
  <c r="N1396" i="10"/>
  <c r="J1397" i="10"/>
  <c r="K1397" i="10"/>
  <c r="L1397" i="10"/>
  <c r="M1397" i="10"/>
  <c r="N1397" i="10"/>
  <c r="J1398" i="10"/>
  <c r="K1398" i="10"/>
  <c r="L1398" i="10"/>
  <c r="M1398" i="10"/>
  <c r="N1398" i="10"/>
  <c r="J1399" i="10"/>
  <c r="K1399" i="10"/>
  <c r="L1399" i="10"/>
  <c r="M1399" i="10"/>
  <c r="N1399" i="10"/>
  <c r="J1400" i="10"/>
  <c r="K1400" i="10"/>
  <c r="L1400" i="10"/>
  <c r="M1400" i="10"/>
  <c r="N1400" i="10"/>
  <c r="J1401" i="10"/>
  <c r="K1401" i="10"/>
  <c r="L1401" i="10"/>
  <c r="M1401" i="10"/>
  <c r="N1401" i="10"/>
  <c r="J1402" i="10"/>
  <c r="K1402" i="10"/>
  <c r="L1402" i="10"/>
  <c r="M1402" i="10"/>
  <c r="N1402" i="10"/>
  <c r="J1403" i="10"/>
  <c r="K1403" i="10"/>
  <c r="L1403" i="10"/>
  <c r="M1403" i="10"/>
  <c r="N1403" i="10"/>
  <c r="J1404" i="10"/>
  <c r="K1404" i="10"/>
  <c r="L1404" i="10"/>
  <c r="M1404" i="10"/>
  <c r="N1404" i="10"/>
  <c r="J1405" i="10"/>
  <c r="K1405" i="10"/>
  <c r="L1405" i="10"/>
  <c r="M1405" i="10"/>
  <c r="N1405" i="10"/>
  <c r="J1406" i="10"/>
  <c r="K1406" i="10"/>
  <c r="L1406" i="10"/>
  <c r="M1406" i="10"/>
  <c r="N1406" i="10"/>
  <c r="J1407" i="10"/>
  <c r="K1407" i="10"/>
  <c r="L1407" i="10"/>
  <c r="M1407" i="10"/>
  <c r="N1407" i="10"/>
  <c r="J1408" i="10"/>
  <c r="K1408" i="10"/>
  <c r="L1408" i="10"/>
  <c r="M1408" i="10"/>
  <c r="N1408" i="10"/>
  <c r="J1409" i="10"/>
  <c r="K1409" i="10"/>
  <c r="L1409" i="10"/>
  <c r="M1409" i="10"/>
  <c r="N1409" i="10"/>
  <c r="J1410" i="10"/>
  <c r="K1410" i="10"/>
  <c r="L1410" i="10"/>
  <c r="M1410" i="10"/>
  <c r="N1410" i="10"/>
  <c r="J1411" i="10"/>
  <c r="K1411" i="10"/>
  <c r="L1411" i="10"/>
  <c r="M1411" i="10"/>
  <c r="N1411" i="10"/>
  <c r="J1412" i="10"/>
  <c r="K1412" i="10"/>
  <c r="L1412" i="10"/>
  <c r="M1412" i="10"/>
  <c r="N1412" i="10"/>
  <c r="J1413" i="10"/>
  <c r="K1413" i="10"/>
  <c r="L1413" i="10"/>
  <c r="M1413" i="10"/>
  <c r="N1413" i="10"/>
  <c r="J1414" i="10"/>
  <c r="K1414" i="10"/>
  <c r="L1414" i="10"/>
  <c r="M1414" i="10"/>
  <c r="N1414" i="10"/>
  <c r="J1415" i="10"/>
  <c r="K1415" i="10"/>
  <c r="L1415" i="10"/>
  <c r="M1415" i="10"/>
  <c r="N1415" i="10"/>
  <c r="J1416" i="10"/>
  <c r="K1416" i="10"/>
  <c r="L1416" i="10"/>
  <c r="M1416" i="10"/>
  <c r="N1416" i="10"/>
  <c r="J1417" i="10"/>
  <c r="K1417" i="10"/>
  <c r="L1417" i="10"/>
  <c r="M1417" i="10"/>
  <c r="N1417" i="10"/>
  <c r="J1418" i="10"/>
  <c r="K1418" i="10"/>
  <c r="L1418" i="10"/>
  <c r="M1418" i="10"/>
  <c r="N1418" i="10"/>
  <c r="J1419" i="10"/>
  <c r="K1419" i="10"/>
  <c r="L1419" i="10"/>
  <c r="M1419" i="10"/>
  <c r="N1419" i="10"/>
  <c r="J1420" i="10"/>
  <c r="K1420" i="10"/>
  <c r="L1420" i="10"/>
  <c r="M1420" i="10"/>
  <c r="N1420" i="10"/>
  <c r="J1421" i="10"/>
  <c r="K1421" i="10"/>
  <c r="L1421" i="10"/>
  <c r="M1421" i="10"/>
  <c r="N1421" i="10"/>
  <c r="J1422" i="10"/>
  <c r="K1422" i="10"/>
  <c r="L1422" i="10"/>
  <c r="M1422" i="10"/>
  <c r="N1422" i="10"/>
  <c r="J1423" i="10"/>
  <c r="K1423" i="10"/>
  <c r="L1423" i="10"/>
  <c r="M1423" i="10"/>
  <c r="N1423" i="10"/>
  <c r="J1424" i="10"/>
  <c r="K1424" i="10"/>
  <c r="L1424" i="10"/>
  <c r="M1424" i="10"/>
  <c r="N1424" i="10"/>
  <c r="J1425" i="10"/>
  <c r="K1425" i="10"/>
  <c r="L1425" i="10"/>
  <c r="M1425" i="10"/>
  <c r="N1425" i="10"/>
  <c r="J1426" i="10"/>
  <c r="K1426" i="10"/>
  <c r="L1426" i="10"/>
  <c r="M1426" i="10"/>
  <c r="N1426" i="10"/>
  <c r="J1427" i="10"/>
  <c r="K1427" i="10"/>
  <c r="L1427" i="10"/>
  <c r="M1427" i="10"/>
  <c r="N1427" i="10"/>
  <c r="J1428" i="10"/>
  <c r="K1428" i="10"/>
  <c r="L1428" i="10"/>
  <c r="M1428" i="10"/>
  <c r="N1428" i="10"/>
  <c r="J1429" i="10"/>
  <c r="K1429" i="10"/>
  <c r="L1429" i="10"/>
  <c r="M1429" i="10"/>
  <c r="N1429" i="10"/>
  <c r="J1430" i="10"/>
  <c r="K1430" i="10"/>
  <c r="L1430" i="10"/>
  <c r="M1430" i="10"/>
  <c r="N1430" i="10"/>
  <c r="J1431" i="10"/>
  <c r="K1431" i="10"/>
  <c r="L1431" i="10"/>
  <c r="M1431" i="10"/>
  <c r="N1431" i="10"/>
  <c r="J1432" i="10"/>
  <c r="K1432" i="10"/>
  <c r="L1432" i="10"/>
  <c r="M1432" i="10"/>
  <c r="N1432" i="10"/>
  <c r="J1433" i="10"/>
  <c r="K1433" i="10"/>
  <c r="L1433" i="10"/>
  <c r="M1433" i="10"/>
  <c r="N1433" i="10"/>
  <c r="J1434" i="10"/>
  <c r="K1434" i="10"/>
  <c r="L1434" i="10"/>
  <c r="M1434" i="10"/>
  <c r="N1434" i="10"/>
  <c r="J1435" i="10"/>
  <c r="K1435" i="10"/>
  <c r="L1435" i="10"/>
  <c r="M1435" i="10"/>
  <c r="N1435" i="10"/>
  <c r="J1436" i="10"/>
  <c r="K1436" i="10"/>
  <c r="L1436" i="10"/>
  <c r="M1436" i="10"/>
  <c r="N1436" i="10"/>
  <c r="J1437" i="10"/>
  <c r="K1437" i="10"/>
  <c r="L1437" i="10"/>
  <c r="M1437" i="10"/>
  <c r="N1437" i="10"/>
  <c r="J1438" i="10"/>
  <c r="K1438" i="10"/>
  <c r="L1438" i="10"/>
  <c r="M1438" i="10"/>
  <c r="N1438" i="10"/>
  <c r="J1439" i="10"/>
  <c r="K1439" i="10"/>
  <c r="L1439" i="10"/>
  <c r="M1439" i="10"/>
  <c r="N1439" i="10"/>
  <c r="J1440" i="10"/>
  <c r="K1440" i="10"/>
  <c r="L1440" i="10"/>
  <c r="M1440" i="10"/>
  <c r="N1440" i="10"/>
  <c r="J1441" i="10"/>
  <c r="K1441" i="10"/>
  <c r="L1441" i="10"/>
  <c r="M1441" i="10"/>
  <c r="N1441" i="10"/>
  <c r="J1442" i="10"/>
  <c r="K1442" i="10"/>
  <c r="L1442" i="10"/>
  <c r="M1442" i="10"/>
  <c r="N1442" i="10"/>
  <c r="J1443" i="10"/>
  <c r="K1443" i="10"/>
  <c r="L1443" i="10"/>
  <c r="M1443" i="10"/>
  <c r="N1443" i="10"/>
  <c r="J1444" i="10"/>
  <c r="K1444" i="10"/>
  <c r="L1444" i="10"/>
  <c r="M1444" i="10"/>
  <c r="N1444" i="10"/>
  <c r="J1445" i="10"/>
  <c r="K1445" i="10"/>
  <c r="L1445" i="10"/>
  <c r="M1445" i="10"/>
  <c r="N1445" i="10"/>
  <c r="J1446" i="10"/>
  <c r="K1446" i="10"/>
  <c r="L1446" i="10"/>
  <c r="M1446" i="10"/>
  <c r="N1446" i="10"/>
  <c r="J1447" i="10"/>
  <c r="K1447" i="10"/>
  <c r="L1447" i="10"/>
  <c r="M1447" i="10"/>
  <c r="N1447" i="10"/>
  <c r="J1448" i="10"/>
  <c r="K1448" i="10"/>
  <c r="L1448" i="10"/>
  <c r="M1448" i="10"/>
  <c r="N1448" i="10"/>
  <c r="J1449" i="10"/>
  <c r="K1449" i="10"/>
  <c r="L1449" i="10"/>
  <c r="M1449" i="10"/>
  <c r="N1449" i="10"/>
  <c r="J1450" i="10"/>
  <c r="K1450" i="10"/>
  <c r="L1450" i="10"/>
  <c r="M1450" i="10"/>
  <c r="N1450" i="10"/>
  <c r="J1451" i="10"/>
  <c r="K1451" i="10"/>
  <c r="L1451" i="10"/>
  <c r="M1451" i="10"/>
  <c r="N1451" i="10"/>
  <c r="J1452" i="10"/>
  <c r="K1452" i="10"/>
  <c r="L1452" i="10"/>
  <c r="M1452" i="10"/>
  <c r="N1452" i="10"/>
  <c r="J1453" i="10"/>
  <c r="K1453" i="10"/>
  <c r="L1453" i="10"/>
  <c r="M1453" i="10"/>
  <c r="N1453" i="10"/>
  <c r="J1454" i="10"/>
  <c r="K1454" i="10"/>
  <c r="L1454" i="10"/>
  <c r="M1454" i="10"/>
  <c r="N1454" i="10"/>
  <c r="J1455" i="10"/>
  <c r="K1455" i="10"/>
  <c r="L1455" i="10"/>
  <c r="M1455" i="10"/>
  <c r="N1455" i="10"/>
  <c r="J1456" i="10"/>
  <c r="K1456" i="10"/>
  <c r="L1456" i="10"/>
  <c r="M1456" i="10"/>
  <c r="N1456" i="10"/>
  <c r="J1457" i="10"/>
  <c r="K1457" i="10"/>
  <c r="L1457" i="10"/>
  <c r="M1457" i="10"/>
  <c r="N1457" i="10"/>
  <c r="J1458" i="10"/>
  <c r="K1458" i="10"/>
  <c r="L1458" i="10"/>
  <c r="M1458" i="10"/>
  <c r="N1458" i="10"/>
  <c r="J1459" i="10"/>
  <c r="K1459" i="10"/>
  <c r="L1459" i="10"/>
  <c r="M1459" i="10"/>
  <c r="N1459" i="10"/>
  <c r="J1460" i="10"/>
  <c r="K1460" i="10"/>
  <c r="L1460" i="10"/>
  <c r="M1460" i="10"/>
  <c r="N1460" i="10"/>
  <c r="J1461" i="10"/>
  <c r="K1461" i="10"/>
  <c r="L1461" i="10"/>
  <c r="M1461" i="10"/>
  <c r="N1461" i="10"/>
  <c r="J1462" i="10"/>
  <c r="K1462" i="10"/>
  <c r="L1462" i="10"/>
  <c r="M1462" i="10"/>
  <c r="N1462" i="10"/>
  <c r="J1463" i="10"/>
  <c r="K1463" i="10"/>
  <c r="L1463" i="10"/>
  <c r="M1463" i="10"/>
  <c r="N1463" i="10"/>
  <c r="J1464" i="10"/>
  <c r="K1464" i="10"/>
  <c r="L1464" i="10"/>
  <c r="M1464" i="10"/>
  <c r="N1464" i="10"/>
  <c r="J1465" i="10"/>
  <c r="K1465" i="10"/>
  <c r="L1465" i="10"/>
  <c r="M1465" i="10"/>
  <c r="N1465" i="10"/>
  <c r="J1466" i="10"/>
  <c r="K1466" i="10"/>
  <c r="L1466" i="10"/>
  <c r="M1466" i="10"/>
  <c r="N1466" i="10"/>
  <c r="J1467" i="10"/>
  <c r="K1467" i="10"/>
  <c r="L1467" i="10"/>
  <c r="M1467" i="10"/>
  <c r="N1467" i="10"/>
  <c r="J1468" i="10"/>
  <c r="K1468" i="10"/>
  <c r="L1468" i="10"/>
  <c r="M1468" i="10"/>
  <c r="N1468" i="10"/>
  <c r="J1469" i="10"/>
  <c r="K1469" i="10"/>
  <c r="L1469" i="10"/>
  <c r="M1469" i="10"/>
  <c r="N1469" i="10"/>
  <c r="J1470" i="10"/>
  <c r="K1470" i="10"/>
  <c r="L1470" i="10"/>
  <c r="M1470" i="10"/>
  <c r="N1470" i="10"/>
  <c r="J1471" i="10"/>
  <c r="K1471" i="10"/>
  <c r="L1471" i="10"/>
  <c r="M1471" i="10"/>
  <c r="N1471" i="10"/>
  <c r="J1472" i="10"/>
  <c r="K1472" i="10"/>
  <c r="L1472" i="10"/>
  <c r="M1472" i="10"/>
  <c r="N1472" i="10"/>
  <c r="J1473" i="10"/>
  <c r="K1473" i="10"/>
  <c r="L1473" i="10"/>
  <c r="M1473" i="10"/>
  <c r="N1473" i="10"/>
  <c r="J1474" i="10"/>
  <c r="K1474" i="10"/>
  <c r="L1474" i="10"/>
  <c r="M1474" i="10"/>
  <c r="N1474" i="10"/>
  <c r="J1475" i="10"/>
  <c r="K1475" i="10"/>
  <c r="L1475" i="10"/>
  <c r="M1475" i="10"/>
  <c r="N1475" i="10"/>
  <c r="J1476" i="10"/>
  <c r="K1476" i="10"/>
  <c r="L1476" i="10"/>
  <c r="M1476" i="10"/>
  <c r="N1476" i="10"/>
  <c r="J1477" i="10"/>
  <c r="K1477" i="10"/>
  <c r="L1477" i="10"/>
  <c r="M1477" i="10"/>
  <c r="N1477" i="10"/>
  <c r="J1478" i="10"/>
  <c r="K1478" i="10"/>
  <c r="L1478" i="10"/>
  <c r="M1478" i="10"/>
  <c r="N1478" i="10"/>
  <c r="J1479" i="10"/>
  <c r="K1479" i="10"/>
  <c r="L1479" i="10"/>
  <c r="M1479" i="10"/>
  <c r="N1479" i="10"/>
  <c r="J1480" i="10"/>
  <c r="K1480" i="10"/>
  <c r="L1480" i="10"/>
  <c r="M1480" i="10"/>
  <c r="N1480" i="10"/>
  <c r="J1481" i="10"/>
  <c r="K1481" i="10"/>
  <c r="L1481" i="10"/>
  <c r="M1481" i="10"/>
  <c r="N1481" i="10"/>
  <c r="J1482" i="10"/>
  <c r="K1482" i="10"/>
  <c r="L1482" i="10"/>
  <c r="M1482" i="10"/>
  <c r="N1482" i="10"/>
  <c r="J1483" i="10"/>
  <c r="K1483" i="10"/>
  <c r="L1483" i="10"/>
  <c r="M1483" i="10"/>
  <c r="N1483" i="10"/>
  <c r="J1484" i="10"/>
  <c r="K1484" i="10"/>
  <c r="L1484" i="10"/>
  <c r="M1484" i="10"/>
  <c r="N1484" i="10"/>
  <c r="J1485" i="10"/>
  <c r="K1485" i="10"/>
  <c r="L1485" i="10"/>
  <c r="M1485" i="10"/>
  <c r="N1485" i="10"/>
  <c r="J1486" i="10"/>
  <c r="K1486" i="10"/>
  <c r="L1486" i="10"/>
  <c r="M1486" i="10"/>
  <c r="N1486" i="10"/>
  <c r="J1487" i="10"/>
  <c r="K1487" i="10"/>
  <c r="L1487" i="10"/>
  <c r="M1487" i="10"/>
  <c r="N1487" i="10"/>
  <c r="J1488" i="10"/>
  <c r="K1488" i="10"/>
  <c r="L1488" i="10"/>
  <c r="M1488" i="10"/>
  <c r="N1488" i="10"/>
  <c r="J1489" i="10"/>
  <c r="K1489" i="10"/>
  <c r="L1489" i="10"/>
  <c r="M1489" i="10"/>
  <c r="N1489" i="10"/>
  <c r="J1490" i="10"/>
  <c r="K1490" i="10"/>
  <c r="L1490" i="10"/>
  <c r="M1490" i="10"/>
  <c r="N1490" i="10"/>
  <c r="J1491" i="10"/>
  <c r="K1491" i="10"/>
  <c r="L1491" i="10"/>
  <c r="M1491" i="10"/>
  <c r="N1491" i="10"/>
  <c r="J1492" i="10"/>
  <c r="K1492" i="10"/>
  <c r="L1492" i="10"/>
  <c r="M1492" i="10"/>
  <c r="N1492" i="10"/>
  <c r="J1493" i="10"/>
  <c r="K1493" i="10"/>
  <c r="L1493" i="10"/>
  <c r="M1493" i="10"/>
  <c r="N1493" i="10"/>
  <c r="J1494" i="10"/>
  <c r="K1494" i="10"/>
  <c r="L1494" i="10"/>
  <c r="M1494" i="10"/>
  <c r="N1494" i="10"/>
  <c r="J1495" i="10"/>
  <c r="K1495" i="10"/>
  <c r="L1495" i="10"/>
  <c r="M1495" i="10"/>
  <c r="N1495" i="10"/>
  <c r="J1496" i="10"/>
  <c r="K1496" i="10"/>
  <c r="L1496" i="10"/>
  <c r="M1496" i="10"/>
  <c r="N1496" i="10"/>
  <c r="J1497" i="10"/>
  <c r="K1497" i="10"/>
  <c r="L1497" i="10"/>
  <c r="M1497" i="10"/>
  <c r="N1497" i="10"/>
  <c r="J1498" i="10"/>
  <c r="K1498" i="10"/>
  <c r="L1498" i="10"/>
  <c r="M1498" i="10"/>
  <c r="N1498" i="10"/>
  <c r="J1499" i="10"/>
  <c r="K1499" i="10"/>
  <c r="L1499" i="10"/>
  <c r="M1499" i="10"/>
  <c r="N1499" i="10"/>
  <c r="J1500" i="10"/>
  <c r="K1500" i="10"/>
  <c r="L1500" i="10"/>
  <c r="M1500" i="10"/>
  <c r="N1500" i="10"/>
  <c r="J1501" i="10"/>
  <c r="K1501" i="10"/>
  <c r="L1501" i="10"/>
  <c r="M1501" i="10"/>
  <c r="N1501" i="10"/>
  <c r="J1502" i="10"/>
  <c r="K1502" i="10"/>
  <c r="L1502" i="10"/>
  <c r="M1502" i="10"/>
  <c r="N1502" i="10"/>
  <c r="J1503" i="10"/>
  <c r="K1503" i="10"/>
  <c r="L1503" i="10"/>
  <c r="M1503" i="10"/>
  <c r="N1503" i="10"/>
  <c r="J1504" i="10"/>
  <c r="K1504" i="10"/>
  <c r="L1504" i="10"/>
  <c r="M1504" i="10"/>
  <c r="N1504" i="10"/>
  <c r="J1505" i="10"/>
  <c r="K1505" i="10"/>
  <c r="L1505" i="10"/>
  <c r="M1505" i="10"/>
  <c r="N1505" i="10"/>
  <c r="J1506" i="10"/>
  <c r="K1506" i="10"/>
  <c r="L1506" i="10"/>
  <c r="M1506" i="10"/>
  <c r="N1506" i="10"/>
  <c r="J1507" i="10"/>
  <c r="K1507" i="10"/>
  <c r="L1507" i="10"/>
  <c r="M1507" i="10"/>
  <c r="N1507" i="10"/>
  <c r="J1508" i="10"/>
  <c r="K1508" i="10"/>
  <c r="L1508" i="10"/>
  <c r="M1508" i="10"/>
  <c r="N1508" i="10"/>
  <c r="J1509" i="10"/>
  <c r="K1509" i="10"/>
  <c r="L1509" i="10"/>
  <c r="M1509" i="10"/>
  <c r="N1509" i="10"/>
  <c r="J1510" i="10"/>
  <c r="K1510" i="10"/>
  <c r="L1510" i="10"/>
  <c r="M1510" i="10"/>
  <c r="N1510" i="10"/>
  <c r="J1511" i="10"/>
  <c r="K1511" i="10"/>
  <c r="L1511" i="10"/>
  <c r="M1511" i="10"/>
  <c r="N1511" i="10"/>
  <c r="J1512" i="10"/>
  <c r="K1512" i="10"/>
  <c r="L1512" i="10"/>
  <c r="M1512" i="10"/>
  <c r="N1512" i="10"/>
  <c r="J1513" i="10"/>
  <c r="K1513" i="10"/>
  <c r="L1513" i="10"/>
  <c r="M1513" i="10"/>
  <c r="N1513" i="10"/>
  <c r="J1514" i="10"/>
  <c r="K1514" i="10"/>
  <c r="L1514" i="10"/>
  <c r="M1514" i="10"/>
  <c r="N1514" i="10"/>
  <c r="J1515" i="10"/>
  <c r="K1515" i="10"/>
  <c r="L1515" i="10"/>
  <c r="M1515" i="10"/>
  <c r="N1515" i="10"/>
  <c r="J1516" i="10"/>
  <c r="K1516" i="10"/>
  <c r="L1516" i="10"/>
  <c r="M1516" i="10"/>
  <c r="N1516" i="10"/>
  <c r="J1517" i="10"/>
  <c r="K1517" i="10"/>
  <c r="L1517" i="10"/>
  <c r="M1517" i="10"/>
  <c r="N1517" i="10"/>
  <c r="J1518" i="10"/>
  <c r="K1518" i="10"/>
  <c r="L1518" i="10"/>
  <c r="M1518" i="10"/>
  <c r="N1518" i="10"/>
  <c r="J1519" i="10"/>
  <c r="K1519" i="10"/>
  <c r="L1519" i="10"/>
  <c r="M1519" i="10"/>
  <c r="N1519" i="10"/>
  <c r="J1520" i="10"/>
  <c r="K1520" i="10"/>
  <c r="L1520" i="10"/>
  <c r="M1520" i="10"/>
  <c r="N1520" i="10"/>
  <c r="J1521" i="10"/>
  <c r="K1521" i="10"/>
  <c r="L1521" i="10"/>
  <c r="M1521" i="10"/>
  <c r="N1521" i="10"/>
  <c r="J1522" i="10"/>
  <c r="K1522" i="10"/>
  <c r="L1522" i="10"/>
  <c r="M1522" i="10"/>
  <c r="N1522" i="10"/>
  <c r="J1523" i="10"/>
  <c r="K1523" i="10"/>
  <c r="L1523" i="10"/>
  <c r="M1523" i="10"/>
  <c r="N1523" i="10"/>
  <c r="J1524" i="10"/>
  <c r="K1524" i="10"/>
  <c r="L1524" i="10"/>
  <c r="M1524" i="10"/>
  <c r="N1524" i="10"/>
  <c r="J1525" i="10"/>
  <c r="K1525" i="10"/>
  <c r="L1525" i="10"/>
  <c r="M1525" i="10"/>
  <c r="N1525" i="10"/>
  <c r="J1526" i="10"/>
  <c r="K1526" i="10"/>
  <c r="L1526" i="10"/>
  <c r="M1526" i="10"/>
  <c r="N1526" i="10"/>
  <c r="J1527" i="10"/>
  <c r="K1527" i="10"/>
  <c r="L1527" i="10"/>
  <c r="M1527" i="10"/>
  <c r="N1527" i="10"/>
  <c r="J1528" i="10"/>
  <c r="K1528" i="10"/>
  <c r="L1528" i="10"/>
  <c r="M1528" i="10"/>
  <c r="N1528" i="10"/>
  <c r="J1529" i="10"/>
  <c r="K1529" i="10"/>
  <c r="L1529" i="10"/>
  <c r="M1529" i="10"/>
  <c r="N1529" i="10"/>
  <c r="J1530" i="10"/>
  <c r="K1530" i="10"/>
  <c r="L1530" i="10"/>
  <c r="M1530" i="10"/>
  <c r="N1530" i="10"/>
  <c r="J1531" i="10"/>
  <c r="K1531" i="10"/>
  <c r="L1531" i="10"/>
  <c r="M1531" i="10"/>
  <c r="N1531" i="10"/>
  <c r="J1532" i="10"/>
  <c r="K1532" i="10"/>
  <c r="L1532" i="10"/>
  <c r="M1532" i="10"/>
  <c r="N1532" i="10"/>
  <c r="J1533" i="10"/>
  <c r="K1533" i="10"/>
  <c r="L1533" i="10"/>
  <c r="M1533" i="10"/>
  <c r="N1533" i="10"/>
  <c r="J1534" i="10"/>
  <c r="K1534" i="10"/>
  <c r="L1534" i="10"/>
  <c r="M1534" i="10"/>
  <c r="N1534" i="10"/>
  <c r="J1535" i="10"/>
  <c r="K1535" i="10"/>
  <c r="L1535" i="10"/>
  <c r="M1535" i="10"/>
  <c r="N1535" i="10"/>
  <c r="J1536" i="10"/>
  <c r="K1536" i="10"/>
  <c r="L1536" i="10"/>
  <c r="M1536" i="10"/>
  <c r="N1536" i="10"/>
  <c r="J1537" i="10"/>
  <c r="K1537" i="10"/>
  <c r="L1537" i="10"/>
  <c r="M1537" i="10"/>
  <c r="N1537" i="10"/>
  <c r="J1538" i="10"/>
  <c r="K1538" i="10"/>
  <c r="L1538" i="10"/>
  <c r="M1538" i="10"/>
  <c r="N1538" i="10"/>
  <c r="J1539" i="10"/>
  <c r="K1539" i="10"/>
  <c r="L1539" i="10"/>
  <c r="M1539" i="10"/>
  <c r="N1539" i="10"/>
  <c r="J1540" i="10"/>
  <c r="K1540" i="10"/>
  <c r="L1540" i="10"/>
  <c r="M1540" i="10"/>
  <c r="N1540" i="10"/>
  <c r="J1541" i="10"/>
  <c r="K1541" i="10"/>
  <c r="L1541" i="10"/>
  <c r="M1541" i="10"/>
  <c r="N1541" i="10"/>
  <c r="J1542" i="10"/>
  <c r="K1542" i="10"/>
  <c r="L1542" i="10"/>
  <c r="M1542" i="10"/>
  <c r="N1542" i="10"/>
  <c r="J1543" i="10"/>
  <c r="K1543" i="10"/>
  <c r="L1543" i="10"/>
  <c r="M1543" i="10"/>
  <c r="N1543" i="10"/>
  <c r="J1544" i="10"/>
  <c r="K1544" i="10"/>
  <c r="L1544" i="10"/>
  <c r="M1544" i="10"/>
  <c r="N1544" i="10"/>
  <c r="J1545" i="10"/>
  <c r="K1545" i="10"/>
  <c r="L1545" i="10"/>
  <c r="M1545" i="10"/>
  <c r="N1545" i="10"/>
  <c r="J1546" i="10"/>
  <c r="K1546" i="10"/>
  <c r="L1546" i="10"/>
  <c r="M1546" i="10"/>
  <c r="N1546" i="10"/>
  <c r="J1547" i="10"/>
  <c r="K1547" i="10"/>
  <c r="L1547" i="10"/>
  <c r="M1547" i="10"/>
  <c r="N1547" i="10"/>
  <c r="J1548" i="10"/>
  <c r="K1548" i="10"/>
  <c r="L1548" i="10"/>
  <c r="M1548" i="10"/>
  <c r="N1548" i="10"/>
  <c r="J1549" i="10"/>
  <c r="K1549" i="10"/>
  <c r="L1549" i="10"/>
  <c r="M1549" i="10"/>
  <c r="N1549" i="10"/>
  <c r="J1550" i="10"/>
  <c r="K1550" i="10"/>
  <c r="L1550" i="10"/>
  <c r="M1550" i="10"/>
  <c r="N1550" i="10"/>
  <c r="J1551" i="10"/>
  <c r="K1551" i="10"/>
  <c r="L1551" i="10"/>
  <c r="M1551" i="10"/>
  <c r="N1551" i="10"/>
  <c r="J1552" i="10"/>
  <c r="K1552" i="10"/>
  <c r="L1552" i="10"/>
  <c r="M1552" i="10"/>
  <c r="N1552" i="10"/>
  <c r="J1553" i="10"/>
  <c r="K1553" i="10"/>
  <c r="L1553" i="10"/>
  <c r="M1553" i="10"/>
  <c r="N1553" i="10"/>
  <c r="J1554" i="10"/>
  <c r="K1554" i="10"/>
  <c r="L1554" i="10"/>
  <c r="M1554" i="10"/>
  <c r="N1554" i="10"/>
  <c r="J1555" i="10"/>
  <c r="K1555" i="10"/>
  <c r="L1555" i="10"/>
  <c r="M1555" i="10"/>
  <c r="N1555" i="10"/>
  <c r="J1556" i="10"/>
  <c r="K1556" i="10"/>
  <c r="L1556" i="10"/>
  <c r="M1556" i="10"/>
  <c r="N1556" i="10"/>
  <c r="J1557" i="10"/>
  <c r="K1557" i="10"/>
  <c r="L1557" i="10"/>
  <c r="M1557" i="10"/>
  <c r="N1557" i="10"/>
  <c r="J1558" i="10"/>
  <c r="K1558" i="10"/>
  <c r="L1558" i="10"/>
  <c r="M1558" i="10"/>
  <c r="N1558" i="10"/>
  <c r="J1559" i="10"/>
  <c r="K1559" i="10"/>
  <c r="L1559" i="10"/>
  <c r="M1559" i="10"/>
  <c r="N1559" i="10"/>
  <c r="J1560" i="10"/>
  <c r="K1560" i="10"/>
  <c r="L1560" i="10"/>
  <c r="M1560" i="10"/>
  <c r="N1560" i="10"/>
  <c r="J1561" i="10"/>
  <c r="K1561" i="10"/>
  <c r="L1561" i="10"/>
  <c r="M1561" i="10"/>
  <c r="N1561" i="10"/>
  <c r="J1562" i="10"/>
  <c r="K1562" i="10"/>
  <c r="L1562" i="10"/>
  <c r="M1562" i="10"/>
  <c r="N1562" i="10"/>
  <c r="J1563" i="10"/>
  <c r="K1563" i="10"/>
  <c r="L1563" i="10"/>
  <c r="M1563" i="10"/>
  <c r="N1563" i="10"/>
  <c r="J1564" i="10"/>
  <c r="K1564" i="10"/>
  <c r="L1564" i="10"/>
  <c r="M1564" i="10"/>
  <c r="N1564" i="10"/>
  <c r="J1565" i="10"/>
  <c r="K1565" i="10"/>
  <c r="L1565" i="10"/>
  <c r="M1565" i="10"/>
  <c r="N1565" i="10"/>
  <c r="J1566" i="10"/>
  <c r="K1566" i="10"/>
  <c r="L1566" i="10"/>
  <c r="M1566" i="10"/>
  <c r="N1566" i="10"/>
  <c r="J1567" i="10"/>
  <c r="K1567" i="10"/>
  <c r="L1567" i="10"/>
  <c r="M1567" i="10"/>
  <c r="N1567" i="10"/>
  <c r="J1568" i="10"/>
  <c r="K1568" i="10"/>
  <c r="L1568" i="10"/>
  <c r="M1568" i="10"/>
  <c r="N1568" i="10"/>
  <c r="J1569" i="10"/>
  <c r="K1569" i="10"/>
  <c r="L1569" i="10"/>
  <c r="M1569" i="10"/>
  <c r="N1569" i="10"/>
  <c r="J1570" i="10"/>
  <c r="K1570" i="10"/>
  <c r="L1570" i="10"/>
  <c r="M1570" i="10"/>
  <c r="N1570" i="10"/>
  <c r="J1571" i="10"/>
  <c r="K1571" i="10"/>
  <c r="L1571" i="10"/>
  <c r="M1571" i="10"/>
  <c r="N1571" i="10"/>
  <c r="J1572" i="10"/>
  <c r="K1572" i="10"/>
  <c r="L1572" i="10"/>
  <c r="M1572" i="10"/>
  <c r="N1572" i="10"/>
  <c r="J1573" i="10"/>
  <c r="K1573" i="10"/>
  <c r="L1573" i="10"/>
  <c r="M1573" i="10"/>
  <c r="N1573" i="10"/>
  <c r="J1574" i="10"/>
  <c r="K1574" i="10"/>
  <c r="L1574" i="10"/>
  <c r="M1574" i="10"/>
  <c r="N1574" i="10"/>
  <c r="J1575" i="10"/>
  <c r="K1575" i="10"/>
  <c r="L1575" i="10"/>
  <c r="M1575" i="10"/>
  <c r="N1575" i="10"/>
  <c r="J1576" i="10"/>
  <c r="K1576" i="10"/>
  <c r="L1576" i="10"/>
  <c r="M1576" i="10"/>
  <c r="N1576" i="10"/>
  <c r="J1577" i="10"/>
  <c r="K1577" i="10"/>
  <c r="L1577" i="10"/>
  <c r="M1577" i="10"/>
  <c r="N1577" i="10"/>
  <c r="J1578" i="10"/>
  <c r="K1578" i="10"/>
  <c r="L1578" i="10"/>
  <c r="M1578" i="10"/>
  <c r="N1578" i="10"/>
  <c r="J1579" i="10"/>
  <c r="K1579" i="10"/>
  <c r="L1579" i="10"/>
  <c r="M1579" i="10"/>
  <c r="N1579" i="10"/>
  <c r="J1580" i="10"/>
  <c r="K1580" i="10"/>
  <c r="L1580" i="10"/>
  <c r="M1580" i="10"/>
  <c r="N1580" i="10"/>
  <c r="J1581" i="10"/>
  <c r="K1581" i="10"/>
  <c r="L1581" i="10"/>
  <c r="M1581" i="10"/>
  <c r="N1581" i="10"/>
  <c r="J1582" i="10"/>
  <c r="K1582" i="10"/>
  <c r="L1582" i="10"/>
  <c r="M1582" i="10"/>
  <c r="N1582" i="10"/>
  <c r="J1583" i="10"/>
  <c r="K1583" i="10"/>
  <c r="L1583" i="10"/>
  <c r="M1583" i="10"/>
  <c r="N1583" i="10"/>
  <c r="J1584" i="10"/>
  <c r="K1584" i="10"/>
  <c r="L1584" i="10"/>
  <c r="M1584" i="10"/>
  <c r="N1584" i="10"/>
  <c r="J1585" i="10"/>
  <c r="K1585" i="10"/>
  <c r="L1585" i="10"/>
  <c r="M1585" i="10"/>
  <c r="N1585" i="10"/>
  <c r="J1586" i="10"/>
  <c r="K1586" i="10"/>
  <c r="L1586" i="10"/>
  <c r="M1586" i="10"/>
  <c r="N1586" i="10"/>
  <c r="J1587" i="10"/>
  <c r="K1587" i="10"/>
  <c r="L1587" i="10"/>
  <c r="M1587" i="10"/>
  <c r="N1587" i="10"/>
  <c r="J1588" i="10"/>
  <c r="K1588" i="10"/>
  <c r="L1588" i="10"/>
  <c r="M1588" i="10"/>
  <c r="N1588" i="10"/>
  <c r="J1589" i="10"/>
  <c r="K1589" i="10"/>
  <c r="L1589" i="10"/>
  <c r="M1589" i="10"/>
  <c r="N1589" i="10"/>
  <c r="J1590" i="10"/>
  <c r="K1590" i="10"/>
  <c r="L1590" i="10"/>
  <c r="M1590" i="10"/>
  <c r="N1590" i="10"/>
  <c r="J1591" i="10"/>
  <c r="K1591" i="10"/>
  <c r="L1591" i="10"/>
  <c r="M1591" i="10"/>
  <c r="N1591" i="10"/>
  <c r="J1592" i="10"/>
  <c r="K1592" i="10"/>
  <c r="L1592" i="10"/>
  <c r="M1592" i="10"/>
  <c r="N1592" i="10"/>
  <c r="J1593" i="10"/>
  <c r="K1593" i="10"/>
  <c r="L1593" i="10"/>
  <c r="M1593" i="10"/>
  <c r="N1593" i="10"/>
  <c r="J1594" i="10"/>
  <c r="K1594" i="10"/>
  <c r="L1594" i="10"/>
  <c r="M1594" i="10"/>
  <c r="N1594" i="10"/>
  <c r="J1595" i="10"/>
  <c r="K1595" i="10"/>
  <c r="L1595" i="10"/>
  <c r="M1595" i="10"/>
  <c r="N1595" i="10"/>
  <c r="J1596" i="10"/>
  <c r="K1596" i="10"/>
  <c r="L1596" i="10"/>
  <c r="M1596" i="10"/>
  <c r="N1596" i="10"/>
  <c r="J1597" i="10"/>
  <c r="K1597" i="10"/>
  <c r="L1597" i="10"/>
  <c r="M1597" i="10"/>
  <c r="N1597" i="10"/>
  <c r="J1598" i="10"/>
  <c r="K1598" i="10"/>
  <c r="L1598" i="10"/>
  <c r="M1598" i="10"/>
  <c r="N1598" i="10"/>
  <c r="J1599" i="10"/>
  <c r="K1599" i="10"/>
  <c r="L1599" i="10"/>
  <c r="M1599" i="10"/>
  <c r="N1599" i="10"/>
  <c r="J1600" i="10"/>
  <c r="K1600" i="10"/>
  <c r="L1600" i="10"/>
  <c r="M1600" i="10"/>
  <c r="N1600" i="10"/>
  <c r="J1601" i="10"/>
  <c r="K1601" i="10"/>
  <c r="L1601" i="10"/>
  <c r="M1601" i="10"/>
  <c r="N1601" i="10"/>
  <c r="J1602" i="10"/>
  <c r="K1602" i="10"/>
  <c r="L1602" i="10"/>
  <c r="M1602" i="10"/>
  <c r="N1602" i="10"/>
  <c r="J1603" i="10"/>
  <c r="K1603" i="10"/>
  <c r="L1603" i="10"/>
  <c r="M1603" i="10"/>
  <c r="N1603" i="10"/>
  <c r="J1604" i="10"/>
  <c r="K1604" i="10"/>
  <c r="L1604" i="10"/>
  <c r="M1604" i="10"/>
  <c r="N1604" i="10"/>
  <c r="J1605" i="10"/>
  <c r="K1605" i="10"/>
  <c r="L1605" i="10"/>
  <c r="M1605" i="10"/>
  <c r="N1605" i="10"/>
  <c r="J1606" i="10"/>
  <c r="K1606" i="10"/>
  <c r="L1606" i="10"/>
  <c r="M1606" i="10"/>
  <c r="N1606" i="10"/>
  <c r="J1607" i="10"/>
  <c r="K1607" i="10"/>
  <c r="L1607" i="10"/>
  <c r="M1607" i="10"/>
  <c r="N1607" i="10"/>
  <c r="J1608" i="10"/>
  <c r="K1608" i="10"/>
  <c r="L1608" i="10"/>
  <c r="M1608" i="10"/>
  <c r="N1608" i="10"/>
  <c r="J1609" i="10"/>
  <c r="K1609" i="10"/>
  <c r="L1609" i="10"/>
  <c r="M1609" i="10"/>
  <c r="N1609" i="10"/>
  <c r="J1610" i="10"/>
  <c r="K1610" i="10"/>
  <c r="L1610" i="10"/>
  <c r="M1610" i="10"/>
  <c r="N1610" i="10"/>
  <c r="J1611" i="10"/>
  <c r="K1611" i="10"/>
  <c r="L1611" i="10"/>
  <c r="M1611" i="10"/>
  <c r="N1611" i="10"/>
  <c r="J1612" i="10"/>
  <c r="K1612" i="10"/>
  <c r="L1612" i="10"/>
  <c r="M1612" i="10"/>
  <c r="N1612" i="10"/>
  <c r="J1613" i="10"/>
  <c r="K1613" i="10"/>
  <c r="L1613" i="10"/>
  <c r="M1613" i="10"/>
  <c r="N1613" i="10"/>
  <c r="J1614" i="10"/>
  <c r="K1614" i="10"/>
  <c r="L1614" i="10"/>
  <c r="M1614" i="10"/>
  <c r="N1614" i="10"/>
  <c r="J1615" i="10"/>
  <c r="K1615" i="10"/>
  <c r="L1615" i="10"/>
  <c r="M1615" i="10"/>
  <c r="N1615" i="10"/>
  <c r="J1616" i="10"/>
  <c r="K1616" i="10"/>
  <c r="L1616" i="10"/>
  <c r="M1616" i="10"/>
  <c r="N1616" i="10"/>
  <c r="J1617" i="10"/>
  <c r="K1617" i="10"/>
  <c r="L1617" i="10"/>
  <c r="M1617" i="10"/>
  <c r="N1617" i="10"/>
  <c r="J1618" i="10"/>
  <c r="K1618" i="10"/>
  <c r="L1618" i="10"/>
  <c r="M1618" i="10"/>
  <c r="N1618" i="10"/>
  <c r="J1619" i="10"/>
  <c r="K1619" i="10"/>
  <c r="L1619" i="10"/>
  <c r="M1619" i="10"/>
  <c r="N1619" i="10"/>
  <c r="J1620" i="10"/>
  <c r="K1620" i="10"/>
  <c r="L1620" i="10"/>
  <c r="M1620" i="10"/>
  <c r="N1620" i="10"/>
  <c r="J1621" i="10"/>
  <c r="K1621" i="10"/>
  <c r="L1621" i="10"/>
  <c r="M1621" i="10"/>
  <c r="N1621" i="10"/>
  <c r="J1622" i="10"/>
  <c r="K1622" i="10"/>
  <c r="L1622" i="10"/>
  <c r="M1622" i="10"/>
  <c r="N1622" i="10"/>
  <c r="J1623" i="10"/>
  <c r="K1623" i="10"/>
  <c r="L1623" i="10"/>
  <c r="M1623" i="10"/>
  <c r="N1623" i="10"/>
  <c r="J1624" i="10"/>
  <c r="K1624" i="10"/>
  <c r="L1624" i="10"/>
  <c r="M1624" i="10"/>
  <c r="N1624" i="10"/>
  <c r="J1625" i="10"/>
  <c r="K1625" i="10"/>
  <c r="L1625" i="10"/>
  <c r="M1625" i="10"/>
  <c r="N1625" i="10"/>
  <c r="J1626" i="10"/>
  <c r="K1626" i="10"/>
  <c r="L1626" i="10"/>
  <c r="M1626" i="10"/>
  <c r="N1626" i="10"/>
  <c r="J1627" i="10"/>
  <c r="K1627" i="10"/>
  <c r="L1627" i="10"/>
  <c r="M1627" i="10"/>
  <c r="N1627" i="10"/>
  <c r="J1628" i="10"/>
  <c r="K1628" i="10"/>
  <c r="L1628" i="10"/>
  <c r="M1628" i="10"/>
  <c r="N1628" i="10"/>
  <c r="J1629" i="10"/>
  <c r="K1629" i="10"/>
  <c r="L1629" i="10"/>
  <c r="M1629" i="10"/>
  <c r="N1629" i="10"/>
  <c r="J1630" i="10"/>
  <c r="K1630" i="10"/>
  <c r="L1630" i="10"/>
  <c r="M1630" i="10"/>
  <c r="N1630" i="10"/>
  <c r="J1631" i="10"/>
  <c r="K1631" i="10"/>
  <c r="L1631" i="10"/>
  <c r="M1631" i="10"/>
  <c r="N1631" i="10"/>
  <c r="J1632" i="10"/>
  <c r="K1632" i="10"/>
  <c r="L1632" i="10"/>
  <c r="M1632" i="10"/>
  <c r="N1632" i="10"/>
  <c r="J1633" i="10"/>
  <c r="K1633" i="10"/>
  <c r="L1633" i="10"/>
  <c r="M1633" i="10"/>
  <c r="N1633" i="10"/>
  <c r="J1634" i="10"/>
  <c r="K1634" i="10"/>
  <c r="L1634" i="10"/>
  <c r="M1634" i="10"/>
  <c r="N1634" i="10"/>
  <c r="J1635" i="10"/>
  <c r="K1635" i="10"/>
  <c r="L1635" i="10"/>
  <c r="M1635" i="10"/>
  <c r="N1635" i="10"/>
  <c r="J1636" i="10"/>
  <c r="K1636" i="10"/>
  <c r="L1636" i="10"/>
  <c r="M1636" i="10"/>
  <c r="N1636" i="10"/>
  <c r="J1637" i="10"/>
  <c r="K1637" i="10"/>
  <c r="L1637" i="10"/>
  <c r="M1637" i="10"/>
  <c r="N1637" i="10"/>
  <c r="J1638" i="10"/>
  <c r="K1638" i="10"/>
  <c r="L1638" i="10"/>
  <c r="M1638" i="10"/>
  <c r="N1638" i="10"/>
  <c r="J1639" i="10"/>
  <c r="K1639" i="10"/>
  <c r="L1639" i="10"/>
  <c r="M1639" i="10"/>
  <c r="N1639" i="10"/>
  <c r="J1640" i="10"/>
  <c r="K1640" i="10"/>
  <c r="L1640" i="10"/>
  <c r="M1640" i="10"/>
  <c r="N1640" i="10"/>
  <c r="J1641" i="10"/>
  <c r="K1641" i="10"/>
  <c r="L1641" i="10"/>
  <c r="M1641" i="10"/>
  <c r="N1641" i="10"/>
  <c r="J1642" i="10"/>
  <c r="K1642" i="10"/>
  <c r="L1642" i="10"/>
  <c r="M1642" i="10"/>
  <c r="N1642" i="10"/>
  <c r="J1643" i="10"/>
  <c r="K1643" i="10"/>
  <c r="L1643" i="10"/>
  <c r="M1643" i="10"/>
  <c r="N1643" i="10"/>
  <c r="J1644" i="10"/>
  <c r="K1644" i="10"/>
  <c r="L1644" i="10"/>
  <c r="M1644" i="10"/>
  <c r="N1644" i="10"/>
  <c r="J1645" i="10"/>
  <c r="K1645" i="10"/>
  <c r="L1645" i="10"/>
  <c r="M1645" i="10"/>
  <c r="N1645" i="10"/>
  <c r="J1646" i="10"/>
  <c r="K1646" i="10"/>
  <c r="L1646" i="10"/>
  <c r="M1646" i="10"/>
  <c r="N1646" i="10"/>
  <c r="J1647" i="10"/>
  <c r="K1647" i="10"/>
  <c r="L1647" i="10"/>
  <c r="M1647" i="10"/>
  <c r="N1647" i="10"/>
  <c r="J1648" i="10"/>
  <c r="K1648" i="10"/>
  <c r="L1648" i="10"/>
  <c r="M1648" i="10"/>
  <c r="N1648" i="10"/>
  <c r="J1649" i="10"/>
  <c r="K1649" i="10"/>
  <c r="L1649" i="10"/>
  <c r="M1649" i="10"/>
  <c r="N1649" i="10"/>
  <c r="J1650" i="10"/>
  <c r="K1650" i="10"/>
  <c r="L1650" i="10"/>
  <c r="M1650" i="10"/>
  <c r="N1650" i="10"/>
  <c r="J1651" i="10"/>
  <c r="K1651" i="10"/>
  <c r="L1651" i="10"/>
  <c r="M1651" i="10"/>
  <c r="N1651" i="10"/>
  <c r="J1652" i="10"/>
  <c r="K1652" i="10"/>
  <c r="L1652" i="10"/>
  <c r="M1652" i="10"/>
  <c r="N1652" i="10"/>
  <c r="J1653" i="10"/>
  <c r="K1653" i="10"/>
  <c r="L1653" i="10"/>
  <c r="M1653" i="10"/>
  <c r="N1653" i="10"/>
  <c r="J1654" i="10"/>
  <c r="K1654" i="10"/>
  <c r="L1654" i="10"/>
  <c r="M1654" i="10"/>
  <c r="N1654" i="10"/>
  <c r="J1655" i="10"/>
  <c r="K1655" i="10"/>
  <c r="L1655" i="10"/>
  <c r="M1655" i="10"/>
  <c r="N1655" i="10"/>
  <c r="J1656" i="10"/>
  <c r="K1656" i="10"/>
  <c r="L1656" i="10"/>
  <c r="M1656" i="10"/>
  <c r="N1656" i="10"/>
  <c r="J1657" i="10"/>
  <c r="K1657" i="10"/>
  <c r="L1657" i="10"/>
  <c r="M1657" i="10"/>
  <c r="N1657" i="10"/>
  <c r="J1658" i="10"/>
  <c r="K1658" i="10"/>
  <c r="L1658" i="10"/>
  <c r="M1658" i="10"/>
  <c r="N1658" i="10"/>
  <c r="J1659" i="10"/>
  <c r="K1659" i="10"/>
  <c r="L1659" i="10"/>
  <c r="M1659" i="10"/>
  <c r="N1659" i="10"/>
  <c r="J1660" i="10"/>
  <c r="K1660" i="10"/>
  <c r="L1660" i="10"/>
  <c r="M1660" i="10"/>
  <c r="N1660" i="10"/>
  <c r="J1661" i="10"/>
  <c r="K1661" i="10"/>
  <c r="L1661" i="10"/>
  <c r="M1661" i="10"/>
  <c r="N1661" i="10"/>
  <c r="J1662" i="10"/>
  <c r="K1662" i="10"/>
  <c r="L1662" i="10"/>
  <c r="M1662" i="10"/>
  <c r="N1662" i="10"/>
  <c r="J1663" i="10"/>
  <c r="K1663" i="10"/>
  <c r="L1663" i="10"/>
  <c r="M1663" i="10"/>
  <c r="N1663" i="10"/>
  <c r="J1664" i="10"/>
  <c r="K1664" i="10"/>
  <c r="L1664" i="10"/>
  <c r="M1664" i="10"/>
  <c r="N1664" i="10"/>
  <c r="J1665" i="10"/>
  <c r="K1665" i="10"/>
  <c r="L1665" i="10"/>
  <c r="M1665" i="10"/>
  <c r="N1665" i="10"/>
  <c r="J1666" i="10"/>
  <c r="K1666" i="10"/>
  <c r="L1666" i="10"/>
  <c r="M1666" i="10"/>
  <c r="N1666" i="10"/>
  <c r="J1667" i="10"/>
  <c r="K1667" i="10"/>
  <c r="L1667" i="10"/>
  <c r="M1667" i="10"/>
  <c r="N1667" i="10"/>
  <c r="J1668" i="10"/>
  <c r="K1668" i="10"/>
  <c r="L1668" i="10"/>
  <c r="M1668" i="10"/>
  <c r="N1668" i="10"/>
  <c r="J1669" i="10"/>
  <c r="K1669" i="10"/>
  <c r="L1669" i="10"/>
  <c r="M1669" i="10"/>
  <c r="N1669" i="10"/>
  <c r="J1670" i="10"/>
  <c r="K1670" i="10"/>
  <c r="L1670" i="10"/>
  <c r="M1670" i="10"/>
  <c r="N1670" i="10"/>
  <c r="J1671" i="10"/>
  <c r="K1671" i="10"/>
  <c r="L1671" i="10"/>
  <c r="M1671" i="10"/>
  <c r="N1671" i="10"/>
  <c r="J1672" i="10"/>
  <c r="K1672" i="10"/>
  <c r="L1672" i="10"/>
  <c r="M1672" i="10"/>
  <c r="N1672" i="10"/>
  <c r="J1673" i="10"/>
  <c r="K1673" i="10"/>
  <c r="L1673" i="10"/>
  <c r="M1673" i="10"/>
  <c r="N1673" i="10"/>
  <c r="J1674" i="10"/>
  <c r="K1674" i="10"/>
  <c r="L1674" i="10"/>
  <c r="M1674" i="10"/>
  <c r="N1674" i="10"/>
  <c r="J1675" i="10"/>
  <c r="K1675" i="10"/>
  <c r="L1675" i="10"/>
  <c r="M1675" i="10"/>
  <c r="N1675" i="10"/>
  <c r="J1676" i="10"/>
  <c r="K1676" i="10"/>
  <c r="L1676" i="10"/>
  <c r="M1676" i="10"/>
  <c r="N1676" i="10"/>
  <c r="J1677" i="10"/>
  <c r="K1677" i="10"/>
  <c r="L1677" i="10"/>
  <c r="M1677" i="10"/>
  <c r="N1677" i="10"/>
  <c r="J1678" i="10"/>
  <c r="K1678" i="10"/>
  <c r="L1678" i="10"/>
  <c r="M1678" i="10"/>
  <c r="N1678" i="10"/>
  <c r="J1679" i="10"/>
  <c r="K1679" i="10"/>
  <c r="L1679" i="10"/>
  <c r="M1679" i="10"/>
  <c r="N1679" i="10"/>
  <c r="J1680" i="10"/>
  <c r="K1680" i="10"/>
  <c r="L1680" i="10"/>
  <c r="M1680" i="10"/>
  <c r="N1680" i="10"/>
  <c r="J1681" i="10"/>
  <c r="K1681" i="10"/>
  <c r="L1681" i="10"/>
  <c r="M1681" i="10"/>
  <c r="N1681" i="10"/>
  <c r="J1682" i="10"/>
  <c r="K1682" i="10"/>
  <c r="L1682" i="10"/>
  <c r="M1682" i="10"/>
  <c r="N1682" i="10"/>
  <c r="J1683" i="10"/>
  <c r="K1683" i="10"/>
  <c r="L1683" i="10"/>
  <c r="M1683" i="10"/>
  <c r="N1683" i="10"/>
  <c r="J1684" i="10"/>
  <c r="K1684" i="10"/>
  <c r="L1684" i="10"/>
  <c r="M1684" i="10"/>
  <c r="N1684" i="10"/>
  <c r="J1685" i="10"/>
  <c r="K1685" i="10"/>
  <c r="L1685" i="10"/>
  <c r="M1685" i="10"/>
  <c r="N1685" i="10"/>
  <c r="J1686" i="10"/>
  <c r="K1686" i="10"/>
  <c r="L1686" i="10"/>
  <c r="M1686" i="10"/>
  <c r="N1686" i="10"/>
  <c r="J1687" i="10"/>
  <c r="K1687" i="10"/>
  <c r="L1687" i="10"/>
  <c r="M1687" i="10"/>
  <c r="N1687" i="10"/>
  <c r="J1688" i="10"/>
  <c r="K1688" i="10"/>
  <c r="L1688" i="10"/>
  <c r="M1688" i="10"/>
  <c r="N1688" i="10"/>
  <c r="J1689" i="10"/>
  <c r="K1689" i="10"/>
  <c r="L1689" i="10"/>
  <c r="M1689" i="10"/>
  <c r="N1689" i="10"/>
  <c r="J1690" i="10"/>
  <c r="K1690" i="10"/>
  <c r="L1690" i="10"/>
  <c r="M1690" i="10"/>
  <c r="N1690" i="10"/>
  <c r="J1691" i="10"/>
  <c r="K1691" i="10"/>
  <c r="L1691" i="10"/>
  <c r="M1691" i="10"/>
  <c r="N1691" i="10"/>
  <c r="J1692" i="10"/>
  <c r="K1692" i="10"/>
  <c r="L1692" i="10"/>
  <c r="M1692" i="10"/>
  <c r="N1692" i="10"/>
  <c r="J1693" i="10"/>
  <c r="K1693" i="10"/>
  <c r="L1693" i="10"/>
  <c r="M1693" i="10"/>
  <c r="N1693" i="10"/>
  <c r="J1694" i="10"/>
  <c r="K1694" i="10"/>
  <c r="L1694" i="10"/>
  <c r="M1694" i="10"/>
  <c r="N1694" i="10"/>
  <c r="J1695" i="10"/>
  <c r="K1695" i="10"/>
  <c r="L1695" i="10"/>
  <c r="M1695" i="10"/>
  <c r="N1695" i="10"/>
  <c r="J1696" i="10"/>
  <c r="K1696" i="10"/>
  <c r="L1696" i="10"/>
  <c r="M1696" i="10"/>
  <c r="N1696" i="10"/>
  <c r="J1697" i="10"/>
  <c r="K1697" i="10"/>
  <c r="L1697" i="10"/>
  <c r="M1697" i="10"/>
  <c r="N1697" i="10"/>
  <c r="J1698" i="10"/>
  <c r="K1698" i="10"/>
  <c r="L1698" i="10"/>
  <c r="M1698" i="10"/>
  <c r="N1698" i="10"/>
  <c r="J1699" i="10"/>
  <c r="K1699" i="10"/>
  <c r="L1699" i="10"/>
  <c r="M1699" i="10"/>
  <c r="N1699" i="10"/>
  <c r="J1700" i="10"/>
  <c r="K1700" i="10"/>
  <c r="L1700" i="10"/>
  <c r="M1700" i="10"/>
  <c r="N1700" i="10"/>
  <c r="J1701" i="10"/>
  <c r="K1701" i="10"/>
  <c r="L1701" i="10"/>
  <c r="M1701" i="10"/>
  <c r="N1701" i="10"/>
  <c r="J1702" i="10"/>
  <c r="K1702" i="10"/>
  <c r="L1702" i="10"/>
  <c r="M1702" i="10"/>
  <c r="N1702" i="10"/>
  <c r="J1703" i="10"/>
  <c r="K1703" i="10"/>
  <c r="L1703" i="10"/>
  <c r="M1703" i="10"/>
  <c r="N1703" i="10"/>
  <c r="J1704" i="10"/>
  <c r="K1704" i="10"/>
  <c r="L1704" i="10"/>
  <c r="M1704" i="10"/>
  <c r="N1704" i="10"/>
  <c r="J1705" i="10"/>
  <c r="K1705" i="10"/>
  <c r="L1705" i="10"/>
  <c r="M1705" i="10"/>
  <c r="N1705" i="10"/>
  <c r="J1706" i="10"/>
  <c r="K1706" i="10"/>
  <c r="L1706" i="10"/>
  <c r="M1706" i="10"/>
  <c r="N1706" i="10"/>
  <c r="J1707" i="10"/>
  <c r="K1707" i="10"/>
  <c r="L1707" i="10"/>
  <c r="M1707" i="10"/>
  <c r="N1707" i="10"/>
  <c r="J1708" i="10"/>
  <c r="K1708" i="10"/>
  <c r="L1708" i="10"/>
  <c r="M1708" i="10"/>
  <c r="N1708" i="10"/>
  <c r="J1709" i="10"/>
  <c r="K1709" i="10"/>
  <c r="L1709" i="10"/>
  <c r="M1709" i="10"/>
  <c r="N1709" i="10"/>
  <c r="J1710" i="10"/>
  <c r="K1710" i="10"/>
  <c r="L1710" i="10"/>
  <c r="M1710" i="10"/>
  <c r="N1710" i="10"/>
  <c r="J1711" i="10"/>
  <c r="K1711" i="10"/>
  <c r="L1711" i="10"/>
  <c r="M1711" i="10"/>
  <c r="N1711" i="10"/>
  <c r="J1712" i="10"/>
  <c r="K1712" i="10"/>
  <c r="L1712" i="10"/>
  <c r="M1712" i="10"/>
  <c r="N1712" i="10"/>
  <c r="J1713" i="10"/>
  <c r="K1713" i="10"/>
  <c r="L1713" i="10"/>
  <c r="M1713" i="10"/>
  <c r="N1713" i="10"/>
  <c r="J1714" i="10"/>
  <c r="K1714" i="10"/>
  <c r="L1714" i="10"/>
  <c r="M1714" i="10"/>
  <c r="N1714" i="10"/>
  <c r="J1715" i="10"/>
  <c r="K1715" i="10"/>
  <c r="L1715" i="10"/>
  <c r="M1715" i="10"/>
  <c r="N1715" i="10"/>
  <c r="J1716" i="10"/>
  <c r="K1716" i="10"/>
  <c r="L1716" i="10"/>
  <c r="M1716" i="10"/>
  <c r="N1716" i="10"/>
  <c r="J1717" i="10"/>
  <c r="K1717" i="10"/>
  <c r="L1717" i="10"/>
  <c r="M1717" i="10"/>
  <c r="N1717" i="10"/>
  <c r="J1718" i="10"/>
  <c r="K1718" i="10"/>
  <c r="L1718" i="10"/>
  <c r="M1718" i="10"/>
  <c r="N1718" i="10"/>
  <c r="J1719" i="10"/>
  <c r="K1719" i="10"/>
  <c r="L1719" i="10"/>
  <c r="M1719" i="10"/>
  <c r="N1719" i="10"/>
  <c r="J1720" i="10"/>
  <c r="K1720" i="10"/>
  <c r="L1720" i="10"/>
  <c r="M1720" i="10"/>
  <c r="N1720" i="10"/>
  <c r="J1721" i="10"/>
  <c r="K1721" i="10"/>
  <c r="L1721" i="10"/>
  <c r="M1721" i="10"/>
  <c r="N1721" i="10"/>
  <c r="J1722" i="10"/>
  <c r="K1722" i="10"/>
  <c r="L1722" i="10"/>
  <c r="M1722" i="10"/>
  <c r="N1722" i="10"/>
  <c r="J1723" i="10"/>
  <c r="K1723" i="10"/>
  <c r="L1723" i="10"/>
  <c r="M1723" i="10"/>
  <c r="N1723" i="10"/>
  <c r="J1724" i="10"/>
  <c r="K1724" i="10"/>
  <c r="L1724" i="10"/>
  <c r="M1724" i="10"/>
  <c r="N1724" i="10"/>
  <c r="J1725" i="10"/>
  <c r="K1725" i="10"/>
  <c r="L1725" i="10"/>
  <c r="M1725" i="10"/>
  <c r="N1725" i="10"/>
  <c r="J1726" i="10"/>
  <c r="K1726" i="10"/>
  <c r="L1726" i="10"/>
  <c r="M1726" i="10"/>
  <c r="N1726" i="10"/>
  <c r="J1727" i="10"/>
  <c r="K1727" i="10"/>
  <c r="L1727" i="10"/>
  <c r="M1727" i="10"/>
  <c r="N1727" i="10"/>
  <c r="J1728" i="10"/>
  <c r="K1728" i="10"/>
  <c r="L1728" i="10"/>
  <c r="M1728" i="10"/>
  <c r="N1728" i="10"/>
  <c r="J1729" i="10"/>
  <c r="K1729" i="10"/>
  <c r="L1729" i="10"/>
  <c r="M1729" i="10"/>
  <c r="N1729" i="10"/>
  <c r="J1730" i="10"/>
  <c r="K1730" i="10"/>
  <c r="L1730" i="10"/>
  <c r="M1730" i="10"/>
  <c r="N1730" i="10"/>
  <c r="J1731" i="10"/>
  <c r="K1731" i="10"/>
  <c r="L1731" i="10"/>
  <c r="M1731" i="10"/>
  <c r="N1731" i="10"/>
  <c r="J1732" i="10"/>
  <c r="K1732" i="10"/>
  <c r="L1732" i="10"/>
  <c r="M1732" i="10"/>
  <c r="N1732" i="10"/>
  <c r="J1733" i="10"/>
  <c r="K1733" i="10"/>
  <c r="L1733" i="10"/>
  <c r="M1733" i="10"/>
  <c r="N1733" i="10"/>
  <c r="J1734" i="10"/>
  <c r="K1734" i="10"/>
  <c r="L1734" i="10"/>
  <c r="M1734" i="10"/>
  <c r="N1734" i="10"/>
  <c r="J1735" i="10"/>
  <c r="K1735" i="10"/>
  <c r="L1735" i="10"/>
  <c r="M1735" i="10"/>
  <c r="N1735" i="10"/>
  <c r="J1736" i="10"/>
  <c r="K1736" i="10"/>
  <c r="L1736" i="10"/>
  <c r="M1736" i="10"/>
  <c r="N1736" i="10"/>
  <c r="J1737" i="10"/>
  <c r="K1737" i="10"/>
  <c r="L1737" i="10"/>
  <c r="M1737" i="10"/>
  <c r="N1737" i="10"/>
  <c r="J1738" i="10"/>
  <c r="K1738" i="10"/>
  <c r="L1738" i="10"/>
  <c r="M1738" i="10"/>
  <c r="N1738" i="10"/>
  <c r="J1739" i="10"/>
  <c r="K1739" i="10"/>
  <c r="L1739" i="10"/>
  <c r="M1739" i="10"/>
  <c r="N1739" i="10"/>
  <c r="J1740" i="10"/>
  <c r="K1740" i="10"/>
  <c r="L1740" i="10"/>
  <c r="M1740" i="10"/>
  <c r="N1740" i="10"/>
  <c r="J1741" i="10"/>
  <c r="K1741" i="10"/>
  <c r="L1741" i="10"/>
  <c r="M1741" i="10"/>
  <c r="N1741" i="10"/>
  <c r="J1742" i="10"/>
  <c r="K1742" i="10"/>
  <c r="L1742" i="10"/>
  <c r="M1742" i="10"/>
  <c r="N1742" i="10"/>
  <c r="J1743" i="10"/>
  <c r="K1743" i="10"/>
  <c r="L1743" i="10"/>
  <c r="M1743" i="10"/>
  <c r="N1743" i="10"/>
  <c r="J1744" i="10"/>
  <c r="K1744" i="10"/>
  <c r="L1744" i="10"/>
  <c r="M1744" i="10"/>
  <c r="N1744" i="10"/>
  <c r="J1745" i="10"/>
  <c r="K1745" i="10"/>
  <c r="L1745" i="10"/>
  <c r="M1745" i="10"/>
  <c r="N1745" i="10"/>
  <c r="J1746" i="10"/>
  <c r="K1746" i="10"/>
  <c r="L1746" i="10"/>
  <c r="M1746" i="10"/>
  <c r="N1746" i="10"/>
  <c r="J1747" i="10"/>
  <c r="K1747" i="10"/>
  <c r="L1747" i="10"/>
  <c r="M1747" i="10"/>
  <c r="N1747" i="10"/>
  <c r="J1748" i="10"/>
  <c r="K1748" i="10"/>
  <c r="L1748" i="10"/>
  <c r="M1748" i="10"/>
  <c r="N1748" i="10"/>
  <c r="J1749" i="10"/>
  <c r="K1749" i="10"/>
  <c r="L1749" i="10"/>
  <c r="M1749" i="10"/>
  <c r="N1749" i="10"/>
  <c r="J1750" i="10"/>
  <c r="K1750" i="10"/>
  <c r="L1750" i="10"/>
  <c r="M1750" i="10"/>
  <c r="N1750" i="10"/>
  <c r="J1751" i="10"/>
  <c r="K1751" i="10"/>
  <c r="L1751" i="10"/>
  <c r="M1751" i="10"/>
  <c r="N1751" i="10"/>
  <c r="J1752" i="10"/>
  <c r="K1752" i="10"/>
  <c r="L1752" i="10"/>
  <c r="M1752" i="10"/>
  <c r="N1752" i="10"/>
  <c r="J1753" i="10"/>
  <c r="K1753" i="10"/>
  <c r="L1753" i="10"/>
  <c r="M1753" i="10"/>
  <c r="N1753" i="10"/>
  <c r="J1754" i="10"/>
  <c r="K1754" i="10"/>
  <c r="L1754" i="10"/>
  <c r="M1754" i="10"/>
  <c r="N1754" i="10"/>
  <c r="J1755" i="10"/>
  <c r="K1755" i="10"/>
  <c r="L1755" i="10"/>
  <c r="M1755" i="10"/>
  <c r="N1755" i="10"/>
  <c r="J1756" i="10"/>
  <c r="K1756" i="10"/>
  <c r="L1756" i="10"/>
  <c r="M1756" i="10"/>
  <c r="N1756" i="10"/>
  <c r="J1757" i="10"/>
  <c r="K1757" i="10"/>
  <c r="L1757" i="10"/>
  <c r="M1757" i="10"/>
  <c r="N1757" i="10"/>
  <c r="J1758" i="10"/>
  <c r="K1758" i="10"/>
  <c r="L1758" i="10"/>
  <c r="M1758" i="10"/>
  <c r="N1758" i="10"/>
  <c r="J1759" i="10"/>
  <c r="K1759" i="10"/>
  <c r="L1759" i="10"/>
  <c r="M1759" i="10"/>
  <c r="N1759" i="10"/>
  <c r="J1760" i="10"/>
  <c r="K1760" i="10"/>
  <c r="L1760" i="10"/>
  <c r="M1760" i="10"/>
  <c r="N1760" i="10"/>
  <c r="J1761" i="10"/>
  <c r="K1761" i="10"/>
  <c r="L1761" i="10"/>
  <c r="M1761" i="10"/>
  <c r="N1761" i="10"/>
  <c r="J1762" i="10"/>
  <c r="K1762" i="10"/>
  <c r="L1762" i="10"/>
  <c r="M1762" i="10"/>
  <c r="N1762" i="10"/>
  <c r="J1763" i="10"/>
  <c r="K1763" i="10"/>
  <c r="L1763" i="10"/>
  <c r="M1763" i="10"/>
  <c r="N1763" i="10"/>
  <c r="J1764" i="10"/>
  <c r="K1764" i="10"/>
  <c r="L1764" i="10"/>
  <c r="M1764" i="10"/>
  <c r="N1764" i="10"/>
  <c r="J1765" i="10"/>
  <c r="K1765" i="10"/>
  <c r="L1765" i="10"/>
  <c r="M1765" i="10"/>
  <c r="N1765" i="10"/>
  <c r="J1766" i="10"/>
  <c r="K1766" i="10"/>
  <c r="L1766" i="10"/>
  <c r="M1766" i="10"/>
  <c r="N1766" i="10"/>
  <c r="J1767" i="10"/>
  <c r="K1767" i="10"/>
  <c r="L1767" i="10"/>
  <c r="M1767" i="10"/>
  <c r="N1767" i="10"/>
  <c r="J1768" i="10"/>
  <c r="K1768" i="10"/>
  <c r="L1768" i="10"/>
  <c r="M1768" i="10"/>
  <c r="N1768" i="10"/>
  <c r="J1769" i="10"/>
  <c r="K1769" i="10"/>
  <c r="L1769" i="10"/>
  <c r="M1769" i="10"/>
  <c r="N1769" i="10"/>
  <c r="J1770" i="10"/>
  <c r="K1770" i="10"/>
  <c r="L1770" i="10"/>
  <c r="M1770" i="10"/>
  <c r="N1770" i="10"/>
  <c r="J1771" i="10"/>
  <c r="K1771" i="10"/>
  <c r="L1771" i="10"/>
  <c r="M1771" i="10"/>
  <c r="N1771" i="10"/>
  <c r="J1772" i="10"/>
  <c r="K1772" i="10"/>
  <c r="L1772" i="10"/>
  <c r="M1772" i="10"/>
  <c r="N1772" i="10"/>
  <c r="J1773" i="10"/>
  <c r="K1773" i="10"/>
  <c r="L1773" i="10"/>
  <c r="M1773" i="10"/>
  <c r="N1773" i="10"/>
  <c r="J1774" i="10"/>
  <c r="K1774" i="10"/>
  <c r="L1774" i="10"/>
  <c r="M1774" i="10"/>
  <c r="N1774" i="10"/>
  <c r="J1775" i="10"/>
  <c r="K1775" i="10"/>
  <c r="L1775" i="10"/>
  <c r="M1775" i="10"/>
  <c r="N1775" i="10"/>
  <c r="J1776" i="10"/>
  <c r="K1776" i="10"/>
  <c r="L1776" i="10"/>
  <c r="M1776" i="10"/>
  <c r="N1776" i="10"/>
  <c r="J1777" i="10"/>
  <c r="K1777" i="10"/>
  <c r="L1777" i="10"/>
  <c r="M1777" i="10"/>
  <c r="N1777" i="10"/>
  <c r="J1778" i="10"/>
  <c r="K1778" i="10"/>
  <c r="L1778" i="10"/>
  <c r="M1778" i="10"/>
  <c r="N1778" i="10"/>
  <c r="J1779" i="10"/>
  <c r="K1779" i="10"/>
  <c r="L1779" i="10"/>
  <c r="M1779" i="10"/>
  <c r="N1779" i="10"/>
  <c r="J1780" i="10"/>
  <c r="K1780" i="10"/>
  <c r="L1780" i="10"/>
  <c r="M1780" i="10"/>
  <c r="N1780" i="10"/>
  <c r="J1781" i="10"/>
  <c r="K1781" i="10"/>
  <c r="L1781" i="10"/>
  <c r="M1781" i="10"/>
  <c r="N1781" i="10"/>
  <c r="J1782" i="10"/>
  <c r="K1782" i="10"/>
  <c r="L1782" i="10"/>
  <c r="M1782" i="10"/>
  <c r="N1782" i="10"/>
  <c r="J1783" i="10"/>
  <c r="K1783" i="10"/>
  <c r="L1783" i="10"/>
  <c r="M1783" i="10"/>
  <c r="N1783" i="10"/>
  <c r="J1784" i="10"/>
  <c r="K1784" i="10"/>
  <c r="L1784" i="10"/>
  <c r="M1784" i="10"/>
  <c r="N1784" i="10"/>
  <c r="J1785" i="10"/>
  <c r="K1785" i="10"/>
  <c r="L1785" i="10"/>
  <c r="M1785" i="10"/>
  <c r="N1785" i="10"/>
  <c r="J1786" i="10"/>
  <c r="K1786" i="10"/>
  <c r="L1786" i="10"/>
  <c r="M1786" i="10"/>
  <c r="N1786" i="10"/>
  <c r="J1787" i="10"/>
  <c r="K1787" i="10"/>
  <c r="L1787" i="10"/>
  <c r="M1787" i="10"/>
  <c r="N1787" i="10"/>
  <c r="J1788" i="10"/>
  <c r="K1788" i="10"/>
  <c r="L1788" i="10"/>
  <c r="M1788" i="10"/>
  <c r="N1788" i="10"/>
  <c r="J1789" i="10"/>
  <c r="K1789" i="10"/>
  <c r="L1789" i="10"/>
  <c r="M1789" i="10"/>
  <c r="N1789" i="10"/>
  <c r="J1790" i="10"/>
  <c r="K1790" i="10"/>
  <c r="L1790" i="10"/>
  <c r="M1790" i="10"/>
  <c r="N1790" i="10"/>
  <c r="J1791" i="10"/>
  <c r="K1791" i="10"/>
  <c r="L1791" i="10"/>
  <c r="M1791" i="10"/>
  <c r="N1791" i="10"/>
  <c r="J1792" i="10"/>
  <c r="K1792" i="10"/>
  <c r="L1792" i="10"/>
  <c r="M1792" i="10"/>
  <c r="N1792" i="10"/>
  <c r="J1793" i="10"/>
  <c r="K1793" i="10"/>
  <c r="L1793" i="10"/>
  <c r="M1793" i="10"/>
  <c r="N1793" i="10"/>
  <c r="J1794" i="10"/>
  <c r="K1794" i="10"/>
  <c r="L1794" i="10"/>
  <c r="M1794" i="10"/>
  <c r="N1794" i="10"/>
  <c r="J1795" i="10"/>
  <c r="K1795" i="10"/>
  <c r="L1795" i="10"/>
  <c r="M1795" i="10"/>
  <c r="N1795" i="10"/>
  <c r="J1796" i="10"/>
  <c r="K1796" i="10"/>
  <c r="L1796" i="10"/>
  <c r="M1796" i="10"/>
  <c r="N1796" i="10"/>
  <c r="J1797" i="10"/>
  <c r="K1797" i="10"/>
  <c r="L1797" i="10"/>
  <c r="M1797" i="10"/>
  <c r="N1797" i="10"/>
  <c r="J1798" i="10"/>
  <c r="K1798" i="10"/>
  <c r="L1798" i="10"/>
  <c r="M1798" i="10"/>
  <c r="N1798" i="10"/>
  <c r="J1799" i="10"/>
  <c r="K1799" i="10"/>
  <c r="L1799" i="10"/>
  <c r="M1799" i="10"/>
  <c r="N1799" i="10"/>
  <c r="J1800" i="10"/>
  <c r="K1800" i="10"/>
  <c r="L1800" i="10"/>
  <c r="M1800" i="10"/>
  <c r="N1800" i="10"/>
  <c r="J1801" i="10"/>
  <c r="K1801" i="10"/>
  <c r="L1801" i="10"/>
  <c r="M1801" i="10"/>
  <c r="N1801" i="10"/>
  <c r="J1802" i="10"/>
  <c r="K1802" i="10"/>
  <c r="L1802" i="10"/>
  <c r="M1802" i="10"/>
  <c r="N1802" i="10"/>
  <c r="J1803" i="10"/>
  <c r="K1803" i="10"/>
  <c r="L1803" i="10"/>
  <c r="M1803" i="10"/>
  <c r="N1803" i="10"/>
  <c r="J1804" i="10"/>
  <c r="K1804" i="10"/>
  <c r="L1804" i="10"/>
  <c r="M1804" i="10"/>
  <c r="N1804" i="10"/>
  <c r="J1805" i="10"/>
  <c r="K1805" i="10"/>
  <c r="L1805" i="10"/>
  <c r="M1805" i="10"/>
  <c r="N1805" i="10"/>
  <c r="J1806" i="10"/>
  <c r="K1806" i="10"/>
  <c r="L1806" i="10"/>
  <c r="M1806" i="10"/>
  <c r="N1806" i="10"/>
  <c r="J1807" i="10"/>
  <c r="K1807" i="10"/>
  <c r="L1807" i="10"/>
  <c r="M1807" i="10"/>
  <c r="N1807" i="10"/>
  <c r="J1808" i="10"/>
  <c r="K1808" i="10"/>
  <c r="L1808" i="10"/>
  <c r="M1808" i="10"/>
  <c r="N1808" i="10"/>
  <c r="J1809" i="10"/>
  <c r="K1809" i="10"/>
  <c r="L1809" i="10"/>
  <c r="M1809" i="10"/>
  <c r="N1809" i="10"/>
  <c r="J1810" i="10"/>
  <c r="K1810" i="10"/>
  <c r="L1810" i="10"/>
  <c r="M1810" i="10"/>
  <c r="N1810" i="10"/>
  <c r="J1811" i="10"/>
  <c r="K1811" i="10"/>
  <c r="L1811" i="10"/>
  <c r="M1811" i="10"/>
  <c r="N1811" i="10"/>
  <c r="J1812" i="10"/>
  <c r="K1812" i="10"/>
  <c r="L1812" i="10"/>
  <c r="M1812" i="10"/>
  <c r="N1812" i="10"/>
  <c r="J1813" i="10"/>
  <c r="K1813" i="10"/>
  <c r="L1813" i="10"/>
  <c r="M1813" i="10"/>
  <c r="N1813" i="10"/>
  <c r="J1814" i="10"/>
  <c r="K1814" i="10"/>
  <c r="L1814" i="10"/>
  <c r="M1814" i="10"/>
  <c r="N1814" i="10"/>
  <c r="J1815" i="10"/>
  <c r="K1815" i="10"/>
  <c r="L1815" i="10"/>
  <c r="M1815" i="10"/>
  <c r="N1815" i="10"/>
  <c r="J1816" i="10"/>
  <c r="K1816" i="10"/>
  <c r="L1816" i="10"/>
  <c r="M1816" i="10"/>
  <c r="N1816" i="10"/>
  <c r="J1817" i="10"/>
  <c r="K1817" i="10"/>
  <c r="L1817" i="10"/>
  <c r="M1817" i="10"/>
  <c r="N1817" i="10"/>
  <c r="J1818" i="10"/>
  <c r="K1818" i="10"/>
  <c r="L1818" i="10"/>
  <c r="M1818" i="10"/>
  <c r="N1818" i="10"/>
  <c r="J1819" i="10"/>
  <c r="K1819" i="10"/>
  <c r="L1819" i="10"/>
  <c r="M1819" i="10"/>
  <c r="N1819" i="10"/>
  <c r="J1820" i="10"/>
  <c r="K1820" i="10"/>
  <c r="L1820" i="10"/>
  <c r="M1820" i="10"/>
  <c r="N1820" i="10"/>
  <c r="J1821" i="10"/>
  <c r="K1821" i="10"/>
  <c r="L1821" i="10"/>
  <c r="M1821" i="10"/>
  <c r="N1821" i="10"/>
  <c r="J1822" i="10"/>
  <c r="K1822" i="10"/>
  <c r="L1822" i="10"/>
  <c r="M1822" i="10"/>
  <c r="N1822" i="10"/>
  <c r="J1823" i="10"/>
  <c r="K1823" i="10"/>
  <c r="L1823" i="10"/>
  <c r="M1823" i="10"/>
  <c r="N1823" i="10"/>
  <c r="J1824" i="10"/>
  <c r="K1824" i="10"/>
  <c r="L1824" i="10"/>
  <c r="M1824" i="10"/>
  <c r="N1824" i="10"/>
  <c r="J1825" i="10"/>
  <c r="K1825" i="10"/>
  <c r="L1825" i="10"/>
  <c r="M1825" i="10"/>
  <c r="N1825" i="10"/>
  <c r="J1826" i="10"/>
  <c r="K1826" i="10"/>
  <c r="L1826" i="10"/>
  <c r="M1826" i="10"/>
  <c r="N1826" i="10"/>
  <c r="J1827" i="10"/>
  <c r="K1827" i="10"/>
  <c r="L1827" i="10"/>
  <c r="M1827" i="10"/>
  <c r="N1827" i="10"/>
  <c r="J1828" i="10"/>
  <c r="K1828" i="10"/>
  <c r="L1828" i="10"/>
  <c r="M1828" i="10"/>
  <c r="N1828" i="10"/>
  <c r="J1829" i="10"/>
  <c r="K1829" i="10"/>
  <c r="L1829" i="10"/>
  <c r="M1829" i="10"/>
  <c r="N1829" i="10"/>
  <c r="J1830" i="10"/>
  <c r="K1830" i="10"/>
  <c r="L1830" i="10"/>
  <c r="M1830" i="10"/>
  <c r="N1830" i="10"/>
  <c r="J1831" i="10"/>
  <c r="K1831" i="10"/>
  <c r="L1831" i="10"/>
  <c r="M1831" i="10"/>
  <c r="N1831" i="10"/>
  <c r="J1832" i="10"/>
  <c r="K1832" i="10"/>
  <c r="L1832" i="10"/>
  <c r="M1832" i="10"/>
  <c r="N1832" i="10"/>
  <c r="J1833" i="10"/>
  <c r="K1833" i="10"/>
  <c r="L1833" i="10"/>
  <c r="M1833" i="10"/>
  <c r="N1833" i="10"/>
  <c r="J1834" i="10"/>
  <c r="K1834" i="10"/>
  <c r="L1834" i="10"/>
  <c r="M1834" i="10"/>
  <c r="N1834" i="10"/>
  <c r="J1835" i="10"/>
  <c r="K1835" i="10"/>
  <c r="L1835" i="10"/>
  <c r="M1835" i="10"/>
  <c r="N1835" i="10"/>
  <c r="J1836" i="10"/>
  <c r="K1836" i="10"/>
  <c r="L1836" i="10"/>
  <c r="M1836" i="10"/>
  <c r="N1836" i="10"/>
  <c r="J1837" i="10"/>
  <c r="K1837" i="10"/>
  <c r="L1837" i="10"/>
  <c r="M1837" i="10"/>
  <c r="N1837" i="10"/>
  <c r="J1838" i="10"/>
  <c r="K1838" i="10"/>
  <c r="L1838" i="10"/>
  <c r="M1838" i="10"/>
  <c r="N1838" i="10"/>
  <c r="J1839" i="10"/>
  <c r="K1839" i="10"/>
  <c r="L1839" i="10"/>
  <c r="M1839" i="10"/>
  <c r="N1839" i="10"/>
  <c r="J1840" i="10"/>
  <c r="K1840" i="10"/>
  <c r="L1840" i="10"/>
  <c r="M1840" i="10"/>
  <c r="N1840" i="10"/>
  <c r="J1841" i="10"/>
  <c r="K1841" i="10"/>
  <c r="L1841" i="10"/>
  <c r="M1841" i="10"/>
  <c r="N1841" i="10"/>
  <c r="J1842" i="10"/>
  <c r="K1842" i="10"/>
  <c r="L1842" i="10"/>
  <c r="M1842" i="10"/>
  <c r="N1842" i="10"/>
  <c r="J1843" i="10"/>
  <c r="K1843" i="10"/>
  <c r="L1843" i="10"/>
  <c r="M1843" i="10"/>
  <c r="N1843" i="10"/>
  <c r="J1844" i="10"/>
  <c r="K1844" i="10"/>
  <c r="L1844" i="10"/>
  <c r="M1844" i="10"/>
  <c r="N1844" i="10"/>
  <c r="J1845" i="10"/>
  <c r="K1845" i="10"/>
  <c r="L1845" i="10"/>
  <c r="M1845" i="10"/>
  <c r="N1845" i="10"/>
  <c r="J1846" i="10"/>
  <c r="K1846" i="10"/>
  <c r="L1846" i="10"/>
  <c r="M1846" i="10"/>
  <c r="N1846" i="10"/>
  <c r="J1847" i="10"/>
  <c r="K1847" i="10"/>
  <c r="L1847" i="10"/>
  <c r="M1847" i="10"/>
  <c r="N1847" i="10"/>
  <c r="J1848" i="10"/>
  <c r="K1848" i="10"/>
  <c r="L1848" i="10"/>
  <c r="M1848" i="10"/>
  <c r="N1848" i="10"/>
  <c r="J1849" i="10"/>
  <c r="K1849" i="10"/>
  <c r="L1849" i="10"/>
  <c r="M1849" i="10"/>
  <c r="N1849" i="10"/>
  <c r="J1850" i="10"/>
  <c r="K1850" i="10"/>
  <c r="L1850" i="10"/>
  <c r="M1850" i="10"/>
  <c r="N1850" i="10"/>
  <c r="J1851" i="10"/>
  <c r="K1851" i="10"/>
  <c r="L1851" i="10"/>
  <c r="M1851" i="10"/>
  <c r="N1851" i="10"/>
  <c r="J1852" i="10"/>
  <c r="K1852" i="10"/>
  <c r="L1852" i="10"/>
  <c r="M1852" i="10"/>
  <c r="N1852" i="10"/>
  <c r="J1853" i="10"/>
  <c r="K1853" i="10"/>
  <c r="L1853" i="10"/>
  <c r="M1853" i="10"/>
  <c r="N1853" i="10"/>
  <c r="J1854" i="10"/>
  <c r="K1854" i="10"/>
  <c r="L1854" i="10"/>
  <c r="M1854" i="10"/>
  <c r="N1854" i="10"/>
  <c r="J1855" i="10"/>
  <c r="K1855" i="10"/>
  <c r="L1855" i="10"/>
  <c r="M1855" i="10"/>
  <c r="N1855" i="10"/>
  <c r="J1856" i="10"/>
  <c r="K1856" i="10"/>
  <c r="L1856" i="10"/>
  <c r="M1856" i="10"/>
  <c r="N1856" i="10"/>
  <c r="J1857" i="10"/>
  <c r="K1857" i="10"/>
  <c r="L1857" i="10"/>
  <c r="M1857" i="10"/>
  <c r="N1857" i="10"/>
  <c r="J1858" i="10"/>
  <c r="K1858" i="10"/>
  <c r="L1858" i="10"/>
  <c r="M1858" i="10"/>
  <c r="N1858" i="10"/>
  <c r="J1859" i="10"/>
  <c r="K1859" i="10"/>
  <c r="L1859" i="10"/>
  <c r="M1859" i="10"/>
  <c r="N1859" i="10"/>
  <c r="J1860" i="10"/>
  <c r="K1860" i="10"/>
  <c r="L1860" i="10"/>
  <c r="M1860" i="10"/>
  <c r="N1860" i="10"/>
  <c r="J1861" i="10"/>
  <c r="K1861" i="10"/>
  <c r="L1861" i="10"/>
  <c r="M1861" i="10"/>
  <c r="N1861" i="10"/>
  <c r="J1862" i="10"/>
  <c r="K1862" i="10"/>
  <c r="L1862" i="10"/>
  <c r="M1862" i="10"/>
  <c r="N1862" i="10"/>
  <c r="J1863" i="10"/>
  <c r="K1863" i="10"/>
  <c r="L1863" i="10"/>
  <c r="M1863" i="10"/>
  <c r="N1863" i="10"/>
  <c r="J1864" i="10"/>
  <c r="K1864" i="10"/>
  <c r="L1864" i="10"/>
  <c r="M1864" i="10"/>
  <c r="N1864" i="10"/>
  <c r="J1865" i="10"/>
  <c r="K1865" i="10"/>
  <c r="L1865" i="10"/>
  <c r="M1865" i="10"/>
  <c r="N1865" i="10"/>
  <c r="J1866" i="10"/>
  <c r="K1866" i="10"/>
  <c r="L1866" i="10"/>
  <c r="M1866" i="10"/>
  <c r="N1866" i="10"/>
  <c r="J1867" i="10"/>
  <c r="K1867" i="10"/>
  <c r="L1867" i="10"/>
  <c r="M1867" i="10"/>
  <c r="N1867" i="10"/>
  <c r="J1868" i="10"/>
  <c r="K1868" i="10"/>
  <c r="L1868" i="10"/>
  <c r="M1868" i="10"/>
  <c r="N1868" i="10"/>
  <c r="J1869" i="10"/>
  <c r="K1869" i="10"/>
  <c r="L1869" i="10"/>
  <c r="M1869" i="10"/>
  <c r="N1869" i="10"/>
  <c r="J1870" i="10"/>
  <c r="K1870" i="10"/>
  <c r="L1870" i="10"/>
  <c r="M1870" i="10"/>
  <c r="N1870" i="10"/>
  <c r="J1871" i="10"/>
  <c r="K1871" i="10"/>
  <c r="L1871" i="10"/>
  <c r="M1871" i="10"/>
  <c r="N1871" i="10"/>
  <c r="J1872" i="10"/>
  <c r="K1872" i="10"/>
  <c r="L1872" i="10"/>
  <c r="M1872" i="10"/>
  <c r="N1872" i="10"/>
  <c r="J1873" i="10"/>
  <c r="K1873" i="10"/>
  <c r="L1873" i="10"/>
  <c r="M1873" i="10"/>
  <c r="N1873" i="10"/>
  <c r="J1874" i="10"/>
  <c r="K1874" i="10"/>
  <c r="L1874" i="10"/>
  <c r="M1874" i="10"/>
  <c r="N1874" i="10"/>
  <c r="J1875" i="10"/>
  <c r="K1875" i="10"/>
  <c r="L1875" i="10"/>
  <c r="M1875" i="10"/>
  <c r="N1875" i="10"/>
  <c r="J1876" i="10"/>
  <c r="K1876" i="10"/>
  <c r="L1876" i="10"/>
  <c r="M1876" i="10"/>
  <c r="N1876" i="10"/>
  <c r="J1877" i="10"/>
  <c r="K1877" i="10"/>
  <c r="L1877" i="10"/>
  <c r="M1877" i="10"/>
  <c r="N1877" i="10"/>
  <c r="J1878" i="10"/>
  <c r="K1878" i="10"/>
  <c r="L1878" i="10"/>
  <c r="M1878" i="10"/>
  <c r="N1878" i="10"/>
  <c r="J1879" i="10"/>
  <c r="K1879" i="10"/>
  <c r="L1879" i="10"/>
  <c r="M1879" i="10"/>
  <c r="N1879" i="10"/>
  <c r="J1880" i="10"/>
  <c r="K1880" i="10"/>
  <c r="L1880" i="10"/>
  <c r="M1880" i="10"/>
  <c r="N1880" i="10"/>
  <c r="J1881" i="10"/>
  <c r="K1881" i="10"/>
  <c r="L1881" i="10"/>
  <c r="M1881" i="10"/>
  <c r="N1881" i="10"/>
  <c r="J1882" i="10"/>
  <c r="K1882" i="10"/>
  <c r="L1882" i="10"/>
  <c r="M1882" i="10"/>
  <c r="N1882" i="10"/>
  <c r="J1883" i="10"/>
  <c r="K1883" i="10"/>
  <c r="L1883" i="10"/>
  <c r="M1883" i="10"/>
  <c r="N1883" i="10"/>
  <c r="J1884" i="10"/>
  <c r="K1884" i="10"/>
  <c r="L1884" i="10"/>
  <c r="M1884" i="10"/>
  <c r="N1884" i="10"/>
  <c r="J1885" i="10"/>
  <c r="K1885" i="10"/>
  <c r="L1885" i="10"/>
  <c r="M1885" i="10"/>
  <c r="N1885" i="10"/>
  <c r="J1886" i="10"/>
  <c r="K1886" i="10"/>
  <c r="L1886" i="10"/>
  <c r="M1886" i="10"/>
  <c r="N1886" i="10"/>
  <c r="J1887" i="10"/>
  <c r="K1887" i="10"/>
  <c r="L1887" i="10"/>
  <c r="M1887" i="10"/>
  <c r="N1887" i="10"/>
  <c r="J1888" i="10"/>
  <c r="K1888" i="10"/>
  <c r="L1888" i="10"/>
  <c r="M1888" i="10"/>
  <c r="N1888" i="10"/>
  <c r="J1889" i="10"/>
  <c r="K1889" i="10"/>
  <c r="L1889" i="10"/>
  <c r="M1889" i="10"/>
  <c r="N1889" i="10"/>
  <c r="J1890" i="10"/>
  <c r="K1890" i="10"/>
  <c r="L1890" i="10"/>
  <c r="M1890" i="10"/>
  <c r="N1890" i="10"/>
  <c r="J1891" i="10"/>
  <c r="K1891" i="10"/>
  <c r="L1891" i="10"/>
  <c r="M1891" i="10"/>
  <c r="N1891" i="10"/>
  <c r="J1892" i="10"/>
  <c r="K1892" i="10"/>
  <c r="L1892" i="10"/>
  <c r="M1892" i="10"/>
  <c r="N1892" i="10"/>
  <c r="J1893" i="10"/>
  <c r="K1893" i="10"/>
  <c r="L1893" i="10"/>
  <c r="M1893" i="10"/>
  <c r="N1893" i="10"/>
  <c r="J1894" i="10"/>
  <c r="K1894" i="10"/>
  <c r="L1894" i="10"/>
  <c r="M1894" i="10"/>
  <c r="N1894" i="10"/>
  <c r="J1895" i="10"/>
  <c r="K1895" i="10"/>
  <c r="L1895" i="10"/>
  <c r="M1895" i="10"/>
  <c r="N1895" i="10"/>
  <c r="J1896" i="10"/>
  <c r="K1896" i="10"/>
  <c r="L1896" i="10"/>
  <c r="M1896" i="10"/>
  <c r="N1896" i="10"/>
  <c r="J1897" i="10"/>
  <c r="K1897" i="10"/>
  <c r="L1897" i="10"/>
  <c r="M1897" i="10"/>
  <c r="N1897" i="10"/>
  <c r="J1898" i="10"/>
  <c r="K1898" i="10"/>
  <c r="L1898" i="10"/>
  <c r="M1898" i="10"/>
  <c r="N1898" i="10"/>
  <c r="J1899" i="10"/>
  <c r="K1899" i="10"/>
  <c r="L1899" i="10"/>
  <c r="M1899" i="10"/>
  <c r="N1899" i="10"/>
  <c r="J1900" i="10"/>
  <c r="K1900" i="10"/>
  <c r="L1900" i="10"/>
  <c r="M1900" i="10"/>
  <c r="N1900" i="10"/>
  <c r="J1901" i="10"/>
  <c r="K1901" i="10"/>
  <c r="L1901" i="10"/>
  <c r="M1901" i="10"/>
  <c r="N1901" i="10"/>
  <c r="J1902" i="10"/>
  <c r="K1902" i="10"/>
  <c r="L1902" i="10"/>
  <c r="M1902" i="10"/>
  <c r="N1902" i="10"/>
  <c r="J1903" i="10"/>
  <c r="K1903" i="10"/>
  <c r="L1903" i="10"/>
  <c r="M1903" i="10"/>
  <c r="N1903" i="10"/>
  <c r="J1904" i="10"/>
  <c r="K1904" i="10"/>
  <c r="L1904" i="10"/>
  <c r="M1904" i="10"/>
  <c r="N1904" i="10"/>
  <c r="J1905" i="10"/>
  <c r="K1905" i="10"/>
  <c r="L1905" i="10"/>
  <c r="M1905" i="10"/>
  <c r="N1905" i="10"/>
  <c r="J1906" i="10"/>
  <c r="K1906" i="10"/>
  <c r="L1906" i="10"/>
  <c r="M1906" i="10"/>
  <c r="N1906" i="10"/>
  <c r="J1907" i="10"/>
  <c r="K1907" i="10"/>
  <c r="L1907" i="10"/>
  <c r="M1907" i="10"/>
  <c r="N1907" i="10"/>
  <c r="J1908" i="10"/>
  <c r="K1908" i="10"/>
  <c r="L1908" i="10"/>
  <c r="M1908" i="10"/>
  <c r="N1908" i="10"/>
  <c r="J1909" i="10"/>
  <c r="K1909" i="10"/>
  <c r="L1909" i="10"/>
  <c r="M1909" i="10"/>
  <c r="N1909" i="10"/>
  <c r="J1910" i="10"/>
  <c r="K1910" i="10"/>
  <c r="L1910" i="10"/>
  <c r="M1910" i="10"/>
  <c r="N1910" i="10"/>
  <c r="J1911" i="10"/>
  <c r="K1911" i="10"/>
  <c r="L1911" i="10"/>
  <c r="M1911" i="10"/>
  <c r="N1911" i="10"/>
  <c r="J1912" i="10"/>
  <c r="K1912" i="10"/>
  <c r="L1912" i="10"/>
  <c r="M1912" i="10"/>
  <c r="N1912" i="10"/>
  <c r="J1913" i="10"/>
  <c r="K1913" i="10"/>
  <c r="L1913" i="10"/>
  <c r="M1913" i="10"/>
  <c r="N1913" i="10"/>
  <c r="J1914" i="10"/>
  <c r="K1914" i="10"/>
  <c r="L1914" i="10"/>
  <c r="M1914" i="10"/>
  <c r="N1914" i="10"/>
  <c r="J1915" i="10"/>
  <c r="K1915" i="10"/>
  <c r="L1915" i="10"/>
  <c r="M1915" i="10"/>
  <c r="N1915" i="10"/>
  <c r="J1916" i="10"/>
  <c r="K1916" i="10"/>
  <c r="L1916" i="10"/>
  <c r="M1916" i="10"/>
  <c r="N1916" i="10"/>
  <c r="J1917" i="10"/>
  <c r="K1917" i="10"/>
  <c r="L1917" i="10"/>
  <c r="M1917" i="10"/>
  <c r="N1917" i="10"/>
  <c r="J1918" i="10"/>
  <c r="K1918" i="10"/>
  <c r="L1918" i="10"/>
  <c r="M1918" i="10"/>
  <c r="N1918" i="10"/>
  <c r="J1919" i="10"/>
  <c r="K1919" i="10"/>
  <c r="L1919" i="10"/>
  <c r="M1919" i="10"/>
  <c r="N1919" i="10"/>
  <c r="J1920" i="10"/>
  <c r="K1920" i="10"/>
  <c r="L1920" i="10"/>
  <c r="M1920" i="10"/>
  <c r="N1920" i="10"/>
  <c r="J1921" i="10"/>
  <c r="K1921" i="10"/>
  <c r="L1921" i="10"/>
  <c r="M1921" i="10"/>
  <c r="N1921" i="10"/>
  <c r="J1922" i="10"/>
  <c r="K1922" i="10"/>
  <c r="L1922" i="10"/>
  <c r="M1922" i="10"/>
  <c r="N1922" i="10"/>
  <c r="J1923" i="10"/>
  <c r="K1923" i="10"/>
  <c r="L1923" i="10"/>
  <c r="M1923" i="10"/>
  <c r="N1923" i="10"/>
  <c r="J1924" i="10"/>
  <c r="K1924" i="10"/>
  <c r="L1924" i="10"/>
  <c r="M1924" i="10"/>
  <c r="N1924" i="10"/>
  <c r="J1925" i="10"/>
  <c r="K1925" i="10"/>
  <c r="L1925" i="10"/>
  <c r="M1925" i="10"/>
  <c r="N1925" i="10"/>
  <c r="J1926" i="10"/>
  <c r="K1926" i="10"/>
  <c r="L1926" i="10"/>
  <c r="M1926" i="10"/>
  <c r="N1926" i="10"/>
  <c r="J1927" i="10"/>
  <c r="K1927" i="10"/>
  <c r="L1927" i="10"/>
  <c r="M1927" i="10"/>
  <c r="N1927" i="10"/>
  <c r="J1928" i="10"/>
  <c r="K1928" i="10"/>
  <c r="L1928" i="10"/>
  <c r="M1928" i="10"/>
  <c r="N1928" i="10"/>
  <c r="J1929" i="10"/>
  <c r="K1929" i="10"/>
  <c r="L1929" i="10"/>
  <c r="M1929" i="10"/>
  <c r="N1929" i="10"/>
  <c r="J1930" i="10"/>
  <c r="K1930" i="10"/>
  <c r="L1930" i="10"/>
  <c r="M1930" i="10"/>
  <c r="N1930" i="10"/>
  <c r="J1931" i="10"/>
  <c r="K1931" i="10"/>
  <c r="L1931" i="10"/>
  <c r="M1931" i="10"/>
  <c r="N1931" i="10"/>
  <c r="J1932" i="10"/>
  <c r="K1932" i="10"/>
  <c r="L1932" i="10"/>
  <c r="M1932" i="10"/>
  <c r="N1932" i="10"/>
  <c r="J1933" i="10"/>
  <c r="K1933" i="10"/>
  <c r="L1933" i="10"/>
  <c r="M1933" i="10"/>
  <c r="N1933" i="10"/>
  <c r="J1934" i="10"/>
  <c r="K1934" i="10"/>
  <c r="L1934" i="10"/>
  <c r="M1934" i="10"/>
  <c r="N1934" i="10"/>
  <c r="J1935" i="10"/>
  <c r="K1935" i="10"/>
  <c r="L1935" i="10"/>
  <c r="M1935" i="10"/>
  <c r="N1935" i="10"/>
  <c r="J1936" i="10"/>
  <c r="K1936" i="10"/>
  <c r="L1936" i="10"/>
  <c r="M1936" i="10"/>
  <c r="N1936" i="10"/>
  <c r="J1937" i="10"/>
  <c r="K1937" i="10"/>
  <c r="L1937" i="10"/>
  <c r="M1937" i="10"/>
  <c r="N1937" i="10"/>
  <c r="J1938" i="10"/>
  <c r="K1938" i="10"/>
  <c r="L1938" i="10"/>
  <c r="M1938" i="10"/>
  <c r="N1938" i="10"/>
  <c r="J1939" i="10"/>
  <c r="K1939" i="10"/>
  <c r="L1939" i="10"/>
  <c r="M1939" i="10"/>
  <c r="N1939" i="10"/>
  <c r="J1940" i="10"/>
  <c r="K1940" i="10"/>
  <c r="L1940" i="10"/>
  <c r="M1940" i="10"/>
  <c r="N1940" i="10"/>
  <c r="J1941" i="10"/>
  <c r="K1941" i="10"/>
  <c r="L1941" i="10"/>
  <c r="M1941" i="10"/>
  <c r="N1941" i="10"/>
  <c r="J1942" i="10"/>
  <c r="K1942" i="10"/>
  <c r="L1942" i="10"/>
  <c r="M1942" i="10"/>
  <c r="N1942" i="10"/>
  <c r="J1943" i="10"/>
  <c r="K1943" i="10"/>
  <c r="L1943" i="10"/>
  <c r="M1943" i="10"/>
  <c r="N1943" i="10"/>
  <c r="J1944" i="10"/>
  <c r="K1944" i="10"/>
  <c r="L1944" i="10"/>
  <c r="M1944" i="10"/>
  <c r="N1944" i="10"/>
  <c r="J1945" i="10"/>
  <c r="K1945" i="10"/>
  <c r="L1945" i="10"/>
  <c r="M1945" i="10"/>
  <c r="N1945" i="10"/>
  <c r="J1946" i="10"/>
  <c r="K1946" i="10"/>
  <c r="L1946" i="10"/>
  <c r="M1946" i="10"/>
  <c r="N1946" i="10"/>
  <c r="J1947" i="10"/>
  <c r="K1947" i="10"/>
  <c r="L1947" i="10"/>
  <c r="M1947" i="10"/>
  <c r="N1947" i="10"/>
  <c r="J1948" i="10"/>
  <c r="K1948" i="10"/>
  <c r="L1948" i="10"/>
  <c r="M1948" i="10"/>
  <c r="N1948" i="10"/>
  <c r="J1949" i="10"/>
  <c r="K1949" i="10"/>
  <c r="L1949" i="10"/>
  <c r="M1949" i="10"/>
  <c r="N1949" i="10"/>
  <c r="J1950" i="10"/>
  <c r="K1950" i="10"/>
  <c r="L1950" i="10"/>
  <c r="M1950" i="10"/>
  <c r="N1950" i="10"/>
  <c r="J1951" i="10"/>
  <c r="K1951" i="10"/>
  <c r="L1951" i="10"/>
  <c r="M1951" i="10"/>
  <c r="N1951" i="10"/>
  <c r="J1952" i="10"/>
  <c r="K1952" i="10"/>
  <c r="L1952" i="10"/>
  <c r="M1952" i="10"/>
  <c r="N1952" i="10"/>
  <c r="J1953" i="10"/>
  <c r="K1953" i="10"/>
  <c r="L1953" i="10"/>
  <c r="M1953" i="10"/>
  <c r="N1953" i="10"/>
  <c r="J1954" i="10"/>
  <c r="K1954" i="10"/>
  <c r="L1954" i="10"/>
  <c r="M1954" i="10"/>
  <c r="N1954" i="10"/>
  <c r="J1955" i="10"/>
  <c r="K1955" i="10"/>
  <c r="L1955" i="10"/>
  <c r="M1955" i="10"/>
  <c r="N1955" i="10"/>
  <c r="J1956" i="10"/>
  <c r="K1956" i="10"/>
  <c r="L1956" i="10"/>
  <c r="M1956" i="10"/>
  <c r="N1956" i="10"/>
  <c r="J1957" i="10"/>
  <c r="K1957" i="10"/>
  <c r="L1957" i="10"/>
  <c r="M1957" i="10"/>
  <c r="N1957" i="10"/>
  <c r="J1958" i="10"/>
  <c r="K1958" i="10"/>
  <c r="L1958" i="10"/>
  <c r="M1958" i="10"/>
  <c r="N1958" i="10"/>
  <c r="J1959" i="10"/>
  <c r="K1959" i="10"/>
  <c r="L1959" i="10"/>
  <c r="M1959" i="10"/>
  <c r="N1959" i="10"/>
  <c r="J1960" i="10"/>
  <c r="K1960" i="10"/>
  <c r="L1960" i="10"/>
  <c r="M1960" i="10"/>
  <c r="N1960" i="10"/>
  <c r="J1961" i="10"/>
  <c r="K1961" i="10"/>
  <c r="L1961" i="10"/>
  <c r="M1961" i="10"/>
  <c r="N1961" i="10"/>
  <c r="J1962" i="10"/>
  <c r="K1962" i="10"/>
  <c r="L1962" i="10"/>
  <c r="M1962" i="10"/>
  <c r="N1962" i="10"/>
  <c r="J1963" i="10"/>
  <c r="K1963" i="10"/>
  <c r="L1963" i="10"/>
  <c r="M1963" i="10"/>
  <c r="N1963" i="10"/>
  <c r="J1964" i="10"/>
  <c r="K1964" i="10"/>
  <c r="L1964" i="10"/>
  <c r="M1964" i="10"/>
  <c r="N1964" i="10"/>
  <c r="J1965" i="10"/>
  <c r="K1965" i="10"/>
  <c r="L1965" i="10"/>
  <c r="M1965" i="10"/>
  <c r="N1965" i="10"/>
  <c r="J1966" i="10"/>
  <c r="K1966" i="10"/>
  <c r="L1966" i="10"/>
  <c r="M1966" i="10"/>
  <c r="N1966" i="10"/>
  <c r="J1967" i="10"/>
  <c r="K1967" i="10"/>
  <c r="L1967" i="10"/>
  <c r="M1967" i="10"/>
  <c r="N1967" i="10"/>
  <c r="J1968" i="10"/>
  <c r="K1968" i="10"/>
  <c r="L1968" i="10"/>
  <c r="M1968" i="10"/>
  <c r="N1968" i="10"/>
  <c r="J1969" i="10"/>
  <c r="K1969" i="10"/>
  <c r="L1969" i="10"/>
  <c r="M1969" i="10"/>
  <c r="N1969" i="10"/>
  <c r="J1970" i="10"/>
  <c r="K1970" i="10"/>
  <c r="L1970" i="10"/>
  <c r="M1970" i="10"/>
  <c r="N1970" i="10"/>
  <c r="J1971" i="10"/>
  <c r="K1971" i="10"/>
  <c r="L1971" i="10"/>
  <c r="M1971" i="10"/>
  <c r="N1971" i="10"/>
  <c r="J1972" i="10"/>
  <c r="K1972" i="10"/>
  <c r="L1972" i="10"/>
  <c r="M1972" i="10"/>
  <c r="N1972" i="10"/>
  <c r="J1973" i="10"/>
  <c r="K1973" i="10"/>
  <c r="L1973" i="10"/>
  <c r="M1973" i="10"/>
  <c r="N1973" i="10"/>
  <c r="J1974" i="10"/>
  <c r="K1974" i="10"/>
  <c r="L1974" i="10"/>
  <c r="M1974" i="10"/>
  <c r="N1974" i="10"/>
  <c r="J1975" i="10"/>
  <c r="K1975" i="10"/>
  <c r="L1975" i="10"/>
  <c r="M1975" i="10"/>
  <c r="N1975" i="10"/>
  <c r="J1976" i="10"/>
  <c r="K1976" i="10"/>
  <c r="L1976" i="10"/>
  <c r="M1976" i="10"/>
  <c r="N1976" i="10"/>
  <c r="J1977" i="10"/>
  <c r="K1977" i="10"/>
  <c r="L1977" i="10"/>
  <c r="M1977" i="10"/>
  <c r="N1977" i="10"/>
  <c r="J1978" i="10"/>
  <c r="K1978" i="10"/>
  <c r="L1978" i="10"/>
  <c r="M1978" i="10"/>
  <c r="N1978" i="10"/>
  <c r="J1979" i="10"/>
  <c r="K1979" i="10"/>
  <c r="L1979" i="10"/>
  <c r="M1979" i="10"/>
  <c r="N1979" i="10"/>
  <c r="J1980" i="10"/>
  <c r="K1980" i="10"/>
  <c r="L1980" i="10"/>
  <c r="M1980" i="10"/>
  <c r="N1980" i="10"/>
  <c r="J1981" i="10"/>
  <c r="K1981" i="10"/>
  <c r="L1981" i="10"/>
  <c r="M1981" i="10"/>
  <c r="N1981" i="10"/>
  <c r="J1982" i="10"/>
  <c r="K1982" i="10"/>
  <c r="L1982" i="10"/>
  <c r="M1982" i="10"/>
  <c r="N1982" i="10"/>
  <c r="J1983" i="10"/>
  <c r="K1983" i="10"/>
  <c r="L1983" i="10"/>
  <c r="M1983" i="10"/>
  <c r="N1983" i="10"/>
  <c r="J1984" i="10"/>
  <c r="K1984" i="10"/>
  <c r="L1984" i="10"/>
  <c r="M1984" i="10"/>
  <c r="N1984" i="10"/>
  <c r="J1985" i="10"/>
  <c r="K1985" i="10"/>
  <c r="L1985" i="10"/>
  <c r="M1985" i="10"/>
  <c r="N1985" i="10"/>
  <c r="J1986" i="10"/>
  <c r="K1986" i="10"/>
  <c r="L1986" i="10"/>
  <c r="M1986" i="10"/>
  <c r="N1986" i="10"/>
  <c r="J1987" i="10"/>
  <c r="K1987" i="10"/>
  <c r="L1987" i="10"/>
  <c r="M1987" i="10"/>
  <c r="N1987" i="10"/>
  <c r="J1988" i="10"/>
  <c r="K1988" i="10"/>
  <c r="L1988" i="10"/>
  <c r="M1988" i="10"/>
  <c r="N1988" i="10"/>
  <c r="J1989" i="10"/>
  <c r="K1989" i="10"/>
  <c r="L1989" i="10"/>
  <c r="M1989" i="10"/>
  <c r="N1989" i="10"/>
  <c r="J1990" i="10"/>
  <c r="K1990" i="10"/>
  <c r="L1990" i="10"/>
  <c r="M1990" i="10"/>
  <c r="N1990" i="10"/>
  <c r="J1991" i="10"/>
  <c r="K1991" i="10"/>
  <c r="L1991" i="10"/>
  <c r="M1991" i="10"/>
  <c r="N1991" i="10"/>
  <c r="J1992" i="10"/>
  <c r="K1992" i="10"/>
  <c r="L1992" i="10"/>
  <c r="M1992" i="10"/>
  <c r="N1992" i="10"/>
  <c r="J1993" i="10"/>
  <c r="K1993" i="10"/>
  <c r="L1993" i="10"/>
  <c r="M1993" i="10"/>
  <c r="N1993" i="10"/>
  <c r="J1994" i="10"/>
  <c r="K1994" i="10"/>
  <c r="L1994" i="10"/>
  <c r="M1994" i="10"/>
  <c r="N1994" i="10"/>
  <c r="J1995" i="10"/>
  <c r="K1995" i="10"/>
  <c r="L1995" i="10"/>
  <c r="M1995" i="10"/>
  <c r="N1995" i="10"/>
  <c r="J1996" i="10"/>
  <c r="K1996" i="10"/>
  <c r="L1996" i="10"/>
  <c r="M1996" i="10"/>
  <c r="N1996" i="10"/>
  <c r="J1997" i="10"/>
  <c r="K1997" i="10"/>
  <c r="L1997" i="10"/>
  <c r="M1997" i="10"/>
  <c r="N1997" i="10"/>
  <c r="J1998" i="10"/>
  <c r="K1998" i="10"/>
  <c r="L1998" i="10"/>
  <c r="M1998" i="10"/>
  <c r="N1998" i="10"/>
  <c r="J1999" i="10"/>
  <c r="K1999" i="10"/>
  <c r="L1999" i="10"/>
  <c r="M1999" i="10"/>
  <c r="N1999" i="10"/>
  <c r="J2000" i="10"/>
  <c r="K2000" i="10"/>
  <c r="L2000" i="10"/>
  <c r="M2000" i="10"/>
  <c r="N2000" i="10"/>
  <c r="J2001" i="10"/>
  <c r="K2001" i="10"/>
  <c r="L2001" i="10"/>
  <c r="M2001" i="10"/>
  <c r="N2001" i="10"/>
  <c r="J2002" i="10"/>
  <c r="K2002" i="10"/>
  <c r="L2002" i="10"/>
  <c r="M2002" i="10"/>
  <c r="N2002" i="10"/>
  <c r="J2003" i="10"/>
  <c r="K2003" i="10"/>
  <c r="L2003" i="10"/>
  <c r="M2003" i="10"/>
  <c r="N2003" i="10"/>
  <c r="J2004" i="10"/>
  <c r="K2004" i="10"/>
  <c r="L2004" i="10"/>
  <c r="M2004" i="10"/>
  <c r="N2004" i="10"/>
  <c r="J2005" i="10"/>
  <c r="K2005" i="10"/>
  <c r="L2005" i="10"/>
  <c r="M2005" i="10"/>
  <c r="N2005" i="10"/>
  <c r="J2006" i="10"/>
  <c r="K2006" i="10"/>
  <c r="L2006" i="10"/>
  <c r="M2006" i="10"/>
  <c r="N2006" i="10"/>
  <c r="J2007" i="10"/>
  <c r="K2007" i="10"/>
  <c r="L2007" i="10"/>
  <c r="M2007" i="10"/>
  <c r="N2007" i="10"/>
  <c r="J2008" i="10"/>
  <c r="K2008" i="10"/>
  <c r="L2008" i="10"/>
  <c r="M2008" i="10"/>
  <c r="N2008" i="10"/>
  <c r="J2009" i="10"/>
  <c r="K2009" i="10"/>
  <c r="L2009" i="10"/>
  <c r="M2009" i="10"/>
  <c r="N2009" i="10"/>
  <c r="J2010" i="10"/>
  <c r="K2010" i="10"/>
  <c r="L2010" i="10"/>
  <c r="M2010" i="10"/>
  <c r="N2010" i="10"/>
  <c r="J2011" i="10"/>
  <c r="K2011" i="10"/>
  <c r="L2011" i="10"/>
  <c r="M2011" i="10"/>
  <c r="N2011" i="10"/>
  <c r="J2012" i="10"/>
  <c r="K2012" i="10"/>
  <c r="L2012" i="10"/>
  <c r="M2012" i="10"/>
  <c r="N2012" i="10"/>
  <c r="J2013" i="10"/>
  <c r="K2013" i="10"/>
  <c r="L2013" i="10"/>
  <c r="M2013" i="10"/>
  <c r="N2013" i="10"/>
  <c r="J2014" i="10"/>
  <c r="K2014" i="10"/>
  <c r="L2014" i="10"/>
  <c r="M2014" i="10"/>
  <c r="N2014" i="10"/>
  <c r="J2015" i="10"/>
  <c r="K2015" i="10"/>
  <c r="L2015" i="10"/>
  <c r="M2015" i="10"/>
  <c r="N2015" i="10"/>
  <c r="J2016" i="10"/>
  <c r="K2016" i="10"/>
  <c r="L2016" i="10"/>
  <c r="M2016" i="10"/>
  <c r="N2016" i="10"/>
  <c r="J2017" i="10"/>
  <c r="K2017" i="10"/>
  <c r="L2017" i="10"/>
  <c r="M2017" i="10"/>
  <c r="N2017" i="10"/>
  <c r="J2018" i="10"/>
  <c r="K2018" i="10"/>
  <c r="L2018" i="10"/>
  <c r="M2018" i="10"/>
  <c r="N2018" i="10"/>
  <c r="J2019" i="10"/>
  <c r="K2019" i="10"/>
  <c r="L2019" i="10"/>
  <c r="M2019" i="10"/>
  <c r="N2019" i="10"/>
  <c r="J2020" i="10"/>
  <c r="K2020" i="10"/>
  <c r="L2020" i="10"/>
  <c r="M2020" i="10"/>
  <c r="N2020" i="10"/>
  <c r="J2021" i="10"/>
  <c r="K2021" i="10"/>
  <c r="L2021" i="10"/>
  <c r="M2021" i="10"/>
  <c r="N2021" i="10"/>
  <c r="J2022" i="10"/>
  <c r="K2022" i="10"/>
  <c r="L2022" i="10"/>
  <c r="M2022" i="10"/>
  <c r="N2022" i="10"/>
  <c r="J2023" i="10"/>
  <c r="K2023" i="10"/>
  <c r="L2023" i="10"/>
  <c r="M2023" i="10"/>
  <c r="N2023" i="10"/>
  <c r="J2024" i="10"/>
  <c r="K2024" i="10"/>
  <c r="L2024" i="10"/>
  <c r="M2024" i="10"/>
  <c r="N2024" i="10"/>
  <c r="J2025" i="10"/>
  <c r="K2025" i="10"/>
  <c r="L2025" i="10"/>
  <c r="M2025" i="10"/>
  <c r="N2025" i="10"/>
  <c r="J2026" i="10"/>
  <c r="K2026" i="10"/>
  <c r="L2026" i="10"/>
  <c r="M2026" i="10"/>
  <c r="N2026" i="10"/>
  <c r="J2027" i="10"/>
  <c r="K2027" i="10"/>
  <c r="L2027" i="10"/>
  <c r="M2027" i="10"/>
  <c r="N2027" i="10"/>
  <c r="J2028" i="10"/>
  <c r="K2028" i="10"/>
  <c r="L2028" i="10"/>
  <c r="M2028" i="10"/>
  <c r="N2028" i="10"/>
  <c r="J2029" i="10"/>
  <c r="K2029" i="10"/>
  <c r="L2029" i="10"/>
  <c r="M2029" i="10"/>
  <c r="N2029" i="10"/>
  <c r="J2030" i="10"/>
  <c r="K2030" i="10"/>
  <c r="L2030" i="10"/>
  <c r="M2030" i="10"/>
  <c r="N2030" i="10"/>
  <c r="J2031" i="10"/>
  <c r="K2031" i="10"/>
  <c r="L2031" i="10"/>
  <c r="M2031" i="10"/>
  <c r="N2031" i="10"/>
  <c r="J2032" i="10"/>
  <c r="K2032" i="10"/>
  <c r="L2032" i="10"/>
  <c r="M2032" i="10"/>
  <c r="N2032" i="10"/>
  <c r="J2033" i="10"/>
  <c r="K2033" i="10"/>
  <c r="L2033" i="10"/>
  <c r="M2033" i="10"/>
  <c r="N2033" i="10"/>
  <c r="J2034" i="10"/>
  <c r="K2034" i="10"/>
  <c r="L2034" i="10"/>
  <c r="M2034" i="10"/>
  <c r="N2034" i="10"/>
  <c r="J2035" i="10"/>
  <c r="K2035" i="10"/>
  <c r="L2035" i="10"/>
  <c r="M2035" i="10"/>
  <c r="N2035" i="10"/>
  <c r="J2036" i="10"/>
  <c r="K2036" i="10"/>
  <c r="L2036" i="10"/>
  <c r="M2036" i="10"/>
  <c r="N2036" i="10"/>
  <c r="J2037" i="10"/>
  <c r="K2037" i="10"/>
  <c r="L2037" i="10"/>
  <c r="M2037" i="10"/>
  <c r="N2037" i="10"/>
  <c r="J2038" i="10"/>
  <c r="K2038" i="10"/>
  <c r="L2038" i="10"/>
  <c r="M2038" i="10"/>
  <c r="N2038" i="10"/>
  <c r="J2039" i="10"/>
  <c r="K2039" i="10"/>
  <c r="L2039" i="10"/>
  <c r="M2039" i="10"/>
  <c r="N2039" i="10"/>
  <c r="J2040" i="10"/>
  <c r="K2040" i="10"/>
  <c r="L2040" i="10"/>
  <c r="M2040" i="10"/>
  <c r="N2040" i="10"/>
  <c r="J2041" i="10"/>
  <c r="K2041" i="10"/>
  <c r="L2041" i="10"/>
  <c r="M2041" i="10"/>
  <c r="N2041" i="10"/>
  <c r="J2042" i="10"/>
  <c r="K2042" i="10"/>
  <c r="L2042" i="10"/>
  <c r="M2042" i="10"/>
  <c r="N2042" i="10"/>
  <c r="J2043" i="10"/>
  <c r="K2043" i="10"/>
  <c r="L2043" i="10"/>
  <c r="M2043" i="10"/>
  <c r="N2043" i="10"/>
  <c r="J2044" i="10"/>
  <c r="K2044" i="10"/>
  <c r="L2044" i="10"/>
  <c r="M2044" i="10"/>
  <c r="N2044" i="10"/>
  <c r="J2045" i="10"/>
  <c r="K2045" i="10"/>
  <c r="L2045" i="10"/>
  <c r="M2045" i="10"/>
  <c r="N2045" i="10"/>
  <c r="J2046" i="10"/>
  <c r="K2046" i="10"/>
  <c r="L2046" i="10"/>
  <c r="M2046" i="10"/>
  <c r="N2046" i="10"/>
  <c r="J2047" i="10"/>
  <c r="K2047" i="10"/>
  <c r="L2047" i="10"/>
  <c r="M2047" i="10"/>
  <c r="N2047" i="10"/>
  <c r="J2048" i="10"/>
  <c r="K2048" i="10"/>
  <c r="L2048" i="10"/>
  <c r="M2048" i="10"/>
  <c r="N2048" i="10"/>
  <c r="J2049" i="10"/>
  <c r="K2049" i="10"/>
  <c r="L2049" i="10"/>
  <c r="M2049" i="10"/>
  <c r="N2049" i="10"/>
  <c r="J2050" i="10"/>
  <c r="K2050" i="10"/>
  <c r="L2050" i="10"/>
  <c r="M2050" i="10"/>
  <c r="N2050" i="10"/>
  <c r="J2051" i="10"/>
  <c r="K2051" i="10"/>
  <c r="L2051" i="10"/>
  <c r="M2051" i="10"/>
  <c r="N2051" i="10"/>
  <c r="J2052" i="10"/>
  <c r="K2052" i="10"/>
  <c r="L2052" i="10"/>
  <c r="M2052" i="10"/>
  <c r="N2052" i="10"/>
  <c r="J2053" i="10"/>
  <c r="K2053" i="10"/>
  <c r="L2053" i="10"/>
  <c r="M2053" i="10"/>
  <c r="N2053" i="10"/>
  <c r="J2054" i="10"/>
  <c r="K2054" i="10"/>
  <c r="L2054" i="10"/>
  <c r="M2054" i="10"/>
  <c r="N2054" i="10"/>
  <c r="J2055" i="10"/>
  <c r="K2055" i="10"/>
  <c r="L2055" i="10"/>
  <c r="M2055" i="10"/>
  <c r="N2055" i="10"/>
  <c r="J2056" i="10"/>
  <c r="K2056" i="10"/>
  <c r="L2056" i="10"/>
  <c r="M2056" i="10"/>
  <c r="N2056" i="10"/>
  <c r="J2057" i="10"/>
  <c r="K2057" i="10"/>
  <c r="L2057" i="10"/>
  <c r="M2057" i="10"/>
  <c r="N2057" i="10"/>
  <c r="J2058" i="10"/>
  <c r="K2058" i="10"/>
  <c r="L2058" i="10"/>
  <c r="M2058" i="10"/>
  <c r="N2058" i="10"/>
  <c r="J2059" i="10"/>
  <c r="K2059" i="10"/>
  <c r="L2059" i="10"/>
  <c r="M2059" i="10"/>
  <c r="N2059" i="10"/>
  <c r="J2060" i="10"/>
  <c r="K2060" i="10"/>
  <c r="L2060" i="10"/>
  <c r="M2060" i="10"/>
  <c r="N2060" i="10"/>
  <c r="J2061" i="10"/>
  <c r="K2061" i="10"/>
  <c r="L2061" i="10"/>
  <c r="M2061" i="10"/>
  <c r="N2061" i="10"/>
  <c r="J2062" i="10"/>
  <c r="K2062" i="10"/>
  <c r="L2062" i="10"/>
  <c r="M2062" i="10"/>
  <c r="N2062" i="10"/>
  <c r="J2063" i="10"/>
  <c r="K2063" i="10"/>
  <c r="L2063" i="10"/>
  <c r="M2063" i="10"/>
  <c r="N2063" i="10"/>
  <c r="J2064" i="10"/>
  <c r="K2064" i="10"/>
  <c r="L2064" i="10"/>
  <c r="M2064" i="10"/>
  <c r="N2064" i="10"/>
  <c r="J2065" i="10"/>
  <c r="K2065" i="10"/>
  <c r="L2065" i="10"/>
  <c r="M2065" i="10"/>
  <c r="N2065" i="10"/>
  <c r="J2066" i="10"/>
  <c r="K2066" i="10"/>
  <c r="L2066" i="10"/>
  <c r="M2066" i="10"/>
  <c r="N2066" i="10"/>
  <c r="J2067" i="10"/>
  <c r="K2067" i="10"/>
  <c r="L2067" i="10"/>
  <c r="M2067" i="10"/>
  <c r="N2067" i="10"/>
  <c r="J2068" i="10"/>
  <c r="K2068" i="10"/>
  <c r="L2068" i="10"/>
  <c r="M2068" i="10"/>
  <c r="N2068" i="10"/>
  <c r="J2069" i="10"/>
  <c r="K2069" i="10"/>
  <c r="L2069" i="10"/>
  <c r="M2069" i="10"/>
  <c r="N2069" i="10"/>
  <c r="J2070" i="10"/>
  <c r="K2070" i="10"/>
  <c r="L2070" i="10"/>
  <c r="M2070" i="10"/>
  <c r="N2070" i="10"/>
  <c r="J2071" i="10"/>
  <c r="K2071" i="10"/>
  <c r="L2071" i="10"/>
  <c r="M2071" i="10"/>
  <c r="N2071" i="10"/>
  <c r="J2072" i="10"/>
  <c r="K2072" i="10"/>
  <c r="L2072" i="10"/>
  <c r="M2072" i="10"/>
  <c r="N2072" i="10"/>
  <c r="J2073" i="10"/>
  <c r="K2073" i="10"/>
  <c r="L2073" i="10"/>
  <c r="M2073" i="10"/>
  <c r="N2073" i="10"/>
  <c r="J2074" i="10"/>
  <c r="K2074" i="10"/>
  <c r="L2074" i="10"/>
  <c r="M2074" i="10"/>
  <c r="N2074" i="10"/>
  <c r="J2075" i="10"/>
  <c r="K2075" i="10"/>
  <c r="L2075" i="10"/>
  <c r="M2075" i="10"/>
  <c r="N2075" i="10"/>
  <c r="J2076" i="10"/>
  <c r="K2076" i="10"/>
  <c r="L2076" i="10"/>
  <c r="M2076" i="10"/>
  <c r="N2076" i="10"/>
  <c r="J2077" i="10"/>
  <c r="K2077" i="10"/>
  <c r="L2077" i="10"/>
  <c r="M2077" i="10"/>
  <c r="N2077" i="10"/>
  <c r="J2078" i="10"/>
  <c r="K2078" i="10"/>
  <c r="L2078" i="10"/>
  <c r="M2078" i="10"/>
  <c r="N2078" i="10"/>
  <c r="J2079" i="10"/>
  <c r="K2079" i="10"/>
  <c r="L2079" i="10"/>
  <c r="M2079" i="10"/>
  <c r="N2079" i="10"/>
  <c r="J2080" i="10"/>
  <c r="K2080" i="10"/>
  <c r="L2080" i="10"/>
  <c r="M2080" i="10"/>
  <c r="N2080" i="10"/>
  <c r="J2081" i="10"/>
  <c r="K2081" i="10"/>
  <c r="L2081" i="10"/>
  <c r="M2081" i="10"/>
  <c r="N2081" i="10"/>
  <c r="J2082" i="10"/>
  <c r="K2082" i="10"/>
  <c r="L2082" i="10"/>
  <c r="M2082" i="10"/>
  <c r="N2082" i="10"/>
  <c r="J2083" i="10"/>
  <c r="K2083" i="10"/>
  <c r="L2083" i="10"/>
  <c r="M2083" i="10"/>
  <c r="N2083" i="10"/>
  <c r="J2084" i="10"/>
  <c r="K2084" i="10"/>
  <c r="L2084" i="10"/>
  <c r="M2084" i="10"/>
  <c r="N2084" i="10"/>
  <c r="J2085" i="10"/>
  <c r="K2085" i="10"/>
  <c r="L2085" i="10"/>
  <c r="M2085" i="10"/>
  <c r="N2085" i="10"/>
  <c r="J2086" i="10"/>
  <c r="K2086" i="10"/>
  <c r="L2086" i="10"/>
  <c r="M2086" i="10"/>
  <c r="N2086" i="10"/>
  <c r="J2087" i="10"/>
  <c r="K2087" i="10"/>
  <c r="L2087" i="10"/>
  <c r="M2087" i="10"/>
  <c r="N2087" i="10"/>
  <c r="J2088" i="10"/>
  <c r="K2088" i="10"/>
  <c r="L2088" i="10"/>
  <c r="M2088" i="10"/>
  <c r="N2088" i="10"/>
  <c r="J2089" i="10"/>
  <c r="K2089" i="10"/>
  <c r="L2089" i="10"/>
  <c r="M2089" i="10"/>
  <c r="N2089" i="10"/>
  <c r="J2090" i="10"/>
  <c r="K2090" i="10"/>
  <c r="L2090" i="10"/>
  <c r="M2090" i="10"/>
  <c r="N2090" i="10"/>
  <c r="J2091" i="10"/>
  <c r="K2091" i="10"/>
  <c r="L2091" i="10"/>
  <c r="M2091" i="10"/>
  <c r="N2091" i="10"/>
  <c r="J2092" i="10"/>
  <c r="K2092" i="10"/>
  <c r="L2092" i="10"/>
  <c r="M2092" i="10"/>
  <c r="N2092" i="10"/>
  <c r="J2093" i="10"/>
  <c r="K2093" i="10"/>
  <c r="L2093" i="10"/>
  <c r="M2093" i="10"/>
  <c r="N2093" i="10"/>
  <c r="J2094" i="10"/>
  <c r="K2094" i="10"/>
  <c r="L2094" i="10"/>
  <c r="M2094" i="10"/>
  <c r="N2094" i="10"/>
  <c r="J2095" i="10"/>
  <c r="K2095" i="10"/>
  <c r="L2095" i="10"/>
  <c r="M2095" i="10"/>
  <c r="N2095" i="10"/>
  <c r="J2096" i="10"/>
  <c r="K2096" i="10"/>
  <c r="L2096" i="10"/>
  <c r="M2096" i="10"/>
  <c r="N2096" i="10"/>
  <c r="J2097" i="10"/>
  <c r="K2097" i="10"/>
  <c r="L2097" i="10"/>
  <c r="M2097" i="10"/>
  <c r="N2097" i="10"/>
  <c r="J2098" i="10"/>
  <c r="K2098" i="10"/>
  <c r="L2098" i="10"/>
  <c r="M2098" i="10"/>
  <c r="N2098" i="10"/>
  <c r="J2099" i="10"/>
  <c r="K2099" i="10"/>
  <c r="L2099" i="10"/>
  <c r="M2099" i="10"/>
  <c r="N2099" i="10"/>
  <c r="J2100" i="10"/>
  <c r="K2100" i="10"/>
  <c r="L2100" i="10"/>
  <c r="M2100" i="10"/>
  <c r="N2100" i="10"/>
  <c r="J2101" i="10"/>
  <c r="K2101" i="10"/>
  <c r="L2101" i="10"/>
  <c r="M2101" i="10"/>
  <c r="N2101" i="10"/>
  <c r="J2102" i="10"/>
  <c r="K2102" i="10"/>
  <c r="L2102" i="10"/>
  <c r="M2102" i="10"/>
  <c r="N2102" i="10"/>
  <c r="J2103" i="10"/>
  <c r="K2103" i="10"/>
  <c r="L2103" i="10"/>
  <c r="M2103" i="10"/>
  <c r="N2103" i="10"/>
  <c r="J2104" i="10"/>
  <c r="K2104" i="10"/>
  <c r="L2104" i="10"/>
  <c r="M2104" i="10"/>
  <c r="N2104" i="10"/>
  <c r="J2105" i="10"/>
  <c r="K2105" i="10"/>
  <c r="L2105" i="10"/>
  <c r="M2105" i="10"/>
  <c r="N2105" i="10"/>
  <c r="J2106" i="10"/>
  <c r="K2106" i="10"/>
  <c r="L2106" i="10"/>
  <c r="M2106" i="10"/>
  <c r="N2106" i="10"/>
  <c r="J2107" i="10"/>
  <c r="K2107" i="10"/>
  <c r="L2107" i="10"/>
  <c r="M2107" i="10"/>
  <c r="N2107" i="10"/>
  <c r="J2108" i="10"/>
  <c r="K2108" i="10"/>
  <c r="L2108" i="10"/>
  <c r="M2108" i="10"/>
  <c r="N2108" i="10"/>
  <c r="J2109" i="10"/>
  <c r="K2109" i="10"/>
  <c r="L2109" i="10"/>
  <c r="M2109" i="10"/>
  <c r="N2109" i="10"/>
  <c r="J2110" i="10"/>
  <c r="K2110" i="10"/>
  <c r="L2110" i="10"/>
  <c r="M2110" i="10"/>
  <c r="N2110" i="10"/>
  <c r="J2111" i="10"/>
  <c r="K2111" i="10"/>
  <c r="L2111" i="10"/>
  <c r="M2111" i="10"/>
  <c r="N2111" i="10"/>
  <c r="J2112" i="10"/>
  <c r="K2112" i="10"/>
  <c r="L2112" i="10"/>
  <c r="M2112" i="10"/>
  <c r="N2112" i="10"/>
  <c r="J2113" i="10"/>
  <c r="K2113" i="10"/>
  <c r="L2113" i="10"/>
  <c r="M2113" i="10"/>
  <c r="N2113" i="10"/>
  <c r="J2114" i="10"/>
  <c r="K2114" i="10"/>
  <c r="L2114" i="10"/>
  <c r="M2114" i="10"/>
  <c r="N2114" i="10"/>
  <c r="J2115" i="10"/>
  <c r="K2115" i="10"/>
  <c r="L2115" i="10"/>
  <c r="M2115" i="10"/>
  <c r="N2115" i="10"/>
  <c r="J2116" i="10"/>
  <c r="K2116" i="10"/>
  <c r="L2116" i="10"/>
  <c r="M2116" i="10"/>
  <c r="N2116" i="10"/>
  <c r="J2117" i="10"/>
  <c r="K2117" i="10"/>
  <c r="L2117" i="10"/>
  <c r="M2117" i="10"/>
  <c r="N2117" i="10"/>
  <c r="J2118" i="10"/>
  <c r="K2118" i="10"/>
  <c r="L2118" i="10"/>
  <c r="M2118" i="10"/>
  <c r="N2118" i="10"/>
  <c r="J2119" i="10"/>
  <c r="K2119" i="10"/>
  <c r="L2119" i="10"/>
  <c r="M2119" i="10"/>
  <c r="N2119" i="10"/>
  <c r="J2120" i="10"/>
  <c r="K2120" i="10"/>
  <c r="L2120" i="10"/>
  <c r="M2120" i="10"/>
  <c r="N2120" i="10"/>
  <c r="J2121" i="10"/>
  <c r="K2121" i="10"/>
  <c r="L2121" i="10"/>
  <c r="M2121" i="10"/>
  <c r="N2121" i="10"/>
  <c r="J2122" i="10"/>
  <c r="K2122" i="10"/>
  <c r="L2122" i="10"/>
  <c r="M2122" i="10"/>
  <c r="N2122" i="10"/>
  <c r="J2123" i="10"/>
  <c r="K2123" i="10"/>
  <c r="L2123" i="10"/>
  <c r="M2123" i="10"/>
  <c r="N2123" i="10"/>
  <c r="J2124" i="10"/>
  <c r="K2124" i="10"/>
  <c r="L2124" i="10"/>
  <c r="M2124" i="10"/>
  <c r="N2124" i="10"/>
  <c r="J2125" i="10"/>
  <c r="K2125" i="10"/>
  <c r="L2125" i="10"/>
  <c r="M2125" i="10"/>
  <c r="N2125" i="10"/>
  <c r="J2126" i="10"/>
  <c r="K2126" i="10"/>
  <c r="L2126" i="10"/>
  <c r="M2126" i="10"/>
  <c r="N2126" i="10"/>
  <c r="J2127" i="10"/>
  <c r="K2127" i="10"/>
  <c r="L2127" i="10"/>
  <c r="M2127" i="10"/>
  <c r="N2127" i="10"/>
  <c r="J2128" i="10"/>
  <c r="K2128" i="10"/>
  <c r="L2128" i="10"/>
  <c r="M2128" i="10"/>
  <c r="N2128" i="10"/>
  <c r="J2129" i="10"/>
  <c r="K2129" i="10"/>
  <c r="L2129" i="10"/>
  <c r="M2129" i="10"/>
  <c r="N2129" i="10"/>
  <c r="J2130" i="10"/>
  <c r="K2130" i="10"/>
  <c r="L2130" i="10"/>
  <c r="M2130" i="10"/>
  <c r="N2130" i="10"/>
  <c r="J2131" i="10"/>
  <c r="K2131" i="10"/>
  <c r="L2131" i="10"/>
  <c r="M2131" i="10"/>
  <c r="N2131" i="10"/>
  <c r="J2132" i="10"/>
  <c r="K2132" i="10"/>
  <c r="L2132" i="10"/>
  <c r="M2132" i="10"/>
  <c r="N2132" i="10"/>
  <c r="J2133" i="10"/>
  <c r="K2133" i="10"/>
  <c r="L2133" i="10"/>
  <c r="M2133" i="10"/>
  <c r="N2133" i="10"/>
  <c r="J2134" i="10"/>
  <c r="K2134" i="10"/>
  <c r="L2134" i="10"/>
  <c r="M2134" i="10"/>
  <c r="N2134" i="10"/>
  <c r="J2135" i="10"/>
  <c r="K2135" i="10"/>
  <c r="L2135" i="10"/>
  <c r="M2135" i="10"/>
  <c r="N2135" i="10"/>
  <c r="J2136" i="10"/>
  <c r="K2136" i="10"/>
  <c r="L2136" i="10"/>
  <c r="M2136" i="10"/>
  <c r="N2136" i="10"/>
  <c r="J2137" i="10"/>
  <c r="K2137" i="10"/>
  <c r="L2137" i="10"/>
  <c r="M2137" i="10"/>
  <c r="N2137" i="10"/>
  <c r="J2138" i="10"/>
  <c r="K2138" i="10"/>
  <c r="L2138" i="10"/>
  <c r="M2138" i="10"/>
  <c r="N2138" i="10"/>
  <c r="J2139" i="10"/>
  <c r="K2139" i="10"/>
  <c r="L2139" i="10"/>
  <c r="M2139" i="10"/>
  <c r="N2139" i="10"/>
  <c r="J2140" i="10"/>
  <c r="K2140" i="10"/>
  <c r="L2140" i="10"/>
  <c r="M2140" i="10"/>
  <c r="N2140" i="10"/>
  <c r="J2141" i="10"/>
  <c r="K2141" i="10"/>
  <c r="L2141" i="10"/>
  <c r="M2141" i="10"/>
  <c r="N2141" i="10"/>
  <c r="J2142" i="10"/>
  <c r="K2142" i="10"/>
  <c r="L2142" i="10"/>
  <c r="M2142" i="10"/>
  <c r="N2142" i="10"/>
  <c r="J2143" i="10"/>
  <c r="K2143" i="10"/>
  <c r="L2143" i="10"/>
  <c r="M2143" i="10"/>
  <c r="N2143" i="10"/>
  <c r="J2144" i="10"/>
  <c r="K2144" i="10"/>
  <c r="L2144" i="10"/>
  <c r="M2144" i="10"/>
  <c r="N2144" i="10"/>
  <c r="J2145" i="10"/>
  <c r="K2145" i="10"/>
  <c r="L2145" i="10"/>
  <c r="M2145" i="10"/>
  <c r="N2145" i="10"/>
  <c r="J2146" i="10"/>
  <c r="K2146" i="10"/>
  <c r="L2146" i="10"/>
  <c r="M2146" i="10"/>
  <c r="N2146" i="10"/>
  <c r="J2147" i="10"/>
  <c r="K2147" i="10"/>
  <c r="L2147" i="10"/>
  <c r="M2147" i="10"/>
  <c r="N2147" i="10"/>
  <c r="J2148" i="10"/>
  <c r="K2148" i="10"/>
  <c r="L2148" i="10"/>
  <c r="M2148" i="10"/>
  <c r="N2148" i="10"/>
  <c r="J2149" i="10"/>
  <c r="K2149" i="10"/>
  <c r="L2149" i="10"/>
  <c r="M2149" i="10"/>
  <c r="N2149" i="10"/>
  <c r="J2150" i="10"/>
  <c r="K2150" i="10"/>
  <c r="L2150" i="10"/>
  <c r="M2150" i="10"/>
  <c r="N2150" i="10"/>
  <c r="J2151" i="10"/>
  <c r="K2151" i="10"/>
  <c r="L2151" i="10"/>
  <c r="M2151" i="10"/>
  <c r="N2151" i="10"/>
  <c r="J2152" i="10"/>
  <c r="K2152" i="10"/>
  <c r="L2152" i="10"/>
  <c r="M2152" i="10"/>
  <c r="N2152" i="10"/>
  <c r="J2153" i="10"/>
  <c r="K2153" i="10"/>
  <c r="L2153" i="10"/>
  <c r="M2153" i="10"/>
  <c r="N2153" i="10"/>
  <c r="J2154" i="10"/>
  <c r="K2154" i="10"/>
  <c r="L2154" i="10"/>
  <c r="M2154" i="10"/>
  <c r="N2154" i="10"/>
  <c r="J2155" i="10"/>
  <c r="K2155" i="10"/>
  <c r="L2155" i="10"/>
  <c r="M2155" i="10"/>
  <c r="N2155" i="10"/>
  <c r="J2156" i="10"/>
  <c r="K2156" i="10"/>
  <c r="L2156" i="10"/>
  <c r="M2156" i="10"/>
  <c r="N2156" i="10"/>
  <c r="J2157" i="10"/>
  <c r="K2157" i="10"/>
  <c r="L2157" i="10"/>
  <c r="M2157" i="10"/>
  <c r="N2157" i="10"/>
  <c r="J2158" i="10"/>
  <c r="K2158" i="10"/>
  <c r="L2158" i="10"/>
  <c r="M2158" i="10"/>
  <c r="N2158" i="10"/>
  <c r="J2159" i="10"/>
  <c r="K2159" i="10"/>
  <c r="L2159" i="10"/>
  <c r="M2159" i="10"/>
  <c r="N2159" i="10"/>
  <c r="J2160" i="10"/>
  <c r="K2160" i="10"/>
  <c r="L2160" i="10"/>
  <c r="M2160" i="10"/>
  <c r="N2160" i="10"/>
  <c r="J2161" i="10"/>
  <c r="K2161" i="10"/>
  <c r="L2161" i="10"/>
  <c r="M2161" i="10"/>
  <c r="N2161" i="10"/>
  <c r="J2162" i="10"/>
  <c r="K2162" i="10"/>
  <c r="L2162" i="10"/>
  <c r="M2162" i="10"/>
  <c r="N2162" i="10"/>
  <c r="J2163" i="10"/>
  <c r="K2163" i="10"/>
  <c r="L2163" i="10"/>
  <c r="M2163" i="10"/>
  <c r="N2163" i="10"/>
  <c r="J2164" i="10"/>
  <c r="K2164" i="10"/>
  <c r="L2164" i="10"/>
  <c r="M2164" i="10"/>
  <c r="N2164" i="10"/>
  <c r="J2165" i="10"/>
  <c r="K2165" i="10"/>
  <c r="L2165" i="10"/>
  <c r="M2165" i="10"/>
  <c r="N2165" i="10"/>
  <c r="J2166" i="10"/>
  <c r="K2166" i="10"/>
  <c r="L2166" i="10"/>
  <c r="M2166" i="10"/>
  <c r="N2166" i="10"/>
  <c r="J2167" i="10"/>
  <c r="K2167" i="10"/>
  <c r="L2167" i="10"/>
  <c r="M2167" i="10"/>
  <c r="N2167" i="10"/>
  <c r="J2168" i="10"/>
  <c r="K2168" i="10"/>
  <c r="L2168" i="10"/>
  <c r="M2168" i="10"/>
  <c r="N2168" i="10"/>
  <c r="J2169" i="10"/>
  <c r="K2169" i="10"/>
  <c r="L2169" i="10"/>
  <c r="M2169" i="10"/>
  <c r="N2169" i="10"/>
  <c r="J2170" i="10"/>
  <c r="K2170" i="10"/>
  <c r="L2170" i="10"/>
  <c r="M2170" i="10"/>
  <c r="N2170" i="10"/>
  <c r="J2171" i="10"/>
  <c r="K2171" i="10"/>
  <c r="L2171" i="10"/>
  <c r="M2171" i="10"/>
  <c r="N2171" i="10"/>
  <c r="J2172" i="10"/>
  <c r="K2172" i="10"/>
  <c r="L2172" i="10"/>
  <c r="M2172" i="10"/>
  <c r="N2172" i="10"/>
  <c r="J2173" i="10"/>
  <c r="K2173" i="10"/>
  <c r="L2173" i="10"/>
  <c r="M2173" i="10"/>
  <c r="N2173" i="10"/>
  <c r="J2174" i="10"/>
  <c r="K2174" i="10"/>
  <c r="L2174" i="10"/>
  <c r="M2174" i="10"/>
  <c r="N2174" i="10"/>
  <c r="J2175" i="10"/>
  <c r="K2175" i="10"/>
  <c r="L2175" i="10"/>
  <c r="M2175" i="10"/>
  <c r="N2175" i="10"/>
  <c r="J2176" i="10"/>
  <c r="K2176" i="10"/>
  <c r="L2176" i="10"/>
  <c r="M2176" i="10"/>
  <c r="N2176" i="10"/>
  <c r="J2177" i="10"/>
  <c r="K2177" i="10"/>
  <c r="L2177" i="10"/>
  <c r="M2177" i="10"/>
  <c r="N2177" i="10"/>
  <c r="J2178" i="10"/>
  <c r="K2178" i="10"/>
  <c r="L2178" i="10"/>
  <c r="M2178" i="10"/>
  <c r="N2178" i="10"/>
  <c r="J2179" i="10"/>
  <c r="K2179" i="10"/>
  <c r="L2179" i="10"/>
  <c r="M2179" i="10"/>
  <c r="N2179" i="10"/>
  <c r="J2180" i="10"/>
  <c r="K2180" i="10"/>
  <c r="L2180" i="10"/>
  <c r="M2180" i="10"/>
  <c r="N2180" i="10"/>
  <c r="J2181" i="10"/>
  <c r="K2181" i="10"/>
  <c r="L2181" i="10"/>
  <c r="M2181" i="10"/>
  <c r="N2181" i="10"/>
  <c r="J2182" i="10"/>
  <c r="K2182" i="10"/>
  <c r="L2182" i="10"/>
  <c r="M2182" i="10"/>
  <c r="N2182" i="10"/>
  <c r="J2183" i="10"/>
  <c r="K2183" i="10"/>
  <c r="L2183" i="10"/>
  <c r="M2183" i="10"/>
  <c r="N2183" i="10"/>
  <c r="J2184" i="10"/>
  <c r="K2184" i="10"/>
  <c r="L2184" i="10"/>
  <c r="M2184" i="10"/>
  <c r="N2184" i="10"/>
  <c r="J2185" i="10"/>
  <c r="K2185" i="10"/>
  <c r="L2185" i="10"/>
  <c r="M2185" i="10"/>
  <c r="N2185" i="10"/>
  <c r="J2186" i="10"/>
  <c r="K2186" i="10"/>
  <c r="L2186" i="10"/>
  <c r="M2186" i="10"/>
  <c r="N2186" i="10"/>
  <c r="J2187" i="10"/>
  <c r="K2187" i="10"/>
  <c r="L2187" i="10"/>
  <c r="M2187" i="10"/>
  <c r="N2187" i="10"/>
  <c r="J2188" i="10"/>
  <c r="K2188" i="10"/>
  <c r="L2188" i="10"/>
  <c r="M2188" i="10"/>
  <c r="N2188" i="10"/>
  <c r="J2189" i="10"/>
  <c r="K2189" i="10"/>
  <c r="L2189" i="10"/>
  <c r="M2189" i="10"/>
  <c r="N2189" i="10"/>
  <c r="J2190" i="10"/>
  <c r="K2190" i="10"/>
  <c r="L2190" i="10"/>
  <c r="M2190" i="10"/>
  <c r="N2190" i="10"/>
  <c r="J2191" i="10"/>
  <c r="K2191" i="10"/>
  <c r="L2191" i="10"/>
  <c r="M2191" i="10"/>
  <c r="N2191" i="10"/>
  <c r="J2192" i="10"/>
  <c r="K2192" i="10"/>
  <c r="L2192" i="10"/>
  <c r="M2192" i="10"/>
  <c r="N2192" i="10"/>
  <c r="J2193" i="10"/>
  <c r="K2193" i="10"/>
  <c r="L2193" i="10"/>
  <c r="M2193" i="10"/>
  <c r="N2193" i="10"/>
  <c r="J2194" i="10"/>
  <c r="K2194" i="10"/>
  <c r="L2194" i="10"/>
  <c r="M2194" i="10"/>
  <c r="N2194" i="10"/>
  <c r="J2195" i="10"/>
  <c r="K2195" i="10"/>
  <c r="L2195" i="10"/>
  <c r="M2195" i="10"/>
  <c r="N2195" i="10"/>
  <c r="J2196" i="10"/>
  <c r="K2196" i="10"/>
  <c r="L2196" i="10"/>
  <c r="M2196" i="10"/>
  <c r="N2196" i="10"/>
  <c r="J2197" i="10"/>
  <c r="K2197" i="10"/>
  <c r="L2197" i="10"/>
  <c r="M2197" i="10"/>
  <c r="N2197" i="10"/>
  <c r="J2198" i="10"/>
  <c r="K2198" i="10"/>
  <c r="L2198" i="10"/>
  <c r="M2198" i="10"/>
  <c r="N2198" i="10"/>
  <c r="J2199" i="10"/>
  <c r="K2199" i="10"/>
  <c r="L2199" i="10"/>
  <c r="M2199" i="10"/>
  <c r="N2199" i="10"/>
  <c r="J2200" i="10"/>
  <c r="K2200" i="10"/>
  <c r="L2200" i="10"/>
  <c r="M2200" i="10"/>
  <c r="N2200" i="10"/>
  <c r="J2201" i="10"/>
  <c r="K2201" i="10"/>
  <c r="L2201" i="10"/>
  <c r="M2201" i="10"/>
  <c r="N2201" i="10"/>
  <c r="J2202" i="10"/>
  <c r="K2202" i="10"/>
  <c r="L2202" i="10"/>
  <c r="M2202" i="10"/>
  <c r="N2202" i="10"/>
  <c r="J2203" i="10"/>
  <c r="K2203" i="10"/>
  <c r="L2203" i="10"/>
  <c r="M2203" i="10"/>
  <c r="N2203" i="10"/>
  <c r="J2204" i="10"/>
  <c r="K2204" i="10"/>
  <c r="L2204" i="10"/>
  <c r="M2204" i="10"/>
  <c r="N2204" i="10"/>
  <c r="J2205" i="10"/>
  <c r="K2205" i="10"/>
  <c r="L2205" i="10"/>
  <c r="M2205" i="10"/>
  <c r="N2205" i="10"/>
  <c r="J2206" i="10"/>
  <c r="K2206" i="10"/>
  <c r="L2206" i="10"/>
  <c r="M2206" i="10"/>
  <c r="N2206" i="10"/>
  <c r="J2207" i="10"/>
  <c r="K2207" i="10"/>
  <c r="L2207" i="10"/>
  <c r="M2207" i="10"/>
  <c r="N2207" i="10"/>
  <c r="J2208" i="10"/>
  <c r="K2208" i="10"/>
  <c r="L2208" i="10"/>
  <c r="M2208" i="10"/>
  <c r="N2208" i="10"/>
  <c r="J2209" i="10"/>
  <c r="K2209" i="10"/>
  <c r="L2209" i="10"/>
  <c r="M2209" i="10"/>
  <c r="N2209" i="10"/>
  <c r="J2210" i="10"/>
  <c r="K2210" i="10"/>
  <c r="L2210" i="10"/>
  <c r="M2210" i="10"/>
  <c r="N2210" i="10"/>
  <c r="J2211" i="10"/>
  <c r="K2211" i="10"/>
  <c r="L2211" i="10"/>
  <c r="M2211" i="10"/>
  <c r="N2211" i="10"/>
  <c r="J2212" i="10"/>
  <c r="K2212" i="10"/>
  <c r="L2212" i="10"/>
  <c r="M2212" i="10"/>
  <c r="N2212" i="10"/>
  <c r="J2213" i="10"/>
  <c r="K2213" i="10"/>
  <c r="L2213" i="10"/>
  <c r="M2213" i="10"/>
  <c r="N2213" i="10"/>
  <c r="J2214" i="10"/>
  <c r="K2214" i="10"/>
  <c r="L2214" i="10"/>
  <c r="M2214" i="10"/>
  <c r="N2214" i="10"/>
  <c r="J2215" i="10"/>
  <c r="K2215" i="10"/>
  <c r="L2215" i="10"/>
  <c r="M2215" i="10"/>
  <c r="N2215" i="10"/>
  <c r="J2216" i="10"/>
  <c r="K2216" i="10"/>
  <c r="L2216" i="10"/>
  <c r="M2216" i="10"/>
  <c r="N2216" i="10"/>
  <c r="J2217" i="10"/>
  <c r="K2217" i="10"/>
  <c r="L2217" i="10"/>
  <c r="M2217" i="10"/>
  <c r="N2217" i="10"/>
  <c r="J2218" i="10"/>
  <c r="K2218" i="10"/>
  <c r="L2218" i="10"/>
  <c r="M2218" i="10"/>
  <c r="N2218" i="10"/>
  <c r="J2219" i="10"/>
  <c r="K2219" i="10"/>
  <c r="L2219" i="10"/>
  <c r="M2219" i="10"/>
  <c r="N2219" i="10"/>
  <c r="J2220" i="10"/>
  <c r="K2220" i="10"/>
  <c r="L2220" i="10"/>
  <c r="M2220" i="10"/>
  <c r="N2220" i="10"/>
  <c r="J2221" i="10"/>
  <c r="K2221" i="10"/>
  <c r="L2221" i="10"/>
  <c r="M2221" i="10"/>
  <c r="N2221" i="10"/>
  <c r="J2222" i="10"/>
  <c r="K2222" i="10"/>
  <c r="L2222" i="10"/>
  <c r="M2222" i="10"/>
  <c r="N2222" i="10"/>
  <c r="J2223" i="10"/>
  <c r="K2223" i="10"/>
  <c r="L2223" i="10"/>
  <c r="M2223" i="10"/>
  <c r="N2223" i="10"/>
  <c r="J2224" i="10"/>
  <c r="K2224" i="10"/>
  <c r="L2224" i="10"/>
  <c r="M2224" i="10"/>
  <c r="N2224" i="10"/>
  <c r="J2225" i="10"/>
  <c r="K2225" i="10"/>
  <c r="L2225" i="10"/>
  <c r="M2225" i="10"/>
  <c r="N2225" i="10"/>
  <c r="J2226" i="10"/>
  <c r="K2226" i="10"/>
  <c r="L2226" i="10"/>
  <c r="M2226" i="10"/>
  <c r="N2226" i="10"/>
  <c r="J2227" i="10"/>
  <c r="K2227" i="10"/>
  <c r="L2227" i="10"/>
  <c r="M2227" i="10"/>
  <c r="N2227" i="10"/>
  <c r="J2228" i="10"/>
  <c r="K2228" i="10"/>
  <c r="L2228" i="10"/>
  <c r="M2228" i="10"/>
  <c r="N2228" i="10"/>
  <c r="J2229" i="10"/>
  <c r="K2229" i="10"/>
  <c r="L2229" i="10"/>
  <c r="M2229" i="10"/>
  <c r="N2229" i="10"/>
  <c r="J2230" i="10"/>
  <c r="K2230" i="10"/>
  <c r="L2230" i="10"/>
  <c r="M2230" i="10"/>
  <c r="N2230" i="10"/>
  <c r="J2231" i="10"/>
  <c r="K2231" i="10"/>
  <c r="L2231" i="10"/>
  <c r="M2231" i="10"/>
  <c r="N2231" i="10"/>
  <c r="J2232" i="10"/>
  <c r="K2232" i="10"/>
  <c r="L2232" i="10"/>
  <c r="M2232" i="10"/>
  <c r="N2232" i="10"/>
  <c r="J2233" i="10"/>
  <c r="K2233" i="10"/>
  <c r="L2233" i="10"/>
  <c r="M2233" i="10"/>
  <c r="N2233" i="10"/>
  <c r="J2234" i="10"/>
  <c r="K2234" i="10"/>
  <c r="L2234" i="10"/>
  <c r="M2234" i="10"/>
  <c r="N2234" i="10"/>
  <c r="J2235" i="10"/>
  <c r="K2235" i="10"/>
  <c r="L2235" i="10"/>
  <c r="M2235" i="10"/>
  <c r="N2235" i="10"/>
  <c r="J2236" i="10"/>
  <c r="K2236" i="10"/>
  <c r="L2236" i="10"/>
  <c r="M2236" i="10"/>
  <c r="N2236" i="10"/>
  <c r="J2237" i="10"/>
  <c r="K2237" i="10"/>
  <c r="L2237" i="10"/>
  <c r="M2237" i="10"/>
  <c r="N2237" i="10"/>
  <c r="J2238" i="10"/>
  <c r="K2238" i="10"/>
  <c r="L2238" i="10"/>
  <c r="M2238" i="10"/>
  <c r="N2238" i="10"/>
  <c r="J2239" i="10"/>
  <c r="K2239" i="10"/>
  <c r="L2239" i="10"/>
  <c r="M2239" i="10"/>
  <c r="N2239" i="10"/>
  <c r="J2240" i="10"/>
  <c r="K2240" i="10"/>
  <c r="L2240" i="10"/>
  <c r="M2240" i="10"/>
  <c r="N2240" i="10"/>
  <c r="J2241" i="10"/>
  <c r="K2241" i="10"/>
  <c r="L2241" i="10"/>
  <c r="M2241" i="10"/>
  <c r="N2241" i="10"/>
  <c r="J2242" i="10"/>
  <c r="K2242" i="10"/>
  <c r="L2242" i="10"/>
  <c r="M2242" i="10"/>
  <c r="N2242" i="10"/>
  <c r="J2243" i="10"/>
  <c r="K2243" i="10"/>
  <c r="L2243" i="10"/>
  <c r="M2243" i="10"/>
  <c r="N2243" i="10"/>
  <c r="J2244" i="10"/>
  <c r="K2244" i="10"/>
  <c r="L2244" i="10"/>
  <c r="M2244" i="10"/>
  <c r="N2244" i="10"/>
  <c r="J2245" i="10"/>
  <c r="K2245" i="10"/>
  <c r="L2245" i="10"/>
  <c r="M2245" i="10"/>
  <c r="N2245" i="10"/>
  <c r="J2246" i="10"/>
  <c r="K2246" i="10"/>
  <c r="L2246" i="10"/>
  <c r="M2246" i="10"/>
  <c r="N2246" i="10"/>
  <c r="J2247" i="10"/>
  <c r="K2247" i="10"/>
  <c r="L2247" i="10"/>
  <c r="M2247" i="10"/>
  <c r="N2247" i="10"/>
  <c r="J2248" i="10"/>
  <c r="K2248" i="10"/>
  <c r="L2248" i="10"/>
  <c r="M2248" i="10"/>
  <c r="N2248" i="10"/>
  <c r="J2249" i="10"/>
  <c r="K2249" i="10"/>
  <c r="L2249" i="10"/>
  <c r="M2249" i="10"/>
  <c r="N2249" i="10"/>
  <c r="J2250" i="10"/>
  <c r="K2250" i="10"/>
  <c r="L2250" i="10"/>
  <c r="M2250" i="10"/>
  <c r="N2250" i="10"/>
  <c r="J2251" i="10"/>
  <c r="K2251" i="10"/>
  <c r="L2251" i="10"/>
  <c r="M2251" i="10"/>
  <c r="N2251" i="10"/>
  <c r="J2252" i="10"/>
  <c r="K2252" i="10"/>
  <c r="L2252" i="10"/>
  <c r="M2252" i="10"/>
  <c r="N2252" i="10"/>
  <c r="J2253" i="10"/>
  <c r="K2253" i="10"/>
  <c r="L2253" i="10"/>
  <c r="M2253" i="10"/>
  <c r="N2253" i="10"/>
  <c r="J2254" i="10"/>
  <c r="K2254" i="10"/>
  <c r="L2254" i="10"/>
  <c r="M2254" i="10"/>
  <c r="N2254" i="10"/>
  <c r="J2255" i="10"/>
  <c r="K2255" i="10"/>
  <c r="L2255" i="10"/>
  <c r="M2255" i="10"/>
  <c r="N2255" i="10"/>
  <c r="J2256" i="10"/>
  <c r="K2256" i="10"/>
  <c r="L2256" i="10"/>
  <c r="M2256" i="10"/>
  <c r="N2256" i="10"/>
  <c r="J2257" i="10"/>
  <c r="K2257" i="10"/>
  <c r="L2257" i="10"/>
  <c r="M2257" i="10"/>
  <c r="N2257" i="10"/>
  <c r="J2258" i="10"/>
  <c r="K2258" i="10"/>
  <c r="L2258" i="10"/>
  <c r="M2258" i="10"/>
  <c r="N2258" i="10"/>
  <c r="J2259" i="10"/>
  <c r="K2259" i="10"/>
  <c r="L2259" i="10"/>
  <c r="M2259" i="10"/>
  <c r="N2259" i="10"/>
  <c r="J2260" i="10"/>
  <c r="K2260" i="10"/>
  <c r="L2260" i="10"/>
  <c r="M2260" i="10"/>
  <c r="N2260" i="10"/>
  <c r="J2261" i="10"/>
  <c r="K2261" i="10"/>
  <c r="L2261" i="10"/>
  <c r="M2261" i="10"/>
  <c r="N2261" i="10"/>
  <c r="J2262" i="10"/>
  <c r="K2262" i="10"/>
  <c r="L2262" i="10"/>
  <c r="M2262" i="10"/>
  <c r="N2262" i="10"/>
  <c r="J2263" i="10"/>
  <c r="K2263" i="10"/>
  <c r="L2263" i="10"/>
  <c r="M2263" i="10"/>
  <c r="N2263" i="10"/>
  <c r="J2264" i="10"/>
  <c r="K2264" i="10"/>
  <c r="L2264" i="10"/>
  <c r="M2264" i="10"/>
  <c r="N2264" i="10"/>
  <c r="J2265" i="10"/>
  <c r="K2265" i="10"/>
  <c r="L2265" i="10"/>
  <c r="M2265" i="10"/>
  <c r="N2265" i="10"/>
  <c r="J2266" i="10"/>
  <c r="K2266" i="10"/>
  <c r="L2266" i="10"/>
  <c r="M2266" i="10"/>
  <c r="N2266" i="10"/>
  <c r="J2267" i="10"/>
  <c r="K2267" i="10"/>
  <c r="L2267" i="10"/>
  <c r="M2267" i="10"/>
  <c r="N2267" i="10"/>
  <c r="J2268" i="10"/>
  <c r="K2268" i="10"/>
  <c r="L2268" i="10"/>
  <c r="M2268" i="10"/>
  <c r="N2268" i="10"/>
  <c r="J2269" i="10"/>
  <c r="K2269" i="10"/>
  <c r="L2269" i="10"/>
  <c r="M2269" i="10"/>
  <c r="N2269" i="10"/>
  <c r="J2270" i="10"/>
  <c r="K2270" i="10"/>
  <c r="L2270" i="10"/>
  <c r="M2270" i="10"/>
  <c r="N2270" i="10"/>
  <c r="J2271" i="10"/>
  <c r="K2271" i="10"/>
  <c r="L2271" i="10"/>
  <c r="M2271" i="10"/>
  <c r="N2271" i="10"/>
  <c r="J2272" i="10"/>
  <c r="K2272" i="10"/>
  <c r="L2272" i="10"/>
  <c r="M2272" i="10"/>
  <c r="N2272" i="10"/>
  <c r="J2273" i="10"/>
  <c r="K2273" i="10"/>
  <c r="L2273" i="10"/>
  <c r="M2273" i="10"/>
  <c r="N2273" i="10"/>
  <c r="J2274" i="10"/>
  <c r="K2274" i="10"/>
  <c r="L2274" i="10"/>
  <c r="M2274" i="10"/>
  <c r="N2274" i="10"/>
  <c r="J2275" i="10"/>
  <c r="K2275" i="10"/>
  <c r="L2275" i="10"/>
  <c r="M2275" i="10"/>
  <c r="N2275" i="10"/>
  <c r="J2276" i="10"/>
  <c r="K2276" i="10"/>
  <c r="L2276" i="10"/>
  <c r="M2276" i="10"/>
  <c r="N2276" i="10"/>
  <c r="J2277" i="10"/>
  <c r="K2277" i="10"/>
  <c r="L2277" i="10"/>
  <c r="M2277" i="10"/>
  <c r="N2277" i="10"/>
  <c r="J2278" i="10"/>
  <c r="K2278" i="10"/>
  <c r="L2278" i="10"/>
  <c r="M2278" i="10"/>
  <c r="N2278" i="10"/>
  <c r="J2279" i="10"/>
  <c r="K2279" i="10"/>
  <c r="L2279" i="10"/>
  <c r="M2279" i="10"/>
  <c r="N2279" i="10"/>
  <c r="J2280" i="10"/>
  <c r="K2280" i="10"/>
  <c r="L2280" i="10"/>
  <c r="M2280" i="10"/>
  <c r="N2280" i="10"/>
  <c r="J2281" i="10"/>
  <c r="K2281" i="10"/>
  <c r="L2281" i="10"/>
  <c r="M2281" i="10"/>
  <c r="N2281" i="10"/>
  <c r="J2282" i="10"/>
  <c r="K2282" i="10"/>
  <c r="L2282" i="10"/>
  <c r="M2282" i="10"/>
  <c r="N2282" i="10"/>
  <c r="J2283" i="10"/>
  <c r="K2283" i="10"/>
  <c r="L2283" i="10"/>
  <c r="M2283" i="10"/>
  <c r="N2283" i="10"/>
  <c r="J2284" i="10"/>
  <c r="K2284" i="10"/>
  <c r="L2284" i="10"/>
  <c r="M2284" i="10"/>
  <c r="N2284" i="10"/>
  <c r="J2285" i="10"/>
  <c r="K2285" i="10"/>
  <c r="L2285" i="10"/>
  <c r="M2285" i="10"/>
  <c r="N2285" i="10"/>
  <c r="J2286" i="10"/>
  <c r="K2286" i="10"/>
  <c r="L2286" i="10"/>
  <c r="M2286" i="10"/>
  <c r="N2286" i="10"/>
  <c r="J2287" i="10"/>
  <c r="K2287" i="10"/>
  <c r="L2287" i="10"/>
  <c r="M2287" i="10"/>
  <c r="N2287" i="10"/>
  <c r="J2288" i="10"/>
  <c r="K2288" i="10"/>
  <c r="L2288" i="10"/>
  <c r="M2288" i="10"/>
  <c r="N2288" i="10"/>
  <c r="J2289" i="10"/>
  <c r="K2289" i="10"/>
  <c r="L2289" i="10"/>
  <c r="M2289" i="10"/>
  <c r="N2289" i="10"/>
  <c r="J2290" i="10"/>
  <c r="K2290" i="10"/>
  <c r="L2290" i="10"/>
  <c r="M2290" i="10"/>
  <c r="N2290" i="10"/>
  <c r="J2291" i="10"/>
  <c r="K2291" i="10"/>
  <c r="L2291" i="10"/>
  <c r="M2291" i="10"/>
  <c r="N2291" i="10"/>
  <c r="J2292" i="10"/>
  <c r="K2292" i="10"/>
  <c r="L2292" i="10"/>
  <c r="M2292" i="10"/>
  <c r="N2292" i="10"/>
  <c r="J2293" i="10"/>
  <c r="K2293" i="10"/>
  <c r="L2293" i="10"/>
  <c r="M2293" i="10"/>
  <c r="N2293" i="10"/>
  <c r="J2294" i="10"/>
  <c r="K2294" i="10"/>
  <c r="L2294" i="10"/>
  <c r="M2294" i="10"/>
  <c r="N2294" i="10"/>
  <c r="J2295" i="10"/>
  <c r="K2295" i="10"/>
  <c r="L2295" i="10"/>
  <c r="M2295" i="10"/>
  <c r="N2295" i="10"/>
  <c r="J2296" i="10"/>
  <c r="K2296" i="10"/>
  <c r="L2296" i="10"/>
  <c r="M2296" i="10"/>
  <c r="N2296" i="10"/>
  <c r="J2297" i="10"/>
  <c r="K2297" i="10"/>
  <c r="L2297" i="10"/>
  <c r="M2297" i="10"/>
  <c r="N2297" i="10"/>
  <c r="J2298" i="10"/>
  <c r="K2298" i="10"/>
  <c r="L2298" i="10"/>
  <c r="M2298" i="10"/>
  <c r="N2298" i="10"/>
  <c r="J2299" i="10"/>
  <c r="K2299" i="10"/>
  <c r="L2299" i="10"/>
  <c r="M2299" i="10"/>
  <c r="N2299" i="10"/>
  <c r="J2300" i="10"/>
  <c r="K2300" i="10"/>
  <c r="L2300" i="10"/>
  <c r="M2300" i="10"/>
  <c r="N2300" i="10"/>
  <c r="J2301" i="10"/>
  <c r="K2301" i="10"/>
  <c r="L2301" i="10"/>
  <c r="M2301" i="10"/>
  <c r="N2301" i="10"/>
  <c r="J2302" i="10"/>
  <c r="K2302" i="10"/>
  <c r="L2302" i="10"/>
  <c r="M2302" i="10"/>
  <c r="N2302" i="10"/>
  <c r="J2303" i="10"/>
  <c r="K2303" i="10"/>
  <c r="L2303" i="10"/>
  <c r="M2303" i="10"/>
  <c r="N2303" i="10"/>
  <c r="J2304" i="10"/>
  <c r="K2304" i="10"/>
  <c r="L2304" i="10"/>
  <c r="M2304" i="10"/>
  <c r="N2304" i="10"/>
  <c r="J2305" i="10"/>
  <c r="K2305" i="10"/>
  <c r="L2305" i="10"/>
  <c r="M2305" i="10"/>
  <c r="N2305" i="10"/>
  <c r="J2306" i="10"/>
  <c r="K2306" i="10"/>
  <c r="L2306" i="10"/>
  <c r="M2306" i="10"/>
  <c r="N2306" i="10"/>
  <c r="J2307" i="10"/>
  <c r="K2307" i="10"/>
  <c r="L2307" i="10"/>
  <c r="M2307" i="10"/>
  <c r="N2307" i="10"/>
  <c r="J2308" i="10"/>
  <c r="K2308" i="10"/>
  <c r="L2308" i="10"/>
  <c r="M2308" i="10"/>
  <c r="N2308" i="10"/>
  <c r="J2309" i="10"/>
  <c r="K2309" i="10"/>
  <c r="L2309" i="10"/>
  <c r="M2309" i="10"/>
  <c r="N2309" i="10"/>
  <c r="J2310" i="10"/>
  <c r="K2310" i="10"/>
  <c r="L2310" i="10"/>
  <c r="M2310" i="10"/>
  <c r="N2310" i="10"/>
  <c r="J2311" i="10"/>
  <c r="K2311" i="10"/>
  <c r="L2311" i="10"/>
  <c r="M2311" i="10"/>
  <c r="N2311" i="10"/>
  <c r="J2312" i="10"/>
  <c r="K2312" i="10"/>
  <c r="L2312" i="10"/>
  <c r="M2312" i="10"/>
  <c r="N2312" i="10"/>
  <c r="J2313" i="10"/>
  <c r="K2313" i="10"/>
  <c r="L2313" i="10"/>
  <c r="M2313" i="10"/>
  <c r="N2313" i="10"/>
  <c r="J2314" i="10"/>
  <c r="K2314" i="10"/>
  <c r="L2314" i="10"/>
  <c r="M2314" i="10"/>
  <c r="N2314" i="10"/>
  <c r="J2315" i="10"/>
  <c r="K2315" i="10"/>
  <c r="L2315" i="10"/>
  <c r="M2315" i="10"/>
  <c r="N2315" i="10"/>
  <c r="J2316" i="10"/>
  <c r="K2316" i="10"/>
  <c r="L2316" i="10"/>
  <c r="M2316" i="10"/>
  <c r="N2316" i="10"/>
  <c r="J2317" i="10"/>
  <c r="K2317" i="10"/>
  <c r="L2317" i="10"/>
  <c r="M2317" i="10"/>
  <c r="N2317" i="10"/>
  <c r="J2318" i="10"/>
  <c r="K2318" i="10"/>
  <c r="L2318" i="10"/>
  <c r="M2318" i="10"/>
  <c r="N2318" i="10"/>
  <c r="J2319" i="10"/>
  <c r="K2319" i="10"/>
  <c r="L2319" i="10"/>
  <c r="M2319" i="10"/>
  <c r="N2319" i="10"/>
  <c r="J2320" i="10"/>
  <c r="K2320" i="10"/>
  <c r="L2320" i="10"/>
  <c r="M2320" i="10"/>
  <c r="N2320" i="10"/>
  <c r="J2321" i="10"/>
  <c r="K2321" i="10"/>
  <c r="L2321" i="10"/>
  <c r="M2321" i="10"/>
  <c r="N2321" i="10"/>
  <c r="J2322" i="10"/>
  <c r="K2322" i="10"/>
  <c r="L2322" i="10"/>
  <c r="M2322" i="10"/>
  <c r="N2322" i="10"/>
  <c r="J2323" i="10"/>
  <c r="K2323" i="10"/>
  <c r="L2323" i="10"/>
  <c r="M2323" i="10"/>
  <c r="N2323" i="10"/>
  <c r="J2324" i="10"/>
  <c r="K2324" i="10"/>
  <c r="L2324" i="10"/>
  <c r="M2324" i="10"/>
  <c r="N2324" i="10"/>
  <c r="J2325" i="10"/>
  <c r="K2325" i="10"/>
  <c r="L2325" i="10"/>
  <c r="M2325" i="10"/>
  <c r="N2325" i="10"/>
  <c r="J2326" i="10"/>
  <c r="K2326" i="10"/>
  <c r="L2326" i="10"/>
  <c r="M2326" i="10"/>
  <c r="N2326" i="10"/>
  <c r="J2327" i="10"/>
  <c r="K2327" i="10"/>
  <c r="L2327" i="10"/>
  <c r="M2327" i="10"/>
  <c r="N2327" i="10"/>
  <c r="J2328" i="10"/>
  <c r="K2328" i="10"/>
  <c r="L2328" i="10"/>
  <c r="M2328" i="10"/>
  <c r="N2328" i="10"/>
  <c r="J2329" i="10"/>
  <c r="K2329" i="10"/>
  <c r="L2329" i="10"/>
  <c r="M2329" i="10"/>
  <c r="N2329" i="10"/>
  <c r="J2330" i="10"/>
  <c r="K2330" i="10"/>
  <c r="L2330" i="10"/>
  <c r="M2330" i="10"/>
  <c r="N2330" i="10"/>
  <c r="J2331" i="10"/>
  <c r="K2331" i="10"/>
  <c r="L2331" i="10"/>
  <c r="M2331" i="10"/>
  <c r="N2331" i="10"/>
  <c r="J2332" i="10"/>
  <c r="K2332" i="10"/>
  <c r="L2332" i="10"/>
  <c r="M2332" i="10"/>
  <c r="N2332" i="10"/>
  <c r="J2333" i="10"/>
  <c r="K2333" i="10"/>
  <c r="L2333" i="10"/>
  <c r="M2333" i="10"/>
  <c r="N2333" i="10"/>
  <c r="J2334" i="10"/>
  <c r="K2334" i="10"/>
  <c r="L2334" i="10"/>
  <c r="M2334" i="10"/>
  <c r="N2334" i="10"/>
  <c r="J2335" i="10"/>
  <c r="K2335" i="10"/>
  <c r="L2335" i="10"/>
  <c r="M2335" i="10"/>
  <c r="N2335" i="10"/>
  <c r="J2336" i="10"/>
  <c r="K2336" i="10"/>
  <c r="L2336" i="10"/>
  <c r="M2336" i="10"/>
  <c r="N2336" i="10"/>
  <c r="J2337" i="10"/>
  <c r="K2337" i="10"/>
  <c r="L2337" i="10"/>
  <c r="M2337" i="10"/>
  <c r="N2337" i="10"/>
  <c r="J2338" i="10"/>
  <c r="K2338" i="10"/>
  <c r="L2338" i="10"/>
  <c r="M2338" i="10"/>
  <c r="N2338" i="10"/>
  <c r="J2339" i="10"/>
  <c r="K2339" i="10"/>
  <c r="L2339" i="10"/>
  <c r="M2339" i="10"/>
  <c r="N2339" i="10"/>
  <c r="J2340" i="10"/>
  <c r="K2340" i="10"/>
  <c r="L2340" i="10"/>
  <c r="M2340" i="10"/>
  <c r="N2340" i="10"/>
  <c r="J2341" i="10"/>
  <c r="K2341" i="10"/>
  <c r="L2341" i="10"/>
  <c r="M2341" i="10"/>
  <c r="N2341" i="10"/>
  <c r="J2342" i="10"/>
  <c r="K2342" i="10"/>
  <c r="L2342" i="10"/>
  <c r="M2342" i="10"/>
  <c r="N2342" i="10"/>
  <c r="J2343" i="10"/>
  <c r="K2343" i="10"/>
  <c r="L2343" i="10"/>
  <c r="M2343" i="10"/>
  <c r="N2343" i="10"/>
  <c r="J2344" i="10"/>
  <c r="K2344" i="10"/>
  <c r="L2344" i="10"/>
  <c r="M2344" i="10"/>
  <c r="N2344" i="10"/>
  <c r="J2345" i="10"/>
  <c r="K2345" i="10"/>
  <c r="L2345" i="10"/>
  <c r="M2345" i="10"/>
  <c r="N2345" i="10"/>
  <c r="J2346" i="10"/>
  <c r="K2346" i="10"/>
  <c r="L2346" i="10"/>
  <c r="M2346" i="10"/>
  <c r="N2346" i="10"/>
  <c r="J2347" i="10"/>
  <c r="K2347" i="10"/>
  <c r="L2347" i="10"/>
  <c r="M2347" i="10"/>
  <c r="N2347" i="10"/>
  <c r="J2348" i="10"/>
  <c r="K2348" i="10"/>
  <c r="L2348" i="10"/>
  <c r="M2348" i="10"/>
  <c r="N2348" i="10"/>
  <c r="J2349" i="10"/>
  <c r="K2349" i="10"/>
  <c r="L2349" i="10"/>
  <c r="M2349" i="10"/>
  <c r="N2349" i="10"/>
  <c r="J2350" i="10"/>
  <c r="K2350" i="10"/>
  <c r="L2350" i="10"/>
  <c r="M2350" i="10"/>
  <c r="N2350" i="10"/>
  <c r="J2351" i="10"/>
  <c r="K2351" i="10"/>
  <c r="L2351" i="10"/>
  <c r="M2351" i="10"/>
  <c r="N2351" i="10"/>
  <c r="J2352" i="10"/>
  <c r="K2352" i="10"/>
  <c r="L2352" i="10"/>
  <c r="M2352" i="10"/>
  <c r="N2352" i="10"/>
  <c r="J2353" i="10"/>
  <c r="K2353" i="10"/>
  <c r="L2353" i="10"/>
  <c r="M2353" i="10"/>
  <c r="N2353" i="10"/>
  <c r="J2354" i="10"/>
  <c r="K2354" i="10"/>
  <c r="L2354" i="10"/>
  <c r="M2354" i="10"/>
  <c r="N2354" i="10"/>
  <c r="J2355" i="10"/>
  <c r="K2355" i="10"/>
  <c r="L2355" i="10"/>
  <c r="M2355" i="10"/>
  <c r="N2355" i="10"/>
  <c r="J2356" i="10"/>
  <c r="K2356" i="10"/>
  <c r="L2356" i="10"/>
  <c r="M2356" i="10"/>
  <c r="N2356" i="10"/>
  <c r="J2357" i="10"/>
  <c r="K2357" i="10"/>
  <c r="L2357" i="10"/>
  <c r="M2357" i="10"/>
  <c r="N2357" i="10"/>
  <c r="J2358" i="10"/>
  <c r="K2358" i="10"/>
  <c r="L2358" i="10"/>
  <c r="M2358" i="10"/>
  <c r="N2358" i="10"/>
  <c r="J2359" i="10"/>
  <c r="K2359" i="10"/>
  <c r="L2359" i="10"/>
  <c r="M2359" i="10"/>
  <c r="N2359" i="10"/>
  <c r="J2360" i="10"/>
  <c r="K2360" i="10"/>
  <c r="L2360" i="10"/>
  <c r="M2360" i="10"/>
  <c r="N2360" i="10"/>
  <c r="J2361" i="10"/>
  <c r="K2361" i="10"/>
  <c r="L2361" i="10"/>
  <c r="M2361" i="10"/>
  <c r="N2361" i="10"/>
  <c r="J2362" i="10"/>
  <c r="K2362" i="10"/>
  <c r="L2362" i="10"/>
  <c r="M2362" i="10"/>
  <c r="N2362" i="10"/>
  <c r="J2363" i="10"/>
  <c r="K2363" i="10"/>
  <c r="L2363" i="10"/>
  <c r="M2363" i="10"/>
  <c r="N2363" i="10"/>
  <c r="J2364" i="10"/>
  <c r="K2364" i="10"/>
  <c r="L2364" i="10"/>
  <c r="M2364" i="10"/>
  <c r="N2364" i="10"/>
  <c r="J2365" i="10"/>
  <c r="K2365" i="10"/>
  <c r="L2365" i="10"/>
  <c r="M2365" i="10"/>
  <c r="N2365" i="10"/>
  <c r="J2366" i="10"/>
  <c r="K2366" i="10"/>
  <c r="L2366" i="10"/>
  <c r="M2366" i="10"/>
  <c r="N2366" i="10"/>
  <c r="J2367" i="10"/>
  <c r="K2367" i="10"/>
  <c r="L2367" i="10"/>
  <c r="M2367" i="10"/>
  <c r="N2367" i="10"/>
  <c r="J2368" i="10"/>
  <c r="K2368" i="10"/>
  <c r="L2368" i="10"/>
  <c r="M2368" i="10"/>
  <c r="N2368" i="10"/>
  <c r="J2369" i="10"/>
  <c r="K2369" i="10"/>
  <c r="L2369" i="10"/>
  <c r="M2369" i="10"/>
  <c r="N2369" i="10"/>
  <c r="J2370" i="10"/>
  <c r="K2370" i="10"/>
  <c r="L2370" i="10"/>
  <c r="M2370" i="10"/>
  <c r="N2370" i="10"/>
  <c r="J2371" i="10"/>
  <c r="K2371" i="10"/>
  <c r="L2371" i="10"/>
  <c r="M2371" i="10"/>
  <c r="N2371" i="10"/>
  <c r="J2372" i="10"/>
  <c r="K2372" i="10"/>
  <c r="L2372" i="10"/>
  <c r="M2372" i="10"/>
  <c r="N2372" i="10"/>
  <c r="J2373" i="10"/>
  <c r="K2373" i="10"/>
  <c r="L2373" i="10"/>
  <c r="M2373" i="10"/>
  <c r="N2373" i="10"/>
  <c r="J2374" i="10"/>
  <c r="K2374" i="10"/>
  <c r="L2374" i="10"/>
  <c r="M2374" i="10"/>
  <c r="N2374" i="10"/>
  <c r="J2375" i="10"/>
  <c r="K2375" i="10"/>
  <c r="L2375" i="10"/>
  <c r="M2375" i="10"/>
  <c r="N2375" i="10"/>
  <c r="J2376" i="10"/>
  <c r="K2376" i="10"/>
  <c r="L2376" i="10"/>
  <c r="M2376" i="10"/>
  <c r="N2376" i="10"/>
  <c r="J2377" i="10"/>
  <c r="K2377" i="10"/>
  <c r="L2377" i="10"/>
  <c r="M2377" i="10"/>
  <c r="N2377" i="10"/>
  <c r="J2378" i="10"/>
  <c r="K2378" i="10"/>
  <c r="L2378" i="10"/>
  <c r="M2378" i="10"/>
  <c r="N2378" i="10"/>
  <c r="J2379" i="10"/>
  <c r="K2379" i="10"/>
  <c r="L2379" i="10"/>
  <c r="M2379" i="10"/>
  <c r="N2379" i="10"/>
  <c r="J2380" i="10"/>
  <c r="K2380" i="10"/>
  <c r="L2380" i="10"/>
  <c r="M2380" i="10"/>
  <c r="N2380" i="10"/>
  <c r="J2381" i="10"/>
  <c r="K2381" i="10"/>
  <c r="L2381" i="10"/>
  <c r="M2381" i="10"/>
  <c r="N2381" i="10"/>
  <c r="J2382" i="10"/>
  <c r="K2382" i="10"/>
  <c r="L2382" i="10"/>
  <c r="M2382" i="10"/>
  <c r="N2382" i="10"/>
  <c r="J2383" i="10"/>
  <c r="K2383" i="10"/>
  <c r="L2383" i="10"/>
  <c r="M2383" i="10"/>
  <c r="N2383" i="10"/>
  <c r="J2384" i="10"/>
  <c r="K2384" i="10"/>
  <c r="L2384" i="10"/>
  <c r="M2384" i="10"/>
  <c r="N2384" i="10"/>
  <c r="J2385" i="10"/>
  <c r="K2385" i="10"/>
  <c r="L2385" i="10"/>
  <c r="M2385" i="10"/>
  <c r="N2385" i="10"/>
  <c r="J2386" i="10"/>
  <c r="K2386" i="10"/>
  <c r="L2386" i="10"/>
  <c r="M2386" i="10"/>
  <c r="N2386" i="10"/>
  <c r="J2387" i="10"/>
  <c r="K2387" i="10"/>
  <c r="L2387" i="10"/>
  <c r="M2387" i="10"/>
  <c r="N2387" i="10"/>
  <c r="J2388" i="10"/>
  <c r="K2388" i="10"/>
  <c r="L2388" i="10"/>
  <c r="M2388" i="10"/>
  <c r="N2388" i="10"/>
  <c r="J2389" i="10"/>
  <c r="K2389" i="10"/>
  <c r="L2389" i="10"/>
  <c r="M2389" i="10"/>
  <c r="N2389" i="10"/>
  <c r="J2390" i="10"/>
  <c r="K2390" i="10"/>
  <c r="L2390" i="10"/>
  <c r="M2390" i="10"/>
  <c r="N2390" i="10"/>
  <c r="J2391" i="10"/>
  <c r="K2391" i="10"/>
  <c r="L2391" i="10"/>
  <c r="M2391" i="10"/>
  <c r="N2391" i="10"/>
  <c r="J2392" i="10"/>
  <c r="K2392" i="10"/>
  <c r="L2392" i="10"/>
  <c r="M2392" i="10"/>
  <c r="N2392" i="10"/>
  <c r="J2393" i="10"/>
  <c r="K2393" i="10"/>
  <c r="L2393" i="10"/>
  <c r="M2393" i="10"/>
  <c r="N2393" i="10"/>
  <c r="J2394" i="10"/>
  <c r="K2394" i="10"/>
  <c r="L2394" i="10"/>
  <c r="M2394" i="10"/>
  <c r="N2394" i="10"/>
  <c r="J2395" i="10"/>
  <c r="K2395" i="10"/>
  <c r="L2395" i="10"/>
  <c r="M2395" i="10"/>
  <c r="N2395" i="10"/>
  <c r="J2396" i="10"/>
  <c r="K2396" i="10"/>
  <c r="L2396" i="10"/>
  <c r="M2396" i="10"/>
  <c r="N2396" i="10"/>
  <c r="J2397" i="10"/>
  <c r="K2397" i="10"/>
  <c r="L2397" i="10"/>
  <c r="M2397" i="10"/>
  <c r="N2397" i="10"/>
  <c r="J2398" i="10"/>
  <c r="K2398" i="10"/>
  <c r="L2398" i="10"/>
  <c r="M2398" i="10"/>
  <c r="N2398" i="10"/>
  <c r="J2399" i="10"/>
  <c r="K2399" i="10"/>
  <c r="L2399" i="10"/>
  <c r="M2399" i="10"/>
  <c r="N2399" i="10"/>
  <c r="J2400" i="10"/>
  <c r="K2400" i="10"/>
  <c r="L2400" i="10"/>
  <c r="M2400" i="10"/>
  <c r="N2400" i="10"/>
  <c r="J2401" i="10"/>
  <c r="K2401" i="10"/>
  <c r="L2401" i="10"/>
  <c r="M2401" i="10"/>
  <c r="N2401" i="10"/>
  <c r="J2402" i="10"/>
  <c r="K2402" i="10"/>
  <c r="L2402" i="10"/>
  <c r="M2402" i="10"/>
  <c r="N2402" i="10"/>
  <c r="J2403" i="10"/>
  <c r="K2403" i="10"/>
  <c r="L2403" i="10"/>
  <c r="M2403" i="10"/>
  <c r="N2403" i="10"/>
  <c r="J2404" i="10"/>
  <c r="K2404" i="10"/>
  <c r="L2404" i="10"/>
  <c r="M2404" i="10"/>
  <c r="N2404" i="10"/>
  <c r="J2405" i="10"/>
  <c r="K2405" i="10"/>
  <c r="L2405" i="10"/>
  <c r="M2405" i="10"/>
  <c r="N2405" i="10"/>
  <c r="J2406" i="10"/>
  <c r="K2406" i="10"/>
  <c r="L2406" i="10"/>
  <c r="M2406" i="10"/>
  <c r="N2406" i="10"/>
  <c r="J2407" i="10"/>
  <c r="K2407" i="10"/>
  <c r="L2407" i="10"/>
  <c r="M2407" i="10"/>
  <c r="N2407" i="10"/>
  <c r="J2408" i="10"/>
  <c r="K2408" i="10"/>
  <c r="L2408" i="10"/>
  <c r="M2408" i="10"/>
  <c r="N2408" i="10"/>
  <c r="J2409" i="10"/>
  <c r="K2409" i="10"/>
  <c r="L2409" i="10"/>
  <c r="M2409" i="10"/>
  <c r="N2409" i="10"/>
  <c r="J2410" i="10"/>
  <c r="K2410" i="10"/>
  <c r="L2410" i="10"/>
  <c r="M2410" i="10"/>
  <c r="N2410" i="10"/>
  <c r="J2411" i="10"/>
  <c r="K2411" i="10"/>
  <c r="L2411" i="10"/>
  <c r="M2411" i="10"/>
  <c r="N2411" i="10"/>
  <c r="J2412" i="10"/>
  <c r="K2412" i="10"/>
  <c r="L2412" i="10"/>
  <c r="M2412" i="10"/>
  <c r="N2412" i="10"/>
  <c r="J2413" i="10"/>
  <c r="K2413" i="10"/>
  <c r="L2413" i="10"/>
  <c r="M2413" i="10"/>
  <c r="N2413" i="10"/>
  <c r="J2414" i="10"/>
  <c r="K2414" i="10"/>
  <c r="L2414" i="10"/>
  <c r="M2414" i="10"/>
  <c r="N2414" i="10"/>
  <c r="J2415" i="10"/>
  <c r="K2415" i="10"/>
  <c r="L2415" i="10"/>
  <c r="M2415" i="10"/>
  <c r="N2415" i="10"/>
  <c r="J2416" i="10"/>
  <c r="K2416" i="10"/>
  <c r="L2416" i="10"/>
  <c r="M2416" i="10"/>
  <c r="N2416" i="10"/>
  <c r="J2417" i="10"/>
  <c r="K2417" i="10"/>
  <c r="L2417" i="10"/>
  <c r="M2417" i="10"/>
  <c r="N2417" i="10"/>
  <c r="J2418" i="10"/>
  <c r="K2418" i="10"/>
  <c r="L2418" i="10"/>
  <c r="M2418" i="10"/>
  <c r="N2418" i="10"/>
  <c r="J2419" i="10"/>
  <c r="K2419" i="10"/>
  <c r="L2419" i="10"/>
  <c r="M2419" i="10"/>
  <c r="N2419" i="10"/>
  <c r="J2420" i="10"/>
  <c r="K2420" i="10"/>
  <c r="L2420" i="10"/>
  <c r="M2420" i="10"/>
  <c r="N2420" i="10"/>
  <c r="J2421" i="10"/>
  <c r="K2421" i="10"/>
  <c r="L2421" i="10"/>
  <c r="M2421" i="10"/>
  <c r="N2421" i="10"/>
  <c r="J2422" i="10"/>
  <c r="K2422" i="10"/>
  <c r="L2422" i="10"/>
  <c r="M2422" i="10"/>
  <c r="N2422" i="10"/>
  <c r="J2423" i="10"/>
  <c r="K2423" i="10"/>
  <c r="L2423" i="10"/>
  <c r="M2423" i="10"/>
  <c r="N2423" i="10"/>
  <c r="J2424" i="10"/>
  <c r="K2424" i="10"/>
  <c r="L2424" i="10"/>
  <c r="M2424" i="10"/>
  <c r="N2424" i="10"/>
  <c r="J2425" i="10"/>
  <c r="K2425" i="10"/>
  <c r="L2425" i="10"/>
  <c r="M2425" i="10"/>
  <c r="N2425" i="10"/>
  <c r="J2426" i="10"/>
  <c r="K2426" i="10"/>
  <c r="L2426" i="10"/>
  <c r="M2426" i="10"/>
  <c r="N2426" i="10"/>
  <c r="J2427" i="10"/>
  <c r="K2427" i="10"/>
  <c r="L2427" i="10"/>
  <c r="M2427" i="10"/>
  <c r="N2427" i="10"/>
  <c r="J2428" i="10"/>
  <c r="K2428" i="10"/>
  <c r="L2428" i="10"/>
  <c r="M2428" i="10"/>
  <c r="N2428" i="10"/>
  <c r="J2429" i="10"/>
  <c r="K2429" i="10"/>
  <c r="L2429" i="10"/>
  <c r="M2429" i="10"/>
  <c r="N2429" i="10"/>
  <c r="J2430" i="10"/>
  <c r="K2430" i="10"/>
  <c r="L2430" i="10"/>
  <c r="M2430" i="10"/>
  <c r="N2430" i="10"/>
  <c r="J2431" i="10"/>
  <c r="K2431" i="10"/>
  <c r="L2431" i="10"/>
  <c r="M2431" i="10"/>
  <c r="N2431" i="10"/>
  <c r="J2432" i="10"/>
  <c r="K2432" i="10"/>
  <c r="L2432" i="10"/>
  <c r="M2432" i="10"/>
  <c r="N2432" i="10"/>
  <c r="J2433" i="10"/>
  <c r="K2433" i="10"/>
  <c r="L2433" i="10"/>
  <c r="M2433" i="10"/>
  <c r="N2433" i="10"/>
  <c r="J2434" i="10"/>
  <c r="K2434" i="10"/>
  <c r="L2434" i="10"/>
  <c r="M2434" i="10"/>
  <c r="N2434" i="10"/>
  <c r="J2435" i="10"/>
  <c r="K2435" i="10"/>
  <c r="L2435" i="10"/>
  <c r="M2435" i="10"/>
  <c r="N2435" i="10"/>
  <c r="J2436" i="10"/>
  <c r="K2436" i="10"/>
  <c r="L2436" i="10"/>
  <c r="M2436" i="10"/>
  <c r="N2436" i="10"/>
  <c r="J2437" i="10"/>
  <c r="K2437" i="10"/>
  <c r="L2437" i="10"/>
  <c r="M2437" i="10"/>
  <c r="N2437" i="10"/>
  <c r="J2438" i="10"/>
  <c r="K2438" i="10"/>
  <c r="L2438" i="10"/>
  <c r="M2438" i="10"/>
  <c r="N2438" i="10"/>
  <c r="J2439" i="10"/>
  <c r="K2439" i="10"/>
  <c r="L2439" i="10"/>
  <c r="M2439" i="10"/>
  <c r="N2439" i="10"/>
  <c r="J2440" i="10"/>
  <c r="K2440" i="10"/>
  <c r="L2440" i="10"/>
  <c r="M2440" i="10"/>
  <c r="N2440" i="10"/>
  <c r="J2441" i="10"/>
  <c r="K2441" i="10"/>
  <c r="L2441" i="10"/>
  <c r="M2441" i="10"/>
  <c r="N2441" i="10"/>
  <c r="J2442" i="10"/>
  <c r="K2442" i="10"/>
  <c r="L2442" i="10"/>
  <c r="M2442" i="10"/>
  <c r="N2442" i="10"/>
  <c r="J2443" i="10"/>
  <c r="K2443" i="10"/>
  <c r="L2443" i="10"/>
  <c r="M2443" i="10"/>
  <c r="N2443" i="10"/>
  <c r="J2444" i="10"/>
  <c r="K2444" i="10"/>
  <c r="L2444" i="10"/>
  <c r="M2444" i="10"/>
  <c r="N2444" i="10"/>
  <c r="J2445" i="10"/>
  <c r="K2445" i="10"/>
  <c r="L2445" i="10"/>
  <c r="M2445" i="10"/>
  <c r="N2445" i="10"/>
  <c r="J2446" i="10"/>
  <c r="K2446" i="10"/>
  <c r="L2446" i="10"/>
  <c r="M2446" i="10"/>
  <c r="N2446" i="10"/>
  <c r="J2447" i="10"/>
  <c r="K2447" i="10"/>
  <c r="L2447" i="10"/>
  <c r="M2447" i="10"/>
  <c r="N2447" i="10"/>
  <c r="J2448" i="10"/>
  <c r="K2448" i="10"/>
  <c r="L2448" i="10"/>
  <c r="M2448" i="10"/>
  <c r="N2448" i="10"/>
  <c r="J2449" i="10"/>
  <c r="K2449" i="10"/>
  <c r="L2449" i="10"/>
  <c r="M2449" i="10"/>
  <c r="N2449" i="10"/>
  <c r="J2450" i="10"/>
  <c r="K2450" i="10"/>
  <c r="L2450" i="10"/>
  <c r="M2450" i="10"/>
  <c r="N2450" i="10"/>
  <c r="J2451" i="10"/>
  <c r="K2451" i="10"/>
  <c r="L2451" i="10"/>
  <c r="M2451" i="10"/>
  <c r="N2451" i="10"/>
  <c r="J2452" i="10"/>
  <c r="K2452" i="10"/>
  <c r="L2452" i="10"/>
  <c r="M2452" i="10"/>
  <c r="N2452" i="10"/>
  <c r="J2453" i="10"/>
  <c r="K2453" i="10"/>
  <c r="L2453" i="10"/>
  <c r="M2453" i="10"/>
  <c r="N2453" i="10"/>
  <c r="J2454" i="10"/>
  <c r="K2454" i="10"/>
  <c r="L2454" i="10"/>
  <c r="M2454" i="10"/>
  <c r="N2454" i="10"/>
  <c r="J2455" i="10"/>
  <c r="K2455" i="10"/>
  <c r="L2455" i="10"/>
  <c r="M2455" i="10"/>
  <c r="N2455" i="10"/>
  <c r="J2456" i="10"/>
  <c r="K2456" i="10"/>
  <c r="L2456" i="10"/>
  <c r="M2456" i="10"/>
  <c r="N2456" i="10"/>
  <c r="J2457" i="10"/>
  <c r="K2457" i="10"/>
  <c r="L2457" i="10"/>
  <c r="M2457" i="10"/>
  <c r="N2457" i="10"/>
  <c r="J2458" i="10"/>
  <c r="K2458" i="10"/>
  <c r="L2458" i="10"/>
  <c r="M2458" i="10"/>
  <c r="N2458" i="10"/>
  <c r="J2459" i="10"/>
  <c r="K2459" i="10"/>
  <c r="L2459" i="10"/>
  <c r="M2459" i="10"/>
  <c r="N2459" i="10"/>
  <c r="J2460" i="10"/>
  <c r="K2460" i="10"/>
  <c r="L2460" i="10"/>
  <c r="M2460" i="10"/>
  <c r="N2460" i="10"/>
  <c r="J2461" i="10"/>
  <c r="K2461" i="10"/>
  <c r="L2461" i="10"/>
  <c r="M2461" i="10"/>
  <c r="N2461" i="10"/>
  <c r="J2462" i="10"/>
  <c r="K2462" i="10"/>
  <c r="L2462" i="10"/>
  <c r="M2462" i="10"/>
  <c r="N2462" i="10"/>
  <c r="J2463" i="10"/>
  <c r="K2463" i="10"/>
  <c r="L2463" i="10"/>
  <c r="M2463" i="10"/>
  <c r="N2463" i="10"/>
  <c r="J2464" i="10"/>
  <c r="K2464" i="10"/>
  <c r="L2464" i="10"/>
  <c r="M2464" i="10"/>
  <c r="N2464" i="10"/>
  <c r="J2465" i="10"/>
  <c r="K2465" i="10"/>
  <c r="L2465" i="10"/>
  <c r="M2465" i="10"/>
  <c r="N2465" i="10"/>
  <c r="J2466" i="10"/>
  <c r="K2466" i="10"/>
  <c r="L2466" i="10"/>
  <c r="M2466" i="10"/>
  <c r="N2466" i="10"/>
  <c r="J2467" i="10"/>
  <c r="K2467" i="10"/>
  <c r="L2467" i="10"/>
  <c r="M2467" i="10"/>
  <c r="N2467" i="10"/>
  <c r="J2468" i="10"/>
  <c r="K2468" i="10"/>
  <c r="L2468" i="10"/>
  <c r="M2468" i="10"/>
  <c r="N2468" i="10"/>
  <c r="J2469" i="10"/>
  <c r="K2469" i="10"/>
  <c r="L2469" i="10"/>
  <c r="M2469" i="10"/>
  <c r="N2469" i="10"/>
  <c r="J2470" i="10"/>
  <c r="K2470" i="10"/>
  <c r="L2470" i="10"/>
  <c r="M2470" i="10"/>
  <c r="N2470" i="10"/>
  <c r="J2471" i="10"/>
  <c r="K2471" i="10"/>
  <c r="L2471" i="10"/>
  <c r="M2471" i="10"/>
  <c r="N2471" i="10"/>
  <c r="J2472" i="10"/>
  <c r="K2472" i="10"/>
  <c r="L2472" i="10"/>
  <c r="M2472" i="10"/>
  <c r="N2472" i="10"/>
  <c r="J2473" i="10"/>
  <c r="K2473" i="10"/>
  <c r="L2473" i="10"/>
  <c r="M2473" i="10"/>
  <c r="N2473" i="10"/>
  <c r="J2474" i="10"/>
  <c r="K2474" i="10"/>
  <c r="L2474" i="10"/>
  <c r="M2474" i="10"/>
  <c r="N2474" i="10"/>
  <c r="J2475" i="10"/>
  <c r="K2475" i="10"/>
  <c r="L2475" i="10"/>
  <c r="M2475" i="10"/>
  <c r="N2475" i="10"/>
  <c r="J2476" i="10"/>
  <c r="K2476" i="10"/>
  <c r="L2476" i="10"/>
  <c r="M2476" i="10"/>
  <c r="N2476" i="10"/>
  <c r="J2477" i="10"/>
  <c r="K2477" i="10"/>
  <c r="L2477" i="10"/>
  <c r="M2477" i="10"/>
  <c r="N2477" i="10"/>
  <c r="J2478" i="10"/>
  <c r="K2478" i="10"/>
  <c r="L2478" i="10"/>
  <c r="M2478" i="10"/>
  <c r="N2478" i="10"/>
  <c r="J2479" i="10"/>
  <c r="K2479" i="10"/>
  <c r="L2479" i="10"/>
  <c r="M2479" i="10"/>
  <c r="N2479" i="10"/>
  <c r="J2480" i="10"/>
  <c r="K2480" i="10"/>
  <c r="L2480" i="10"/>
  <c r="M2480" i="10"/>
  <c r="N2480" i="10"/>
  <c r="J2481" i="10"/>
  <c r="K2481" i="10"/>
  <c r="L2481" i="10"/>
  <c r="M2481" i="10"/>
  <c r="N2481" i="10"/>
  <c r="J2482" i="10"/>
  <c r="K2482" i="10"/>
  <c r="L2482" i="10"/>
  <c r="M2482" i="10"/>
  <c r="N2482" i="10"/>
  <c r="J2483" i="10"/>
  <c r="K2483" i="10"/>
  <c r="L2483" i="10"/>
  <c r="M2483" i="10"/>
  <c r="N2483" i="10"/>
  <c r="J2484" i="10"/>
  <c r="K2484" i="10"/>
  <c r="L2484" i="10"/>
  <c r="M2484" i="10"/>
  <c r="N2484" i="10"/>
  <c r="J2485" i="10"/>
  <c r="K2485" i="10"/>
  <c r="L2485" i="10"/>
  <c r="M2485" i="10"/>
  <c r="N2485" i="10"/>
  <c r="J2486" i="10"/>
  <c r="K2486" i="10"/>
  <c r="L2486" i="10"/>
  <c r="M2486" i="10"/>
  <c r="N2486" i="10"/>
  <c r="J2487" i="10"/>
  <c r="K2487" i="10"/>
  <c r="L2487" i="10"/>
  <c r="M2487" i="10"/>
  <c r="N2487" i="10"/>
  <c r="J2488" i="10"/>
  <c r="K2488" i="10"/>
  <c r="L2488" i="10"/>
  <c r="M2488" i="10"/>
  <c r="N2488" i="10"/>
  <c r="J2489" i="10"/>
  <c r="K2489" i="10"/>
  <c r="L2489" i="10"/>
  <c r="M2489" i="10"/>
  <c r="N2489" i="10"/>
  <c r="J2490" i="10"/>
  <c r="K2490" i="10"/>
  <c r="L2490" i="10"/>
  <c r="M2490" i="10"/>
  <c r="N2490" i="10"/>
  <c r="J2491" i="10"/>
  <c r="K2491" i="10"/>
  <c r="L2491" i="10"/>
  <c r="M2491" i="10"/>
  <c r="N2491" i="10"/>
  <c r="J2492" i="10"/>
  <c r="K2492" i="10"/>
  <c r="L2492" i="10"/>
  <c r="M2492" i="10"/>
  <c r="N2492" i="10"/>
  <c r="J2493" i="10"/>
  <c r="K2493" i="10"/>
  <c r="L2493" i="10"/>
  <c r="M2493" i="10"/>
  <c r="N2493" i="10"/>
  <c r="J2494" i="10"/>
  <c r="K2494" i="10"/>
  <c r="L2494" i="10"/>
  <c r="M2494" i="10"/>
  <c r="N2494" i="10"/>
  <c r="J2495" i="10"/>
  <c r="K2495" i="10"/>
  <c r="L2495" i="10"/>
  <c r="M2495" i="10"/>
  <c r="N2495" i="10"/>
  <c r="J2496" i="10"/>
  <c r="K2496" i="10"/>
  <c r="L2496" i="10"/>
  <c r="M2496" i="10"/>
  <c r="N2496" i="10"/>
  <c r="J2497" i="10"/>
  <c r="K2497" i="10"/>
  <c r="L2497" i="10"/>
  <c r="M2497" i="10"/>
  <c r="N2497" i="10"/>
  <c r="J2498" i="10"/>
  <c r="K2498" i="10"/>
  <c r="L2498" i="10"/>
  <c r="M2498" i="10"/>
  <c r="N2498" i="10"/>
  <c r="J2499" i="10"/>
  <c r="K2499" i="10"/>
  <c r="L2499" i="10"/>
  <c r="M2499" i="10"/>
  <c r="N2499" i="10"/>
  <c r="J2500" i="10"/>
  <c r="K2500" i="10"/>
  <c r="L2500" i="10"/>
  <c r="M2500" i="10"/>
  <c r="N2500" i="10"/>
  <c r="J2501" i="10"/>
  <c r="K2501" i="10"/>
  <c r="L2501" i="10"/>
  <c r="M2501" i="10"/>
  <c r="N2501" i="10"/>
  <c r="J2502" i="10"/>
  <c r="K2502" i="10"/>
  <c r="L2502" i="10"/>
  <c r="M2502" i="10"/>
  <c r="N2502" i="10"/>
  <c r="J2503" i="10"/>
  <c r="K2503" i="10"/>
  <c r="L2503" i="10"/>
  <c r="M2503" i="10"/>
  <c r="N2503" i="10"/>
  <c r="J2504" i="10"/>
  <c r="K2504" i="10"/>
  <c r="L2504" i="10"/>
  <c r="M2504" i="10"/>
  <c r="N2504" i="10"/>
  <c r="J2505" i="10"/>
  <c r="K2505" i="10"/>
  <c r="L2505" i="10"/>
  <c r="M2505" i="10"/>
  <c r="N2505" i="10"/>
  <c r="J2506" i="10"/>
  <c r="K2506" i="10"/>
  <c r="L2506" i="10"/>
  <c r="M2506" i="10"/>
  <c r="N2506" i="10"/>
  <c r="J2507" i="10"/>
  <c r="K2507" i="10"/>
  <c r="L2507" i="10"/>
  <c r="M2507" i="10"/>
  <c r="N2507" i="10"/>
  <c r="J2508" i="10"/>
  <c r="K2508" i="10"/>
  <c r="L2508" i="10"/>
  <c r="M2508" i="10"/>
  <c r="N2508" i="10"/>
  <c r="J2509" i="10"/>
  <c r="K2509" i="10"/>
  <c r="L2509" i="10"/>
  <c r="M2509" i="10"/>
  <c r="N2509" i="10"/>
  <c r="J2510" i="10"/>
  <c r="K2510" i="10"/>
  <c r="L2510" i="10"/>
  <c r="M2510" i="10"/>
  <c r="N2510" i="10"/>
  <c r="J2511" i="10"/>
  <c r="K2511" i="10"/>
  <c r="L2511" i="10"/>
  <c r="M2511" i="10"/>
  <c r="N2511" i="10"/>
  <c r="J2512" i="10"/>
  <c r="K2512" i="10"/>
  <c r="L2512" i="10"/>
  <c r="M2512" i="10"/>
  <c r="N2512" i="10"/>
  <c r="J2513" i="10"/>
  <c r="K2513" i="10"/>
  <c r="L2513" i="10"/>
  <c r="M2513" i="10"/>
  <c r="N2513" i="10"/>
  <c r="J2514" i="10"/>
  <c r="K2514" i="10"/>
  <c r="L2514" i="10"/>
  <c r="M2514" i="10"/>
  <c r="N2514" i="10"/>
  <c r="J2515" i="10"/>
  <c r="K2515" i="10"/>
  <c r="L2515" i="10"/>
  <c r="M2515" i="10"/>
  <c r="N2515" i="10"/>
  <c r="J2516" i="10"/>
  <c r="K2516" i="10"/>
  <c r="L2516" i="10"/>
  <c r="M2516" i="10"/>
  <c r="N2516" i="10"/>
  <c r="J2517" i="10"/>
  <c r="K2517" i="10"/>
  <c r="L2517" i="10"/>
  <c r="M2517" i="10"/>
  <c r="N2517" i="10"/>
  <c r="J2518" i="10"/>
  <c r="K2518" i="10"/>
  <c r="L2518" i="10"/>
  <c r="M2518" i="10"/>
  <c r="N2518" i="10"/>
  <c r="J2519" i="10"/>
  <c r="K2519" i="10"/>
  <c r="L2519" i="10"/>
  <c r="M2519" i="10"/>
  <c r="N2519" i="10"/>
  <c r="J2520" i="10"/>
  <c r="K2520" i="10"/>
  <c r="L2520" i="10"/>
  <c r="M2520" i="10"/>
  <c r="N2520" i="10"/>
  <c r="J2521" i="10"/>
  <c r="K2521" i="10"/>
  <c r="L2521" i="10"/>
  <c r="M2521" i="10"/>
  <c r="N2521" i="10"/>
  <c r="J2522" i="10"/>
  <c r="K2522" i="10"/>
  <c r="L2522" i="10"/>
  <c r="M2522" i="10"/>
  <c r="N2522" i="10"/>
  <c r="J2523" i="10"/>
  <c r="K2523" i="10"/>
  <c r="L2523" i="10"/>
  <c r="M2523" i="10"/>
  <c r="N2523" i="10"/>
  <c r="J2524" i="10"/>
  <c r="K2524" i="10"/>
  <c r="L2524" i="10"/>
  <c r="M2524" i="10"/>
  <c r="N2524" i="10"/>
  <c r="J2525" i="10"/>
  <c r="K2525" i="10"/>
  <c r="L2525" i="10"/>
  <c r="M2525" i="10"/>
  <c r="N2525" i="10"/>
  <c r="J2526" i="10"/>
  <c r="K2526" i="10"/>
  <c r="L2526" i="10"/>
  <c r="M2526" i="10"/>
  <c r="N2526" i="10"/>
  <c r="J2527" i="10"/>
  <c r="K2527" i="10"/>
  <c r="L2527" i="10"/>
  <c r="M2527" i="10"/>
  <c r="N2527" i="10"/>
  <c r="J2528" i="10"/>
  <c r="K2528" i="10"/>
  <c r="L2528" i="10"/>
  <c r="M2528" i="10"/>
  <c r="N2528" i="10"/>
  <c r="J2529" i="10"/>
  <c r="K2529" i="10"/>
  <c r="L2529" i="10"/>
  <c r="M2529" i="10"/>
  <c r="N2529" i="10"/>
  <c r="J2530" i="10"/>
  <c r="K2530" i="10"/>
  <c r="L2530" i="10"/>
  <c r="M2530" i="10"/>
  <c r="N2530" i="10"/>
  <c r="J2531" i="10"/>
  <c r="K2531" i="10"/>
  <c r="L2531" i="10"/>
  <c r="M2531" i="10"/>
  <c r="N2531" i="10"/>
  <c r="J2532" i="10"/>
  <c r="K2532" i="10"/>
  <c r="L2532" i="10"/>
  <c r="M2532" i="10"/>
  <c r="N2532" i="10"/>
  <c r="J2533" i="10"/>
  <c r="K2533" i="10"/>
  <c r="L2533" i="10"/>
  <c r="M2533" i="10"/>
  <c r="N2533" i="10"/>
  <c r="J2534" i="10"/>
  <c r="K2534" i="10"/>
  <c r="L2534" i="10"/>
  <c r="M2534" i="10"/>
  <c r="N2534" i="10"/>
  <c r="J2535" i="10"/>
  <c r="K2535" i="10"/>
  <c r="L2535" i="10"/>
  <c r="M2535" i="10"/>
  <c r="N2535" i="10"/>
  <c r="J2536" i="10"/>
  <c r="K2536" i="10"/>
  <c r="L2536" i="10"/>
  <c r="M2536" i="10"/>
  <c r="N2536" i="10"/>
  <c r="J2537" i="10"/>
  <c r="K2537" i="10"/>
  <c r="L2537" i="10"/>
  <c r="M2537" i="10"/>
  <c r="N2537" i="10"/>
  <c r="J2538" i="10"/>
  <c r="K2538" i="10"/>
  <c r="L2538" i="10"/>
  <c r="M2538" i="10"/>
  <c r="N2538" i="10"/>
  <c r="J2539" i="10"/>
  <c r="K2539" i="10"/>
  <c r="L2539" i="10"/>
  <c r="M2539" i="10"/>
  <c r="N2539" i="10"/>
  <c r="J2540" i="10"/>
  <c r="K2540" i="10"/>
  <c r="L2540" i="10"/>
  <c r="M2540" i="10"/>
  <c r="N2540" i="10"/>
  <c r="J2541" i="10"/>
  <c r="K2541" i="10"/>
  <c r="L2541" i="10"/>
  <c r="M2541" i="10"/>
  <c r="N2541" i="10"/>
  <c r="J2542" i="10"/>
  <c r="K2542" i="10"/>
  <c r="L2542" i="10"/>
  <c r="M2542" i="10"/>
  <c r="N2542" i="10"/>
  <c r="J2543" i="10"/>
  <c r="K2543" i="10"/>
  <c r="L2543" i="10"/>
  <c r="M2543" i="10"/>
  <c r="N2543" i="10"/>
  <c r="J2544" i="10"/>
  <c r="K2544" i="10"/>
  <c r="L2544" i="10"/>
  <c r="M2544" i="10"/>
  <c r="N2544" i="10"/>
  <c r="J2545" i="10"/>
  <c r="K2545" i="10"/>
  <c r="L2545" i="10"/>
  <c r="M2545" i="10"/>
  <c r="N2545" i="10"/>
  <c r="J2546" i="10"/>
  <c r="K2546" i="10"/>
  <c r="L2546" i="10"/>
  <c r="M2546" i="10"/>
  <c r="N2546" i="10"/>
  <c r="J2547" i="10"/>
  <c r="K2547" i="10"/>
  <c r="L2547" i="10"/>
  <c r="M2547" i="10"/>
  <c r="N2547" i="10"/>
  <c r="J2548" i="10"/>
  <c r="K2548" i="10"/>
  <c r="L2548" i="10"/>
  <c r="M2548" i="10"/>
  <c r="N2548" i="10"/>
  <c r="J2549" i="10"/>
  <c r="K2549" i="10"/>
  <c r="L2549" i="10"/>
  <c r="M2549" i="10"/>
  <c r="N2549" i="10"/>
  <c r="J2550" i="10"/>
  <c r="K2550" i="10"/>
  <c r="L2550" i="10"/>
  <c r="M2550" i="10"/>
  <c r="N2550" i="10"/>
  <c r="J2551" i="10"/>
  <c r="K2551" i="10"/>
  <c r="L2551" i="10"/>
  <c r="M2551" i="10"/>
  <c r="N2551" i="10"/>
  <c r="J2552" i="10"/>
  <c r="K2552" i="10"/>
  <c r="L2552" i="10"/>
  <c r="M2552" i="10"/>
  <c r="N2552" i="10"/>
  <c r="J2553" i="10"/>
  <c r="K2553" i="10"/>
  <c r="L2553" i="10"/>
  <c r="M2553" i="10"/>
  <c r="N2553" i="10"/>
  <c r="J2554" i="10"/>
  <c r="K2554" i="10"/>
  <c r="L2554" i="10"/>
  <c r="M2554" i="10"/>
  <c r="N2554" i="10"/>
  <c r="J2555" i="10"/>
  <c r="K2555" i="10"/>
  <c r="L2555" i="10"/>
  <c r="M2555" i="10"/>
  <c r="N2555" i="10"/>
  <c r="J2556" i="10"/>
  <c r="K2556" i="10"/>
  <c r="L2556" i="10"/>
  <c r="M2556" i="10"/>
  <c r="N2556" i="10"/>
  <c r="J2557" i="10"/>
  <c r="K2557" i="10"/>
  <c r="L2557" i="10"/>
  <c r="M2557" i="10"/>
  <c r="N2557" i="10"/>
  <c r="J2558" i="10"/>
  <c r="K2558" i="10"/>
  <c r="L2558" i="10"/>
  <c r="M2558" i="10"/>
  <c r="N2558" i="10"/>
  <c r="J2559" i="10"/>
  <c r="K2559" i="10"/>
  <c r="L2559" i="10"/>
  <c r="M2559" i="10"/>
  <c r="N2559" i="10"/>
  <c r="J2560" i="10"/>
  <c r="K2560" i="10"/>
  <c r="L2560" i="10"/>
  <c r="M2560" i="10"/>
  <c r="N2560" i="10"/>
  <c r="J2561" i="10"/>
  <c r="K2561" i="10"/>
  <c r="L2561" i="10"/>
  <c r="M2561" i="10"/>
  <c r="N2561" i="10"/>
  <c r="J2562" i="10"/>
  <c r="K2562" i="10"/>
  <c r="L2562" i="10"/>
  <c r="M2562" i="10"/>
  <c r="N2562" i="10"/>
  <c r="J2563" i="10"/>
  <c r="K2563" i="10"/>
  <c r="L2563" i="10"/>
  <c r="M2563" i="10"/>
  <c r="N2563" i="10"/>
  <c r="J2564" i="10"/>
  <c r="K2564" i="10"/>
  <c r="L2564" i="10"/>
  <c r="M2564" i="10"/>
  <c r="N2564" i="10"/>
  <c r="J2565" i="10"/>
  <c r="K2565" i="10"/>
  <c r="L2565" i="10"/>
  <c r="M2565" i="10"/>
  <c r="N2565" i="10"/>
  <c r="J2566" i="10"/>
  <c r="K2566" i="10"/>
  <c r="L2566" i="10"/>
  <c r="M2566" i="10"/>
  <c r="N2566" i="10"/>
  <c r="J2567" i="10"/>
  <c r="K2567" i="10"/>
  <c r="L2567" i="10"/>
  <c r="M2567" i="10"/>
  <c r="N2567" i="10"/>
  <c r="J2568" i="10"/>
  <c r="K2568" i="10"/>
  <c r="L2568" i="10"/>
  <c r="M2568" i="10"/>
  <c r="N2568" i="10"/>
  <c r="J2569" i="10"/>
  <c r="K2569" i="10"/>
  <c r="L2569" i="10"/>
  <c r="M2569" i="10"/>
  <c r="N2569" i="10"/>
  <c r="J2570" i="10"/>
  <c r="K2570" i="10"/>
  <c r="L2570" i="10"/>
  <c r="M2570" i="10"/>
  <c r="N2570" i="10"/>
  <c r="J2571" i="10"/>
  <c r="K2571" i="10"/>
  <c r="L2571" i="10"/>
  <c r="M2571" i="10"/>
  <c r="N2571" i="10"/>
  <c r="J2572" i="10"/>
  <c r="K2572" i="10"/>
  <c r="L2572" i="10"/>
  <c r="M2572" i="10"/>
  <c r="N2572" i="10"/>
  <c r="J2573" i="10"/>
  <c r="K2573" i="10"/>
  <c r="L2573" i="10"/>
  <c r="M2573" i="10"/>
  <c r="N2573" i="10"/>
  <c r="J2574" i="10"/>
  <c r="K2574" i="10"/>
  <c r="L2574" i="10"/>
  <c r="M2574" i="10"/>
  <c r="N2574" i="10"/>
  <c r="J2575" i="10"/>
  <c r="K2575" i="10"/>
  <c r="L2575" i="10"/>
  <c r="M2575" i="10"/>
  <c r="N2575" i="10"/>
  <c r="J2576" i="10"/>
  <c r="K2576" i="10"/>
  <c r="L2576" i="10"/>
  <c r="M2576" i="10"/>
  <c r="N2576" i="10"/>
  <c r="J2577" i="10"/>
  <c r="K2577" i="10"/>
  <c r="L2577" i="10"/>
  <c r="M2577" i="10"/>
  <c r="N2577" i="10"/>
  <c r="J2578" i="10"/>
  <c r="K2578" i="10"/>
  <c r="L2578" i="10"/>
  <c r="M2578" i="10"/>
  <c r="N2578" i="10"/>
  <c r="J2579" i="10"/>
  <c r="K2579" i="10"/>
  <c r="L2579" i="10"/>
  <c r="M2579" i="10"/>
  <c r="N2579" i="10"/>
  <c r="J2580" i="10"/>
  <c r="K2580" i="10"/>
  <c r="L2580" i="10"/>
  <c r="M2580" i="10"/>
  <c r="N2580" i="10"/>
  <c r="J2581" i="10"/>
  <c r="K2581" i="10"/>
  <c r="L2581" i="10"/>
  <c r="M2581" i="10"/>
  <c r="N2581" i="10"/>
  <c r="J2582" i="10"/>
  <c r="K2582" i="10"/>
  <c r="L2582" i="10"/>
  <c r="M2582" i="10"/>
  <c r="N2582" i="10"/>
  <c r="J2583" i="10"/>
  <c r="K2583" i="10"/>
  <c r="L2583" i="10"/>
  <c r="M2583" i="10"/>
  <c r="N2583" i="10"/>
  <c r="J2584" i="10"/>
  <c r="K2584" i="10"/>
  <c r="L2584" i="10"/>
  <c r="M2584" i="10"/>
  <c r="N2584" i="10"/>
  <c r="J2585" i="10"/>
  <c r="K2585" i="10"/>
  <c r="L2585" i="10"/>
  <c r="M2585" i="10"/>
  <c r="N2585" i="10"/>
  <c r="J2586" i="10"/>
  <c r="K2586" i="10"/>
  <c r="L2586" i="10"/>
  <c r="M2586" i="10"/>
  <c r="N2586" i="10"/>
  <c r="J2587" i="10"/>
  <c r="K2587" i="10"/>
  <c r="L2587" i="10"/>
  <c r="M2587" i="10"/>
  <c r="N2587" i="10"/>
  <c r="J2588" i="10"/>
  <c r="K2588" i="10"/>
  <c r="L2588" i="10"/>
  <c r="M2588" i="10"/>
  <c r="N2588" i="10"/>
  <c r="J2589" i="10"/>
  <c r="K2589" i="10"/>
  <c r="L2589" i="10"/>
  <c r="M2589" i="10"/>
  <c r="N2589" i="10"/>
  <c r="J2590" i="10"/>
  <c r="K2590" i="10"/>
  <c r="L2590" i="10"/>
  <c r="M2590" i="10"/>
  <c r="N2590" i="10"/>
  <c r="J2591" i="10"/>
  <c r="K2591" i="10"/>
  <c r="L2591" i="10"/>
  <c r="M2591" i="10"/>
  <c r="N2591" i="10"/>
  <c r="J2592" i="10"/>
  <c r="K2592" i="10"/>
  <c r="L2592" i="10"/>
  <c r="M2592" i="10"/>
  <c r="N2592" i="10"/>
  <c r="J2593" i="10"/>
  <c r="K2593" i="10"/>
  <c r="L2593" i="10"/>
  <c r="M2593" i="10"/>
  <c r="N2593" i="10"/>
  <c r="J2594" i="10"/>
  <c r="K2594" i="10"/>
  <c r="L2594" i="10"/>
  <c r="M2594" i="10"/>
  <c r="N2594" i="10"/>
  <c r="J2595" i="10"/>
  <c r="K2595" i="10"/>
  <c r="L2595" i="10"/>
  <c r="M2595" i="10"/>
  <c r="N2595" i="10"/>
  <c r="J2596" i="10"/>
  <c r="K2596" i="10"/>
  <c r="L2596" i="10"/>
  <c r="M2596" i="10"/>
  <c r="N2596" i="10"/>
  <c r="J2597" i="10"/>
  <c r="K2597" i="10"/>
  <c r="L2597" i="10"/>
  <c r="M2597" i="10"/>
  <c r="N2597" i="10"/>
  <c r="J2598" i="10"/>
  <c r="K2598" i="10"/>
  <c r="L2598" i="10"/>
  <c r="M2598" i="10"/>
  <c r="N2598" i="10"/>
  <c r="J2599" i="10"/>
  <c r="K2599" i="10"/>
  <c r="L2599" i="10"/>
  <c r="M2599" i="10"/>
  <c r="N2599" i="10"/>
  <c r="J2600" i="10"/>
  <c r="K2600" i="10"/>
  <c r="L2600" i="10"/>
  <c r="M2600" i="10"/>
  <c r="N2600" i="10"/>
  <c r="J2601" i="10"/>
  <c r="K2601" i="10"/>
  <c r="L2601" i="10"/>
  <c r="M2601" i="10"/>
  <c r="N2601" i="10"/>
  <c r="J2602" i="10"/>
  <c r="K2602" i="10"/>
  <c r="L2602" i="10"/>
  <c r="M2602" i="10"/>
  <c r="N2602" i="10"/>
  <c r="J2603" i="10"/>
  <c r="K2603" i="10"/>
  <c r="L2603" i="10"/>
  <c r="M2603" i="10"/>
  <c r="N2603" i="10"/>
  <c r="J2604" i="10"/>
  <c r="K2604" i="10"/>
  <c r="L2604" i="10"/>
  <c r="M2604" i="10"/>
  <c r="N2604" i="10"/>
  <c r="J2605" i="10"/>
  <c r="K2605" i="10"/>
  <c r="L2605" i="10"/>
  <c r="M2605" i="10"/>
  <c r="N2605" i="10"/>
  <c r="J2606" i="10"/>
  <c r="K2606" i="10"/>
  <c r="L2606" i="10"/>
  <c r="M2606" i="10"/>
  <c r="N2606" i="10"/>
  <c r="J2607" i="10"/>
  <c r="K2607" i="10"/>
  <c r="L2607" i="10"/>
  <c r="M2607" i="10"/>
  <c r="N2607" i="10"/>
  <c r="J2608" i="10"/>
  <c r="K2608" i="10"/>
  <c r="L2608" i="10"/>
  <c r="M2608" i="10"/>
  <c r="N2608" i="10"/>
  <c r="J2609" i="10"/>
  <c r="K2609" i="10"/>
  <c r="L2609" i="10"/>
  <c r="M2609" i="10"/>
  <c r="N2609" i="10"/>
  <c r="J2610" i="10"/>
  <c r="K2610" i="10"/>
  <c r="L2610" i="10"/>
  <c r="M2610" i="10"/>
  <c r="N2610" i="10"/>
  <c r="J2611" i="10"/>
  <c r="K2611" i="10"/>
  <c r="L2611" i="10"/>
  <c r="M2611" i="10"/>
  <c r="N2611" i="10"/>
  <c r="J2612" i="10"/>
  <c r="K2612" i="10"/>
  <c r="L2612" i="10"/>
  <c r="M2612" i="10"/>
  <c r="N2612" i="10"/>
  <c r="J2613" i="10"/>
  <c r="K2613" i="10"/>
  <c r="L2613" i="10"/>
  <c r="M2613" i="10"/>
  <c r="N2613" i="10"/>
  <c r="J2614" i="10"/>
  <c r="K2614" i="10"/>
  <c r="L2614" i="10"/>
  <c r="M2614" i="10"/>
  <c r="N2614" i="10"/>
  <c r="J2615" i="10"/>
  <c r="K2615" i="10"/>
  <c r="L2615" i="10"/>
  <c r="M2615" i="10"/>
  <c r="N2615" i="10"/>
  <c r="J2616" i="10"/>
  <c r="K2616" i="10"/>
  <c r="L2616" i="10"/>
  <c r="M2616" i="10"/>
  <c r="N2616" i="10"/>
  <c r="J2617" i="10"/>
  <c r="K2617" i="10"/>
  <c r="L2617" i="10"/>
  <c r="M2617" i="10"/>
  <c r="N2617" i="10"/>
  <c r="J2618" i="10"/>
  <c r="K2618" i="10"/>
  <c r="L2618" i="10"/>
  <c r="M2618" i="10"/>
  <c r="N2618" i="10"/>
  <c r="J2619" i="10"/>
  <c r="K2619" i="10"/>
  <c r="L2619" i="10"/>
  <c r="M2619" i="10"/>
  <c r="N2619" i="10"/>
  <c r="J2620" i="10"/>
  <c r="K2620" i="10"/>
  <c r="L2620" i="10"/>
  <c r="M2620" i="10"/>
  <c r="N2620" i="10"/>
  <c r="J2621" i="10"/>
  <c r="K2621" i="10"/>
  <c r="L2621" i="10"/>
  <c r="M2621" i="10"/>
  <c r="N2621" i="10"/>
  <c r="J2622" i="10"/>
  <c r="K2622" i="10"/>
  <c r="L2622" i="10"/>
  <c r="M2622" i="10"/>
  <c r="N2622" i="10"/>
  <c r="J2623" i="10"/>
  <c r="K2623" i="10"/>
  <c r="L2623" i="10"/>
  <c r="M2623" i="10"/>
  <c r="N2623" i="10"/>
  <c r="J2624" i="10"/>
  <c r="K2624" i="10"/>
  <c r="L2624" i="10"/>
  <c r="M2624" i="10"/>
  <c r="N2624" i="10"/>
  <c r="J2625" i="10"/>
  <c r="K2625" i="10"/>
  <c r="L2625" i="10"/>
  <c r="M2625" i="10"/>
  <c r="N2625" i="10"/>
  <c r="J2626" i="10"/>
  <c r="K2626" i="10"/>
  <c r="L2626" i="10"/>
  <c r="M2626" i="10"/>
  <c r="N2626" i="10"/>
  <c r="J2627" i="10"/>
  <c r="K2627" i="10"/>
  <c r="L2627" i="10"/>
  <c r="M2627" i="10"/>
  <c r="N2627" i="10"/>
  <c r="J2628" i="10"/>
  <c r="K2628" i="10"/>
  <c r="L2628" i="10"/>
  <c r="M2628" i="10"/>
  <c r="N2628" i="10"/>
  <c r="J2629" i="10"/>
  <c r="K2629" i="10"/>
  <c r="L2629" i="10"/>
  <c r="M2629" i="10"/>
  <c r="N2629" i="10"/>
  <c r="J2630" i="10"/>
  <c r="K2630" i="10"/>
  <c r="L2630" i="10"/>
  <c r="M2630" i="10"/>
  <c r="N2630" i="10"/>
  <c r="J2631" i="10"/>
  <c r="K2631" i="10"/>
  <c r="L2631" i="10"/>
  <c r="M2631" i="10"/>
  <c r="N2631" i="10"/>
  <c r="J2632" i="10"/>
  <c r="K2632" i="10"/>
  <c r="L2632" i="10"/>
  <c r="M2632" i="10"/>
  <c r="N2632" i="10"/>
  <c r="J2633" i="10"/>
  <c r="K2633" i="10"/>
  <c r="L2633" i="10"/>
  <c r="M2633" i="10"/>
  <c r="N2633" i="10"/>
  <c r="J2634" i="10"/>
  <c r="K2634" i="10"/>
  <c r="L2634" i="10"/>
  <c r="M2634" i="10"/>
  <c r="N2634" i="10"/>
  <c r="J2635" i="10"/>
  <c r="K2635" i="10"/>
  <c r="L2635" i="10"/>
  <c r="M2635" i="10"/>
  <c r="N2635" i="10"/>
  <c r="J2636" i="10"/>
  <c r="K2636" i="10"/>
  <c r="L2636" i="10"/>
  <c r="M2636" i="10"/>
  <c r="N2636" i="10"/>
  <c r="J2637" i="10"/>
  <c r="K2637" i="10"/>
  <c r="L2637" i="10"/>
  <c r="M2637" i="10"/>
  <c r="N2637" i="10"/>
  <c r="J2638" i="10"/>
  <c r="K2638" i="10"/>
  <c r="L2638" i="10"/>
  <c r="M2638" i="10"/>
  <c r="N2638" i="10"/>
  <c r="J2639" i="10"/>
  <c r="K2639" i="10"/>
  <c r="L2639" i="10"/>
  <c r="M2639" i="10"/>
  <c r="N2639" i="10"/>
  <c r="J2640" i="10"/>
  <c r="K2640" i="10"/>
  <c r="L2640" i="10"/>
  <c r="M2640" i="10"/>
  <c r="N2640" i="10"/>
  <c r="J2641" i="10"/>
  <c r="K2641" i="10"/>
  <c r="L2641" i="10"/>
  <c r="M2641" i="10"/>
  <c r="N2641" i="10"/>
  <c r="J2642" i="10"/>
  <c r="K2642" i="10"/>
  <c r="L2642" i="10"/>
  <c r="M2642" i="10"/>
  <c r="N2642" i="10"/>
  <c r="J2643" i="10"/>
  <c r="K2643" i="10"/>
  <c r="L2643" i="10"/>
  <c r="M2643" i="10"/>
  <c r="N2643" i="10"/>
  <c r="J2644" i="10"/>
  <c r="K2644" i="10"/>
  <c r="L2644" i="10"/>
  <c r="M2644" i="10"/>
  <c r="N2644" i="10"/>
  <c r="J2645" i="10"/>
  <c r="K2645" i="10"/>
  <c r="L2645" i="10"/>
  <c r="M2645" i="10"/>
  <c r="N2645" i="10"/>
  <c r="J2646" i="10"/>
  <c r="K2646" i="10"/>
  <c r="L2646" i="10"/>
  <c r="M2646" i="10"/>
  <c r="N2646" i="10"/>
  <c r="J2647" i="10"/>
  <c r="K2647" i="10"/>
  <c r="L2647" i="10"/>
  <c r="M2647" i="10"/>
  <c r="N2647" i="10"/>
  <c r="J2648" i="10"/>
  <c r="K2648" i="10"/>
  <c r="L2648" i="10"/>
  <c r="M2648" i="10"/>
  <c r="N2648" i="10"/>
  <c r="J2649" i="10"/>
  <c r="K2649" i="10"/>
  <c r="L2649" i="10"/>
  <c r="M2649" i="10"/>
  <c r="N2649" i="10"/>
  <c r="J2650" i="10"/>
  <c r="K2650" i="10"/>
  <c r="L2650" i="10"/>
  <c r="M2650" i="10"/>
  <c r="N2650" i="10"/>
  <c r="J2651" i="10"/>
  <c r="K2651" i="10"/>
  <c r="L2651" i="10"/>
  <c r="M2651" i="10"/>
  <c r="N2651" i="10"/>
  <c r="J2652" i="10"/>
  <c r="K2652" i="10"/>
  <c r="L2652" i="10"/>
  <c r="M2652" i="10"/>
  <c r="N2652" i="10"/>
  <c r="J2653" i="10"/>
  <c r="K2653" i="10"/>
  <c r="L2653" i="10"/>
  <c r="M2653" i="10"/>
  <c r="N2653" i="10"/>
  <c r="J2654" i="10"/>
  <c r="K2654" i="10"/>
  <c r="L2654" i="10"/>
  <c r="M2654" i="10"/>
  <c r="N2654" i="10"/>
  <c r="J2655" i="10"/>
  <c r="K2655" i="10"/>
  <c r="L2655" i="10"/>
  <c r="M2655" i="10"/>
  <c r="N2655" i="10"/>
  <c r="J2656" i="10"/>
  <c r="K2656" i="10"/>
  <c r="L2656" i="10"/>
  <c r="M2656" i="10"/>
  <c r="N2656" i="10"/>
  <c r="J2657" i="10"/>
  <c r="K2657" i="10"/>
  <c r="L2657" i="10"/>
  <c r="M2657" i="10"/>
  <c r="N2657" i="10"/>
  <c r="J2658" i="10"/>
  <c r="K2658" i="10"/>
  <c r="L2658" i="10"/>
  <c r="M2658" i="10"/>
  <c r="N2658" i="10"/>
  <c r="J2659" i="10"/>
  <c r="K2659" i="10"/>
  <c r="L2659" i="10"/>
  <c r="M2659" i="10"/>
  <c r="N2659" i="10"/>
  <c r="J2660" i="10"/>
  <c r="K2660" i="10"/>
  <c r="L2660" i="10"/>
  <c r="M2660" i="10"/>
  <c r="N2660" i="10"/>
  <c r="J2661" i="10"/>
  <c r="K2661" i="10"/>
  <c r="L2661" i="10"/>
  <c r="M2661" i="10"/>
  <c r="N2661" i="10"/>
  <c r="J2662" i="10"/>
  <c r="K2662" i="10"/>
  <c r="L2662" i="10"/>
  <c r="M2662" i="10"/>
  <c r="N2662" i="10"/>
  <c r="J2663" i="10"/>
  <c r="K2663" i="10"/>
  <c r="L2663" i="10"/>
  <c r="M2663" i="10"/>
  <c r="N2663" i="10"/>
  <c r="J2664" i="10"/>
  <c r="K2664" i="10"/>
  <c r="L2664" i="10"/>
  <c r="M2664" i="10"/>
  <c r="N2664" i="10"/>
  <c r="J2665" i="10"/>
  <c r="K2665" i="10"/>
  <c r="L2665" i="10"/>
  <c r="M2665" i="10"/>
  <c r="N2665" i="10"/>
  <c r="J2666" i="10"/>
  <c r="K2666" i="10"/>
  <c r="L2666" i="10"/>
  <c r="M2666" i="10"/>
  <c r="N2666" i="10"/>
  <c r="J2667" i="10"/>
  <c r="K2667" i="10"/>
  <c r="L2667" i="10"/>
  <c r="M2667" i="10"/>
  <c r="N2667" i="10"/>
  <c r="J2668" i="10"/>
  <c r="K2668" i="10"/>
  <c r="L2668" i="10"/>
  <c r="M2668" i="10"/>
  <c r="N2668" i="10"/>
  <c r="J2669" i="10"/>
  <c r="K2669" i="10"/>
  <c r="L2669" i="10"/>
  <c r="M2669" i="10"/>
  <c r="N2669" i="10"/>
  <c r="J2670" i="10"/>
  <c r="K2670" i="10"/>
  <c r="L2670" i="10"/>
  <c r="M2670" i="10"/>
  <c r="N2670" i="10"/>
  <c r="J2671" i="10"/>
  <c r="K2671" i="10"/>
  <c r="L2671" i="10"/>
  <c r="M2671" i="10"/>
  <c r="N2671" i="10"/>
  <c r="J2672" i="10"/>
  <c r="K2672" i="10"/>
  <c r="L2672" i="10"/>
  <c r="M2672" i="10"/>
  <c r="N2672" i="10"/>
  <c r="J2673" i="10"/>
  <c r="K2673" i="10"/>
  <c r="L2673" i="10"/>
  <c r="M2673" i="10"/>
  <c r="N2673" i="10"/>
  <c r="J2674" i="10"/>
  <c r="K2674" i="10"/>
  <c r="L2674" i="10"/>
  <c r="M2674" i="10"/>
  <c r="N2674" i="10"/>
  <c r="J2675" i="10"/>
  <c r="K2675" i="10"/>
  <c r="L2675" i="10"/>
  <c r="M2675" i="10"/>
  <c r="N2675" i="10"/>
  <c r="J2676" i="10"/>
  <c r="K2676" i="10"/>
  <c r="L2676" i="10"/>
  <c r="M2676" i="10"/>
  <c r="N2676" i="10"/>
  <c r="J2677" i="10"/>
  <c r="K2677" i="10"/>
  <c r="L2677" i="10"/>
  <c r="M2677" i="10"/>
  <c r="N2677" i="10"/>
  <c r="J2678" i="10"/>
  <c r="K2678" i="10"/>
  <c r="L2678" i="10"/>
  <c r="M2678" i="10"/>
  <c r="N2678" i="10"/>
  <c r="J2679" i="10"/>
  <c r="K2679" i="10"/>
  <c r="L2679" i="10"/>
  <c r="M2679" i="10"/>
  <c r="N2679" i="10"/>
  <c r="J2680" i="10"/>
  <c r="K2680" i="10"/>
  <c r="L2680" i="10"/>
  <c r="M2680" i="10"/>
  <c r="N2680" i="10"/>
  <c r="J2681" i="10"/>
  <c r="K2681" i="10"/>
  <c r="L2681" i="10"/>
  <c r="M2681" i="10"/>
  <c r="N2681" i="10"/>
  <c r="J2682" i="10"/>
  <c r="K2682" i="10"/>
  <c r="L2682" i="10"/>
  <c r="M2682" i="10"/>
  <c r="N2682" i="10"/>
  <c r="J2683" i="10"/>
  <c r="K2683" i="10"/>
  <c r="L2683" i="10"/>
  <c r="M2683" i="10"/>
  <c r="N2683" i="10"/>
  <c r="J2684" i="10"/>
  <c r="K2684" i="10"/>
  <c r="L2684" i="10"/>
  <c r="M2684" i="10"/>
  <c r="N2684" i="10"/>
  <c r="J2685" i="10"/>
  <c r="K2685" i="10"/>
  <c r="L2685" i="10"/>
  <c r="M2685" i="10"/>
  <c r="N2685" i="10"/>
  <c r="J2686" i="10"/>
  <c r="K2686" i="10"/>
  <c r="L2686" i="10"/>
  <c r="M2686" i="10"/>
  <c r="N2686" i="10"/>
  <c r="J2687" i="10"/>
  <c r="K2687" i="10"/>
  <c r="L2687" i="10"/>
  <c r="M2687" i="10"/>
  <c r="N2687" i="10"/>
  <c r="J2688" i="10"/>
  <c r="K2688" i="10"/>
  <c r="L2688" i="10"/>
  <c r="M2688" i="10"/>
  <c r="N2688" i="10"/>
  <c r="J2689" i="10"/>
  <c r="K2689" i="10"/>
  <c r="L2689" i="10"/>
  <c r="M2689" i="10"/>
  <c r="N2689" i="10"/>
  <c r="J2690" i="10"/>
  <c r="K2690" i="10"/>
  <c r="L2690" i="10"/>
  <c r="M2690" i="10"/>
  <c r="N2690" i="10"/>
  <c r="J2691" i="10"/>
  <c r="K2691" i="10"/>
  <c r="L2691" i="10"/>
  <c r="M2691" i="10"/>
  <c r="N2691" i="10"/>
  <c r="J2692" i="10"/>
  <c r="K2692" i="10"/>
  <c r="L2692" i="10"/>
  <c r="M2692" i="10"/>
  <c r="N2692" i="10"/>
  <c r="J2693" i="10"/>
  <c r="K2693" i="10"/>
  <c r="L2693" i="10"/>
  <c r="M2693" i="10"/>
  <c r="N2693" i="10"/>
  <c r="J2694" i="10"/>
  <c r="K2694" i="10"/>
  <c r="L2694" i="10"/>
  <c r="M2694" i="10"/>
  <c r="N2694" i="10"/>
  <c r="J2695" i="10"/>
  <c r="K2695" i="10"/>
  <c r="L2695" i="10"/>
  <c r="M2695" i="10"/>
  <c r="N2695" i="10"/>
  <c r="J2696" i="10"/>
  <c r="K2696" i="10"/>
  <c r="L2696" i="10"/>
  <c r="M2696" i="10"/>
  <c r="N2696" i="10"/>
  <c r="J2697" i="10"/>
  <c r="K2697" i="10"/>
  <c r="L2697" i="10"/>
  <c r="M2697" i="10"/>
  <c r="N2697" i="10"/>
  <c r="J2698" i="10"/>
  <c r="K2698" i="10"/>
  <c r="L2698" i="10"/>
  <c r="M2698" i="10"/>
  <c r="N2698" i="10"/>
  <c r="J2699" i="10"/>
  <c r="K2699" i="10"/>
  <c r="L2699" i="10"/>
  <c r="M2699" i="10"/>
  <c r="N2699" i="10"/>
  <c r="J2700" i="10"/>
  <c r="K2700" i="10"/>
  <c r="L2700" i="10"/>
  <c r="M2700" i="10"/>
  <c r="N2700" i="10"/>
  <c r="J2701" i="10"/>
  <c r="K2701" i="10"/>
  <c r="L2701" i="10"/>
  <c r="M2701" i="10"/>
  <c r="N2701" i="10"/>
  <c r="J2702" i="10"/>
  <c r="K2702" i="10"/>
  <c r="L2702" i="10"/>
  <c r="M2702" i="10"/>
  <c r="N2702" i="10"/>
  <c r="J2703" i="10"/>
  <c r="K2703" i="10"/>
  <c r="L2703" i="10"/>
  <c r="M2703" i="10"/>
  <c r="N2703" i="10"/>
  <c r="J2704" i="10"/>
  <c r="K2704" i="10"/>
  <c r="L2704" i="10"/>
  <c r="M2704" i="10"/>
  <c r="N2704" i="10"/>
  <c r="J2705" i="10"/>
  <c r="K2705" i="10"/>
  <c r="L2705" i="10"/>
  <c r="M2705" i="10"/>
  <c r="N2705" i="10"/>
  <c r="J2706" i="10"/>
  <c r="K2706" i="10"/>
  <c r="L2706" i="10"/>
  <c r="M2706" i="10"/>
  <c r="N2706" i="10"/>
  <c r="J2707" i="10"/>
  <c r="K2707" i="10"/>
  <c r="L2707" i="10"/>
  <c r="M2707" i="10"/>
  <c r="N2707" i="10"/>
  <c r="J2708" i="10"/>
  <c r="K2708" i="10"/>
  <c r="L2708" i="10"/>
  <c r="M2708" i="10"/>
  <c r="N2708" i="10"/>
  <c r="J2709" i="10"/>
  <c r="K2709" i="10"/>
  <c r="L2709" i="10"/>
  <c r="M2709" i="10"/>
  <c r="N2709" i="10"/>
  <c r="J2710" i="10"/>
  <c r="K2710" i="10"/>
  <c r="L2710" i="10"/>
  <c r="M2710" i="10"/>
  <c r="N2710" i="10"/>
  <c r="J2711" i="10"/>
  <c r="K2711" i="10"/>
  <c r="L2711" i="10"/>
  <c r="M2711" i="10"/>
  <c r="N2711" i="10"/>
  <c r="J2712" i="10"/>
  <c r="K2712" i="10"/>
  <c r="L2712" i="10"/>
  <c r="M2712" i="10"/>
  <c r="N2712" i="10"/>
  <c r="J2713" i="10"/>
  <c r="K2713" i="10"/>
  <c r="L2713" i="10"/>
  <c r="M2713" i="10"/>
  <c r="N2713" i="10"/>
  <c r="J2714" i="10"/>
  <c r="K2714" i="10"/>
  <c r="L2714" i="10"/>
  <c r="M2714" i="10"/>
  <c r="N2714" i="10"/>
  <c r="J2715" i="10"/>
  <c r="K2715" i="10"/>
  <c r="L2715" i="10"/>
  <c r="M2715" i="10"/>
  <c r="N2715" i="10"/>
  <c r="J2716" i="10"/>
  <c r="K2716" i="10"/>
  <c r="L2716" i="10"/>
  <c r="M2716" i="10"/>
  <c r="N2716" i="10"/>
  <c r="J2717" i="10"/>
  <c r="K2717" i="10"/>
  <c r="L2717" i="10"/>
  <c r="M2717" i="10"/>
  <c r="N2717" i="10"/>
  <c r="J2718" i="10"/>
  <c r="K2718" i="10"/>
  <c r="L2718" i="10"/>
  <c r="M2718" i="10"/>
  <c r="N2718" i="10"/>
  <c r="J2719" i="10"/>
  <c r="K2719" i="10"/>
  <c r="L2719" i="10"/>
  <c r="M2719" i="10"/>
  <c r="N2719" i="10"/>
  <c r="J2720" i="10"/>
  <c r="K2720" i="10"/>
  <c r="L2720" i="10"/>
  <c r="M2720" i="10"/>
  <c r="N2720" i="10"/>
  <c r="J2721" i="10"/>
  <c r="K2721" i="10"/>
  <c r="L2721" i="10"/>
  <c r="M2721" i="10"/>
  <c r="N2721" i="10"/>
  <c r="J2722" i="10"/>
  <c r="K2722" i="10"/>
  <c r="L2722" i="10"/>
  <c r="M2722" i="10"/>
  <c r="N2722" i="10"/>
  <c r="J2723" i="10"/>
  <c r="K2723" i="10"/>
  <c r="L2723" i="10"/>
  <c r="M2723" i="10"/>
  <c r="N2723" i="10"/>
  <c r="J2724" i="10"/>
  <c r="K2724" i="10"/>
  <c r="L2724" i="10"/>
  <c r="M2724" i="10"/>
  <c r="N2724" i="10"/>
  <c r="J2725" i="10"/>
  <c r="K2725" i="10"/>
  <c r="L2725" i="10"/>
  <c r="M2725" i="10"/>
  <c r="N2725" i="10"/>
  <c r="J2726" i="10"/>
  <c r="K2726" i="10"/>
  <c r="L2726" i="10"/>
  <c r="M2726" i="10"/>
  <c r="N2726" i="10"/>
  <c r="J2727" i="10"/>
  <c r="K2727" i="10"/>
  <c r="L2727" i="10"/>
  <c r="M2727" i="10"/>
  <c r="N2727" i="10"/>
  <c r="J2728" i="10"/>
  <c r="K2728" i="10"/>
  <c r="L2728" i="10"/>
  <c r="M2728" i="10"/>
  <c r="N2728" i="10"/>
  <c r="J2729" i="10"/>
  <c r="K2729" i="10"/>
  <c r="L2729" i="10"/>
  <c r="M2729" i="10"/>
  <c r="N2729" i="10"/>
  <c r="J2730" i="10"/>
  <c r="K2730" i="10"/>
  <c r="L2730" i="10"/>
  <c r="M2730" i="10"/>
  <c r="N2730" i="10"/>
  <c r="J2731" i="10"/>
  <c r="K2731" i="10"/>
  <c r="L2731" i="10"/>
  <c r="M2731" i="10"/>
  <c r="N2731" i="10"/>
  <c r="J2732" i="10"/>
  <c r="K2732" i="10"/>
  <c r="L2732" i="10"/>
  <c r="M2732" i="10"/>
  <c r="N2732" i="10"/>
  <c r="J2733" i="10"/>
  <c r="K2733" i="10"/>
  <c r="L2733" i="10"/>
  <c r="M2733" i="10"/>
  <c r="N2733" i="10"/>
  <c r="J2734" i="10"/>
  <c r="K2734" i="10"/>
  <c r="L2734" i="10"/>
  <c r="M2734" i="10"/>
  <c r="N2734" i="10"/>
  <c r="J2735" i="10"/>
  <c r="K2735" i="10"/>
  <c r="L2735" i="10"/>
  <c r="M2735" i="10"/>
  <c r="N2735" i="10"/>
  <c r="J2736" i="10"/>
  <c r="K2736" i="10"/>
  <c r="L2736" i="10"/>
  <c r="M2736" i="10"/>
  <c r="N2736" i="10"/>
  <c r="J2737" i="10"/>
  <c r="K2737" i="10"/>
  <c r="L2737" i="10"/>
  <c r="M2737" i="10"/>
  <c r="N2737" i="10"/>
  <c r="J2738" i="10"/>
  <c r="K2738" i="10"/>
  <c r="L2738" i="10"/>
  <c r="M2738" i="10"/>
  <c r="N2738" i="10"/>
  <c r="J2739" i="10"/>
  <c r="K2739" i="10"/>
  <c r="L2739" i="10"/>
  <c r="M2739" i="10"/>
  <c r="N2739" i="10"/>
  <c r="J2740" i="10"/>
  <c r="K2740" i="10"/>
  <c r="L2740" i="10"/>
  <c r="M2740" i="10"/>
  <c r="N2740" i="10"/>
  <c r="J2741" i="10"/>
  <c r="K2741" i="10"/>
  <c r="L2741" i="10"/>
  <c r="M2741" i="10"/>
  <c r="N2741" i="10"/>
  <c r="J2742" i="10"/>
  <c r="K2742" i="10"/>
  <c r="L2742" i="10"/>
  <c r="M2742" i="10"/>
  <c r="N2742" i="10"/>
  <c r="J2743" i="10"/>
  <c r="K2743" i="10"/>
  <c r="L2743" i="10"/>
  <c r="M2743" i="10"/>
  <c r="N2743" i="10"/>
  <c r="J2744" i="10"/>
  <c r="K2744" i="10"/>
  <c r="L2744" i="10"/>
  <c r="M2744" i="10"/>
  <c r="N2744" i="10"/>
  <c r="J2745" i="10"/>
  <c r="K2745" i="10"/>
  <c r="L2745" i="10"/>
  <c r="M2745" i="10"/>
  <c r="N2745" i="10"/>
  <c r="J2746" i="10"/>
  <c r="K2746" i="10"/>
  <c r="L2746" i="10"/>
  <c r="M2746" i="10"/>
  <c r="N2746" i="10"/>
  <c r="J2747" i="10"/>
  <c r="K2747" i="10"/>
  <c r="L2747" i="10"/>
  <c r="M2747" i="10"/>
  <c r="N2747" i="10"/>
  <c r="J2748" i="10"/>
  <c r="K2748" i="10"/>
  <c r="L2748" i="10"/>
  <c r="M2748" i="10"/>
  <c r="N2748" i="10"/>
  <c r="J2749" i="10"/>
  <c r="K2749" i="10"/>
  <c r="L2749" i="10"/>
  <c r="M2749" i="10"/>
  <c r="N2749" i="10"/>
  <c r="J2750" i="10"/>
  <c r="K2750" i="10"/>
  <c r="L2750" i="10"/>
  <c r="M2750" i="10"/>
  <c r="N2750" i="10"/>
  <c r="J2751" i="10"/>
  <c r="K2751" i="10"/>
  <c r="L2751" i="10"/>
  <c r="M2751" i="10"/>
  <c r="N2751" i="10"/>
  <c r="J2752" i="10"/>
  <c r="K2752" i="10"/>
  <c r="L2752" i="10"/>
  <c r="M2752" i="10"/>
  <c r="N2752" i="10"/>
  <c r="J2753" i="10"/>
  <c r="K2753" i="10"/>
  <c r="L2753" i="10"/>
  <c r="M2753" i="10"/>
  <c r="N2753" i="10"/>
  <c r="J2754" i="10"/>
  <c r="K2754" i="10"/>
  <c r="L2754" i="10"/>
  <c r="M2754" i="10"/>
  <c r="N2754" i="10"/>
  <c r="J2755" i="10"/>
  <c r="K2755" i="10"/>
  <c r="L2755" i="10"/>
  <c r="M2755" i="10"/>
  <c r="N2755" i="10"/>
  <c r="J2756" i="10"/>
  <c r="K2756" i="10"/>
  <c r="L2756" i="10"/>
  <c r="M2756" i="10"/>
  <c r="N2756" i="10"/>
  <c r="J2757" i="10"/>
  <c r="K2757" i="10"/>
  <c r="L2757" i="10"/>
  <c r="M2757" i="10"/>
  <c r="N2757" i="10"/>
  <c r="J2758" i="10"/>
  <c r="K2758" i="10"/>
  <c r="L2758" i="10"/>
  <c r="M2758" i="10"/>
  <c r="N2758" i="10"/>
  <c r="J2759" i="10"/>
  <c r="K2759" i="10"/>
  <c r="L2759" i="10"/>
  <c r="M2759" i="10"/>
  <c r="N2759" i="10"/>
  <c r="J2760" i="10"/>
  <c r="K2760" i="10"/>
  <c r="L2760" i="10"/>
  <c r="M2760" i="10"/>
  <c r="N2760" i="10"/>
  <c r="J2761" i="10"/>
  <c r="K2761" i="10"/>
  <c r="L2761" i="10"/>
  <c r="M2761" i="10"/>
  <c r="N2761" i="10"/>
  <c r="J2762" i="10"/>
  <c r="K2762" i="10"/>
  <c r="L2762" i="10"/>
  <c r="M2762" i="10"/>
  <c r="N2762" i="10"/>
  <c r="J2763" i="10"/>
  <c r="K2763" i="10"/>
  <c r="L2763" i="10"/>
  <c r="M2763" i="10"/>
  <c r="N2763" i="10"/>
  <c r="J2764" i="10"/>
  <c r="K2764" i="10"/>
  <c r="L2764" i="10"/>
  <c r="M2764" i="10"/>
  <c r="N2764" i="10"/>
  <c r="J2765" i="10"/>
  <c r="K2765" i="10"/>
  <c r="L2765" i="10"/>
  <c r="M2765" i="10"/>
  <c r="N2765" i="10"/>
  <c r="J2766" i="10"/>
  <c r="K2766" i="10"/>
  <c r="L2766" i="10"/>
  <c r="M2766" i="10"/>
  <c r="N2766" i="10"/>
  <c r="J2767" i="10"/>
  <c r="K2767" i="10"/>
  <c r="L2767" i="10"/>
  <c r="M2767" i="10"/>
  <c r="N2767" i="10"/>
  <c r="J2768" i="10"/>
  <c r="K2768" i="10"/>
  <c r="L2768" i="10"/>
  <c r="M2768" i="10"/>
  <c r="N2768" i="10"/>
  <c r="J2769" i="10"/>
  <c r="K2769" i="10"/>
  <c r="L2769" i="10"/>
  <c r="M2769" i="10"/>
  <c r="N2769" i="10"/>
  <c r="J2770" i="10"/>
  <c r="K2770" i="10"/>
  <c r="L2770" i="10"/>
  <c r="M2770" i="10"/>
  <c r="N2770" i="10"/>
  <c r="J2771" i="10"/>
  <c r="K2771" i="10"/>
  <c r="L2771" i="10"/>
  <c r="M2771" i="10"/>
  <c r="N2771" i="10"/>
  <c r="J2772" i="10"/>
  <c r="K2772" i="10"/>
  <c r="L2772" i="10"/>
  <c r="M2772" i="10"/>
  <c r="N2772" i="10"/>
  <c r="J2773" i="10"/>
  <c r="K2773" i="10"/>
  <c r="L2773" i="10"/>
  <c r="M2773" i="10"/>
  <c r="N2773" i="10"/>
  <c r="J2774" i="10"/>
  <c r="K2774" i="10"/>
  <c r="L2774" i="10"/>
  <c r="M2774" i="10"/>
  <c r="N2774" i="10"/>
  <c r="J2775" i="10"/>
  <c r="K2775" i="10"/>
  <c r="L2775" i="10"/>
  <c r="M2775" i="10"/>
  <c r="N2775" i="10"/>
  <c r="J2776" i="10"/>
  <c r="K2776" i="10"/>
  <c r="L2776" i="10"/>
  <c r="M2776" i="10"/>
  <c r="N2776" i="10"/>
  <c r="J2777" i="10"/>
  <c r="K2777" i="10"/>
  <c r="L2777" i="10"/>
  <c r="M2777" i="10"/>
  <c r="N2777" i="10"/>
  <c r="J2778" i="10"/>
  <c r="K2778" i="10"/>
  <c r="L2778" i="10"/>
  <c r="M2778" i="10"/>
  <c r="N2778" i="10"/>
  <c r="J2779" i="10"/>
  <c r="K2779" i="10"/>
  <c r="L2779" i="10"/>
  <c r="M2779" i="10"/>
  <c r="N2779" i="10"/>
  <c r="J2780" i="10"/>
  <c r="K2780" i="10"/>
  <c r="L2780" i="10"/>
  <c r="M2780" i="10"/>
  <c r="N2780" i="10"/>
  <c r="J2781" i="10"/>
  <c r="K2781" i="10"/>
  <c r="L2781" i="10"/>
  <c r="M2781" i="10"/>
  <c r="N2781" i="10"/>
  <c r="J2782" i="10"/>
  <c r="K2782" i="10"/>
  <c r="L2782" i="10"/>
  <c r="M2782" i="10"/>
  <c r="N2782" i="10"/>
  <c r="J2783" i="10"/>
  <c r="K2783" i="10"/>
  <c r="L2783" i="10"/>
  <c r="M2783" i="10"/>
  <c r="N2783" i="10"/>
  <c r="J2784" i="10"/>
  <c r="K2784" i="10"/>
  <c r="L2784" i="10"/>
  <c r="M2784" i="10"/>
  <c r="N2784" i="10"/>
  <c r="J2785" i="10"/>
  <c r="K2785" i="10"/>
  <c r="L2785" i="10"/>
  <c r="M2785" i="10"/>
  <c r="N2785" i="10"/>
  <c r="J2786" i="10"/>
  <c r="K2786" i="10"/>
  <c r="L2786" i="10"/>
  <c r="M2786" i="10"/>
  <c r="N2786" i="10"/>
  <c r="J2787" i="10"/>
  <c r="K2787" i="10"/>
  <c r="L2787" i="10"/>
  <c r="M2787" i="10"/>
  <c r="N2787" i="10"/>
  <c r="J2788" i="10"/>
  <c r="K2788" i="10"/>
  <c r="L2788" i="10"/>
  <c r="M2788" i="10"/>
  <c r="N2788" i="10"/>
  <c r="J2789" i="10"/>
  <c r="K2789" i="10"/>
  <c r="L2789" i="10"/>
  <c r="M2789" i="10"/>
  <c r="N2789" i="10"/>
  <c r="J2790" i="10"/>
  <c r="K2790" i="10"/>
  <c r="L2790" i="10"/>
  <c r="M2790" i="10"/>
  <c r="N2790" i="10"/>
  <c r="J2791" i="10"/>
  <c r="K2791" i="10"/>
  <c r="L2791" i="10"/>
  <c r="M2791" i="10"/>
  <c r="N2791" i="10"/>
  <c r="J2792" i="10"/>
  <c r="K2792" i="10"/>
  <c r="L2792" i="10"/>
  <c r="M2792" i="10"/>
  <c r="N2792" i="10"/>
  <c r="J2793" i="10"/>
  <c r="K2793" i="10"/>
  <c r="L2793" i="10"/>
  <c r="M2793" i="10"/>
  <c r="N2793" i="10"/>
  <c r="J2794" i="10"/>
  <c r="K2794" i="10"/>
  <c r="L2794" i="10"/>
  <c r="M2794" i="10"/>
  <c r="N2794" i="10"/>
  <c r="J2795" i="10"/>
  <c r="K2795" i="10"/>
  <c r="L2795" i="10"/>
  <c r="M2795" i="10"/>
  <c r="N2795" i="10"/>
  <c r="J2796" i="10"/>
  <c r="K2796" i="10"/>
  <c r="L2796" i="10"/>
  <c r="M2796" i="10"/>
  <c r="N2796" i="10"/>
  <c r="J2797" i="10"/>
  <c r="K2797" i="10"/>
  <c r="L2797" i="10"/>
  <c r="M2797" i="10"/>
  <c r="N2797" i="10"/>
  <c r="J2798" i="10"/>
  <c r="K2798" i="10"/>
  <c r="L2798" i="10"/>
  <c r="M2798" i="10"/>
  <c r="N2798" i="10"/>
  <c r="J2799" i="10"/>
  <c r="K2799" i="10"/>
  <c r="L2799" i="10"/>
  <c r="M2799" i="10"/>
  <c r="N2799" i="10"/>
  <c r="J2800" i="10"/>
  <c r="K2800" i="10"/>
  <c r="L2800" i="10"/>
  <c r="M2800" i="10"/>
  <c r="N2800" i="10"/>
  <c r="J2801" i="10"/>
  <c r="K2801" i="10"/>
  <c r="L2801" i="10"/>
  <c r="M2801" i="10"/>
  <c r="N2801" i="10"/>
  <c r="J2802" i="10"/>
  <c r="K2802" i="10"/>
  <c r="L2802" i="10"/>
  <c r="M2802" i="10"/>
  <c r="N2802" i="10"/>
  <c r="J2803" i="10"/>
  <c r="K2803" i="10"/>
  <c r="L2803" i="10"/>
  <c r="M2803" i="10"/>
  <c r="N2803" i="10"/>
  <c r="J2804" i="10"/>
  <c r="K2804" i="10"/>
  <c r="L2804" i="10"/>
  <c r="M2804" i="10"/>
  <c r="N2804" i="10"/>
  <c r="J2805" i="10"/>
  <c r="K2805" i="10"/>
  <c r="L2805" i="10"/>
  <c r="M2805" i="10"/>
  <c r="N2805" i="10"/>
  <c r="J2806" i="10"/>
  <c r="K2806" i="10"/>
  <c r="L2806" i="10"/>
  <c r="M2806" i="10"/>
  <c r="N2806" i="10"/>
  <c r="J2807" i="10"/>
  <c r="K2807" i="10"/>
  <c r="L2807" i="10"/>
  <c r="M2807" i="10"/>
  <c r="N2807" i="10"/>
  <c r="J2808" i="10"/>
  <c r="K2808" i="10"/>
  <c r="L2808" i="10"/>
  <c r="M2808" i="10"/>
  <c r="N2808" i="10"/>
  <c r="J2809" i="10"/>
  <c r="K2809" i="10"/>
  <c r="L2809" i="10"/>
  <c r="M2809" i="10"/>
  <c r="N2809" i="10"/>
  <c r="J2810" i="10"/>
  <c r="K2810" i="10"/>
  <c r="L2810" i="10"/>
  <c r="M2810" i="10"/>
  <c r="N2810" i="10"/>
  <c r="J2811" i="10"/>
  <c r="K2811" i="10"/>
  <c r="L2811" i="10"/>
  <c r="M2811" i="10"/>
  <c r="N2811" i="10"/>
  <c r="J2812" i="10"/>
  <c r="K2812" i="10"/>
  <c r="L2812" i="10"/>
  <c r="M2812" i="10"/>
  <c r="N2812" i="10"/>
  <c r="J2813" i="10"/>
  <c r="K2813" i="10"/>
  <c r="L2813" i="10"/>
  <c r="M2813" i="10"/>
  <c r="N2813" i="10"/>
  <c r="J2814" i="10"/>
  <c r="K2814" i="10"/>
  <c r="L2814" i="10"/>
  <c r="M2814" i="10"/>
  <c r="N2814" i="10"/>
  <c r="J2815" i="10"/>
  <c r="K2815" i="10"/>
  <c r="L2815" i="10"/>
  <c r="M2815" i="10"/>
  <c r="N2815" i="10"/>
  <c r="J2816" i="10"/>
  <c r="K2816" i="10"/>
  <c r="L2816" i="10"/>
  <c r="M2816" i="10"/>
  <c r="N2816" i="10"/>
  <c r="J2817" i="10"/>
  <c r="K2817" i="10"/>
  <c r="L2817" i="10"/>
  <c r="M2817" i="10"/>
  <c r="N2817" i="10"/>
  <c r="J2818" i="10"/>
  <c r="K2818" i="10"/>
  <c r="L2818" i="10"/>
  <c r="M2818" i="10"/>
  <c r="N2818" i="10"/>
  <c r="J2819" i="10"/>
  <c r="K2819" i="10"/>
  <c r="L2819" i="10"/>
  <c r="M2819" i="10"/>
  <c r="N2819" i="10"/>
  <c r="J2820" i="10"/>
  <c r="K2820" i="10"/>
  <c r="L2820" i="10"/>
  <c r="M2820" i="10"/>
  <c r="N2820" i="10"/>
  <c r="J2821" i="10"/>
  <c r="K2821" i="10"/>
  <c r="L2821" i="10"/>
  <c r="M2821" i="10"/>
  <c r="N2821" i="10"/>
  <c r="J2822" i="10"/>
  <c r="K2822" i="10"/>
  <c r="L2822" i="10"/>
  <c r="M2822" i="10"/>
  <c r="N2822" i="10"/>
  <c r="J2823" i="10"/>
  <c r="K2823" i="10"/>
  <c r="L2823" i="10"/>
  <c r="M2823" i="10"/>
  <c r="N2823" i="10"/>
  <c r="J2824" i="10"/>
  <c r="K2824" i="10"/>
  <c r="L2824" i="10"/>
  <c r="M2824" i="10"/>
  <c r="N2824" i="10"/>
  <c r="J2825" i="10"/>
  <c r="K2825" i="10"/>
  <c r="L2825" i="10"/>
  <c r="M2825" i="10"/>
  <c r="N2825" i="10"/>
  <c r="J2826" i="10"/>
  <c r="K2826" i="10"/>
  <c r="L2826" i="10"/>
  <c r="M2826" i="10"/>
  <c r="N2826" i="10"/>
  <c r="J2827" i="10"/>
  <c r="K2827" i="10"/>
  <c r="L2827" i="10"/>
  <c r="M2827" i="10"/>
  <c r="N2827" i="10"/>
  <c r="J2828" i="10"/>
  <c r="K2828" i="10"/>
  <c r="L2828" i="10"/>
  <c r="M2828" i="10"/>
  <c r="N2828" i="10"/>
  <c r="J2829" i="10"/>
  <c r="K2829" i="10"/>
  <c r="L2829" i="10"/>
  <c r="M2829" i="10"/>
  <c r="N2829" i="10"/>
  <c r="J2830" i="10"/>
  <c r="K2830" i="10"/>
  <c r="L2830" i="10"/>
  <c r="M2830" i="10"/>
  <c r="N2830" i="10"/>
  <c r="J2831" i="10"/>
  <c r="K2831" i="10"/>
  <c r="L2831" i="10"/>
  <c r="M2831" i="10"/>
  <c r="N2831" i="10"/>
  <c r="J2832" i="10"/>
  <c r="K2832" i="10"/>
  <c r="L2832" i="10"/>
  <c r="M2832" i="10"/>
  <c r="N2832" i="10"/>
  <c r="J2833" i="10"/>
  <c r="K2833" i="10"/>
  <c r="L2833" i="10"/>
  <c r="M2833" i="10"/>
  <c r="N2833" i="10"/>
  <c r="J2834" i="10"/>
  <c r="K2834" i="10"/>
  <c r="L2834" i="10"/>
  <c r="M2834" i="10"/>
  <c r="N2834" i="10"/>
  <c r="J2835" i="10"/>
  <c r="K2835" i="10"/>
  <c r="L2835" i="10"/>
  <c r="M2835" i="10"/>
  <c r="N2835" i="10"/>
  <c r="J2836" i="10"/>
  <c r="K2836" i="10"/>
  <c r="L2836" i="10"/>
  <c r="M2836" i="10"/>
  <c r="N2836" i="10"/>
  <c r="J2837" i="10"/>
  <c r="K2837" i="10"/>
  <c r="L2837" i="10"/>
  <c r="M2837" i="10"/>
  <c r="N2837" i="10"/>
  <c r="J2838" i="10"/>
  <c r="K2838" i="10"/>
  <c r="L2838" i="10"/>
  <c r="M2838" i="10"/>
  <c r="N2838" i="10"/>
  <c r="J2839" i="10"/>
  <c r="K2839" i="10"/>
  <c r="L2839" i="10"/>
  <c r="M2839" i="10"/>
  <c r="N2839" i="10"/>
  <c r="J2840" i="10"/>
  <c r="K2840" i="10"/>
  <c r="L2840" i="10"/>
  <c r="M2840" i="10"/>
  <c r="N2840" i="10"/>
  <c r="J2841" i="10"/>
  <c r="K2841" i="10"/>
  <c r="L2841" i="10"/>
  <c r="M2841" i="10"/>
  <c r="N2841" i="10"/>
  <c r="J2842" i="10"/>
  <c r="K2842" i="10"/>
  <c r="L2842" i="10"/>
  <c r="M2842" i="10"/>
  <c r="N2842" i="10"/>
  <c r="J2843" i="10"/>
  <c r="K2843" i="10"/>
  <c r="L2843" i="10"/>
  <c r="M2843" i="10"/>
  <c r="N2843" i="10"/>
  <c r="J2844" i="10"/>
  <c r="K2844" i="10"/>
  <c r="L2844" i="10"/>
  <c r="M2844" i="10"/>
  <c r="N2844" i="10"/>
  <c r="J2845" i="10"/>
  <c r="K2845" i="10"/>
  <c r="L2845" i="10"/>
  <c r="M2845" i="10"/>
  <c r="N2845" i="10"/>
  <c r="J2846" i="10"/>
  <c r="K2846" i="10"/>
  <c r="L2846" i="10"/>
  <c r="M2846" i="10"/>
  <c r="N2846" i="10"/>
  <c r="J2847" i="10"/>
  <c r="K2847" i="10"/>
  <c r="L2847" i="10"/>
  <c r="M2847" i="10"/>
  <c r="N2847" i="10"/>
  <c r="J2848" i="10"/>
  <c r="K2848" i="10"/>
  <c r="L2848" i="10"/>
  <c r="M2848" i="10"/>
  <c r="N2848" i="10"/>
  <c r="J2849" i="10"/>
  <c r="K2849" i="10"/>
  <c r="L2849" i="10"/>
  <c r="M2849" i="10"/>
  <c r="N2849" i="10"/>
  <c r="J2850" i="10"/>
  <c r="K2850" i="10"/>
  <c r="L2850" i="10"/>
  <c r="M2850" i="10"/>
  <c r="N2850" i="10"/>
  <c r="J2851" i="10"/>
  <c r="K2851" i="10"/>
  <c r="L2851" i="10"/>
  <c r="M2851" i="10"/>
  <c r="N2851" i="10"/>
  <c r="J2852" i="10"/>
  <c r="K2852" i="10"/>
  <c r="L2852" i="10"/>
  <c r="M2852" i="10"/>
  <c r="N2852" i="10"/>
  <c r="J2853" i="10"/>
  <c r="K2853" i="10"/>
  <c r="L2853" i="10"/>
  <c r="M2853" i="10"/>
  <c r="N2853" i="10"/>
  <c r="J2854" i="10"/>
  <c r="K2854" i="10"/>
  <c r="L2854" i="10"/>
  <c r="M2854" i="10"/>
  <c r="N2854" i="10"/>
  <c r="J2855" i="10"/>
  <c r="K2855" i="10"/>
  <c r="L2855" i="10"/>
  <c r="M2855" i="10"/>
  <c r="N2855" i="10"/>
  <c r="J2856" i="10"/>
  <c r="K2856" i="10"/>
  <c r="L2856" i="10"/>
  <c r="M2856" i="10"/>
  <c r="N2856" i="10"/>
  <c r="J2857" i="10"/>
  <c r="K2857" i="10"/>
  <c r="L2857" i="10"/>
  <c r="M2857" i="10"/>
  <c r="N2857" i="10"/>
  <c r="J2858" i="10"/>
  <c r="K2858" i="10"/>
  <c r="L2858" i="10"/>
  <c r="M2858" i="10"/>
  <c r="N2858" i="10"/>
  <c r="J2859" i="10"/>
  <c r="K2859" i="10"/>
  <c r="L2859" i="10"/>
  <c r="M2859" i="10"/>
  <c r="N2859" i="10"/>
  <c r="J2860" i="10"/>
  <c r="K2860" i="10"/>
  <c r="L2860" i="10"/>
  <c r="M2860" i="10"/>
  <c r="N2860" i="10"/>
  <c r="J2861" i="10"/>
  <c r="K2861" i="10"/>
  <c r="L2861" i="10"/>
  <c r="M2861" i="10"/>
  <c r="N2861" i="10"/>
  <c r="J2862" i="10"/>
  <c r="K2862" i="10"/>
  <c r="L2862" i="10"/>
  <c r="M2862" i="10"/>
  <c r="N2862" i="10"/>
  <c r="J2863" i="10"/>
  <c r="K2863" i="10"/>
  <c r="L2863" i="10"/>
  <c r="M2863" i="10"/>
  <c r="N2863" i="10"/>
  <c r="J2864" i="10"/>
  <c r="K2864" i="10"/>
  <c r="L2864" i="10"/>
  <c r="M2864" i="10"/>
  <c r="N2864" i="10"/>
  <c r="J2865" i="10"/>
  <c r="K2865" i="10"/>
  <c r="L2865" i="10"/>
  <c r="M2865" i="10"/>
  <c r="N2865" i="10"/>
  <c r="J2866" i="10"/>
  <c r="K2866" i="10"/>
  <c r="L2866" i="10"/>
  <c r="M2866" i="10"/>
  <c r="N2866" i="10"/>
  <c r="J2867" i="10"/>
  <c r="K2867" i="10"/>
  <c r="L2867" i="10"/>
  <c r="M2867" i="10"/>
  <c r="N2867" i="10"/>
  <c r="J2868" i="10"/>
  <c r="O2868" i="10" s="1"/>
  <c r="K2868" i="10"/>
  <c r="L2868" i="10"/>
  <c r="M2868" i="10"/>
  <c r="N2868" i="10"/>
  <c r="J2869" i="10"/>
  <c r="K2869" i="10"/>
  <c r="L2869" i="10"/>
  <c r="M2869" i="10"/>
  <c r="N2869" i="10"/>
  <c r="J2870" i="10"/>
  <c r="K2870" i="10"/>
  <c r="L2870" i="10"/>
  <c r="M2870" i="10"/>
  <c r="N2870" i="10"/>
  <c r="J2871" i="10"/>
  <c r="K2871" i="10"/>
  <c r="L2871" i="10"/>
  <c r="M2871" i="10"/>
  <c r="N2871" i="10"/>
  <c r="J2872" i="10"/>
  <c r="K2872" i="10"/>
  <c r="L2872" i="10"/>
  <c r="M2872" i="10"/>
  <c r="N2872" i="10"/>
  <c r="J2873" i="10"/>
  <c r="K2873" i="10"/>
  <c r="L2873" i="10"/>
  <c r="M2873" i="10"/>
  <c r="N2873" i="10"/>
  <c r="J2874" i="10"/>
  <c r="K2874" i="10"/>
  <c r="L2874" i="10"/>
  <c r="M2874" i="10"/>
  <c r="N2874" i="10"/>
  <c r="J2875" i="10"/>
  <c r="K2875" i="10"/>
  <c r="L2875" i="10"/>
  <c r="M2875" i="10"/>
  <c r="N2875" i="10"/>
  <c r="J2876" i="10"/>
  <c r="O2876" i="10" s="1"/>
  <c r="K2876" i="10"/>
  <c r="L2876" i="10"/>
  <c r="M2876" i="10"/>
  <c r="N2876" i="10"/>
  <c r="J2877" i="10"/>
  <c r="K2877" i="10"/>
  <c r="L2877" i="10"/>
  <c r="M2877" i="10"/>
  <c r="N2877" i="10"/>
  <c r="J2878" i="10"/>
  <c r="K2878" i="10"/>
  <c r="L2878" i="10"/>
  <c r="M2878" i="10"/>
  <c r="N2878" i="10"/>
  <c r="J2879" i="10"/>
  <c r="K2879" i="10"/>
  <c r="L2879" i="10"/>
  <c r="M2879" i="10"/>
  <c r="N2879" i="10"/>
  <c r="J2880" i="10"/>
  <c r="K2880" i="10"/>
  <c r="L2880" i="10"/>
  <c r="M2880" i="10"/>
  <c r="N2880" i="10"/>
  <c r="J2881" i="10"/>
  <c r="K2881" i="10"/>
  <c r="L2881" i="10"/>
  <c r="M2881" i="10"/>
  <c r="N2881" i="10"/>
  <c r="J2882" i="10"/>
  <c r="K2882" i="10"/>
  <c r="L2882" i="10"/>
  <c r="M2882" i="10"/>
  <c r="N2882" i="10"/>
  <c r="J2883" i="10"/>
  <c r="K2883" i="10"/>
  <c r="L2883" i="10"/>
  <c r="M2883" i="10"/>
  <c r="N2883" i="10"/>
  <c r="J2884" i="10"/>
  <c r="O2884" i="10" s="1"/>
  <c r="K2884" i="10"/>
  <c r="L2884" i="10"/>
  <c r="M2884" i="10"/>
  <c r="N2884" i="10"/>
  <c r="J2885" i="10"/>
  <c r="K2885" i="10"/>
  <c r="L2885" i="10"/>
  <c r="M2885" i="10"/>
  <c r="N2885" i="10"/>
  <c r="J2886" i="10"/>
  <c r="K2886" i="10"/>
  <c r="L2886" i="10"/>
  <c r="M2886" i="10"/>
  <c r="N2886" i="10"/>
  <c r="J2887" i="10"/>
  <c r="K2887" i="10"/>
  <c r="L2887" i="10"/>
  <c r="M2887" i="10"/>
  <c r="N2887" i="10"/>
  <c r="J2888" i="10"/>
  <c r="K2888" i="10"/>
  <c r="L2888" i="10"/>
  <c r="M2888" i="10"/>
  <c r="N2888" i="10"/>
  <c r="J2889" i="10"/>
  <c r="K2889" i="10"/>
  <c r="L2889" i="10"/>
  <c r="M2889" i="10"/>
  <c r="N2889" i="10"/>
  <c r="J2890" i="10"/>
  <c r="K2890" i="10"/>
  <c r="L2890" i="10"/>
  <c r="M2890" i="10"/>
  <c r="N2890" i="10"/>
  <c r="J2891" i="10"/>
  <c r="K2891" i="10"/>
  <c r="L2891" i="10"/>
  <c r="M2891" i="10"/>
  <c r="N2891" i="10"/>
  <c r="J2892" i="10"/>
  <c r="O2892" i="10" s="1"/>
  <c r="K2892" i="10"/>
  <c r="L2892" i="10"/>
  <c r="M2892" i="10"/>
  <c r="N2892" i="10"/>
  <c r="J2893" i="10"/>
  <c r="K2893" i="10"/>
  <c r="L2893" i="10"/>
  <c r="M2893" i="10"/>
  <c r="N2893" i="10"/>
  <c r="J2894" i="10"/>
  <c r="K2894" i="10"/>
  <c r="L2894" i="10"/>
  <c r="M2894" i="10"/>
  <c r="N2894" i="10"/>
  <c r="J2895" i="10"/>
  <c r="K2895" i="10"/>
  <c r="L2895" i="10"/>
  <c r="M2895" i="10"/>
  <c r="N2895" i="10"/>
  <c r="J2896" i="10"/>
  <c r="K2896" i="10"/>
  <c r="L2896" i="10"/>
  <c r="M2896" i="10"/>
  <c r="N2896" i="10"/>
  <c r="J2897" i="10"/>
  <c r="K2897" i="10"/>
  <c r="L2897" i="10"/>
  <c r="M2897" i="10"/>
  <c r="N2897" i="10"/>
  <c r="J2898" i="10"/>
  <c r="K2898" i="10"/>
  <c r="L2898" i="10"/>
  <c r="M2898" i="10"/>
  <c r="N2898" i="10"/>
  <c r="J2899" i="10"/>
  <c r="K2899" i="10"/>
  <c r="L2899" i="10"/>
  <c r="M2899" i="10"/>
  <c r="N2899" i="10"/>
  <c r="J2900" i="10"/>
  <c r="O2900" i="10" s="1"/>
  <c r="K2900" i="10"/>
  <c r="L2900" i="10"/>
  <c r="M2900" i="10"/>
  <c r="N2900" i="10"/>
  <c r="J2901" i="10"/>
  <c r="K2901" i="10"/>
  <c r="L2901" i="10"/>
  <c r="M2901" i="10"/>
  <c r="N2901" i="10"/>
  <c r="J2902" i="10"/>
  <c r="K2902" i="10"/>
  <c r="L2902" i="10"/>
  <c r="M2902" i="10"/>
  <c r="N2902" i="10"/>
  <c r="J2903" i="10"/>
  <c r="K2903" i="10"/>
  <c r="L2903" i="10"/>
  <c r="M2903" i="10"/>
  <c r="N2903" i="10"/>
  <c r="J2904" i="10"/>
  <c r="K2904" i="10"/>
  <c r="L2904" i="10"/>
  <c r="M2904" i="10"/>
  <c r="N2904" i="10"/>
  <c r="J2905" i="10"/>
  <c r="K2905" i="10"/>
  <c r="L2905" i="10"/>
  <c r="M2905" i="10"/>
  <c r="N2905" i="10"/>
  <c r="J2906" i="10"/>
  <c r="K2906" i="10"/>
  <c r="L2906" i="10"/>
  <c r="M2906" i="10"/>
  <c r="N2906" i="10"/>
  <c r="J2907" i="10"/>
  <c r="K2907" i="10"/>
  <c r="L2907" i="10"/>
  <c r="M2907" i="10"/>
  <c r="N2907" i="10"/>
  <c r="J2908" i="10"/>
  <c r="O2908" i="10" s="1"/>
  <c r="K2908" i="10"/>
  <c r="L2908" i="10"/>
  <c r="M2908" i="10"/>
  <c r="N2908" i="10"/>
  <c r="J2909" i="10"/>
  <c r="K2909" i="10"/>
  <c r="L2909" i="10"/>
  <c r="M2909" i="10"/>
  <c r="N2909" i="10"/>
  <c r="J2910" i="10"/>
  <c r="K2910" i="10"/>
  <c r="L2910" i="10"/>
  <c r="M2910" i="10"/>
  <c r="N2910" i="10"/>
  <c r="J2911" i="10"/>
  <c r="K2911" i="10"/>
  <c r="L2911" i="10"/>
  <c r="M2911" i="10"/>
  <c r="N2911" i="10"/>
  <c r="J2912" i="10"/>
  <c r="K2912" i="10"/>
  <c r="L2912" i="10"/>
  <c r="M2912" i="10"/>
  <c r="N2912" i="10"/>
  <c r="J2913" i="10"/>
  <c r="K2913" i="10"/>
  <c r="L2913" i="10"/>
  <c r="M2913" i="10"/>
  <c r="N2913" i="10"/>
  <c r="J2914" i="10"/>
  <c r="K2914" i="10"/>
  <c r="L2914" i="10"/>
  <c r="M2914" i="10"/>
  <c r="N2914" i="10"/>
  <c r="J2915" i="10"/>
  <c r="K2915" i="10"/>
  <c r="L2915" i="10"/>
  <c r="M2915" i="10"/>
  <c r="N2915" i="10"/>
  <c r="J2916" i="10"/>
  <c r="O2916" i="10" s="1"/>
  <c r="K2916" i="10"/>
  <c r="L2916" i="10"/>
  <c r="M2916" i="10"/>
  <c r="N2916" i="10"/>
  <c r="J2917" i="10"/>
  <c r="K2917" i="10"/>
  <c r="L2917" i="10"/>
  <c r="M2917" i="10"/>
  <c r="N2917" i="10"/>
  <c r="J2918" i="10"/>
  <c r="K2918" i="10"/>
  <c r="L2918" i="10"/>
  <c r="M2918" i="10"/>
  <c r="N2918" i="10"/>
  <c r="J2919" i="10"/>
  <c r="K2919" i="10"/>
  <c r="L2919" i="10"/>
  <c r="M2919" i="10"/>
  <c r="N2919" i="10"/>
  <c r="J2920" i="10"/>
  <c r="K2920" i="10"/>
  <c r="L2920" i="10"/>
  <c r="M2920" i="10"/>
  <c r="N2920" i="10"/>
  <c r="J2921" i="10"/>
  <c r="K2921" i="10"/>
  <c r="L2921" i="10"/>
  <c r="M2921" i="10"/>
  <c r="N2921" i="10"/>
  <c r="J2922" i="10"/>
  <c r="K2922" i="10"/>
  <c r="L2922" i="10"/>
  <c r="M2922" i="10"/>
  <c r="N2922" i="10"/>
  <c r="J2923" i="10"/>
  <c r="K2923" i="10"/>
  <c r="L2923" i="10"/>
  <c r="M2923" i="10"/>
  <c r="N2923" i="10"/>
  <c r="J2924" i="10"/>
  <c r="O2924" i="10" s="1"/>
  <c r="K2924" i="10"/>
  <c r="L2924" i="10"/>
  <c r="M2924" i="10"/>
  <c r="N2924" i="10"/>
  <c r="J2925" i="10"/>
  <c r="O2925" i="10" s="1"/>
  <c r="K2925" i="10"/>
  <c r="L2925" i="10"/>
  <c r="M2925" i="10"/>
  <c r="N2925" i="10"/>
  <c r="J2926" i="10"/>
  <c r="K2926" i="10"/>
  <c r="L2926" i="10"/>
  <c r="M2926" i="10"/>
  <c r="N2926" i="10"/>
  <c r="J2927" i="10"/>
  <c r="K2927" i="10"/>
  <c r="L2927" i="10"/>
  <c r="M2927" i="10"/>
  <c r="N2927" i="10"/>
  <c r="J2928" i="10"/>
  <c r="K2928" i="10"/>
  <c r="L2928" i="10"/>
  <c r="M2928" i="10"/>
  <c r="N2928" i="10"/>
  <c r="J2929" i="10"/>
  <c r="K2929" i="10"/>
  <c r="L2929" i="10"/>
  <c r="M2929" i="10"/>
  <c r="N2929" i="10"/>
  <c r="J2930" i="10"/>
  <c r="K2930" i="10"/>
  <c r="L2930" i="10"/>
  <c r="M2930" i="10"/>
  <c r="N2930" i="10"/>
  <c r="J2931" i="10"/>
  <c r="K2931" i="10"/>
  <c r="L2931" i="10"/>
  <c r="M2931" i="10"/>
  <c r="N2931" i="10"/>
  <c r="J2932" i="10"/>
  <c r="O2932" i="10" s="1"/>
  <c r="K2932" i="10"/>
  <c r="L2932" i="10"/>
  <c r="M2932" i="10"/>
  <c r="N2932" i="10"/>
  <c r="J2933" i="10"/>
  <c r="O2933" i="10" s="1"/>
  <c r="K2933" i="10"/>
  <c r="L2933" i="10"/>
  <c r="M2933" i="10"/>
  <c r="N2933" i="10"/>
  <c r="J2934" i="10"/>
  <c r="K2934" i="10"/>
  <c r="L2934" i="10"/>
  <c r="M2934" i="10"/>
  <c r="N2934" i="10"/>
  <c r="J2935" i="10"/>
  <c r="K2935" i="10"/>
  <c r="L2935" i="10"/>
  <c r="M2935" i="10"/>
  <c r="N2935" i="10"/>
  <c r="J2936" i="10"/>
  <c r="K2936" i="10"/>
  <c r="L2936" i="10"/>
  <c r="M2936" i="10"/>
  <c r="N2936" i="10"/>
  <c r="J2937" i="10"/>
  <c r="K2937" i="10"/>
  <c r="L2937" i="10"/>
  <c r="M2937" i="10"/>
  <c r="N2937" i="10"/>
  <c r="J2938" i="10"/>
  <c r="K2938" i="10"/>
  <c r="L2938" i="10"/>
  <c r="M2938" i="10"/>
  <c r="N2938" i="10"/>
  <c r="J2939" i="10"/>
  <c r="K2939" i="10"/>
  <c r="L2939" i="10"/>
  <c r="M2939" i="10"/>
  <c r="N2939" i="10"/>
  <c r="J2940" i="10"/>
  <c r="O2940" i="10" s="1"/>
  <c r="K2940" i="10"/>
  <c r="L2940" i="10"/>
  <c r="M2940" i="10"/>
  <c r="N2940" i="10"/>
  <c r="J2941" i="10"/>
  <c r="O2941" i="10" s="1"/>
  <c r="K2941" i="10"/>
  <c r="L2941" i="10"/>
  <c r="M2941" i="10"/>
  <c r="N2941" i="10"/>
  <c r="J2942" i="10"/>
  <c r="K2942" i="10"/>
  <c r="L2942" i="10"/>
  <c r="M2942" i="10"/>
  <c r="N2942" i="10"/>
  <c r="J2943" i="10"/>
  <c r="K2943" i="10"/>
  <c r="L2943" i="10"/>
  <c r="M2943" i="10"/>
  <c r="N2943" i="10"/>
  <c r="J2944" i="10"/>
  <c r="K2944" i="10"/>
  <c r="L2944" i="10"/>
  <c r="M2944" i="10"/>
  <c r="N2944" i="10"/>
  <c r="J2945" i="10"/>
  <c r="K2945" i="10"/>
  <c r="L2945" i="10"/>
  <c r="M2945" i="10"/>
  <c r="N2945" i="10"/>
  <c r="J2946" i="10"/>
  <c r="K2946" i="10"/>
  <c r="L2946" i="10"/>
  <c r="M2946" i="10"/>
  <c r="N2946" i="10"/>
  <c r="J2947" i="10"/>
  <c r="K2947" i="10"/>
  <c r="L2947" i="10"/>
  <c r="M2947" i="10"/>
  <c r="N2947" i="10"/>
  <c r="J2948" i="10"/>
  <c r="O2948" i="10" s="1"/>
  <c r="K2948" i="10"/>
  <c r="L2948" i="10"/>
  <c r="M2948" i="10"/>
  <c r="N2948" i="10"/>
  <c r="J2949" i="10"/>
  <c r="O2949" i="10" s="1"/>
  <c r="K2949" i="10"/>
  <c r="L2949" i="10"/>
  <c r="M2949" i="10"/>
  <c r="N2949" i="10"/>
  <c r="J2950" i="10"/>
  <c r="K2950" i="10"/>
  <c r="L2950" i="10"/>
  <c r="M2950" i="10"/>
  <c r="N2950" i="10"/>
  <c r="J2951" i="10"/>
  <c r="K2951" i="10"/>
  <c r="L2951" i="10"/>
  <c r="M2951" i="10"/>
  <c r="N2951" i="10"/>
  <c r="J2952" i="10"/>
  <c r="K2952" i="10"/>
  <c r="L2952" i="10"/>
  <c r="M2952" i="10"/>
  <c r="N2952" i="10"/>
  <c r="J2953" i="10"/>
  <c r="K2953" i="10"/>
  <c r="L2953" i="10"/>
  <c r="M2953" i="10"/>
  <c r="N2953" i="10"/>
  <c r="J2954" i="10"/>
  <c r="K2954" i="10"/>
  <c r="L2954" i="10"/>
  <c r="M2954" i="10"/>
  <c r="N2954" i="10"/>
  <c r="J2955" i="10"/>
  <c r="K2955" i="10"/>
  <c r="L2955" i="10"/>
  <c r="M2955" i="10"/>
  <c r="N2955" i="10"/>
  <c r="J2956" i="10"/>
  <c r="O2956" i="10" s="1"/>
  <c r="K2956" i="10"/>
  <c r="L2956" i="10"/>
  <c r="M2956" i="10"/>
  <c r="N2956" i="10"/>
  <c r="J2957" i="10"/>
  <c r="O2957" i="10" s="1"/>
  <c r="K2957" i="10"/>
  <c r="L2957" i="10"/>
  <c r="M2957" i="10"/>
  <c r="N2957" i="10"/>
  <c r="J2958" i="10"/>
  <c r="K2958" i="10"/>
  <c r="L2958" i="10"/>
  <c r="M2958" i="10"/>
  <c r="N2958" i="10"/>
  <c r="J2959" i="10"/>
  <c r="K2959" i="10"/>
  <c r="L2959" i="10"/>
  <c r="M2959" i="10"/>
  <c r="N2959" i="10"/>
  <c r="J2960" i="10"/>
  <c r="K2960" i="10"/>
  <c r="L2960" i="10"/>
  <c r="M2960" i="10"/>
  <c r="N2960" i="10"/>
  <c r="J2961" i="10"/>
  <c r="K2961" i="10"/>
  <c r="L2961" i="10"/>
  <c r="M2961" i="10"/>
  <c r="N2961" i="10"/>
  <c r="J2962" i="10"/>
  <c r="K2962" i="10"/>
  <c r="L2962" i="10"/>
  <c r="M2962" i="10"/>
  <c r="N2962" i="10"/>
  <c r="J2963" i="10"/>
  <c r="K2963" i="10"/>
  <c r="L2963" i="10"/>
  <c r="M2963" i="10"/>
  <c r="N2963" i="10"/>
  <c r="J2964" i="10"/>
  <c r="O2964" i="10" s="1"/>
  <c r="K2964" i="10"/>
  <c r="L2964" i="10"/>
  <c r="M2964" i="10"/>
  <c r="N2964" i="10"/>
  <c r="J2965" i="10"/>
  <c r="O2965" i="10" s="1"/>
  <c r="K2965" i="10"/>
  <c r="L2965" i="10"/>
  <c r="M2965" i="10"/>
  <c r="N2965" i="10"/>
  <c r="J2966" i="10"/>
  <c r="K2966" i="10"/>
  <c r="L2966" i="10"/>
  <c r="M2966" i="10"/>
  <c r="N2966" i="10"/>
  <c r="J2967" i="10"/>
  <c r="K2967" i="10"/>
  <c r="L2967" i="10"/>
  <c r="M2967" i="10"/>
  <c r="N2967" i="10"/>
  <c r="J2968" i="10"/>
  <c r="K2968" i="10"/>
  <c r="L2968" i="10"/>
  <c r="M2968" i="10"/>
  <c r="N2968" i="10"/>
  <c r="J2969" i="10"/>
  <c r="K2969" i="10"/>
  <c r="L2969" i="10"/>
  <c r="M2969" i="10"/>
  <c r="N2969" i="10"/>
  <c r="J2970" i="10"/>
  <c r="K2970" i="10"/>
  <c r="L2970" i="10"/>
  <c r="M2970" i="10"/>
  <c r="N2970" i="10"/>
  <c r="J2971" i="10"/>
  <c r="K2971" i="10"/>
  <c r="L2971" i="10"/>
  <c r="M2971" i="10"/>
  <c r="N2971" i="10"/>
  <c r="J2972" i="10"/>
  <c r="O2972" i="10" s="1"/>
  <c r="K2972" i="10"/>
  <c r="L2972" i="10"/>
  <c r="M2972" i="10"/>
  <c r="N2972" i="10"/>
  <c r="J2973" i="10"/>
  <c r="O2973" i="10" s="1"/>
  <c r="K2973" i="10"/>
  <c r="L2973" i="10"/>
  <c r="M2973" i="10"/>
  <c r="N2973" i="10"/>
  <c r="J2974" i="10"/>
  <c r="K2974" i="10"/>
  <c r="L2974" i="10"/>
  <c r="M2974" i="10"/>
  <c r="N2974" i="10"/>
  <c r="J2975" i="10"/>
  <c r="K2975" i="10"/>
  <c r="L2975" i="10"/>
  <c r="M2975" i="10"/>
  <c r="N2975" i="10"/>
  <c r="J2976" i="10"/>
  <c r="K2976" i="10"/>
  <c r="L2976" i="10"/>
  <c r="M2976" i="10"/>
  <c r="N2976" i="10"/>
  <c r="J2977" i="10"/>
  <c r="K2977" i="10"/>
  <c r="L2977" i="10"/>
  <c r="M2977" i="10"/>
  <c r="N2977" i="10"/>
  <c r="J2978" i="10"/>
  <c r="K2978" i="10"/>
  <c r="L2978" i="10"/>
  <c r="M2978" i="10"/>
  <c r="N2978" i="10"/>
  <c r="J2979" i="10"/>
  <c r="K2979" i="10"/>
  <c r="L2979" i="10"/>
  <c r="M2979" i="10"/>
  <c r="N2979" i="10"/>
  <c r="J2980" i="10"/>
  <c r="K2980" i="10"/>
  <c r="L2980" i="10"/>
  <c r="M2980" i="10"/>
  <c r="N2980" i="10"/>
  <c r="J2981" i="10"/>
  <c r="O2981" i="10" s="1"/>
  <c r="K2981" i="10"/>
  <c r="L2981" i="10"/>
  <c r="M2981" i="10"/>
  <c r="N2981" i="10"/>
  <c r="J2982" i="10"/>
  <c r="K2982" i="10"/>
  <c r="L2982" i="10"/>
  <c r="M2982" i="10"/>
  <c r="N2982" i="10"/>
  <c r="J2983" i="10"/>
  <c r="K2983" i="10"/>
  <c r="L2983" i="10"/>
  <c r="M2983" i="10"/>
  <c r="N2983" i="10"/>
  <c r="J2984" i="10"/>
  <c r="K2984" i="10"/>
  <c r="L2984" i="10"/>
  <c r="M2984" i="10"/>
  <c r="N2984" i="10"/>
  <c r="J2985" i="10"/>
  <c r="K2985" i="10"/>
  <c r="L2985" i="10"/>
  <c r="M2985" i="10"/>
  <c r="N2985" i="10"/>
  <c r="J2986" i="10"/>
  <c r="K2986" i="10"/>
  <c r="L2986" i="10"/>
  <c r="M2986" i="10"/>
  <c r="N2986" i="10"/>
  <c r="J2987" i="10"/>
  <c r="K2987" i="10"/>
  <c r="L2987" i="10"/>
  <c r="M2987" i="10"/>
  <c r="N2987" i="10"/>
  <c r="J2988" i="10"/>
  <c r="K2988" i="10"/>
  <c r="L2988" i="10"/>
  <c r="M2988" i="10"/>
  <c r="N2988" i="10"/>
  <c r="J2989" i="10"/>
  <c r="O2989" i="10" s="1"/>
  <c r="K2989" i="10"/>
  <c r="L2989" i="10"/>
  <c r="M2989" i="10"/>
  <c r="N2989" i="10"/>
  <c r="J2990" i="10"/>
  <c r="K2990" i="10"/>
  <c r="L2990" i="10"/>
  <c r="M2990" i="10"/>
  <c r="N2990" i="10"/>
  <c r="J2991" i="10"/>
  <c r="K2991" i="10"/>
  <c r="L2991" i="10"/>
  <c r="M2991" i="10"/>
  <c r="N2991" i="10"/>
  <c r="J2992" i="10"/>
  <c r="K2992" i="10"/>
  <c r="L2992" i="10"/>
  <c r="M2992" i="10"/>
  <c r="N2992" i="10"/>
  <c r="J2993" i="10"/>
  <c r="K2993" i="10"/>
  <c r="L2993" i="10"/>
  <c r="M2993" i="10"/>
  <c r="N2993" i="10"/>
  <c r="J2994" i="10"/>
  <c r="K2994" i="10"/>
  <c r="L2994" i="10"/>
  <c r="M2994" i="10"/>
  <c r="N2994" i="10"/>
  <c r="J2995" i="10"/>
  <c r="K2995" i="10"/>
  <c r="L2995" i="10"/>
  <c r="M2995" i="10"/>
  <c r="N2995" i="10"/>
  <c r="J2996" i="10"/>
  <c r="K2996" i="10"/>
  <c r="L2996" i="10"/>
  <c r="M2996" i="10"/>
  <c r="N2996" i="10"/>
  <c r="J2997" i="10"/>
  <c r="O2997" i="10" s="1"/>
  <c r="K2997" i="10"/>
  <c r="L2997" i="10"/>
  <c r="M2997" i="10"/>
  <c r="N2997" i="10"/>
  <c r="J2998" i="10"/>
  <c r="K2998" i="10"/>
  <c r="L2998" i="10"/>
  <c r="M2998" i="10"/>
  <c r="N2998" i="10"/>
  <c r="J2999" i="10"/>
  <c r="K2999" i="10"/>
  <c r="L2999" i="10"/>
  <c r="M2999" i="10"/>
  <c r="N2999" i="10"/>
  <c r="J3000" i="10"/>
  <c r="K3000" i="10"/>
  <c r="L3000" i="10"/>
  <c r="M3000" i="10"/>
  <c r="N3000" i="10"/>
  <c r="O2917" i="10" l="1"/>
  <c r="O2909" i="10"/>
  <c r="O2901" i="10"/>
  <c r="O2893" i="10"/>
  <c r="O2885" i="10"/>
  <c r="O2877" i="10"/>
  <c r="O2869" i="10"/>
  <c r="O2996" i="10"/>
  <c r="O2980" i="10"/>
  <c r="O2988" i="10"/>
  <c r="O2845" i="10"/>
  <c r="O2829" i="10"/>
  <c r="O2821" i="10"/>
  <c r="O2813" i="10"/>
  <c r="O2805" i="10"/>
  <c r="O2797" i="10"/>
  <c r="O2789" i="10"/>
  <c r="O2781" i="10"/>
  <c r="O2773" i="10"/>
  <c r="O2765" i="10"/>
  <c r="O2757" i="10"/>
  <c r="O2749" i="10"/>
  <c r="O2741" i="10"/>
  <c r="O2733" i="10"/>
  <c r="O2837" i="10"/>
  <c r="O2836" i="10"/>
  <c r="O2828" i="10"/>
  <c r="O2820" i="10"/>
  <c r="O2812" i="10"/>
  <c r="O2804" i="10"/>
  <c r="O2796" i="10"/>
  <c r="O2788" i="10"/>
  <c r="O2780" i="10"/>
  <c r="O2772" i="10"/>
  <c r="O2764" i="10"/>
  <c r="O2756" i="10"/>
  <c r="O2748" i="10"/>
  <c r="O2740" i="10"/>
  <c r="O2732" i="10"/>
  <c r="O2861" i="10"/>
  <c r="O2853" i="10"/>
  <c r="O2852" i="10"/>
  <c r="O2860" i="10"/>
  <c r="O2844" i="10"/>
  <c r="O2725" i="10"/>
  <c r="O2709" i="10"/>
  <c r="O2701" i="10"/>
  <c r="O2693" i="10"/>
  <c r="O2685" i="10"/>
  <c r="O2677" i="10"/>
  <c r="O2669" i="10"/>
  <c r="O2661" i="10"/>
  <c r="O2653" i="10"/>
  <c r="O2645" i="10"/>
  <c r="O2637" i="10"/>
  <c r="O2629" i="10"/>
  <c r="O2621" i="10"/>
  <c r="O2613" i="10"/>
  <c r="O2605" i="10"/>
  <c r="O2597" i="10"/>
  <c r="O2589" i="10"/>
  <c r="O2581" i="10"/>
  <c r="O2573" i="10"/>
  <c r="O2716" i="10"/>
  <c r="O2700" i="10"/>
  <c r="O2692" i="10"/>
  <c r="O2684" i="10"/>
  <c r="O2676" i="10"/>
  <c r="O2668" i="10"/>
  <c r="O2660" i="10"/>
  <c r="O2652" i="10"/>
  <c r="O2644" i="10"/>
  <c r="O2636" i="10"/>
  <c r="O2628" i="10"/>
  <c r="O2620" i="10"/>
  <c r="O2717" i="10"/>
  <c r="O2724" i="10"/>
  <c r="O2708" i="10"/>
  <c r="O2565" i="10"/>
  <c r="O2549" i="10"/>
  <c r="O2509" i="10"/>
  <c r="O2557" i="10"/>
  <c r="O2541" i="10"/>
  <c r="O2533" i="10"/>
  <c r="O2517" i="10"/>
  <c r="O2525" i="10"/>
  <c r="O2501" i="10"/>
  <c r="O2453" i="10"/>
  <c r="O2437" i="10"/>
  <c r="O2413" i="10"/>
  <c r="O2389" i="10"/>
  <c r="O2349" i="10"/>
  <c r="O2333" i="10"/>
  <c r="O2301" i="10"/>
  <c r="O2293" i="10"/>
  <c r="O2261" i="10"/>
  <c r="O2221" i="10"/>
  <c r="O2213" i="10"/>
  <c r="O2205" i="10"/>
  <c r="O2189" i="10"/>
  <c r="O2157" i="10"/>
  <c r="O2141" i="10"/>
  <c r="O2053" i="10"/>
  <c r="O2477" i="10"/>
  <c r="O2461" i="10"/>
  <c r="O2405" i="10"/>
  <c r="O2381" i="10"/>
  <c r="O2357" i="10"/>
  <c r="O2317" i="10"/>
  <c r="O2277" i="10"/>
  <c r="O2269" i="10"/>
  <c r="O2245" i="10"/>
  <c r="O2229" i="10"/>
  <c r="O2165" i="10"/>
  <c r="O2125" i="10"/>
  <c r="O2109" i="10"/>
  <c r="O2085" i="10"/>
  <c r="O2061" i="10"/>
  <c r="O2485" i="10"/>
  <c r="O2469" i="10"/>
  <c r="O2445" i="10"/>
  <c r="O2421" i="10"/>
  <c r="O2397" i="10"/>
  <c r="O2365" i="10"/>
  <c r="O2341" i="10"/>
  <c r="O2309" i="10"/>
  <c r="O2285" i="10"/>
  <c r="O2253" i="10"/>
  <c r="O2181" i="10"/>
  <c r="O2149" i="10"/>
  <c r="O2133" i="10"/>
  <c r="O2117" i="10"/>
  <c r="O2093" i="10"/>
  <c r="O2077" i="10"/>
  <c r="O2037" i="10"/>
  <c r="O2493" i="10"/>
  <c r="O2429" i="10"/>
  <c r="O2373" i="10"/>
  <c r="O2325" i="10"/>
  <c r="O2237" i="10"/>
  <c r="O2197" i="10"/>
  <c r="O2173" i="10"/>
  <c r="O2101" i="10"/>
  <c r="O2069" i="10"/>
  <c r="O2045" i="10"/>
  <c r="O2319" i="10"/>
  <c r="O2311" i="10"/>
  <c r="O2303" i="10"/>
  <c r="O2295" i="10"/>
  <c r="O2287" i="10"/>
  <c r="O2279" i="10"/>
  <c r="O2271" i="10"/>
  <c r="O2263" i="10"/>
  <c r="O2255" i="10"/>
  <c r="O2247" i="10"/>
  <c r="O2239" i="10"/>
  <c r="O2231" i="10"/>
  <c r="O2223" i="10"/>
  <c r="O2215" i="10"/>
  <c r="O2207" i="10"/>
  <c r="O2199" i="10"/>
  <c r="O2191" i="10"/>
  <c r="O2183" i="10"/>
  <c r="O2175" i="10"/>
  <c r="O2167" i="10"/>
  <c r="O2159" i="10"/>
  <c r="O2151" i="10"/>
  <c r="O2143" i="10"/>
  <c r="O2135" i="10"/>
  <c r="O2127" i="10"/>
  <c r="O2119" i="10"/>
  <c r="O2111" i="10"/>
  <c r="O2103" i="10"/>
  <c r="O2095" i="10"/>
  <c r="O2087" i="10"/>
  <c r="O2079" i="10"/>
  <c r="O2071" i="10"/>
  <c r="O2063" i="10"/>
  <c r="O2055" i="10"/>
  <c r="O2047" i="10"/>
  <c r="O2039" i="10"/>
  <c r="O2031" i="10"/>
  <c r="O2023" i="10"/>
  <c r="O2015" i="10"/>
  <c r="O2007" i="10"/>
  <c r="O1999" i="10"/>
  <c r="O1991" i="10"/>
  <c r="O1983" i="10"/>
  <c r="O1975" i="10"/>
  <c r="O1967" i="10"/>
  <c r="O1959" i="10"/>
  <c r="O1951" i="10"/>
  <c r="O1943" i="10"/>
  <c r="O1935" i="10"/>
  <c r="O1927" i="10"/>
  <c r="O1919" i="10"/>
  <c r="O1911" i="10"/>
  <c r="O1903" i="10"/>
  <c r="O1895" i="10"/>
  <c r="O1887" i="10"/>
  <c r="O1879" i="10"/>
  <c r="O1871" i="10"/>
  <c r="O1863" i="10"/>
  <c r="O1855" i="10"/>
  <c r="O1847" i="10"/>
  <c r="O1839" i="10"/>
  <c r="O1831" i="10"/>
  <c r="O1823" i="10"/>
  <c r="O1815" i="10"/>
  <c r="O1807" i="10"/>
  <c r="O1799" i="10"/>
  <c r="O1791" i="10"/>
  <c r="O1783" i="10"/>
  <c r="O1775" i="10"/>
  <c r="O1767" i="10"/>
  <c r="O1759" i="10"/>
  <c r="O1751" i="10"/>
  <c r="O1743" i="10"/>
  <c r="O1735" i="10"/>
  <c r="O1727" i="10"/>
  <c r="O1719" i="10"/>
  <c r="O1711" i="10"/>
  <c r="O1703" i="10"/>
  <c r="O1695" i="10"/>
  <c r="O1687" i="10"/>
  <c r="O1679" i="10"/>
  <c r="O1671" i="10"/>
  <c r="O1663" i="10"/>
  <c r="O1655" i="10"/>
  <c r="O1647" i="10"/>
  <c r="O1639" i="10"/>
  <c r="O1631" i="10"/>
  <c r="O1623" i="10"/>
  <c r="O1615" i="10"/>
  <c r="O1607" i="10"/>
  <c r="O1599" i="10"/>
  <c r="O1591" i="10"/>
  <c r="O1583" i="10"/>
  <c r="O1575" i="10"/>
  <c r="O1567" i="10"/>
  <c r="O1559" i="10"/>
  <c r="O1551" i="10"/>
  <c r="O1543" i="10"/>
  <c r="O1535" i="10"/>
  <c r="O1527" i="10"/>
  <c r="O1519" i="10"/>
  <c r="O1511" i="10"/>
  <c r="O2612" i="10"/>
  <c r="O2604" i="10"/>
  <c r="O2596" i="10"/>
  <c r="O2588" i="10"/>
  <c r="O2580" i="10"/>
  <c r="O2572" i="10"/>
  <c r="O2564" i="10"/>
  <c r="O2556" i="10"/>
  <c r="O2548" i="10"/>
  <c r="O2540" i="10"/>
  <c r="O2532" i="10"/>
  <c r="O2524" i="10"/>
  <c r="O2516" i="10"/>
  <c r="O2508" i="10"/>
  <c r="O2500" i="10"/>
  <c r="O2492" i="10"/>
  <c r="O2484" i="10"/>
  <c r="O2476" i="10"/>
  <c r="O2468" i="10"/>
  <c r="O2460" i="10"/>
  <c r="O2452" i="10"/>
  <c r="O2444" i="10"/>
  <c r="O2436" i="10"/>
  <c r="O2412" i="10"/>
  <c r="O2404" i="10"/>
  <c r="O2396" i="10"/>
  <c r="O2388" i="10"/>
  <c r="O2380" i="10"/>
  <c r="O2372" i="10"/>
  <c r="O2364" i="10"/>
  <c r="O2356" i="10"/>
  <c r="O2348" i="10"/>
  <c r="O2340" i="10"/>
  <c r="O2332" i="10"/>
  <c r="O2324" i="10"/>
  <c r="O2316" i="10"/>
  <c r="O2308" i="10"/>
  <c r="O2300" i="10"/>
  <c r="O2292" i="10"/>
  <c r="O2284" i="10"/>
  <c r="O2276" i="10"/>
  <c r="O2268" i="10"/>
  <c r="O2260" i="10"/>
  <c r="O2252" i="10"/>
  <c r="O2244" i="10"/>
  <c r="O2236" i="10"/>
  <c r="O2228" i="10"/>
  <c r="O2220" i="10"/>
  <c r="O2212" i="10"/>
  <c r="O2204" i="10"/>
  <c r="O2196" i="10"/>
  <c r="O2188" i="10"/>
  <c r="O2180" i="10"/>
  <c r="O2172" i="10"/>
  <c r="O2164" i="10"/>
  <c r="O2156" i="10"/>
  <c r="O2148" i="10"/>
  <c r="O2140" i="10"/>
  <c r="O2132" i="10"/>
  <c r="O2124" i="10"/>
  <c r="O2116" i="10"/>
  <c r="O2108" i="10"/>
  <c r="O2100" i="10"/>
  <c r="O2092" i="10"/>
  <c r="O2084" i="10"/>
  <c r="O2076" i="10"/>
  <c r="O2068" i="10"/>
  <c r="O2060" i="10"/>
  <c r="O2052" i="10"/>
  <c r="O2044" i="10"/>
  <c r="O2036" i="10"/>
  <c r="O2028" i="10"/>
  <c r="O2020" i="10"/>
  <c r="O2012" i="10"/>
  <c r="O2004" i="10"/>
  <c r="O1996" i="10"/>
  <c r="O1988" i="10"/>
  <c r="O1980" i="10"/>
  <c r="O1972" i="10"/>
  <c r="O1964" i="10"/>
  <c r="O1956" i="10"/>
  <c r="O1948" i="10"/>
  <c r="O1940" i="10"/>
  <c r="O1932" i="10"/>
  <c r="O1924" i="10"/>
  <c r="O1916" i="10"/>
  <c r="O1908" i="10"/>
  <c r="O1900" i="10"/>
  <c r="O1892" i="10"/>
  <c r="O1884" i="10"/>
  <c r="O1876" i="10"/>
  <c r="O1868" i="10"/>
  <c r="O1860" i="10"/>
  <c r="O1852" i="10"/>
  <c r="O1844" i="10"/>
  <c r="O1836" i="10"/>
  <c r="O1828" i="10"/>
  <c r="O1820" i="10"/>
  <c r="O1812" i="10"/>
  <c r="O1804" i="10"/>
  <c r="O1796" i="10"/>
  <c r="O1788" i="10"/>
  <c r="O1780" i="10"/>
  <c r="O1772" i="10"/>
  <c r="O1764" i="10"/>
  <c r="O2998" i="10"/>
  <c r="O2990" i="10"/>
  <c r="O2982" i="10"/>
  <c r="O2974" i="10"/>
  <c r="O2958" i="10"/>
  <c r="O2934" i="10"/>
  <c r="O2926" i="10"/>
  <c r="O2910" i="10"/>
  <c r="O2902" i="10"/>
  <c r="O2886" i="10"/>
  <c r="O2878" i="10"/>
  <c r="O2870" i="10"/>
  <c r="O2862" i="10"/>
  <c r="O2838" i="10"/>
  <c r="O2830" i="10"/>
  <c r="O2790" i="10"/>
  <c r="O2774" i="10"/>
  <c r="O2766" i="10"/>
  <c r="O2750" i="10"/>
  <c r="O2742" i="10"/>
  <c r="O2718" i="10"/>
  <c r="O2710" i="10"/>
  <c r="O2694" i="10"/>
  <c r="O2686" i="10"/>
  <c r="O2678" i="10"/>
  <c r="O2670" i="10"/>
  <c r="O2662" i="10"/>
  <c r="O2646" i="10"/>
  <c r="O2638" i="10"/>
  <c r="O2630" i="10"/>
  <c r="O2622" i="10"/>
  <c r="O2614" i="10"/>
  <c r="O2606" i="10"/>
  <c r="O2598" i="10"/>
  <c r="O2590" i="10"/>
  <c r="O2582" i="10"/>
  <c r="O2574" i="10"/>
  <c r="O2566" i="10"/>
  <c r="O2558" i="10"/>
  <c r="O2550" i="10"/>
  <c r="O2542" i="10"/>
  <c r="O2534" i="10"/>
  <c r="O2526" i="10"/>
  <c r="O2518" i="10"/>
  <c r="O2510" i="10"/>
  <c r="O2502" i="10"/>
  <c r="O2494" i="10"/>
  <c r="O2486" i="10"/>
  <c r="O2478" i="10"/>
  <c r="O2966" i="10"/>
  <c r="O2950" i="10"/>
  <c r="O2942" i="10"/>
  <c r="O2918" i="10"/>
  <c r="O2894" i="10"/>
  <c r="O2854" i="10"/>
  <c r="O2846" i="10"/>
  <c r="O2822" i="10"/>
  <c r="O2814" i="10"/>
  <c r="O2806" i="10"/>
  <c r="O2798" i="10"/>
  <c r="O2782" i="10"/>
  <c r="O2758" i="10"/>
  <c r="O2734" i="10"/>
  <c r="O2726" i="10"/>
  <c r="O2702" i="10"/>
  <c r="O2654" i="10"/>
  <c r="O2511" i="10"/>
  <c r="O2479" i="10"/>
  <c r="O2471" i="10"/>
  <c r="O2463" i="10"/>
  <c r="O2455" i="10"/>
  <c r="O2447" i="10"/>
  <c r="O2439" i="10"/>
  <c r="O2431" i="10"/>
  <c r="O2423" i="10"/>
  <c r="O2415" i="10"/>
  <c r="O2391" i="10"/>
  <c r="O2359" i="10"/>
  <c r="O2351" i="10"/>
  <c r="O2503" i="10"/>
  <c r="O2495" i="10"/>
  <c r="O2487" i="10"/>
  <c r="O2407" i="10"/>
  <c r="O2399" i="10"/>
  <c r="O2383" i="10"/>
  <c r="O2375" i="10"/>
  <c r="O2367" i="10"/>
  <c r="O2343" i="10"/>
  <c r="O2335" i="10"/>
  <c r="O2327" i="10"/>
  <c r="O2470" i="10"/>
  <c r="O2462" i="10"/>
  <c r="O2454" i="10"/>
  <c r="O2446" i="10"/>
  <c r="O2438" i="10"/>
  <c r="O2430" i="10"/>
  <c r="O2422" i="10"/>
  <c r="O2414" i="10"/>
  <c r="O2406" i="10"/>
  <c r="O2398" i="10"/>
  <c r="O2390" i="10"/>
  <c r="O2382" i="10"/>
  <c r="O2374" i="10"/>
  <c r="O2366" i="10"/>
  <c r="O2358" i="10"/>
  <c r="O2350" i="10"/>
  <c r="O2342" i="10"/>
  <c r="O2334" i="10"/>
  <c r="O2326" i="10"/>
  <c r="O2318" i="10"/>
  <c r="O2310" i="10"/>
  <c r="O2302" i="10"/>
  <c r="O2294" i="10"/>
  <c r="O2286" i="10"/>
  <c r="O2278" i="10"/>
  <c r="O2270" i="10"/>
  <c r="O2262" i="10"/>
  <c r="O2254" i="10"/>
  <c r="O2246" i="10"/>
  <c r="O2238" i="10"/>
  <c r="O2230" i="10"/>
  <c r="O2222" i="10"/>
  <c r="O2214" i="10"/>
  <c r="O2206" i="10"/>
  <c r="O2198" i="10"/>
  <c r="O2190" i="10"/>
  <c r="O2182" i="10"/>
  <c r="O2174" i="10"/>
  <c r="O2166" i="10"/>
  <c r="O2158" i="10"/>
  <c r="O2150" i="10"/>
  <c r="O2142" i="10"/>
  <c r="O2134" i="10"/>
  <c r="O2126" i="10"/>
  <c r="O2118" i="10"/>
  <c r="O2110" i="10"/>
  <c r="O2102" i="10"/>
  <c r="O2094" i="10"/>
  <c r="O2086" i="10"/>
  <c r="O2078" i="10"/>
  <c r="O2070" i="10"/>
  <c r="O2062" i="10"/>
  <c r="O2054" i="10"/>
  <c r="O2046" i="10"/>
  <c r="O2038" i="10"/>
  <c r="O2030" i="10"/>
  <c r="O2022" i="10"/>
  <c r="O2014" i="10"/>
  <c r="O2006" i="10"/>
  <c r="O1998" i="10"/>
  <c r="O1990" i="10"/>
  <c r="O1982" i="10"/>
  <c r="O1974" i="10"/>
  <c r="O1966" i="10"/>
  <c r="O1958" i="10"/>
  <c r="O1950" i="10"/>
  <c r="O1942" i="10"/>
  <c r="O1934" i="10"/>
  <c r="O1926" i="10"/>
  <c r="O1918" i="10"/>
  <c r="O1910" i="10"/>
  <c r="O1902" i="10"/>
  <c r="O1894" i="10"/>
  <c r="O1886" i="10"/>
  <c r="O1878" i="10"/>
  <c r="O1870" i="10"/>
  <c r="O1862" i="10"/>
  <c r="O1854" i="10"/>
  <c r="O1846" i="10"/>
  <c r="O1838" i="10"/>
  <c r="O1830" i="10"/>
  <c r="O1822" i="10"/>
  <c r="O1814" i="10"/>
  <c r="O1806" i="10"/>
  <c r="O1798" i="10"/>
  <c r="O2428" i="10"/>
  <c r="O2420" i="10"/>
  <c r="O2775" i="10"/>
  <c r="O2767" i="10"/>
  <c r="O2759" i="10"/>
  <c r="O2751" i="10"/>
  <c r="O2743" i="10"/>
  <c r="O2735" i="10"/>
  <c r="O2727" i="10"/>
  <c r="O2719" i="10"/>
  <c r="O2711" i="10"/>
  <c r="O2703" i="10"/>
  <c r="O2695" i="10"/>
  <c r="O2687" i="10"/>
  <c r="O2679" i="10"/>
  <c r="O2671" i="10"/>
  <c r="O2663" i="10"/>
  <c r="O2655" i="10"/>
  <c r="O2647" i="10"/>
  <c r="O2639" i="10"/>
  <c r="O2631" i="10"/>
  <c r="O2623" i="10"/>
  <c r="O2615" i="10"/>
  <c r="O2607" i="10"/>
  <c r="O2599" i="10"/>
  <c r="O2591" i="10"/>
  <c r="O2583" i="10"/>
  <c r="O2575" i="10"/>
  <c r="O2567" i="10"/>
  <c r="O2559" i="10"/>
  <c r="O2551" i="10"/>
  <c r="O2543" i="10"/>
  <c r="O2535" i="10"/>
  <c r="O2527" i="10"/>
  <c r="O2519" i="10"/>
  <c r="O2935" i="10"/>
  <c r="O2887" i="10"/>
  <c r="O2847" i="10"/>
  <c r="O2029" i="10"/>
  <c r="O2021" i="10"/>
  <c r="O2013" i="10"/>
  <c r="O2005" i="10"/>
  <c r="O1997" i="10"/>
  <c r="O1989" i="10"/>
  <c r="O1981" i="10"/>
  <c r="O1973" i="10"/>
  <c r="O1965" i="10"/>
  <c r="O1957" i="10"/>
  <c r="O1949" i="10"/>
  <c r="O1941" i="10"/>
  <c r="O1933" i="10"/>
  <c r="O1925" i="10"/>
  <c r="O1917" i="10"/>
  <c r="O1909" i="10"/>
  <c r="O1901" i="10"/>
  <c r="O1893" i="10"/>
  <c r="O1885" i="10"/>
  <c r="O1877" i="10"/>
  <c r="O1869" i="10"/>
  <c r="O1861" i="10"/>
  <c r="O1853" i="10"/>
  <c r="O1845" i="10"/>
  <c r="O1837" i="10"/>
  <c r="O1829" i="10"/>
  <c r="O1821" i="10"/>
  <c r="O1813" i="10"/>
  <c r="O1805" i="10"/>
  <c r="O1797" i="10"/>
  <c r="O1789" i="10"/>
  <c r="O1781" i="10"/>
  <c r="O1773" i="10"/>
  <c r="O1765" i="10"/>
  <c r="O1757" i="10"/>
  <c r="O2999" i="10"/>
  <c r="O2975" i="10"/>
  <c r="O2959" i="10"/>
  <c r="O2919" i="10"/>
  <c r="O2895" i="10"/>
  <c r="O2879" i="10"/>
  <c r="O2584" i="10"/>
  <c r="O2991" i="10"/>
  <c r="O2967" i="10"/>
  <c r="O2951" i="10"/>
  <c r="O2911" i="10"/>
  <c r="O2871" i="10"/>
  <c r="O1790" i="10"/>
  <c r="O1782" i="10"/>
  <c r="O1774" i="10"/>
  <c r="O1766" i="10"/>
  <c r="O1758" i="10"/>
  <c r="O2983" i="10"/>
  <c r="O2943" i="10"/>
  <c r="O2903" i="10"/>
  <c r="O2855" i="10"/>
  <c r="O2831" i="10"/>
  <c r="O2807" i="10"/>
  <c r="O2799" i="10"/>
  <c r="O2791" i="10"/>
  <c r="O2783" i="10"/>
  <c r="O2927" i="10"/>
  <c r="O2863" i="10"/>
  <c r="O2839" i="10"/>
  <c r="O2823" i="10"/>
  <c r="O2815" i="10"/>
  <c r="O3000" i="10"/>
  <c r="O2920" i="10"/>
  <c r="O2832" i="10"/>
  <c r="O2824" i="10"/>
  <c r="O2816" i="10"/>
  <c r="O2808" i="10"/>
  <c r="O2800" i="10"/>
  <c r="O2792" i="10"/>
  <c r="O2784" i="10"/>
  <c r="O2776" i="10"/>
  <c r="O2768" i="10"/>
  <c r="O2760" i="10"/>
  <c r="O2752" i="10"/>
  <c r="O2744" i="10"/>
  <c r="O2736" i="10"/>
  <c r="O2728" i="10"/>
  <c r="O2720" i="10"/>
  <c r="O2712" i="10"/>
  <c r="O2704" i="10"/>
  <c r="O2696" i="10"/>
  <c r="O2688" i="10"/>
  <c r="O2680" i="10"/>
  <c r="O2672" i="10"/>
  <c r="O2664" i="10"/>
  <c r="O2656" i="10"/>
  <c r="O2648" i="10"/>
  <c r="O2640" i="10"/>
  <c r="O2632" i="10"/>
  <c r="O2624" i="10"/>
  <c r="O2616" i="10"/>
  <c r="O2608" i="10"/>
  <c r="O2600" i="10"/>
  <c r="O2592" i="10"/>
  <c r="O2960" i="10"/>
  <c r="O2904" i="10"/>
  <c r="O2856" i="10"/>
  <c r="O2992" i="10"/>
  <c r="O2952" i="10"/>
  <c r="O2880" i="10"/>
  <c r="O2984" i="10"/>
  <c r="O2936" i="10"/>
  <c r="O2928" i="10"/>
  <c r="O2896" i="10"/>
  <c r="O2864" i="10"/>
  <c r="O2848" i="10"/>
  <c r="O2976" i="10"/>
  <c r="O2968" i="10"/>
  <c r="O2944" i="10"/>
  <c r="O2912" i="10"/>
  <c r="O2888" i="10"/>
  <c r="O2872" i="10"/>
  <c r="O2840" i="10"/>
  <c r="O2994" i="10"/>
  <c r="O2986" i="10"/>
  <c r="O2978" i="10"/>
  <c r="O2970" i="10"/>
  <c r="O2552" i="10"/>
  <c r="O2520" i="10"/>
  <c r="O2512" i="10"/>
  <c r="O2464" i="10"/>
  <c r="O2432" i="10"/>
  <c r="O2424" i="10"/>
  <c r="O2416" i="10"/>
  <c r="O2576" i="10"/>
  <c r="O2568" i="10"/>
  <c r="O2560" i="10"/>
  <c r="O2544" i="10"/>
  <c r="O2536" i="10"/>
  <c r="O2528" i="10"/>
  <c r="O2504" i="10"/>
  <c r="O2496" i="10"/>
  <c r="O2488" i="10"/>
  <c r="O2480" i="10"/>
  <c r="O2472" i="10"/>
  <c r="O2456" i="10"/>
  <c r="O2448" i="10"/>
  <c r="O2440" i="10"/>
  <c r="O2995" i="10"/>
  <c r="O2987" i="10"/>
  <c r="O2979" i="10"/>
  <c r="O2971" i="10"/>
  <c r="O2963" i="10"/>
  <c r="O2955" i="10"/>
  <c r="O2947" i="10"/>
  <c r="O2939" i="10"/>
  <c r="O2931" i="10"/>
  <c r="O2923" i="10"/>
  <c r="O2915" i="10"/>
  <c r="O2907" i="10"/>
  <c r="O2899" i="10"/>
  <c r="O2891" i="10"/>
  <c r="O2883" i="10"/>
  <c r="O2875" i="10"/>
  <c r="O2867" i="10"/>
  <c r="O2859" i="10"/>
  <c r="O2851" i="10"/>
  <c r="O2843" i="10"/>
  <c r="O2835" i="10"/>
  <c r="O2827" i="10"/>
  <c r="O2819" i="10"/>
  <c r="O2811" i="10"/>
  <c r="O2803" i="10"/>
  <c r="O2795" i="10"/>
  <c r="O2787" i="10"/>
  <c r="O2779" i="10"/>
  <c r="O2771" i="10"/>
  <c r="O2763" i="10"/>
  <c r="O2755" i="10"/>
  <c r="O2747" i="10"/>
  <c r="O2739" i="10"/>
  <c r="O2731" i="10"/>
  <c r="O2723" i="10"/>
  <c r="O2715" i="10"/>
  <c r="O2707" i="10"/>
  <c r="O2699" i="10"/>
  <c r="O2691" i="10"/>
  <c r="O2683" i="10"/>
  <c r="O2675" i="10"/>
  <c r="O2667" i="10"/>
  <c r="O2659" i="10"/>
  <c r="O2651" i="10"/>
  <c r="O2643" i="10"/>
  <c r="O2635" i="10"/>
  <c r="O2627" i="10"/>
  <c r="O2619" i="10"/>
  <c r="O2611" i="10"/>
  <c r="O2603" i="10"/>
  <c r="O2595" i="10"/>
  <c r="O2587" i="10"/>
  <c r="O2579" i="10"/>
  <c r="O2571" i="10"/>
  <c r="O2563" i="10"/>
  <c r="O2555" i="10"/>
  <c r="O2547" i="10"/>
  <c r="O2539" i="10"/>
  <c r="O2531" i="10"/>
  <c r="O2523" i="10"/>
  <c r="O2515" i="10"/>
  <c r="O2507" i="10"/>
  <c r="O2499" i="10"/>
  <c r="O2491" i="10"/>
  <c r="O2483" i="10"/>
  <c r="O2475" i="10"/>
  <c r="O2467" i="10"/>
  <c r="O2459" i="10"/>
  <c r="O2451" i="10"/>
  <c r="O2443" i="10"/>
  <c r="O2435" i="10"/>
  <c r="O2993" i="10"/>
  <c r="O2985" i="10"/>
  <c r="O2977" i="10"/>
  <c r="O2969" i="10"/>
  <c r="O2961" i="10"/>
  <c r="O2953" i="10"/>
  <c r="O2945" i="10"/>
  <c r="O2937" i="10"/>
  <c r="O2929" i="10"/>
  <c r="O2921" i="10"/>
  <c r="O2913" i="10"/>
  <c r="O2905" i="10"/>
  <c r="O2897" i="10"/>
  <c r="O2889" i="10"/>
  <c r="O2881" i="10"/>
  <c r="O2873" i="10"/>
  <c r="O2865" i="10"/>
  <c r="O2857" i="10"/>
  <c r="O2849" i="10"/>
  <c r="O2841" i="10"/>
  <c r="O2833" i="10"/>
  <c r="O2825" i="10"/>
  <c r="O2817" i="10"/>
  <c r="O2809" i="10"/>
  <c r="O2801" i="10"/>
  <c r="O2793" i="10"/>
  <c r="O2785" i="10"/>
  <c r="O2777" i="10"/>
  <c r="O2769" i="10"/>
  <c r="O2761" i="10"/>
  <c r="O2753" i="10"/>
  <c r="O2745" i="10"/>
  <c r="O2737" i="10"/>
  <c r="O2729" i="10"/>
  <c r="O2721" i="10"/>
  <c r="O2713" i="10"/>
  <c r="O2705" i="10"/>
  <c r="O2697" i="10"/>
  <c r="O2689" i="10"/>
  <c r="O2681" i="10"/>
  <c r="O2673" i="10"/>
  <c r="O2665" i="10"/>
  <c r="O2657" i="10"/>
  <c r="O2649" i="10"/>
  <c r="O2641" i="10"/>
  <c r="O2633" i="10"/>
  <c r="O2625" i="10"/>
  <c r="O2617" i="10"/>
  <c r="O2609" i="10"/>
  <c r="O2601" i="10"/>
  <c r="O2593" i="10"/>
  <c r="O2585" i="10"/>
  <c r="O2577" i="10"/>
  <c r="O2569" i="10"/>
  <c r="O2561" i="10"/>
  <c r="O2553" i="10"/>
  <c r="O2545" i="10"/>
  <c r="O2537" i="10"/>
  <c r="O2529" i="10"/>
  <c r="O2521" i="10"/>
  <c r="O2513" i="10"/>
  <c r="O2505" i="10"/>
  <c r="O2497" i="10"/>
  <c r="O2489" i="10"/>
  <c r="O2481" i="10"/>
  <c r="O2473" i="10"/>
  <c r="O2465" i="10"/>
  <c r="O2457" i="10"/>
  <c r="O2449" i="10"/>
  <c r="O2441" i="10"/>
  <c r="O2962" i="10"/>
  <c r="O2954" i="10"/>
  <c r="O2946" i="10"/>
  <c r="O2938" i="10"/>
  <c r="O2930" i="10"/>
  <c r="O2922" i="10"/>
  <c r="O2914" i="10"/>
  <c r="O2906" i="10"/>
  <c r="O2898" i="10"/>
  <c r="O2890" i="10"/>
  <c r="O2882" i="10"/>
  <c r="O2874" i="10"/>
  <c r="O2866" i="10"/>
  <c r="O2858" i="10"/>
  <c r="O2850" i="10"/>
  <c r="O2842" i="10"/>
  <c r="O2834" i="10"/>
  <c r="O2826" i="10"/>
  <c r="O2818" i="10"/>
  <c r="O2810" i="10"/>
  <c r="O2802" i="10"/>
  <c r="O2794" i="10"/>
  <c r="O2786" i="10"/>
  <c r="O2778" i="10"/>
  <c r="O2770" i="10"/>
  <c r="O2762" i="10"/>
  <c r="O2754" i="10"/>
  <c r="O2746" i="10"/>
  <c r="O2738" i="10"/>
  <c r="O2730" i="10"/>
  <c r="O2722" i="10"/>
  <c r="O2714" i="10"/>
  <c r="O2706" i="10"/>
  <c r="O2698" i="10"/>
  <c r="O2690" i="10"/>
  <c r="O2682" i="10"/>
  <c r="O2674" i="10"/>
  <c r="O2666" i="10"/>
  <c r="O2658" i="10"/>
  <c r="O2650" i="10"/>
  <c r="O2642" i="10"/>
  <c r="O2634" i="10"/>
  <c r="O2626" i="10"/>
  <c r="O2618" i="10"/>
  <c r="O2610" i="10"/>
  <c r="O2602" i="10"/>
  <c r="O2594" i="10"/>
  <c r="O2586" i="10"/>
  <c r="O2578" i="10"/>
  <c r="O2570" i="10"/>
  <c r="O2562" i="10"/>
  <c r="O2554" i="10"/>
  <c r="O2546" i="10"/>
  <c r="O2538" i="10"/>
  <c r="O2530" i="10"/>
  <c r="O2522" i="10"/>
  <c r="O2514" i="10"/>
  <c r="O2506" i="10"/>
  <c r="O2498" i="10"/>
  <c r="O2490" i="10"/>
  <c r="O2482" i="10"/>
  <c r="O2474" i="10"/>
  <c r="O2466" i="10"/>
  <c r="O2458" i="10"/>
  <c r="O2450" i="10"/>
  <c r="O2442" i="10"/>
  <c r="O2408" i="10"/>
  <c r="O2400" i="10"/>
  <c r="O2392" i="10"/>
  <c r="O2384" i="10"/>
  <c r="O2376" i="10"/>
  <c r="O2368" i="10"/>
  <c r="O2360" i="10"/>
  <c r="O2352" i="10"/>
  <c r="O2344" i="10"/>
  <c r="O2336" i="10"/>
  <c r="O2328" i="10"/>
  <c r="O2320" i="10"/>
  <c r="O2312" i="10"/>
  <c r="O2304" i="10"/>
  <c r="O2296" i="10"/>
  <c r="O2288" i="10"/>
  <c r="O2280" i="10"/>
  <c r="O2272" i="10"/>
  <c r="O2264" i="10"/>
  <c r="O2256" i="10"/>
  <c r="O2248" i="10"/>
  <c r="O2240" i="10"/>
  <c r="O2232" i="10"/>
  <c r="O2224" i="10"/>
  <c r="O2216" i="10"/>
  <c r="O2208" i="10"/>
  <c r="O2200" i="10"/>
  <c r="O2192" i="10"/>
  <c r="O2184" i="10"/>
  <c r="O2176" i="10"/>
  <c r="O2168" i="10"/>
  <c r="O2160" i="10"/>
  <c r="O2152" i="10"/>
  <c r="O2144" i="10"/>
  <c r="O2136" i="10"/>
  <c r="O2128" i="10"/>
  <c r="O2120" i="10"/>
  <c r="O2112" i="10"/>
  <c r="O2104" i="10"/>
  <c r="O2096" i="10"/>
  <c r="O2088" i="10"/>
  <c r="O2080" i="10"/>
  <c r="O2072" i="10"/>
  <c r="O2064" i="10"/>
  <c r="O2056" i="10"/>
  <c r="O2048" i="10"/>
  <c r="O2040" i="10"/>
  <c r="O2032" i="10"/>
  <c r="O2024" i="10"/>
  <c r="O2016" i="10"/>
  <c r="O2008" i="10"/>
  <c r="O2000" i="10"/>
  <c r="O1992" i="10"/>
  <c r="O1984" i="10"/>
  <c r="O1976" i="10"/>
  <c r="O1968" i="10"/>
  <c r="O1960" i="10"/>
  <c r="O1952" i="10"/>
  <c r="O1944" i="10"/>
  <c r="O1936" i="10"/>
  <c r="O1928" i="10"/>
  <c r="O1920" i="10"/>
  <c r="O1912" i="10"/>
  <c r="O1904" i="10"/>
  <c r="O1896" i="10"/>
  <c r="O1888" i="10"/>
  <c r="O1880" i="10"/>
  <c r="O1872" i="10"/>
  <c r="O1864" i="10"/>
  <c r="O1856" i="10"/>
  <c r="O1848" i="10"/>
  <c r="O1840" i="10"/>
  <c r="O1832" i="10"/>
  <c r="O1824" i="10"/>
  <c r="O1816" i="10"/>
  <c r="O1808" i="10"/>
  <c r="O1800" i="10"/>
  <c r="O1792" i="10"/>
  <c r="O1784" i="10"/>
  <c r="O1776" i="10"/>
  <c r="O1768" i="10"/>
  <c r="O1760" i="10"/>
  <c r="O2427" i="10"/>
  <c r="O2419" i="10"/>
  <c r="O2411" i="10"/>
  <c r="O2403" i="10"/>
  <c r="O2395" i="10"/>
  <c r="O2387" i="10"/>
  <c r="O2379" i="10"/>
  <c r="O2371" i="10"/>
  <c r="O2363" i="10"/>
  <c r="O2355" i="10"/>
  <c r="O2347" i="10"/>
  <c r="O2339" i="10"/>
  <c r="O2331" i="10"/>
  <c r="O2323" i="10"/>
  <c r="O2315" i="10"/>
  <c r="O2307" i="10"/>
  <c r="O2299" i="10"/>
  <c r="O2291" i="10"/>
  <c r="O2283" i="10"/>
  <c r="O2275" i="10"/>
  <c r="O2267" i="10"/>
  <c r="O2259" i="10"/>
  <c r="O2251" i="10"/>
  <c r="O2243" i="10"/>
  <c r="O2235" i="10"/>
  <c r="O2227" i="10"/>
  <c r="O2219" i="10"/>
  <c r="O2211" i="10"/>
  <c r="O2203" i="10"/>
  <c r="O2195" i="10"/>
  <c r="O2187" i="10"/>
  <c r="O2179" i="10"/>
  <c r="O2171" i="10"/>
  <c r="O2163" i="10"/>
  <c r="O2155" i="10"/>
  <c r="O2147" i="10"/>
  <c r="O2139" i="10"/>
  <c r="O2131" i="10"/>
  <c r="O2123" i="10"/>
  <c r="O2115" i="10"/>
  <c r="O2107" i="10"/>
  <c r="O2099" i="10"/>
  <c r="O2091" i="10"/>
  <c r="O2083" i="10"/>
  <c r="O2075" i="10"/>
  <c r="O2067" i="10"/>
  <c r="O2059" i="10"/>
  <c r="O2051" i="10"/>
  <c r="O2043" i="10"/>
  <c r="O2035" i="10"/>
  <c r="O2027" i="10"/>
  <c r="O2019" i="10"/>
  <c r="O2011" i="10"/>
  <c r="O2003" i="10"/>
  <c r="O1995" i="10"/>
  <c r="O1987" i="10"/>
  <c r="O1979" i="10"/>
  <c r="O1971" i="10"/>
  <c r="O1963" i="10"/>
  <c r="O1955" i="10"/>
  <c r="O1947" i="10"/>
  <c r="O1939" i="10"/>
  <c r="O1931" i="10"/>
  <c r="O1923" i="10"/>
  <c r="O1915" i="10"/>
  <c r="O1907" i="10"/>
  <c r="O1899" i="10"/>
  <c r="O1891" i="10"/>
  <c r="O1883" i="10"/>
  <c r="O1875" i="10"/>
  <c r="O1867" i="10"/>
  <c r="O1859" i="10"/>
  <c r="O1851" i="10"/>
  <c r="O1843" i="10"/>
  <c r="O1835" i="10"/>
  <c r="O1827" i="10"/>
  <c r="O1819" i="10"/>
  <c r="O1811" i="10"/>
  <c r="O1803" i="10"/>
  <c r="O1795" i="10"/>
  <c r="O1787" i="10"/>
  <c r="O1779" i="10"/>
  <c r="O1771" i="10"/>
  <c r="O1763" i="10"/>
  <c r="O2433" i="10"/>
  <c r="O2425" i="10"/>
  <c r="O2417" i="10"/>
  <c r="O2409" i="10"/>
  <c r="O2401" i="10"/>
  <c r="O2393" i="10"/>
  <c r="O2385" i="10"/>
  <c r="O2377" i="10"/>
  <c r="O2369" i="10"/>
  <c r="O2361" i="10"/>
  <c r="O2353" i="10"/>
  <c r="O2345" i="10"/>
  <c r="O2337" i="10"/>
  <c r="O2329" i="10"/>
  <c r="O2321" i="10"/>
  <c r="O2313" i="10"/>
  <c r="O2305" i="10"/>
  <c r="O2297" i="10"/>
  <c r="O2289" i="10"/>
  <c r="O2281" i="10"/>
  <c r="O2273" i="10"/>
  <c r="O2265" i="10"/>
  <c r="O2257" i="10"/>
  <c r="O2249" i="10"/>
  <c r="O2241" i="10"/>
  <c r="O2233" i="10"/>
  <c r="O2225" i="10"/>
  <c r="O2217" i="10"/>
  <c r="O2209" i="10"/>
  <c r="O2201" i="10"/>
  <c r="O2193" i="10"/>
  <c r="O2185" i="10"/>
  <c r="O2177" i="10"/>
  <c r="O2169" i="10"/>
  <c r="O2161" i="10"/>
  <c r="O2153" i="10"/>
  <c r="O2145" i="10"/>
  <c r="O2137" i="10"/>
  <c r="O2129" i="10"/>
  <c r="O2121" i="10"/>
  <c r="O2113" i="10"/>
  <c r="O2105" i="10"/>
  <c r="O2097" i="10"/>
  <c r="O2089" i="10"/>
  <c r="O2081" i="10"/>
  <c r="O2073" i="10"/>
  <c r="O2065" i="10"/>
  <c r="O2057" i="10"/>
  <c r="O2049" i="10"/>
  <c r="O2041" i="10"/>
  <c r="O2033" i="10"/>
  <c r="O2025" i="10"/>
  <c r="O2017" i="10"/>
  <c r="O2009" i="10"/>
  <c r="O2001" i="10"/>
  <c r="O1993" i="10"/>
  <c r="O1985" i="10"/>
  <c r="O1977" i="10"/>
  <c r="O1969" i="10"/>
  <c r="O1961" i="10"/>
  <c r="O1953" i="10"/>
  <c r="O1945" i="10"/>
  <c r="O1937" i="10"/>
  <c r="O1929" i="10"/>
  <c r="O1921" i="10"/>
  <c r="O1913" i="10"/>
  <c r="O1905" i="10"/>
  <c r="O1897" i="10"/>
  <c r="O1889" i="10"/>
  <c r="O1881" i="10"/>
  <c r="O1873" i="10"/>
  <c r="O1865" i="10"/>
  <c r="O1857" i="10"/>
  <c r="O1849" i="10"/>
  <c r="O1841" i="10"/>
  <c r="O1833" i="10"/>
  <c r="O1825" i="10"/>
  <c r="O1817" i="10"/>
  <c r="O1809" i="10"/>
  <c r="O1801" i="10"/>
  <c r="O1793" i="10"/>
  <c r="O1785" i="10"/>
  <c r="O1777" i="10"/>
  <c r="O1769" i="10"/>
  <c r="O1761" i="10"/>
  <c r="O1503" i="10"/>
  <c r="O2434" i="10"/>
  <c r="O2426" i="10"/>
  <c r="O2418" i="10"/>
  <c r="O2410" i="10"/>
  <c r="O2402" i="10"/>
  <c r="O2394" i="10"/>
  <c r="O2386" i="10"/>
  <c r="O2378" i="10"/>
  <c r="O2370" i="10"/>
  <c r="O2362" i="10"/>
  <c r="O2354" i="10"/>
  <c r="O2346" i="10"/>
  <c r="O2338" i="10"/>
  <c r="O2330" i="10"/>
  <c r="O2322" i="10"/>
  <c r="O2314" i="10"/>
  <c r="O2306" i="10"/>
  <c r="O2298" i="10"/>
  <c r="O2290" i="10"/>
  <c r="O2282" i="10"/>
  <c r="O2274" i="10"/>
  <c r="O2266" i="10"/>
  <c r="O2258" i="10"/>
  <c r="O2250" i="10"/>
  <c r="O2242" i="10"/>
  <c r="O2234" i="10"/>
  <c r="O2226" i="10"/>
  <c r="O2218" i="10"/>
  <c r="O2210" i="10"/>
  <c r="O2202" i="10"/>
  <c r="O2194" i="10"/>
  <c r="O2186" i="10"/>
  <c r="O2178" i="10"/>
  <c r="O2170" i="10"/>
  <c r="O2162" i="10"/>
  <c r="O2154" i="10"/>
  <c r="O2146" i="10"/>
  <c r="O2138" i="10"/>
  <c r="O2130" i="10"/>
  <c r="O2122" i="10"/>
  <c r="O2114" i="10"/>
  <c r="O2106" i="10"/>
  <c r="O2098" i="10"/>
  <c r="O2090" i="10"/>
  <c r="O2082" i="10"/>
  <c r="O2074" i="10"/>
  <c r="O2066" i="10"/>
  <c r="O2058" i="10"/>
  <c r="O2050" i="10"/>
  <c r="O2042" i="10"/>
  <c r="O2034" i="10"/>
  <c r="O2026" i="10"/>
  <c r="O2018" i="10"/>
  <c r="O2010" i="10"/>
  <c r="O2002" i="10"/>
  <c r="O1994" i="10"/>
  <c r="O1986" i="10"/>
  <c r="O1978" i="10"/>
  <c r="O1970" i="10"/>
  <c r="O1962" i="10"/>
  <c r="O1954" i="10"/>
  <c r="O1946" i="10"/>
  <c r="O1938" i="10"/>
  <c r="O1930" i="10"/>
  <c r="O1922" i="10"/>
  <c r="O1914" i="10"/>
  <c r="O1906" i="10"/>
  <c r="O1898" i="10"/>
  <c r="O1890" i="10"/>
  <c r="O1882" i="10"/>
  <c r="O1874" i="10"/>
  <c r="O1866" i="10"/>
  <c r="O1858" i="10"/>
  <c r="O1850" i="10"/>
  <c r="O1842" i="10"/>
  <c r="O1834" i="10"/>
  <c r="O1826" i="10"/>
  <c r="O1818" i="10"/>
  <c r="O1810" i="10"/>
  <c r="O1802" i="10"/>
  <c r="O1794" i="10"/>
  <c r="O1786" i="10"/>
  <c r="O1778" i="10"/>
  <c r="O1770" i="10"/>
  <c r="O1762" i="10"/>
  <c r="O1754" i="10"/>
  <c r="O1746" i="10"/>
  <c r="O1738" i="10"/>
  <c r="O1730" i="10"/>
  <c r="O1722" i="10"/>
  <c r="O1714" i="10"/>
  <c r="O1706" i="10"/>
  <c r="O1698" i="10"/>
  <c r="O1690" i="10"/>
  <c r="O1682" i="10"/>
  <c r="O1674" i="10"/>
  <c r="O1666" i="10"/>
  <c r="O1658" i="10"/>
  <c r="O1650" i="10"/>
  <c r="O1642" i="10"/>
  <c r="O1634" i="10"/>
  <c r="O1626" i="10"/>
  <c r="O1618" i="10"/>
  <c r="O1610" i="10"/>
  <c r="O1602" i="10"/>
  <c r="O1594" i="10"/>
  <c r="O1586" i="10"/>
  <c r="O1578" i="10"/>
  <c r="O1570" i="10"/>
  <c r="O1562" i="10"/>
  <c r="O1554" i="10"/>
  <c r="O1546" i="10"/>
  <c r="O1538" i="10"/>
  <c r="O1530" i="10"/>
  <c r="O1522" i="10"/>
  <c r="O1514" i="10"/>
  <c r="O1506" i="10"/>
  <c r="O18" i="10"/>
  <c r="O75" i="10"/>
  <c r="O27" i="10"/>
  <c r="O11" i="10"/>
  <c r="O3" i="10"/>
  <c r="O1753" i="10"/>
  <c r="O1745" i="10"/>
  <c r="O1737" i="10"/>
  <c r="O1729" i="10"/>
  <c r="O1721" i="10"/>
  <c r="O1713" i="10"/>
  <c r="O1705" i="10"/>
  <c r="O1697" i="10"/>
  <c r="O1689" i="10"/>
  <c r="O1681" i="10"/>
  <c r="O1673" i="10"/>
  <c r="O1665" i="10"/>
  <c r="O1657" i="10"/>
  <c r="O1649" i="10"/>
  <c r="O1641" i="10"/>
  <c r="O1633" i="10"/>
  <c r="O1625" i="10"/>
  <c r="O1617" i="10"/>
  <c r="O1609" i="10"/>
  <c r="O1601" i="10"/>
  <c r="O1593" i="10"/>
  <c r="O1585" i="10"/>
  <c r="O1577" i="10"/>
  <c r="O1569" i="10"/>
  <c r="O1561" i="10"/>
  <c r="O1553" i="10"/>
  <c r="O1545" i="10"/>
  <c r="O1537" i="10"/>
  <c r="O1529" i="10"/>
  <c r="O1521" i="10"/>
  <c r="O1513" i="10"/>
  <c r="O1505" i="10"/>
  <c r="O465" i="10"/>
  <c r="O377" i="10"/>
  <c r="O369" i="10"/>
  <c r="O1752" i="10"/>
  <c r="O1744" i="10"/>
  <c r="O1736" i="10"/>
  <c r="O1728" i="10"/>
  <c r="O1720" i="10"/>
  <c r="O1712" i="10"/>
  <c r="O1704" i="10"/>
  <c r="O1696" i="10"/>
  <c r="O1688" i="10"/>
  <c r="O1680" i="10"/>
  <c r="O1672" i="10"/>
  <c r="O1664" i="10"/>
  <c r="O1656" i="10"/>
  <c r="O1648" i="10"/>
  <c r="O1640" i="10"/>
  <c r="O1632" i="10"/>
  <c r="O1624" i="10"/>
  <c r="O1616" i="10"/>
  <c r="O1608" i="10"/>
  <c r="O1600" i="10"/>
  <c r="O1592" i="10"/>
  <c r="O1584" i="10"/>
  <c r="O1576" i="10"/>
  <c r="O1568" i="10"/>
  <c r="O1560" i="10"/>
  <c r="O1755" i="10"/>
  <c r="O1747" i="10"/>
  <c r="O1739" i="10"/>
  <c r="O1731" i="10"/>
  <c r="O1723" i="10"/>
  <c r="O1715" i="10"/>
  <c r="O1707" i="10"/>
  <c r="O1699" i="10"/>
  <c r="O1691" i="10"/>
  <c r="O1683" i="10"/>
  <c r="O1675" i="10"/>
  <c r="O1667" i="10"/>
  <c r="O1659" i="10"/>
  <c r="O1651" i="10"/>
  <c r="O1643" i="10"/>
  <c r="O1635" i="10"/>
  <c r="O1627" i="10"/>
  <c r="O1619" i="10"/>
  <c r="O1611" i="10"/>
  <c r="O1603" i="10"/>
  <c r="O1595" i="10"/>
  <c r="O1587" i="10"/>
  <c r="O1579" i="10"/>
  <c r="O1571" i="10"/>
  <c r="O1563" i="10"/>
  <c r="O1555" i="10"/>
  <c r="O1547" i="10"/>
  <c r="O1539" i="10"/>
  <c r="O1531" i="10"/>
  <c r="O1523" i="10"/>
  <c r="O1515" i="10"/>
  <c r="O1507" i="10"/>
  <c r="O1499" i="10"/>
  <c r="O686" i="10"/>
  <c r="O670" i="10"/>
  <c r="O662" i="10"/>
  <c r="O222" i="10"/>
  <c r="O1756" i="10"/>
  <c r="O1748" i="10"/>
  <c r="O1740" i="10"/>
  <c r="O1732" i="10"/>
  <c r="O1724" i="10"/>
  <c r="O1716" i="10"/>
  <c r="O1708" i="10"/>
  <c r="O1700" i="10"/>
  <c r="O1692" i="10"/>
  <c r="O1684" i="10"/>
  <c r="O1676" i="10"/>
  <c r="O1668" i="10"/>
  <c r="O1660" i="10"/>
  <c r="O1652" i="10"/>
  <c r="O1644" i="10"/>
  <c r="O1636" i="10"/>
  <c r="O1628" i="10"/>
  <c r="O1620" i="10"/>
  <c r="O1612" i="10"/>
  <c r="O1604" i="10"/>
  <c r="O1596" i="10"/>
  <c r="O1588" i="10"/>
  <c r="O1580" i="10"/>
  <c r="O1572" i="10"/>
  <c r="O1564" i="10"/>
  <c r="O1556" i="10"/>
  <c r="O1548" i="10"/>
  <c r="O1540" i="10"/>
  <c r="O1532" i="10"/>
  <c r="O1524" i="10"/>
  <c r="O1516" i="10"/>
  <c r="O1508" i="10"/>
  <c r="O1500" i="10"/>
  <c r="O439" i="10"/>
  <c r="O1749" i="10"/>
  <c r="O1741" i="10"/>
  <c r="O1733" i="10"/>
  <c r="O1725" i="10"/>
  <c r="O1717" i="10"/>
  <c r="O1709" i="10"/>
  <c r="O1701" i="10"/>
  <c r="O1693" i="10"/>
  <c r="O1685" i="10"/>
  <c r="O1677" i="10"/>
  <c r="O1669" i="10"/>
  <c r="O1661" i="10"/>
  <c r="O1653" i="10"/>
  <c r="O1645" i="10"/>
  <c r="O1637" i="10"/>
  <c r="O1629" i="10"/>
  <c r="O1621" i="10"/>
  <c r="O1613" i="10"/>
  <c r="O1605" i="10"/>
  <c r="O1597" i="10"/>
  <c r="O1589" i="10"/>
  <c r="O1581" i="10"/>
  <c r="O1573" i="10"/>
  <c r="O1565" i="10"/>
  <c r="O1557" i="10"/>
  <c r="O1549" i="10"/>
  <c r="O1541" i="10"/>
  <c r="O1533" i="10"/>
  <c r="O1525" i="10"/>
  <c r="O1517" i="10"/>
  <c r="O1509" i="10"/>
  <c r="O1501" i="10"/>
  <c r="O1552" i="10"/>
  <c r="O1544" i="10"/>
  <c r="O1536" i="10"/>
  <c r="O1528" i="10"/>
  <c r="O1520" i="10"/>
  <c r="O1512" i="10"/>
  <c r="O1504" i="10"/>
  <c r="O1750" i="10"/>
  <c r="O1742" i="10"/>
  <c r="O1734" i="10"/>
  <c r="O1726" i="10"/>
  <c r="O1718" i="10"/>
  <c r="O1710" i="10"/>
  <c r="O1702" i="10"/>
  <c r="O1694" i="10"/>
  <c r="O1686" i="10"/>
  <c r="O1678" i="10"/>
  <c r="O1670" i="10"/>
  <c r="O1662" i="10"/>
  <c r="O1654" i="10"/>
  <c r="O1646" i="10"/>
  <c r="O1638" i="10"/>
  <c r="O1630" i="10"/>
  <c r="O1622" i="10"/>
  <c r="O1614" i="10"/>
  <c r="O1606" i="10"/>
  <c r="O1598" i="10"/>
  <c r="O1590" i="10"/>
  <c r="O1582" i="10"/>
  <c r="O1574" i="10"/>
  <c r="O1566" i="10"/>
  <c r="O1558" i="10"/>
  <c r="O1550" i="10"/>
  <c r="O1542" i="10"/>
  <c r="O1534" i="10"/>
  <c r="O1526" i="10"/>
  <c r="O1518" i="10"/>
  <c r="O1510" i="10"/>
  <c r="O1502" i="10"/>
  <c r="O1433" i="10"/>
  <c r="O1425" i="10"/>
  <c r="O1097" i="10"/>
  <c r="O78" i="10"/>
  <c r="O132" i="10"/>
  <c r="O197" i="10"/>
  <c r="O173" i="10"/>
  <c r="O165" i="10"/>
  <c r="O149" i="10"/>
  <c r="O133" i="10"/>
  <c r="O200" i="10"/>
  <c r="O610" i="10"/>
  <c r="O586" i="10"/>
  <c r="O578" i="10"/>
  <c r="O570" i="10"/>
  <c r="O562" i="10"/>
  <c r="O402" i="10"/>
  <c r="O394" i="10"/>
  <c r="O386" i="10"/>
  <c r="O378" i="10"/>
  <c r="O370" i="10"/>
  <c r="O1216" i="10"/>
  <c r="O1486" i="10"/>
  <c r="O1454" i="10"/>
  <c r="O1446" i="10"/>
  <c r="O1438" i="10"/>
  <c r="O1422" i="10"/>
  <c r="O1414" i="10"/>
  <c r="O1406" i="10"/>
  <c r="O1376" i="10"/>
  <c r="O741" i="10"/>
  <c r="O733" i="10"/>
  <c r="O725" i="10"/>
  <c r="O717" i="10"/>
  <c r="O709" i="10"/>
  <c r="O701" i="10"/>
  <c r="O637" i="10"/>
  <c r="O629" i="10"/>
  <c r="O621" i="10"/>
  <c r="O301" i="10"/>
  <c r="O285" i="10"/>
  <c r="O277" i="10"/>
  <c r="O237" i="10"/>
  <c r="O229" i="10"/>
  <c r="O280" i="10"/>
  <c r="O1498" i="10"/>
  <c r="O1318" i="10"/>
  <c r="O1286" i="10"/>
  <c r="O1222" i="10"/>
  <c r="O1211" i="10"/>
  <c r="O1203" i="10"/>
  <c r="O1195" i="10"/>
  <c r="O1187" i="10"/>
  <c r="O1179" i="10"/>
  <c r="O1171" i="10"/>
  <c r="O1163" i="10"/>
  <c r="O1155" i="10"/>
  <c r="O1147" i="10"/>
  <c r="O1139" i="10"/>
  <c r="O1131" i="10"/>
  <c r="O1123" i="10"/>
  <c r="O1115" i="10"/>
  <c r="O1107" i="10"/>
  <c r="O1099" i="10"/>
  <c r="O739" i="10"/>
  <c r="O731" i="10"/>
  <c r="O723" i="10"/>
  <c r="O715" i="10"/>
  <c r="O707" i="10"/>
  <c r="O699" i="10"/>
  <c r="O203" i="10"/>
  <c r="O1490" i="10"/>
  <c r="O457" i="10"/>
  <c r="O449" i="10"/>
  <c r="O334" i="10"/>
  <c r="O297" i="10"/>
  <c r="O289" i="10"/>
  <c r="O281" i="10"/>
  <c r="O273" i="10"/>
  <c r="O233" i="10"/>
  <c r="O225" i="10"/>
  <c r="O201" i="10"/>
  <c r="O193" i="10"/>
  <c r="O185" i="10"/>
  <c r="O177" i="10"/>
  <c r="O169" i="10"/>
  <c r="O161" i="10"/>
  <c r="O137" i="10"/>
  <c r="O129" i="10"/>
  <c r="O121" i="10"/>
  <c r="O113" i="10"/>
  <c r="O105" i="10"/>
  <c r="O97" i="10"/>
  <c r="O1100" i="10"/>
  <c r="O345" i="10"/>
  <c r="O46" i="10"/>
  <c r="O247" i="10"/>
  <c r="O239" i="10"/>
  <c r="O228" i="10"/>
  <c r="O30" i="10"/>
  <c r="O6" i="10"/>
  <c r="O186" i="10"/>
  <c r="O146" i="10"/>
  <c r="O138" i="10"/>
  <c r="O122" i="10"/>
  <c r="O617" i="10"/>
  <c r="O593" i="10"/>
  <c r="O561" i="10"/>
  <c r="O473" i="10"/>
  <c r="O614" i="10"/>
  <c r="O250" i="10"/>
  <c r="O178" i="10"/>
  <c r="O154" i="10"/>
  <c r="O130" i="10"/>
  <c r="O114" i="10"/>
  <c r="O90" i="10"/>
  <c r="O82" i="10"/>
  <c r="O68" i="10"/>
  <c r="O36" i="10"/>
  <c r="O1463" i="10"/>
  <c r="O1455" i="10"/>
  <c r="O1450" i="10"/>
  <c r="O1447" i="10"/>
  <c r="O1434" i="10"/>
  <c r="O1418" i="10"/>
  <c r="O620" i="10"/>
  <c r="O607" i="10"/>
  <c r="O559" i="10"/>
  <c r="O551" i="10"/>
  <c r="O543" i="10"/>
  <c r="O527" i="10"/>
  <c r="O519" i="10"/>
  <c r="O511" i="10"/>
  <c r="O503" i="10"/>
  <c r="O495" i="10"/>
  <c r="O487" i="10"/>
  <c r="O479" i="10"/>
  <c r="O433" i="10"/>
  <c r="O337" i="10"/>
  <c r="O219" i="10"/>
  <c r="O168" i="10"/>
  <c r="O152" i="10"/>
  <c r="O136" i="10"/>
  <c r="O26" i="10"/>
  <c r="O13" i="10"/>
  <c r="O5" i="10"/>
  <c r="O730" i="10"/>
  <c r="O722" i="10"/>
  <c r="O714" i="10"/>
  <c r="O706" i="10"/>
  <c r="O698" i="10"/>
  <c r="O642" i="10"/>
  <c r="O634" i="10"/>
  <c r="O294" i="10"/>
  <c r="O238" i="10"/>
  <c r="O214" i="10"/>
  <c r="O206" i="10"/>
  <c r="O182" i="10"/>
  <c r="O166" i="10"/>
  <c r="O86" i="10"/>
  <c r="O43" i="10"/>
  <c r="O605" i="10"/>
  <c r="O565" i="10"/>
  <c r="O22" i="10"/>
  <c r="O1337" i="10"/>
  <c r="O1305" i="10"/>
  <c r="O1281" i="10"/>
  <c r="O1241" i="10"/>
  <c r="O1217" i="10"/>
  <c r="O1190" i="10"/>
  <c r="O1174" i="10"/>
  <c r="O1158" i="10"/>
  <c r="O1142" i="10"/>
  <c r="O1126" i="10"/>
  <c r="O1118" i="10"/>
  <c r="O1110" i="10"/>
  <c r="O745" i="10"/>
  <c r="O729" i="10"/>
  <c r="O721" i="10"/>
  <c r="O713" i="10"/>
  <c r="O705" i="10"/>
  <c r="O697" i="10"/>
  <c r="O694" i="10"/>
  <c r="O641" i="10"/>
  <c r="O633" i="10"/>
  <c r="O625" i="10"/>
  <c r="O608" i="10"/>
  <c r="O528" i="10"/>
  <c r="O520" i="10"/>
  <c r="O512" i="10"/>
  <c r="O504" i="10"/>
  <c r="O311" i="10"/>
  <c r="O303" i="10"/>
  <c r="O1495" i="10"/>
  <c r="O1487" i="10"/>
  <c r="O1396" i="10"/>
  <c r="O780" i="10"/>
  <c r="O187" i="10"/>
  <c r="O171" i="10"/>
  <c r="O123" i="10"/>
  <c r="O107" i="10"/>
  <c r="O91" i="10"/>
  <c r="O751" i="10"/>
  <c r="O609" i="10"/>
  <c r="O585" i="10"/>
  <c r="O577" i="10"/>
  <c r="O537" i="10"/>
  <c r="O529" i="10"/>
  <c r="O521" i="10"/>
  <c r="O513" i="10"/>
  <c r="O489" i="10"/>
  <c r="O481" i="10"/>
  <c r="O314" i="10"/>
  <c r="O309" i="10"/>
  <c r="O126" i="10"/>
  <c r="O110" i="10"/>
  <c r="O94" i="10"/>
  <c r="O1469" i="10"/>
  <c r="O1453" i="10"/>
  <c r="O1437" i="10"/>
  <c r="O1381" i="10"/>
  <c r="O1357" i="10"/>
  <c r="O1341" i="10"/>
  <c r="O1293" i="10"/>
  <c r="O1285" i="10"/>
  <c r="O1261" i="10"/>
  <c r="O1253" i="10"/>
  <c r="O1221" i="10"/>
  <c r="O1199" i="10"/>
  <c r="O1191" i="10"/>
  <c r="O1183" i="10"/>
  <c r="O1175" i="10"/>
  <c r="O1167" i="10"/>
  <c r="O1159" i="10"/>
  <c r="O1151" i="10"/>
  <c r="O1143" i="10"/>
  <c r="O1135" i="10"/>
  <c r="O1127" i="10"/>
  <c r="O1119" i="10"/>
  <c r="O1111" i="10"/>
  <c r="O674" i="10"/>
  <c r="O626" i="10"/>
  <c r="O312" i="10"/>
  <c r="O1494" i="10"/>
  <c r="O1384" i="10"/>
  <c r="O1344" i="10"/>
  <c r="O1328" i="10"/>
  <c r="O1288" i="10"/>
  <c r="O1256" i="10"/>
  <c r="O1208" i="10"/>
  <c r="O693" i="10"/>
  <c r="O259" i="10"/>
  <c r="O213" i="10"/>
  <c r="O116" i="10"/>
  <c r="O100" i="10"/>
  <c r="O73" i="10"/>
  <c r="O65" i="10"/>
  <c r="O62" i="10"/>
  <c r="O57" i="10"/>
  <c r="O683" i="10"/>
  <c r="O651" i="10"/>
  <c r="O643" i="10"/>
  <c r="O619" i="10"/>
  <c r="O613" i="10"/>
  <c r="O602" i="10"/>
  <c r="O597" i="10"/>
  <c r="O278" i="10"/>
  <c r="O270" i="10"/>
  <c r="O1482" i="10"/>
  <c r="O1474" i="10"/>
  <c r="O1466" i="10"/>
  <c r="O1359" i="10"/>
  <c r="O1356" i="10"/>
  <c r="O1348" i="10"/>
  <c r="O1324" i="10"/>
  <c r="O1316" i="10"/>
  <c r="O1308" i="10"/>
  <c r="O1300" i="10"/>
  <c r="O1260" i="10"/>
  <c r="O1252" i="10"/>
  <c r="O1244" i="10"/>
  <c r="O1236" i="10"/>
  <c r="O437" i="10"/>
  <c r="O39" i="10"/>
  <c r="O31" i="10"/>
  <c r="O28" i="10"/>
  <c r="O1472" i="10"/>
  <c r="O1424" i="10"/>
  <c r="O1408" i="10"/>
  <c r="O1400" i="10"/>
  <c r="O1389" i="10"/>
  <c r="O1327" i="10"/>
  <c r="O1319" i="10"/>
  <c r="O1263" i="10"/>
  <c r="O1255" i="10"/>
  <c r="O601" i="10"/>
  <c r="O155" i="10"/>
  <c r="O139" i="10"/>
  <c r="O131" i="10"/>
  <c r="O1467" i="10"/>
  <c r="O1419" i="10"/>
  <c r="O1403" i="10"/>
  <c r="O1395" i="10"/>
  <c r="O1360" i="10"/>
  <c r="O1325" i="10"/>
  <c r="O1312" i="10"/>
  <c r="O1304" i="10"/>
  <c r="O1280" i="10"/>
  <c r="O1272" i="10"/>
  <c r="O1240" i="10"/>
  <c r="O158" i="10"/>
  <c r="O1436" i="10"/>
  <c r="O1377" i="10"/>
  <c r="O1307" i="10"/>
  <c r="O1299" i="10"/>
  <c r="O1275" i="10"/>
  <c r="O1267" i="10"/>
  <c r="O1088" i="10"/>
  <c r="O1080" i="10"/>
  <c r="O1072" i="10"/>
  <c r="O1064" i="10"/>
  <c r="O1056" i="10"/>
  <c r="O672" i="10"/>
  <c r="O313" i="10"/>
  <c r="O305" i="10"/>
  <c r="O750" i="10"/>
  <c r="O667" i="10"/>
  <c r="O569" i="10"/>
  <c r="O464" i="10"/>
  <c r="O456" i="10"/>
  <c r="O448" i="10"/>
  <c r="O373" i="10"/>
  <c r="O365" i="10"/>
  <c r="O357" i="10"/>
  <c r="O349" i="10"/>
  <c r="O319" i="10"/>
  <c r="O248" i="10"/>
  <c r="O218" i="10"/>
  <c r="O210" i="10"/>
  <c r="O196" i="10"/>
  <c r="O180" i="10"/>
  <c r="O164" i="10"/>
  <c r="O150" i="10"/>
  <c r="O142" i="10"/>
  <c r="O118" i="10"/>
  <c r="O58" i="10"/>
  <c r="O50" i="10"/>
  <c r="O775" i="10"/>
  <c r="O767" i="10"/>
  <c r="O759" i="10"/>
  <c r="O681" i="10"/>
  <c r="O673" i="10"/>
  <c r="O665" i="10"/>
  <c r="O654" i="10"/>
  <c r="O649" i="10"/>
  <c r="O646" i="10"/>
  <c r="O635" i="10"/>
  <c r="O630" i="10"/>
  <c r="O627" i="10"/>
  <c r="O622" i="10"/>
  <c r="O567" i="10"/>
  <c r="O505" i="10"/>
  <c r="O400" i="10"/>
  <c r="O392" i="10"/>
  <c r="O384" i="10"/>
  <c r="O376" i="10"/>
  <c r="O330" i="10"/>
  <c r="O325" i="10"/>
  <c r="O317" i="10"/>
  <c r="O262" i="10"/>
  <c r="O257" i="10"/>
  <c r="O246" i="10"/>
  <c r="O205" i="10"/>
  <c r="O167" i="10"/>
  <c r="O159" i="10"/>
  <c r="O156" i="10"/>
  <c r="O743" i="10"/>
  <c r="O727" i="10"/>
  <c r="O719" i="10"/>
  <c r="O711" i="10"/>
  <c r="O703" i="10"/>
  <c r="O687" i="10"/>
  <c r="O671" i="10"/>
  <c r="O663" i="10"/>
  <c r="O655" i="10"/>
  <c r="O606" i="10"/>
  <c r="O603" i="10"/>
  <c r="O530" i="10"/>
  <c r="O522" i="10"/>
  <c r="O514" i="10"/>
  <c r="O506" i="10"/>
  <c r="O498" i="10"/>
  <c r="O441" i="10"/>
  <c r="O409" i="10"/>
  <c r="O401" i="10"/>
  <c r="O393" i="10"/>
  <c r="O385" i="10"/>
  <c r="O361" i="10"/>
  <c r="O353" i="10"/>
  <c r="O323" i="10"/>
  <c r="O298" i="10"/>
  <c r="O287" i="10"/>
  <c r="O282" i="10"/>
  <c r="O103" i="10"/>
  <c r="O95" i="10"/>
  <c r="O92" i="10"/>
  <c r="O67" i="10"/>
  <c r="O59" i="10"/>
  <c r="O54" i="10"/>
  <c r="O49" i="10"/>
  <c r="O41" i="10"/>
  <c r="O33" i="10"/>
  <c r="O1048" i="10"/>
  <c r="O1040" i="10"/>
  <c r="O1032" i="10"/>
  <c r="O1024" i="10"/>
  <c r="O1016" i="10"/>
  <c r="O1008" i="10"/>
  <c r="O1000" i="10"/>
  <c r="O992" i="10"/>
  <c r="O984" i="10"/>
  <c r="O976" i="10"/>
  <c r="O968" i="10"/>
  <c r="O960" i="10"/>
  <c r="O952" i="10"/>
  <c r="O944" i="10"/>
  <c r="O936" i="10"/>
  <c r="O928" i="10"/>
  <c r="O920" i="10"/>
  <c r="O912" i="10"/>
  <c r="O904" i="10"/>
  <c r="O896" i="10"/>
  <c r="O888" i="10"/>
  <c r="O880" i="10"/>
  <c r="O872" i="10"/>
  <c r="O864" i="10"/>
  <c r="O856" i="10"/>
  <c r="O848" i="10"/>
  <c r="O840" i="10"/>
  <c r="O832" i="10"/>
  <c r="O824" i="10"/>
  <c r="O816" i="10"/>
  <c r="O808" i="10"/>
  <c r="O800" i="10"/>
  <c r="O792" i="10"/>
  <c r="O787" i="10"/>
  <c r="O744" i="10"/>
  <c r="O736" i="10"/>
  <c r="O682" i="10"/>
  <c r="O677" i="10"/>
  <c r="O669" i="10"/>
  <c r="O639" i="10"/>
  <c r="O618" i="10"/>
  <c r="O615" i="10"/>
  <c r="O598" i="10"/>
  <c r="O592" i="10"/>
  <c r="O584" i="10"/>
  <c r="O576" i="10"/>
  <c r="O501" i="10"/>
  <c r="O493" i="10"/>
  <c r="O485" i="10"/>
  <c r="O477" i="10"/>
  <c r="O458" i="10"/>
  <c r="O450" i="10"/>
  <c r="O442" i="10"/>
  <c r="O434" i="10"/>
  <c r="O431" i="10"/>
  <c r="O423" i="10"/>
  <c r="O415" i="10"/>
  <c r="O399" i="10"/>
  <c r="O391" i="10"/>
  <c r="O383" i="10"/>
  <c r="O375" i="10"/>
  <c r="O367" i="10"/>
  <c r="O359" i="10"/>
  <c r="O351" i="10"/>
  <c r="O326" i="10"/>
  <c r="O321" i="10"/>
  <c r="O318" i="10"/>
  <c r="O310" i="10"/>
  <c r="O307" i="10"/>
  <c r="O302" i="10"/>
  <c r="O291" i="10"/>
  <c r="O266" i="10"/>
  <c r="O261" i="10"/>
  <c r="O258" i="10"/>
  <c r="O253" i="10"/>
  <c r="O231" i="10"/>
  <c r="O223" i="10"/>
  <c r="O220" i="10"/>
  <c r="O195" i="10"/>
  <c r="O190" i="10"/>
  <c r="O174" i="10"/>
  <c r="O1380" i="10"/>
  <c r="O1320" i="10"/>
  <c r="O1220" i="10"/>
  <c r="O1497" i="10"/>
  <c r="O1489" i="10"/>
  <c r="O1483" i="10"/>
  <c r="O1456" i="10"/>
  <c r="O1440" i="10"/>
  <c r="O1426" i="10"/>
  <c r="O1421" i="10"/>
  <c r="O1410" i="10"/>
  <c r="O1405" i="10"/>
  <c r="O1383" i="10"/>
  <c r="O1375" i="10"/>
  <c r="O1372" i="10"/>
  <c r="O1364" i="10"/>
  <c r="O1345" i="10"/>
  <c r="O1296" i="10"/>
  <c r="O1231" i="10"/>
  <c r="O1092" i="10"/>
  <c r="O1076" i="10"/>
  <c r="O1068" i="10"/>
  <c r="O1060" i="10"/>
  <c r="O1052" i="10"/>
  <c r="O497" i="10"/>
  <c r="O235" i="10"/>
  <c r="O1209" i="10"/>
  <c r="O1095" i="10"/>
  <c r="O333" i="10"/>
  <c r="O1350" i="10"/>
  <c r="O1331" i="10"/>
  <c r="O1478" i="10"/>
  <c r="O1470" i="10"/>
  <c r="O1462" i="10"/>
  <c r="O1451" i="10"/>
  <c r="O1435" i="10"/>
  <c r="O1392" i="10"/>
  <c r="O1373" i="10"/>
  <c r="O1351" i="10"/>
  <c r="O1340" i="10"/>
  <c r="O1332" i="10"/>
  <c r="O1313" i="10"/>
  <c r="O1229" i="10"/>
  <c r="O1098" i="10"/>
  <c r="O339" i="10"/>
  <c r="O1458" i="10"/>
  <c r="O1388" i="10"/>
  <c r="O1228" i="10"/>
  <c r="O1468" i="10"/>
  <c r="O1465" i="10"/>
  <c r="O1457" i="10"/>
  <c r="O1430" i="10"/>
  <c r="O1379" i="10"/>
  <c r="O1368" i="10"/>
  <c r="O1349" i="10"/>
  <c r="O1248" i="10"/>
  <c r="O1232" i="10"/>
  <c r="O1442" i="10"/>
  <c r="O1415" i="10"/>
  <c r="O1423" i="10"/>
  <c r="O1391" i="10"/>
  <c r="O1369" i="10"/>
  <c r="O1339" i="10"/>
  <c r="O1488" i="10"/>
  <c r="O1485" i="10"/>
  <c r="O1479" i="10"/>
  <c r="O1428" i="10"/>
  <c r="O1404" i="10"/>
  <c r="O1401" i="10"/>
  <c r="O1385" i="10"/>
  <c r="O1382" i="10"/>
  <c r="O1371" i="10"/>
  <c r="O1363" i="10"/>
  <c r="O1352" i="10"/>
  <c r="O1347" i="10"/>
  <c r="O1336" i="10"/>
  <c r="O1317" i="10"/>
  <c r="O1295" i="10"/>
  <c r="O1292" i="10"/>
  <c r="O1284" i="10"/>
  <c r="O1273" i="10"/>
  <c r="O685" i="10"/>
  <c r="O269" i="10"/>
  <c r="O1094" i="10"/>
  <c r="O1091" i="10"/>
  <c r="O1083" i="10"/>
  <c r="O1075" i="10"/>
  <c r="O1067" i="10"/>
  <c r="O1059" i="10"/>
  <c r="O1051" i="10"/>
  <c r="O1043" i="10"/>
  <c r="O1035" i="10"/>
  <c r="O1027" i="10"/>
  <c r="O1019" i="10"/>
  <c r="O1011" i="10"/>
  <c r="O1003" i="10"/>
  <c r="O995" i="10"/>
  <c r="O987" i="10"/>
  <c r="O979" i="10"/>
  <c r="O971" i="10"/>
  <c r="O963" i="10"/>
  <c r="O955" i="10"/>
  <c r="O947" i="10"/>
  <c r="O939" i="10"/>
  <c r="O931" i="10"/>
  <c r="O923" i="10"/>
  <c r="O915" i="10"/>
  <c r="O907" i="10"/>
  <c r="O899" i="10"/>
  <c r="O891" i="10"/>
  <c r="O883" i="10"/>
  <c r="O875" i="10"/>
  <c r="O867" i="10"/>
  <c r="O859" i="10"/>
  <c r="O851" i="10"/>
  <c r="O843" i="10"/>
  <c r="O835" i="10"/>
  <c r="O827" i="10"/>
  <c r="O819" i="10"/>
  <c r="O811" i="10"/>
  <c r="O803" i="10"/>
  <c r="O795" i="10"/>
  <c r="O779" i="10"/>
  <c r="O763" i="10"/>
  <c r="O755" i="10"/>
  <c r="O684" i="10"/>
  <c r="O678" i="10"/>
  <c r="O659" i="10"/>
  <c r="O648" i="10"/>
  <c r="O496" i="10"/>
  <c r="O488" i="10"/>
  <c r="O480" i="10"/>
  <c r="O469" i="10"/>
  <c r="O368" i="10"/>
  <c r="O360" i="10"/>
  <c r="O352" i="10"/>
  <c r="O341" i="10"/>
  <c r="O338" i="10"/>
  <c r="O332" i="10"/>
  <c r="O324" i="10"/>
  <c r="O274" i="10"/>
  <c r="O268" i="10"/>
  <c r="O260" i="10"/>
  <c r="O254" i="10"/>
  <c r="O243" i="10"/>
  <c r="O234" i="10"/>
  <c r="O226" i="10"/>
  <c r="O212" i="10"/>
  <c r="O198" i="10"/>
  <c r="O184" i="10"/>
  <c r="O170" i="10"/>
  <c r="O162" i="10"/>
  <c r="O148" i="10"/>
  <c r="O134" i="10"/>
  <c r="O106" i="10"/>
  <c r="O98" i="10"/>
  <c r="O84" i="10"/>
  <c r="O70" i="10"/>
  <c r="O42" i="10"/>
  <c r="O34" i="10"/>
  <c r="O20" i="10"/>
  <c r="O12" i="10"/>
  <c r="O1264" i="10"/>
  <c r="O1223" i="10"/>
  <c r="O1212" i="10"/>
  <c r="O1204" i="10"/>
  <c r="O1196" i="10"/>
  <c r="O1188" i="10"/>
  <c r="O1180" i="10"/>
  <c r="O1172" i="10"/>
  <c r="O1164" i="10"/>
  <c r="O1156" i="10"/>
  <c r="O1148" i="10"/>
  <c r="O1140" i="10"/>
  <c r="O1132" i="10"/>
  <c r="O1124" i="10"/>
  <c r="O1116" i="10"/>
  <c r="O1108" i="10"/>
  <c r="O1103" i="10"/>
  <c r="O774" i="10"/>
  <c r="O766" i="10"/>
  <c r="O758" i="10"/>
  <c r="O747" i="10"/>
  <c r="O690" i="10"/>
  <c r="O657" i="10"/>
  <c r="O640" i="10"/>
  <c r="O632" i="10"/>
  <c r="O624" i="10"/>
  <c r="O612" i="10"/>
  <c r="O600" i="10"/>
  <c r="O595" i="10"/>
  <c r="O589" i="10"/>
  <c r="O581" i="10"/>
  <c r="O573" i="10"/>
  <c r="O554" i="10"/>
  <c r="O546" i="10"/>
  <c r="O538" i="10"/>
  <c r="O535" i="10"/>
  <c r="O472" i="10"/>
  <c r="O461" i="10"/>
  <c r="O453" i="10"/>
  <c r="O445" i="10"/>
  <c r="O426" i="10"/>
  <c r="O418" i="10"/>
  <c r="O410" i="10"/>
  <c r="O407" i="10"/>
  <c r="O344" i="10"/>
  <c r="O327" i="10"/>
  <c r="O322" i="10"/>
  <c r="O299" i="10"/>
  <c r="O283" i="10"/>
  <c r="O263" i="10"/>
  <c r="O249" i="10"/>
  <c r="O241" i="10"/>
  <c r="O221" i="10"/>
  <c r="O215" i="10"/>
  <c r="O207" i="10"/>
  <c r="O204" i="10"/>
  <c r="O179" i="10"/>
  <c r="O157" i="10"/>
  <c r="O151" i="10"/>
  <c r="O143" i="10"/>
  <c r="O140" i="10"/>
  <c r="O115" i="10"/>
  <c r="O87" i="10"/>
  <c r="O79" i="10"/>
  <c r="O76" i="10"/>
  <c r="O51" i="10"/>
  <c r="O23" i="10"/>
  <c r="O15" i="10"/>
  <c r="O7" i="10"/>
  <c r="O1044" i="10"/>
  <c r="O1036" i="10"/>
  <c r="O1028" i="10"/>
  <c r="O1020" i="10"/>
  <c r="O1012" i="10"/>
  <c r="O1004" i="10"/>
  <c r="O996" i="10"/>
  <c r="O988" i="10"/>
  <c r="O980" i="10"/>
  <c r="O972" i="10"/>
  <c r="O964" i="10"/>
  <c r="O956" i="10"/>
  <c r="O948" i="10"/>
  <c r="O940" i="10"/>
  <c r="O932" i="10"/>
  <c r="O924" i="10"/>
  <c r="O916" i="10"/>
  <c r="O908" i="10"/>
  <c r="O900" i="10"/>
  <c r="O892" i="10"/>
  <c r="O884" i="10"/>
  <c r="O876" i="10"/>
  <c r="O868" i="10"/>
  <c r="O860" i="10"/>
  <c r="O852" i="10"/>
  <c r="O844" i="10"/>
  <c r="O836" i="10"/>
  <c r="O828" i="10"/>
  <c r="O820" i="10"/>
  <c r="O812" i="10"/>
  <c r="O804" i="10"/>
  <c r="O796" i="10"/>
  <c r="O788" i="10"/>
  <c r="O734" i="10"/>
  <c r="O726" i="10"/>
  <c r="O718" i="10"/>
  <c r="O710" i="10"/>
  <c r="O702" i="10"/>
  <c r="O679" i="10"/>
  <c r="O638" i="10"/>
  <c r="O568" i="10"/>
  <c r="O557" i="10"/>
  <c r="O549" i="10"/>
  <c r="O541" i="10"/>
  <c r="O440" i="10"/>
  <c r="O429" i="10"/>
  <c r="O421" i="10"/>
  <c r="O413" i="10"/>
  <c r="O286" i="10"/>
  <c r="O275" i="10"/>
  <c r="O255" i="10"/>
  <c r="O244" i="10"/>
  <c r="O227" i="10"/>
  <c r="O199" i="10"/>
  <c r="O191" i="10"/>
  <c r="O188" i="10"/>
  <c r="O163" i="10"/>
  <c r="O141" i="10"/>
  <c r="O135" i="10"/>
  <c r="O127" i="10"/>
  <c r="O124" i="10"/>
  <c r="O99" i="10"/>
  <c r="O71" i="10"/>
  <c r="O63" i="10"/>
  <c r="O60" i="10"/>
  <c r="O35" i="10"/>
  <c r="O1254" i="10"/>
  <c r="O1243" i="10"/>
  <c r="O1235" i="10"/>
  <c r="O1224" i="10"/>
  <c r="O1087" i="10"/>
  <c r="O1079" i="10"/>
  <c r="O1071" i="10"/>
  <c r="O1063" i="10"/>
  <c r="O1055" i="10"/>
  <c r="O1047" i="10"/>
  <c r="O1039" i="10"/>
  <c r="O1031" i="10"/>
  <c r="O1023" i="10"/>
  <c r="O1015" i="10"/>
  <c r="O1007" i="10"/>
  <c r="O999" i="10"/>
  <c r="O991" i="10"/>
  <c r="O983" i="10"/>
  <c r="O975" i="10"/>
  <c r="O967" i="10"/>
  <c r="O959" i="10"/>
  <c r="O951" i="10"/>
  <c r="O943" i="10"/>
  <c r="O935" i="10"/>
  <c r="O927" i="10"/>
  <c r="O919" i="10"/>
  <c r="O911" i="10"/>
  <c r="O903" i="10"/>
  <c r="O895" i="10"/>
  <c r="O887" i="10"/>
  <c r="O879" i="10"/>
  <c r="O871" i="10"/>
  <c r="O863" i="10"/>
  <c r="O855" i="10"/>
  <c r="O847" i="10"/>
  <c r="O839" i="10"/>
  <c r="O831" i="10"/>
  <c r="O823" i="10"/>
  <c r="O815" i="10"/>
  <c r="O807" i="10"/>
  <c r="O799" i="10"/>
  <c r="O791" i="10"/>
  <c r="O783" i="10"/>
  <c r="O691" i="10"/>
  <c r="O666" i="10"/>
  <c r="O652" i="10"/>
  <c r="O644" i="10"/>
  <c r="O616" i="10"/>
  <c r="O604" i="10"/>
  <c r="O560" i="10"/>
  <c r="O552" i="10"/>
  <c r="O544" i="10"/>
  <c r="O533" i="10"/>
  <c r="O432" i="10"/>
  <c r="O424" i="10"/>
  <c r="O416" i="10"/>
  <c r="O405" i="10"/>
  <c r="O306" i="10"/>
  <c r="O300" i="10"/>
  <c r="O292" i="10"/>
  <c r="O230" i="10"/>
  <c r="O216" i="10"/>
  <c r="O202" i="10"/>
  <c r="O194" i="10"/>
  <c r="O102" i="10"/>
  <c r="O74" i="10"/>
  <c r="O66" i="10"/>
  <c r="O52" i="10"/>
  <c r="O38" i="10"/>
  <c r="O1287" i="10"/>
  <c r="O1276" i="10"/>
  <c r="O1268" i="10"/>
  <c r="O1249" i="10"/>
  <c r="O1200" i="10"/>
  <c r="O1192" i="10"/>
  <c r="O1184" i="10"/>
  <c r="O1176" i="10"/>
  <c r="O1168" i="10"/>
  <c r="O1160" i="10"/>
  <c r="O1152" i="10"/>
  <c r="O1144" i="10"/>
  <c r="O1136" i="10"/>
  <c r="O1128" i="10"/>
  <c r="O1120" i="10"/>
  <c r="O1112" i="10"/>
  <c r="O1104" i="10"/>
  <c r="O1096" i="10"/>
  <c r="O1090" i="10"/>
  <c r="O794" i="10"/>
  <c r="O781" i="10"/>
  <c r="O773" i="10"/>
  <c r="O757" i="10"/>
  <c r="O735" i="10"/>
  <c r="O695" i="10"/>
  <c r="O689" i="10"/>
  <c r="O661" i="10"/>
  <c r="O658" i="10"/>
  <c r="O650" i="10"/>
  <c r="O647" i="10"/>
  <c r="O636" i="10"/>
  <c r="O631" i="10"/>
  <c r="O628" i="10"/>
  <c r="O623" i="10"/>
  <c r="O611" i="10"/>
  <c r="O599" i="10"/>
  <c r="O596" i="10"/>
  <c r="O536" i="10"/>
  <c r="O525" i="10"/>
  <c r="O517" i="10"/>
  <c r="O509" i="10"/>
  <c r="O490" i="10"/>
  <c r="O482" i="10"/>
  <c r="O474" i="10"/>
  <c r="O471" i="10"/>
  <c r="O408" i="10"/>
  <c r="O397" i="10"/>
  <c r="O389" i="10"/>
  <c r="O381" i="10"/>
  <c r="O362" i="10"/>
  <c r="O354" i="10"/>
  <c r="O346" i="10"/>
  <c r="O343" i="10"/>
  <c r="O331" i="10"/>
  <c r="O315" i="10"/>
  <c r="O295" i="10"/>
  <c r="O290" i="10"/>
  <c r="O267" i="10"/>
  <c r="O245" i="10"/>
  <c r="O242" i="10"/>
  <c r="O236" i="10"/>
  <c r="O211" i="10"/>
  <c r="O189" i="10"/>
  <c r="O183" i="10"/>
  <c r="O175" i="10"/>
  <c r="O172" i="10"/>
  <c r="O147" i="10"/>
  <c r="O125" i="10"/>
  <c r="O119" i="10"/>
  <c r="O111" i="10"/>
  <c r="O108" i="10"/>
  <c r="O83" i="10"/>
  <c r="O55" i="10"/>
  <c r="O47" i="10"/>
  <c r="O44" i="10"/>
  <c r="O19" i="10"/>
  <c r="O784" i="10"/>
  <c r="O776" i="10"/>
  <c r="O760" i="10"/>
  <c r="O752" i="10"/>
  <c r="O749" i="10"/>
  <c r="O675" i="10"/>
  <c r="O653" i="10"/>
  <c r="O645" i="10"/>
  <c r="O594" i="10"/>
  <c r="O591" i="10"/>
  <c r="O583" i="10"/>
  <c r="O575" i="10"/>
  <c r="O553" i="10"/>
  <c r="O545" i="10"/>
  <c r="O466" i="10"/>
  <c r="O463" i="10"/>
  <c r="O455" i="10"/>
  <c r="O447" i="10"/>
  <c r="O425" i="10"/>
  <c r="O417" i="10"/>
  <c r="O335" i="10"/>
  <c r="O329" i="10"/>
  <c r="O293" i="10"/>
  <c r="O279" i="10"/>
  <c r="O271" i="10"/>
  <c r="O265" i="10"/>
  <c r="O251" i="10"/>
  <c r="O217" i="10"/>
  <c r="O209" i="10"/>
  <c r="O181" i="10"/>
  <c r="O153" i="10"/>
  <c r="O145" i="10"/>
  <c r="O89" i="10"/>
  <c r="O81" i="10"/>
  <c r="O25" i="10"/>
  <c r="O17" i="10"/>
  <c r="O1492" i="10"/>
  <c r="O1460" i="10"/>
  <c r="O1315" i="10"/>
  <c r="O1309" i="10"/>
  <c r="O1283" i="10"/>
  <c r="O1277" i="10"/>
  <c r="O1251" i="10"/>
  <c r="O1245" i="10"/>
  <c r="O1219" i="10"/>
  <c r="O1213" i="10"/>
  <c r="O1197" i="10"/>
  <c r="O1181" i="10"/>
  <c r="O1165" i="10"/>
  <c r="O1149" i="10"/>
  <c r="O1133" i="10"/>
  <c r="O1117" i="10"/>
  <c r="O1089" i="10"/>
  <c r="O1081" i="10"/>
  <c r="O1431" i="10"/>
  <c r="O1484" i="10"/>
  <c r="O1481" i="10"/>
  <c r="O1475" i="10"/>
  <c r="O1452" i="10"/>
  <c r="O1449" i="10"/>
  <c r="O1443" i="10"/>
  <c r="O1420" i="10"/>
  <c r="O1417" i="10"/>
  <c r="O1411" i="10"/>
  <c r="O1402" i="10"/>
  <c r="O1399" i="10"/>
  <c r="O1393" i="10"/>
  <c r="O1370" i="10"/>
  <c r="O1367" i="10"/>
  <c r="O1361" i="10"/>
  <c r="O1338" i="10"/>
  <c r="O1335" i="10"/>
  <c r="O1329" i="10"/>
  <c r="O1306" i="10"/>
  <c r="O1303" i="10"/>
  <c r="O1297" i="10"/>
  <c r="O1274" i="10"/>
  <c r="O1271" i="10"/>
  <c r="O1265" i="10"/>
  <c r="O1242" i="10"/>
  <c r="O1239" i="10"/>
  <c r="O1233" i="10"/>
  <c r="O1210" i="10"/>
  <c r="O1207" i="10"/>
  <c r="O1201" i="10"/>
  <c r="O1194" i="10"/>
  <c r="O1185" i="10"/>
  <c r="O1178" i="10"/>
  <c r="O1169" i="10"/>
  <c r="O1162" i="10"/>
  <c r="O1153" i="10"/>
  <c r="O1146" i="10"/>
  <c r="O1137" i="10"/>
  <c r="O1130" i="10"/>
  <c r="O1121" i="10"/>
  <c r="O1114" i="10"/>
  <c r="O1105" i="10"/>
  <c r="O1084" i="10"/>
  <c r="O1496" i="10"/>
  <c r="O1493" i="10"/>
  <c r="O1464" i="10"/>
  <c r="O1461" i="10"/>
  <c r="O1432" i="10"/>
  <c r="O1429" i="10"/>
  <c r="O1476" i="10"/>
  <c r="O1473" i="10"/>
  <c r="O1444" i="10"/>
  <c r="O1441" i="10"/>
  <c r="O1412" i="10"/>
  <c r="O1409" i="10"/>
  <c r="O1397" i="10"/>
  <c r="O1387" i="10"/>
  <c r="O1365" i="10"/>
  <c r="O1355" i="10"/>
  <c r="O1333" i="10"/>
  <c r="O1323" i="10"/>
  <c r="O1301" i="10"/>
  <c r="O1291" i="10"/>
  <c r="O1269" i="10"/>
  <c r="O1259" i="10"/>
  <c r="O1237" i="10"/>
  <c r="O1227" i="10"/>
  <c r="O1205" i="10"/>
  <c r="O1189" i="10"/>
  <c r="O1173" i="10"/>
  <c r="O1157" i="10"/>
  <c r="O1141" i="10"/>
  <c r="O1125" i="10"/>
  <c r="O1109" i="10"/>
  <c r="O1491" i="10"/>
  <c r="O1459" i="10"/>
  <c r="O1427" i="10"/>
  <c r="O1394" i="10"/>
  <c r="O1378" i="10"/>
  <c r="O1362" i="10"/>
  <c r="O1353" i="10"/>
  <c r="O1346" i="10"/>
  <c r="O1343" i="10"/>
  <c r="O1330" i="10"/>
  <c r="O1321" i="10"/>
  <c r="O1314" i="10"/>
  <c r="O1311" i="10"/>
  <c r="O1298" i="10"/>
  <c r="O1289" i="10"/>
  <c r="O1282" i="10"/>
  <c r="O1279" i="10"/>
  <c r="O1266" i="10"/>
  <c r="O1257" i="10"/>
  <c r="O1250" i="10"/>
  <c r="O1247" i="10"/>
  <c r="O1234" i="10"/>
  <c r="O1225" i="10"/>
  <c r="O1218" i="10"/>
  <c r="O1215" i="10"/>
  <c r="O1202" i="10"/>
  <c r="O1193" i="10"/>
  <c r="O1186" i="10"/>
  <c r="O1177" i="10"/>
  <c r="O1170" i="10"/>
  <c r="O1161" i="10"/>
  <c r="O1154" i="10"/>
  <c r="O1145" i="10"/>
  <c r="O1138" i="10"/>
  <c r="O1129" i="10"/>
  <c r="O1122" i="10"/>
  <c r="O1113" i="10"/>
  <c r="O1106" i="10"/>
  <c r="O1074" i="10"/>
  <c r="O1480" i="10"/>
  <c r="O1477" i="10"/>
  <c r="O1471" i="10"/>
  <c r="O1448" i="10"/>
  <c r="O1445" i="10"/>
  <c r="O1439" i="10"/>
  <c r="O1416" i="10"/>
  <c r="O1413" i="10"/>
  <c r="O1407" i="10"/>
  <c r="O1101" i="10"/>
  <c r="O1102" i="10"/>
  <c r="O1093" i="10"/>
  <c r="O1086" i="10"/>
  <c r="O1077" i="10"/>
  <c r="O1070" i="10"/>
  <c r="O1061" i="10"/>
  <c r="O1054" i="10"/>
  <c r="O1045" i="10"/>
  <c r="O1038" i="10"/>
  <c r="O1029" i="10"/>
  <c r="O1022" i="10"/>
  <c r="O1013" i="10"/>
  <c r="O1006" i="10"/>
  <c r="O997" i="10"/>
  <c r="O990" i="10"/>
  <c r="O981" i="10"/>
  <c r="O974" i="10"/>
  <c r="O965" i="10"/>
  <c r="O958" i="10"/>
  <c r="O949" i="10"/>
  <c r="O942" i="10"/>
  <c r="O933" i="10"/>
  <c r="O926" i="10"/>
  <c r="O917" i="10"/>
  <c r="O910" i="10"/>
  <c r="O901" i="10"/>
  <c r="O894" i="10"/>
  <c r="O885" i="10"/>
  <c r="O878" i="10"/>
  <c r="O869" i="10"/>
  <c r="O862" i="10"/>
  <c r="O853" i="10"/>
  <c r="O846" i="10"/>
  <c r="O837" i="10"/>
  <c r="O830" i="10"/>
  <c r="O821" i="10"/>
  <c r="O814" i="10"/>
  <c r="O805" i="10"/>
  <c r="O798" i="10"/>
  <c r="O789" i="10"/>
  <c r="O782" i="10"/>
  <c r="O777" i="10"/>
  <c r="O771" i="10"/>
  <c r="O1065" i="10"/>
  <c r="O1058" i="10"/>
  <c r="O1049" i="10"/>
  <c r="O1042" i="10"/>
  <c r="O1033" i="10"/>
  <c r="O1026" i="10"/>
  <c r="O1017" i="10"/>
  <c r="O1010" i="10"/>
  <c r="O1001" i="10"/>
  <c r="O994" i="10"/>
  <c r="O985" i="10"/>
  <c r="O978" i="10"/>
  <c r="O969" i="10"/>
  <c r="O962" i="10"/>
  <c r="O953" i="10"/>
  <c r="O946" i="10"/>
  <c r="O937" i="10"/>
  <c r="O930" i="10"/>
  <c r="O921" i="10"/>
  <c r="O914" i="10"/>
  <c r="O905" i="10"/>
  <c r="O898" i="10"/>
  <c r="O889" i="10"/>
  <c r="O882" i="10"/>
  <c r="O873" i="10"/>
  <c r="O866" i="10"/>
  <c r="O857" i="10"/>
  <c r="O850" i="10"/>
  <c r="O841" i="10"/>
  <c r="O834" i="10"/>
  <c r="O825" i="10"/>
  <c r="O818" i="10"/>
  <c r="O809" i="10"/>
  <c r="O802" i="10"/>
  <c r="O793" i="10"/>
  <c r="O786" i="10"/>
  <c r="O1085" i="10"/>
  <c r="O1078" i="10"/>
  <c r="O1069" i="10"/>
  <c r="O1062" i="10"/>
  <c r="O1053" i="10"/>
  <c r="O1046" i="10"/>
  <c r="O1037" i="10"/>
  <c r="O1030" i="10"/>
  <c r="O1021" i="10"/>
  <c r="O1014" i="10"/>
  <c r="O1005" i="10"/>
  <c r="O998" i="10"/>
  <c r="O989" i="10"/>
  <c r="O982" i="10"/>
  <c r="O973" i="10"/>
  <c r="O966" i="10"/>
  <c r="O957" i="10"/>
  <c r="O950" i="10"/>
  <c r="O941" i="10"/>
  <c r="O934" i="10"/>
  <c r="O925" i="10"/>
  <c r="O918" i="10"/>
  <c r="O909" i="10"/>
  <c r="O902" i="10"/>
  <c r="O893" i="10"/>
  <c r="O886" i="10"/>
  <c r="O877" i="10"/>
  <c r="O870" i="10"/>
  <c r="O861" i="10"/>
  <c r="O854" i="10"/>
  <c r="O845" i="10"/>
  <c r="O838" i="10"/>
  <c r="O829" i="10"/>
  <c r="O822" i="10"/>
  <c r="O813" i="10"/>
  <c r="O806" i="10"/>
  <c r="O797" i="10"/>
  <c r="O790" i="10"/>
  <c r="O1082" i="10"/>
  <c r="O1073" i="10"/>
  <c r="O1066" i="10"/>
  <c r="O1057" i="10"/>
  <c r="O1050" i="10"/>
  <c r="O1041" i="10"/>
  <c r="O1034" i="10"/>
  <c r="O1025" i="10"/>
  <c r="O1018" i="10"/>
  <c r="O1009" i="10"/>
  <c r="O1002" i="10"/>
  <c r="O993" i="10"/>
  <c r="O986" i="10"/>
  <c r="O977" i="10"/>
  <c r="O970" i="10"/>
  <c r="O961" i="10"/>
  <c r="O954" i="10"/>
  <c r="O945" i="10"/>
  <c r="O938" i="10"/>
  <c r="O929" i="10"/>
  <c r="O922" i="10"/>
  <c r="O913" i="10"/>
  <c r="O906" i="10"/>
  <c r="O897" i="10"/>
  <c r="O890" i="10"/>
  <c r="O881" i="10"/>
  <c r="O874" i="10"/>
  <c r="O865" i="10"/>
  <c r="O858" i="10"/>
  <c r="O849" i="10"/>
  <c r="O842" i="10"/>
  <c r="O833" i="10"/>
  <c r="O826" i="10"/>
  <c r="O817" i="10"/>
  <c r="O810" i="10"/>
  <c r="O801" i="10"/>
  <c r="O785" i="10"/>
  <c r="O768" i="10"/>
  <c r="O765" i="10"/>
  <c r="O762" i="10"/>
  <c r="O748" i="10"/>
  <c r="O742" i="10"/>
  <c r="O770" i="10"/>
  <c r="O756" i="10"/>
  <c r="O753" i="10"/>
  <c r="O738" i="10"/>
  <c r="O720" i="10"/>
  <c r="O704" i="10"/>
  <c r="O580" i="10"/>
  <c r="O566" i="10"/>
  <c r="O563" i="10"/>
  <c r="O548" i="10"/>
  <c r="O534" i="10"/>
  <c r="O531" i="10"/>
  <c r="O516" i="10"/>
  <c r="O502" i="10"/>
  <c r="O499" i="10"/>
  <c r="O484" i="10"/>
  <c r="O470" i="10"/>
  <c r="O467" i="10"/>
  <c r="O452" i="10"/>
  <c r="O438" i="10"/>
  <c r="O435" i="10"/>
  <c r="O420" i="10"/>
  <c r="O406" i="10"/>
  <c r="O403" i="10"/>
  <c r="O388" i="10"/>
  <c r="O374" i="10"/>
  <c r="O371" i="10"/>
  <c r="O356" i="10"/>
  <c r="O342" i="10"/>
  <c r="O4" i="10"/>
  <c r="O160" i="10"/>
  <c r="O144" i="10"/>
  <c r="O128" i="10"/>
  <c r="O112" i="10"/>
  <c r="O109" i="10"/>
  <c r="O96" i="10"/>
  <c r="O93" i="10"/>
  <c r="O80" i="10"/>
  <c r="O77" i="10"/>
  <c r="O64" i="10"/>
  <c r="O61" i="10"/>
  <c r="O48" i="10"/>
  <c r="O45" i="10"/>
  <c r="O32" i="10"/>
  <c r="O29" i="10"/>
  <c r="O16" i="10"/>
  <c r="O10" i="10"/>
  <c r="O724" i="10"/>
  <c r="O708" i="10"/>
  <c r="O590" i="10"/>
  <c r="O587" i="10"/>
  <c r="O572" i="10"/>
  <c r="O558" i="10"/>
  <c r="O555" i="10"/>
  <c r="O540" i="10"/>
  <c r="O526" i="10"/>
  <c r="O523" i="10"/>
  <c r="O508" i="10"/>
  <c r="O494" i="10"/>
  <c r="O491" i="10"/>
  <c r="O476" i="10"/>
  <c r="O462" i="10"/>
  <c r="O459" i="10"/>
  <c r="O444" i="10"/>
  <c r="O430" i="10"/>
  <c r="O427" i="10"/>
  <c r="O412" i="10"/>
  <c r="O398" i="10"/>
  <c r="O395" i="10"/>
  <c r="O380" i="10"/>
  <c r="O366" i="10"/>
  <c r="O363" i="10"/>
  <c r="O348" i="10"/>
  <c r="O8" i="10"/>
  <c r="O772" i="10"/>
  <c r="O769" i="10"/>
  <c r="O754" i="10"/>
  <c r="O740" i="10"/>
  <c r="O737" i="10"/>
  <c r="O728" i="10"/>
  <c r="O712" i="10"/>
  <c r="O582" i="10"/>
  <c r="O579" i="10"/>
  <c r="O564" i="10"/>
  <c r="O550" i="10"/>
  <c r="O547" i="10"/>
  <c r="O532" i="10"/>
  <c r="O518" i="10"/>
  <c r="O515" i="10"/>
  <c r="O500" i="10"/>
  <c r="O486" i="10"/>
  <c r="O483" i="10"/>
  <c r="O468" i="10"/>
  <c r="O454" i="10"/>
  <c r="O451" i="10"/>
  <c r="O436" i="10"/>
  <c r="O422" i="10"/>
  <c r="O419" i="10"/>
  <c r="O404" i="10"/>
  <c r="O390" i="10"/>
  <c r="O387" i="10"/>
  <c r="O372" i="10"/>
  <c r="O358" i="10"/>
  <c r="O355" i="10"/>
  <c r="O14" i="10"/>
  <c r="O120" i="10"/>
  <c r="O117" i="10"/>
  <c r="O104" i="10"/>
  <c r="O101" i="10"/>
  <c r="O88" i="10"/>
  <c r="O85" i="10"/>
  <c r="O72" i="10"/>
  <c r="O69" i="10"/>
  <c r="O56" i="10"/>
  <c r="O53" i="10"/>
  <c r="O40" i="10"/>
  <c r="O37" i="10"/>
  <c r="O24" i="10"/>
  <c r="O21" i="10"/>
  <c r="O9" i="10"/>
  <c r="O778" i="10"/>
  <c r="O764" i="10"/>
  <c r="O761" i="10"/>
  <c r="O746" i="10"/>
  <c r="O732" i="10"/>
  <c r="O716" i="10"/>
  <c r="O700" i="10"/>
  <c r="O588" i="10"/>
  <c r="O574" i="10"/>
  <c r="O571" i="10"/>
  <c r="O556" i="10"/>
  <c r="O542" i="10"/>
  <c r="O539" i="10"/>
  <c r="O524" i="10"/>
  <c r="O510" i="10"/>
  <c r="O507" i="10"/>
  <c r="O492" i="10"/>
  <c r="O478" i="10"/>
  <c r="O475" i="10"/>
  <c r="O460" i="10"/>
  <c r="O446" i="10"/>
  <c r="O443" i="10"/>
  <c r="O428" i="10"/>
  <c r="O414" i="10"/>
  <c r="O411" i="10"/>
  <c r="O396" i="10"/>
  <c r="O382" i="10"/>
  <c r="O379" i="10"/>
  <c r="O364" i="10"/>
  <c r="O350" i="10"/>
  <c r="O347" i="10"/>
  <c r="O1386" i="10"/>
  <c r="O1354" i="10"/>
  <c r="O1322" i="10"/>
  <c r="O1290" i="10"/>
  <c r="O1258" i="10"/>
  <c r="O1226" i="10"/>
  <c r="O1198" i="10"/>
  <c r="O1182" i="10"/>
  <c r="O1166" i="10"/>
  <c r="O1150" i="10"/>
  <c r="O1134" i="10"/>
  <c r="O1390" i="10"/>
  <c r="O1358" i="10"/>
  <c r="O1326" i="10"/>
  <c r="O1294" i="10"/>
  <c r="O1262" i="10"/>
  <c r="O1230" i="10"/>
  <c r="O1398" i="10"/>
  <c r="O1366" i="10"/>
  <c r="O1334" i="10"/>
  <c r="O1302" i="10"/>
  <c r="O1270" i="10"/>
  <c r="O1238" i="10"/>
  <c r="O1206" i="10"/>
  <c r="O1374" i="10"/>
  <c r="O1342" i="10"/>
  <c r="O1310" i="10"/>
  <c r="O1278" i="10"/>
  <c r="O1246" i="10"/>
  <c r="O1214" i="10"/>
  <c r="O680" i="10"/>
  <c r="O688" i="10"/>
  <c r="O656" i="10"/>
  <c r="O692" i="10"/>
  <c r="O660" i="10"/>
  <c r="O696" i="10"/>
  <c r="O664" i="10"/>
  <c r="O668" i="10"/>
  <c r="O676" i="10"/>
  <c r="O340" i="10"/>
  <c r="O308" i="10"/>
  <c r="O276" i="10"/>
  <c r="O316" i="10"/>
  <c r="O284" i="10"/>
  <c r="O252" i="10"/>
  <c r="O224" i="10"/>
  <c r="O208" i="10"/>
  <c r="O192" i="10"/>
  <c r="O176" i="10"/>
  <c r="O320" i="10"/>
  <c r="O288" i="10"/>
  <c r="O256" i="10"/>
  <c r="O328" i="10"/>
  <c r="O296" i="10"/>
  <c r="O264" i="10"/>
  <c r="O232" i="10"/>
  <c r="O336" i="10"/>
  <c r="O304" i="10"/>
  <c r="O272" i="10"/>
  <c r="O240" i="10"/>
  <c r="K2" i="10" l="1"/>
  <c r="L2" i="10"/>
  <c r="M2" i="10"/>
  <c r="N2" i="10"/>
  <c r="J2" i="10"/>
  <c r="AH2789" i="14" l="1"/>
  <c r="AH2781" i="14"/>
  <c r="AH2805" i="14"/>
  <c r="AH2773" i="14"/>
  <c r="AH2847" i="14"/>
  <c r="AH2850" i="14"/>
  <c r="AH2842" i="14"/>
  <c r="AH2834" i="14"/>
  <c r="AH2786" i="14"/>
  <c r="AH2778" i="14"/>
  <c r="AH2770" i="14"/>
  <c r="AH2791" i="14"/>
  <c r="AH2751" i="14"/>
  <c r="AH2864" i="14"/>
  <c r="AH2815" i="14"/>
  <c r="AH2799" i="14"/>
  <c r="AH2759" i="14"/>
  <c r="AH2843" i="14"/>
  <c r="AH2835" i="14"/>
  <c r="AH2827" i="14"/>
  <c r="AH2779" i="14"/>
  <c r="AH2771" i="14"/>
  <c r="AH2763" i="14"/>
  <c r="AH2840" i="14"/>
  <c r="AH2832" i="14"/>
  <c r="AH2800" i="14"/>
  <c r="AH2846" i="14"/>
  <c r="AH2838" i="14"/>
  <c r="AH2865" i="14"/>
  <c r="AH2857" i="14"/>
  <c r="AH2849" i="14"/>
  <c r="AH2801" i="14"/>
  <c r="AH2793" i="14"/>
  <c r="AH2785" i="14"/>
  <c r="AH117" i="14"/>
  <c r="AH118" i="14"/>
  <c r="AH119" i="14"/>
  <c r="AH120" i="14"/>
  <c r="AH121" i="14"/>
  <c r="AH122" i="14"/>
  <c r="AH123" i="14"/>
  <c r="AH125" i="14"/>
  <c r="AH126" i="14"/>
  <c r="AH127" i="14"/>
  <c r="AH128" i="14"/>
  <c r="AH129" i="14"/>
  <c r="AH130" i="14"/>
  <c r="AH131" i="14"/>
  <c r="AH133" i="14"/>
  <c r="AH134" i="14"/>
  <c r="AH135" i="14"/>
  <c r="AH136" i="14"/>
  <c r="AH137" i="14"/>
  <c r="AH138" i="14"/>
  <c r="AH139" i="14"/>
  <c r="AH141" i="14"/>
  <c r="AH142" i="14"/>
  <c r="AH143" i="14"/>
  <c r="AH144" i="14"/>
  <c r="AH145" i="14"/>
  <c r="AH146" i="14"/>
  <c r="AH147" i="14"/>
  <c r="AH149" i="14"/>
  <c r="AH150" i="14"/>
  <c r="AH151" i="14"/>
  <c r="AH152" i="14"/>
  <c r="AH153" i="14"/>
  <c r="AH154" i="14"/>
  <c r="AH155" i="14"/>
  <c r="AH157" i="14"/>
  <c r="AH158" i="14"/>
  <c r="AH159" i="14"/>
  <c r="AH160" i="14"/>
  <c r="AH161" i="14"/>
  <c r="AH162" i="14"/>
  <c r="AH163" i="14"/>
  <c r="AH165" i="14"/>
  <c r="AH166" i="14"/>
  <c r="AH167" i="14"/>
  <c r="AH168" i="14"/>
  <c r="AH169" i="14"/>
  <c r="AH170" i="14"/>
  <c r="AH171" i="14"/>
  <c r="AH173" i="14"/>
  <c r="AH174" i="14"/>
  <c r="AH175" i="14"/>
  <c r="AH176" i="14"/>
  <c r="AH177" i="14"/>
  <c r="AH178" i="14"/>
  <c r="AH179" i="14"/>
  <c r="AH181" i="14"/>
  <c r="AH182" i="14"/>
  <c r="AH183" i="14"/>
  <c r="AH184" i="14"/>
  <c r="AH185" i="14"/>
  <c r="AH186" i="14"/>
  <c r="AH187" i="14"/>
  <c r="AH189" i="14"/>
  <c r="AH190" i="14"/>
  <c r="AH191" i="14"/>
  <c r="AH192" i="14"/>
  <c r="AH193" i="14"/>
  <c r="AH194" i="14"/>
  <c r="AH195" i="14"/>
  <c r="AH197" i="14"/>
  <c r="AH198" i="14"/>
  <c r="AH199" i="14"/>
  <c r="AH200" i="14"/>
  <c r="AH201" i="14"/>
  <c r="AH202" i="14"/>
  <c r="AH203" i="14"/>
  <c r="AH205" i="14"/>
  <c r="AH206" i="14"/>
  <c r="AH207" i="14"/>
  <c r="AH208" i="14"/>
  <c r="AH209" i="14"/>
  <c r="AH210" i="14"/>
  <c r="AH211" i="14"/>
  <c r="AH213" i="14"/>
  <c r="AH214" i="14"/>
  <c r="AH215" i="14"/>
  <c r="AH216" i="14"/>
  <c r="AH217" i="14"/>
  <c r="AH218" i="14"/>
  <c r="AH219" i="14"/>
  <c r="AH221" i="14"/>
  <c r="AH222" i="14"/>
  <c r="AH223" i="14"/>
  <c r="AH224" i="14"/>
  <c r="AH225" i="14"/>
  <c r="AH226" i="14"/>
  <c r="AH227" i="14"/>
  <c r="AH229" i="14"/>
  <c r="AH230" i="14"/>
  <c r="AH231" i="14"/>
  <c r="AH232" i="14"/>
  <c r="AH233" i="14"/>
  <c r="AH234" i="14"/>
  <c r="AH235" i="14"/>
  <c r="AH237" i="14"/>
  <c r="AH238" i="14"/>
  <c r="AH239" i="14"/>
  <c r="AH240" i="14"/>
  <c r="AH241" i="14"/>
  <c r="AH242" i="14"/>
  <c r="AH243" i="14"/>
  <c r="AH245" i="14"/>
  <c r="AH246" i="14"/>
  <c r="AH247" i="14"/>
  <c r="AH248" i="14"/>
  <c r="AH249" i="14"/>
  <c r="AH250" i="14"/>
  <c r="AH251" i="14"/>
  <c r="AH253" i="14"/>
  <c r="AH254" i="14"/>
  <c r="AH255" i="14"/>
  <c r="AH256" i="14"/>
  <c r="AH257" i="14"/>
  <c r="AH258" i="14"/>
  <c r="AH259" i="14"/>
  <c r="AH261" i="14"/>
  <c r="AH262" i="14"/>
  <c r="AH263" i="14"/>
  <c r="AH264" i="14"/>
  <c r="AH265" i="14"/>
  <c r="AH266" i="14"/>
  <c r="AH267" i="14"/>
  <c r="AH269" i="14"/>
  <c r="AH270" i="14"/>
  <c r="AH271" i="14"/>
  <c r="AH272" i="14"/>
  <c r="AH273" i="14"/>
  <c r="AH274" i="14"/>
  <c r="AH275" i="14"/>
  <c r="AH277" i="14"/>
  <c r="AH278" i="14"/>
  <c r="AH279" i="14"/>
  <c r="AH280" i="14"/>
  <c r="AH281" i="14"/>
  <c r="AH282" i="14"/>
  <c r="AH283" i="14"/>
  <c r="AH285" i="14"/>
  <c r="AH286" i="14"/>
  <c r="AH287" i="14"/>
  <c r="AH288" i="14"/>
  <c r="AH289" i="14"/>
  <c r="AH290" i="14"/>
  <c r="AH291" i="14"/>
  <c r="AH293" i="14"/>
  <c r="AH294" i="14"/>
  <c r="AH295" i="14"/>
  <c r="AH296" i="14"/>
  <c r="AH297" i="14"/>
  <c r="AH298" i="14"/>
  <c r="AH299" i="14"/>
  <c r="AH301" i="14"/>
  <c r="AH302" i="14"/>
  <c r="AH303" i="14"/>
  <c r="AH304" i="14"/>
  <c r="AH305" i="14"/>
  <c r="AH306" i="14"/>
  <c r="AH307" i="14"/>
  <c r="AH309" i="14"/>
  <c r="AH310" i="14"/>
  <c r="AH311" i="14"/>
  <c r="AH312" i="14"/>
  <c r="AH313" i="14"/>
  <c r="AH314" i="14"/>
  <c r="AH315" i="14"/>
  <c r="AH316" i="14"/>
  <c r="AH317" i="14"/>
  <c r="AH318" i="14"/>
  <c r="AH319" i="14"/>
  <c r="AH320" i="14"/>
  <c r="AH321" i="14"/>
  <c r="AH322" i="14"/>
  <c r="AH323" i="14"/>
  <c r="AH324" i="14"/>
  <c r="AH325" i="14"/>
  <c r="AH326" i="14"/>
  <c r="AH327" i="14"/>
  <c r="AH328" i="14"/>
  <c r="AH329" i="14"/>
  <c r="AH330" i="14"/>
  <c r="AH331" i="14"/>
  <c r="AH333" i="14"/>
  <c r="AH334" i="14"/>
  <c r="AH335" i="14"/>
  <c r="AH336" i="14"/>
  <c r="AH337" i="14"/>
  <c r="AH338" i="14"/>
  <c r="AH339" i="14"/>
  <c r="AH341" i="14"/>
  <c r="AH342" i="14"/>
  <c r="AH343" i="14"/>
  <c r="AH344" i="14"/>
  <c r="AH345" i="14"/>
  <c r="AH346" i="14"/>
  <c r="AH347" i="14"/>
  <c r="AH349" i="14"/>
  <c r="AH350" i="14"/>
  <c r="AH351" i="14"/>
  <c r="AH352" i="14"/>
  <c r="AH353" i="14"/>
  <c r="AH354" i="14"/>
  <c r="AH355" i="14"/>
  <c r="AH357" i="14"/>
  <c r="AH358" i="14"/>
  <c r="AH359" i="14"/>
  <c r="AH360" i="14"/>
  <c r="AH361" i="14"/>
  <c r="AH362" i="14"/>
  <c r="AH363" i="14"/>
  <c r="AH365" i="14"/>
  <c r="AH366" i="14"/>
  <c r="AH367" i="14"/>
  <c r="AH368" i="14"/>
  <c r="AH369" i="14"/>
  <c r="AH370" i="14"/>
  <c r="AH371" i="14"/>
  <c r="AH373" i="14"/>
  <c r="AH374" i="14"/>
  <c r="AH375" i="14"/>
  <c r="AH376" i="14"/>
  <c r="AH377" i="14"/>
  <c r="AH378" i="14"/>
  <c r="AH379" i="14"/>
  <c r="AH381" i="14"/>
  <c r="AH382" i="14"/>
  <c r="AH383" i="14"/>
  <c r="AH384" i="14"/>
  <c r="AH385" i="14"/>
  <c r="AH386" i="14"/>
  <c r="AH387" i="14"/>
  <c r="AH389" i="14"/>
  <c r="AH390" i="14"/>
  <c r="AH391" i="14"/>
  <c r="AH392" i="14"/>
  <c r="AH393" i="14"/>
  <c r="AH394" i="14"/>
  <c r="AH395" i="14"/>
  <c r="AH397" i="14"/>
  <c r="AH398" i="14"/>
  <c r="AH399" i="14"/>
  <c r="AH400" i="14"/>
  <c r="AH401" i="14"/>
  <c r="AH402" i="14"/>
  <c r="AH403" i="14"/>
  <c r="AH405" i="14"/>
  <c r="AH406" i="14"/>
  <c r="AH407" i="14"/>
  <c r="AH408" i="14"/>
  <c r="AH409" i="14"/>
  <c r="AH410" i="14"/>
  <c r="AH411" i="14"/>
  <c r="AH413" i="14"/>
  <c r="AH414" i="14"/>
  <c r="AH415" i="14"/>
  <c r="AH416" i="14"/>
  <c r="AH417" i="14"/>
  <c r="AH418" i="14"/>
  <c r="AH419" i="14"/>
  <c r="AH421" i="14"/>
  <c r="AH422" i="14"/>
  <c r="AH423" i="14"/>
  <c r="AH424" i="14"/>
  <c r="AH425" i="14"/>
  <c r="AH426" i="14"/>
  <c r="AH427" i="14"/>
  <c r="AH429" i="14"/>
  <c r="AH430" i="14"/>
  <c r="AH431" i="14"/>
  <c r="AH432" i="14"/>
  <c r="AH433" i="14"/>
  <c r="AH434" i="14"/>
  <c r="AH435" i="14"/>
  <c r="AH437" i="14"/>
  <c r="AH438" i="14"/>
  <c r="AH439" i="14"/>
  <c r="AH440" i="14"/>
  <c r="AH441" i="14"/>
  <c r="AH442" i="14"/>
  <c r="AH443" i="14"/>
  <c r="AH445" i="14"/>
  <c r="AH446" i="14"/>
  <c r="AH447" i="14"/>
  <c r="AH448" i="14"/>
  <c r="AH449" i="14"/>
  <c r="AH450" i="14"/>
  <c r="AH451" i="14"/>
  <c r="AH453" i="14"/>
  <c r="AH454" i="14"/>
  <c r="AH455" i="14"/>
  <c r="AH456" i="14"/>
  <c r="AH457" i="14"/>
  <c r="AH458" i="14"/>
  <c r="AH459" i="14"/>
  <c r="AH461" i="14"/>
  <c r="AH462" i="14"/>
  <c r="AH463" i="14"/>
  <c r="AH464" i="14"/>
  <c r="AH465" i="14"/>
  <c r="AH466" i="14"/>
  <c r="AH467" i="14"/>
  <c r="AH469" i="14"/>
  <c r="AH470" i="14"/>
  <c r="AH471" i="14"/>
  <c r="AH472" i="14"/>
  <c r="AH473" i="14"/>
  <c r="AH474" i="14"/>
  <c r="AH475" i="14"/>
  <c r="AH477" i="14"/>
  <c r="AH478" i="14"/>
  <c r="AH479" i="14"/>
  <c r="AH480" i="14"/>
  <c r="AH482" i="14"/>
  <c r="AH483" i="14"/>
  <c r="AH485" i="14"/>
  <c r="AH486" i="14"/>
  <c r="AH487" i="14"/>
  <c r="AH488" i="14"/>
  <c r="AH489" i="14"/>
  <c r="AH490" i="14"/>
  <c r="AH491" i="14"/>
  <c r="AH493" i="14"/>
  <c r="AH494" i="14"/>
  <c r="AH495" i="14"/>
  <c r="AH496" i="14"/>
  <c r="AH498" i="14"/>
  <c r="AH499" i="14"/>
  <c r="AH500" i="14"/>
  <c r="AH501" i="14"/>
  <c r="AH502" i="14"/>
  <c r="AH503" i="14"/>
  <c r="AH504" i="14"/>
  <c r="AH505" i="14"/>
  <c r="AH506" i="14"/>
  <c r="AH507" i="14"/>
  <c r="AH508" i="14"/>
  <c r="AH509" i="14"/>
  <c r="AH510" i="14"/>
  <c r="AH511" i="14"/>
  <c r="AH512" i="14"/>
  <c r="AH513" i="14"/>
  <c r="AH514" i="14"/>
  <c r="AH515" i="14"/>
  <c r="AH516" i="14"/>
  <c r="AH517" i="14"/>
  <c r="AH518" i="14"/>
  <c r="AH519" i="14"/>
  <c r="AH520" i="14"/>
  <c r="AH521" i="14"/>
  <c r="AH522" i="14"/>
  <c r="AH523" i="14"/>
  <c r="AH525" i="14"/>
  <c r="AH526" i="14"/>
  <c r="AH527" i="14"/>
  <c r="AH528" i="14"/>
  <c r="AH529" i="14"/>
  <c r="AH530" i="14"/>
  <c r="AH531" i="14"/>
  <c r="AH533" i="14"/>
  <c r="AH534" i="14"/>
  <c r="AH535" i="14"/>
  <c r="AH536" i="14"/>
  <c r="AH537" i="14"/>
  <c r="AH538" i="14"/>
  <c r="AH539" i="14"/>
  <c r="AH540" i="14"/>
  <c r="AH541" i="14"/>
  <c r="AH542" i="14"/>
  <c r="AH543" i="14"/>
  <c r="AH544" i="14"/>
  <c r="AH545" i="14"/>
  <c r="AH546" i="14"/>
  <c r="AH547" i="14"/>
  <c r="AH549" i="14"/>
  <c r="AH550" i="14"/>
  <c r="AH551" i="14"/>
  <c r="AH552" i="14"/>
  <c r="AH553" i="14"/>
  <c r="AH554" i="14"/>
  <c r="AH555" i="14"/>
  <c r="AH556" i="14"/>
  <c r="AH557" i="14"/>
  <c r="AH558" i="14"/>
  <c r="AH559" i="14"/>
  <c r="AH560" i="14"/>
  <c r="AH561" i="14"/>
  <c r="AH562" i="14"/>
  <c r="AH563" i="14"/>
  <c r="AH565" i="14"/>
  <c r="AH566" i="14"/>
  <c r="AH567" i="14"/>
  <c r="AH568" i="14"/>
  <c r="AH569" i="14"/>
  <c r="AH570" i="14"/>
  <c r="AH571" i="14"/>
  <c r="AH572" i="14"/>
  <c r="AH573" i="14"/>
  <c r="AH574" i="14"/>
  <c r="AH575" i="14"/>
  <c r="AH576" i="14"/>
  <c r="AH577" i="14"/>
  <c r="AH578" i="14"/>
  <c r="AH579" i="14"/>
  <c r="AH580" i="14"/>
  <c r="AH581" i="14"/>
  <c r="AH582" i="14"/>
  <c r="AH583" i="14"/>
  <c r="AH584" i="14"/>
  <c r="AH585" i="14"/>
  <c r="AH586" i="14"/>
  <c r="AH587" i="14"/>
  <c r="AH589" i="14"/>
  <c r="AH590" i="14"/>
  <c r="AH591" i="14"/>
  <c r="AH592" i="14"/>
  <c r="AH593" i="14"/>
  <c r="AH594" i="14"/>
  <c r="AH595" i="14"/>
  <c r="AH596" i="14"/>
  <c r="AH597" i="14"/>
  <c r="AH598" i="14"/>
  <c r="AH599" i="14"/>
  <c r="AH600" i="14"/>
  <c r="AH601" i="14"/>
  <c r="AH602" i="14"/>
  <c r="AH603" i="14"/>
  <c r="AH604" i="14"/>
  <c r="AH605" i="14"/>
  <c r="AH606" i="14"/>
  <c r="AH607" i="14"/>
  <c r="AH608" i="14"/>
  <c r="AH610" i="14"/>
  <c r="AH611" i="14"/>
  <c r="AH613" i="14"/>
  <c r="AH614" i="14"/>
  <c r="AH615" i="14"/>
  <c r="AH616" i="14"/>
  <c r="AH617" i="14"/>
  <c r="AH618" i="14"/>
  <c r="AH619" i="14"/>
  <c r="AH621" i="14"/>
  <c r="AH622" i="14"/>
  <c r="AH623" i="14"/>
  <c r="AH624" i="14"/>
  <c r="AH625" i="14"/>
  <c r="AH626" i="14"/>
  <c r="AH627" i="14"/>
  <c r="AH628" i="14"/>
  <c r="AH629" i="14"/>
  <c r="AH630" i="14"/>
  <c r="AH631" i="14"/>
  <c r="AH632" i="14"/>
  <c r="AH633" i="14"/>
  <c r="AH634" i="14"/>
  <c r="AH635" i="14"/>
  <c r="AH636" i="14"/>
  <c r="AH637" i="14"/>
  <c r="AH638" i="14"/>
  <c r="AH639" i="14"/>
  <c r="AH640" i="14"/>
  <c r="AH641" i="14"/>
  <c r="AH642" i="14"/>
  <c r="AH643" i="14"/>
  <c r="AH644" i="14"/>
  <c r="AH645" i="14"/>
  <c r="AH646" i="14"/>
  <c r="AH647" i="14"/>
  <c r="AH648" i="14"/>
  <c r="AH649" i="14"/>
  <c r="AH650" i="14"/>
  <c r="AH651" i="14"/>
  <c r="AH653" i="14"/>
  <c r="AH654" i="14"/>
  <c r="AH655" i="14"/>
  <c r="AH656" i="14"/>
  <c r="AH657" i="14"/>
  <c r="AH658" i="14"/>
  <c r="AH659" i="14"/>
  <c r="AH660" i="14"/>
  <c r="AH661" i="14"/>
  <c r="AH662" i="14"/>
  <c r="AH663" i="14"/>
  <c r="AH664" i="14"/>
  <c r="AH665" i="14"/>
  <c r="AH666" i="14"/>
  <c r="AH667" i="14"/>
  <c r="AH668" i="14"/>
  <c r="AH669" i="14"/>
  <c r="AH670" i="14"/>
  <c r="AH671" i="14"/>
  <c r="AH672" i="14"/>
  <c r="AH673" i="14"/>
  <c r="AH674" i="14"/>
  <c r="AH675" i="14"/>
  <c r="AH677" i="14"/>
  <c r="AH678" i="14"/>
  <c r="AH679" i="14"/>
  <c r="AH680" i="14"/>
  <c r="AH682" i="14"/>
  <c r="AH683" i="14"/>
  <c r="AH684" i="14"/>
  <c r="AH685" i="14"/>
  <c r="AH686" i="14"/>
  <c r="AH687" i="14"/>
  <c r="AH688" i="14"/>
  <c r="AH689" i="14"/>
  <c r="AH690" i="14"/>
  <c r="AH691" i="14"/>
  <c r="AH693" i="14"/>
  <c r="AH694" i="14"/>
  <c r="AH695" i="14"/>
  <c r="AH696" i="14"/>
  <c r="AH698" i="14"/>
  <c r="AH699" i="14"/>
  <c r="AH700" i="14"/>
  <c r="AH701" i="14"/>
  <c r="AH702" i="14"/>
  <c r="AH703" i="14"/>
  <c r="AH704" i="14"/>
  <c r="AH706" i="14"/>
  <c r="AH707" i="14"/>
  <c r="AH708" i="14"/>
  <c r="AH709" i="14"/>
  <c r="AH710" i="14"/>
  <c r="AH711" i="14"/>
  <c r="AH712" i="14"/>
  <c r="AH713" i="14"/>
  <c r="AH714" i="14"/>
  <c r="AH715" i="14"/>
  <c r="AH717" i="14"/>
  <c r="AH718" i="14"/>
  <c r="AH719" i="14"/>
  <c r="AH720" i="14"/>
  <c r="AH722" i="14"/>
  <c r="AH723" i="14"/>
  <c r="AH725" i="14"/>
  <c r="AH726" i="14"/>
  <c r="AH727" i="14"/>
  <c r="AH728" i="14"/>
  <c r="AH730" i="14"/>
  <c r="AH731" i="14"/>
  <c r="AH733" i="14"/>
  <c r="AH734" i="14"/>
  <c r="AH735" i="14"/>
  <c r="AH736" i="14"/>
  <c r="AH738" i="14"/>
  <c r="AH739" i="14"/>
  <c r="AH741" i="14"/>
  <c r="AH742" i="14"/>
  <c r="AH743" i="14"/>
  <c r="AH744" i="14"/>
  <c r="AH746" i="14"/>
  <c r="AH747" i="14"/>
  <c r="AH749" i="14"/>
  <c r="AH750" i="14"/>
  <c r="AH751" i="14"/>
  <c r="AH752" i="14"/>
  <c r="AH755" i="14"/>
  <c r="AH757" i="14"/>
  <c r="AH758" i="14"/>
  <c r="AH759" i="14"/>
  <c r="AH760" i="14"/>
  <c r="AH762" i="14"/>
  <c r="AH763" i="14"/>
  <c r="AH765" i="14"/>
  <c r="AH766" i="14"/>
  <c r="AH767" i="14"/>
  <c r="AH768" i="14"/>
  <c r="AH770" i="14"/>
  <c r="AH771" i="14"/>
  <c r="AH773" i="14"/>
  <c r="AH774" i="14"/>
  <c r="AH775" i="14"/>
  <c r="AH776" i="14"/>
  <c r="AH778" i="14"/>
  <c r="AH779" i="14"/>
  <c r="AH781" i="14"/>
  <c r="AH782" i="14"/>
  <c r="AH783" i="14"/>
  <c r="AH784" i="14"/>
  <c r="AH786" i="14"/>
  <c r="AH787" i="14"/>
  <c r="AH789" i="14"/>
  <c r="AH790" i="14"/>
  <c r="AH791" i="14"/>
  <c r="AH792" i="14"/>
  <c r="AH794" i="14"/>
  <c r="AH795" i="14"/>
  <c r="AH797" i="14"/>
  <c r="AH798" i="14"/>
  <c r="AH799" i="14"/>
  <c r="AH800" i="14"/>
  <c r="AH802" i="14"/>
  <c r="AH803" i="14"/>
  <c r="AH805" i="14"/>
  <c r="AH806" i="14"/>
  <c r="AH807" i="14"/>
  <c r="AH808" i="14"/>
  <c r="AH810" i="14"/>
  <c r="AH811" i="14"/>
  <c r="AH813" i="14"/>
  <c r="AH814" i="14"/>
  <c r="AH815" i="14"/>
  <c r="AH816" i="14"/>
  <c r="AH818" i="14"/>
  <c r="AH819" i="14"/>
  <c r="AH821" i="14"/>
  <c r="AH822" i="14"/>
  <c r="AH823" i="14"/>
  <c r="AH824" i="14"/>
  <c r="AH826" i="14"/>
  <c r="AH827" i="14"/>
  <c r="AH829" i="14"/>
  <c r="AH830" i="14"/>
  <c r="AH831" i="14"/>
  <c r="AH832" i="14"/>
  <c r="AH834" i="14"/>
  <c r="AH835" i="14"/>
  <c r="AH837" i="14"/>
  <c r="AH838" i="14"/>
  <c r="AH839" i="14"/>
  <c r="AH840" i="14"/>
  <c r="AH842" i="14"/>
  <c r="AH843" i="14"/>
  <c r="AH845" i="14"/>
  <c r="AH846" i="14"/>
  <c r="AH847" i="14"/>
  <c r="AH848" i="14"/>
  <c r="AH850" i="14"/>
  <c r="AH851" i="14"/>
  <c r="AH853" i="14"/>
  <c r="AH854" i="14"/>
  <c r="AH855" i="14"/>
  <c r="AH856" i="14"/>
  <c r="AH858" i="14"/>
  <c r="AH859" i="14"/>
  <c r="AH861" i="14"/>
  <c r="AH862" i="14"/>
  <c r="AH863" i="14"/>
  <c r="AH864" i="14"/>
  <c r="AH866" i="14"/>
  <c r="AH867" i="14"/>
  <c r="AH869" i="14"/>
  <c r="AH870" i="14"/>
  <c r="AH871" i="14"/>
  <c r="AH872" i="14"/>
  <c r="AH874" i="14"/>
  <c r="AH875" i="14"/>
  <c r="AH877" i="14"/>
  <c r="AH878" i="14"/>
  <c r="AH879" i="14"/>
  <c r="AH880" i="14"/>
  <c r="AH882" i="14"/>
  <c r="AH883" i="14"/>
  <c r="AH885" i="14"/>
  <c r="AH886" i="14"/>
  <c r="AH887" i="14"/>
  <c r="AH888" i="14"/>
  <c r="AH890" i="14"/>
  <c r="AH891" i="14"/>
  <c r="AH893" i="14"/>
  <c r="AH894" i="14"/>
  <c r="AH895" i="14"/>
  <c r="AH896" i="14"/>
  <c r="AH898" i="14"/>
  <c r="AH899" i="14"/>
  <c r="AH901" i="14"/>
  <c r="AH902" i="14"/>
  <c r="AH903" i="14"/>
  <c r="AH904" i="14"/>
  <c r="AH906" i="14"/>
  <c r="AH907" i="14"/>
  <c r="AH909" i="14"/>
  <c r="AH910" i="14"/>
  <c r="AH911" i="14"/>
  <c r="AH912" i="14"/>
  <c r="AH914" i="14"/>
  <c r="AH915" i="14"/>
  <c r="AH917" i="14"/>
  <c r="AH918" i="14"/>
  <c r="AH919" i="14"/>
  <c r="AH920" i="14"/>
  <c r="AH922" i="14"/>
  <c r="AH923" i="14"/>
  <c r="AH925" i="14"/>
  <c r="AH926" i="14"/>
  <c r="AH927" i="14"/>
  <c r="AH928" i="14"/>
  <c r="AH930" i="14"/>
  <c r="AH931" i="14"/>
  <c r="AH933" i="14"/>
  <c r="AH934" i="14"/>
  <c r="AH935" i="14"/>
  <c r="AH936" i="14"/>
  <c r="AH938" i="14"/>
  <c r="AH939" i="14"/>
  <c r="AH941" i="14"/>
  <c r="AH942" i="14"/>
  <c r="AH943" i="14"/>
  <c r="AH944" i="14"/>
  <c r="AH946" i="14"/>
  <c r="AH947" i="14"/>
  <c r="AH949" i="14"/>
  <c r="AH950" i="14"/>
  <c r="AH951" i="14"/>
  <c r="AH952" i="14"/>
  <c r="AH954" i="14"/>
  <c r="AH955" i="14"/>
  <c r="AH957" i="14"/>
  <c r="AH958" i="14"/>
  <c r="AH959" i="14"/>
  <c r="AH960" i="14"/>
  <c r="AH962" i="14"/>
  <c r="AH963" i="14"/>
  <c r="AH965" i="14"/>
  <c r="AH966" i="14"/>
  <c r="AH967" i="14"/>
  <c r="AH968" i="14"/>
  <c r="AH970" i="14"/>
  <c r="AH971" i="14"/>
  <c r="AH973" i="14"/>
  <c r="AH974" i="14"/>
  <c r="AH975" i="14"/>
  <c r="AH976" i="14"/>
  <c r="AH978" i="14"/>
  <c r="AH979" i="14"/>
  <c r="AH981" i="14"/>
  <c r="AH982" i="14"/>
  <c r="AH983" i="14"/>
  <c r="AH984" i="14"/>
  <c r="AH986" i="14"/>
  <c r="AH987" i="14"/>
  <c r="AH989" i="14"/>
  <c r="AH990" i="14"/>
  <c r="AH991" i="14"/>
  <c r="AH992" i="14"/>
  <c r="AH994" i="14"/>
  <c r="AH995" i="14"/>
  <c r="AH997" i="14"/>
  <c r="AH998" i="14"/>
  <c r="AH999" i="14"/>
  <c r="AH1000" i="14"/>
  <c r="AH1002" i="14"/>
  <c r="AH1003" i="14"/>
  <c r="AH1005" i="14"/>
  <c r="AH1006" i="14"/>
  <c r="AH1007" i="14"/>
  <c r="AH1008" i="14"/>
  <c r="AH1011" i="14"/>
  <c r="AH1013" i="14"/>
  <c r="AH1014" i="14"/>
  <c r="AH1015" i="14"/>
  <c r="AH1016" i="14"/>
  <c r="AH1018" i="14"/>
  <c r="AH1019" i="14"/>
  <c r="AH1021" i="14"/>
  <c r="AH1022" i="14"/>
  <c r="AH1023" i="14"/>
  <c r="AH1024" i="14"/>
  <c r="AH1026" i="14"/>
  <c r="AH1027" i="14"/>
  <c r="AH1029" i="14"/>
  <c r="AH1030" i="14"/>
  <c r="AH1031" i="14"/>
  <c r="AH1032" i="14"/>
  <c r="AH1034" i="14"/>
  <c r="AH1035" i="14"/>
  <c r="AH1037" i="14"/>
  <c r="AH1038" i="14"/>
  <c r="AH1039" i="14"/>
  <c r="AH1040" i="14"/>
  <c r="AH1042" i="14"/>
  <c r="AH1043" i="14"/>
  <c r="AH1045" i="14"/>
  <c r="AH1046" i="14"/>
  <c r="AH1047" i="14"/>
  <c r="AH1048" i="14"/>
  <c r="AH1050" i="14"/>
  <c r="AH1051" i="14"/>
  <c r="AH1053" i="14"/>
  <c r="AH1054" i="14"/>
  <c r="AH1055" i="14"/>
  <c r="AH1056" i="14"/>
  <c r="AH1058" i="14"/>
  <c r="AH1059" i="14"/>
  <c r="AH1061" i="14"/>
  <c r="AH1062" i="14"/>
  <c r="AH1063" i="14"/>
  <c r="AH1064" i="14"/>
  <c r="AH1066" i="14"/>
  <c r="AH1067" i="14"/>
  <c r="AH1069" i="14"/>
  <c r="AH1070" i="14"/>
  <c r="AH1071" i="14"/>
  <c r="AH1072" i="14"/>
  <c r="AH1074" i="14"/>
  <c r="AH1075" i="14"/>
  <c r="AH1077" i="14"/>
  <c r="AH1078" i="14"/>
  <c r="AH1079" i="14"/>
  <c r="AH1080" i="14"/>
  <c r="AH1082" i="14"/>
  <c r="AH1083" i="14"/>
  <c r="AH1085" i="14"/>
  <c r="AH1086" i="14"/>
  <c r="AH1087" i="14"/>
  <c r="AH1088" i="14"/>
  <c r="AH1090" i="14"/>
  <c r="AH1091" i="14"/>
  <c r="AH1093" i="14"/>
  <c r="AH1094" i="14"/>
  <c r="AH1095" i="14"/>
  <c r="AH1096" i="14"/>
  <c r="AH1098" i="14"/>
  <c r="AH1099" i="14"/>
  <c r="AH1101" i="14"/>
  <c r="AH1102" i="14"/>
  <c r="AH1103" i="14"/>
  <c r="AH1104" i="14"/>
  <c r="AH1106" i="14"/>
  <c r="AH1107" i="14"/>
  <c r="AH1109" i="14"/>
  <c r="AH1110" i="14"/>
  <c r="AH1111" i="14"/>
  <c r="AH1112" i="14"/>
  <c r="AH1114" i="14"/>
  <c r="AH1115" i="14"/>
  <c r="AH1117" i="14"/>
  <c r="AH1118" i="14"/>
  <c r="AH1119" i="14"/>
  <c r="AH1120" i="14"/>
  <c r="AH1122" i="14"/>
  <c r="AH1123" i="14"/>
  <c r="AH1125" i="14"/>
  <c r="AH1126" i="14"/>
  <c r="AH1127" i="14"/>
  <c r="AH1128" i="14"/>
  <c r="AH1130" i="14"/>
  <c r="AH1131" i="14"/>
  <c r="AH1133" i="14"/>
  <c r="AH1134" i="14"/>
  <c r="AH1135" i="14"/>
  <c r="AH1136" i="14"/>
  <c r="AH1138" i="14"/>
  <c r="AH1139" i="14"/>
  <c r="AH1141" i="14"/>
  <c r="AH1142" i="14"/>
  <c r="AH1143" i="14"/>
  <c r="AH1144" i="14"/>
  <c r="AH1146" i="14"/>
  <c r="AH1147" i="14"/>
  <c r="AH1149" i="14"/>
  <c r="AH1150" i="14"/>
  <c r="AH1151" i="14"/>
  <c r="AH1152" i="14"/>
  <c r="AH1154" i="14"/>
  <c r="AH1155" i="14"/>
  <c r="AH1157" i="14"/>
  <c r="AH1158" i="14"/>
  <c r="AH1159" i="14"/>
  <c r="AH1160" i="14"/>
  <c r="AH1162" i="14"/>
  <c r="AH1163" i="14"/>
  <c r="AH1165" i="14"/>
  <c r="AH1166" i="14"/>
  <c r="AH1167" i="14"/>
  <c r="AH1168" i="14"/>
  <c r="AH1170" i="14"/>
  <c r="AH1171" i="14"/>
  <c r="AH1173" i="14"/>
  <c r="AH1174" i="14"/>
  <c r="AH1175" i="14"/>
  <c r="AH1176" i="14"/>
  <c r="AH1178" i="14"/>
  <c r="AH1179" i="14"/>
  <c r="AH1181" i="14"/>
  <c r="AH1182" i="14"/>
  <c r="AH1183" i="14"/>
  <c r="AH1184" i="14"/>
  <c r="AH1187" i="14"/>
  <c r="AH1189" i="14"/>
  <c r="AH1190" i="14"/>
  <c r="AH1191" i="14"/>
  <c r="AH1192" i="14"/>
  <c r="AH1193" i="14"/>
  <c r="AH1194" i="14"/>
  <c r="AH1195" i="14"/>
  <c r="AH1197" i="14"/>
  <c r="AH1198" i="14"/>
  <c r="AH1199" i="14"/>
  <c r="AH1200" i="14"/>
  <c r="AH1201" i="14"/>
  <c r="AH1202" i="14"/>
  <c r="AH1203" i="14"/>
  <c r="AH1205" i="14"/>
  <c r="AH1206" i="14"/>
  <c r="AH1207" i="14"/>
  <c r="AH1208" i="14"/>
  <c r="AH1210" i="14"/>
  <c r="AH1211" i="14"/>
  <c r="AH1213" i="14"/>
  <c r="AH1214" i="14"/>
  <c r="AH1215" i="14"/>
  <c r="AH1216" i="14"/>
  <c r="AH1217" i="14"/>
  <c r="AH1218" i="14"/>
  <c r="AH1219" i="14"/>
  <c r="AH1221" i="14"/>
  <c r="AH1222" i="14"/>
  <c r="AH1223" i="14"/>
  <c r="AH1224" i="14"/>
  <c r="AH1225" i="14"/>
  <c r="AH1226" i="14"/>
  <c r="AH1227" i="14"/>
  <c r="AH1229" i="14"/>
  <c r="AH1230" i="14"/>
  <c r="AH1231" i="14"/>
  <c r="AH1232" i="14"/>
  <c r="AH1233" i="14"/>
  <c r="AH1234" i="14"/>
  <c r="AH1235" i="14"/>
  <c r="AH1237" i="14"/>
  <c r="AH1238" i="14"/>
  <c r="AH1239" i="14"/>
  <c r="AH1240" i="14"/>
  <c r="AH1242" i="14"/>
  <c r="AH1243" i="14"/>
  <c r="AH1245" i="14"/>
  <c r="AH1246" i="14"/>
  <c r="AH1247" i="14"/>
  <c r="AH1248" i="14"/>
  <c r="AH1249" i="14"/>
  <c r="AH1250" i="14"/>
  <c r="AH1251" i="14"/>
  <c r="AH1253" i="14"/>
  <c r="AH1254" i="14"/>
  <c r="AH1255" i="14"/>
  <c r="AH1256" i="14"/>
  <c r="AH1257" i="14"/>
  <c r="AH1258" i="14"/>
  <c r="AH1259" i="14"/>
  <c r="AH1261" i="14"/>
  <c r="AH1262" i="14"/>
  <c r="AH1263" i="14"/>
  <c r="AH1264" i="14"/>
  <c r="AH1265" i="14"/>
  <c r="AH1266" i="14"/>
  <c r="AH1267" i="14"/>
  <c r="AH1269" i="14"/>
  <c r="AH1270" i="14"/>
  <c r="AH1271" i="14"/>
  <c r="AH1272" i="14"/>
  <c r="AH1274" i="14"/>
  <c r="AH1275" i="14"/>
  <c r="AH1277" i="14"/>
  <c r="AH1278" i="14"/>
  <c r="AH1279" i="14"/>
  <c r="AH1280" i="14"/>
  <c r="AH1281" i="14"/>
  <c r="AH1283" i="14"/>
  <c r="AH1285" i="14"/>
  <c r="AH1286" i="14"/>
  <c r="AH1287" i="14"/>
  <c r="AH1288" i="14"/>
  <c r="AH1289" i="14"/>
  <c r="AH1290" i="14"/>
  <c r="AH1291" i="14"/>
  <c r="AH1293" i="14"/>
  <c r="AH1294" i="14"/>
  <c r="AH1295" i="14"/>
  <c r="AH1296" i="14"/>
  <c r="AH1298" i="14"/>
  <c r="AH1299" i="14"/>
  <c r="AH1301" i="14"/>
  <c r="AH1302" i="14"/>
  <c r="AH1303" i="14"/>
  <c r="AH1304" i="14"/>
  <c r="AH1305" i="14"/>
  <c r="AH1306" i="14"/>
  <c r="AH1307" i="14"/>
  <c r="AH1309" i="14"/>
  <c r="AH1310" i="14"/>
  <c r="AH1311" i="14"/>
  <c r="AH1312" i="14"/>
  <c r="AH1313" i="14"/>
  <c r="AH1314" i="14"/>
  <c r="AH1315" i="14"/>
  <c r="AH1317" i="14"/>
  <c r="AH1318" i="14"/>
  <c r="AH1319" i="14"/>
  <c r="AH1320" i="14"/>
  <c r="AH1321" i="14"/>
  <c r="AH1322" i="14"/>
  <c r="AH1323" i="14"/>
  <c r="AH1325" i="14"/>
  <c r="AH1326" i="14"/>
  <c r="AH1327" i="14"/>
  <c r="AH1328" i="14"/>
  <c r="AH1330" i="14"/>
  <c r="AH1331" i="14"/>
  <c r="AH1333" i="14"/>
  <c r="AH1334" i="14"/>
  <c r="AH1335" i="14"/>
  <c r="AH1336" i="14"/>
  <c r="AH1337" i="14"/>
  <c r="AH1338" i="14"/>
  <c r="AH1339" i="14"/>
  <c r="AH1341" i="14"/>
  <c r="AH1342" i="14"/>
  <c r="AH1343" i="14"/>
  <c r="AH1344" i="14"/>
  <c r="AH1345" i="14"/>
  <c r="AH1346" i="14"/>
  <c r="AH1347" i="14"/>
  <c r="AH1349" i="14"/>
  <c r="AH1350" i="14"/>
  <c r="AH1351" i="14"/>
  <c r="AH1352" i="14"/>
  <c r="AH1353" i="14"/>
  <c r="AH1354" i="14"/>
  <c r="AH1355" i="14"/>
  <c r="AH1357" i="14"/>
  <c r="AH1358" i="14"/>
  <c r="AH1359" i="14"/>
  <c r="AH1360" i="14"/>
  <c r="AH1362" i="14"/>
  <c r="AH1363" i="14"/>
  <c r="AH1365" i="14"/>
  <c r="AH1366" i="14"/>
  <c r="AH1367" i="14"/>
  <c r="AH1368" i="14"/>
  <c r="AH1369" i="14"/>
  <c r="AH1370" i="14"/>
  <c r="AH1371" i="14"/>
  <c r="AH1373" i="14"/>
  <c r="AH1374" i="14"/>
  <c r="AH1375" i="14"/>
  <c r="AH1376" i="14"/>
  <c r="AH1377" i="14"/>
  <c r="AH1378" i="14"/>
  <c r="AH1379" i="14"/>
  <c r="AH1381" i="14"/>
  <c r="AH1382" i="14"/>
  <c r="AH1383" i="14"/>
  <c r="AH1384" i="14"/>
  <c r="AH1385" i="14"/>
  <c r="AH1386" i="14"/>
  <c r="AH1387" i="14"/>
  <c r="AH1389" i="14"/>
  <c r="AH1390" i="14"/>
  <c r="AH1391" i="14"/>
  <c r="AH1392" i="14"/>
  <c r="AH1393" i="14"/>
  <c r="AH1394" i="14"/>
  <c r="AH1395" i="14"/>
  <c r="AH1397" i="14"/>
  <c r="AH1398" i="14"/>
  <c r="AH1399" i="14"/>
  <c r="AH1400" i="14"/>
  <c r="AH1401" i="14"/>
  <c r="AH1402" i="14"/>
  <c r="AH1403" i="14"/>
  <c r="AH1405" i="14"/>
  <c r="AH1406" i="14"/>
  <c r="AH1407" i="14"/>
  <c r="AH1408" i="14"/>
  <c r="AH1410" i="14"/>
  <c r="AH1411" i="14"/>
  <c r="AH1413" i="14"/>
  <c r="AH1414" i="14"/>
  <c r="AH1415" i="14"/>
  <c r="AH1416" i="14"/>
  <c r="AH1417" i="14"/>
  <c r="AH1418" i="14"/>
  <c r="AH1419" i="14"/>
  <c r="AH1421" i="14"/>
  <c r="AH1422" i="14"/>
  <c r="AH1423" i="14"/>
  <c r="AH1424" i="14"/>
  <c r="AH1425" i="14"/>
  <c r="AH1426" i="14"/>
  <c r="AH1427" i="14"/>
  <c r="AH1429" i="14"/>
  <c r="AH1430" i="14"/>
  <c r="AH1431" i="14"/>
  <c r="AH1432" i="14"/>
  <c r="AH1433" i="14"/>
  <c r="AH1434" i="14"/>
  <c r="AH1435" i="14"/>
  <c r="AH1437" i="14"/>
  <c r="AH1438" i="14"/>
  <c r="AH1439" i="14"/>
  <c r="AH1440" i="14"/>
  <c r="AH1442" i="14"/>
  <c r="AH1443" i="14"/>
  <c r="AH1445" i="14"/>
  <c r="AH1446" i="14"/>
  <c r="AH1447" i="14"/>
  <c r="AH1448" i="14"/>
  <c r="AH1449" i="14"/>
  <c r="AH1450" i="14"/>
  <c r="AH1451" i="14"/>
  <c r="AH1453" i="14"/>
  <c r="AH1454" i="14"/>
  <c r="AH1455" i="14"/>
  <c r="AH1456" i="14"/>
  <c r="AH1457" i="14"/>
  <c r="AH1458" i="14"/>
  <c r="AH1459" i="14"/>
  <c r="AH1461" i="14"/>
  <c r="AH1462" i="14"/>
  <c r="AH1463" i="14"/>
  <c r="AH1464" i="14"/>
  <c r="AH1465" i="14"/>
  <c r="AH1466" i="14"/>
  <c r="AH1467" i="14"/>
  <c r="AH1469" i="14"/>
  <c r="AH1470" i="14"/>
  <c r="AH1471" i="14"/>
  <c r="AH1472" i="14"/>
  <c r="AH1474" i="14"/>
  <c r="AH1475" i="14"/>
  <c r="AH1477" i="14"/>
  <c r="AH1478" i="14"/>
  <c r="AH1479" i="14"/>
  <c r="AH1480" i="14"/>
  <c r="AH1481" i="14"/>
  <c r="AH1482" i="14"/>
  <c r="AH1483" i="14"/>
  <c r="AH1485" i="14"/>
  <c r="AH1486" i="14"/>
  <c r="AH1487" i="14"/>
  <c r="AH1488" i="14"/>
  <c r="AH1489" i="14"/>
  <c r="AH1490" i="14"/>
  <c r="AH1491" i="14"/>
  <c r="AH1493" i="14"/>
  <c r="AH1494" i="14"/>
  <c r="AH1495" i="14"/>
  <c r="AH1496" i="14"/>
  <c r="AH1497" i="14"/>
  <c r="AH1499" i="14"/>
  <c r="AH1501" i="14"/>
  <c r="AH1502" i="14"/>
  <c r="AH1503" i="14"/>
  <c r="AH1504" i="14"/>
  <c r="AH1505" i="14"/>
  <c r="AH1506" i="14"/>
  <c r="AH1507" i="14"/>
  <c r="AH1509" i="14"/>
  <c r="AH1510" i="14"/>
  <c r="AH1511" i="14"/>
  <c r="AH1512" i="14"/>
  <c r="AH1513" i="14"/>
  <c r="AH1514" i="14"/>
  <c r="AH1515" i="14"/>
  <c r="AH1517" i="14"/>
  <c r="AH1518" i="14"/>
  <c r="AH1519" i="14"/>
  <c r="AH1520" i="14"/>
  <c r="AH1521" i="14"/>
  <c r="AH1522" i="14"/>
  <c r="AH1523" i="14"/>
  <c r="AH1525" i="14"/>
  <c r="AH1526" i="14"/>
  <c r="AH1527" i="14"/>
  <c r="AH1528" i="14"/>
  <c r="AH1530" i="14"/>
  <c r="AH1531" i="14"/>
  <c r="AH1533" i="14"/>
  <c r="AH1534" i="14"/>
  <c r="AH1535" i="14"/>
  <c r="AH1536" i="14"/>
  <c r="AH1537" i="14"/>
  <c r="AH1539" i="14"/>
  <c r="AH1541" i="14"/>
  <c r="AH1542" i="14"/>
  <c r="AH1543" i="14"/>
  <c r="AH1544" i="14"/>
  <c r="AH1545" i="14"/>
  <c r="AH1546" i="14"/>
  <c r="AH1547" i="14"/>
  <c r="AH1549" i="14"/>
  <c r="AH1550" i="14"/>
  <c r="AH1551" i="14"/>
  <c r="AH1552" i="14"/>
  <c r="AH1553" i="14"/>
  <c r="AH1554" i="14"/>
  <c r="AH1555" i="14"/>
  <c r="AH1557" i="14"/>
  <c r="AH1558" i="14"/>
  <c r="AH1559" i="14"/>
  <c r="AH1560" i="14"/>
  <c r="AH1561" i="14"/>
  <c r="AH1562" i="14"/>
  <c r="AH1563" i="14"/>
  <c r="AH1565" i="14"/>
  <c r="AH1566" i="14"/>
  <c r="AH1567" i="14"/>
  <c r="AH1568" i="14"/>
  <c r="AH1570" i="14"/>
  <c r="AH1571" i="14"/>
  <c r="AH1573" i="14"/>
  <c r="AH1574" i="14"/>
  <c r="AH1575" i="14"/>
  <c r="AH1576" i="14"/>
  <c r="AH1577" i="14"/>
  <c r="AH1578" i="14"/>
  <c r="AH1579" i="14"/>
  <c r="AH1581" i="14"/>
  <c r="AH1582" i="14"/>
  <c r="AH1583" i="14"/>
  <c r="AH1584" i="14"/>
  <c r="AH1585" i="14"/>
  <c r="AH1586" i="14"/>
  <c r="AH1587" i="14"/>
  <c r="AH1589" i="14"/>
  <c r="AH1590" i="14"/>
  <c r="AH1591" i="14"/>
  <c r="AH1592" i="14"/>
  <c r="AH1593" i="14"/>
  <c r="AH1594" i="14"/>
  <c r="AH1595" i="14"/>
  <c r="AH1597" i="14"/>
  <c r="AH1598" i="14"/>
  <c r="AH1599" i="14"/>
  <c r="AH1600" i="14"/>
  <c r="AH1602" i="14"/>
  <c r="AH1603" i="14"/>
  <c r="AH1605" i="14"/>
  <c r="AH1606" i="14"/>
  <c r="AH1607" i="14"/>
  <c r="AH1608" i="14"/>
  <c r="AH1609" i="14"/>
  <c r="AH1610" i="14"/>
  <c r="AH1611" i="14"/>
  <c r="AH1613" i="14"/>
  <c r="AH1614" i="14"/>
  <c r="AH1615" i="14"/>
  <c r="AH1616" i="14"/>
  <c r="AH1619" i="14"/>
  <c r="AH1621" i="14"/>
  <c r="AH1622" i="14"/>
  <c r="AH1623" i="14"/>
  <c r="AH1624" i="14"/>
  <c r="AH1626" i="14"/>
  <c r="AH1627" i="14"/>
  <c r="AH1629" i="14"/>
  <c r="AH1630" i="14"/>
  <c r="AH1631" i="14"/>
  <c r="AH1632" i="14"/>
  <c r="AH1633" i="14"/>
  <c r="AH1634" i="14"/>
  <c r="AH1635" i="14"/>
  <c r="AH1637" i="14"/>
  <c r="AH1638" i="14"/>
  <c r="AH1639" i="14"/>
  <c r="AH1640" i="14"/>
  <c r="AH1641" i="14"/>
  <c r="AH1642" i="14"/>
  <c r="AH1643" i="14"/>
  <c r="AH1645" i="14"/>
  <c r="AH1646" i="14"/>
  <c r="AH1647" i="14"/>
  <c r="AH1648" i="14"/>
  <c r="AH1649" i="14"/>
  <c r="AH1650" i="14"/>
  <c r="AH1651" i="14"/>
  <c r="AH1653" i="14"/>
  <c r="AH1654" i="14"/>
  <c r="AH1655" i="14"/>
  <c r="AH1656" i="14"/>
  <c r="AH1657" i="14"/>
  <c r="AH1658" i="14"/>
  <c r="AH1659" i="14"/>
  <c r="AH1661" i="14"/>
  <c r="AH1662" i="14"/>
  <c r="AH1663" i="14"/>
  <c r="AH1664" i="14"/>
  <c r="AH1665" i="14"/>
  <c r="AH1666" i="14"/>
  <c r="AH1667" i="14"/>
  <c r="AH1669" i="14"/>
  <c r="AH1670" i="14"/>
  <c r="AH1671" i="14"/>
  <c r="AH1672" i="14"/>
  <c r="AH1674" i="14"/>
  <c r="AH1675" i="14"/>
  <c r="AH1677" i="14"/>
  <c r="AH1678" i="14"/>
  <c r="AH1679" i="14"/>
  <c r="AH1680" i="14"/>
  <c r="AH1681" i="14"/>
  <c r="AH1682" i="14"/>
  <c r="AH1683" i="14"/>
  <c r="AH1685" i="14"/>
  <c r="AH1686" i="14"/>
  <c r="AH1687" i="14"/>
  <c r="AH1688" i="14"/>
  <c r="AH1689" i="14"/>
  <c r="AH1690" i="14"/>
  <c r="AH1691" i="14"/>
  <c r="AH1693" i="14"/>
  <c r="AH1694" i="14"/>
  <c r="AH1695" i="14"/>
  <c r="AH1696" i="14"/>
  <c r="AH1697" i="14"/>
  <c r="AH1698" i="14"/>
  <c r="AH1699" i="14"/>
  <c r="AH1701" i="14"/>
  <c r="AH1702" i="14"/>
  <c r="AH1703" i="14"/>
  <c r="AH1704" i="14"/>
  <c r="AH1706" i="14"/>
  <c r="AH1707" i="14"/>
  <c r="AH1709" i="14"/>
  <c r="AH1710" i="14"/>
  <c r="AH1711" i="14"/>
  <c r="AH1712" i="14"/>
  <c r="AH1713" i="14"/>
  <c r="AH1714" i="14"/>
  <c r="AH1715" i="14"/>
  <c r="AH1717" i="14"/>
  <c r="AH1718" i="14"/>
  <c r="AH1719" i="14"/>
  <c r="AH1720" i="14"/>
  <c r="AH1721" i="14"/>
  <c r="AH1722" i="14"/>
  <c r="AH1723" i="14"/>
  <c r="AH1725" i="14"/>
  <c r="AH1726" i="14"/>
  <c r="AH1727" i="14"/>
  <c r="AH1728" i="14"/>
  <c r="AH1729" i="14"/>
  <c r="AH1730" i="14"/>
  <c r="AH1731" i="14"/>
  <c r="AH1733" i="14"/>
  <c r="AH1734" i="14"/>
  <c r="AH1735" i="14"/>
  <c r="AH1736" i="14"/>
  <c r="AH1738" i="14"/>
  <c r="AH1739" i="14"/>
  <c r="AH1741" i="14"/>
  <c r="AH1742" i="14"/>
  <c r="AH1743" i="14"/>
  <c r="AH1744" i="14"/>
  <c r="AH1745" i="14"/>
  <c r="AH1746" i="14"/>
  <c r="AH1747" i="14"/>
  <c r="AH1749" i="14"/>
  <c r="AH1750" i="14"/>
  <c r="AH1751" i="14"/>
  <c r="AH1752" i="14"/>
  <c r="AH1753" i="14"/>
  <c r="AH1754" i="14"/>
  <c r="AH1755" i="14"/>
  <c r="AH1757" i="14"/>
  <c r="AH1758" i="14"/>
  <c r="AH1759" i="14"/>
  <c r="AH1760" i="14"/>
  <c r="AH1761" i="14"/>
  <c r="AH1762" i="14"/>
  <c r="AH1763" i="14"/>
  <c r="AH1765" i="14"/>
  <c r="AH1766" i="14"/>
  <c r="AH1767" i="14"/>
  <c r="AH1768" i="14"/>
  <c r="AH1770" i="14"/>
  <c r="AH1771" i="14"/>
  <c r="AH1773" i="14"/>
  <c r="AH1774" i="14"/>
  <c r="AH1775" i="14"/>
  <c r="AH1776" i="14"/>
  <c r="AH1777" i="14"/>
  <c r="AH1779" i="14"/>
  <c r="AH1781" i="14"/>
  <c r="AH1782" i="14"/>
  <c r="AH1783" i="14"/>
  <c r="AH1784" i="14"/>
  <c r="AH1785" i="14"/>
  <c r="AH1786" i="14"/>
  <c r="AH1787" i="14"/>
  <c r="AH1789" i="14"/>
  <c r="AH1790" i="14"/>
  <c r="AH1791" i="14"/>
  <c r="AH1792" i="14"/>
  <c r="AH1793" i="14"/>
  <c r="AH1794" i="14"/>
  <c r="AH1795" i="14"/>
  <c r="AH1797" i="14"/>
  <c r="AH1798" i="14"/>
  <c r="AH1799" i="14"/>
  <c r="AH1800" i="14"/>
  <c r="AH1801" i="14"/>
  <c r="AH1802" i="14"/>
  <c r="AH1803" i="14"/>
  <c r="AH1805" i="14"/>
  <c r="AH1806" i="14"/>
  <c r="AH1807" i="14"/>
  <c r="AH1808" i="14"/>
  <c r="AH1810" i="14"/>
  <c r="AH1811" i="14"/>
  <c r="AH1813" i="14"/>
  <c r="AH1814" i="14"/>
  <c r="AH1815" i="14"/>
  <c r="AH1816" i="14"/>
  <c r="AH1817" i="14"/>
  <c r="AH1818" i="14"/>
  <c r="AH1819" i="14"/>
  <c r="AH1821" i="14"/>
  <c r="AH1822" i="14"/>
  <c r="AH1823" i="14"/>
  <c r="AH1824" i="14"/>
  <c r="AH1825" i="14"/>
  <c r="AH1826" i="14"/>
  <c r="AH1827" i="14"/>
  <c r="AH1829" i="14"/>
  <c r="AH1830" i="14"/>
  <c r="AH1831" i="14"/>
  <c r="AH1832" i="14"/>
  <c r="AH1833" i="14"/>
  <c r="AH1834" i="14"/>
  <c r="AH1835" i="14"/>
  <c r="AH1837" i="14"/>
  <c r="AH1838" i="14"/>
  <c r="AH1839" i="14"/>
  <c r="AH1840" i="14"/>
  <c r="AH1841" i="14"/>
  <c r="AH1842" i="14"/>
  <c r="AH1843" i="14"/>
  <c r="AH1845" i="14"/>
  <c r="AH1846" i="14"/>
  <c r="AH1847" i="14"/>
  <c r="AH1848" i="14"/>
  <c r="AH1849" i="14"/>
  <c r="AH1850" i="14"/>
  <c r="AH1851" i="14"/>
  <c r="AH1853" i="14"/>
  <c r="AH1854" i="14"/>
  <c r="AH1855" i="14"/>
  <c r="AH1856" i="14"/>
  <c r="AH1858" i="14"/>
  <c r="AH1859" i="14"/>
  <c r="AH1861" i="14"/>
  <c r="AH1862" i="14"/>
  <c r="AH1863" i="14"/>
  <c r="AH1864" i="14"/>
  <c r="AH1865" i="14"/>
  <c r="AH1866" i="14"/>
  <c r="AH1867" i="14"/>
  <c r="AH1869" i="14"/>
  <c r="AH1870" i="14"/>
  <c r="AH1871" i="14"/>
  <c r="AH1872" i="14"/>
  <c r="AH1873" i="14"/>
  <c r="AH1875" i="14"/>
  <c r="AH1877" i="14"/>
  <c r="AH1878" i="14"/>
  <c r="AH1879" i="14"/>
  <c r="AH1880" i="14"/>
  <c r="AH1881" i="14"/>
  <c r="AH1882" i="14"/>
  <c r="AH1883" i="14"/>
  <c r="AH1885" i="14"/>
  <c r="AH1886" i="14"/>
  <c r="AH1887" i="14"/>
  <c r="AH1888" i="14"/>
  <c r="AH1889" i="14"/>
  <c r="AH1890" i="14"/>
  <c r="AH1891" i="14"/>
  <c r="AH1893" i="14"/>
  <c r="AH1894" i="14"/>
  <c r="AH1895" i="14"/>
  <c r="AH1896" i="14"/>
  <c r="AH1898" i="14"/>
  <c r="AH1899" i="14"/>
  <c r="AH1901" i="14"/>
  <c r="AH1902" i="14"/>
  <c r="AH1903" i="14"/>
  <c r="AH1904" i="14"/>
  <c r="AH1905" i="14"/>
  <c r="AH1906" i="14"/>
  <c r="AH1907" i="14"/>
  <c r="AH1909" i="14"/>
  <c r="AH1910" i="14"/>
  <c r="AH1911" i="14"/>
  <c r="AH1912" i="14"/>
  <c r="AH1913" i="14"/>
  <c r="AH1914" i="14"/>
  <c r="AH1915" i="14"/>
  <c r="AH1917" i="14"/>
  <c r="AH1918" i="14"/>
  <c r="AH1919" i="14"/>
  <c r="AH1920" i="14"/>
  <c r="AH1921" i="14"/>
  <c r="AH1922" i="14"/>
  <c r="AH1923" i="14"/>
  <c r="AH1925" i="14"/>
  <c r="AH1926" i="14"/>
  <c r="AH1927" i="14"/>
  <c r="AH1928" i="14"/>
  <c r="AH1930" i="14"/>
  <c r="AH1931" i="14"/>
  <c r="AH1933" i="14"/>
  <c r="AH1934" i="14"/>
  <c r="AH1935" i="14"/>
  <c r="AH1936" i="14"/>
  <c r="AH1937" i="14"/>
  <c r="AH1938" i="14"/>
  <c r="AH1939" i="14"/>
  <c r="AH1941" i="14"/>
  <c r="AH1942" i="14"/>
  <c r="AH1943" i="14"/>
  <c r="AH1944" i="14"/>
  <c r="AH1945" i="14"/>
  <c r="AH1946" i="14"/>
  <c r="AH1947" i="14"/>
  <c r="AH1949" i="14"/>
  <c r="AH1950" i="14"/>
  <c r="AH1951" i="14"/>
  <c r="AH1952" i="14"/>
  <c r="AH1953" i="14"/>
  <c r="AH1954" i="14"/>
  <c r="AH1955" i="14"/>
  <c r="AH1957" i="14"/>
  <c r="AH1958" i="14"/>
  <c r="AH1959" i="14"/>
  <c r="AH1960" i="14"/>
  <c r="AH1962" i="14"/>
  <c r="AH1963" i="14"/>
  <c r="AH1965" i="14"/>
  <c r="AH1966" i="14"/>
  <c r="AH1967" i="14"/>
  <c r="AH1968" i="14"/>
  <c r="AH1969" i="14"/>
  <c r="AH1970" i="14"/>
  <c r="AH1971" i="14"/>
  <c r="AH1973" i="14"/>
  <c r="AH1974" i="14"/>
  <c r="AH1975" i="14"/>
  <c r="AH1976" i="14"/>
  <c r="AH1977" i="14"/>
  <c r="AH1978" i="14"/>
  <c r="AH1979" i="14"/>
  <c r="AH1981" i="14"/>
  <c r="AH1982" i="14"/>
  <c r="AH1983" i="14"/>
  <c r="AH1984" i="14"/>
  <c r="AH1985" i="14"/>
  <c r="AH1986" i="14"/>
  <c r="AH1987" i="14"/>
  <c r="AH1989" i="14"/>
  <c r="AH1990" i="14"/>
  <c r="AH1991" i="14"/>
  <c r="AH1992" i="14"/>
  <c r="AH1994" i="14"/>
  <c r="AH1995" i="14"/>
  <c r="AH1997" i="14"/>
  <c r="AH1998" i="14"/>
  <c r="AH1999" i="14"/>
  <c r="AH2000" i="14"/>
  <c r="AH2001" i="14"/>
  <c r="AH2002" i="14"/>
  <c r="AH2003" i="14"/>
  <c r="AH2005" i="14"/>
  <c r="AH2006" i="14"/>
  <c r="AH2007" i="14"/>
  <c r="AH2008" i="14"/>
  <c r="AH2009" i="14"/>
  <c r="AH2010" i="14"/>
  <c r="AH2011" i="14"/>
  <c r="AH2013" i="14"/>
  <c r="AH2014" i="14"/>
  <c r="AH2015" i="14"/>
  <c r="AH2016" i="14"/>
  <c r="AH2017" i="14"/>
  <c r="AH2018" i="14"/>
  <c r="AH2019" i="14"/>
  <c r="AH2021" i="14"/>
  <c r="AH2022" i="14"/>
  <c r="AH2023" i="14"/>
  <c r="AH2024" i="14"/>
  <c r="AH2026" i="14"/>
  <c r="AH2027" i="14"/>
  <c r="AH2029" i="14"/>
  <c r="AH2030" i="14"/>
  <c r="AH2031" i="14"/>
  <c r="AH2032" i="14"/>
  <c r="AH2033" i="14"/>
  <c r="AH2034" i="14"/>
  <c r="AH2035" i="14"/>
  <c r="AH2037" i="14"/>
  <c r="AH2038" i="14"/>
  <c r="AH2039" i="14"/>
  <c r="AH2040" i="14"/>
  <c r="AH2041" i="14"/>
  <c r="AH2042" i="14"/>
  <c r="AH2043" i="14"/>
  <c r="AH2045" i="14"/>
  <c r="AH2046" i="14"/>
  <c r="AH2047" i="14"/>
  <c r="AH2048" i="14"/>
  <c r="AH2049" i="14"/>
  <c r="AH2050" i="14"/>
  <c r="AH2051" i="14"/>
  <c r="AH2053" i="14"/>
  <c r="AH2054" i="14"/>
  <c r="AH2055" i="14"/>
  <c r="AH2056" i="14"/>
  <c r="AH2058" i="14"/>
  <c r="AH2059" i="14"/>
  <c r="AH2061" i="14"/>
  <c r="AH2062" i="14"/>
  <c r="AH2063" i="14"/>
  <c r="AH2064" i="14"/>
  <c r="AH2065" i="14"/>
  <c r="AH2066" i="14"/>
  <c r="AH2067" i="14"/>
  <c r="AH2069" i="14"/>
  <c r="AH2070" i="14"/>
  <c r="AH2071" i="14"/>
  <c r="AH2072" i="14"/>
  <c r="AH2074" i="14"/>
  <c r="AH2075" i="14"/>
  <c r="AH2077" i="14"/>
  <c r="AH2078" i="14"/>
  <c r="AH2079" i="14"/>
  <c r="AH2080" i="14"/>
  <c r="AH2081" i="14"/>
  <c r="AH2082" i="14"/>
  <c r="AH2083" i="14"/>
  <c r="AH2085" i="14"/>
  <c r="AH2086" i="14"/>
  <c r="AH2087" i="14"/>
  <c r="AH2088" i="14"/>
  <c r="AH2089" i="14"/>
  <c r="AH2090" i="14"/>
  <c r="AH2091" i="14"/>
  <c r="AH2093" i="14"/>
  <c r="AH2094" i="14"/>
  <c r="AH2095" i="14"/>
  <c r="AH2096" i="14"/>
  <c r="AH2097" i="14"/>
  <c r="AH2098" i="14"/>
  <c r="AH2099" i="14"/>
  <c r="AH2101" i="14"/>
  <c r="AH2102" i="14"/>
  <c r="AH2103" i="14"/>
  <c r="AH2104" i="14"/>
  <c r="AH2106" i="14"/>
  <c r="AH2107" i="14"/>
  <c r="AH2109" i="14"/>
  <c r="AH2110" i="14"/>
  <c r="AH2111" i="14"/>
  <c r="AH2112" i="14"/>
  <c r="AH2113" i="14"/>
  <c r="AH2114" i="14"/>
  <c r="AH2115" i="14"/>
  <c r="AH2117" i="14"/>
  <c r="AH2118" i="14"/>
  <c r="AH2119" i="14"/>
  <c r="AH2120" i="14"/>
  <c r="AH2121" i="14"/>
  <c r="AH2122" i="14"/>
  <c r="AH2123" i="14"/>
  <c r="AH2125" i="14"/>
  <c r="AH2126" i="14"/>
  <c r="AH2127" i="14"/>
  <c r="AH2128" i="14"/>
  <c r="AH2129" i="14"/>
  <c r="AH2130" i="14"/>
  <c r="AH2131" i="14"/>
  <c r="AH2133" i="14"/>
  <c r="AH2134" i="14"/>
  <c r="AH2135" i="14"/>
  <c r="AH2136" i="14"/>
  <c r="AH2138" i="14"/>
  <c r="AH2139" i="14"/>
  <c r="AH2141" i="14"/>
  <c r="AH2142" i="14"/>
  <c r="AH2143" i="14"/>
  <c r="AH2144" i="14"/>
  <c r="AH2145" i="14"/>
  <c r="AH2146" i="14"/>
  <c r="AH2147" i="14"/>
  <c r="AH2149" i="14"/>
  <c r="AH2150" i="14"/>
  <c r="AH2151" i="14"/>
  <c r="AH2152" i="14"/>
  <c r="AH2153" i="14"/>
  <c r="AH2154" i="14"/>
  <c r="AH2155" i="14"/>
  <c r="AH2157" i="14"/>
  <c r="AH2158" i="14"/>
  <c r="AH2159" i="14"/>
  <c r="AH2160" i="14"/>
  <c r="AH2161" i="14"/>
  <c r="AH2162" i="14"/>
  <c r="AH2163" i="14"/>
  <c r="AH2165" i="14"/>
  <c r="AH2166" i="14"/>
  <c r="AH2167" i="14"/>
  <c r="AH2168" i="14"/>
  <c r="AH2169" i="14"/>
  <c r="AH2170" i="14"/>
  <c r="AH2171" i="14"/>
  <c r="AH2173" i="14"/>
  <c r="AH2174" i="14"/>
  <c r="AH2175" i="14"/>
  <c r="AH2176" i="14"/>
  <c r="AH2178" i="14"/>
  <c r="AH2179" i="14"/>
  <c r="AH2181" i="14"/>
  <c r="AH2182" i="14"/>
  <c r="AH2183" i="14"/>
  <c r="AH2184" i="14"/>
  <c r="AH2185" i="14"/>
  <c r="AH2186" i="14"/>
  <c r="AH2187" i="14"/>
  <c r="AH2189" i="14"/>
  <c r="AH2190" i="14"/>
  <c r="AH2191" i="14"/>
  <c r="AH2192" i="14"/>
  <c r="AH2193" i="14"/>
  <c r="AH2194" i="14"/>
  <c r="AH2195" i="14"/>
  <c r="AH2197" i="14"/>
  <c r="AH2198" i="14"/>
  <c r="AH2199" i="14"/>
  <c r="AH2200" i="14"/>
  <c r="AH2201" i="14"/>
  <c r="AH2202" i="14"/>
  <c r="AH2203" i="14"/>
  <c r="AH2205" i="14"/>
  <c r="AH2206" i="14"/>
  <c r="AH2207" i="14"/>
  <c r="AH2208" i="14"/>
  <c r="AH2211" i="14"/>
  <c r="AH2213" i="14"/>
  <c r="AH2214" i="14"/>
  <c r="AH2215" i="14"/>
  <c r="AH2216" i="14"/>
  <c r="AH2217" i="14"/>
  <c r="AH2218" i="14"/>
  <c r="AH2219" i="14"/>
  <c r="AH2221" i="14"/>
  <c r="AH2222" i="14"/>
  <c r="AH2223" i="14"/>
  <c r="AH2224" i="14"/>
  <c r="AH2226" i="14"/>
  <c r="AH2227" i="14"/>
  <c r="AH2229" i="14"/>
  <c r="AH2230" i="14"/>
  <c r="AH2231" i="14"/>
  <c r="AH2232" i="14"/>
  <c r="AH2233" i="14"/>
  <c r="AH2234" i="14"/>
  <c r="AH2235" i="14"/>
  <c r="AH2237" i="14"/>
  <c r="AH2238" i="14"/>
  <c r="AH2239" i="14"/>
  <c r="AH2240" i="14"/>
  <c r="AH2241" i="14"/>
  <c r="AH2242" i="14"/>
  <c r="AH2243" i="14"/>
  <c r="AH2245" i="14"/>
  <c r="AH2246" i="14"/>
  <c r="AH2247" i="14"/>
  <c r="AH2248" i="14"/>
  <c r="AH2249" i="14"/>
  <c r="AH2250" i="14"/>
  <c r="AH2251" i="14"/>
  <c r="AH2253" i="14"/>
  <c r="AH2254" i="14"/>
  <c r="AH2255" i="14"/>
  <c r="AH2256" i="14"/>
  <c r="AH2258" i="14"/>
  <c r="AH2259" i="14"/>
  <c r="AH2261" i="14"/>
  <c r="AH2262" i="14"/>
  <c r="AH2263" i="14"/>
  <c r="AH2264" i="14"/>
  <c r="AH2265" i="14"/>
  <c r="AH2266" i="14"/>
  <c r="AH2267" i="14"/>
  <c r="AH2269" i="14"/>
  <c r="AH2270" i="14"/>
  <c r="AH2271" i="14"/>
  <c r="AH2272" i="14"/>
  <c r="AH2273" i="14"/>
  <c r="AH2274" i="14"/>
  <c r="AH2275" i="14"/>
  <c r="AH2277" i="14"/>
  <c r="AH2278" i="14"/>
  <c r="AH2279" i="14"/>
  <c r="AH2280" i="14"/>
  <c r="AH2281" i="14"/>
  <c r="AH2282" i="14"/>
  <c r="AH2283" i="14"/>
  <c r="AH2285" i="14"/>
  <c r="AH2286" i="14"/>
  <c r="AH2287" i="14"/>
  <c r="AH2288" i="14"/>
  <c r="AH2289" i="14"/>
  <c r="AH2290" i="14"/>
  <c r="AH2291" i="14"/>
  <c r="AH2293" i="14"/>
  <c r="AH2294" i="14"/>
  <c r="AH2295" i="14"/>
  <c r="AH2296" i="14"/>
  <c r="AH2298" i="14"/>
  <c r="AH2299" i="14"/>
  <c r="AH2301" i="14"/>
  <c r="AH2302" i="14"/>
  <c r="AH2303" i="14"/>
  <c r="AH2304" i="14"/>
  <c r="AH2305" i="14"/>
  <c r="AH2307" i="14"/>
  <c r="AH2309" i="14"/>
  <c r="AH2310" i="14"/>
  <c r="AH2311" i="14"/>
  <c r="AH2312" i="14"/>
  <c r="AH2314" i="14"/>
  <c r="AH2315" i="14"/>
  <c r="AH2317" i="14"/>
  <c r="AH2318" i="14"/>
  <c r="AH2319" i="14"/>
  <c r="AH2320" i="14"/>
  <c r="AH2321" i="14"/>
  <c r="AH2322" i="14"/>
  <c r="AH2323" i="14"/>
  <c r="AH2325" i="14"/>
  <c r="AH2326" i="14"/>
  <c r="AH2327" i="14"/>
  <c r="AH2328" i="14"/>
  <c r="AH2329" i="14"/>
  <c r="AH2330" i="14"/>
  <c r="AH2331" i="14"/>
  <c r="AH2333" i="14"/>
  <c r="AH2334" i="14"/>
  <c r="AH2335" i="14"/>
  <c r="AH2336" i="14"/>
  <c r="AH2337" i="14"/>
  <c r="AH2338" i="14"/>
  <c r="AH2339" i="14"/>
  <c r="AH2341" i="14"/>
  <c r="AH2342" i="14"/>
  <c r="AH2343" i="14"/>
  <c r="AH2344" i="14"/>
  <c r="AH2346" i="14"/>
  <c r="AH2347" i="14"/>
  <c r="AH2349" i="14"/>
  <c r="AH2350" i="14"/>
  <c r="AH2351" i="14"/>
  <c r="AH2352" i="14"/>
  <c r="AH2353" i="14"/>
  <c r="AH2354" i="14"/>
  <c r="AH2355" i="14"/>
  <c r="AH2357" i="14"/>
  <c r="AH2358" i="14"/>
  <c r="AH2359" i="14"/>
  <c r="AH2360" i="14"/>
  <c r="AH2361" i="14"/>
  <c r="AH2362" i="14"/>
  <c r="AH2363" i="14"/>
  <c r="AH2365" i="14"/>
  <c r="AH2366" i="14"/>
  <c r="AH2367" i="14"/>
  <c r="AH2368" i="14"/>
  <c r="AH2369" i="14"/>
  <c r="AH2370" i="14"/>
  <c r="AH2371" i="14"/>
  <c r="AH2373" i="14"/>
  <c r="AH2374" i="14"/>
  <c r="AH2375" i="14"/>
  <c r="AH2376" i="14"/>
  <c r="AH2377" i="14"/>
  <c r="AH2378" i="14"/>
  <c r="AH2379" i="14"/>
  <c r="AH2381" i="14"/>
  <c r="AH2382" i="14"/>
  <c r="AH2383" i="14"/>
  <c r="AH2384" i="14"/>
  <c r="AH2386" i="14"/>
  <c r="AH2387" i="14"/>
  <c r="AH2389" i="14"/>
  <c r="AH2390" i="14"/>
  <c r="AH2391" i="14"/>
  <c r="AH2392" i="14"/>
  <c r="AH2393" i="14"/>
  <c r="AH2394" i="14"/>
  <c r="AH2395" i="14"/>
  <c r="AH2397" i="14"/>
  <c r="AH2398" i="14"/>
  <c r="AH2399" i="14"/>
  <c r="AH2400" i="14"/>
  <c r="AH2401" i="14"/>
  <c r="AH2402" i="14"/>
  <c r="AH2403" i="14"/>
  <c r="AH2405" i="14"/>
  <c r="AH2406" i="14"/>
  <c r="AH2407" i="14"/>
  <c r="AH2408" i="14"/>
  <c r="AH2409" i="14"/>
  <c r="AH2410" i="14"/>
  <c r="AH2411" i="14"/>
  <c r="AH2413" i="14"/>
  <c r="AH2414" i="14"/>
  <c r="AH2415" i="14"/>
  <c r="AH2416" i="14"/>
  <c r="AH2418" i="14"/>
  <c r="AH2419" i="14"/>
  <c r="AH2421" i="14"/>
  <c r="AH2422" i="14"/>
  <c r="AH2423" i="14"/>
  <c r="AH2424" i="14"/>
  <c r="AH2425" i="14"/>
  <c r="AH2426" i="14"/>
  <c r="AH2427" i="14"/>
  <c r="AH2429" i="14"/>
  <c r="AH2430" i="14"/>
  <c r="AH2431" i="14"/>
  <c r="AH2432" i="14"/>
  <c r="AH2433" i="14"/>
  <c r="AH2434" i="14"/>
  <c r="AH2435" i="14"/>
  <c r="AH2437" i="14"/>
  <c r="AH2438" i="14"/>
  <c r="AH2439" i="14"/>
  <c r="AH2440" i="14"/>
  <c r="AH2441" i="14"/>
  <c r="AH2442" i="14"/>
  <c r="AH2443" i="14"/>
  <c r="AH2445" i="14"/>
  <c r="AH2446" i="14"/>
  <c r="AH2447" i="14"/>
  <c r="AH2448" i="14"/>
  <c r="AH2450" i="14"/>
  <c r="AH2451" i="14"/>
  <c r="AH2453" i="14"/>
  <c r="AH2454" i="14"/>
  <c r="AH2455" i="14"/>
  <c r="AH2456" i="14"/>
  <c r="AH2457" i="14"/>
  <c r="AH2458" i="14"/>
  <c r="AH2459" i="14"/>
  <c r="AH2461" i="14"/>
  <c r="AH2462" i="14"/>
  <c r="AH2463" i="14"/>
  <c r="AH2464" i="14"/>
  <c r="AH2465" i="14"/>
  <c r="AH2466" i="14"/>
  <c r="AH2467" i="14"/>
  <c r="AH2469" i="14"/>
  <c r="AH2470" i="14"/>
  <c r="AH2471" i="14"/>
  <c r="AH2472" i="14"/>
  <c r="AH2473" i="14"/>
  <c r="AH2474" i="14"/>
  <c r="AH2475" i="14"/>
  <c r="AH2477" i="14"/>
  <c r="AH2478" i="14"/>
  <c r="AH2479" i="14"/>
  <c r="AH2480" i="14"/>
  <c r="AH2482" i="14"/>
  <c r="AH2483" i="14"/>
  <c r="AH2485" i="14"/>
  <c r="AH2486" i="14"/>
  <c r="AH2487" i="14"/>
  <c r="AH2488" i="14"/>
  <c r="AH2489" i="14"/>
  <c r="AH2490" i="14"/>
  <c r="AH2491" i="14"/>
  <c r="AH2493" i="14"/>
  <c r="AH2494" i="14"/>
  <c r="AH2495" i="14"/>
  <c r="AH2496" i="14"/>
  <c r="AH2497" i="14"/>
  <c r="AH2498" i="14"/>
  <c r="AH2499" i="14"/>
  <c r="AH2501" i="14"/>
  <c r="AH2502" i="14"/>
  <c r="AH2503" i="14"/>
  <c r="AH2504" i="14"/>
  <c r="AH2505" i="14"/>
  <c r="AH2506" i="14"/>
  <c r="AH2507" i="14"/>
  <c r="AH2509" i="14"/>
  <c r="AH2510" i="14"/>
  <c r="AH2511" i="14"/>
  <c r="AH2512" i="14"/>
  <c r="AH2514" i="14"/>
  <c r="AH2515" i="14"/>
  <c r="AH2517" i="14"/>
  <c r="AH2518" i="14"/>
  <c r="AH2519" i="14"/>
  <c r="AH2520" i="14"/>
  <c r="AH2521" i="14"/>
  <c r="AH2522" i="14"/>
  <c r="AH2523" i="14"/>
  <c r="AH2525" i="14"/>
  <c r="AH2526" i="14"/>
  <c r="AH2527" i="14"/>
  <c r="AH2528" i="14"/>
  <c r="AH2529" i="14"/>
  <c r="AH2530" i="14"/>
  <c r="AH2531" i="14"/>
  <c r="AH2533" i="14"/>
  <c r="AH2534" i="14"/>
  <c r="AH2535" i="14"/>
  <c r="AH2536" i="14"/>
  <c r="AH2537" i="14"/>
  <c r="AH2538" i="14"/>
  <c r="AH2539" i="14"/>
  <c r="AH2541" i="14"/>
  <c r="AH2542" i="14"/>
  <c r="AH2543" i="14"/>
  <c r="AH2544" i="14"/>
  <c r="AH2546" i="14"/>
  <c r="AH2547" i="14"/>
  <c r="AH2549" i="14"/>
  <c r="AH2550" i="14"/>
  <c r="AH2551" i="14"/>
  <c r="AH2552" i="14"/>
  <c r="AH2553" i="14"/>
  <c r="AH2554" i="14"/>
  <c r="AH2555" i="14"/>
  <c r="AH2557" i="14"/>
  <c r="AH2558" i="14"/>
  <c r="AH2559" i="14"/>
  <c r="AH2560" i="14"/>
  <c r="AH2561" i="14"/>
  <c r="AH2562" i="14"/>
  <c r="AH2563" i="14"/>
  <c r="AH2565" i="14"/>
  <c r="AH2566" i="14"/>
  <c r="AH2567" i="14"/>
  <c r="AH2568" i="14"/>
  <c r="AH2569" i="14"/>
  <c r="AH2570" i="14"/>
  <c r="AH2571" i="14"/>
  <c r="AH2573" i="14"/>
  <c r="AH2574" i="14"/>
  <c r="AH2575" i="14"/>
  <c r="AH2576" i="14"/>
  <c r="AH2578" i="14"/>
  <c r="AH2579" i="14"/>
  <c r="AH2581" i="14"/>
  <c r="AH2582" i="14"/>
  <c r="AH2583" i="14"/>
  <c r="AH2584" i="14"/>
  <c r="AH2585" i="14"/>
  <c r="AH2586" i="14"/>
  <c r="AH2587" i="14"/>
  <c r="AH2589" i="14"/>
  <c r="AH2590" i="14"/>
  <c r="AH2591" i="14"/>
  <c r="AH2592" i="14"/>
  <c r="AH2593" i="14"/>
  <c r="AH2594" i="14"/>
  <c r="AH2595" i="14"/>
  <c r="AH2597" i="14"/>
  <c r="AH2598" i="14"/>
  <c r="AH2599" i="14"/>
  <c r="AH2600" i="14"/>
  <c r="AH2601" i="14"/>
  <c r="AH2602" i="14"/>
  <c r="AH2603" i="14"/>
  <c r="AH2605" i="14"/>
  <c r="AH2606" i="14"/>
  <c r="AH2607" i="14"/>
  <c r="AH2608" i="14"/>
  <c r="AH2610" i="14"/>
  <c r="AH2611" i="14"/>
  <c r="AH2613" i="14"/>
  <c r="AH2614" i="14"/>
  <c r="AH2615" i="14"/>
  <c r="AH2616" i="14"/>
  <c r="AH2617" i="14"/>
  <c r="AH2618" i="14"/>
  <c r="AH2619" i="14"/>
  <c r="AH2621" i="14"/>
  <c r="AH2622" i="14"/>
  <c r="AH2623" i="14"/>
  <c r="AH2624" i="14"/>
  <c r="AH2625" i="14"/>
  <c r="AH2626" i="14"/>
  <c r="AH2627" i="14"/>
  <c r="AH2629" i="14"/>
  <c r="AH2630" i="14"/>
  <c r="AH2631" i="14"/>
  <c r="AH2632" i="14"/>
  <c r="AH2633" i="14"/>
  <c r="AH2634" i="14"/>
  <c r="AH2635" i="14"/>
  <c r="AH2637" i="14"/>
  <c r="AH2638" i="14"/>
  <c r="AH2639" i="14"/>
  <c r="AH2640" i="14"/>
  <c r="AH2643" i="14"/>
  <c r="AH2645" i="14"/>
  <c r="AH2646" i="14"/>
  <c r="AH2647" i="14"/>
  <c r="AH2648" i="14"/>
  <c r="AH2649" i="14"/>
  <c r="AH2650" i="14"/>
  <c r="AH2651" i="14"/>
  <c r="AH2653" i="14"/>
  <c r="AH2654" i="14"/>
  <c r="AH2655" i="14"/>
  <c r="AH2656" i="14"/>
  <c r="AH2657" i="14"/>
  <c r="AH2658" i="14"/>
  <c r="AH2659" i="14"/>
  <c r="AH2661" i="14"/>
  <c r="AH2662" i="14"/>
  <c r="AH2663" i="14"/>
  <c r="AH2664" i="14"/>
  <c r="AH2666" i="14"/>
  <c r="AH2667" i="14"/>
  <c r="AH2669" i="14"/>
  <c r="AH2670" i="14"/>
  <c r="AH2671" i="14"/>
  <c r="AH2672" i="14"/>
  <c r="AH2673" i="14"/>
  <c r="AH2674" i="14"/>
  <c r="AH2675" i="14"/>
  <c r="AH2677" i="14"/>
  <c r="AH2678" i="14"/>
  <c r="AH2679" i="14"/>
  <c r="AH2680" i="14"/>
  <c r="AH2681" i="14"/>
  <c r="AH2682" i="14"/>
  <c r="AH2683" i="14"/>
  <c r="AH2685" i="14"/>
  <c r="AH2686" i="14"/>
  <c r="AH2687" i="14"/>
  <c r="AH2688" i="14"/>
  <c r="AH2689" i="14"/>
  <c r="AH2690" i="14"/>
  <c r="AH2691" i="14"/>
  <c r="AH2693" i="14"/>
  <c r="AH2694" i="14"/>
  <c r="AH2695" i="14"/>
  <c r="AH2696" i="14"/>
  <c r="AH2698" i="14"/>
  <c r="AH2699" i="14"/>
  <c r="AH2701" i="14"/>
  <c r="AH2702" i="14"/>
  <c r="AH2703" i="14"/>
  <c r="AH2704" i="14"/>
  <c r="AH2705" i="14"/>
  <c r="AH2706" i="14"/>
  <c r="AH2707" i="14"/>
  <c r="AH2709" i="14"/>
  <c r="AH2710" i="14"/>
  <c r="AH2711" i="14"/>
  <c r="AH2712" i="14"/>
  <c r="AH2713" i="14"/>
  <c r="AH2714" i="14"/>
  <c r="AH2715" i="14"/>
  <c r="AH2717" i="14"/>
  <c r="AH2718" i="14"/>
  <c r="AH2719" i="14"/>
  <c r="AH2720" i="14"/>
  <c r="AH2721" i="14"/>
  <c r="AH2722" i="14"/>
  <c r="AH2723" i="14"/>
  <c r="AH2725" i="14"/>
  <c r="AH2726" i="14"/>
  <c r="AH2727" i="14"/>
  <c r="AH2728" i="14"/>
  <c r="AH2729" i="14"/>
  <c r="AH2730" i="14"/>
  <c r="AH2731" i="14"/>
  <c r="AH2733" i="14"/>
  <c r="AH2734" i="14"/>
  <c r="AH2735" i="14"/>
  <c r="AH2736" i="14"/>
  <c r="AH2737" i="14"/>
  <c r="AH2738" i="14"/>
  <c r="AH2739" i="14"/>
  <c r="AH2741" i="14"/>
  <c r="AH2742" i="14"/>
  <c r="AH2743" i="14"/>
  <c r="O2" i="10"/>
  <c r="AH115" i="14" s="1"/>
  <c r="AH268" i="14"/>
  <c r="AH276" i="14"/>
  <c r="AH284" i="14"/>
  <c r="AH292" i="14"/>
  <c r="AH300" i="14"/>
  <c r="AH308" i="14"/>
  <c r="AH332" i="14"/>
  <c r="AF115" i="14"/>
  <c r="AG115" i="14"/>
  <c r="AF116" i="14"/>
  <c r="AG116" i="14"/>
  <c r="AH116" i="14"/>
  <c r="AF117" i="14"/>
  <c r="AG117" i="14"/>
  <c r="AF118" i="14"/>
  <c r="AG118" i="14"/>
  <c r="AF119" i="14"/>
  <c r="AG119" i="14"/>
  <c r="AF120" i="14"/>
  <c r="AG120" i="14"/>
  <c r="AF121" i="14"/>
  <c r="AG121" i="14"/>
  <c r="AF122" i="14"/>
  <c r="AG122" i="14"/>
  <c r="AF123" i="14"/>
  <c r="AG123" i="14"/>
  <c r="AF124" i="14"/>
  <c r="AG124" i="14"/>
  <c r="AH124" i="14"/>
  <c r="AF125" i="14"/>
  <c r="AG125" i="14"/>
  <c r="AF126" i="14"/>
  <c r="AG126" i="14"/>
  <c r="AF127" i="14"/>
  <c r="AG127" i="14"/>
  <c r="AF128" i="14"/>
  <c r="AG128" i="14"/>
  <c r="AF129" i="14"/>
  <c r="AG129" i="14"/>
  <c r="AF130" i="14"/>
  <c r="AG130" i="14"/>
  <c r="AF131" i="14"/>
  <c r="AG131" i="14"/>
  <c r="AF132" i="14"/>
  <c r="AG132" i="14"/>
  <c r="AH132" i="14"/>
  <c r="AF133" i="14"/>
  <c r="AG133" i="14"/>
  <c r="AF134" i="14"/>
  <c r="AG134" i="14"/>
  <c r="AF135" i="14"/>
  <c r="AG135" i="14"/>
  <c r="AF136" i="14"/>
  <c r="AG136" i="14"/>
  <c r="AF137" i="14"/>
  <c r="AG137" i="14"/>
  <c r="AF138" i="14"/>
  <c r="AG138" i="14"/>
  <c r="AF139" i="14"/>
  <c r="AG139" i="14"/>
  <c r="AF140" i="14"/>
  <c r="AG140" i="14"/>
  <c r="AH140" i="14"/>
  <c r="AF141" i="14"/>
  <c r="AG141" i="14"/>
  <c r="AF142" i="14"/>
  <c r="AG142" i="14"/>
  <c r="AF143" i="14"/>
  <c r="AG143" i="14"/>
  <c r="AF144" i="14"/>
  <c r="AG144" i="14"/>
  <c r="AF145" i="14"/>
  <c r="AG145" i="14"/>
  <c r="AF146" i="14"/>
  <c r="AG146" i="14"/>
  <c r="AF147" i="14"/>
  <c r="AG147" i="14"/>
  <c r="AF148" i="14"/>
  <c r="AG148" i="14"/>
  <c r="AH148" i="14"/>
  <c r="AF149" i="14"/>
  <c r="AG149" i="14"/>
  <c r="AF150" i="14"/>
  <c r="AG150" i="14"/>
  <c r="AF151" i="14"/>
  <c r="AG151" i="14"/>
  <c r="AF152" i="14"/>
  <c r="AG152" i="14"/>
  <c r="AF153" i="14"/>
  <c r="AG153" i="14"/>
  <c r="AF154" i="14"/>
  <c r="AG154" i="14"/>
  <c r="AF155" i="14"/>
  <c r="AG155" i="14"/>
  <c r="AF156" i="14"/>
  <c r="AG156" i="14"/>
  <c r="AH156" i="14"/>
  <c r="AF157" i="14"/>
  <c r="AG157" i="14"/>
  <c r="AF158" i="14"/>
  <c r="AG158" i="14"/>
  <c r="AF159" i="14"/>
  <c r="AG159" i="14"/>
  <c r="AF160" i="14"/>
  <c r="AG160" i="14"/>
  <c r="AF161" i="14"/>
  <c r="AG161" i="14"/>
  <c r="AF162" i="14"/>
  <c r="AG162" i="14"/>
  <c r="AF163" i="14"/>
  <c r="AG163" i="14"/>
  <c r="AF164" i="14"/>
  <c r="AG164" i="14"/>
  <c r="AH164" i="14"/>
  <c r="AF165" i="14"/>
  <c r="AG165" i="14"/>
  <c r="AF166" i="14"/>
  <c r="AG166" i="14"/>
  <c r="AF167" i="14"/>
  <c r="AG167" i="14"/>
  <c r="AF168" i="14"/>
  <c r="AG168" i="14"/>
  <c r="AF169" i="14"/>
  <c r="AG169" i="14"/>
  <c r="AF170" i="14"/>
  <c r="AG170" i="14"/>
  <c r="AF171" i="14"/>
  <c r="AG171" i="14"/>
  <c r="AF172" i="14"/>
  <c r="AG172" i="14"/>
  <c r="AH172" i="14"/>
  <c r="AF173" i="14"/>
  <c r="AG173" i="14"/>
  <c r="AF174" i="14"/>
  <c r="AG174" i="14"/>
  <c r="AF175" i="14"/>
  <c r="AG175" i="14"/>
  <c r="AF176" i="14"/>
  <c r="AG176" i="14"/>
  <c r="AF177" i="14"/>
  <c r="AG177" i="14"/>
  <c r="AF178" i="14"/>
  <c r="AG178" i="14"/>
  <c r="AF179" i="14"/>
  <c r="AG179" i="14"/>
  <c r="AF180" i="14"/>
  <c r="AG180" i="14"/>
  <c r="AH180" i="14"/>
  <c r="AF181" i="14"/>
  <c r="AG181" i="14"/>
  <c r="AF182" i="14"/>
  <c r="AG182" i="14"/>
  <c r="AF183" i="14"/>
  <c r="AG183" i="14"/>
  <c r="AF184" i="14"/>
  <c r="AG184" i="14"/>
  <c r="AF185" i="14"/>
  <c r="AG185" i="14"/>
  <c r="AF186" i="14"/>
  <c r="AG186" i="14"/>
  <c r="AF187" i="14"/>
  <c r="AG187" i="14"/>
  <c r="AF188" i="14"/>
  <c r="AG188" i="14"/>
  <c r="AH188" i="14"/>
  <c r="AF189" i="14"/>
  <c r="AG189" i="14"/>
  <c r="AF190" i="14"/>
  <c r="AG190" i="14"/>
  <c r="AF191" i="14"/>
  <c r="AG191" i="14"/>
  <c r="AF192" i="14"/>
  <c r="AG192" i="14"/>
  <c r="AF193" i="14"/>
  <c r="AG193" i="14"/>
  <c r="AF194" i="14"/>
  <c r="AG194" i="14"/>
  <c r="AF195" i="14"/>
  <c r="AG195" i="14"/>
  <c r="AF196" i="14"/>
  <c r="AG196" i="14"/>
  <c r="AH196" i="14"/>
  <c r="AF197" i="14"/>
  <c r="AG197" i="14"/>
  <c r="AF198" i="14"/>
  <c r="AG198" i="14"/>
  <c r="AF199" i="14"/>
  <c r="AG199" i="14"/>
  <c r="AF200" i="14"/>
  <c r="AG200" i="14"/>
  <c r="AF201" i="14"/>
  <c r="AG201" i="14"/>
  <c r="AF202" i="14"/>
  <c r="AG202" i="14"/>
  <c r="AF203" i="14"/>
  <c r="AG203" i="14"/>
  <c r="AF204" i="14"/>
  <c r="AG204" i="14"/>
  <c r="AH204" i="14"/>
  <c r="AF205" i="14"/>
  <c r="AG205" i="14"/>
  <c r="AF206" i="14"/>
  <c r="AG206" i="14"/>
  <c r="AF207" i="14"/>
  <c r="AG207" i="14"/>
  <c r="AF208" i="14"/>
  <c r="AG208" i="14"/>
  <c r="AF209" i="14"/>
  <c r="AG209" i="14"/>
  <c r="AF210" i="14"/>
  <c r="AG210" i="14"/>
  <c r="AF211" i="14"/>
  <c r="AG211" i="14"/>
  <c r="AF212" i="14"/>
  <c r="AG212" i="14"/>
  <c r="AH212" i="14"/>
  <c r="AF213" i="14"/>
  <c r="AG213" i="14"/>
  <c r="AF214" i="14"/>
  <c r="AG214" i="14"/>
  <c r="AF215" i="14"/>
  <c r="AG215" i="14"/>
  <c r="AF216" i="14"/>
  <c r="AG216" i="14"/>
  <c r="AF217" i="14"/>
  <c r="AG217" i="14"/>
  <c r="AF218" i="14"/>
  <c r="AG218" i="14"/>
  <c r="AF219" i="14"/>
  <c r="AG219" i="14"/>
  <c r="AF220" i="14"/>
  <c r="AG220" i="14"/>
  <c r="AH220" i="14"/>
  <c r="AF221" i="14"/>
  <c r="AG221" i="14"/>
  <c r="AF222" i="14"/>
  <c r="AG222" i="14"/>
  <c r="AF223" i="14"/>
  <c r="AG223" i="14"/>
  <c r="AF224" i="14"/>
  <c r="AG224" i="14"/>
  <c r="AF225" i="14"/>
  <c r="AG225" i="14"/>
  <c r="AF226" i="14"/>
  <c r="AG226" i="14"/>
  <c r="AF227" i="14"/>
  <c r="AG227" i="14"/>
  <c r="AF228" i="14"/>
  <c r="AG228" i="14"/>
  <c r="AH228" i="14"/>
  <c r="AF229" i="14"/>
  <c r="AG229" i="14"/>
  <c r="AF230" i="14"/>
  <c r="AG230" i="14"/>
  <c r="AF231" i="14"/>
  <c r="AG231" i="14"/>
  <c r="AF232" i="14"/>
  <c r="AG232" i="14"/>
  <c r="AF233" i="14"/>
  <c r="AG233" i="14"/>
  <c r="AF234" i="14"/>
  <c r="AG234" i="14"/>
  <c r="AF235" i="14"/>
  <c r="AG235" i="14"/>
  <c r="AF236" i="14"/>
  <c r="AG236" i="14"/>
  <c r="AH236" i="14"/>
  <c r="AF237" i="14"/>
  <c r="AG237" i="14"/>
  <c r="AF238" i="14"/>
  <c r="AG238" i="14"/>
  <c r="AF239" i="14"/>
  <c r="AG239" i="14"/>
  <c r="AF240" i="14"/>
  <c r="AG240" i="14"/>
  <c r="AF241" i="14"/>
  <c r="AG241" i="14"/>
  <c r="AF242" i="14"/>
  <c r="AG242" i="14"/>
  <c r="AF243" i="14"/>
  <c r="AG243" i="14"/>
  <c r="AF244" i="14"/>
  <c r="AG244" i="14"/>
  <c r="AH244" i="14"/>
  <c r="AF245" i="14"/>
  <c r="AG245" i="14"/>
  <c r="AF246" i="14"/>
  <c r="AG246" i="14"/>
  <c r="AF247" i="14"/>
  <c r="AG247" i="14"/>
  <c r="AF248" i="14"/>
  <c r="AG248" i="14"/>
  <c r="AF249" i="14"/>
  <c r="AG249" i="14"/>
  <c r="AF250" i="14"/>
  <c r="AG250" i="14"/>
  <c r="AF251" i="14"/>
  <c r="AG251" i="14"/>
  <c r="AF252" i="14"/>
  <c r="AG252" i="14"/>
  <c r="AH252" i="14"/>
  <c r="AF253" i="14"/>
  <c r="AG253" i="14"/>
  <c r="AF254" i="14"/>
  <c r="AG254" i="14"/>
  <c r="AF255" i="14"/>
  <c r="AG255" i="14"/>
  <c r="AF256" i="14"/>
  <c r="AG256" i="14"/>
  <c r="AF257" i="14"/>
  <c r="AG257" i="14"/>
  <c r="AF258" i="14"/>
  <c r="AG258" i="14"/>
  <c r="AF259" i="14"/>
  <c r="AG259" i="14"/>
  <c r="AF260" i="14"/>
  <c r="AG260" i="14"/>
  <c r="AH260" i="14"/>
  <c r="AF261" i="14"/>
  <c r="AG261" i="14"/>
  <c r="AF262" i="14"/>
  <c r="AG262" i="14"/>
  <c r="AF263" i="14"/>
  <c r="AG263" i="14"/>
  <c r="AF264" i="14"/>
  <c r="AG264" i="14"/>
  <c r="AF265" i="14"/>
  <c r="AG265" i="14"/>
  <c r="AF266" i="14"/>
  <c r="AG266" i="14"/>
  <c r="AF267" i="14"/>
  <c r="AG267" i="14"/>
  <c r="AF268" i="14"/>
  <c r="AG268" i="14"/>
  <c r="AF269" i="14"/>
  <c r="AG269" i="14"/>
  <c r="AF270" i="14"/>
  <c r="AG270" i="14"/>
  <c r="AF271" i="14"/>
  <c r="AG271" i="14"/>
  <c r="AF272" i="14"/>
  <c r="AG272" i="14"/>
  <c r="AF273" i="14"/>
  <c r="AG273" i="14"/>
  <c r="AF274" i="14"/>
  <c r="AG274" i="14"/>
  <c r="AF275" i="14"/>
  <c r="AG275" i="14"/>
  <c r="AF276" i="14"/>
  <c r="AG276" i="14"/>
  <c r="AF277" i="14"/>
  <c r="AG277" i="14"/>
  <c r="AF278" i="14"/>
  <c r="AG278" i="14"/>
  <c r="AF279" i="14"/>
  <c r="AG279" i="14"/>
  <c r="AF280" i="14"/>
  <c r="AG280" i="14"/>
  <c r="AF281" i="14"/>
  <c r="AG281" i="14"/>
  <c r="AF282" i="14"/>
  <c r="AG282" i="14"/>
  <c r="AF283" i="14"/>
  <c r="AG283" i="14"/>
  <c r="AF284" i="14"/>
  <c r="AG284" i="14"/>
  <c r="AF285" i="14"/>
  <c r="AG285" i="14"/>
  <c r="AF286" i="14"/>
  <c r="AG286" i="14"/>
  <c r="AF287" i="14"/>
  <c r="AG287" i="14"/>
  <c r="AF288" i="14"/>
  <c r="AG288" i="14"/>
  <c r="AF289" i="14"/>
  <c r="AG289" i="14"/>
  <c r="AF290" i="14"/>
  <c r="AG290" i="14"/>
  <c r="AF291" i="14"/>
  <c r="AG291" i="14"/>
  <c r="AF292" i="14"/>
  <c r="AG292" i="14"/>
  <c r="AF293" i="14"/>
  <c r="AG293" i="14"/>
  <c r="AF294" i="14"/>
  <c r="AG294" i="14"/>
  <c r="AF295" i="14"/>
  <c r="AG295" i="14"/>
  <c r="AF296" i="14"/>
  <c r="AG296" i="14"/>
  <c r="AF297" i="14"/>
  <c r="AG297" i="14"/>
  <c r="AF298" i="14"/>
  <c r="AG298" i="14"/>
  <c r="AF299" i="14"/>
  <c r="AG299" i="14"/>
  <c r="AF300" i="14"/>
  <c r="AG300" i="14"/>
  <c r="AF301" i="14"/>
  <c r="AG301" i="14"/>
  <c r="AF302" i="14"/>
  <c r="AG302" i="14"/>
  <c r="AF303" i="14"/>
  <c r="AG303" i="14"/>
  <c r="AF304" i="14"/>
  <c r="AG304" i="14"/>
  <c r="AF305" i="14"/>
  <c r="AG305" i="14"/>
  <c r="AF306" i="14"/>
  <c r="AG306" i="14"/>
  <c r="AF307" i="14"/>
  <c r="AG307" i="14"/>
  <c r="AF308" i="14"/>
  <c r="AG308" i="14"/>
  <c r="AF309" i="14"/>
  <c r="AG309" i="14"/>
  <c r="AF310" i="14"/>
  <c r="AG310" i="14"/>
  <c r="AF311" i="14"/>
  <c r="AG311" i="14"/>
  <c r="AF312" i="14"/>
  <c r="AG312" i="14"/>
  <c r="AF313" i="14"/>
  <c r="AG313" i="14"/>
  <c r="AF314" i="14"/>
  <c r="AG314" i="14"/>
  <c r="AF315" i="14"/>
  <c r="AG315" i="14"/>
  <c r="AF316" i="14"/>
  <c r="AG316" i="14"/>
  <c r="AF317" i="14"/>
  <c r="AG317" i="14"/>
  <c r="AF318" i="14"/>
  <c r="AG318" i="14"/>
  <c r="AF319" i="14"/>
  <c r="AG319" i="14"/>
  <c r="AF320" i="14"/>
  <c r="AG320" i="14"/>
  <c r="AF321" i="14"/>
  <c r="AG321" i="14"/>
  <c r="AF322" i="14"/>
  <c r="AG322" i="14"/>
  <c r="AF323" i="14"/>
  <c r="AG323" i="14"/>
  <c r="AF324" i="14"/>
  <c r="AG324" i="14"/>
  <c r="AF325" i="14"/>
  <c r="AG325" i="14"/>
  <c r="AF326" i="14"/>
  <c r="AG326" i="14"/>
  <c r="AF327" i="14"/>
  <c r="AG327" i="14"/>
  <c r="AF328" i="14"/>
  <c r="AG328" i="14"/>
  <c r="AF329" i="14"/>
  <c r="AG329" i="14"/>
  <c r="AF330" i="14"/>
  <c r="AG330" i="14"/>
  <c r="AF331" i="14"/>
  <c r="AG331" i="14"/>
  <c r="AF332" i="14"/>
  <c r="AG332" i="14"/>
  <c r="AF333" i="14"/>
  <c r="AG333" i="14"/>
  <c r="AF334" i="14"/>
  <c r="AG334" i="14"/>
  <c r="AF335" i="14"/>
  <c r="AG335" i="14"/>
  <c r="AF336" i="14"/>
  <c r="AG336" i="14"/>
  <c r="AF337" i="14"/>
  <c r="AG337" i="14"/>
  <c r="AF338" i="14"/>
  <c r="AG338" i="14"/>
  <c r="AF339" i="14"/>
  <c r="AG339" i="14"/>
  <c r="AF340" i="14"/>
  <c r="AG340" i="14"/>
  <c r="AH340" i="14"/>
  <c r="AF341" i="14"/>
  <c r="AG341" i="14"/>
  <c r="AF342" i="14"/>
  <c r="AG342" i="14"/>
  <c r="AF343" i="14"/>
  <c r="AG343" i="14"/>
  <c r="AF344" i="14"/>
  <c r="AG344" i="14"/>
  <c r="AF345" i="14"/>
  <c r="AG345" i="14"/>
  <c r="AF346" i="14"/>
  <c r="AG346" i="14"/>
  <c r="AF347" i="14"/>
  <c r="AG347" i="14"/>
  <c r="AF348" i="14"/>
  <c r="AG348" i="14"/>
  <c r="AH348" i="14"/>
  <c r="AF349" i="14"/>
  <c r="AG349" i="14"/>
  <c r="AF350" i="14"/>
  <c r="AG350" i="14"/>
  <c r="AF351" i="14"/>
  <c r="AG351" i="14"/>
  <c r="AF352" i="14"/>
  <c r="AG352" i="14"/>
  <c r="AF353" i="14"/>
  <c r="AG353" i="14"/>
  <c r="AF354" i="14"/>
  <c r="AG354" i="14"/>
  <c r="AF355" i="14"/>
  <c r="AG355" i="14"/>
  <c r="AF356" i="14"/>
  <c r="AG356" i="14"/>
  <c r="AH356" i="14"/>
  <c r="AF357" i="14"/>
  <c r="AG357" i="14"/>
  <c r="AF358" i="14"/>
  <c r="AG358" i="14"/>
  <c r="AF359" i="14"/>
  <c r="AG359" i="14"/>
  <c r="AF360" i="14"/>
  <c r="AG360" i="14"/>
  <c r="AF361" i="14"/>
  <c r="AG361" i="14"/>
  <c r="AF362" i="14"/>
  <c r="AG362" i="14"/>
  <c r="AF363" i="14"/>
  <c r="AG363" i="14"/>
  <c r="AF364" i="14"/>
  <c r="AG364" i="14"/>
  <c r="AH364" i="14"/>
  <c r="AF365" i="14"/>
  <c r="AG365" i="14"/>
  <c r="AF366" i="14"/>
  <c r="AG366" i="14"/>
  <c r="AF367" i="14"/>
  <c r="AG367" i="14"/>
  <c r="AF368" i="14"/>
  <c r="AG368" i="14"/>
  <c r="AF369" i="14"/>
  <c r="AG369" i="14"/>
  <c r="AF370" i="14"/>
  <c r="AG370" i="14"/>
  <c r="AF371" i="14"/>
  <c r="AG371" i="14"/>
  <c r="AF372" i="14"/>
  <c r="AG372" i="14"/>
  <c r="AH372" i="14"/>
  <c r="AF373" i="14"/>
  <c r="AG373" i="14"/>
  <c r="AF374" i="14"/>
  <c r="AG374" i="14"/>
  <c r="AF375" i="14"/>
  <c r="AG375" i="14"/>
  <c r="AF376" i="14"/>
  <c r="AG376" i="14"/>
  <c r="AF377" i="14"/>
  <c r="AG377" i="14"/>
  <c r="AF378" i="14"/>
  <c r="AG378" i="14"/>
  <c r="AF379" i="14"/>
  <c r="AG379" i="14"/>
  <c r="AF380" i="14"/>
  <c r="AG380" i="14"/>
  <c r="AH380" i="14"/>
  <c r="AF381" i="14"/>
  <c r="AG381" i="14"/>
  <c r="AF382" i="14"/>
  <c r="AG382" i="14"/>
  <c r="AF383" i="14"/>
  <c r="AG383" i="14"/>
  <c r="AF384" i="14"/>
  <c r="AG384" i="14"/>
  <c r="AF385" i="14"/>
  <c r="AG385" i="14"/>
  <c r="AF386" i="14"/>
  <c r="AG386" i="14"/>
  <c r="AF387" i="14"/>
  <c r="AG387" i="14"/>
  <c r="AF388" i="14"/>
  <c r="AG388" i="14"/>
  <c r="AH388" i="14"/>
  <c r="AF389" i="14"/>
  <c r="AG389" i="14"/>
  <c r="AF390" i="14"/>
  <c r="AG390" i="14"/>
  <c r="AF391" i="14"/>
  <c r="AG391" i="14"/>
  <c r="AF392" i="14"/>
  <c r="AG392" i="14"/>
  <c r="AF393" i="14"/>
  <c r="AG393" i="14"/>
  <c r="AF394" i="14"/>
  <c r="AG394" i="14"/>
  <c r="AF395" i="14"/>
  <c r="AG395" i="14"/>
  <c r="AF396" i="14"/>
  <c r="AG396" i="14"/>
  <c r="AH396" i="14"/>
  <c r="AF397" i="14"/>
  <c r="AG397" i="14"/>
  <c r="AF398" i="14"/>
  <c r="AG398" i="14"/>
  <c r="AF399" i="14"/>
  <c r="AG399" i="14"/>
  <c r="AF400" i="14"/>
  <c r="AG400" i="14"/>
  <c r="AF401" i="14"/>
  <c r="AG401" i="14"/>
  <c r="AF402" i="14"/>
  <c r="AG402" i="14"/>
  <c r="AF403" i="14"/>
  <c r="AG403" i="14"/>
  <c r="AF404" i="14"/>
  <c r="AG404" i="14"/>
  <c r="AH404" i="14"/>
  <c r="AF405" i="14"/>
  <c r="AG405" i="14"/>
  <c r="AF406" i="14"/>
  <c r="AG406" i="14"/>
  <c r="AF407" i="14"/>
  <c r="AG407" i="14"/>
  <c r="AF408" i="14"/>
  <c r="AG408" i="14"/>
  <c r="AF409" i="14"/>
  <c r="AG409" i="14"/>
  <c r="AF410" i="14"/>
  <c r="AG410" i="14"/>
  <c r="AF411" i="14"/>
  <c r="AG411" i="14"/>
  <c r="AF412" i="14"/>
  <c r="AG412" i="14"/>
  <c r="AH412" i="14"/>
  <c r="AF413" i="14"/>
  <c r="AG413" i="14"/>
  <c r="AF414" i="14"/>
  <c r="AG414" i="14"/>
  <c r="AF415" i="14"/>
  <c r="AG415" i="14"/>
  <c r="AF416" i="14"/>
  <c r="AG416" i="14"/>
  <c r="AF417" i="14"/>
  <c r="AG417" i="14"/>
  <c r="AF418" i="14"/>
  <c r="AG418" i="14"/>
  <c r="AF419" i="14"/>
  <c r="AG419" i="14"/>
  <c r="AF420" i="14"/>
  <c r="AG420" i="14"/>
  <c r="AH420" i="14"/>
  <c r="AF421" i="14"/>
  <c r="AG421" i="14"/>
  <c r="AF422" i="14"/>
  <c r="AG422" i="14"/>
  <c r="AF423" i="14"/>
  <c r="AG423" i="14"/>
  <c r="AF424" i="14"/>
  <c r="AG424" i="14"/>
  <c r="AF425" i="14"/>
  <c r="AG425" i="14"/>
  <c r="AF426" i="14"/>
  <c r="AG426" i="14"/>
  <c r="AF427" i="14"/>
  <c r="AG427" i="14"/>
  <c r="AF428" i="14"/>
  <c r="AG428" i="14"/>
  <c r="AH428" i="14"/>
  <c r="AF429" i="14"/>
  <c r="AG429" i="14"/>
  <c r="AF430" i="14"/>
  <c r="AG430" i="14"/>
  <c r="AF431" i="14"/>
  <c r="AG431" i="14"/>
  <c r="AF432" i="14"/>
  <c r="AG432" i="14"/>
  <c r="AF433" i="14"/>
  <c r="AG433" i="14"/>
  <c r="AF434" i="14"/>
  <c r="AG434" i="14"/>
  <c r="AF435" i="14"/>
  <c r="AG435" i="14"/>
  <c r="AF436" i="14"/>
  <c r="AG436" i="14"/>
  <c r="AH436" i="14"/>
  <c r="AF437" i="14"/>
  <c r="AG437" i="14"/>
  <c r="AF438" i="14"/>
  <c r="AG438" i="14"/>
  <c r="AF439" i="14"/>
  <c r="AG439" i="14"/>
  <c r="AF440" i="14"/>
  <c r="AG440" i="14"/>
  <c r="AF441" i="14"/>
  <c r="AG441" i="14"/>
  <c r="AF442" i="14"/>
  <c r="AG442" i="14"/>
  <c r="AF443" i="14"/>
  <c r="AG443" i="14"/>
  <c r="AF444" i="14"/>
  <c r="AG444" i="14"/>
  <c r="AH444" i="14"/>
  <c r="AF445" i="14"/>
  <c r="AG445" i="14"/>
  <c r="AF446" i="14"/>
  <c r="AG446" i="14"/>
  <c r="AF447" i="14"/>
  <c r="AG447" i="14"/>
  <c r="AF448" i="14"/>
  <c r="AG448" i="14"/>
  <c r="AF449" i="14"/>
  <c r="AG449" i="14"/>
  <c r="AF450" i="14"/>
  <c r="AG450" i="14"/>
  <c r="AF451" i="14"/>
  <c r="AG451" i="14"/>
  <c r="AF452" i="14"/>
  <c r="AG452" i="14"/>
  <c r="AH452" i="14"/>
  <c r="AF453" i="14"/>
  <c r="AG453" i="14"/>
  <c r="AF454" i="14"/>
  <c r="AG454" i="14"/>
  <c r="AF455" i="14"/>
  <c r="AG455" i="14"/>
  <c r="AF456" i="14"/>
  <c r="AG456" i="14"/>
  <c r="AF457" i="14"/>
  <c r="AG457" i="14"/>
  <c r="AF458" i="14"/>
  <c r="AG458" i="14"/>
  <c r="AF459" i="14"/>
  <c r="AG459" i="14"/>
  <c r="AF460" i="14"/>
  <c r="AG460" i="14"/>
  <c r="AH460" i="14"/>
  <c r="AF461" i="14"/>
  <c r="AG461" i="14"/>
  <c r="AF462" i="14"/>
  <c r="AG462" i="14"/>
  <c r="AF463" i="14"/>
  <c r="AG463" i="14"/>
  <c r="AF464" i="14"/>
  <c r="AG464" i="14"/>
  <c r="AF465" i="14"/>
  <c r="AG465" i="14"/>
  <c r="AF466" i="14"/>
  <c r="AG466" i="14"/>
  <c r="AF467" i="14"/>
  <c r="AG467" i="14"/>
  <c r="AF468" i="14"/>
  <c r="AG468" i="14"/>
  <c r="AH468" i="14"/>
  <c r="AF469" i="14"/>
  <c r="AG469" i="14"/>
  <c r="AF470" i="14"/>
  <c r="AG470" i="14"/>
  <c r="AF471" i="14"/>
  <c r="AG471" i="14"/>
  <c r="AF472" i="14"/>
  <c r="AG472" i="14"/>
  <c r="AF473" i="14"/>
  <c r="AG473" i="14"/>
  <c r="AF474" i="14"/>
  <c r="AG474" i="14"/>
  <c r="AF475" i="14"/>
  <c r="AG475" i="14"/>
  <c r="AF476" i="14"/>
  <c r="AG476" i="14"/>
  <c r="AH476" i="14"/>
  <c r="AF477" i="14"/>
  <c r="AG477" i="14"/>
  <c r="AF478" i="14"/>
  <c r="AG478" i="14"/>
  <c r="AF479" i="14"/>
  <c r="AG479" i="14"/>
  <c r="AF480" i="14"/>
  <c r="AG480" i="14"/>
  <c r="AF481" i="14"/>
  <c r="AG481" i="14"/>
  <c r="AH481" i="14"/>
  <c r="AF482" i="14"/>
  <c r="AG482" i="14"/>
  <c r="AF483" i="14"/>
  <c r="AG483" i="14"/>
  <c r="AF484" i="14"/>
  <c r="AG484" i="14"/>
  <c r="AH484" i="14"/>
  <c r="AF485" i="14"/>
  <c r="AG485" i="14"/>
  <c r="AF486" i="14"/>
  <c r="AG486" i="14"/>
  <c r="AF487" i="14"/>
  <c r="AG487" i="14"/>
  <c r="AF488" i="14"/>
  <c r="AG488" i="14"/>
  <c r="AF489" i="14"/>
  <c r="AG489" i="14"/>
  <c r="AF490" i="14"/>
  <c r="AG490" i="14"/>
  <c r="AF491" i="14"/>
  <c r="AG491" i="14"/>
  <c r="AF492" i="14"/>
  <c r="AG492" i="14"/>
  <c r="AH492" i="14"/>
  <c r="AF493" i="14"/>
  <c r="AG493" i="14"/>
  <c r="AF494" i="14"/>
  <c r="AG494" i="14"/>
  <c r="AF495" i="14"/>
  <c r="AG495" i="14"/>
  <c r="AF496" i="14"/>
  <c r="AG496" i="14"/>
  <c r="AF497" i="14"/>
  <c r="AG497" i="14"/>
  <c r="AH497" i="14"/>
  <c r="AF498" i="14"/>
  <c r="AG498" i="14"/>
  <c r="AF499" i="14"/>
  <c r="AG499" i="14"/>
  <c r="AF500" i="14"/>
  <c r="AG500" i="14"/>
  <c r="AF501" i="14"/>
  <c r="AG501" i="14"/>
  <c r="AF502" i="14"/>
  <c r="AG502" i="14"/>
  <c r="AF503" i="14"/>
  <c r="AG503" i="14"/>
  <c r="AF504" i="14"/>
  <c r="AG504" i="14"/>
  <c r="AF505" i="14"/>
  <c r="AG505" i="14"/>
  <c r="AF506" i="14"/>
  <c r="AG506" i="14"/>
  <c r="AF507" i="14"/>
  <c r="AG507" i="14"/>
  <c r="AF508" i="14"/>
  <c r="AG508" i="14"/>
  <c r="AF509" i="14"/>
  <c r="AG509" i="14"/>
  <c r="AF510" i="14"/>
  <c r="AG510" i="14"/>
  <c r="AF511" i="14"/>
  <c r="AG511" i="14"/>
  <c r="AF512" i="14"/>
  <c r="AG512" i="14"/>
  <c r="AF513" i="14"/>
  <c r="AG513" i="14"/>
  <c r="AF514" i="14"/>
  <c r="AG514" i="14"/>
  <c r="AF515" i="14"/>
  <c r="AG515" i="14"/>
  <c r="AF516" i="14"/>
  <c r="AG516" i="14"/>
  <c r="AF517" i="14"/>
  <c r="AG517" i="14"/>
  <c r="AF518" i="14"/>
  <c r="AG518" i="14"/>
  <c r="AF519" i="14"/>
  <c r="AG519" i="14"/>
  <c r="AF520" i="14"/>
  <c r="AG520" i="14"/>
  <c r="AF521" i="14"/>
  <c r="AG521" i="14"/>
  <c r="AF522" i="14"/>
  <c r="AG522" i="14"/>
  <c r="AF523" i="14"/>
  <c r="AG523" i="14"/>
  <c r="AF524" i="14"/>
  <c r="AG524" i="14"/>
  <c r="AH524" i="14"/>
  <c r="AF525" i="14"/>
  <c r="AG525" i="14"/>
  <c r="AF526" i="14"/>
  <c r="AG526" i="14"/>
  <c r="AF527" i="14"/>
  <c r="AG527" i="14"/>
  <c r="AF528" i="14"/>
  <c r="AG528" i="14"/>
  <c r="AF529" i="14"/>
  <c r="AG529" i="14"/>
  <c r="AF530" i="14"/>
  <c r="AG530" i="14"/>
  <c r="AF531" i="14"/>
  <c r="AG531" i="14"/>
  <c r="AF532" i="14"/>
  <c r="AG532" i="14"/>
  <c r="AH532" i="14"/>
  <c r="AF533" i="14"/>
  <c r="AG533" i="14"/>
  <c r="AF534" i="14"/>
  <c r="AG534" i="14"/>
  <c r="AF535" i="14"/>
  <c r="AG535" i="14"/>
  <c r="AF536" i="14"/>
  <c r="AG536" i="14"/>
  <c r="AF537" i="14"/>
  <c r="AG537" i="14"/>
  <c r="AF538" i="14"/>
  <c r="AG538" i="14"/>
  <c r="AF539" i="14"/>
  <c r="AG539" i="14"/>
  <c r="AF540" i="14"/>
  <c r="AG540" i="14"/>
  <c r="AF541" i="14"/>
  <c r="AG541" i="14"/>
  <c r="AF542" i="14"/>
  <c r="AG542" i="14"/>
  <c r="AF543" i="14"/>
  <c r="AG543" i="14"/>
  <c r="AF544" i="14"/>
  <c r="AG544" i="14"/>
  <c r="AF545" i="14"/>
  <c r="AG545" i="14"/>
  <c r="AF546" i="14"/>
  <c r="AG546" i="14"/>
  <c r="AF547" i="14"/>
  <c r="AG547" i="14"/>
  <c r="AF548" i="14"/>
  <c r="AG548" i="14"/>
  <c r="AH548" i="14"/>
  <c r="AF549" i="14"/>
  <c r="AG549" i="14"/>
  <c r="AF550" i="14"/>
  <c r="AG550" i="14"/>
  <c r="AF551" i="14"/>
  <c r="AG551" i="14"/>
  <c r="AF552" i="14"/>
  <c r="AG552" i="14"/>
  <c r="AF553" i="14"/>
  <c r="AG553" i="14"/>
  <c r="AF554" i="14"/>
  <c r="AG554" i="14"/>
  <c r="AF555" i="14"/>
  <c r="AG555" i="14"/>
  <c r="AF556" i="14"/>
  <c r="AG556" i="14"/>
  <c r="AF557" i="14"/>
  <c r="AG557" i="14"/>
  <c r="AF558" i="14"/>
  <c r="AG558" i="14"/>
  <c r="AF559" i="14"/>
  <c r="AG559" i="14"/>
  <c r="AF560" i="14"/>
  <c r="AG560" i="14"/>
  <c r="AF561" i="14"/>
  <c r="AG561" i="14"/>
  <c r="AF562" i="14"/>
  <c r="AG562" i="14"/>
  <c r="AF563" i="14"/>
  <c r="AG563" i="14"/>
  <c r="AF564" i="14"/>
  <c r="AG564" i="14"/>
  <c r="AH564" i="14"/>
  <c r="AF565" i="14"/>
  <c r="AG565" i="14"/>
  <c r="AF566" i="14"/>
  <c r="AG566" i="14"/>
  <c r="AF567" i="14"/>
  <c r="AG567" i="14"/>
  <c r="AF568" i="14"/>
  <c r="AG568" i="14"/>
  <c r="AF569" i="14"/>
  <c r="AG569" i="14"/>
  <c r="AF570" i="14"/>
  <c r="AG570" i="14"/>
  <c r="AF571" i="14"/>
  <c r="AG571" i="14"/>
  <c r="AF572" i="14"/>
  <c r="AG572" i="14"/>
  <c r="AF573" i="14"/>
  <c r="AG573" i="14"/>
  <c r="AF574" i="14"/>
  <c r="AG574" i="14"/>
  <c r="AF575" i="14"/>
  <c r="AG575" i="14"/>
  <c r="AF576" i="14"/>
  <c r="AG576" i="14"/>
  <c r="AF577" i="14"/>
  <c r="AG577" i="14"/>
  <c r="AF578" i="14"/>
  <c r="AG578" i="14"/>
  <c r="AF579" i="14"/>
  <c r="AG579" i="14"/>
  <c r="AF580" i="14"/>
  <c r="AG580" i="14"/>
  <c r="AF581" i="14"/>
  <c r="AG581" i="14"/>
  <c r="AF582" i="14"/>
  <c r="AG582" i="14"/>
  <c r="AF583" i="14"/>
  <c r="AG583" i="14"/>
  <c r="AF584" i="14"/>
  <c r="AG584" i="14"/>
  <c r="AF585" i="14"/>
  <c r="AG585" i="14"/>
  <c r="AF586" i="14"/>
  <c r="AG586" i="14"/>
  <c r="AF587" i="14"/>
  <c r="AG587" i="14"/>
  <c r="AF588" i="14"/>
  <c r="AG588" i="14"/>
  <c r="AH588" i="14"/>
  <c r="AF589" i="14"/>
  <c r="AG589" i="14"/>
  <c r="AF590" i="14"/>
  <c r="AG590" i="14"/>
  <c r="AF591" i="14"/>
  <c r="AG591" i="14"/>
  <c r="AF592" i="14"/>
  <c r="AG592" i="14"/>
  <c r="AF593" i="14"/>
  <c r="AG593" i="14"/>
  <c r="AF594" i="14"/>
  <c r="AG594" i="14"/>
  <c r="AF595" i="14"/>
  <c r="AG595" i="14"/>
  <c r="AF596" i="14"/>
  <c r="AG596" i="14"/>
  <c r="AF597" i="14"/>
  <c r="AG597" i="14"/>
  <c r="AF598" i="14"/>
  <c r="AG598" i="14"/>
  <c r="AF599" i="14"/>
  <c r="AG599" i="14"/>
  <c r="AF600" i="14"/>
  <c r="AG600" i="14"/>
  <c r="AF601" i="14"/>
  <c r="AG601" i="14"/>
  <c r="AF602" i="14"/>
  <c r="AG602" i="14"/>
  <c r="AF603" i="14"/>
  <c r="AG603" i="14"/>
  <c r="AF604" i="14"/>
  <c r="AG604" i="14"/>
  <c r="AF605" i="14"/>
  <c r="AG605" i="14"/>
  <c r="AF606" i="14"/>
  <c r="AG606" i="14"/>
  <c r="AF607" i="14"/>
  <c r="AG607" i="14"/>
  <c r="AF608" i="14"/>
  <c r="AG608" i="14"/>
  <c r="AF609" i="14"/>
  <c r="AG609" i="14"/>
  <c r="AH609" i="14"/>
  <c r="AF610" i="14"/>
  <c r="AG610" i="14"/>
  <c r="AF611" i="14"/>
  <c r="AG611" i="14"/>
  <c r="AF612" i="14"/>
  <c r="AG612" i="14"/>
  <c r="AH612" i="14"/>
  <c r="AF613" i="14"/>
  <c r="AG613" i="14"/>
  <c r="AF614" i="14"/>
  <c r="AG614" i="14"/>
  <c r="AF615" i="14"/>
  <c r="AG615" i="14"/>
  <c r="AF616" i="14"/>
  <c r="AG616" i="14"/>
  <c r="AF617" i="14"/>
  <c r="AG617" i="14"/>
  <c r="AF618" i="14"/>
  <c r="AG618" i="14"/>
  <c r="AF619" i="14"/>
  <c r="AG619" i="14"/>
  <c r="AF620" i="14"/>
  <c r="AG620" i="14"/>
  <c r="AH620" i="14"/>
  <c r="AF621" i="14"/>
  <c r="AG621" i="14"/>
  <c r="AF622" i="14"/>
  <c r="AG622" i="14"/>
  <c r="AF623" i="14"/>
  <c r="AG623" i="14"/>
  <c r="AF624" i="14"/>
  <c r="AG624" i="14"/>
  <c r="AF625" i="14"/>
  <c r="AG625" i="14"/>
  <c r="AF626" i="14"/>
  <c r="AG626" i="14"/>
  <c r="AF627" i="14"/>
  <c r="AG627" i="14"/>
  <c r="AF628" i="14"/>
  <c r="AG628" i="14"/>
  <c r="AF629" i="14"/>
  <c r="AG629" i="14"/>
  <c r="AF630" i="14"/>
  <c r="AG630" i="14"/>
  <c r="AF631" i="14"/>
  <c r="AG631" i="14"/>
  <c r="AF632" i="14"/>
  <c r="AG632" i="14"/>
  <c r="AF633" i="14"/>
  <c r="AG633" i="14"/>
  <c r="AF634" i="14"/>
  <c r="AG634" i="14"/>
  <c r="AF635" i="14"/>
  <c r="AG635" i="14"/>
  <c r="AF636" i="14"/>
  <c r="AG636" i="14"/>
  <c r="AF637" i="14"/>
  <c r="AG637" i="14"/>
  <c r="AF638" i="14"/>
  <c r="AG638" i="14"/>
  <c r="AF639" i="14"/>
  <c r="AG639" i="14"/>
  <c r="AF640" i="14"/>
  <c r="AG640" i="14"/>
  <c r="AF641" i="14"/>
  <c r="AG641" i="14"/>
  <c r="AF642" i="14"/>
  <c r="AG642" i="14"/>
  <c r="AF643" i="14"/>
  <c r="AG643" i="14"/>
  <c r="AF644" i="14"/>
  <c r="AG644" i="14"/>
  <c r="AF645" i="14"/>
  <c r="AG645" i="14"/>
  <c r="AF646" i="14"/>
  <c r="AG646" i="14"/>
  <c r="AF647" i="14"/>
  <c r="AG647" i="14"/>
  <c r="AF648" i="14"/>
  <c r="AG648" i="14"/>
  <c r="AF649" i="14"/>
  <c r="AG649" i="14"/>
  <c r="AF650" i="14"/>
  <c r="AG650" i="14"/>
  <c r="AF651" i="14"/>
  <c r="AG651" i="14"/>
  <c r="AF652" i="14"/>
  <c r="AG652" i="14"/>
  <c r="AH652" i="14"/>
  <c r="AF653" i="14"/>
  <c r="AG653" i="14"/>
  <c r="AF654" i="14"/>
  <c r="AG654" i="14"/>
  <c r="AF655" i="14"/>
  <c r="AG655" i="14"/>
  <c r="AF656" i="14"/>
  <c r="AG656" i="14"/>
  <c r="AF657" i="14"/>
  <c r="AG657" i="14"/>
  <c r="AF658" i="14"/>
  <c r="AG658" i="14"/>
  <c r="AF659" i="14"/>
  <c r="AG659" i="14"/>
  <c r="AF660" i="14"/>
  <c r="AG660" i="14"/>
  <c r="AF661" i="14"/>
  <c r="AG661" i="14"/>
  <c r="AF662" i="14"/>
  <c r="AG662" i="14"/>
  <c r="AF663" i="14"/>
  <c r="AG663" i="14"/>
  <c r="AF664" i="14"/>
  <c r="AG664" i="14"/>
  <c r="AF665" i="14"/>
  <c r="AG665" i="14"/>
  <c r="AF666" i="14"/>
  <c r="AG666" i="14"/>
  <c r="AF667" i="14"/>
  <c r="AG667" i="14"/>
  <c r="AF668" i="14"/>
  <c r="AG668" i="14"/>
  <c r="AF669" i="14"/>
  <c r="AG669" i="14"/>
  <c r="AF670" i="14"/>
  <c r="AG670" i="14"/>
  <c r="AF671" i="14"/>
  <c r="AG671" i="14"/>
  <c r="AF672" i="14"/>
  <c r="AG672" i="14"/>
  <c r="AF673" i="14"/>
  <c r="AG673" i="14"/>
  <c r="AF674" i="14"/>
  <c r="AG674" i="14"/>
  <c r="AF675" i="14"/>
  <c r="AG675" i="14"/>
  <c r="AF676" i="14"/>
  <c r="AG676" i="14"/>
  <c r="AH676" i="14"/>
  <c r="AF677" i="14"/>
  <c r="AG677" i="14"/>
  <c r="AF678" i="14"/>
  <c r="AG678" i="14"/>
  <c r="AF679" i="14"/>
  <c r="AG679" i="14"/>
  <c r="AF680" i="14"/>
  <c r="AG680" i="14"/>
  <c r="AF681" i="14"/>
  <c r="AG681" i="14"/>
  <c r="AH681" i="14"/>
  <c r="AF682" i="14"/>
  <c r="AG682" i="14"/>
  <c r="AF683" i="14"/>
  <c r="AG683" i="14"/>
  <c r="AF684" i="14"/>
  <c r="AG684" i="14"/>
  <c r="AF685" i="14"/>
  <c r="AG685" i="14"/>
  <c r="AF686" i="14"/>
  <c r="AG686" i="14"/>
  <c r="AF687" i="14"/>
  <c r="AG687" i="14"/>
  <c r="AF688" i="14"/>
  <c r="AG688" i="14"/>
  <c r="AF689" i="14"/>
  <c r="AG689" i="14"/>
  <c r="AF690" i="14"/>
  <c r="AG690" i="14"/>
  <c r="AF691" i="14"/>
  <c r="AG691" i="14"/>
  <c r="AF692" i="14"/>
  <c r="AG692" i="14"/>
  <c r="AH692" i="14"/>
  <c r="AF693" i="14"/>
  <c r="AG693" i="14"/>
  <c r="AF694" i="14"/>
  <c r="AG694" i="14"/>
  <c r="AF695" i="14"/>
  <c r="AG695" i="14"/>
  <c r="AF696" i="14"/>
  <c r="AG696" i="14"/>
  <c r="AF697" i="14"/>
  <c r="AG697" i="14"/>
  <c r="AH697" i="14"/>
  <c r="AF698" i="14"/>
  <c r="AG698" i="14"/>
  <c r="AF699" i="14"/>
  <c r="AG699" i="14"/>
  <c r="AF700" i="14"/>
  <c r="AG700" i="14"/>
  <c r="AF701" i="14"/>
  <c r="AG701" i="14"/>
  <c r="AF702" i="14"/>
  <c r="AG702" i="14"/>
  <c r="AF703" i="14"/>
  <c r="AG703" i="14"/>
  <c r="AF704" i="14"/>
  <c r="AG704" i="14"/>
  <c r="AF705" i="14"/>
  <c r="AG705" i="14"/>
  <c r="AH705" i="14"/>
  <c r="AF706" i="14"/>
  <c r="AG706" i="14"/>
  <c r="AF707" i="14"/>
  <c r="AG707" i="14"/>
  <c r="AF708" i="14"/>
  <c r="AG708" i="14"/>
  <c r="AF709" i="14"/>
  <c r="AG709" i="14"/>
  <c r="AF710" i="14"/>
  <c r="AG710" i="14"/>
  <c r="AF711" i="14"/>
  <c r="AG711" i="14"/>
  <c r="AF712" i="14"/>
  <c r="AG712" i="14"/>
  <c r="AF713" i="14"/>
  <c r="AG713" i="14"/>
  <c r="AF714" i="14"/>
  <c r="AG714" i="14"/>
  <c r="AF715" i="14"/>
  <c r="AG715" i="14"/>
  <c r="AF716" i="14"/>
  <c r="AG716" i="14"/>
  <c r="AH716" i="14"/>
  <c r="AF717" i="14"/>
  <c r="AG717" i="14"/>
  <c r="AF718" i="14"/>
  <c r="AG718" i="14"/>
  <c r="AF719" i="14"/>
  <c r="AG719" i="14"/>
  <c r="AF720" i="14"/>
  <c r="AG720" i="14"/>
  <c r="AF721" i="14"/>
  <c r="AG721" i="14"/>
  <c r="AH721" i="14"/>
  <c r="AF722" i="14"/>
  <c r="AG722" i="14"/>
  <c r="AF723" i="14"/>
  <c r="AG723" i="14"/>
  <c r="AF724" i="14"/>
  <c r="AG724" i="14"/>
  <c r="AH724" i="14"/>
  <c r="AF725" i="14"/>
  <c r="AG725" i="14"/>
  <c r="AF726" i="14"/>
  <c r="AG726" i="14"/>
  <c r="AF727" i="14"/>
  <c r="AG727" i="14"/>
  <c r="AF728" i="14"/>
  <c r="AG728" i="14"/>
  <c r="AF729" i="14"/>
  <c r="AG729" i="14"/>
  <c r="AH729" i="14"/>
  <c r="AF730" i="14"/>
  <c r="AG730" i="14"/>
  <c r="AF731" i="14"/>
  <c r="AG731" i="14"/>
  <c r="AF732" i="14"/>
  <c r="AG732" i="14"/>
  <c r="AH732" i="14"/>
  <c r="AF733" i="14"/>
  <c r="AG733" i="14"/>
  <c r="AF734" i="14"/>
  <c r="AG734" i="14"/>
  <c r="AF735" i="14"/>
  <c r="AG735" i="14"/>
  <c r="AF736" i="14"/>
  <c r="AG736" i="14"/>
  <c r="AF737" i="14"/>
  <c r="AG737" i="14"/>
  <c r="AH737" i="14"/>
  <c r="AF738" i="14"/>
  <c r="AG738" i="14"/>
  <c r="AF739" i="14"/>
  <c r="AG739" i="14"/>
  <c r="AF740" i="14"/>
  <c r="AG740" i="14"/>
  <c r="AH740" i="14"/>
  <c r="AF741" i="14"/>
  <c r="AG741" i="14"/>
  <c r="AF742" i="14"/>
  <c r="AG742" i="14"/>
  <c r="AF743" i="14"/>
  <c r="AG743" i="14"/>
  <c r="AF744" i="14"/>
  <c r="AG744" i="14"/>
  <c r="AF745" i="14"/>
  <c r="AG745" i="14"/>
  <c r="AH745" i="14"/>
  <c r="AF746" i="14"/>
  <c r="AG746" i="14"/>
  <c r="AF747" i="14"/>
  <c r="AG747" i="14"/>
  <c r="AF748" i="14"/>
  <c r="AG748" i="14"/>
  <c r="AH748" i="14"/>
  <c r="AF749" i="14"/>
  <c r="AG749" i="14"/>
  <c r="AF750" i="14"/>
  <c r="AG750" i="14"/>
  <c r="AF751" i="14"/>
  <c r="AG751" i="14"/>
  <c r="AF752" i="14"/>
  <c r="AG752" i="14"/>
  <c r="AF753" i="14"/>
  <c r="AG753" i="14"/>
  <c r="AH753" i="14"/>
  <c r="AF754" i="14"/>
  <c r="AG754" i="14"/>
  <c r="AH754" i="14"/>
  <c r="AF755" i="14"/>
  <c r="AG755" i="14"/>
  <c r="AF756" i="14"/>
  <c r="AG756" i="14"/>
  <c r="AH756" i="14"/>
  <c r="AF757" i="14"/>
  <c r="AG757" i="14"/>
  <c r="AF758" i="14"/>
  <c r="AG758" i="14"/>
  <c r="AF759" i="14"/>
  <c r="AG759" i="14"/>
  <c r="AF760" i="14"/>
  <c r="AG760" i="14"/>
  <c r="AF761" i="14"/>
  <c r="AG761" i="14"/>
  <c r="AH761" i="14"/>
  <c r="AF762" i="14"/>
  <c r="AG762" i="14"/>
  <c r="AF763" i="14"/>
  <c r="AG763" i="14"/>
  <c r="AF764" i="14"/>
  <c r="AG764" i="14"/>
  <c r="AH764" i="14"/>
  <c r="AF765" i="14"/>
  <c r="AG765" i="14"/>
  <c r="AF766" i="14"/>
  <c r="AG766" i="14"/>
  <c r="AF767" i="14"/>
  <c r="AG767" i="14"/>
  <c r="AF768" i="14"/>
  <c r="AG768" i="14"/>
  <c r="AF769" i="14"/>
  <c r="AG769" i="14"/>
  <c r="AH769" i="14"/>
  <c r="AF770" i="14"/>
  <c r="AG770" i="14"/>
  <c r="AF771" i="14"/>
  <c r="AG771" i="14"/>
  <c r="AF772" i="14"/>
  <c r="AG772" i="14"/>
  <c r="AH772" i="14"/>
  <c r="AF773" i="14"/>
  <c r="AG773" i="14"/>
  <c r="AF774" i="14"/>
  <c r="AG774" i="14"/>
  <c r="AF775" i="14"/>
  <c r="AG775" i="14"/>
  <c r="AF776" i="14"/>
  <c r="AG776" i="14"/>
  <c r="AF777" i="14"/>
  <c r="AG777" i="14"/>
  <c r="AH777" i="14"/>
  <c r="AF778" i="14"/>
  <c r="AG778" i="14"/>
  <c r="AF779" i="14"/>
  <c r="AG779" i="14"/>
  <c r="AF780" i="14"/>
  <c r="AG780" i="14"/>
  <c r="AH780" i="14"/>
  <c r="AF781" i="14"/>
  <c r="AG781" i="14"/>
  <c r="AF782" i="14"/>
  <c r="AG782" i="14"/>
  <c r="AF783" i="14"/>
  <c r="AG783" i="14"/>
  <c r="AF784" i="14"/>
  <c r="AG784" i="14"/>
  <c r="AF785" i="14"/>
  <c r="AG785" i="14"/>
  <c r="AH785" i="14"/>
  <c r="AF786" i="14"/>
  <c r="AG786" i="14"/>
  <c r="AF787" i="14"/>
  <c r="AG787" i="14"/>
  <c r="AF788" i="14"/>
  <c r="AG788" i="14"/>
  <c r="AH788" i="14"/>
  <c r="AF789" i="14"/>
  <c r="AG789" i="14"/>
  <c r="AF790" i="14"/>
  <c r="AG790" i="14"/>
  <c r="AF791" i="14"/>
  <c r="AG791" i="14"/>
  <c r="AF792" i="14"/>
  <c r="AG792" i="14"/>
  <c r="AF793" i="14"/>
  <c r="AG793" i="14"/>
  <c r="AH793" i="14"/>
  <c r="AF794" i="14"/>
  <c r="AG794" i="14"/>
  <c r="AF795" i="14"/>
  <c r="AG795" i="14"/>
  <c r="AF796" i="14"/>
  <c r="AG796" i="14"/>
  <c r="AH796" i="14"/>
  <c r="AF797" i="14"/>
  <c r="AG797" i="14"/>
  <c r="AF798" i="14"/>
  <c r="AG798" i="14"/>
  <c r="AF799" i="14"/>
  <c r="AG799" i="14"/>
  <c r="AF800" i="14"/>
  <c r="AG800" i="14"/>
  <c r="AF801" i="14"/>
  <c r="AG801" i="14"/>
  <c r="AH801" i="14"/>
  <c r="AF802" i="14"/>
  <c r="AG802" i="14"/>
  <c r="AF803" i="14"/>
  <c r="AG803" i="14"/>
  <c r="AF804" i="14"/>
  <c r="AG804" i="14"/>
  <c r="AH804" i="14"/>
  <c r="AF805" i="14"/>
  <c r="AG805" i="14"/>
  <c r="AF806" i="14"/>
  <c r="AG806" i="14"/>
  <c r="AF807" i="14"/>
  <c r="AG807" i="14"/>
  <c r="AF808" i="14"/>
  <c r="AG808" i="14"/>
  <c r="AF809" i="14"/>
  <c r="AG809" i="14"/>
  <c r="AH809" i="14"/>
  <c r="AF810" i="14"/>
  <c r="AG810" i="14"/>
  <c r="AF811" i="14"/>
  <c r="AG811" i="14"/>
  <c r="AF812" i="14"/>
  <c r="AG812" i="14"/>
  <c r="AH812" i="14"/>
  <c r="AF813" i="14"/>
  <c r="AG813" i="14"/>
  <c r="AF814" i="14"/>
  <c r="AG814" i="14"/>
  <c r="AF815" i="14"/>
  <c r="AG815" i="14"/>
  <c r="AF816" i="14"/>
  <c r="AG816" i="14"/>
  <c r="AF817" i="14"/>
  <c r="AG817" i="14"/>
  <c r="AH817" i="14"/>
  <c r="AF818" i="14"/>
  <c r="AG818" i="14"/>
  <c r="AF819" i="14"/>
  <c r="AG819" i="14"/>
  <c r="AF820" i="14"/>
  <c r="AG820" i="14"/>
  <c r="AH820" i="14"/>
  <c r="AF821" i="14"/>
  <c r="AG821" i="14"/>
  <c r="AF822" i="14"/>
  <c r="AG822" i="14"/>
  <c r="AF823" i="14"/>
  <c r="AG823" i="14"/>
  <c r="AF824" i="14"/>
  <c r="AG824" i="14"/>
  <c r="AF825" i="14"/>
  <c r="AG825" i="14"/>
  <c r="AH825" i="14"/>
  <c r="AF826" i="14"/>
  <c r="AG826" i="14"/>
  <c r="AF827" i="14"/>
  <c r="AG827" i="14"/>
  <c r="AF828" i="14"/>
  <c r="AG828" i="14"/>
  <c r="AH828" i="14"/>
  <c r="AF829" i="14"/>
  <c r="AG829" i="14"/>
  <c r="AF830" i="14"/>
  <c r="AG830" i="14"/>
  <c r="AF831" i="14"/>
  <c r="AG831" i="14"/>
  <c r="AF832" i="14"/>
  <c r="AG832" i="14"/>
  <c r="AF833" i="14"/>
  <c r="AG833" i="14"/>
  <c r="AH833" i="14"/>
  <c r="AF834" i="14"/>
  <c r="AG834" i="14"/>
  <c r="AF835" i="14"/>
  <c r="AG835" i="14"/>
  <c r="AF836" i="14"/>
  <c r="AG836" i="14"/>
  <c r="AH836" i="14"/>
  <c r="AF837" i="14"/>
  <c r="AG837" i="14"/>
  <c r="AF838" i="14"/>
  <c r="AG838" i="14"/>
  <c r="AF839" i="14"/>
  <c r="AG839" i="14"/>
  <c r="AF840" i="14"/>
  <c r="AG840" i="14"/>
  <c r="AF841" i="14"/>
  <c r="AG841" i="14"/>
  <c r="AH841" i="14"/>
  <c r="AF842" i="14"/>
  <c r="AG842" i="14"/>
  <c r="AF843" i="14"/>
  <c r="AG843" i="14"/>
  <c r="AF844" i="14"/>
  <c r="AG844" i="14"/>
  <c r="AH844" i="14"/>
  <c r="AF845" i="14"/>
  <c r="AG845" i="14"/>
  <c r="AF846" i="14"/>
  <c r="AG846" i="14"/>
  <c r="AF847" i="14"/>
  <c r="AG847" i="14"/>
  <c r="AF848" i="14"/>
  <c r="AG848" i="14"/>
  <c r="AF849" i="14"/>
  <c r="AG849" i="14"/>
  <c r="AH849" i="14"/>
  <c r="AF850" i="14"/>
  <c r="AG850" i="14"/>
  <c r="AF851" i="14"/>
  <c r="AG851" i="14"/>
  <c r="AF852" i="14"/>
  <c r="AG852" i="14"/>
  <c r="AH852" i="14"/>
  <c r="AF853" i="14"/>
  <c r="AG853" i="14"/>
  <c r="AF854" i="14"/>
  <c r="AG854" i="14"/>
  <c r="AF855" i="14"/>
  <c r="AG855" i="14"/>
  <c r="AF856" i="14"/>
  <c r="AG856" i="14"/>
  <c r="AF857" i="14"/>
  <c r="AG857" i="14"/>
  <c r="AH857" i="14"/>
  <c r="AF858" i="14"/>
  <c r="AG858" i="14"/>
  <c r="AF859" i="14"/>
  <c r="AG859" i="14"/>
  <c r="AF860" i="14"/>
  <c r="AG860" i="14"/>
  <c r="AH860" i="14"/>
  <c r="AF861" i="14"/>
  <c r="AG861" i="14"/>
  <c r="AF862" i="14"/>
  <c r="AG862" i="14"/>
  <c r="AF863" i="14"/>
  <c r="AG863" i="14"/>
  <c r="AF864" i="14"/>
  <c r="AG864" i="14"/>
  <c r="AF865" i="14"/>
  <c r="AG865" i="14"/>
  <c r="AH865" i="14"/>
  <c r="AF866" i="14"/>
  <c r="AG866" i="14"/>
  <c r="AF867" i="14"/>
  <c r="AG867" i="14"/>
  <c r="AF868" i="14"/>
  <c r="AG868" i="14"/>
  <c r="AH868" i="14"/>
  <c r="AF869" i="14"/>
  <c r="AG869" i="14"/>
  <c r="AF870" i="14"/>
  <c r="AG870" i="14"/>
  <c r="AF871" i="14"/>
  <c r="AG871" i="14"/>
  <c r="AF872" i="14"/>
  <c r="AG872" i="14"/>
  <c r="AF873" i="14"/>
  <c r="AG873" i="14"/>
  <c r="AH873" i="14"/>
  <c r="AF874" i="14"/>
  <c r="AG874" i="14"/>
  <c r="AF875" i="14"/>
  <c r="AG875" i="14"/>
  <c r="AF876" i="14"/>
  <c r="AG876" i="14"/>
  <c r="AH876" i="14"/>
  <c r="AF877" i="14"/>
  <c r="AG877" i="14"/>
  <c r="AF878" i="14"/>
  <c r="AG878" i="14"/>
  <c r="AF879" i="14"/>
  <c r="AG879" i="14"/>
  <c r="AF880" i="14"/>
  <c r="AG880" i="14"/>
  <c r="AF881" i="14"/>
  <c r="AG881" i="14"/>
  <c r="AH881" i="14"/>
  <c r="AF882" i="14"/>
  <c r="AG882" i="14"/>
  <c r="AF883" i="14"/>
  <c r="AG883" i="14"/>
  <c r="AF884" i="14"/>
  <c r="AG884" i="14"/>
  <c r="AH884" i="14"/>
  <c r="AF885" i="14"/>
  <c r="AG885" i="14"/>
  <c r="AF886" i="14"/>
  <c r="AG886" i="14"/>
  <c r="AF887" i="14"/>
  <c r="AG887" i="14"/>
  <c r="AF888" i="14"/>
  <c r="AG888" i="14"/>
  <c r="AF889" i="14"/>
  <c r="AG889" i="14"/>
  <c r="AH889" i="14"/>
  <c r="AF890" i="14"/>
  <c r="AG890" i="14"/>
  <c r="AF891" i="14"/>
  <c r="AG891" i="14"/>
  <c r="AF892" i="14"/>
  <c r="AG892" i="14"/>
  <c r="AH892" i="14"/>
  <c r="AF893" i="14"/>
  <c r="AG893" i="14"/>
  <c r="AF894" i="14"/>
  <c r="AG894" i="14"/>
  <c r="AF895" i="14"/>
  <c r="AG895" i="14"/>
  <c r="AF896" i="14"/>
  <c r="AG896" i="14"/>
  <c r="AF897" i="14"/>
  <c r="AG897" i="14"/>
  <c r="AH897" i="14"/>
  <c r="AF898" i="14"/>
  <c r="AG898" i="14"/>
  <c r="AF899" i="14"/>
  <c r="AG899" i="14"/>
  <c r="AF900" i="14"/>
  <c r="AG900" i="14"/>
  <c r="AH900" i="14"/>
  <c r="AF901" i="14"/>
  <c r="AG901" i="14"/>
  <c r="AF902" i="14"/>
  <c r="AG902" i="14"/>
  <c r="AF903" i="14"/>
  <c r="AG903" i="14"/>
  <c r="AF904" i="14"/>
  <c r="AG904" i="14"/>
  <c r="AF905" i="14"/>
  <c r="AG905" i="14"/>
  <c r="AH905" i="14"/>
  <c r="AF906" i="14"/>
  <c r="AG906" i="14"/>
  <c r="AF907" i="14"/>
  <c r="AG907" i="14"/>
  <c r="AF908" i="14"/>
  <c r="AG908" i="14"/>
  <c r="AH908" i="14"/>
  <c r="AF909" i="14"/>
  <c r="AG909" i="14"/>
  <c r="AF910" i="14"/>
  <c r="AG910" i="14"/>
  <c r="AF911" i="14"/>
  <c r="AG911" i="14"/>
  <c r="AF912" i="14"/>
  <c r="AG912" i="14"/>
  <c r="AF913" i="14"/>
  <c r="AG913" i="14"/>
  <c r="AH913" i="14"/>
  <c r="AF914" i="14"/>
  <c r="AG914" i="14"/>
  <c r="AF915" i="14"/>
  <c r="AG915" i="14"/>
  <c r="AF916" i="14"/>
  <c r="AG916" i="14"/>
  <c r="AH916" i="14"/>
  <c r="AF917" i="14"/>
  <c r="AG917" i="14"/>
  <c r="AF918" i="14"/>
  <c r="AG918" i="14"/>
  <c r="AF919" i="14"/>
  <c r="AG919" i="14"/>
  <c r="AF920" i="14"/>
  <c r="AG920" i="14"/>
  <c r="AF921" i="14"/>
  <c r="AG921" i="14"/>
  <c r="AH921" i="14"/>
  <c r="AF922" i="14"/>
  <c r="AG922" i="14"/>
  <c r="AF923" i="14"/>
  <c r="AG923" i="14"/>
  <c r="AF924" i="14"/>
  <c r="AG924" i="14"/>
  <c r="AH924" i="14"/>
  <c r="AF925" i="14"/>
  <c r="AG925" i="14"/>
  <c r="AF926" i="14"/>
  <c r="AG926" i="14"/>
  <c r="AF927" i="14"/>
  <c r="AG927" i="14"/>
  <c r="AF928" i="14"/>
  <c r="AG928" i="14"/>
  <c r="AF929" i="14"/>
  <c r="AG929" i="14"/>
  <c r="AH929" i="14"/>
  <c r="AF930" i="14"/>
  <c r="AG930" i="14"/>
  <c r="AF931" i="14"/>
  <c r="AG931" i="14"/>
  <c r="AF932" i="14"/>
  <c r="AG932" i="14"/>
  <c r="AH932" i="14"/>
  <c r="AF933" i="14"/>
  <c r="AG933" i="14"/>
  <c r="AF934" i="14"/>
  <c r="AG934" i="14"/>
  <c r="AF935" i="14"/>
  <c r="AG935" i="14"/>
  <c r="AF936" i="14"/>
  <c r="AG936" i="14"/>
  <c r="AF937" i="14"/>
  <c r="AG937" i="14"/>
  <c r="AH937" i="14"/>
  <c r="AF938" i="14"/>
  <c r="AG938" i="14"/>
  <c r="AF939" i="14"/>
  <c r="AG939" i="14"/>
  <c r="AF940" i="14"/>
  <c r="AG940" i="14"/>
  <c r="AH940" i="14"/>
  <c r="AF941" i="14"/>
  <c r="AG941" i="14"/>
  <c r="AF942" i="14"/>
  <c r="AG942" i="14"/>
  <c r="AF943" i="14"/>
  <c r="AG943" i="14"/>
  <c r="AF944" i="14"/>
  <c r="AG944" i="14"/>
  <c r="AF945" i="14"/>
  <c r="AG945" i="14"/>
  <c r="AH945" i="14"/>
  <c r="AF946" i="14"/>
  <c r="AG946" i="14"/>
  <c r="AF947" i="14"/>
  <c r="AG947" i="14"/>
  <c r="AF948" i="14"/>
  <c r="AG948" i="14"/>
  <c r="AH948" i="14"/>
  <c r="AF949" i="14"/>
  <c r="AG949" i="14"/>
  <c r="AF950" i="14"/>
  <c r="AG950" i="14"/>
  <c r="AF951" i="14"/>
  <c r="AG951" i="14"/>
  <c r="AF952" i="14"/>
  <c r="AG952" i="14"/>
  <c r="AF953" i="14"/>
  <c r="AG953" i="14"/>
  <c r="AH953" i="14"/>
  <c r="AF954" i="14"/>
  <c r="AG954" i="14"/>
  <c r="AF955" i="14"/>
  <c r="AG955" i="14"/>
  <c r="AF956" i="14"/>
  <c r="AG956" i="14"/>
  <c r="AH956" i="14"/>
  <c r="AF957" i="14"/>
  <c r="AG957" i="14"/>
  <c r="AF958" i="14"/>
  <c r="AG958" i="14"/>
  <c r="AF959" i="14"/>
  <c r="AG959" i="14"/>
  <c r="AF960" i="14"/>
  <c r="AG960" i="14"/>
  <c r="AF961" i="14"/>
  <c r="AG961" i="14"/>
  <c r="AH961" i="14"/>
  <c r="AF962" i="14"/>
  <c r="AG962" i="14"/>
  <c r="AF963" i="14"/>
  <c r="AG963" i="14"/>
  <c r="AF964" i="14"/>
  <c r="AG964" i="14"/>
  <c r="AH964" i="14"/>
  <c r="AF965" i="14"/>
  <c r="AG965" i="14"/>
  <c r="AF966" i="14"/>
  <c r="AG966" i="14"/>
  <c r="AF967" i="14"/>
  <c r="AG967" i="14"/>
  <c r="AF968" i="14"/>
  <c r="AG968" i="14"/>
  <c r="AF969" i="14"/>
  <c r="AG969" i="14"/>
  <c r="AH969" i="14"/>
  <c r="AF970" i="14"/>
  <c r="AG970" i="14"/>
  <c r="AF971" i="14"/>
  <c r="AG971" i="14"/>
  <c r="AF972" i="14"/>
  <c r="AG972" i="14"/>
  <c r="AH972" i="14"/>
  <c r="AF973" i="14"/>
  <c r="AG973" i="14"/>
  <c r="AF974" i="14"/>
  <c r="AG974" i="14"/>
  <c r="AF975" i="14"/>
  <c r="AG975" i="14"/>
  <c r="AF976" i="14"/>
  <c r="AG976" i="14"/>
  <c r="AF977" i="14"/>
  <c r="AG977" i="14"/>
  <c r="AH977" i="14"/>
  <c r="AF978" i="14"/>
  <c r="AG978" i="14"/>
  <c r="AF979" i="14"/>
  <c r="AG979" i="14"/>
  <c r="AF980" i="14"/>
  <c r="AG980" i="14"/>
  <c r="AH980" i="14"/>
  <c r="AF981" i="14"/>
  <c r="AG981" i="14"/>
  <c r="AF982" i="14"/>
  <c r="AG982" i="14"/>
  <c r="AF983" i="14"/>
  <c r="AG983" i="14"/>
  <c r="AF984" i="14"/>
  <c r="AG984" i="14"/>
  <c r="AF985" i="14"/>
  <c r="AG985" i="14"/>
  <c r="AH985" i="14"/>
  <c r="AF986" i="14"/>
  <c r="AG986" i="14"/>
  <c r="AF987" i="14"/>
  <c r="AG987" i="14"/>
  <c r="AF988" i="14"/>
  <c r="AG988" i="14"/>
  <c r="AH988" i="14"/>
  <c r="AF989" i="14"/>
  <c r="AG989" i="14"/>
  <c r="AF990" i="14"/>
  <c r="AG990" i="14"/>
  <c r="AF991" i="14"/>
  <c r="AG991" i="14"/>
  <c r="AF992" i="14"/>
  <c r="AG992" i="14"/>
  <c r="AF993" i="14"/>
  <c r="AG993" i="14"/>
  <c r="AH993" i="14"/>
  <c r="AF994" i="14"/>
  <c r="AG994" i="14"/>
  <c r="AF995" i="14"/>
  <c r="AG995" i="14"/>
  <c r="AF996" i="14"/>
  <c r="AG996" i="14"/>
  <c r="AH996" i="14"/>
  <c r="AF997" i="14"/>
  <c r="AG997" i="14"/>
  <c r="AF998" i="14"/>
  <c r="AG998" i="14"/>
  <c r="AF999" i="14"/>
  <c r="AG999" i="14"/>
  <c r="AF1000" i="14"/>
  <c r="AG1000" i="14"/>
  <c r="AF1001" i="14"/>
  <c r="AG1001" i="14"/>
  <c r="AH1001" i="14"/>
  <c r="AF1002" i="14"/>
  <c r="AG1002" i="14"/>
  <c r="AF1003" i="14"/>
  <c r="AG1003" i="14"/>
  <c r="AF1004" i="14"/>
  <c r="AG1004" i="14"/>
  <c r="AH1004" i="14"/>
  <c r="AF1005" i="14"/>
  <c r="AG1005" i="14"/>
  <c r="AF1006" i="14"/>
  <c r="AG1006" i="14"/>
  <c r="AF1007" i="14"/>
  <c r="AG1007" i="14"/>
  <c r="AF1008" i="14"/>
  <c r="AG1008" i="14"/>
  <c r="AF1009" i="14"/>
  <c r="AG1009" i="14"/>
  <c r="AH1009" i="14"/>
  <c r="AF1010" i="14"/>
  <c r="AG1010" i="14"/>
  <c r="AH1010" i="14"/>
  <c r="AF1011" i="14"/>
  <c r="AG1011" i="14"/>
  <c r="AF1012" i="14"/>
  <c r="AG1012" i="14"/>
  <c r="AH1012" i="14"/>
  <c r="AF1013" i="14"/>
  <c r="AG1013" i="14"/>
  <c r="AF1014" i="14"/>
  <c r="AG1014" i="14"/>
  <c r="AF1015" i="14"/>
  <c r="AG1015" i="14"/>
  <c r="AF1016" i="14"/>
  <c r="AG1016" i="14"/>
  <c r="AF1017" i="14"/>
  <c r="AG1017" i="14"/>
  <c r="AH1017" i="14"/>
  <c r="AF1018" i="14"/>
  <c r="AG1018" i="14"/>
  <c r="AF1019" i="14"/>
  <c r="AG1019" i="14"/>
  <c r="AF1020" i="14"/>
  <c r="AG1020" i="14"/>
  <c r="AH1020" i="14"/>
  <c r="AF1021" i="14"/>
  <c r="AG1021" i="14"/>
  <c r="AF1022" i="14"/>
  <c r="AG1022" i="14"/>
  <c r="AF1023" i="14"/>
  <c r="AG1023" i="14"/>
  <c r="AF1024" i="14"/>
  <c r="AG1024" i="14"/>
  <c r="AF1025" i="14"/>
  <c r="AG1025" i="14"/>
  <c r="AH1025" i="14"/>
  <c r="AF1026" i="14"/>
  <c r="AG1026" i="14"/>
  <c r="AF1027" i="14"/>
  <c r="AG1027" i="14"/>
  <c r="AF1028" i="14"/>
  <c r="AG1028" i="14"/>
  <c r="AH1028" i="14"/>
  <c r="AF1029" i="14"/>
  <c r="AG1029" i="14"/>
  <c r="AF1030" i="14"/>
  <c r="AG1030" i="14"/>
  <c r="AF1031" i="14"/>
  <c r="AG1031" i="14"/>
  <c r="AF1032" i="14"/>
  <c r="AG1032" i="14"/>
  <c r="AF1033" i="14"/>
  <c r="AG1033" i="14"/>
  <c r="AH1033" i="14"/>
  <c r="AF1034" i="14"/>
  <c r="AG1034" i="14"/>
  <c r="AF1035" i="14"/>
  <c r="AG1035" i="14"/>
  <c r="AF1036" i="14"/>
  <c r="AG1036" i="14"/>
  <c r="AH1036" i="14"/>
  <c r="AF1037" i="14"/>
  <c r="AG1037" i="14"/>
  <c r="AF1038" i="14"/>
  <c r="AG1038" i="14"/>
  <c r="AF1039" i="14"/>
  <c r="AG1039" i="14"/>
  <c r="AF1040" i="14"/>
  <c r="AG1040" i="14"/>
  <c r="AF1041" i="14"/>
  <c r="AG1041" i="14"/>
  <c r="AH1041" i="14"/>
  <c r="AF1042" i="14"/>
  <c r="AG1042" i="14"/>
  <c r="AF1043" i="14"/>
  <c r="AG1043" i="14"/>
  <c r="AF1044" i="14"/>
  <c r="AG1044" i="14"/>
  <c r="AH1044" i="14"/>
  <c r="AF1045" i="14"/>
  <c r="AG1045" i="14"/>
  <c r="AF1046" i="14"/>
  <c r="AG1046" i="14"/>
  <c r="AF1047" i="14"/>
  <c r="AG1047" i="14"/>
  <c r="AF1048" i="14"/>
  <c r="AG1048" i="14"/>
  <c r="AF1049" i="14"/>
  <c r="AG1049" i="14"/>
  <c r="AH1049" i="14"/>
  <c r="AF1050" i="14"/>
  <c r="AG1050" i="14"/>
  <c r="AF1051" i="14"/>
  <c r="AG1051" i="14"/>
  <c r="AF1052" i="14"/>
  <c r="AG1052" i="14"/>
  <c r="AH1052" i="14"/>
  <c r="AF1053" i="14"/>
  <c r="AG1053" i="14"/>
  <c r="AF1054" i="14"/>
  <c r="AG1054" i="14"/>
  <c r="AF1055" i="14"/>
  <c r="AG1055" i="14"/>
  <c r="AF1056" i="14"/>
  <c r="AG1056" i="14"/>
  <c r="AF1057" i="14"/>
  <c r="AG1057" i="14"/>
  <c r="AH1057" i="14"/>
  <c r="AF1058" i="14"/>
  <c r="AG1058" i="14"/>
  <c r="AF1059" i="14"/>
  <c r="AG1059" i="14"/>
  <c r="AF1060" i="14"/>
  <c r="AG1060" i="14"/>
  <c r="AH1060" i="14"/>
  <c r="AF1061" i="14"/>
  <c r="AG1061" i="14"/>
  <c r="AF1062" i="14"/>
  <c r="AG1062" i="14"/>
  <c r="AF1063" i="14"/>
  <c r="AG1063" i="14"/>
  <c r="AF1064" i="14"/>
  <c r="AG1064" i="14"/>
  <c r="AF1065" i="14"/>
  <c r="AG1065" i="14"/>
  <c r="AH1065" i="14"/>
  <c r="AF1066" i="14"/>
  <c r="AG1066" i="14"/>
  <c r="AF1067" i="14"/>
  <c r="AG1067" i="14"/>
  <c r="AF1068" i="14"/>
  <c r="AG1068" i="14"/>
  <c r="AH1068" i="14"/>
  <c r="AF1069" i="14"/>
  <c r="AG1069" i="14"/>
  <c r="AF1070" i="14"/>
  <c r="AG1070" i="14"/>
  <c r="AF1071" i="14"/>
  <c r="AG1071" i="14"/>
  <c r="AF1072" i="14"/>
  <c r="AG1072" i="14"/>
  <c r="AF1073" i="14"/>
  <c r="AG1073" i="14"/>
  <c r="AH1073" i="14"/>
  <c r="AF1074" i="14"/>
  <c r="AG1074" i="14"/>
  <c r="AF1075" i="14"/>
  <c r="AG1075" i="14"/>
  <c r="AF1076" i="14"/>
  <c r="AG1076" i="14"/>
  <c r="AH1076" i="14"/>
  <c r="AF1077" i="14"/>
  <c r="AG1077" i="14"/>
  <c r="AF1078" i="14"/>
  <c r="AG1078" i="14"/>
  <c r="AF1079" i="14"/>
  <c r="AG1079" i="14"/>
  <c r="AF1080" i="14"/>
  <c r="AG1080" i="14"/>
  <c r="AF1081" i="14"/>
  <c r="AG1081" i="14"/>
  <c r="AH1081" i="14"/>
  <c r="AF1082" i="14"/>
  <c r="AG1082" i="14"/>
  <c r="AF1083" i="14"/>
  <c r="AG1083" i="14"/>
  <c r="AF1084" i="14"/>
  <c r="AG1084" i="14"/>
  <c r="AH1084" i="14"/>
  <c r="AF1085" i="14"/>
  <c r="AG1085" i="14"/>
  <c r="AF1086" i="14"/>
  <c r="AG1086" i="14"/>
  <c r="AF1087" i="14"/>
  <c r="AG1087" i="14"/>
  <c r="AF1088" i="14"/>
  <c r="AG1088" i="14"/>
  <c r="AF1089" i="14"/>
  <c r="AG1089" i="14"/>
  <c r="AH1089" i="14"/>
  <c r="AF1090" i="14"/>
  <c r="AG1090" i="14"/>
  <c r="AF1091" i="14"/>
  <c r="AG1091" i="14"/>
  <c r="AF1092" i="14"/>
  <c r="AG1092" i="14"/>
  <c r="AH1092" i="14"/>
  <c r="AF1093" i="14"/>
  <c r="AG1093" i="14"/>
  <c r="AF1094" i="14"/>
  <c r="AG1094" i="14"/>
  <c r="AF1095" i="14"/>
  <c r="AG1095" i="14"/>
  <c r="AF1096" i="14"/>
  <c r="AG1096" i="14"/>
  <c r="AF1097" i="14"/>
  <c r="AG1097" i="14"/>
  <c r="AH1097" i="14"/>
  <c r="AF1098" i="14"/>
  <c r="AG1098" i="14"/>
  <c r="AF1099" i="14"/>
  <c r="AG1099" i="14"/>
  <c r="AF1100" i="14"/>
  <c r="AG1100" i="14"/>
  <c r="AH1100" i="14"/>
  <c r="AF1101" i="14"/>
  <c r="AG1101" i="14"/>
  <c r="AF1102" i="14"/>
  <c r="AG1102" i="14"/>
  <c r="AF1103" i="14"/>
  <c r="AG1103" i="14"/>
  <c r="AF1104" i="14"/>
  <c r="AG1104" i="14"/>
  <c r="AF1105" i="14"/>
  <c r="AG1105" i="14"/>
  <c r="AH1105" i="14"/>
  <c r="AF1106" i="14"/>
  <c r="AG1106" i="14"/>
  <c r="AF1107" i="14"/>
  <c r="AG1107" i="14"/>
  <c r="AF1108" i="14"/>
  <c r="AG1108" i="14"/>
  <c r="AH1108" i="14"/>
  <c r="AF1109" i="14"/>
  <c r="AG1109" i="14"/>
  <c r="AF1110" i="14"/>
  <c r="AG1110" i="14"/>
  <c r="AF1111" i="14"/>
  <c r="AG1111" i="14"/>
  <c r="AF1112" i="14"/>
  <c r="AG1112" i="14"/>
  <c r="AF1113" i="14"/>
  <c r="AG1113" i="14"/>
  <c r="AH1113" i="14"/>
  <c r="AF1114" i="14"/>
  <c r="AG1114" i="14"/>
  <c r="AF1115" i="14"/>
  <c r="AG1115" i="14"/>
  <c r="AF1116" i="14"/>
  <c r="AG1116" i="14"/>
  <c r="AH1116" i="14"/>
  <c r="AF1117" i="14"/>
  <c r="AG1117" i="14"/>
  <c r="AF1118" i="14"/>
  <c r="AG1118" i="14"/>
  <c r="AF1119" i="14"/>
  <c r="AG1119" i="14"/>
  <c r="AF1120" i="14"/>
  <c r="AG1120" i="14"/>
  <c r="AF1121" i="14"/>
  <c r="AG1121" i="14"/>
  <c r="AH1121" i="14"/>
  <c r="AF1122" i="14"/>
  <c r="AG1122" i="14"/>
  <c r="AF1123" i="14"/>
  <c r="AG1123" i="14"/>
  <c r="AF1124" i="14"/>
  <c r="AG1124" i="14"/>
  <c r="AH1124" i="14"/>
  <c r="AF1125" i="14"/>
  <c r="AG1125" i="14"/>
  <c r="AF1126" i="14"/>
  <c r="AG1126" i="14"/>
  <c r="AF1127" i="14"/>
  <c r="AG1127" i="14"/>
  <c r="AF1128" i="14"/>
  <c r="AG1128" i="14"/>
  <c r="AF1129" i="14"/>
  <c r="AG1129" i="14"/>
  <c r="AH1129" i="14"/>
  <c r="AF1130" i="14"/>
  <c r="AG1130" i="14"/>
  <c r="AF1131" i="14"/>
  <c r="AG1131" i="14"/>
  <c r="AF1132" i="14"/>
  <c r="AG1132" i="14"/>
  <c r="AH1132" i="14"/>
  <c r="AF1133" i="14"/>
  <c r="AG1133" i="14"/>
  <c r="AF1134" i="14"/>
  <c r="AG1134" i="14"/>
  <c r="AF1135" i="14"/>
  <c r="AG1135" i="14"/>
  <c r="AF1136" i="14"/>
  <c r="AG1136" i="14"/>
  <c r="AF1137" i="14"/>
  <c r="AG1137" i="14"/>
  <c r="AH1137" i="14"/>
  <c r="AF1138" i="14"/>
  <c r="AG1138" i="14"/>
  <c r="AF1139" i="14"/>
  <c r="AG1139" i="14"/>
  <c r="AF1140" i="14"/>
  <c r="AG1140" i="14"/>
  <c r="AH1140" i="14"/>
  <c r="AF1141" i="14"/>
  <c r="AG1141" i="14"/>
  <c r="AF1142" i="14"/>
  <c r="AG1142" i="14"/>
  <c r="AF1143" i="14"/>
  <c r="AG1143" i="14"/>
  <c r="AF1144" i="14"/>
  <c r="AG1144" i="14"/>
  <c r="AF1145" i="14"/>
  <c r="AG1145" i="14"/>
  <c r="AH1145" i="14"/>
  <c r="AF1146" i="14"/>
  <c r="AG1146" i="14"/>
  <c r="AF1147" i="14"/>
  <c r="AG1147" i="14"/>
  <c r="AF1148" i="14"/>
  <c r="AG1148" i="14"/>
  <c r="AH1148" i="14"/>
  <c r="AF1149" i="14"/>
  <c r="AG1149" i="14"/>
  <c r="AF1150" i="14"/>
  <c r="AG1150" i="14"/>
  <c r="AF1151" i="14"/>
  <c r="AG1151" i="14"/>
  <c r="AF1152" i="14"/>
  <c r="AG1152" i="14"/>
  <c r="AF1153" i="14"/>
  <c r="AG1153" i="14"/>
  <c r="AH1153" i="14"/>
  <c r="AF1154" i="14"/>
  <c r="AG1154" i="14"/>
  <c r="AF1155" i="14"/>
  <c r="AG1155" i="14"/>
  <c r="AF1156" i="14"/>
  <c r="AG1156" i="14"/>
  <c r="AH1156" i="14"/>
  <c r="AF1157" i="14"/>
  <c r="AG1157" i="14"/>
  <c r="AF1158" i="14"/>
  <c r="AG1158" i="14"/>
  <c r="AF1159" i="14"/>
  <c r="AG1159" i="14"/>
  <c r="AF1160" i="14"/>
  <c r="AG1160" i="14"/>
  <c r="AF1161" i="14"/>
  <c r="AG1161" i="14"/>
  <c r="AH1161" i="14"/>
  <c r="AF1162" i="14"/>
  <c r="AG1162" i="14"/>
  <c r="AF1163" i="14"/>
  <c r="AG1163" i="14"/>
  <c r="AF1164" i="14"/>
  <c r="AG1164" i="14"/>
  <c r="AH1164" i="14"/>
  <c r="AF1165" i="14"/>
  <c r="AG1165" i="14"/>
  <c r="AF1166" i="14"/>
  <c r="AG1166" i="14"/>
  <c r="AF1167" i="14"/>
  <c r="AG1167" i="14"/>
  <c r="AF1168" i="14"/>
  <c r="AG1168" i="14"/>
  <c r="AF1169" i="14"/>
  <c r="AG1169" i="14"/>
  <c r="AH1169" i="14"/>
  <c r="AF1170" i="14"/>
  <c r="AG1170" i="14"/>
  <c r="AF1171" i="14"/>
  <c r="AG1171" i="14"/>
  <c r="AF1172" i="14"/>
  <c r="AG1172" i="14"/>
  <c r="AH1172" i="14"/>
  <c r="AF1173" i="14"/>
  <c r="AG1173" i="14"/>
  <c r="AF1174" i="14"/>
  <c r="AG1174" i="14"/>
  <c r="AF1175" i="14"/>
  <c r="AG1175" i="14"/>
  <c r="AF1176" i="14"/>
  <c r="AG1176" i="14"/>
  <c r="AF1177" i="14"/>
  <c r="AG1177" i="14"/>
  <c r="AH1177" i="14"/>
  <c r="AF1178" i="14"/>
  <c r="AG1178" i="14"/>
  <c r="AF1179" i="14"/>
  <c r="AG1179" i="14"/>
  <c r="AF1180" i="14"/>
  <c r="AG1180" i="14"/>
  <c r="AH1180" i="14"/>
  <c r="AF1181" i="14"/>
  <c r="AG1181" i="14"/>
  <c r="AF1182" i="14"/>
  <c r="AG1182" i="14"/>
  <c r="AF1183" i="14"/>
  <c r="AG1183" i="14"/>
  <c r="AF1184" i="14"/>
  <c r="AG1184" i="14"/>
  <c r="AF1185" i="14"/>
  <c r="AG1185" i="14"/>
  <c r="AH1185" i="14"/>
  <c r="AF1186" i="14"/>
  <c r="AG1186" i="14"/>
  <c r="AH1186" i="14"/>
  <c r="AF1187" i="14"/>
  <c r="AG1187" i="14"/>
  <c r="AF1188" i="14"/>
  <c r="AG1188" i="14"/>
  <c r="AH1188" i="14"/>
  <c r="AF1189" i="14"/>
  <c r="AG1189" i="14"/>
  <c r="AF1190" i="14"/>
  <c r="AG1190" i="14"/>
  <c r="AF1191" i="14"/>
  <c r="AG1191" i="14"/>
  <c r="AF1192" i="14"/>
  <c r="AG1192" i="14"/>
  <c r="AF1193" i="14"/>
  <c r="AG1193" i="14"/>
  <c r="AF1194" i="14"/>
  <c r="AG1194" i="14"/>
  <c r="AF1195" i="14"/>
  <c r="AG1195" i="14"/>
  <c r="AF1196" i="14"/>
  <c r="AG1196" i="14"/>
  <c r="AH1196" i="14"/>
  <c r="AF1197" i="14"/>
  <c r="AG1197" i="14"/>
  <c r="AF1198" i="14"/>
  <c r="AG1198" i="14"/>
  <c r="AF1199" i="14"/>
  <c r="AG1199" i="14"/>
  <c r="AF1200" i="14"/>
  <c r="AG1200" i="14"/>
  <c r="AF1201" i="14"/>
  <c r="AG1201" i="14"/>
  <c r="AF1202" i="14"/>
  <c r="AG1202" i="14"/>
  <c r="AF1203" i="14"/>
  <c r="AG1203" i="14"/>
  <c r="AF1204" i="14"/>
  <c r="AG1204" i="14"/>
  <c r="AH1204" i="14"/>
  <c r="AF1205" i="14"/>
  <c r="AG1205" i="14"/>
  <c r="AF1206" i="14"/>
  <c r="AG1206" i="14"/>
  <c r="AF1207" i="14"/>
  <c r="AG1207" i="14"/>
  <c r="AF1208" i="14"/>
  <c r="AG1208" i="14"/>
  <c r="AF1209" i="14"/>
  <c r="AG1209" i="14"/>
  <c r="AH1209" i="14"/>
  <c r="AF1210" i="14"/>
  <c r="AG1210" i="14"/>
  <c r="AF1211" i="14"/>
  <c r="AG1211" i="14"/>
  <c r="AF1212" i="14"/>
  <c r="AG1212" i="14"/>
  <c r="AH1212" i="14"/>
  <c r="AF1213" i="14"/>
  <c r="AG1213" i="14"/>
  <c r="AF1214" i="14"/>
  <c r="AG1214" i="14"/>
  <c r="AF1215" i="14"/>
  <c r="AG1215" i="14"/>
  <c r="AF1216" i="14"/>
  <c r="AG1216" i="14"/>
  <c r="AF1217" i="14"/>
  <c r="AG1217" i="14"/>
  <c r="AF1218" i="14"/>
  <c r="AG1218" i="14"/>
  <c r="AF1219" i="14"/>
  <c r="AG1219" i="14"/>
  <c r="AF1220" i="14"/>
  <c r="AG1220" i="14"/>
  <c r="AH1220" i="14"/>
  <c r="AF1221" i="14"/>
  <c r="AG1221" i="14"/>
  <c r="AF1222" i="14"/>
  <c r="AG1222" i="14"/>
  <c r="AF1223" i="14"/>
  <c r="AG1223" i="14"/>
  <c r="AF1224" i="14"/>
  <c r="AG1224" i="14"/>
  <c r="AF1225" i="14"/>
  <c r="AG1225" i="14"/>
  <c r="AF1226" i="14"/>
  <c r="AG1226" i="14"/>
  <c r="AF1227" i="14"/>
  <c r="AG1227" i="14"/>
  <c r="AF1228" i="14"/>
  <c r="AG1228" i="14"/>
  <c r="AH1228" i="14"/>
  <c r="AF1229" i="14"/>
  <c r="AG1229" i="14"/>
  <c r="AF1230" i="14"/>
  <c r="AG1230" i="14"/>
  <c r="AF1231" i="14"/>
  <c r="AG1231" i="14"/>
  <c r="AF1232" i="14"/>
  <c r="AG1232" i="14"/>
  <c r="AF1233" i="14"/>
  <c r="AG1233" i="14"/>
  <c r="AF1234" i="14"/>
  <c r="AG1234" i="14"/>
  <c r="AF1235" i="14"/>
  <c r="AG1235" i="14"/>
  <c r="AF1236" i="14"/>
  <c r="AG1236" i="14"/>
  <c r="AH1236" i="14"/>
  <c r="AF1237" i="14"/>
  <c r="AG1237" i="14"/>
  <c r="AF1238" i="14"/>
  <c r="AG1238" i="14"/>
  <c r="AF1239" i="14"/>
  <c r="AG1239" i="14"/>
  <c r="AF1240" i="14"/>
  <c r="AG1240" i="14"/>
  <c r="AF1241" i="14"/>
  <c r="AG1241" i="14"/>
  <c r="AH1241" i="14"/>
  <c r="AF1242" i="14"/>
  <c r="AG1242" i="14"/>
  <c r="AF1243" i="14"/>
  <c r="AG1243" i="14"/>
  <c r="AF1244" i="14"/>
  <c r="AG1244" i="14"/>
  <c r="AH1244" i="14"/>
  <c r="AF1245" i="14"/>
  <c r="AG1245" i="14"/>
  <c r="AF1246" i="14"/>
  <c r="AG1246" i="14"/>
  <c r="AF1247" i="14"/>
  <c r="AG1247" i="14"/>
  <c r="AF1248" i="14"/>
  <c r="AG1248" i="14"/>
  <c r="AF1249" i="14"/>
  <c r="AG1249" i="14"/>
  <c r="AF1250" i="14"/>
  <c r="AG1250" i="14"/>
  <c r="AF1251" i="14"/>
  <c r="AG1251" i="14"/>
  <c r="AF1252" i="14"/>
  <c r="AG1252" i="14"/>
  <c r="AH1252" i="14"/>
  <c r="AF1253" i="14"/>
  <c r="AG1253" i="14"/>
  <c r="AF1254" i="14"/>
  <c r="AG1254" i="14"/>
  <c r="AF1255" i="14"/>
  <c r="AG1255" i="14"/>
  <c r="AF1256" i="14"/>
  <c r="AG1256" i="14"/>
  <c r="AF1257" i="14"/>
  <c r="AG1257" i="14"/>
  <c r="AF1258" i="14"/>
  <c r="AG1258" i="14"/>
  <c r="AF1259" i="14"/>
  <c r="AG1259" i="14"/>
  <c r="AF1260" i="14"/>
  <c r="AG1260" i="14"/>
  <c r="AH1260" i="14"/>
  <c r="AF1261" i="14"/>
  <c r="AG1261" i="14"/>
  <c r="AF1262" i="14"/>
  <c r="AG1262" i="14"/>
  <c r="AF1263" i="14"/>
  <c r="AG1263" i="14"/>
  <c r="AF1264" i="14"/>
  <c r="AG1264" i="14"/>
  <c r="AF1265" i="14"/>
  <c r="AG1265" i="14"/>
  <c r="AF1266" i="14"/>
  <c r="AG1266" i="14"/>
  <c r="AF1267" i="14"/>
  <c r="AG1267" i="14"/>
  <c r="AF1268" i="14"/>
  <c r="AG1268" i="14"/>
  <c r="AH1268" i="14"/>
  <c r="AF1269" i="14"/>
  <c r="AG1269" i="14"/>
  <c r="AF1270" i="14"/>
  <c r="AG1270" i="14"/>
  <c r="AF1271" i="14"/>
  <c r="AG1271" i="14"/>
  <c r="AF1272" i="14"/>
  <c r="AG1272" i="14"/>
  <c r="AF1273" i="14"/>
  <c r="AG1273" i="14"/>
  <c r="AH1273" i="14"/>
  <c r="AF1274" i="14"/>
  <c r="AG1274" i="14"/>
  <c r="AF1275" i="14"/>
  <c r="AG1275" i="14"/>
  <c r="AF1276" i="14"/>
  <c r="AG1276" i="14"/>
  <c r="AH1276" i="14"/>
  <c r="AF1277" i="14"/>
  <c r="AG1277" i="14"/>
  <c r="AF1278" i="14"/>
  <c r="AG1278" i="14"/>
  <c r="AF1279" i="14"/>
  <c r="AG1279" i="14"/>
  <c r="AF1280" i="14"/>
  <c r="AG1280" i="14"/>
  <c r="AF1281" i="14"/>
  <c r="AG1281" i="14"/>
  <c r="AF1282" i="14"/>
  <c r="AG1282" i="14"/>
  <c r="AH1282" i="14"/>
  <c r="AF1283" i="14"/>
  <c r="AG1283" i="14"/>
  <c r="AF1284" i="14"/>
  <c r="AG1284" i="14"/>
  <c r="AH1284" i="14"/>
  <c r="AF1285" i="14"/>
  <c r="AG1285" i="14"/>
  <c r="AF1286" i="14"/>
  <c r="AG1286" i="14"/>
  <c r="AF1287" i="14"/>
  <c r="AG1287" i="14"/>
  <c r="AF1288" i="14"/>
  <c r="AG1288" i="14"/>
  <c r="AF1289" i="14"/>
  <c r="AG1289" i="14"/>
  <c r="AF1290" i="14"/>
  <c r="AG1290" i="14"/>
  <c r="AF1291" i="14"/>
  <c r="AG1291" i="14"/>
  <c r="AF1292" i="14"/>
  <c r="AG1292" i="14"/>
  <c r="AH1292" i="14"/>
  <c r="AF1293" i="14"/>
  <c r="AG1293" i="14"/>
  <c r="AF1294" i="14"/>
  <c r="AG1294" i="14"/>
  <c r="AF1295" i="14"/>
  <c r="AG1295" i="14"/>
  <c r="AF1296" i="14"/>
  <c r="AG1296" i="14"/>
  <c r="AF1297" i="14"/>
  <c r="AG1297" i="14"/>
  <c r="AH1297" i="14"/>
  <c r="AF1298" i="14"/>
  <c r="AG1298" i="14"/>
  <c r="AF1299" i="14"/>
  <c r="AG1299" i="14"/>
  <c r="AF1300" i="14"/>
  <c r="AG1300" i="14"/>
  <c r="AH1300" i="14"/>
  <c r="AF1301" i="14"/>
  <c r="AG1301" i="14"/>
  <c r="AF1302" i="14"/>
  <c r="AG1302" i="14"/>
  <c r="AF1303" i="14"/>
  <c r="AG1303" i="14"/>
  <c r="AF1304" i="14"/>
  <c r="AG1304" i="14"/>
  <c r="AF1305" i="14"/>
  <c r="AG1305" i="14"/>
  <c r="AF1306" i="14"/>
  <c r="AG1306" i="14"/>
  <c r="AF1307" i="14"/>
  <c r="AG1307" i="14"/>
  <c r="AF1308" i="14"/>
  <c r="AG1308" i="14"/>
  <c r="AH1308" i="14"/>
  <c r="AF1309" i="14"/>
  <c r="AG1309" i="14"/>
  <c r="AF1310" i="14"/>
  <c r="AG1310" i="14"/>
  <c r="AF1311" i="14"/>
  <c r="AG1311" i="14"/>
  <c r="AF1312" i="14"/>
  <c r="AG1312" i="14"/>
  <c r="AF1313" i="14"/>
  <c r="AG1313" i="14"/>
  <c r="AF1314" i="14"/>
  <c r="AG1314" i="14"/>
  <c r="AF1315" i="14"/>
  <c r="AG1315" i="14"/>
  <c r="AF1316" i="14"/>
  <c r="AG1316" i="14"/>
  <c r="AH1316" i="14"/>
  <c r="AF1317" i="14"/>
  <c r="AG1317" i="14"/>
  <c r="AF1318" i="14"/>
  <c r="AG1318" i="14"/>
  <c r="AF1319" i="14"/>
  <c r="AG1319" i="14"/>
  <c r="AF1320" i="14"/>
  <c r="AG1320" i="14"/>
  <c r="AF1321" i="14"/>
  <c r="AG1321" i="14"/>
  <c r="AF1322" i="14"/>
  <c r="AG1322" i="14"/>
  <c r="AF1323" i="14"/>
  <c r="AG1323" i="14"/>
  <c r="AF1324" i="14"/>
  <c r="AG1324" i="14"/>
  <c r="AH1324" i="14"/>
  <c r="AF1325" i="14"/>
  <c r="AG1325" i="14"/>
  <c r="AF1326" i="14"/>
  <c r="AG1326" i="14"/>
  <c r="AF1327" i="14"/>
  <c r="AG1327" i="14"/>
  <c r="AF1328" i="14"/>
  <c r="AG1328" i="14"/>
  <c r="AF1329" i="14"/>
  <c r="AG1329" i="14"/>
  <c r="AH1329" i="14"/>
  <c r="AF1330" i="14"/>
  <c r="AG1330" i="14"/>
  <c r="AF1331" i="14"/>
  <c r="AG1331" i="14"/>
  <c r="AF1332" i="14"/>
  <c r="AG1332" i="14"/>
  <c r="AH1332" i="14"/>
  <c r="AF1333" i="14"/>
  <c r="AG1333" i="14"/>
  <c r="AF1334" i="14"/>
  <c r="AG1334" i="14"/>
  <c r="AF1335" i="14"/>
  <c r="AG1335" i="14"/>
  <c r="AF1336" i="14"/>
  <c r="AG1336" i="14"/>
  <c r="AF1337" i="14"/>
  <c r="AG1337" i="14"/>
  <c r="AF1338" i="14"/>
  <c r="AG1338" i="14"/>
  <c r="AF1339" i="14"/>
  <c r="AG1339" i="14"/>
  <c r="AF1340" i="14"/>
  <c r="AG1340" i="14"/>
  <c r="AH1340" i="14"/>
  <c r="AF1341" i="14"/>
  <c r="AG1341" i="14"/>
  <c r="AF1342" i="14"/>
  <c r="AG1342" i="14"/>
  <c r="AF1343" i="14"/>
  <c r="AG1343" i="14"/>
  <c r="AF1344" i="14"/>
  <c r="AG1344" i="14"/>
  <c r="AF1345" i="14"/>
  <c r="AG1345" i="14"/>
  <c r="AF1346" i="14"/>
  <c r="AG1346" i="14"/>
  <c r="AF1347" i="14"/>
  <c r="AG1347" i="14"/>
  <c r="AF1348" i="14"/>
  <c r="AG1348" i="14"/>
  <c r="AH1348" i="14"/>
  <c r="AF1349" i="14"/>
  <c r="AG1349" i="14"/>
  <c r="AF1350" i="14"/>
  <c r="AG1350" i="14"/>
  <c r="AF1351" i="14"/>
  <c r="AG1351" i="14"/>
  <c r="AF1352" i="14"/>
  <c r="AG1352" i="14"/>
  <c r="AF1353" i="14"/>
  <c r="AG1353" i="14"/>
  <c r="AF1354" i="14"/>
  <c r="AG1354" i="14"/>
  <c r="AF1355" i="14"/>
  <c r="AG1355" i="14"/>
  <c r="AF1356" i="14"/>
  <c r="AG1356" i="14"/>
  <c r="AH1356" i="14"/>
  <c r="AF1357" i="14"/>
  <c r="AG1357" i="14"/>
  <c r="AF1358" i="14"/>
  <c r="AG1358" i="14"/>
  <c r="AF1359" i="14"/>
  <c r="AG1359" i="14"/>
  <c r="AF1360" i="14"/>
  <c r="AG1360" i="14"/>
  <c r="AF1361" i="14"/>
  <c r="AG1361" i="14"/>
  <c r="AH1361" i="14"/>
  <c r="AF1362" i="14"/>
  <c r="AG1362" i="14"/>
  <c r="AF1363" i="14"/>
  <c r="AG1363" i="14"/>
  <c r="AF1364" i="14"/>
  <c r="AG1364" i="14"/>
  <c r="AH1364" i="14"/>
  <c r="AF1365" i="14"/>
  <c r="AG1365" i="14"/>
  <c r="AF1366" i="14"/>
  <c r="AG1366" i="14"/>
  <c r="AF1367" i="14"/>
  <c r="AG1367" i="14"/>
  <c r="AF1368" i="14"/>
  <c r="AG1368" i="14"/>
  <c r="AF1369" i="14"/>
  <c r="AG1369" i="14"/>
  <c r="AF1370" i="14"/>
  <c r="AG1370" i="14"/>
  <c r="AF1371" i="14"/>
  <c r="AG1371" i="14"/>
  <c r="AF1372" i="14"/>
  <c r="AG1372" i="14"/>
  <c r="AH1372" i="14"/>
  <c r="AF1373" i="14"/>
  <c r="AG1373" i="14"/>
  <c r="AF1374" i="14"/>
  <c r="AG1374" i="14"/>
  <c r="AF1375" i="14"/>
  <c r="AG1375" i="14"/>
  <c r="AF1376" i="14"/>
  <c r="AG1376" i="14"/>
  <c r="AF1377" i="14"/>
  <c r="AG1377" i="14"/>
  <c r="AF1378" i="14"/>
  <c r="AG1378" i="14"/>
  <c r="AF1379" i="14"/>
  <c r="AG1379" i="14"/>
  <c r="AF1380" i="14"/>
  <c r="AG1380" i="14"/>
  <c r="AH1380" i="14"/>
  <c r="AF1381" i="14"/>
  <c r="AG1381" i="14"/>
  <c r="AF1382" i="14"/>
  <c r="AG1382" i="14"/>
  <c r="AF1383" i="14"/>
  <c r="AG1383" i="14"/>
  <c r="AF1384" i="14"/>
  <c r="AG1384" i="14"/>
  <c r="AF1385" i="14"/>
  <c r="AG1385" i="14"/>
  <c r="AF1386" i="14"/>
  <c r="AG1386" i="14"/>
  <c r="AF1387" i="14"/>
  <c r="AG1387" i="14"/>
  <c r="AF1388" i="14"/>
  <c r="AG1388" i="14"/>
  <c r="AH1388" i="14"/>
  <c r="AF1389" i="14"/>
  <c r="AG1389" i="14"/>
  <c r="AF1390" i="14"/>
  <c r="AG1390" i="14"/>
  <c r="AF1391" i="14"/>
  <c r="AG1391" i="14"/>
  <c r="AF1392" i="14"/>
  <c r="AG1392" i="14"/>
  <c r="AF1393" i="14"/>
  <c r="AG1393" i="14"/>
  <c r="AF1394" i="14"/>
  <c r="AG1394" i="14"/>
  <c r="AF1395" i="14"/>
  <c r="AG1395" i="14"/>
  <c r="AF1396" i="14"/>
  <c r="AG1396" i="14"/>
  <c r="AH1396" i="14"/>
  <c r="AF1397" i="14"/>
  <c r="AG1397" i="14"/>
  <c r="AF1398" i="14"/>
  <c r="AG1398" i="14"/>
  <c r="AF1399" i="14"/>
  <c r="AG1399" i="14"/>
  <c r="AF1400" i="14"/>
  <c r="AG1400" i="14"/>
  <c r="AF1401" i="14"/>
  <c r="AG1401" i="14"/>
  <c r="AF1402" i="14"/>
  <c r="AG1402" i="14"/>
  <c r="AF1403" i="14"/>
  <c r="AG1403" i="14"/>
  <c r="AF1404" i="14"/>
  <c r="AG1404" i="14"/>
  <c r="AH1404" i="14"/>
  <c r="AF1405" i="14"/>
  <c r="AG1405" i="14"/>
  <c r="AF1406" i="14"/>
  <c r="AG1406" i="14"/>
  <c r="AF1407" i="14"/>
  <c r="AG1407" i="14"/>
  <c r="AF1408" i="14"/>
  <c r="AG1408" i="14"/>
  <c r="AF1409" i="14"/>
  <c r="AG1409" i="14"/>
  <c r="AH1409" i="14"/>
  <c r="AF1410" i="14"/>
  <c r="AG1410" i="14"/>
  <c r="AF1411" i="14"/>
  <c r="AG1411" i="14"/>
  <c r="AF1412" i="14"/>
  <c r="AG1412" i="14"/>
  <c r="AH1412" i="14"/>
  <c r="AF1413" i="14"/>
  <c r="AG1413" i="14"/>
  <c r="AF1414" i="14"/>
  <c r="AG1414" i="14"/>
  <c r="AF1415" i="14"/>
  <c r="AG1415" i="14"/>
  <c r="AF1416" i="14"/>
  <c r="AG1416" i="14"/>
  <c r="AF1417" i="14"/>
  <c r="AG1417" i="14"/>
  <c r="AF1418" i="14"/>
  <c r="AG1418" i="14"/>
  <c r="AF1419" i="14"/>
  <c r="AG1419" i="14"/>
  <c r="AF1420" i="14"/>
  <c r="AG1420" i="14"/>
  <c r="AH1420" i="14"/>
  <c r="AF1421" i="14"/>
  <c r="AG1421" i="14"/>
  <c r="AF1422" i="14"/>
  <c r="AG1422" i="14"/>
  <c r="AF1423" i="14"/>
  <c r="AG1423" i="14"/>
  <c r="AF1424" i="14"/>
  <c r="AG1424" i="14"/>
  <c r="AF1425" i="14"/>
  <c r="AG1425" i="14"/>
  <c r="AF1426" i="14"/>
  <c r="AG1426" i="14"/>
  <c r="AF1427" i="14"/>
  <c r="AG1427" i="14"/>
  <c r="AF1428" i="14"/>
  <c r="AG1428" i="14"/>
  <c r="AH1428" i="14"/>
  <c r="AF1429" i="14"/>
  <c r="AG1429" i="14"/>
  <c r="AF1430" i="14"/>
  <c r="AG1430" i="14"/>
  <c r="AF1431" i="14"/>
  <c r="AG1431" i="14"/>
  <c r="AF1432" i="14"/>
  <c r="AG1432" i="14"/>
  <c r="AF1433" i="14"/>
  <c r="AG1433" i="14"/>
  <c r="AF1434" i="14"/>
  <c r="AG1434" i="14"/>
  <c r="AF1435" i="14"/>
  <c r="AG1435" i="14"/>
  <c r="AF1436" i="14"/>
  <c r="AG1436" i="14"/>
  <c r="AH1436" i="14"/>
  <c r="AF1437" i="14"/>
  <c r="AG1437" i="14"/>
  <c r="AF1438" i="14"/>
  <c r="AG1438" i="14"/>
  <c r="AF1439" i="14"/>
  <c r="AG1439" i="14"/>
  <c r="AF1440" i="14"/>
  <c r="AG1440" i="14"/>
  <c r="AF1441" i="14"/>
  <c r="AG1441" i="14"/>
  <c r="AH1441" i="14"/>
  <c r="AF1442" i="14"/>
  <c r="AG1442" i="14"/>
  <c r="AF1443" i="14"/>
  <c r="AG1443" i="14"/>
  <c r="AF1444" i="14"/>
  <c r="AG1444" i="14"/>
  <c r="AH1444" i="14"/>
  <c r="AF1445" i="14"/>
  <c r="AG1445" i="14"/>
  <c r="AF1446" i="14"/>
  <c r="AG1446" i="14"/>
  <c r="AF1447" i="14"/>
  <c r="AG1447" i="14"/>
  <c r="AF1448" i="14"/>
  <c r="AG1448" i="14"/>
  <c r="AF1449" i="14"/>
  <c r="AG1449" i="14"/>
  <c r="AF1450" i="14"/>
  <c r="AG1450" i="14"/>
  <c r="AF1451" i="14"/>
  <c r="AG1451" i="14"/>
  <c r="AF1452" i="14"/>
  <c r="AG1452" i="14"/>
  <c r="AH1452" i="14"/>
  <c r="AF1453" i="14"/>
  <c r="AG1453" i="14"/>
  <c r="AF1454" i="14"/>
  <c r="AG1454" i="14"/>
  <c r="AF1455" i="14"/>
  <c r="AG1455" i="14"/>
  <c r="AF1456" i="14"/>
  <c r="AG1456" i="14"/>
  <c r="AF1457" i="14"/>
  <c r="AG1457" i="14"/>
  <c r="AF1458" i="14"/>
  <c r="AG1458" i="14"/>
  <c r="AF1459" i="14"/>
  <c r="AG1459" i="14"/>
  <c r="AF1460" i="14"/>
  <c r="AG1460" i="14"/>
  <c r="AH1460" i="14"/>
  <c r="AF1461" i="14"/>
  <c r="AG1461" i="14"/>
  <c r="AF1462" i="14"/>
  <c r="AG1462" i="14"/>
  <c r="AF1463" i="14"/>
  <c r="AG1463" i="14"/>
  <c r="AF1464" i="14"/>
  <c r="AG1464" i="14"/>
  <c r="AF1465" i="14"/>
  <c r="AG1465" i="14"/>
  <c r="AF1466" i="14"/>
  <c r="AG1466" i="14"/>
  <c r="AF1467" i="14"/>
  <c r="AG1467" i="14"/>
  <c r="AF1468" i="14"/>
  <c r="AG1468" i="14"/>
  <c r="AH1468" i="14"/>
  <c r="AF1469" i="14"/>
  <c r="AG1469" i="14"/>
  <c r="AF1470" i="14"/>
  <c r="AG1470" i="14"/>
  <c r="AF1471" i="14"/>
  <c r="AG1471" i="14"/>
  <c r="AF1472" i="14"/>
  <c r="AG1472" i="14"/>
  <c r="AF1473" i="14"/>
  <c r="AG1473" i="14"/>
  <c r="AH1473" i="14"/>
  <c r="AF1474" i="14"/>
  <c r="AG1474" i="14"/>
  <c r="AF1475" i="14"/>
  <c r="AG1475" i="14"/>
  <c r="AF1476" i="14"/>
  <c r="AG1476" i="14"/>
  <c r="AH1476" i="14"/>
  <c r="AF1477" i="14"/>
  <c r="AG1477" i="14"/>
  <c r="AF1478" i="14"/>
  <c r="AG1478" i="14"/>
  <c r="AF1479" i="14"/>
  <c r="AG1479" i="14"/>
  <c r="AF1480" i="14"/>
  <c r="AG1480" i="14"/>
  <c r="AF1481" i="14"/>
  <c r="AG1481" i="14"/>
  <c r="AF1482" i="14"/>
  <c r="AG1482" i="14"/>
  <c r="AF1483" i="14"/>
  <c r="AG1483" i="14"/>
  <c r="AF1484" i="14"/>
  <c r="AG1484" i="14"/>
  <c r="AH1484" i="14"/>
  <c r="AF1485" i="14"/>
  <c r="AG1485" i="14"/>
  <c r="AF1486" i="14"/>
  <c r="AG1486" i="14"/>
  <c r="AF1487" i="14"/>
  <c r="AG1487" i="14"/>
  <c r="AF1488" i="14"/>
  <c r="AG1488" i="14"/>
  <c r="AF1489" i="14"/>
  <c r="AG1489" i="14"/>
  <c r="AF1490" i="14"/>
  <c r="AG1490" i="14"/>
  <c r="AF1491" i="14"/>
  <c r="AG1491" i="14"/>
  <c r="AF1492" i="14"/>
  <c r="AG1492" i="14"/>
  <c r="AH1492" i="14"/>
  <c r="AF1493" i="14"/>
  <c r="AG1493" i="14"/>
  <c r="AF1494" i="14"/>
  <c r="AG1494" i="14"/>
  <c r="AF1495" i="14"/>
  <c r="AG1495" i="14"/>
  <c r="AF1496" i="14"/>
  <c r="AG1496" i="14"/>
  <c r="AF1497" i="14"/>
  <c r="AG1497" i="14"/>
  <c r="AF1498" i="14"/>
  <c r="AG1498" i="14"/>
  <c r="AH1498" i="14"/>
  <c r="AF1499" i="14"/>
  <c r="AG1499" i="14"/>
  <c r="AF1500" i="14"/>
  <c r="AG1500" i="14"/>
  <c r="AH1500" i="14"/>
  <c r="AF1501" i="14"/>
  <c r="AG1501" i="14"/>
  <c r="AF1502" i="14"/>
  <c r="AG1502" i="14"/>
  <c r="AF1503" i="14"/>
  <c r="AG1503" i="14"/>
  <c r="AF1504" i="14"/>
  <c r="AG1504" i="14"/>
  <c r="AF1505" i="14"/>
  <c r="AG1505" i="14"/>
  <c r="AF1506" i="14"/>
  <c r="AG1506" i="14"/>
  <c r="AF1507" i="14"/>
  <c r="AG1507" i="14"/>
  <c r="AF1508" i="14"/>
  <c r="AG1508" i="14"/>
  <c r="AH1508" i="14"/>
  <c r="AF1509" i="14"/>
  <c r="AG1509" i="14"/>
  <c r="AF1510" i="14"/>
  <c r="AG1510" i="14"/>
  <c r="AF1511" i="14"/>
  <c r="AG1511" i="14"/>
  <c r="AF1512" i="14"/>
  <c r="AG1512" i="14"/>
  <c r="AF1513" i="14"/>
  <c r="AG1513" i="14"/>
  <c r="AF1514" i="14"/>
  <c r="AG1514" i="14"/>
  <c r="AF1515" i="14"/>
  <c r="AG1515" i="14"/>
  <c r="AF1516" i="14"/>
  <c r="AG1516" i="14"/>
  <c r="AH1516" i="14"/>
  <c r="AF1517" i="14"/>
  <c r="AG1517" i="14"/>
  <c r="AF1518" i="14"/>
  <c r="AG1518" i="14"/>
  <c r="AF1519" i="14"/>
  <c r="AG1519" i="14"/>
  <c r="AF1520" i="14"/>
  <c r="AG1520" i="14"/>
  <c r="AF1521" i="14"/>
  <c r="AG1521" i="14"/>
  <c r="AF1522" i="14"/>
  <c r="AG1522" i="14"/>
  <c r="AF1523" i="14"/>
  <c r="AG1523" i="14"/>
  <c r="AF1524" i="14"/>
  <c r="AG1524" i="14"/>
  <c r="AH1524" i="14"/>
  <c r="AF1525" i="14"/>
  <c r="AG1525" i="14"/>
  <c r="AF1526" i="14"/>
  <c r="AG1526" i="14"/>
  <c r="AF1527" i="14"/>
  <c r="AG1527" i="14"/>
  <c r="AF1528" i="14"/>
  <c r="AG1528" i="14"/>
  <c r="AF1529" i="14"/>
  <c r="AG1529" i="14"/>
  <c r="AH1529" i="14"/>
  <c r="AF1530" i="14"/>
  <c r="AG1530" i="14"/>
  <c r="AF1531" i="14"/>
  <c r="AG1531" i="14"/>
  <c r="AF1532" i="14"/>
  <c r="AG1532" i="14"/>
  <c r="AH1532" i="14"/>
  <c r="AF1533" i="14"/>
  <c r="AG1533" i="14"/>
  <c r="AF1534" i="14"/>
  <c r="AG1534" i="14"/>
  <c r="AF1535" i="14"/>
  <c r="AG1535" i="14"/>
  <c r="AF1536" i="14"/>
  <c r="AG1536" i="14"/>
  <c r="AF1537" i="14"/>
  <c r="AG1537" i="14"/>
  <c r="AF1538" i="14"/>
  <c r="AG1538" i="14"/>
  <c r="AH1538" i="14"/>
  <c r="AF1539" i="14"/>
  <c r="AG1539" i="14"/>
  <c r="AF1540" i="14"/>
  <c r="AG1540" i="14"/>
  <c r="AH1540" i="14"/>
  <c r="AF1541" i="14"/>
  <c r="AG1541" i="14"/>
  <c r="AF1542" i="14"/>
  <c r="AG1542" i="14"/>
  <c r="AF1543" i="14"/>
  <c r="AG1543" i="14"/>
  <c r="AF1544" i="14"/>
  <c r="AG1544" i="14"/>
  <c r="AF1545" i="14"/>
  <c r="AG1545" i="14"/>
  <c r="AF1546" i="14"/>
  <c r="AG1546" i="14"/>
  <c r="AF1547" i="14"/>
  <c r="AG1547" i="14"/>
  <c r="AF1548" i="14"/>
  <c r="AG1548" i="14"/>
  <c r="AH1548" i="14"/>
  <c r="AF1549" i="14"/>
  <c r="AG1549" i="14"/>
  <c r="AF1550" i="14"/>
  <c r="AG1550" i="14"/>
  <c r="AF1551" i="14"/>
  <c r="AG1551" i="14"/>
  <c r="AF1552" i="14"/>
  <c r="AG1552" i="14"/>
  <c r="AF1553" i="14"/>
  <c r="AG1553" i="14"/>
  <c r="AF1554" i="14"/>
  <c r="AG1554" i="14"/>
  <c r="AF1555" i="14"/>
  <c r="AG1555" i="14"/>
  <c r="AF1556" i="14"/>
  <c r="AG1556" i="14"/>
  <c r="AH1556" i="14"/>
  <c r="AF1557" i="14"/>
  <c r="AG1557" i="14"/>
  <c r="AF1558" i="14"/>
  <c r="AG1558" i="14"/>
  <c r="AF1559" i="14"/>
  <c r="AG1559" i="14"/>
  <c r="AF1560" i="14"/>
  <c r="AG1560" i="14"/>
  <c r="AF1561" i="14"/>
  <c r="AG1561" i="14"/>
  <c r="AF1562" i="14"/>
  <c r="AG1562" i="14"/>
  <c r="AF1563" i="14"/>
  <c r="AG1563" i="14"/>
  <c r="AF1564" i="14"/>
  <c r="AG1564" i="14"/>
  <c r="AH1564" i="14"/>
  <c r="AF1565" i="14"/>
  <c r="AG1565" i="14"/>
  <c r="AF1566" i="14"/>
  <c r="AG1566" i="14"/>
  <c r="AF1567" i="14"/>
  <c r="AG1567" i="14"/>
  <c r="AF1568" i="14"/>
  <c r="AG1568" i="14"/>
  <c r="AF1569" i="14"/>
  <c r="AG1569" i="14"/>
  <c r="AH1569" i="14"/>
  <c r="AF1570" i="14"/>
  <c r="AG1570" i="14"/>
  <c r="AF1571" i="14"/>
  <c r="AG1571" i="14"/>
  <c r="AF1572" i="14"/>
  <c r="AG1572" i="14"/>
  <c r="AH1572" i="14"/>
  <c r="AF1573" i="14"/>
  <c r="AG1573" i="14"/>
  <c r="AF1574" i="14"/>
  <c r="AG1574" i="14"/>
  <c r="AF1575" i="14"/>
  <c r="AG1575" i="14"/>
  <c r="AF1576" i="14"/>
  <c r="AG1576" i="14"/>
  <c r="AF1577" i="14"/>
  <c r="AG1577" i="14"/>
  <c r="AF1578" i="14"/>
  <c r="AG1578" i="14"/>
  <c r="AF1579" i="14"/>
  <c r="AG1579" i="14"/>
  <c r="AF1580" i="14"/>
  <c r="AG1580" i="14"/>
  <c r="AH1580" i="14"/>
  <c r="AF1581" i="14"/>
  <c r="AG1581" i="14"/>
  <c r="AF1582" i="14"/>
  <c r="AG1582" i="14"/>
  <c r="AF1583" i="14"/>
  <c r="AG1583" i="14"/>
  <c r="AF1584" i="14"/>
  <c r="AG1584" i="14"/>
  <c r="AF1585" i="14"/>
  <c r="AG1585" i="14"/>
  <c r="AF1586" i="14"/>
  <c r="AG1586" i="14"/>
  <c r="AF1587" i="14"/>
  <c r="AG1587" i="14"/>
  <c r="AF1588" i="14"/>
  <c r="AG1588" i="14"/>
  <c r="AH1588" i="14"/>
  <c r="AF1589" i="14"/>
  <c r="AG1589" i="14"/>
  <c r="AF1590" i="14"/>
  <c r="AG1590" i="14"/>
  <c r="AF1591" i="14"/>
  <c r="AG1591" i="14"/>
  <c r="AF1592" i="14"/>
  <c r="AG1592" i="14"/>
  <c r="AF1593" i="14"/>
  <c r="AG1593" i="14"/>
  <c r="AF1594" i="14"/>
  <c r="AG1594" i="14"/>
  <c r="AF1595" i="14"/>
  <c r="AG1595" i="14"/>
  <c r="AF1596" i="14"/>
  <c r="AG1596" i="14"/>
  <c r="AH1596" i="14"/>
  <c r="AF1597" i="14"/>
  <c r="AG1597" i="14"/>
  <c r="AF1598" i="14"/>
  <c r="AG1598" i="14"/>
  <c r="AF1599" i="14"/>
  <c r="AG1599" i="14"/>
  <c r="AF1600" i="14"/>
  <c r="AG1600" i="14"/>
  <c r="AF1601" i="14"/>
  <c r="AG1601" i="14"/>
  <c r="AH1601" i="14"/>
  <c r="AF1602" i="14"/>
  <c r="AG1602" i="14"/>
  <c r="AF1603" i="14"/>
  <c r="AG1603" i="14"/>
  <c r="AF1604" i="14"/>
  <c r="AG1604" i="14"/>
  <c r="AH1604" i="14"/>
  <c r="AF1605" i="14"/>
  <c r="AG1605" i="14"/>
  <c r="AF1606" i="14"/>
  <c r="AG1606" i="14"/>
  <c r="AF1607" i="14"/>
  <c r="AG1607" i="14"/>
  <c r="AF1608" i="14"/>
  <c r="AG1608" i="14"/>
  <c r="AF1609" i="14"/>
  <c r="AG1609" i="14"/>
  <c r="AF1610" i="14"/>
  <c r="AG1610" i="14"/>
  <c r="AF1611" i="14"/>
  <c r="AG1611" i="14"/>
  <c r="AF1612" i="14"/>
  <c r="AG1612" i="14"/>
  <c r="AH1612" i="14"/>
  <c r="AF1613" i="14"/>
  <c r="AG1613" i="14"/>
  <c r="AF1614" i="14"/>
  <c r="AG1614" i="14"/>
  <c r="AF1615" i="14"/>
  <c r="AG1615" i="14"/>
  <c r="AF1616" i="14"/>
  <c r="AG1616" i="14"/>
  <c r="AF1617" i="14"/>
  <c r="AG1617" i="14"/>
  <c r="AH1617" i="14"/>
  <c r="AF1618" i="14"/>
  <c r="AG1618" i="14"/>
  <c r="AH1618" i="14"/>
  <c r="AF1619" i="14"/>
  <c r="AG1619" i="14"/>
  <c r="AF1620" i="14"/>
  <c r="AG1620" i="14"/>
  <c r="AH1620" i="14"/>
  <c r="AF1621" i="14"/>
  <c r="AG1621" i="14"/>
  <c r="AF1622" i="14"/>
  <c r="AG1622" i="14"/>
  <c r="AF1623" i="14"/>
  <c r="AG1623" i="14"/>
  <c r="AF1624" i="14"/>
  <c r="AG1624" i="14"/>
  <c r="AF1625" i="14"/>
  <c r="AG1625" i="14"/>
  <c r="AH1625" i="14"/>
  <c r="AF1626" i="14"/>
  <c r="AG1626" i="14"/>
  <c r="AF1627" i="14"/>
  <c r="AG1627" i="14"/>
  <c r="AF1628" i="14"/>
  <c r="AG1628" i="14"/>
  <c r="AH1628" i="14"/>
  <c r="AF1629" i="14"/>
  <c r="AG1629" i="14"/>
  <c r="AF1630" i="14"/>
  <c r="AG1630" i="14"/>
  <c r="AF1631" i="14"/>
  <c r="AG1631" i="14"/>
  <c r="AF1632" i="14"/>
  <c r="AG1632" i="14"/>
  <c r="AF1633" i="14"/>
  <c r="AG1633" i="14"/>
  <c r="AF1634" i="14"/>
  <c r="AG1634" i="14"/>
  <c r="AF1635" i="14"/>
  <c r="AG1635" i="14"/>
  <c r="AF1636" i="14"/>
  <c r="AG1636" i="14"/>
  <c r="AH1636" i="14"/>
  <c r="AF1637" i="14"/>
  <c r="AG1637" i="14"/>
  <c r="AF1638" i="14"/>
  <c r="AG1638" i="14"/>
  <c r="AF1639" i="14"/>
  <c r="AG1639" i="14"/>
  <c r="AF1640" i="14"/>
  <c r="AG1640" i="14"/>
  <c r="AF1641" i="14"/>
  <c r="AG1641" i="14"/>
  <c r="AF1642" i="14"/>
  <c r="AG1642" i="14"/>
  <c r="AF1643" i="14"/>
  <c r="AG1643" i="14"/>
  <c r="AF1644" i="14"/>
  <c r="AG1644" i="14"/>
  <c r="AH1644" i="14"/>
  <c r="AF1645" i="14"/>
  <c r="AG1645" i="14"/>
  <c r="AF1646" i="14"/>
  <c r="AG1646" i="14"/>
  <c r="AF1647" i="14"/>
  <c r="AG1647" i="14"/>
  <c r="AF1648" i="14"/>
  <c r="AG1648" i="14"/>
  <c r="AF1649" i="14"/>
  <c r="AG1649" i="14"/>
  <c r="AF1650" i="14"/>
  <c r="AG1650" i="14"/>
  <c r="AF1651" i="14"/>
  <c r="AG1651" i="14"/>
  <c r="AF1652" i="14"/>
  <c r="AG1652" i="14"/>
  <c r="AH1652" i="14"/>
  <c r="AF1653" i="14"/>
  <c r="AG1653" i="14"/>
  <c r="AF1654" i="14"/>
  <c r="AG1654" i="14"/>
  <c r="AF1655" i="14"/>
  <c r="AG1655" i="14"/>
  <c r="AF1656" i="14"/>
  <c r="AG1656" i="14"/>
  <c r="AF1657" i="14"/>
  <c r="AG1657" i="14"/>
  <c r="AF1658" i="14"/>
  <c r="AG1658" i="14"/>
  <c r="AF1659" i="14"/>
  <c r="AG1659" i="14"/>
  <c r="AF1660" i="14"/>
  <c r="AG1660" i="14"/>
  <c r="AH1660" i="14"/>
  <c r="AF1661" i="14"/>
  <c r="AG1661" i="14"/>
  <c r="AF1662" i="14"/>
  <c r="AG1662" i="14"/>
  <c r="AF1663" i="14"/>
  <c r="AG1663" i="14"/>
  <c r="AF1664" i="14"/>
  <c r="AG1664" i="14"/>
  <c r="AF1665" i="14"/>
  <c r="AG1665" i="14"/>
  <c r="AF1666" i="14"/>
  <c r="AG1666" i="14"/>
  <c r="AF1667" i="14"/>
  <c r="AG1667" i="14"/>
  <c r="AF1668" i="14"/>
  <c r="AG1668" i="14"/>
  <c r="AH1668" i="14"/>
  <c r="AF1669" i="14"/>
  <c r="AG1669" i="14"/>
  <c r="AF1670" i="14"/>
  <c r="AG1670" i="14"/>
  <c r="AF1671" i="14"/>
  <c r="AG1671" i="14"/>
  <c r="AF1672" i="14"/>
  <c r="AG1672" i="14"/>
  <c r="AF1673" i="14"/>
  <c r="AG1673" i="14"/>
  <c r="AH1673" i="14"/>
  <c r="AF1674" i="14"/>
  <c r="AG1674" i="14"/>
  <c r="AF1675" i="14"/>
  <c r="AG1675" i="14"/>
  <c r="AF1676" i="14"/>
  <c r="AG1676" i="14"/>
  <c r="AH1676" i="14"/>
  <c r="AF1677" i="14"/>
  <c r="AG1677" i="14"/>
  <c r="AF1678" i="14"/>
  <c r="AG1678" i="14"/>
  <c r="AF1679" i="14"/>
  <c r="AG1679" i="14"/>
  <c r="AF1680" i="14"/>
  <c r="AG1680" i="14"/>
  <c r="AF1681" i="14"/>
  <c r="AG1681" i="14"/>
  <c r="AF1682" i="14"/>
  <c r="AG1682" i="14"/>
  <c r="AF1683" i="14"/>
  <c r="AG1683" i="14"/>
  <c r="AF1684" i="14"/>
  <c r="AG1684" i="14"/>
  <c r="AH1684" i="14"/>
  <c r="AF1685" i="14"/>
  <c r="AG1685" i="14"/>
  <c r="AF1686" i="14"/>
  <c r="AG1686" i="14"/>
  <c r="AF1687" i="14"/>
  <c r="AG1687" i="14"/>
  <c r="AF1688" i="14"/>
  <c r="AG1688" i="14"/>
  <c r="AF1689" i="14"/>
  <c r="AG1689" i="14"/>
  <c r="AF1690" i="14"/>
  <c r="AG1690" i="14"/>
  <c r="AF1691" i="14"/>
  <c r="AG1691" i="14"/>
  <c r="AF1692" i="14"/>
  <c r="AG1692" i="14"/>
  <c r="AH1692" i="14"/>
  <c r="AF1693" i="14"/>
  <c r="AG1693" i="14"/>
  <c r="AF1694" i="14"/>
  <c r="AG1694" i="14"/>
  <c r="AF1695" i="14"/>
  <c r="AG1695" i="14"/>
  <c r="AF1696" i="14"/>
  <c r="AG1696" i="14"/>
  <c r="AF1697" i="14"/>
  <c r="AG1697" i="14"/>
  <c r="AF1698" i="14"/>
  <c r="AG1698" i="14"/>
  <c r="AF1699" i="14"/>
  <c r="AG1699" i="14"/>
  <c r="AF1700" i="14"/>
  <c r="AG1700" i="14"/>
  <c r="AH1700" i="14"/>
  <c r="AF1701" i="14"/>
  <c r="AG1701" i="14"/>
  <c r="AF1702" i="14"/>
  <c r="AG1702" i="14"/>
  <c r="AF1703" i="14"/>
  <c r="AG1703" i="14"/>
  <c r="AF1704" i="14"/>
  <c r="AG1704" i="14"/>
  <c r="AF1705" i="14"/>
  <c r="AG1705" i="14"/>
  <c r="AH1705" i="14"/>
  <c r="AF1706" i="14"/>
  <c r="AG1706" i="14"/>
  <c r="AF1707" i="14"/>
  <c r="AG1707" i="14"/>
  <c r="AF1708" i="14"/>
  <c r="AG1708" i="14"/>
  <c r="AH1708" i="14"/>
  <c r="AF1709" i="14"/>
  <c r="AG1709" i="14"/>
  <c r="AF1710" i="14"/>
  <c r="AG1710" i="14"/>
  <c r="AF1711" i="14"/>
  <c r="AG1711" i="14"/>
  <c r="AF1712" i="14"/>
  <c r="AG1712" i="14"/>
  <c r="AF1713" i="14"/>
  <c r="AG1713" i="14"/>
  <c r="AF1714" i="14"/>
  <c r="AG1714" i="14"/>
  <c r="AF1715" i="14"/>
  <c r="AG1715" i="14"/>
  <c r="AF1716" i="14"/>
  <c r="AG1716" i="14"/>
  <c r="AH1716" i="14"/>
  <c r="AF1717" i="14"/>
  <c r="AG1717" i="14"/>
  <c r="AF1718" i="14"/>
  <c r="AG1718" i="14"/>
  <c r="AF1719" i="14"/>
  <c r="AG1719" i="14"/>
  <c r="AF1720" i="14"/>
  <c r="AG1720" i="14"/>
  <c r="AF1721" i="14"/>
  <c r="AG1721" i="14"/>
  <c r="AF1722" i="14"/>
  <c r="AG1722" i="14"/>
  <c r="AF1723" i="14"/>
  <c r="AG1723" i="14"/>
  <c r="AF1724" i="14"/>
  <c r="AG1724" i="14"/>
  <c r="AH1724" i="14"/>
  <c r="AF1725" i="14"/>
  <c r="AG1725" i="14"/>
  <c r="AF1726" i="14"/>
  <c r="AG1726" i="14"/>
  <c r="AF1727" i="14"/>
  <c r="AG1727" i="14"/>
  <c r="AF1728" i="14"/>
  <c r="AG1728" i="14"/>
  <c r="AF1729" i="14"/>
  <c r="AG1729" i="14"/>
  <c r="AF1730" i="14"/>
  <c r="AG1730" i="14"/>
  <c r="AF1731" i="14"/>
  <c r="AG1731" i="14"/>
  <c r="AF1732" i="14"/>
  <c r="AG1732" i="14"/>
  <c r="AH1732" i="14"/>
  <c r="AF1733" i="14"/>
  <c r="AG1733" i="14"/>
  <c r="AF1734" i="14"/>
  <c r="AG1734" i="14"/>
  <c r="AF1735" i="14"/>
  <c r="AG1735" i="14"/>
  <c r="AF1736" i="14"/>
  <c r="AG1736" i="14"/>
  <c r="AF1737" i="14"/>
  <c r="AG1737" i="14"/>
  <c r="AH1737" i="14"/>
  <c r="AF1738" i="14"/>
  <c r="AG1738" i="14"/>
  <c r="AF1739" i="14"/>
  <c r="AG1739" i="14"/>
  <c r="AF1740" i="14"/>
  <c r="AG1740" i="14"/>
  <c r="AH1740" i="14"/>
  <c r="AF1741" i="14"/>
  <c r="AG1741" i="14"/>
  <c r="AF1742" i="14"/>
  <c r="AG1742" i="14"/>
  <c r="AF1743" i="14"/>
  <c r="AG1743" i="14"/>
  <c r="AF1744" i="14"/>
  <c r="AG1744" i="14"/>
  <c r="AF1745" i="14"/>
  <c r="AG1745" i="14"/>
  <c r="AF1746" i="14"/>
  <c r="AG1746" i="14"/>
  <c r="AF1747" i="14"/>
  <c r="AG1747" i="14"/>
  <c r="AF1748" i="14"/>
  <c r="AG1748" i="14"/>
  <c r="AH1748" i="14"/>
  <c r="AF1749" i="14"/>
  <c r="AG1749" i="14"/>
  <c r="AF1750" i="14"/>
  <c r="AG1750" i="14"/>
  <c r="AF1751" i="14"/>
  <c r="AG1751" i="14"/>
  <c r="AF1752" i="14"/>
  <c r="AG1752" i="14"/>
  <c r="AF1753" i="14"/>
  <c r="AG1753" i="14"/>
  <c r="AF1754" i="14"/>
  <c r="AG1754" i="14"/>
  <c r="AF1755" i="14"/>
  <c r="AG1755" i="14"/>
  <c r="AF1756" i="14"/>
  <c r="AG1756" i="14"/>
  <c r="AH1756" i="14"/>
  <c r="AF1757" i="14"/>
  <c r="AG1757" i="14"/>
  <c r="AF1758" i="14"/>
  <c r="AG1758" i="14"/>
  <c r="AF1759" i="14"/>
  <c r="AG1759" i="14"/>
  <c r="AF1760" i="14"/>
  <c r="AG1760" i="14"/>
  <c r="AF1761" i="14"/>
  <c r="AG1761" i="14"/>
  <c r="AF1762" i="14"/>
  <c r="AG1762" i="14"/>
  <c r="AF1763" i="14"/>
  <c r="AG1763" i="14"/>
  <c r="AF1764" i="14"/>
  <c r="AG1764" i="14"/>
  <c r="AH1764" i="14"/>
  <c r="AF1765" i="14"/>
  <c r="AG1765" i="14"/>
  <c r="AF1766" i="14"/>
  <c r="AG1766" i="14"/>
  <c r="AF1767" i="14"/>
  <c r="AG1767" i="14"/>
  <c r="AF1768" i="14"/>
  <c r="AG1768" i="14"/>
  <c r="AF1769" i="14"/>
  <c r="AG1769" i="14"/>
  <c r="AH1769" i="14"/>
  <c r="AF1770" i="14"/>
  <c r="AG1770" i="14"/>
  <c r="AF1771" i="14"/>
  <c r="AG1771" i="14"/>
  <c r="AF1772" i="14"/>
  <c r="AG1772" i="14"/>
  <c r="AH1772" i="14"/>
  <c r="AF1773" i="14"/>
  <c r="AG1773" i="14"/>
  <c r="AF1774" i="14"/>
  <c r="AG1774" i="14"/>
  <c r="AF1775" i="14"/>
  <c r="AG1775" i="14"/>
  <c r="AF1776" i="14"/>
  <c r="AG1776" i="14"/>
  <c r="AF1777" i="14"/>
  <c r="AG1777" i="14"/>
  <c r="AF1778" i="14"/>
  <c r="AG1778" i="14"/>
  <c r="AH1778" i="14"/>
  <c r="AF1779" i="14"/>
  <c r="AG1779" i="14"/>
  <c r="AF1780" i="14"/>
  <c r="AG1780" i="14"/>
  <c r="AH1780" i="14"/>
  <c r="AF1781" i="14"/>
  <c r="AG1781" i="14"/>
  <c r="AF1782" i="14"/>
  <c r="AG1782" i="14"/>
  <c r="AF1783" i="14"/>
  <c r="AG1783" i="14"/>
  <c r="AF1784" i="14"/>
  <c r="AG1784" i="14"/>
  <c r="AF1785" i="14"/>
  <c r="AG1785" i="14"/>
  <c r="AF1786" i="14"/>
  <c r="AG1786" i="14"/>
  <c r="AF1787" i="14"/>
  <c r="AG1787" i="14"/>
  <c r="AF1788" i="14"/>
  <c r="AG1788" i="14"/>
  <c r="AH1788" i="14"/>
  <c r="AF1789" i="14"/>
  <c r="AG1789" i="14"/>
  <c r="AF1790" i="14"/>
  <c r="AG1790" i="14"/>
  <c r="AF1791" i="14"/>
  <c r="AG1791" i="14"/>
  <c r="AF1792" i="14"/>
  <c r="AG1792" i="14"/>
  <c r="AF1793" i="14"/>
  <c r="AG1793" i="14"/>
  <c r="AF1794" i="14"/>
  <c r="AG1794" i="14"/>
  <c r="AF1795" i="14"/>
  <c r="AG1795" i="14"/>
  <c r="AF1796" i="14"/>
  <c r="AG1796" i="14"/>
  <c r="AH1796" i="14"/>
  <c r="AF1797" i="14"/>
  <c r="AG1797" i="14"/>
  <c r="AF1798" i="14"/>
  <c r="AG1798" i="14"/>
  <c r="AF1799" i="14"/>
  <c r="AG1799" i="14"/>
  <c r="AF1800" i="14"/>
  <c r="AG1800" i="14"/>
  <c r="AF1801" i="14"/>
  <c r="AG1801" i="14"/>
  <c r="AF1802" i="14"/>
  <c r="AG1802" i="14"/>
  <c r="AF1803" i="14"/>
  <c r="AG1803" i="14"/>
  <c r="AF1804" i="14"/>
  <c r="AG1804" i="14"/>
  <c r="AH1804" i="14"/>
  <c r="AF1805" i="14"/>
  <c r="AG1805" i="14"/>
  <c r="AF1806" i="14"/>
  <c r="AG1806" i="14"/>
  <c r="AF1807" i="14"/>
  <c r="AG1807" i="14"/>
  <c r="AF1808" i="14"/>
  <c r="AG1808" i="14"/>
  <c r="AF1809" i="14"/>
  <c r="AG1809" i="14"/>
  <c r="AH1809" i="14"/>
  <c r="AF1810" i="14"/>
  <c r="AG1810" i="14"/>
  <c r="AF1811" i="14"/>
  <c r="AG1811" i="14"/>
  <c r="AF1812" i="14"/>
  <c r="AG1812" i="14"/>
  <c r="AH1812" i="14"/>
  <c r="AF1813" i="14"/>
  <c r="AG1813" i="14"/>
  <c r="AF1814" i="14"/>
  <c r="AG1814" i="14"/>
  <c r="AF1815" i="14"/>
  <c r="AG1815" i="14"/>
  <c r="AF1816" i="14"/>
  <c r="AG1816" i="14"/>
  <c r="AF1817" i="14"/>
  <c r="AG1817" i="14"/>
  <c r="AF1818" i="14"/>
  <c r="AG1818" i="14"/>
  <c r="AF1819" i="14"/>
  <c r="AG1819" i="14"/>
  <c r="AF1820" i="14"/>
  <c r="AG1820" i="14"/>
  <c r="AH1820" i="14"/>
  <c r="AF1821" i="14"/>
  <c r="AG1821" i="14"/>
  <c r="AF1822" i="14"/>
  <c r="AG1822" i="14"/>
  <c r="AF1823" i="14"/>
  <c r="AG1823" i="14"/>
  <c r="AF1824" i="14"/>
  <c r="AG1824" i="14"/>
  <c r="AF1825" i="14"/>
  <c r="AG1825" i="14"/>
  <c r="AF1826" i="14"/>
  <c r="AG1826" i="14"/>
  <c r="AF1827" i="14"/>
  <c r="AG1827" i="14"/>
  <c r="AF1828" i="14"/>
  <c r="AG1828" i="14"/>
  <c r="AH1828" i="14"/>
  <c r="AF1829" i="14"/>
  <c r="AG1829" i="14"/>
  <c r="AF1830" i="14"/>
  <c r="AG1830" i="14"/>
  <c r="AF1831" i="14"/>
  <c r="AG1831" i="14"/>
  <c r="AF1832" i="14"/>
  <c r="AG1832" i="14"/>
  <c r="AF1833" i="14"/>
  <c r="AG1833" i="14"/>
  <c r="AF1834" i="14"/>
  <c r="AG1834" i="14"/>
  <c r="AF1835" i="14"/>
  <c r="AG1835" i="14"/>
  <c r="AF1836" i="14"/>
  <c r="AG1836" i="14"/>
  <c r="AH1836" i="14"/>
  <c r="AF1837" i="14"/>
  <c r="AG1837" i="14"/>
  <c r="AF1838" i="14"/>
  <c r="AG1838" i="14"/>
  <c r="AF1839" i="14"/>
  <c r="AG1839" i="14"/>
  <c r="AF1840" i="14"/>
  <c r="AG1840" i="14"/>
  <c r="AF1841" i="14"/>
  <c r="AG1841" i="14"/>
  <c r="AF1842" i="14"/>
  <c r="AG1842" i="14"/>
  <c r="AF1843" i="14"/>
  <c r="AG1843" i="14"/>
  <c r="AF1844" i="14"/>
  <c r="AG1844" i="14"/>
  <c r="AH1844" i="14"/>
  <c r="AF1845" i="14"/>
  <c r="AG1845" i="14"/>
  <c r="AF1846" i="14"/>
  <c r="AG1846" i="14"/>
  <c r="AF1847" i="14"/>
  <c r="AG1847" i="14"/>
  <c r="AF1848" i="14"/>
  <c r="AG1848" i="14"/>
  <c r="AF1849" i="14"/>
  <c r="AG1849" i="14"/>
  <c r="AF1850" i="14"/>
  <c r="AG1850" i="14"/>
  <c r="AF1851" i="14"/>
  <c r="AG1851" i="14"/>
  <c r="AF1852" i="14"/>
  <c r="AG1852" i="14"/>
  <c r="AH1852" i="14"/>
  <c r="AF1853" i="14"/>
  <c r="AG1853" i="14"/>
  <c r="AF1854" i="14"/>
  <c r="AG1854" i="14"/>
  <c r="AF1855" i="14"/>
  <c r="AG1855" i="14"/>
  <c r="AF1856" i="14"/>
  <c r="AG1856" i="14"/>
  <c r="AF1857" i="14"/>
  <c r="AG1857" i="14"/>
  <c r="AH1857" i="14"/>
  <c r="AF1858" i="14"/>
  <c r="AG1858" i="14"/>
  <c r="AF1859" i="14"/>
  <c r="AG1859" i="14"/>
  <c r="AF1860" i="14"/>
  <c r="AG1860" i="14"/>
  <c r="AH1860" i="14"/>
  <c r="AF1861" i="14"/>
  <c r="AG1861" i="14"/>
  <c r="AF1862" i="14"/>
  <c r="AG1862" i="14"/>
  <c r="AF1863" i="14"/>
  <c r="AG1863" i="14"/>
  <c r="AF1864" i="14"/>
  <c r="AG1864" i="14"/>
  <c r="AF1865" i="14"/>
  <c r="AG1865" i="14"/>
  <c r="AF1866" i="14"/>
  <c r="AG1866" i="14"/>
  <c r="AF1867" i="14"/>
  <c r="AG1867" i="14"/>
  <c r="AF1868" i="14"/>
  <c r="AG1868" i="14"/>
  <c r="AH1868" i="14"/>
  <c r="AF1869" i="14"/>
  <c r="AG1869" i="14"/>
  <c r="AF1870" i="14"/>
  <c r="AG1870" i="14"/>
  <c r="AF1871" i="14"/>
  <c r="AG1871" i="14"/>
  <c r="AF1872" i="14"/>
  <c r="AG1872" i="14"/>
  <c r="AF1873" i="14"/>
  <c r="AG1873" i="14"/>
  <c r="AF1874" i="14"/>
  <c r="AG1874" i="14"/>
  <c r="AH1874" i="14"/>
  <c r="AF1875" i="14"/>
  <c r="AG1875" i="14"/>
  <c r="AF1876" i="14"/>
  <c r="AG1876" i="14"/>
  <c r="AH1876" i="14"/>
  <c r="AF1877" i="14"/>
  <c r="AG1877" i="14"/>
  <c r="AF1878" i="14"/>
  <c r="AG1878" i="14"/>
  <c r="AF1879" i="14"/>
  <c r="AG1879" i="14"/>
  <c r="AF1880" i="14"/>
  <c r="AG1880" i="14"/>
  <c r="AF1881" i="14"/>
  <c r="AG1881" i="14"/>
  <c r="AF1882" i="14"/>
  <c r="AG1882" i="14"/>
  <c r="AF1883" i="14"/>
  <c r="AG1883" i="14"/>
  <c r="AF1884" i="14"/>
  <c r="AG1884" i="14"/>
  <c r="AH1884" i="14"/>
  <c r="AF1885" i="14"/>
  <c r="AG1885" i="14"/>
  <c r="AF1886" i="14"/>
  <c r="AG1886" i="14"/>
  <c r="AF1887" i="14"/>
  <c r="AG1887" i="14"/>
  <c r="AF1888" i="14"/>
  <c r="AG1888" i="14"/>
  <c r="AF1889" i="14"/>
  <c r="AG1889" i="14"/>
  <c r="AF1890" i="14"/>
  <c r="AG1890" i="14"/>
  <c r="AF1891" i="14"/>
  <c r="AG1891" i="14"/>
  <c r="AF1892" i="14"/>
  <c r="AG1892" i="14"/>
  <c r="AH1892" i="14"/>
  <c r="AF1893" i="14"/>
  <c r="AG1893" i="14"/>
  <c r="AF1894" i="14"/>
  <c r="AG1894" i="14"/>
  <c r="AF1895" i="14"/>
  <c r="AG1895" i="14"/>
  <c r="AF1896" i="14"/>
  <c r="AG1896" i="14"/>
  <c r="AF1897" i="14"/>
  <c r="AG1897" i="14"/>
  <c r="AH1897" i="14"/>
  <c r="AF1898" i="14"/>
  <c r="AG1898" i="14"/>
  <c r="AF1899" i="14"/>
  <c r="AG1899" i="14"/>
  <c r="AF1900" i="14"/>
  <c r="AG1900" i="14"/>
  <c r="AH1900" i="14"/>
  <c r="AF1901" i="14"/>
  <c r="AG1901" i="14"/>
  <c r="AF1902" i="14"/>
  <c r="AG1902" i="14"/>
  <c r="AF1903" i="14"/>
  <c r="AG1903" i="14"/>
  <c r="AF1904" i="14"/>
  <c r="AG1904" i="14"/>
  <c r="AF1905" i="14"/>
  <c r="AG1905" i="14"/>
  <c r="AF1906" i="14"/>
  <c r="AG1906" i="14"/>
  <c r="AF1907" i="14"/>
  <c r="AG1907" i="14"/>
  <c r="AF1908" i="14"/>
  <c r="AG1908" i="14"/>
  <c r="AH1908" i="14"/>
  <c r="AF1909" i="14"/>
  <c r="AG1909" i="14"/>
  <c r="AF1910" i="14"/>
  <c r="AG1910" i="14"/>
  <c r="AF1911" i="14"/>
  <c r="AG1911" i="14"/>
  <c r="AF1912" i="14"/>
  <c r="AG1912" i="14"/>
  <c r="AF1913" i="14"/>
  <c r="AG1913" i="14"/>
  <c r="AF1914" i="14"/>
  <c r="AG1914" i="14"/>
  <c r="AF1915" i="14"/>
  <c r="AG1915" i="14"/>
  <c r="AF1916" i="14"/>
  <c r="AG1916" i="14"/>
  <c r="AH1916" i="14"/>
  <c r="AF1917" i="14"/>
  <c r="AG1917" i="14"/>
  <c r="AF1918" i="14"/>
  <c r="AG1918" i="14"/>
  <c r="AF1919" i="14"/>
  <c r="AG1919" i="14"/>
  <c r="AF1920" i="14"/>
  <c r="AG1920" i="14"/>
  <c r="AF1921" i="14"/>
  <c r="AG1921" i="14"/>
  <c r="AF1922" i="14"/>
  <c r="AG1922" i="14"/>
  <c r="AF1923" i="14"/>
  <c r="AG1923" i="14"/>
  <c r="AF1924" i="14"/>
  <c r="AG1924" i="14"/>
  <c r="AH1924" i="14"/>
  <c r="AF1925" i="14"/>
  <c r="AG1925" i="14"/>
  <c r="AF1926" i="14"/>
  <c r="AG1926" i="14"/>
  <c r="AF1927" i="14"/>
  <c r="AG1927" i="14"/>
  <c r="AF1928" i="14"/>
  <c r="AG1928" i="14"/>
  <c r="AF1929" i="14"/>
  <c r="AG1929" i="14"/>
  <c r="AH1929" i="14"/>
  <c r="AF1930" i="14"/>
  <c r="AG1930" i="14"/>
  <c r="AF1931" i="14"/>
  <c r="AG1931" i="14"/>
  <c r="AF1932" i="14"/>
  <c r="AG1932" i="14"/>
  <c r="AH1932" i="14"/>
  <c r="AF1933" i="14"/>
  <c r="AG1933" i="14"/>
  <c r="AF1934" i="14"/>
  <c r="AG1934" i="14"/>
  <c r="AF1935" i="14"/>
  <c r="AG1935" i="14"/>
  <c r="AF1936" i="14"/>
  <c r="AG1936" i="14"/>
  <c r="AF1937" i="14"/>
  <c r="AG1937" i="14"/>
  <c r="AF1938" i="14"/>
  <c r="AG1938" i="14"/>
  <c r="AF1939" i="14"/>
  <c r="AG1939" i="14"/>
  <c r="AF1940" i="14"/>
  <c r="AG1940" i="14"/>
  <c r="AH1940" i="14"/>
  <c r="AF1941" i="14"/>
  <c r="AG1941" i="14"/>
  <c r="AF1942" i="14"/>
  <c r="AG1942" i="14"/>
  <c r="AF1943" i="14"/>
  <c r="AG1943" i="14"/>
  <c r="AF1944" i="14"/>
  <c r="AG1944" i="14"/>
  <c r="AF1945" i="14"/>
  <c r="AG1945" i="14"/>
  <c r="AF1946" i="14"/>
  <c r="AG1946" i="14"/>
  <c r="AF1947" i="14"/>
  <c r="AG1947" i="14"/>
  <c r="AF1948" i="14"/>
  <c r="AG1948" i="14"/>
  <c r="AH1948" i="14"/>
  <c r="AF1949" i="14"/>
  <c r="AG1949" i="14"/>
  <c r="AF1950" i="14"/>
  <c r="AG1950" i="14"/>
  <c r="AF1951" i="14"/>
  <c r="AG1951" i="14"/>
  <c r="AF1952" i="14"/>
  <c r="AG1952" i="14"/>
  <c r="AF1953" i="14"/>
  <c r="AG1953" i="14"/>
  <c r="AF1954" i="14"/>
  <c r="AG1954" i="14"/>
  <c r="AF1955" i="14"/>
  <c r="AG1955" i="14"/>
  <c r="AF1956" i="14"/>
  <c r="AG1956" i="14"/>
  <c r="AH1956" i="14"/>
  <c r="AF1957" i="14"/>
  <c r="AG1957" i="14"/>
  <c r="AF1958" i="14"/>
  <c r="AG1958" i="14"/>
  <c r="AF1959" i="14"/>
  <c r="AG1959" i="14"/>
  <c r="AF1960" i="14"/>
  <c r="AG1960" i="14"/>
  <c r="AF1961" i="14"/>
  <c r="AG1961" i="14"/>
  <c r="AH1961" i="14"/>
  <c r="AF1962" i="14"/>
  <c r="AG1962" i="14"/>
  <c r="AF1963" i="14"/>
  <c r="AG1963" i="14"/>
  <c r="AF1964" i="14"/>
  <c r="AG1964" i="14"/>
  <c r="AH1964" i="14"/>
  <c r="AF1965" i="14"/>
  <c r="AG1965" i="14"/>
  <c r="AF1966" i="14"/>
  <c r="AG1966" i="14"/>
  <c r="AF1967" i="14"/>
  <c r="AG1967" i="14"/>
  <c r="AF1968" i="14"/>
  <c r="AG1968" i="14"/>
  <c r="AF1969" i="14"/>
  <c r="AG1969" i="14"/>
  <c r="AF1970" i="14"/>
  <c r="AG1970" i="14"/>
  <c r="AF1971" i="14"/>
  <c r="AG1971" i="14"/>
  <c r="AF1972" i="14"/>
  <c r="AG1972" i="14"/>
  <c r="AH1972" i="14"/>
  <c r="AF1973" i="14"/>
  <c r="AG1973" i="14"/>
  <c r="AF1974" i="14"/>
  <c r="AG1974" i="14"/>
  <c r="AF1975" i="14"/>
  <c r="AG1975" i="14"/>
  <c r="AF1976" i="14"/>
  <c r="AG1976" i="14"/>
  <c r="AF1977" i="14"/>
  <c r="AG1977" i="14"/>
  <c r="AF1978" i="14"/>
  <c r="AG1978" i="14"/>
  <c r="AF1979" i="14"/>
  <c r="AG1979" i="14"/>
  <c r="AF1980" i="14"/>
  <c r="AG1980" i="14"/>
  <c r="AH1980" i="14"/>
  <c r="AF1981" i="14"/>
  <c r="AG1981" i="14"/>
  <c r="AF1982" i="14"/>
  <c r="AG1982" i="14"/>
  <c r="AF1983" i="14"/>
  <c r="AG1983" i="14"/>
  <c r="AF1984" i="14"/>
  <c r="AG1984" i="14"/>
  <c r="AF1985" i="14"/>
  <c r="AG1985" i="14"/>
  <c r="AF1986" i="14"/>
  <c r="AG1986" i="14"/>
  <c r="AF1987" i="14"/>
  <c r="AG1987" i="14"/>
  <c r="AF1988" i="14"/>
  <c r="AG1988" i="14"/>
  <c r="AH1988" i="14"/>
  <c r="AF1989" i="14"/>
  <c r="AG1989" i="14"/>
  <c r="AF1990" i="14"/>
  <c r="AG1990" i="14"/>
  <c r="AF1991" i="14"/>
  <c r="AG1991" i="14"/>
  <c r="AF1992" i="14"/>
  <c r="AG1992" i="14"/>
  <c r="AF1993" i="14"/>
  <c r="AG1993" i="14"/>
  <c r="AH1993" i="14"/>
  <c r="AF1994" i="14"/>
  <c r="AG1994" i="14"/>
  <c r="AF1995" i="14"/>
  <c r="AG1995" i="14"/>
  <c r="AF1996" i="14"/>
  <c r="AG1996" i="14"/>
  <c r="AH1996" i="14"/>
  <c r="AF1997" i="14"/>
  <c r="AG1997" i="14"/>
  <c r="AF1998" i="14"/>
  <c r="AG1998" i="14"/>
  <c r="AF1999" i="14"/>
  <c r="AG1999" i="14"/>
  <c r="AF2000" i="14"/>
  <c r="AG2000" i="14"/>
  <c r="AF2001" i="14"/>
  <c r="AG2001" i="14"/>
  <c r="AF2002" i="14"/>
  <c r="AG2002" i="14"/>
  <c r="AF2003" i="14"/>
  <c r="AG2003" i="14"/>
  <c r="AF2004" i="14"/>
  <c r="AG2004" i="14"/>
  <c r="AH2004" i="14"/>
  <c r="AF2005" i="14"/>
  <c r="AG2005" i="14"/>
  <c r="AF2006" i="14"/>
  <c r="AG2006" i="14"/>
  <c r="AF2007" i="14"/>
  <c r="AG2007" i="14"/>
  <c r="AF2008" i="14"/>
  <c r="AG2008" i="14"/>
  <c r="AF2009" i="14"/>
  <c r="AG2009" i="14"/>
  <c r="AF2010" i="14"/>
  <c r="AG2010" i="14"/>
  <c r="AF2011" i="14"/>
  <c r="AG2011" i="14"/>
  <c r="AF2012" i="14"/>
  <c r="AG2012" i="14"/>
  <c r="AH2012" i="14"/>
  <c r="AF2013" i="14"/>
  <c r="AG2013" i="14"/>
  <c r="AF2014" i="14"/>
  <c r="AG2014" i="14"/>
  <c r="AF2015" i="14"/>
  <c r="AG2015" i="14"/>
  <c r="AF2016" i="14"/>
  <c r="AG2016" i="14"/>
  <c r="AF2017" i="14"/>
  <c r="AG2017" i="14"/>
  <c r="AF2018" i="14"/>
  <c r="AG2018" i="14"/>
  <c r="AF2019" i="14"/>
  <c r="AG2019" i="14"/>
  <c r="AF2020" i="14"/>
  <c r="AG2020" i="14"/>
  <c r="AH2020" i="14"/>
  <c r="AF2021" i="14"/>
  <c r="AG2021" i="14"/>
  <c r="AF2022" i="14"/>
  <c r="AG2022" i="14"/>
  <c r="AF2023" i="14"/>
  <c r="AG2023" i="14"/>
  <c r="AF2024" i="14"/>
  <c r="AG2024" i="14"/>
  <c r="AF2025" i="14"/>
  <c r="AG2025" i="14"/>
  <c r="AH2025" i="14"/>
  <c r="AF2026" i="14"/>
  <c r="AG2026" i="14"/>
  <c r="AF2027" i="14"/>
  <c r="AG2027" i="14"/>
  <c r="AF2028" i="14"/>
  <c r="AG2028" i="14"/>
  <c r="AH2028" i="14"/>
  <c r="AF2029" i="14"/>
  <c r="AG2029" i="14"/>
  <c r="AF2030" i="14"/>
  <c r="AG2030" i="14"/>
  <c r="AF2031" i="14"/>
  <c r="AG2031" i="14"/>
  <c r="AF2032" i="14"/>
  <c r="AG2032" i="14"/>
  <c r="AF2033" i="14"/>
  <c r="AG2033" i="14"/>
  <c r="AF2034" i="14"/>
  <c r="AG2034" i="14"/>
  <c r="AF2035" i="14"/>
  <c r="AG2035" i="14"/>
  <c r="AF2036" i="14"/>
  <c r="AG2036" i="14"/>
  <c r="AH2036" i="14"/>
  <c r="AF2037" i="14"/>
  <c r="AG2037" i="14"/>
  <c r="AF2038" i="14"/>
  <c r="AG2038" i="14"/>
  <c r="AF2039" i="14"/>
  <c r="AG2039" i="14"/>
  <c r="AF2040" i="14"/>
  <c r="AG2040" i="14"/>
  <c r="AF2041" i="14"/>
  <c r="AG2041" i="14"/>
  <c r="AF2042" i="14"/>
  <c r="AG2042" i="14"/>
  <c r="AF2043" i="14"/>
  <c r="AG2043" i="14"/>
  <c r="AF2044" i="14"/>
  <c r="AG2044" i="14"/>
  <c r="AH2044" i="14"/>
  <c r="AF2045" i="14"/>
  <c r="AG2045" i="14"/>
  <c r="AF2046" i="14"/>
  <c r="AG2046" i="14"/>
  <c r="AF2047" i="14"/>
  <c r="AG2047" i="14"/>
  <c r="AF2048" i="14"/>
  <c r="AG2048" i="14"/>
  <c r="AF2049" i="14"/>
  <c r="AG2049" i="14"/>
  <c r="AF2050" i="14"/>
  <c r="AG2050" i="14"/>
  <c r="AF2051" i="14"/>
  <c r="AG2051" i="14"/>
  <c r="AF2052" i="14"/>
  <c r="AG2052" i="14"/>
  <c r="AH2052" i="14"/>
  <c r="AF2053" i="14"/>
  <c r="AG2053" i="14"/>
  <c r="AF2054" i="14"/>
  <c r="AG2054" i="14"/>
  <c r="AF2055" i="14"/>
  <c r="AG2055" i="14"/>
  <c r="AF2056" i="14"/>
  <c r="AG2056" i="14"/>
  <c r="AF2057" i="14"/>
  <c r="AG2057" i="14"/>
  <c r="AH2057" i="14"/>
  <c r="AF2058" i="14"/>
  <c r="AG2058" i="14"/>
  <c r="AF2059" i="14"/>
  <c r="AG2059" i="14"/>
  <c r="AF2060" i="14"/>
  <c r="AG2060" i="14"/>
  <c r="AH2060" i="14"/>
  <c r="AF2061" i="14"/>
  <c r="AG2061" i="14"/>
  <c r="AF2062" i="14"/>
  <c r="AG2062" i="14"/>
  <c r="AF2063" i="14"/>
  <c r="AG2063" i="14"/>
  <c r="AF2064" i="14"/>
  <c r="AG2064" i="14"/>
  <c r="AF2065" i="14"/>
  <c r="AG2065" i="14"/>
  <c r="AF2066" i="14"/>
  <c r="AG2066" i="14"/>
  <c r="AF2067" i="14"/>
  <c r="AG2067" i="14"/>
  <c r="AF2068" i="14"/>
  <c r="AG2068" i="14"/>
  <c r="AH2068" i="14"/>
  <c r="AF2069" i="14"/>
  <c r="AG2069" i="14"/>
  <c r="AF2070" i="14"/>
  <c r="AG2070" i="14"/>
  <c r="AF2071" i="14"/>
  <c r="AG2071" i="14"/>
  <c r="AF2072" i="14"/>
  <c r="AG2072" i="14"/>
  <c r="AF2073" i="14"/>
  <c r="AG2073" i="14"/>
  <c r="AH2073" i="14"/>
  <c r="AF2074" i="14"/>
  <c r="AG2074" i="14"/>
  <c r="AF2075" i="14"/>
  <c r="AG2075" i="14"/>
  <c r="AF2076" i="14"/>
  <c r="AG2076" i="14"/>
  <c r="AH2076" i="14"/>
  <c r="AF2077" i="14"/>
  <c r="AG2077" i="14"/>
  <c r="AF2078" i="14"/>
  <c r="AG2078" i="14"/>
  <c r="AF2079" i="14"/>
  <c r="AG2079" i="14"/>
  <c r="AF2080" i="14"/>
  <c r="AG2080" i="14"/>
  <c r="AF2081" i="14"/>
  <c r="AG2081" i="14"/>
  <c r="AF2082" i="14"/>
  <c r="AG2082" i="14"/>
  <c r="AF2083" i="14"/>
  <c r="AG2083" i="14"/>
  <c r="AF2084" i="14"/>
  <c r="AG2084" i="14"/>
  <c r="AH2084" i="14"/>
  <c r="AF2085" i="14"/>
  <c r="AG2085" i="14"/>
  <c r="AF2086" i="14"/>
  <c r="AG2086" i="14"/>
  <c r="AF2087" i="14"/>
  <c r="AG2087" i="14"/>
  <c r="AF2088" i="14"/>
  <c r="AG2088" i="14"/>
  <c r="AF2089" i="14"/>
  <c r="AG2089" i="14"/>
  <c r="AF2090" i="14"/>
  <c r="AG2090" i="14"/>
  <c r="AF2091" i="14"/>
  <c r="AG2091" i="14"/>
  <c r="AF2092" i="14"/>
  <c r="AG2092" i="14"/>
  <c r="AH2092" i="14"/>
  <c r="AF2093" i="14"/>
  <c r="AG2093" i="14"/>
  <c r="AF2094" i="14"/>
  <c r="AG2094" i="14"/>
  <c r="AF2095" i="14"/>
  <c r="AG2095" i="14"/>
  <c r="AF2096" i="14"/>
  <c r="AG2096" i="14"/>
  <c r="AF2097" i="14"/>
  <c r="AG2097" i="14"/>
  <c r="AF2098" i="14"/>
  <c r="AG2098" i="14"/>
  <c r="AF2099" i="14"/>
  <c r="AG2099" i="14"/>
  <c r="AF2100" i="14"/>
  <c r="AG2100" i="14"/>
  <c r="AH2100" i="14"/>
  <c r="AF2101" i="14"/>
  <c r="AG2101" i="14"/>
  <c r="AF2102" i="14"/>
  <c r="AG2102" i="14"/>
  <c r="AF2103" i="14"/>
  <c r="AG2103" i="14"/>
  <c r="AF2104" i="14"/>
  <c r="AG2104" i="14"/>
  <c r="AF2105" i="14"/>
  <c r="AG2105" i="14"/>
  <c r="AH2105" i="14"/>
  <c r="AF2106" i="14"/>
  <c r="AG2106" i="14"/>
  <c r="AF2107" i="14"/>
  <c r="AG2107" i="14"/>
  <c r="AF2108" i="14"/>
  <c r="AG2108" i="14"/>
  <c r="AH2108" i="14"/>
  <c r="AF2109" i="14"/>
  <c r="AG2109" i="14"/>
  <c r="AF2110" i="14"/>
  <c r="AG2110" i="14"/>
  <c r="AF2111" i="14"/>
  <c r="AG2111" i="14"/>
  <c r="AF2112" i="14"/>
  <c r="AG2112" i="14"/>
  <c r="AF2113" i="14"/>
  <c r="AG2113" i="14"/>
  <c r="AF2114" i="14"/>
  <c r="AG2114" i="14"/>
  <c r="AF2115" i="14"/>
  <c r="AG2115" i="14"/>
  <c r="AF2116" i="14"/>
  <c r="AG2116" i="14"/>
  <c r="AH2116" i="14"/>
  <c r="AF2117" i="14"/>
  <c r="AG2117" i="14"/>
  <c r="AF2118" i="14"/>
  <c r="AG2118" i="14"/>
  <c r="AF2119" i="14"/>
  <c r="AG2119" i="14"/>
  <c r="AF2120" i="14"/>
  <c r="AG2120" i="14"/>
  <c r="AF2121" i="14"/>
  <c r="AG2121" i="14"/>
  <c r="AF2122" i="14"/>
  <c r="AG2122" i="14"/>
  <c r="AF2123" i="14"/>
  <c r="AG2123" i="14"/>
  <c r="AF2124" i="14"/>
  <c r="AG2124" i="14"/>
  <c r="AH2124" i="14"/>
  <c r="AF2125" i="14"/>
  <c r="AG2125" i="14"/>
  <c r="AF2126" i="14"/>
  <c r="AG2126" i="14"/>
  <c r="AF2127" i="14"/>
  <c r="AG2127" i="14"/>
  <c r="AF2128" i="14"/>
  <c r="AG2128" i="14"/>
  <c r="AF2129" i="14"/>
  <c r="AG2129" i="14"/>
  <c r="AF2130" i="14"/>
  <c r="AG2130" i="14"/>
  <c r="AF2131" i="14"/>
  <c r="AG2131" i="14"/>
  <c r="AF2132" i="14"/>
  <c r="AG2132" i="14"/>
  <c r="AH2132" i="14"/>
  <c r="AF2133" i="14"/>
  <c r="AG2133" i="14"/>
  <c r="AF2134" i="14"/>
  <c r="AG2134" i="14"/>
  <c r="AF2135" i="14"/>
  <c r="AG2135" i="14"/>
  <c r="AF2136" i="14"/>
  <c r="AG2136" i="14"/>
  <c r="AF2137" i="14"/>
  <c r="AG2137" i="14"/>
  <c r="AH2137" i="14"/>
  <c r="AF2138" i="14"/>
  <c r="AG2138" i="14"/>
  <c r="AF2139" i="14"/>
  <c r="AG2139" i="14"/>
  <c r="AF2140" i="14"/>
  <c r="AG2140" i="14"/>
  <c r="AH2140" i="14"/>
  <c r="AF2141" i="14"/>
  <c r="AG2141" i="14"/>
  <c r="AF2142" i="14"/>
  <c r="AG2142" i="14"/>
  <c r="AF2143" i="14"/>
  <c r="AG2143" i="14"/>
  <c r="AF2144" i="14"/>
  <c r="AG2144" i="14"/>
  <c r="AF2145" i="14"/>
  <c r="AG2145" i="14"/>
  <c r="AF2146" i="14"/>
  <c r="AG2146" i="14"/>
  <c r="AF2147" i="14"/>
  <c r="AG2147" i="14"/>
  <c r="AF2148" i="14"/>
  <c r="AG2148" i="14"/>
  <c r="AH2148" i="14"/>
  <c r="AF2149" i="14"/>
  <c r="AG2149" i="14"/>
  <c r="AF2150" i="14"/>
  <c r="AG2150" i="14"/>
  <c r="AF2151" i="14"/>
  <c r="AG2151" i="14"/>
  <c r="AF2152" i="14"/>
  <c r="AG2152" i="14"/>
  <c r="AF2153" i="14"/>
  <c r="AG2153" i="14"/>
  <c r="AF2154" i="14"/>
  <c r="AG2154" i="14"/>
  <c r="AF2155" i="14"/>
  <c r="AG2155" i="14"/>
  <c r="AF2156" i="14"/>
  <c r="AG2156" i="14"/>
  <c r="AH2156" i="14"/>
  <c r="AF2157" i="14"/>
  <c r="AG2157" i="14"/>
  <c r="AF2158" i="14"/>
  <c r="AG2158" i="14"/>
  <c r="AF2159" i="14"/>
  <c r="AG2159" i="14"/>
  <c r="AF2160" i="14"/>
  <c r="AG2160" i="14"/>
  <c r="AF2161" i="14"/>
  <c r="AG2161" i="14"/>
  <c r="AF2162" i="14"/>
  <c r="AG2162" i="14"/>
  <c r="AF2163" i="14"/>
  <c r="AG2163" i="14"/>
  <c r="AF2164" i="14"/>
  <c r="AG2164" i="14"/>
  <c r="AH2164" i="14"/>
  <c r="AF2165" i="14"/>
  <c r="AG2165" i="14"/>
  <c r="AF2166" i="14"/>
  <c r="AG2166" i="14"/>
  <c r="AF2167" i="14"/>
  <c r="AG2167" i="14"/>
  <c r="AF2168" i="14"/>
  <c r="AG2168" i="14"/>
  <c r="AF2169" i="14"/>
  <c r="AG2169" i="14"/>
  <c r="AF2170" i="14"/>
  <c r="AG2170" i="14"/>
  <c r="AF2171" i="14"/>
  <c r="AG2171" i="14"/>
  <c r="AF2172" i="14"/>
  <c r="AG2172" i="14"/>
  <c r="AH2172" i="14"/>
  <c r="AF2173" i="14"/>
  <c r="AG2173" i="14"/>
  <c r="AF2174" i="14"/>
  <c r="AG2174" i="14"/>
  <c r="AF2175" i="14"/>
  <c r="AG2175" i="14"/>
  <c r="AF2176" i="14"/>
  <c r="AG2176" i="14"/>
  <c r="AF2177" i="14"/>
  <c r="AG2177" i="14"/>
  <c r="AH2177" i="14"/>
  <c r="AF2178" i="14"/>
  <c r="AG2178" i="14"/>
  <c r="AF2179" i="14"/>
  <c r="AG2179" i="14"/>
  <c r="AF2180" i="14"/>
  <c r="AG2180" i="14"/>
  <c r="AH2180" i="14"/>
  <c r="AF2181" i="14"/>
  <c r="AG2181" i="14"/>
  <c r="AF2182" i="14"/>
  <c r="AG2182" i="14"/>
  <c r="AF2183" i="14"/>
  <c r="AG2183" i="14"/>
  <c r="AF2184" i="14"/>
  <c r="AG2184" i="14"/>
  <c r="AF2185" i="14"/>
  <c r="AG2185" i="14"/>
  <c r="AF2186" i="14"/>
  <c r="AG2186" i="14"/>
  <c r="AF2187" i="14"/>
  <c r="AG2187" i="14"/>
  <c r="AF2188" i="14"/>
  <c r="AG2188" i="14"/>
  <c r="AH2188" i="14"/>
  <c r="AF2189" i="14"/>
  <c r="AG2189" i="14"/>
  <c r="AF2190" i="14"/>
  <c r="AG2190" i="14"/>
  <c r="AF2191" i="14"/>
  <c r="AG2191" i="14"/>
  <c r="AF2192" i="14"/>
  <c r="AG2192" i="14"/>
  <c r="AF2193" i="14"/>
  <c r="AG2193" i="14"/>
  <c r="AF2194" i="14"/>
  <c r="AG2194" i="14"/>
  <c r="AF2195" i="14"/>
  <c r="AG2195" i="14"/>
  <c r="AF2196" i="14"/>
  <c r="AG2196" i="14"/>
  <c r="AH2196" i="14"/>
  <c r="AF2197" i="14"/>
  <c r="AG2197" i="14"/>
  <c r="AF2198" i="14"/>
  <c r="AG2198" i="14"/>
  <c r="AF2199" i="14"/>
  <c r="AG2199" i="14"/>
  <c r="AF2200" i="14"/>
  <c r="AG2200" i="14"/>
  <c r="AF2201" i="14"/>
  <c r="AG2201" i="14"/>
  <c r="AF2202" i="14"/>
  <c r="AG2202" i="14"/>
  <c r="AF2203" i="14"/>
  <c r="AG2203" i="14"/>
  <c r="AF2204" i="14"/>
  <c r="AG2204" i="14"/>
  <c r="AH2204" i="14"/>
  <c r="AF2205" i="14"/>
  <c r="AG2205" i="14"/>
  <c r="AF2206" i="14"/>
  <c r="AG2206" i="14"/>
  <c r="AF2207" i="14"/>
  <c r="AG2207" i="14"/>
  <c r="AF2208" i="14"/>
  <c r="AG2208" i="14"/>
  <c r="AF2209" i="14"/>
  <c r="AG2209" i="14"/>
  <c r="AH2209" i="14"/>
  <c r="AF2210" i="14"/>
  <c r="AG2210" i="14"/>
  <c r="AH2210" i="14"/>
  <c r="AF2211" i="14"/>
  <c r="AG2211" i="14"/>
  <c r="AF2212" i="14"/>
  <c r="AG2212" i="14"/>
  <c r="AH2212" i="14"/>
  <c r="AF2213" i="14"/>
  <c r="AG2213" i="14"/>
  <c r="AF2214" i="14"/>
  <c r="AG2214" i="14"/>
  <c r="AF2215" i="14"/>
  <c r="AG2215" i="14"/>
  <c r="AF2216" i="14"/>
  <c r="AG2216" i="14"/>
  <c r="AF2217" i="14"/>
  <c r="AG2217" i="14"/>
  <c r="AF2218" i="14"/>
  <c r="AG2218" i="14"/>
  <c r="AF2219" i="14"/>
  <c r="AG2219" i="14"/>
  <c r="AF2220" i="14"/>
  <c r="AG2220" i="14"/>
  <c r="AH2220" i="14"/>
  <c r="AF2221" i="14"/>
  <c r="AG2221" i="14"/>
  <c r="AF2222" i="14"/>
  <c r="AG2222" i="14"/>
  <c r="AF2223" i="14"/>
  <c r="AG2223" i="14"/>
  <c r="AF2224" i="14"/>
  <c r="AG2224" i="14"/>
  <c r="AF2225" i="14"/>
  <c r="AG2225" i="14"/>
  <c r="AH2225" i="14"/>
  <c r="AF2226" i="14"/>
  <c r="AG2226" i="14"/>
  <c r="AF2227" i="14"/>
  <c r="AG2227" i="14"/>
  <c r="AF2228" i="14"/>
  <c r="AG2228" i="14"/>
  <c r="AH2228" i="14"/>
  <c r="AF2229" i="14"/>
  <c r="AG2229" i="14"/>
  <c r="AF2230" i="14"/>
  <c r="AG2230" i="14"/>
  <c r="AF2231" i="14"/>
  <c r="AG2231" i="14"/>
  <c r="AF2232" i="14"/>
  <c r="AG2232" i="14"/>
  <c r="AF2233" i="14"/>
  <c r="AG2233" i="14"/>
  <c r="AF2234" i="14"/>
  <c r="AG2234" i="14"/>
  <c r="AF2235" i="14"/>
  <c r="AG2235" i="14"/>
  <c r="AF2236" i="14"/>
  <c r="AG2236" i="14"/>
  <c r="AH2236" i="14"/>
  <c r="AF2237" i="14"/>
  <c r="AG2237" i="14"/>
  <c r="AF2238" i="14"/>
  <c r="AG2238" i="14"/>
  <c r="AF2239" i="14"/>
  <c r="AG2239" i="14"/>
  <c r="AF2240" i="14"/>
  <c r="AG2240" i="14"/>
  <c r="AF2241" i="14"/>
  <c r="AG2241" i="14"/>
  <c r="AF2242" i="14"/>
  <c r="AG2242" i="14"/>
  <c r="AF2243" i="14"/>
  <c r="AG2243" i="14"/>
  <c r="AF2244" i="14"/>
  <c r="AG2244" i="14"/>
  <c r="AH2244" i="14"/>
  <c r="AF2245" i="14"/>
  <c r="AG2245" i="14"/>
  <c r="AF2246" i="14"/>
  <c r="AG2246" i="14"/>
  <c r="AF2247" i="14"/>
  <c r="AG2247" i="14"/>
  <c r="AF2248" i="14"/>
  <c r="AG2248" i="14"/>
  <c r="AF2249" i="14"/>
  <c r="AG2249" i="14"/>
  <c r="AF2250" i="14"/>
  <c r="AG2250" i="14"/>
  <c r="AF2251" i="14"/>
  <c r="AG2251" i="14"/>
  <c r="AF2252" i="14"/>
  <c r="AG2252" i="14"/>
  <c r="AH2252" i="14"/>
  <c r="AF2253" i="14"/>
  <c r="AG2253" i="14"/>
  <c r="AF2254" i="14"/>
  <c r="AG2254" i="14"/>
  <c r="AF2255" i="14"/>
  <c r="AG2255" i="14"/>
  <c r="AF2256" i="14"/>
  <c r="AG2256" i="14"/>
  <c r="AF2257" i="14"/>
  <c r="AG2257" i="14"/>
  <c r="AH2257" i="14"/>
  <c r="AF2258" i="14"/>
  <c r="AG2258" i="14"/>
  <c r="AF2259" i="14"/>
  <c r="AG2259" i="14"/>
  <c r="AF2260" i="14"/>
  <c r="AG2260" i="14"/>
  <c r="AH2260" i="14"/>
  <c r="AF2261" i="14"/>
  <c r="AG2261" i="14"/>
  <c r="AF2262" i="14"/>
  <c r="AG2262" i="14"/>
  <c r="AF2263" i="14"/>
  <c r="AG2263" i="14"/>
  <c r="AF2264" i="14"/>
  <c r="AG2264" i="14"/>
  <c r="AF2265" i="14"/>
  <c r="AG2265" i="14"/>
  <c r="AF2266" i="14"/>
  <c r="AG2266" i="14"/>
  <c r="AF2267" i="14"/>
  <c r="AG2267" i="14"/>
  <c r="AF2268" i="14"/>
  <c r="AG2268" i="14"/>
  <c r="AH2268" i="14"/>
  <c r="AF2269" i="14"/>
  <c r="AG2269" i="14"/>
  <c r="AF2270" i="14"/>
  <c r="AG2270" i="14"/>
  <c r="AF2271" i="14"/>
  <c r="AG2271" i="14"/>
  <c r="AF2272" i="14"/>
  <c r="AG2272" i="14"/>
  <c r="AF2273" i="14"/>
  <c r="AG2273" i="14"/>
  <c r="AF2274" i="14"/>
  <c r="AG2274" i="14"/>
  <c r="AF2275" i="14"/>
  <c r="AG2275" i="14"/>
  <c r="AF2276" i="14"/>
  <c r="AG2276" i="14"/>
  <c r="AH2276" i="14"/>
  <c r="AF2277" i="14"/>
  <c r="AG2277" i="14"/>
  <c r="AF2278" i="14"/>
  <c r="AG2278" i="14"/>
  <c r="AF2279" i="14"/>
  <c r="AG2279" i="14"/>
  <c r="AF2280" i="14"/>
  <c r="AG2280" i="14"/>
  <c r="AF2281" i="14"/>
  <c r="AG2281" i="14"/>
  <c r="AF2282" i="14"/>
  <c r="AG2282" i="14"/>
  <c r="AF2283" i="14"/>
  <c r="AG2283" i="14"/>
  <c r="AF2284" i="14"/>
  <c r="AG2284" i="14"/>
  <c r="AH2284" i="14"/>
  <c r="AF2285" i="14"/>
  <c r="AG2285" i="14"/>
  <c r="AF2286" i="14"/>
  <c r="AG2286" i="14"/>
  <c r="AF2287" i="14"/>
  <c r="AG2287" i="14"/>
  <c r="AF2288" i="14"/>
  <c r="AG2288" i="14"/>
  <c r="AF2289" i="14"/>
  <c r="AG2289" i="14"/>
  <c r="AF2290" i="14"/>
  <c r="AG2290" i="14"/>
  <c r="AF2291" i="14"/>
  <c r="AG2291" i="14"/>
  <c r="AF2292" i="14"/>
  <c r="AG2292" i="14"/>
  <c r="AH2292" i="14"/>
  <c r="AF2293" i="14"/>
  <c r="AG2293" i="14"/>
  <c r="AF2294" i="14"/>
  <c r="AG2294" i="14"/>
  <c r="AF2295" i="14"/>
  <c r="AG2295" i="14"/>
  <c r="AF2296" i="14"/>
  <c r="AG2296" i="14"/>
  <c r="AF2297" i="14"/>
  <c r="AG2297" i="14"/>
  <c r="AH2297" i="14"/>
  <c r="AF2298" i="14"/>
  <c r="AG2298" i="14"/>
  <c r="AF2299" i="14"/>
  <c r="AG2299" i="14"/>
  <c r="AF2300" i="14"/>
  <c r="AG2300" i="14"/>
  <c r="AH2300" i="14"/>
  <c r="AF2301" i="14"/>
  <c r="AG2301" i="14"/>
  <c r="AF2302" i="14"/>
  <c r="AG2302" i="14"/>
  <c r="AF2303" i="14"/>
  <c r="AG2303" i="14"/>
  <c r="AF2304" i="14"/>
  <c r="AG2304" i="14"/>
  <c r="AF2305" i="14"/>
  <c r="AG2305" i="14"/>
  <c r="AF2306" i="14"/>
  <c r="AG2306" i="14"/>
  <c r="AH2306" i="14"/>
  <c r="AF2307" i="14"/>
  <c r="AG2307" i="14"/>
  <c r="AF2308" i="14"/>
  <c r="AG2308" i="14"/>
  <c r="AH2308" i="14"/>
  <c r="AF2309" i="14"/>
  <c r="AG2309" i="14"/>
  <c r="AF2310" i="14"/>
  <c r="AG2310" i="14"/>
  <c r="AF2311" i="14"/>
  <c r="AG2311" i="14"/>
  <c r="AF2312" i="14"/>
  <c r="AG2312" i="14"/>
  <c r="AF2313" i="14"/>
  <c r="AG2313" i="14"/>
  <c r="AH2313" i="14"/>
  <c r="AF2314" i="14"/>
  <c r="AG2314" i="14"/>
  <c r="AF2315" i="14"/>
  <c r="AG2315" i="14"/>
  <c r="AF2316" i="14"/>
  <c r="AG2316" i="14"/>
  <c r="AH2316" i="14"/>
  <c r="AF2317" i="14"/>
  <c r="AG2317" i="14"/>
  <c r="AF2318" i="14"/>
  <c r="AG2318" i="14"/>
  <c r="AF2319" i="14"/>
  <c r="AG2319" i="14"/>
  <c r="AF2320" i="14"/>
  <c r="AG2320" i="14"/>
  <c r="AF2321" i="14"/>
  <c r="AG2321" i="14"/>
  <c r="AF2322" i="14"/>
  <c r="AG2322" i="14"/>
  <c r="AF2323" i="14"/>
  <c r="AG2323" i="14"/>
  <c r="AF2324" i="14"/>
  <c r="AG2324" i="14"/>
  <c r="AH2324" i="14"/>
  <c r="AF2325" i="14"/>
  <c r="AG2325" i="14"/>
  <c r="AF2326" i="14"/>
  <c r="AG2326" i="14"/>
  <c r="AF2327" i="14"/>
  <c r="AG2327" i="14"/>
  <c r="AF2328" i="14"/>
  <c r="AG2328" i="14"/>
  <c r="AF2329" i="14"/>
  <c r="AG2329" i="14"/>
  <c r="AF2330" i="14"/>
  <c r="AG2330" i="14"/>
  <c r="AF2331" i="14"/>
  <c r="AG2331" i="14"/>
  <c r="AF2332" i="14"/>
  <c r="AG2332" i="14"/>
  <c r="AH2332" i="14"/>
  <c r="AF2333" i="14"/>
  <c r="AG2333" i="14"/>
  <c r="AF2334" i="14"/>
  <c r="AG2334" i="14"/>
  <c r="AF2335" i="14"/>
  <c r="AG2335" i="14"/>
  <c r="AF2336" i="14"/>
  <c r="AG2336" i="14"/>
  <c r="AF2337" i="14"/>
  <c r="AG2337" i="14"/>
  <c r="AF2338" i="14"/>
  <c r="AG2338" i="14"/>
  <c r="AF2339" i="14"/>
  <c r="AG2339" i="14"/>
  <c r="AF2340" i="14"/>
  <c r="AG2340" i="14"/>
  <c r="AH2340" i="14"/>
  <c r="AF2341" i="14"/>
  <c r="AG2341" i="14"/>
  <c r="AF2342" i="14"/>
  <c r="AG2342" i="14"/>
  <c r="AF2343" i="14"/>
  <c r="AG2343" i="14"/>
  <c r="AF2344" i="14"/>
  <c r="AG2344" i="14"/>
  <c r="AF2345" i="14"/>
  <c r="AG2345" i="14"/>
  <c r="AH2345" i="14"/>
  <c r="AF2346" i="14"/>
  <c r="AG2346" i="14"/>
  <c r="AF2347" i="14"/>
  <c r="AG2347" i="14"/>
  <c r="AF2348" i="14"/>
  <c r="AG2348" i="14"/>
  <c r="AH2348" i="14"/>
  <c r="AF2349" i="14"/>
  <c r="AG2349" i="14"/>
  <c r="AF2350" i="14"/>
  <c r="AG2350" i="14"/>
  <c r="AF2351" i="14"/>
  <c r="AG2351" i="14"/>
  <c r="AF2352" i="14"/>
  <c r="AG2352" i="14"/>
  <c r="AF2353" i="14"/>
  <c r="AG2353" i="14"/>
  <c r="AF2354" i="14"/>
  <c r="AG2354" i="14"/>
  <c r="AF2355" i="14"/>
  <c r="AG2355" i="14"/>
  <c r="AF2356" i="14"/>
  <c r="AG2356" i="14"/>
  <c r="AH2356" i="14"/>
  <c r="AF2357" i="14"/>
  <c r="AG2357" i="14"/>
  <c r="AF2358" i="14"/>
  <c r="AG2358" i="14"/>
  <c r="AF2359" i="14"/>
  <c r="AG2359" i="14"/>
  <c r="AF2360" i="14"/>
  <c r="AG2360" i="14"/>
  <c r="AF2361" i="14"/>
  <c r="AG2361" i="14"/>
  <c r="AF2362" i="14"/>
  <c r="AG2362" i="14"/>
  <c r="AF2363" i="14"/>
  <c r="AG2363" i="14"/>
  <c r="AF2364" i="14"/>
  <c r="AG2364" i="14"/>
  <c r="AH2364" i="14"/>
  <c r="AF2365" i="14"/>
  <c r="AG2365" i="14"/>
  <c r="AF2366" i="14"/>
  <c r="AG2366" i="14"/>
  <c r="AF2367" i="14"/>
  <c r="AG2367" i="14"/>
  <c r="AF2368" i="14"/>
  <c r="AG2368" i="14"/>
  <c r="AF2369" i="14"/>
  <c r="AG2369" i="14"/>
  <c r="AF2370" i="14"/>
  <c r="AG2370" i="14"/>
  <c r="AF2371" i="14"/>
  <c r="AG2371" i="14"/>
  <c r="AF2372" i="14"/>
  <c r="AG2372" i="14"/>
  <c r="AH2372" i="14"/>
  <c r="AF2373" i="14"/>
  <c r="AG2373" i="14"/>
  <c r="AF2374" i="14"/>
  <c r="AG2374" i="14"/>
  <c r="AF2375" i="14"/>
  <c r="AG2375" i="14"/>
  <c r="AF2376" i="14"/>
  <c r="AG2376" i="14"/>
  <c r="AF2377" i="14"/>
  <c r="AG2377" i="14"/>
  <c r="AF2378" i="14"/>
  <c r="AG2378" i="14"/>
  <c r="AF2379" i="14"/>
  <c r="AG2379" i="14"/>
  <c r="AF2380" i="14"/>
  <c r="AG2380" i="14"/>
  <c r="AH2380" i="14"/>
  <c r="AF2381" i="14"/>
  <c r="AG2381" i="14"/>
  <c r="AF2382" i="14"/>
  <c r="AG2382" i="14"/>
  <c r="AF2383" i="14"/>
  <c r="AG2383" i="14"/>
  <c r="AF2384" i="14"/>
  <c r="AG2384" i="14"/>
  <c r="AF2385" i="14"/>
  <c r="AG2385" i="14"/>
  <c r="AH2385" i="14"/>
  <c r="AF2386" i="14"/>
  <c r="AG2386" i="14"/>
  <c r="AF2387" i="14"/>
  <c r="AG2387" i="14"/>
  <c r="AF2388" i="14"/>
  <c r="AG2388" i="14"/>
  <c r="AH2388" i="14"/>
  <c r="AF2389" i="14"/>
  <c r="AG2389" i="14"/>
  <c r="AF2390" i="14"/>
  <c r="AG2390" i="14"/>
  <c r="AF2391" i="14"/>
  <c r="AG2391" i="14"/>
  <c r="AF2392" i="14"/>
  <c r="AG2392" i="14"/>
  <c r="AF2393" i="14"/>
  <c r="AG2393" i="14"/>
  <c r="AF2394" i="14"/>
  <c r="AG2394" i="14"/>
  <c r="AF2395" i="14"/>
  <c r="AG2395" i="14"/>
  <c r="AF2396" i="14"/>
  <c r="AG2396" i="14"/>
  <c r="AH2396" i="14"/>
  <c r="AF2397" i="14"/>
  <c r="AG2397" i="14"/>
  <c r="AF2398" i="14"/>
  <c r="AG2398" i="14"/>
  <c r="AF2399" i="14"/>
  <c r="AG2399" i="14"/>
  <c r="AF2400" i="14"/>
  <c r="AG2400" i="14"/>
  <c r="AF2401" i="14"/>
  <c r="AG2401" i="14"/>
  <c r="AF2402" i="14"/>
  <c r="AG2402" i="14"/>
  <c r="AF2403" i="14"/>
  <c r="AG2403" i="14"/>
  <c r="AF2404" i="14"/>
  <c r="AG2404" i="14"/>
  <c r="AH2404" i="14"/>
  <c r="AF2405" i="14"/>
  <c r="AG2405" i="14"/>
  <c r="AF2406" i="14"/>
  <c r="AG2406" i="14"/>
  <c r="AF2407" i="14"/>
  <c r="AG2407" i="14"/>
  <c r="AF2408" i="14"/>
  <c r="AG2408" i="14"/>
  <c r="AF2409" i="14"/>
  <c r="AG2409" i="14"/>
  <c r="AF2410" i="14"/>
  <c r="AG2410" i="14"/>
  <c r="AF2411" i="14"/>
  <c r="AG2411" i="14"/>
  <c r="AF2412" i="14"/>
  <c r="AG2412" i="14"/>
  <c r="AH2412" i="14"/>
  <c r="AF2413" i="14"/>
  <c r="AG2413" i="14"/>
  <c r="AF2414" i="14"/>
  <c r="AG2414" i="14"/>
  <c r="AF2415" i="14"/>
  <c r="AG2415" i="14"/>
  <c r="AF2416" i="14"/>
  <c r="AG2416" i="14"/>
  <c r="AF2417" i="14"/>
  <c r="AG2417" i="14"/>
  <c r="AH2417" i="14"/>
  <c r="AF2418" i="14"/>
  <c r="AG2418" i="14"/>
  <c r="AF2419" i="14"/>
  <c r="AG2419" i="14"/>
  <c r="AF2420" i="14"/>
  <c r="AG2420" i="14"/>
  <c r="AH2420" i="14"/>
  <c r="AF2421" i="14"/>
  <c r="AG2421" i="14"/>
  <c r="AF2422" i="14"/>
  <c r="AG2422" i="14"/>
  <c r="AF2423" i="14"/>
  <c r="AG2423" i="14"/>
  <c r="AF2424" i="14"/>
  <c r="AG2424" i="14"/>
  <c r="AF2425" i="14"/>
  <c r="AG2425" i="14"/>
  <c r="AF2426" i="14"/>
  <c r="AG2426" i="14"/>
  <c r="AF2427" i="14"/>
  <c r="AG2427" i="14"/>
  <c r="AF2428" i="14"/>
  <c r="AG2428" i="14"/>
  <c r="AH2428" i="14"/>
  <c r="AF2429" i="14"/>
  <c r="AG2429" i="14"/>
  <c r="AF2430" i="14"/>
  <c r="AG2430" i="14"/>
  <c r="AF2431" i="14"/>
  <c r="AG2431" i="14"/>
  <c r="AF2432" i="14"/>
  <c r="AG2432" i="14"/>
  <c r="AF2433" i="14"/>
  <c r="AG2433" i="14"/>
  <c r="AF2434" i="14"/>
  <c r="AG2434" i="14"/>
  <c r="AF2435" i="14"/>
  <c r="AG2435" i="14"/>
  <c r="AF2436" i="14"/>
  <c r="AG2436" i="14"/>
  <c r="AH2436" i="14"/>
  <c r="AF2437" i="14"/>
  <c r="AG2437" i="14"/>
  <c r="AF2438" i="14"/>
  <c r="AG2438" i="14"/>
  <c r="AF2439" i="14"/>
  <c r="AG2439" i="14"/>
  <c r="AF2440" i="14"/>
  <c r="AG2440" i="14"/>
  <c r="AF2441" i="14"/>
  <c r="AG2441" i="14"/>
  <c r="AF2442" i="14"/>
  <c r="AG2442" i="14"/>
  <c r="AF2443" i="14"/>
  <c r="AG2443" i="14"/>
  <c r="AF2444" i="14"/>
  <c r="AG2444" i="14"/>
  <c r="AH2444" i="14"/>
  <c r="AF2445" i="14"/>
  <c r="AG2445" i="14"/>
  <c r="AF2446" i="14"/>
  <c r="AG2446" i="14"/>
  <c r="AF2447" i="14"/>
  <c r="AG2447" i="14"/>
  <c r="AF2448" i="14"/>
  <c r="AG2448" i="14"/>
  <c r="AF2449" i="14"/>
  <c r="AG2449" i="14"/>
  <c r="AH2449" i="14"/>
  <c r="AF2450" i="14"/>
  <c r="AG2450" i="14"/>
  <c r="AF2451" i="14"/>
  <c r="AG2451" i="14"/>
  <c r="AF2452" i="14"/>
  <c r="AG2452" i="14"/>
  <c r="AH2452" i="14"/>
  <c r="AF2453" i="14"/>
  <c r="AG2453" i="14"/>
  <c r="AF2454" i="14"/>
  <c r="AG2454" i="14"/>
  <c r="AF2455" i="14"/>
  <c r="AG2455" i="14"/>
  <c r="AF2456" i="14"/>
  <c r="AG2456" i="14"/>
  <c r="AF2457" i="14"/>
  <c r="AG2457" i="14"/>
  <c r="AF2458" i="14"/>
  <c r="AG2458" i="14"/>
  <c r="AF2459" i="14"/>
  <c r="AG2459" i="14"/>
  <c r="AF2460" i="14"/>
  <c r="AG2460" i="14"/>
  <c r="AH2460" i="14"/>
  <c r="AF2461" i="14"/>
  <c r="AG2461" i="14"/>
  <c r="AF2462" i="14"/>
  <c r="AG2462" i="14"/>
  <c r="AF2463" i="14"/>
  <c r="AG2463" i="14"/>
  <c r="AF2464" i="14"/>
  <c r="AG2464" i="14"/>
  <c r="AF2465" i="14"/>
  <c r="AG2465" i="14"/>
  <c r="AF2466" i="14"/>
  <c r="AG2466" i="14"/>
  <c r="AF2467" i="14"/>
  <c r="AG2467" i="14"/>
  <c r="AF2468" i="14"/>
  <c r="AG2468" i="14"/>
  <c r="AH2468" i="14"/>
  <c r="AF2469" i="14"/>
  <c r="AG2469" i="14"/>
  <c r="AF2470" i="14"/>
  <c r="AG2470" i="14"/>
  <c r="AF2471" i="14"/>
  <c r="AG2471" i="14"/>
  <c r="AF2472" i="14"/>
  <c r="AG2472" i="14"/>
  <c r="AF2473" i="14"/>
  <c r="AG2473" i="14"/>
  <c r="AF2474" i="14"/>
  <c r="AG2474" i="14"/>
  <c r="AF2475" i="14"/>
  <c r="AG2475" i="14"/>
  <c r="AF2476" i="14"/>
  <c r="AG2476" i="14"/>
  <c r="AH2476" i="14"/>
  <c r="AF2477" i="14"/>
  <c r="AG2477" i="14"/>
  <c r="AF2478" i="14"/>
  <c r="AG2478" i="14"/>
  <c r="AF2479" i="14"/>
  <c r="AG2479" i="14"/>
  <c r="AF2480" i="14"/>
  <c r="AG2480" i="14"/>
  <c r="AF2481" i="14"/>
  <c r="AG2481" i="14"/>
  <c r="AH2481" i="14"/>
  <c r="AF2482" i="14"/>
  <c r="AG2482" i="14"/>
  <c r="AF2483" i="14"/>
  <c r="AG2483" i="14"/>
  <c r="AF2484" i="14"/>
  <c r="AG2484" i="14"/>
  <c r="AH2484" i="14"/>
  <c r="AF2485" i="14"/>
  <c r="AG2485" i="14"/>
  <c r="AF2486" i="14"/>
  <c r="AG2486" i="14"/>
  <c r="AF2487" i="14"/>
  <c r="AG2487" i="14"/>
  <c r="AF2488" i="14"/>
  <c r="AG2488" i="14"/>
  <c r="AF2489" i="14"/>
  <c r="AG2489" i="14"/>
  <c r="AF2490" i="14"/>
  <c r="AG2490" i="14"/>
  <c r="AF2491" i="14"/>
  <c r="AG2491" i="14"/>
  <c r="AF2492" i="14"/>
  <c r="AG2492" i="14"/>
  <c r="AH2492" i="14"/>
  <c r="AF2493" i="14"/>
  <c r="AG2493" i="14"/>
  <c r="AF2494" i="14"/>
  <c r="AG2494" i="14"/>
  <c r="AF2495" i="14"/>
  <c r="AG2495" i="14"/>
  <c r="AF2496" i="14"/>
  <c r="AG2496" i="14"/>
  <c r="AF2497" i="14"/>
  <c r="AG2497" i="14"/>
  <c r="AF2498" i="14"/>
  <c r="AG2498" i="14"/>
  <c r="AF2499" i="14"/>
  <c r="AG2499" i="14"/>
  <c r="AF2500" i="14"/>
  <c r="AG2500" i="14"/>
  <c r="AH2500" i="14"/>
  <c r="AF2501" i="14"/>
  <c r="AG2501" i="14"/>
  <c r="AF2502" i="14"/>
  <c r="AG2502" i="14"/>
  <c r="AF2503" i="14"/>
  <c r="AG2503" i="14"/>
  <c r="AF2504" i="14"/>
  <c r="AG2504" i="14"/>
  <c r="AF2505" i="14"/>
  <c r="AG2505" i="14"/>
  <c r="AF2506" i="14"/>
  <c r="AG2506" i="14"/>
  <c r="AF2507" i="14"/>
  <c r="AG2507" i="14"/>
  <c r="AF2508" i="14"/>
  <c r="AG2508" i="14"/>
  <c r="AH2508" i="14"/>
  <c r="AF2509" i="14"/>
  <c r="AG2509" i="14"/>
  <c r="AF2510" i="14"/>
  <c r="AG2510" i="14"/>
  <c r="AF2511" i="14"/>
  <c r="AG2511" i="14"/>
  <c r="AF2512" i="14"/>
  <c r="AG2512" i="14"/>
  <c r="AF2513" i="14"/>
  <c r="AG2513" i="14"/>
  <c r="AH2513" i="14"/>
  <c r="AF2514" i="14"/>
  <c r="AG2514" i="14"/>
  <c r="AF2515" i="14"/>
  <c r="AG2515" i="14"/>
  <c r="AF2516" i="14"/>
  <c r="AG2516" i="14"/>
  <c r="AH2516" i="14"/>
  <c r="AF2517" i="14"/>
  <c r="AG2517" i="14"/>
  <c r="AF2518" i="14"/>
  <c r="AG2518" i="14"/>
  <c r="AF2519" i="14"/>
  <c r="AG2519" i="14"/>
  <c r="AF2520" i="14"/>
  <c r="AG2520" i="14"/>
  <c r="AF2521" i="14"/>
  <c r="AG2521" i="14"/>
  <c r="AF2522" i="14"/>
  <c r="AG2522" i="14"/>
  <c r="AF2523" i="14"/>
  <c r="AG2523" i="14"/>
  <c r="AF2524" i="14"/>
  <c r="AG2524" i="14"/>
  <c r="AH2524" i="14"/>
  <c r="AF2525" i="14"/>
  <c r="AG2525" i="14"/>
  <c r="AF2526" i="14"/>
  <c r="AG2526" i="14"/>
  <c r="AF2527" i="14"/>
  <c r="AG2527" i="14"/>
  <c r="AF2528" i="14"/>
  <c r="AG2528" i="14"/>
  <c r="AF2529" i="14"/>
  <c r="AG2529" i="14"/>
  <c r="AF2530" i="14"/>
  <c r="AG2530" i="14"/>
  <c r="AF2531" i="14"/>
  <c r="AG2531" i="14"/>
  <c r="AF2532" i="14"/>
  <c r="AG2532" i="14"/>
  <c r="AH2532" i="14"/>
  <c r="AF2533" i="14"/>
  <c r="AG2533" i="14"/>
  <c r="AF2534" i="14"/>
  <c r="AG2534" i="14"/>
  <c r="AF2535" i="14"/>
  <c r="AG2535" i="14"/>
  <c r="AF2536" i="14"/>
  <c r="AG2536" i="14"/>
  <c r="AF2537" i="14"/>
  <c r="AG2537" i="14"/>
  <c r="AF2538" i="14"/>
  <c r="AG2538" i="14"/>
  <c r="AF2539" i="14"/>
  <c r="AG2539" i="14"/>
  <c r="AF2540" i="14"/>
  <c r="AG2540" i="14"/>
  <c r="AH2540" i="14"/>
  <c r="AF2541" i="14"/>
  <c r="AG2541" i="14"/>
  <c r="AF2542" i="14"/>
  <c r="AG2542" i="14"/>
  <c r="AF2543" i="14"/>
  <c r="AG2543" i="14"/>
  <c r="AF2544" i="14"/>
  <c r="AG2544" i="14"/>
  <c r="AF2545" i="14"/>
  <c r="AG2545" i="14"/>
  <c r="AH2545" i="14"/>
  <c r="AF2546" i="14"/>
  <c r="AG2546" i="14"/>
  <c r="AF2547" i="14"/>
  <c r="AG2547" i="14"/>
  <c r="AF2548" i="14"/>
  <c r="AG2548" i="14"/>
  <c r="AH2548" i="14"/>
  <c r="AF2549" i="14"/>
  <c r="AG2549" i="14"/>
  <c r="AF2550" i="14"/>
  <c r="AG2550" i="14"/>
  <c r="AF2551" i="14"/>
  <c r="AG2551" i="14"/>
  <c r="AF2552" i="14"/>
  <c r="AG2552" i="14"/>
  <c r="AF2553" i="14"/>
  <c r="AG2553" i="14"/>
  <c r="AF2554" i="14"/>
  <c r="AG2554" i="14"/>
  <c r="AF2555" i="14"/>
  <c r="AG2555" i="14"/>
  <c r="AF2556" i="14"/>
  <c r="AG2556" i="14"/>
  <c r="AH2556" i="14"/>
  <c r="AF2557" i="14"/>
  <c r="AG2557" i="14"/>
  <c r="AF2558" i="14"/>
  <c r="AG2558" i="14"/>
  <c r="AF2559" i="14"/>
  <c r="AG2559" i="14"/>
  <c r="AF2560" i="14"/>
  <c r="AG2560" i="14"/>
  <c r="AF2561" i="14"/>
  <c r="AG2561" i="14"/>
  <c r="AF2562" i="14"/>
  <c r="AG2562" i="14"/>
  <c r="AF2563" i="14"/>
  <c r="AG2563" i="14"/>
  <c r="AF2564" i="14"/>
  <c r="AG2564" i="14"/>
  <c r="AH2564" i="14"/>
  <c r="AF2565" i="14"/>
  <c r="AG2565" i="14"/>
  <c r="AF2566" i="14"/>
  <c r="AG2566" i="14"/>
  <c r="AF2567" i="14"/>
  <c r="AG2567" i="14"/>
  <c r="AF2568" i="14"/>
  <c r="AG2568" i="14"/>
  <c r="AF2569" i="14"/>
  <c r="AG2569" i="14"/>
  <c r="AF2570" i="14"/>
  <c r="AG2570" i="14"/>
  <c r="AF2571" i="14"/>
  <c r="AG2571" i="14"/>
  <c r="AF2572" i="14"/>
  <c r="AG2572" i="14"/>
  <c r="AH2572" i="14"/>
  <c r="AF2573" i="14"/>
  <c r="AG2573" i="14"/>
  <c r="AF2574" i="14"/>
  <c r="AG2574" i="14"/>
  <c r="AF2575" i="14"/>
  <c r="AG2575" i="14"/>
  <c r="AF2576" i="14"/>
  <c r="AG2576" i="14"/>
  <c r="AF2577" i="14"/>
  <c r="AG2577" i="14"/>
  <c r="AH2577" i="14"/>
  <c r="AF2578" i="14"/>
  <c r="AG2578" i="14"/>
  <c r="AF2579" i="14"/>
  <c r="AG2579" i="14"/>
  <c r="AF2580" i="14"/>
  <c r="AG2580" i="14"/>
  <c r="AH2580" i="14"/>
  <c r="AF2581" i="14"/>
  <c r="AG2581" i="14"/>
  <c r="AF2582" i="14"/>
  <c r="AG2582" i="14"/>
  <c r="AF2583" i="14"/>
  <c r="AG2583" i="14"/>
  <c r="AF2584" i="14"/>
  <c r="AG2584" i="14"/>
  <c r="AF2585" i="14"/>
  <c r="AG2585" i="14"/>
  <c r="AF2586" i="14"/>
  <c r="AG2586" i="14"/>
  <c r="AF2587" i="14"/>
  <c r="AG2587" i="14"/>
  <c r="AF2588" i="14"/>
  <c r="AG2588" i="14"/>
  <c r="AH2588" i="14"/>
  <c r="AF2589" i="14"/>
  <c r="AG2589" i="14"/>
  <c r="AF2590" i="14"/>
  <c r="AG2590" i="14"/>
  <c r="AF2591" i="14"/>
  <c r="AG2591" i="14"/>
  <c r="AF2592" i="14"/>
  <c r="AG2592" i="14"/>
  <c r="AF2593" i="14"/>
  <c r="AG2593" i="14"/>
  <c r="AF2594" i="14"/>
  <c r="AG2594" i="14"/>
  <c r="AF2595" i="14"/>
  <c r="AG2595" i="14"/>
  <c r="AF2596" i="14"/>
  <c r="AG2596" i="14"/>
  <c r="AH2596" i="14"/>
  <c r="AF2597" i="14"/>
  <c r="AG2597" i="14"/>
  <c r="AF2598" i="14"/>
  <c r="AG2598" i="14"/>
  <c r="AF2599" i="14"/>
  <c r="AG2599" i="14"/>
  <c r="AF2600" i="14"/>
  <c r="AG2600" i="14"/>
  <c r="AF2601" i="14"/>
  <c r="AG2601" i="14"/>
  <c r="AF2602" i="14"/>
  <c r="AG2602" i="14"/>
  <c r="AF2603" i="14"/>
  <c r="AG2603" i="14"/>
  <c r="AF2604" i="14"/>
  <c r="AG2604" i="14"/>
  <c r="AH2604" i="14"/>
  <c r="AF2605" i="14"/>
  <c r="AG2605" i="14"/>
  <c r="AF2606" i="14"/>
  <c r="AG2606" i="14"/>
  <c r="AF2607" i="14"/>
  <c r="AG2607" i="14"/>
  <c r="AF2608" i="14"/>
  <c r="AG2608" i="14"/>
  <c r="AF2609" i="14"/>
  <c r="AG2609" i="14"/>
  <c r="AH2609" i="14"/>
  <c r="AF2610" i="14"/>
  <c r="AG2610" i="14"/>
  <c r="AF2611" i="14"/>
  <c r="AG2611" i="14"/>
  <c r="AF2612" i="14"/>
  <c r="AG2612" i="14"/>
  <c r="AH2612" i="14"/>
  <c r="AF2613" i="14"/>
  <c r="AG2613" i="14"/>
  <c r="AF2614" i="14"/>
  <c r="AG2614" i="14"/>
  <c r="AF2615" i="14"/>
  <c r="AG2615" i="14"/>
  <c r="AF2616" i="14"/>
  <c r="AG2616" i="14"/>
  <c r="AF2617" i="14"/>
  <c r="AG2617" i="14"/>
  <c r="AF2618" i="14"/>
  <c r="AG2618" i="14"/>
  <c r="AF2619" i="14"/>
  <c r="AG2619" i="14"/>
  <c r="AF2620" i="14"/>
  <c r="AG2620" i="14"/>
  <c r="AH2620" i="14"/>
  <c r="AF2621" i="14"/>
  <c r="AG2621" i="14"/>
  <c r="AF2622" i="14"/>
  <c r="AG2622" i="14"/>
  <c r="AF2623" i="14"/>
  <c r="AG2623" i="14"/>
  <c r="AF2624" i="14"/>
  <c r="AG2624" i="14"/>
  <c r="AF2625" i="14"/>
  <c r="AG2625" i="14"/>
  <c r="AF2626" i="14"/>
  <c r="AG2626" i="14"/>
  <c r="AF2627" i="14"/>
  <c r="AG2627" i="14"/>
  <c r="AF2628" i="14"/>
  <c r="AG2628" i="14"/>
  <c r="AH2628" i="14"/>
  <c r="AF2629" i="14"/>
  <c r="AG2629" i="14"/>
  <c r="AF2630" i="14"/>
  <c r="AG2630" i="14"/>
  <c r="AF2631" i="14"/>
  <c r="AG2631" i="14"/>
  <c r="AF2632" i="14"/>
  <c r="AG2632" i="14"/>
  <c r="AF2633" i="14"/>
  <c r="AG2633" i="14"/>
  <c r="AF2634" i="14"/>
  <c r="AG2634" i="14"/>
  <c r="AF2635" i="14"/>
  <c r="AG2635" i="14"/>
  <c r="AF2636" i="14"/>
  <c r="AG2636" i="14"/>
  <c r="AH2636" i="14"/>
  <c r="AF2637" i="14"/>
  <c r="AG2637" i="14"/>
  <c r="AF2638" i="14"/>
  <c r="AG2638" i="14"/>
  <c r="AF2639" i="14"/>
  <c r="AG2639" i="14"/>
  <c r="AF2640" i="14"/>
  <c r="AG2640" i="14"/>
  <c r="AF2641" i="14"/>
  <c r="AG2641" i="14"/>
  <c r="AH2641" i="14"/>
  <c r="AF2642" i="14"/>
  <c r="AG2642" i="14"/>
  <c r="AH2642" i="14"/>
  <c r="AF2643" i="14"/>
  <c r="AG2643" i="14"/>
  <c r="AF2644" i="14"/>
  <c r="AG2644" i="14"/>
  <c r="AH2644" i="14"/>
  <c r="AF2645" i="14"/>
  <c r="AG2645" i="14"/>
  <c r="AF2646" i="14"/>
  <c r="AG2646" i="14"/>
  <c r="AF2647" i="14"/>
  <c r="AG2647" i="14"/>
  <c r="AF2648" i="14"/>
  <c r="AG2648" i="14"/>
  <c r="AF2649" i="14"/>
  <c r="AG2649" i="14"/>
  <c r="AF2650" i="14"/>
  <c r="AG2650" i="14"/>
  <c r="AF2651" i="14"/>
  <c r="AG2651" i="14"/>
  <c r="AF2652" i="14"/>
  <c r="AG2652" i="14"/>
  <c r="AH2652" i="14"/>
  <c r="AF2653" i="14"/>
  <c r="AG2653" i="14"/>
  <c r="AF2654" i="14"/>
  <c r="AG2654" i="14"/>
  <c r="AF2655" i="14"/>
  <c r="AG2655" i="14"/>
  <c r="AF2656" i="14"/>
  <c r="AG2656" i="14"/>
  <c r="AF2657" i="14"/>
  <c r="AG2657" i="14"/>
  <c r="AF2658" i="14"/>
  <c r="AG2658" i="14"/>
  <c r="AF2659" i="14"/>
  <c r="AG2659" i="14"/>
  <c r="AF2660" i="14"/>
  <c r="AG2660" i="14"/>
  <c r="AH2660" i="14"/>
  <c r="AF2661" i="14"/>
  <c r="AG2661" i="14"/>
  <c r="AF2662" i="14"/>
  <c r="AG2662" i="14"/>
  <c r="AF2663" i="14"/>
  <c r="AG2663" i="14"/>
  <c r="AF2664" i="14"/>
  <c r="AG2664" i="14"/>
  <c r="AF2665" i="14"/>
  <c r="AG2665" i="14"/>
  <c r="AH2665" i="14"/>
  <c r="AF2666" i="14"/>
  <c r="AG2666" i="14"/>
  <c r="AF2667" i="14"/>
  <c r="AG2667" i="14"/>
  <c r="AF2668" i="14"/>
  <c r="AG2668" i="14"/>
  <c r="AH2668" i="14"/>
  <c r="AF2669" i="14"/>
  <c r="AG2669" i="14"/>
  <c r="AF2670" i="14"/>
  <c r="AG2670" i="14"/>
  <c r="AF2671" i="14"/>
  <c r="AG2671" i="14"/>
  <c r="AF2672" i="14"/>
  <c r="AG2672" i="14"/>
  <c r="AF2673" i="14"/>
  <c r="AG2673" i="14"/>
  <c r="AF2674" i="14"/>
  <c r="AG2674" i="14"/>
  <c r="AF2675" i="14"/>
  <c r="AG2675" i="14"/>
  <c r="AF2676" i="14"/>
  <c r="AG2676" i="14"/>
  <c r="AH2676" i="14"/>
  <c r="AF2677" i="14"/>
  <c r="AG2677" i="14"/>
  <c r="AF2678" i="14"/>
  <c r="AG2678" i="14"/>
  <c r="AF2679" i="14"/>
  <c r="AG2679" i="14"/>
  <c r="AF2680" i="14"/>
  <c r="AG2680" i="14"/>
  <c r="AF2681" i="14"/>
  <c r="AG2681" i="14"/>
  <c r="AF2682" i="14"/>
  <c r="AG2682" i="14"/>
  <c r="AF2683" i="14"/>
  <c r="AG2683" i="14"/>
  <c r="AF2684" i="14"/>
  <c r="AG2684" i="14"/>
  <c r="AH2684" i="14"/>
  <c r="AF2685" i="14"/>
  <c r="AG2685" i="14"/>
  <c r="AF2686" i="14"/>
  <c r="AG2686" i="14"/>
  <c r="AF2687" i="14"/>
  <c r="AG2687" i="14"/>
  <c r="AF2688" i="14"/>
  <c r="AG2688" i="14"/>
  <c r="AF2689" i="14"/>
  <c r="AG2689" i="14"/>
  <c r="AF2690" i="14"/>
  <c r="AG2690" i="14"/>
  <c r="AF2691" i="14"/>
  <c r="AG2691" i="14"/>
  <c r="AF2692" i="14"/>
  <c r="AG2692" i="14"/>
  <c r="AH2692" i="14"/>
  <c r="AF2693" i="14"/>
  <c r="AG2693" i="14"/>
  <c r="AF2694" i="14"/>
  <c r="AG2694" i="14"/>
  <c r="AF2695" i="14"/>
  <c r="AG2695" i="14"/>
  <c r="AF2696" i="14"/>
  <c r="AG2696" i="14"/>
  <c r="AF2697" i="14"/>
  <c r="AG2697" i="14"/>
  <c r="AH2697" i="14"/>
  <c r="AF2698" i="14"/>
  <c r="AG2698" i="14"/>
  <c r="AF2699" i="14"/>
  <c r="AG2699" i="14"/>
  <c r="AF2700" i="14"/>
  <c r="AG2700" i="14"/>
  <c r="AH2700" i="14"/>
  <c r="AF2701" i="14"/>
  <c r="AG2701" i="14"/>
  <c r="AF2702" i="14"/>
  <c r="AG2702" i="14"/>
  <c r="AF2703" i="14"/>
  <c r="AG2703" i="14"/>
  <c r="AF2704" i="14"/>
  <c r="AG2704" i="14"/>
  <c r="AF2705" i="14"/>
  <c r="AG2705" i="14"/>
  <c r="AF2706" i="14"/>
  <c r="AG2706" i="14"/>
  <c r="AF2707" i="14"/>
  <c r="AG2707" i="14"/>
  <c r="AF2708" i="14"/>
  <c r="AG2708" i="14"/>
  <c r="AH2708" i="14"/>
  <c r="AF2709" i="14"/>
  <c r="AG2709" i="14"/>
  <c r="AF2710" i="14"/>
  <c r="AG2710" i="14"/>
  <c r="AF2711" i="14"/>
  <c r="AG2711" i="14"/>
  <c r="AF2712" i="14"/>
  <c r="AG2712" i="14"/>
  <c r="AF2713" i="14"/>
  <c r="AG2713" i="14"/>
  <c r="AF2714" i="14"/>
  <c r="AG2714" i="14"/>
  <c r="AF2715" i="14"/>
  <c r="AG2715" i="14"/>
  <c r="AF2716" i="14"/>
  <c r="AG2716" i="14"/>
  <c r="AH2716" i="14"/>
  <c r="AF2717" i="14"/>
  <c r="AG2717" i="14"/>
  <c r="AF2718" i="14"/>
  <c r="AG2718" i="14"/>
  <c r="AF2719" i="14"/>
  <c r="AG2719" i="14"/>
  <c r="AF2720" i="14"/>
  <c r="AG2720" i="14"/>
  <c r="AF2721" i="14"/>
  <c r="AG2721" i="14"/>
  <c r="AF2722" i="14"/>
  <c r="AG2722" i="14"/>
  <c r="AF2723" i="14"/>
  <c r="AG2723" i="14"/>
  <c r="AF2724" i="14"/>
  <c r="AG2724" i="14"/>
  <c r="AH2724" i="14"/>
  <c r="AF2725" i="14"/>
  <c r="AG2725" i="14"/>
  <c r="AF2726" i="14"/>
  <c r="AG2726" i="14"/>
  <c r="AF2727" i="14"/>
  <c r="AG2727" i="14"/>
  <c r="AF2728" i="14"/>
  <c r="AG2728" i="14"/>
  <c r="AF2729" i="14"/>
  <c r="AG2729" i="14"/>
  <c r="AF2730" i="14"/>
  <c r="AG2730" i="14"/>
  <c r="AF2731" i="14"/>
  <c r="AG2731" i="14"/>
  <c r="AF2732" i="14"/>
  <c r="AG2732" i="14"/>
  <c r="AH2732" i="14"/>
  <c r="AF2733" i="14"/>
  <c r="AG2733" i="14"/>
  <c r="AF2734" i="14"/>
  <c r="AG2734" i="14"/>
  <c r="AF2735" i="14"/>
  <c r="AG2735" i="14"/>
  <c r="AF2736" i="14"/>
  <c r="AG2736" i="14"/>
  <c r="AF2737" i="14"/>
  <c r="AG2737" i="14"/>
  <c r="AF2738" i="14"/>
  <c r="AG2738" i="14"/>
  <c r="AF2739" i="14"/>
  <c r="AG2739" i="14"/>
  <c r="AF2740" i="14"/>
  <c r="AG2740" i="14"/>
  <c r="AH2740" i="14"/>
  <c r="AF2741" i="14"/>
  <c r="AG2741" i="14"/>
  <c r="AF2742" i="14"/>
  <c r="AG2742" i="14"/>
  <c r="AF2743" i="14"/>
  <c r="AG2743" i="14"/>
  <c r="AF2744" i="14"/>
  <c r="AG2744" i="14"/>
  <c r="AH2744" i="14"/>
  <c r="AF2745" i="14"/>
  <c r="AG2745" i="14"/>
  <c r="AH2745" i="14"/>
  <c r="AF2746" i="14"/>
  <c r="AG2746" i="14"/>
  <c r="AH2746" i="14"/>
  <c r="AF2747" i="14"/>
  <c r="AG2747" i="14"/>
  <c r="AH2747" i="14"/>
  <c r="AF2748" i="14"/>
  <c r="AG2748" i="14"/>
  <c r="AH2748" i="14"/>
  <c r="AF2749" i="14"/>
  <c r="AG2749" i="14"/>
  <c r="AH2749" i="14"/>
  <c r="AF2750" i="14"/>
  <c r="AG2750" i="14"/>
  <c r="AH2750" i="14"/>
  <c r="AF2751" i="14"/>
  <c r="AG2751" i="14"/>
  <c r="AF2752" i="14"/>
  <c r="AG2752" i="14"/>
  <c r="AH2752" i="14"/>
  <c r="AF2753" i="14"/>
  <c r="AG2753" i="14"/>
  <c r="AH2753" i="14"/>
  <c r="AF2754" i="14"/>
  <c r="AG2754" i="14"/>
  <c r="AH2754" i="14"/>
  <c r="AF2755" i="14"/>
  <c r="AG2755" i="14"/>
  <c r="AH2755" i="14"/>
  <c r="AF2756" i="14"/>
  <c r="AG2756" i="14"/>
  <c r="AH2756" i="14"/>
  <c r="AF2757" i="14"/>
  <c r="AG2757" i="14"/>
  <c r="AH2757" i="14"/>
  <c r="AF2758" i="14"/>
  <c r="AG2758" i="14"/>
  <c r="AH2758" i="14"/>
  <c r="AF2759" i="14"/>
  <c r="AG2759" i="14"/>
  <c r="AF2760" i="14"/>
  <c r="AG2760" i="14"/>
  <c r="AH2760" i="14"/>
  <c r="AF2761" i="14"/>
  <c r="AG2761" i="14"/>
  <c r="AH2761" i="14"/>
  <c r="AF2762" i="14"/>
  <c r="AG2762" i="14"/>
  <c r="AH2762" i="14"/>
  <c r="AF2763" i="14"/>
  <c r="AG2763" i="14"/>
  <c r="AF2764" i="14"/>
  <c r="AG2764" i="14"/>
  <c r="AH2764" i="14"/>
  <c r="AF2765" i="14"/>
  <c r="AG2765" i="14"/>
  <c r="AH2765" i="14"/>
  <c r="AF2766" i="14"/>
  <c r="AG2766" i="14"/>
  <c r="AH2766" i="14"/>
  <c r="AF2767" i="14"/>
  <c r="AG2767" i="14"/>
  <c r="AH2767" i="14"/>
  <c r="AF2768" i="14"/>
  <c r="AG2768" i="14"/>
  <c r="AH2768" i="14"/>
  <c r="AF2769" i="14"/>
  <c r="AG2769" i="14"/>
  <c r="AH2769" i="14"/>
  <c r="AF2770" i="14"/>
  <c r="AG2770" i="14"/>
  <c r="AF2771" i="14"/>
  <c r="AG2771" i="14"/>
  <c r="AF2772" i="14"/>
  <c r="AG2772" i="14"/>
  <c r="AH2772" i="14"/>
  <c r="AF2773" i="14"/>
  <c r="AG2773" i="14"/>
  <c r="AF2774" i="14"/>
  <c r="AG2774" i="14"/>
  <c r="AH2774" i="14"/>
  <c r="AF2775" i="14"/>
  <c r="AG2775" i="14"/>
  <c r="AH2775" i="14"/>
  <c r="AF2776" i="14"/>
  <c r="AG2776" i="14"/>
  <c r="AH2776" i="14"/>
  <c r="AF2777" i="14"/>
  <c r="AG2777" i="14"/>
  <c r="AH2777" i="14"/>
  <c r="AF2778" i="14"/>
  <c r="AG2778" i="14"/>
  <c r="AF2779" i="14"/>
  <c r="AG2779" i="14"/>
  <c r="AF2780" i="14"/>
  <c r="AG2780" i="14"/>
  <c r="AH2780" i="14"/>
  <c r="AF2781" i="14"/>
  <c r="AG2781" i="14"/>
  <c r="AF2782" i="14"/>
  <c r="AG2782" i="14"/>
  <c r="AH2782" i="14"/>
  <c r="AF2783" i="14"/>
  <c r="AG2783" i="14"/>
  <c r="AH2783" i="14"/>
  <c r="AF2784" i="14"/>
  <c r="AG2784" i="14"/>
  <c r="AH2784" i="14"/>
  <c r="AF2785" i="14"/>
  <c r="AG2785" i="14"/>
  <c r="AF2786" i="14"/>
  <c r="AG2786" i="14"/>
  <c r="AF2787" i="14"/>
  <c r="AG2787" i="14"/>
  <c r="AH2787" i="14"/>
  <c r="AF2788" i="14"/>
  <c r="AG2788" i="14"/>
  <c r="AH2788" i="14"/>
  <c r="AF2789" i="14"/>
  <c r="AG2789" i="14"/>
  <c r="AF2790" i="14"/>
  <c r="AG2790" i="14"/>
  <c r="AH2790" i="14"/>
  <c r="AF2791" i="14"/>
  <c r="AG2791" i="14"/>
  <c r="AF2792" i="14"/>
  <c r="AG2792" i="14"/>
  <c r="AH2792" i="14"/>
  <c r="AF2793" i="14"/>
  <c r="AG2793" i="14"/>
  <c r="AF2794" i="14"/>
  <c r="AG2794" i="14"/>
  <c r="AH2794" i="14"/>
  <c r="AF2795" i="14"/>
  <c r="AG2795" i="14"/>
  <c r="AH2795" i="14"/>
  <c r="AF2796" i="14"/>
  <c r="AG2796" i="14"/>
  <c r="AH2796" i="14"/>
  <c r="AF2797" i="14"/>
  <c r="AG2797" i="14"/>
  <c r="AH2797" i="14"/>
  <c r="AF2798" i="14"/>
  <c r="AG2798" i="14"/>
  <c r="AH2798" i="14"/>
  <c r="AF2799" i="14"/>
  <c r="AG2799" i="14"/>
  <c r="AF2800" i="14"/>
  <c r="AG2800" i="14"/>
  <c r="AF2801" i="14"/>
  <c r="AG2801" i="14"/>
  <c r="AF2802" i="14"/>
  <c r="AG2802" i="14"/>
  <c r="AH2802" i="14"/>
  <c r="AF2803" i="14"/>
  <c r="AG2803" i="14"/>
  <c r="AH2803" i="14"/>
  <c r="AF2804" i="14"/>
  <c r="AG2804" i="14"/>
  <c r="AH2804" i="14"/>
  <c r="AF2805" i="14"/>
  <c r="AG2805" i="14"/>
  <c r="AF2806" i="14"/>
  <c r="AG2806" i="14"/>
  <c r="AH2806" i="14"/>
  <c r="AF2807" i="14"/>
  <c r="AG2807" i="14"/>
  <c r="AH2807" i="14"/>
  <c r="AF2808" i="14"/>
  <c r="AG2808" i="14"/>
  <c r="AH2808" i="14"/>
  <c r="AF2809" i="14"/>
  <c r="AG2809" i="14"/>
  <c r="AH2809" i="14"/>
  <c r="AF2810" i="14"/>
  <c r="AG2810" i="14"/>
  <c r="AH2810" i="14"/>
  <c r="AF2811" i="14"/>
  <c r="AG2811" i="14"/>
  <c r="AH2811" i="14"/>
  <c r="AF2812" i="14"/>
  <c r="AG2812" i="14"/>
  <c r="AH2812" i="14"/>
  <c r="AF2813" i="14"/>
  <c r="AG2813" i="14"/>
  <c r="AH2813" i="14"/>
  <c r="AF2814" i="14"/>
  <c r="AG2814" i="14"/>
  <c r="AH2814" i="14"/>
  <c r="AF2815" i="14"/>
  <c r="AG2815" i="14"/>
  <c r="AF2816" i="14"/>
  <c r="AG2816" i="14"/>
  <c r="AH2816" i="14"/>
  <c r="AF2817" i="14"/>
  <c r="AG2817" i="14"/>
  <c r="AH2817" i="14"/>
  <c r="AF2818" i="14"/>
  <c r="AG2818" i="14"/>
  <c r="AH2818" i="14"/>
  <c r="AF2819" i="14"/>
  <c r="AG2819" i="14"/>
  <c r="AH2819" i="14"/>
  <c r="AF2820" i="14"/>
  <c r="AG2820" i="14"/>
  <c r="AH2820" i="14"/>
  <c r="AF2821" i="14"/>
  <c r="AG2821" i="14"/>
  <c r="AH2821" i="14"/>
  <c r="AF2822" i="14"/>
  <c r="AG2822" i="14"/>
  <c r="AH2822" i="14"/>
  <c r="AF2823" i="14"/>
  <c r="AG2823" i="14"/>
  <c r="AH2823" i="14"/>
  <c r="AF2824" i="14"/>
  <c r="AG2824" i="14"/>
  <c r="AH2824" i="14"/>
  <c r="AF2825" i="14"/>
  <c r="AG2825" i="14"/>
  <c r="AH2825" i="14"/>
  <c r="AF2826" i="14"/>
  <c r="AG2826" i="14"/>
  <c r="AH2826" i="14"/>
  <c r="AF2827" i="14"/>
  <c r="AG2827" i="14"/>
  <c r="AF2828" i="14"/>
  <c r="AG2828" i="14"/>
  <c r="AH2828" i="14"/>
  <c r="AF2829" i="14"/>
  <c r="AG2829" i="14"/>
  <c r="AH2829" i="14"/>
  <c r="AF2830" i="14"/>
  <c r="AG2830" i="14"/>
  <c r="AH2830" i="14"/>
  <c r="AF2831" i="14"/>
  <c r="AG2831" i="14"/>
  <c r="AH2831" i="14"/>
  <c r="AF2832" i="14"/>
  <c r="AG2832" i="14"/>
  <c r="AF2833" i="14"/>
  <c r="AG2833" i="14"/>
  <c r="AH2833" i="14"/>
  <c r="AF2834" i="14"/>
  <c r="AG2834" i="14"/>
  <c r="AF2835" i="14"/>
  <c r="AG2835" i="14"/>
  <c r="AF2836" i="14"/>
  <c r="AG2836" i="14"/>
  <c r="AH2836" i="14"/>
  <c r="AF2837" i="14"/>
  <c r="AG2837" i="14"/>
  <c r="AH2837" i="14"/>
  <c r="AF2838" i="14"/>
  <c r="AG2838" i="14"/>
  <c r="AF2839" i="14"/>
  <c r="AG2839" i="14"/>
  <c r="AH2839" i="14"/>
  <c r="AF2840" i="14"/>
  <c r="AG2840" i="14"/>
  <c r="AF2841" i="14"/>
  <c r="AG2841" i="14"/>
  <c r="AH2841" i="14"/>
  <c r="AF2842" i="14"/>
  <c r="AG2842" i="14"/>
  <c r="AF2843" i="14"/>
  <c r="AG2843" i="14"/>
  <c r="AF2844" i="14"/>
  <c r="AG2844" i="14"/>
  <c r="AH2844" i="14"/>
  <c r="AF2845" i="14"/>
  <c r="AG2845" i="14"/>
  <c r="AH2845" i="14"/>
  <c r="AF2846" i="14"/>
  <c r="AG2846" i="14"/>
  <c r="AF2847" i="14"/>
  <c r="AG2847" i="14"/>
  <c r="AF2848" i="14"/>
  <c r="AG2848" i="14"/>
  <c r="AH2848" i="14"/>
  <c r="AF2849" i="14"/>
  <c r="AG2849" i="14"/>
  <c r="AF2850" i="14"/>
  <c r="AG2850" i="14"/>
  <c r="AF2851" i="14"/>
  <c r="AG2851" i="14"/>
  <c r="AH2851" i="14"/>
  <c r="AF2852" i="14"/>
  <c r="AG2852" i="14"/>
  <c r="AH2852" i="14"/>
  <c r="AF2853" i="14"/>
  <c r="AG2853" i="14"/>
  <c r="AH2853" i="14"/>
  <c r="AF2854" i="14"/>
  <c r="AG2854" i="14"/>
  <c r="AH2854" i="14"/>
  <c r="AF2855" i="14"/>
  <c r="AG2855" i="14"/>
  <c r="AH2855" i="14"/>
  <c r="AF2856" i="14"/>
  <c r="AG2856" i="14"/>
  <c r="AH2856" i="14"/>
  <c r="AF2857" i="14"/>
  <c r="AG2857" i="14"/>
  <c r="AF2858" i="14"/>
  <c r="AG2858" i="14"/>
  <c r="AH2858" i="14"/>
  <c r="AF2859" i="14"/>
  <c r="AG2859" i="14"/>
  <c r="AH2859" i="14"/>
  <c r="AF2860" i="14"/>
  <c r="AG2860" i="14"/>
  <c r="AH2860" i="14"/>
  <c r="AF2861" i="14"/>
  <c r="AG2861" i="14"/>
  <c r="AH2861" i="14"/>
  <c r="AF2862" i="14"/>
  <c r="AG2862" i="14"/>
  <c r="AH2862" i="14"/>
  <c r="AF2863" i="14"/>
  <c r="AG2863" i="14"/>
  <c r="AH2863" i="14"/>
  <c r="AF2864" i="14"/>
  <c r="AG2864" i="14"/>
  <c r="AF2865" i="14"/>
  <c r="AG2865" i="14"/>
  <c r="AF2866" i="14"/>
  <c r="AG2866" i="14"/>
  <c r="AH2866" i="14"/>
  <c r="AF2867" i="14"/>
  <c r="AG2867" i="14"/>
  <c r="AH2867" i="14"/>
  <c r="AF2868" i="14"/>
  <c r="AG2868" i="14"/>
  <c r="AH2868" i="14"/>
  <c r="AF2869" i="14"/>
  <c r="AG2869" i="14"/>
  <c r="AH2869" i="14"/>
  <c r="AF2870" i="14"/>
  <c r="AG2870" i="14"/>
  <c r="AH2870" i="14"/>
  <c r="AF2871" i="14"/>
  <c r="AG2871" i="14"/>
  <c r="AH2871" i="14"/>
  <c r="AF2872" i="14"/>
  <c r="AG2872" i="14"/>
  <c r="AH2872" i="14"/>
  <c r="AF2873" i="14"/>
  <c r="AG2873" i="14"/>
  <c r="AH2873" i="14"/>
  <c r="AF2874" i="14"/>
  <c r="AG2874" i="14"/>
  <c r="AH2874" i="14"/>
  <c r="AF2875" i="14"/>
  <c r="AG2875" i="14"/>
  <c r="AH2875" i="14"/>
  <c r="AF2876" i="14"/>
  <c r="AG2876" i="14"/>
  <c r="AH2876" i="14"/>
  <c r="AF2877" i="14"/>
  <c r="AG2877" i="14"/>
  <c r="AH2877" i="14"/>
  <c r="AF2878" i="14"/>
  <c r="AG2878" i="14"/>
  <c r="AH2878" i="14"/>
  <c r="AF2879" i="14"/>
  <c r="AG2879" i="14"/>
  <c r="AH2879" i="14"/>
  <c r="AF2880" i="14"/>
  <c r="AG2880" i="14"/>
  <c r="AH2880" i="14"/>
  <c r="AF2881" i="14"/>
  <c r="AG2881" i="14"/>
  <c r="AH2881" i="14"/>
  <c r="AF2882" i="14"/>
  <c r="AG2882" i="14"/>
  <c r="AH2882" i="14"/>
  <c r="AF2883" i="14"/>
  <c r="AG2883" i="14"/>
  <c r="AH2883" i="14"/>
  <c r="AF2884" i="14"/>
  <c r="AG2884" i="14"/>
  <c r="AH2884" i="14"/>
  <c r="AF2885" i="14"/>
  <c r="AG2885" i="14"/>
  <c r="AH2885" i="14"/>
  <c r="AF2886" i="14"/>
  <c r="AG2886" i="14"/>
  <c r="AH2886" i="14"/>
  <c r="AF2887" i="14"/>
  <c r="AG2887" i="14"/>
  <c r="AH2887" i="14"/>
  <c r="AF2888" i="14"/>
  <c r="AG2888" i="14"/>
  <c r="AH2888" i="14"/>
  <c r="AF2889" i="14"/>
  <c r="AG2889" i="14"/>
  <c r="AH2889" i="14"/>
  <c r="AF2890" i="14"/>
  <c r="AG2890" i="14"/>
  <c r="AH2890" i="14"/>
  <c r="AF2891" i="14"/>
  <c r="AG2891" i="14"/>
  <c r="AH2891" i="14"/>
  <c r="AF2892" i="14"/>
  <c r="AG2892" i="14"/>
  <c r="AH2892" i="14"/>
  <c r="AF2893" i="14"/>
  <c r="AG2893" i="14"/>
  <c r="AH2893" i="14"/>
  <c r="AF2894" i="14"/>
  <c r="AG2894" i="14"/>
  <c r="AH2894" i="14"/>
  <c r="AF2895" i="14"/>
  <c r="AG2895" i="14"/>
  <c r="AH2895" i="14"/>
  <c r="AF2896" i="14"/>
  <c r="AG2896" i="14"/>
  <c r="AH2896" i="14"/>
  <c r="AF2897" i="14"/>
  <c r="AG2897" i="14"/>
  <c r="AH2897" i="14"/>
  <c r="AF2898" i="14"/>
  <c r="AG2898" i="14"/>
  <c r="AH2898" i="14"/>
  <c r="AF2899" i="14"/>
  <c r="AG2899" i="14"/>
  <c r="AH2899" i="14"/>
  <c r="AF2900" i="14"/>
  <c r="AG2900" i="14"/>
  <c r="AH2900" i="14"/>
  <c r="AF2901" i="14"/>
  <c r="AG2901" i="14"/>
  <c r="AH2901" i="14"/>
  <c r="AF2902" i="14"/>
  <c r="AG2902" i="14"/>
  <c r="AH2902" i="14"/>
  <c r="AF2903" i="14"/>
  <c r="AG2903" i="14"/>
  <c r="AH2903" i="14"/>
  <c r="AF2904" i="14"/>
  <c r="AG2904" i="14"/>
  <c r="AH2904" i="14"/>
  <c r="AF2905" i="14"/>
  <c r="AG2905" i="14"/>
  <c r="AH2905" i="14"/>
  <c r="AF2906" i="14"/>
  <c r="AG2906" i="14"/>
  <c r="AH2906" i="14"/>
  <c r="AF2907" i="14"/>
  <c r="AG2907" i="14"/>
  <c r="AH2907" i="14"/>
  <c r="AF2908" i="14"/>
  <c r="AG2908" i="14"/>
  <c r="AH2908" i="14"/>
  <c r="AF2909" i="14"/>
  <c r="AG2909" i="14"/>
  <c r="AH2909" i="14"/>
  <c r="AF2910" i="14"/>
  <c r="AG2910" i="14"/>
  <c r="AH2910" i="14"/>
  <c r="AF2911" i="14"/>
  <c r="AG2911" i="14"/>
  <c r="AH2911" i="14"/>
  <c r="AF2912" i="14"/>
  <c r="AG2912" i="14"/>
  <c r="AH2912" i="14"/>
  <c r="AF2913" i="14"/>
  <c r="AG2913" i="14"/>
  <c r="AH2913" i="14"/>
  <c r="AF2914" i="14"/>
  <c r="AG2914" i="14"/>
  <c r="AH2914" i="14"/>
  <c r="AF2915" i="14"/>
  <c r="AG2915" i="14"/>
  <c r="AH2915" i="14"/>
  <c r="AF2916" i="14"/>
  <c r="AG2916" i="14"/>
  <c r="AH2916" i="14"/>
  <c r="AF2917" i="14"/>
  <c r="AG2917" i="14"/>
  <c r="AH2917" i="14"/>
  <c r="AF2918" i="14"/>
  <c r="AG2918" i="14"/>
  <c r="AH2918" i="14"/>
  <c r="AF2919" i="14"/>
  <c r="AG2919" i="14"/>
  <c r="AH2919" i="14"/>
  <c r="AF2920" i="14"/>
  <c r="AG2920" i="14"/>
  <c r="AH2920" i="14"/>
  <c r="AF2921" i="14"/>
  <c r="AG2921" i="14"/>
  <c r="AH2921" i="14"/>
  <c r="AF2922" i="14"/>
  <c r="AG2922" i="14"/>
  <c r="AH2922" i="14"/>
  <c r="AF2923" i="14"/>
  <c r="AG2923" i="14"/>
  <c r="AH2923" i="14"/>
  <c r="AF2924" i="14"/>
  <c r="AG2924" i="14"/>
  <c r="AH2924" i="14"/>
  <c r="AF2925" i="14"/>
  <c r="AG2925" i="14"/>
  <c r="AH2925" i="14"/>
  <c r="AF2926" i="14"/>
  <c r="AG2926" i="14"/>
  <c r="AH2926" i="14"/>
  <c r="AF2927" i="14"/>
  <c r="AG2927" i="14"/>
  <c r="AH2927" i="14"/>
  <c r="AF2928" i="14"/>
  <c r="AG2928" i="14"/>
  <c r="AH2928" i="14"/>
  <c r="AF2929" i="14"/>
  <c r="AG2929" i="14"/>
  <c r="AH2929" i="14"/>
  <c r="AF2930" i="14"/>
  <c r="AG2930" i="14"/>
  <c r="AH2930" i="14"/>
  <c r="AF2931" i="14"/>
  <c r="AG2931" i="14"/>
  <c r="AH2931" i="14"/>
  <c r="AF2932" i="14"/>
  <c r="AG2932" i="14"/>
  <c r="AH2932" i="14"/>
  <c r="AF2933" i="14"/>
  <c r="AG2933" i="14"/>
  <c r="AH2933" i="14"/>
  <c r="AF2934" i="14"/>
  <c r="AG2934" i="14"/>
  <c r="AH2934" i="14"/>
  <c r="AF2935" i="14"/>
  <c r="AG2935" i="14"/>
  <c r="AH2935" i="14"/>
  <c r="AF2936" i="14"/>
  <c r="AG2936" i="14"/>
  <c r="AH2936" i="14"/>
  <c r="AF2937" i="14"/>
  <c r="AG2937" i="14"/>
  <c r="AH2937" i="14"/>
  <c r="AF2938" i="14"/>
  <c r="AG2938" i="14"/>
  <c r="AH2938" i="14"/>
  <c r="AF2939" i="14"/>
  <c r="AG2939" i="14"/>
  <c r="AH2939" i="14"/>
  <c r="AF2940" i="14"/>
  <c r="AG2940" i="14"/>
  <c r="AH2940" i="14"/>
  <c r="AF2941" i="14"/>
  <c r="AG2941" i="14"/>
  <c r="AH2941" i="14"/>
  <c r="AF2942" i="14"/>
  <c r="AG2942" i="14"/>
  <c r="AH2942" i="14"/>
  <c r="AF2943" i="14"/>
  <c r="AG2943" i="14"/>
  <c r="AH2943" i="14"/>
  <c r="AF2944" i="14"/>
  <c r="AG2944" i="14"/>
  <c r="AH2944" i="14"/>
  <c r="AF2945" i="14"/>
  <c r="AG2945" i="14"/>
  <c r="AH2945" i="14"/>
  <c r="AF2946" i="14"/>
  <c r="AG2946" i="14"/>
  <c r="AH2946" i="14"/>
  <c r="AF2947" i="14"/>
  <c r="AG2947" i="14"/>
  <c r="AH2947" i="14"/>
  <c r="AF2948" i="14"/>
  <c r="AG2948" i="14"/>
  <c r="AH2948" i="14"/>
  <c r="AF2949" i="14"/>
  <c r="AG2949" i="14"/>
  <c r="AH2949" i="14"/>
  <c r="AF2950" i="14"/>
  <c r="AG2950" i="14"/>
  <c r="AH2950" i="14"/>
  <c r="AF2951" i="14"/>
  <c r="AG2951" i="14"/>
  <c r="AH2951" i="14"/>
  <c r="AF2952" i="14"/>
  <c r="AG2952" i="14"/>
  <c r="AH2952" i="14"/>
  <c r="AF2953" i="14"/>
  <c r="AG2953" i="14"/>
  <c r="AH2953" i="14"/>
  <c r="AF2954" i="14"/>
  <c r="AG2954" i="14"/>
  <c r="AH2954" i="14"/>
  <c r="AF2955" i="14"/>
  <c r="AG2955" i="14"/>
  <c r="AH2955" i="14"/>
  <c r="AF2956" i="14"/>
  <c r="AG2956" i="14"/>
  <c r="AH2956" i="14"/>
  <c r="AF2957" i="14"/>
  <c r="AG2957" i="14"/>
  <c r="AH2957" i="14"/>
  <c r="AF2958" i="14"/>
  <c r="AG2958" i="14"/>
  <c r="AH2958" i="14"/>
  <c r="AF2959" i="14"/>
  <c r="AG2959" i="14"/>
  <c r="AH2959" i="14"/>
  <c r="AF2960" i="14"/>
  <c r="AG2960" i="14"/>
  <c r="AH2960" i="14"/>
  <c r="AF2961" i="14"/>
  <c r="AG2961" i="14"/>
  <c r="AH2961" i="14"/>
  <c r="AF2962" i="14"/>
  <c r="AG2962" i="14"/>
  <c r="AH2962" i="14"/>
  <c r="AF2963" i="14"/>
  <c r="AG2963" i="14"/>
  <c r="AH2963" i="14"/>
  <c r="AF2964" i="14"/>
  <c r="AG2964" i="14"/>
  <c r="AH2964" i="14"/>
  <c r="AF2965" i="14"/>
  <c r="AG2965" i="14"/>
  <c r="AH2965" i="14"/>
  <c r="AF2966" i="14"/>
  <c r="AG2966" i="14"/>
  <c r="AH2966" i="14"/>
  <c r="AF2967" i="14"/>
  <c r="AG2967" i="14"/>
  <c r="AH2967" i="14"/>
  <c r="AF2968" i="14"/>
  <c r="AG2968" i="14"/>
  <c r="AH2968" i="14"/>
  <c r="AF2969" i="14"/>
  <c r="AG2969" i="14"/>
  <c r="AH2969" i="14"/>
  <c r="AF2970" i="14"/>
  <c r="AG2970" i="14"/>
  <c r="AH2970" i="14"/>
  <c r="AF2971" i="14"/>
  <c r="AG2971" i="14"/>
  <c r="AH2971" i="14"/>
  <c r="AF2972" i="14"/>
  <c r="AG2972" i="14"/>
  <c r="AH2972" i="14"/>
  <c r="AF2973" i="14"/>
  <c r="AG2973" i="14"/>
  <c r="AH2973" i="14"/>
  <c r="AF2974" i="14"/>
  <c r="AG2974" i="14"/>
  <c r="AH2974" i="14"/>
  <c r="AF2975" i="14"/>
  <c r="AG2975" i="14"/>
  <c r="AH2975" i="14"/>
  <c r="AF2976" i="14"/>
  <c r="AG2976" i="14"/>
  <c r="AH2976" i="14"/>
  <c r="AF2977" i="14"/>
  <c r="AG2977" i="14"/>
  <c r="AH2977" i="14"/>
  <c r="AF2978" i="14"/>
  <c r="AG2978" i="14"/>
  <c r="AH2978" i="14"/>
  <c r="AF2979" i="14"/>
  <c r="AG2979" i="14"/>
  <c r="AH2979" i="14"/>
  <c r="AF2980" i="14"/>
  <c r="AG2980" i="14"/>
  <c r="AH2980" i="14"/>
  <c r="AF2981" i="14"/>
  <c r="AG2981" i="14"/>
  <c r="AH2981" i="14"/>
  <c r="AF2982" i="14"/>
  <c r="AG2982" i="14"/>
  <c r="AH2982" i="14"/>
  <c r="AF2983" i="14"/>
  <c r="AG2983" i="14"/>
  <c r="AH2983" i="14"/>
  <c r="AF2984" i="14"/>
  <c r="AG2984" i="14"/>
  <c r="AH2984" i="14"/>
  <c r="AF2985" i="14"/>
  <c r="AG2985" i="14"/>
  <c r="AH2985" i="14"/>
  <c r="AF2986" i="14"/>
  <c r="AG2986" i="14"/>
  <c r="AH2986" i="14"/>
  <c r="AF2987" i="14"/>
  <c r="AG2987" i="14"/>
  <c r="AH2987" i="14"/>
  <c r="AF2988" i="14"/>
  <c r="AG2988" i="14"/>
  <c r="AH2988" i="14"/>
  <c r="AF2989" i="14"/>
  <c r="AG2989" i="14"/>
  <c r="AH2989" i="14"/>
  <c r="AF2990" i="14"/>
  <c r="AG2990" i="14"/>
  <c r="AH2990" i="14"/>
  <c r="AF2991" i="14"/>
  <c r="AG2991" i="14"/>
  <c r="AH2991" i="14"/>
  <c r="AF2992" i="14"/>
  <c r="AG2992" i="14"/>
  <c r="AH2992" i="14"/>
  <c r="AF2993" i="14"/>
  <c r="AG2993" i="14"/>
  <c r="AH2993" i="14"/>
  <c r="AF2994" i="14"/>
  <c r="AG2994" i="14"/>
  <c r="AH2994" i="14"/>
  <c r="AF2995" i="14"/>
  <c r="AG2995" i="14"/>
  <c r="AH2995" i="14"/>
  <c r="AF2996" i="14"/>
  <c r="AG2996" i="14"/>
  <c r="AH2996" i="14"/>
  <c r="AF2997" i="14"/>
  <c r="AG2997" i="14"/>
  <c r="AH2997" i="14"/>
  <c r="AF2998" i="14"/>
  <c r="AG2998" i="14"/>
  <c r="AH2998" i="14"/>
  <c r="AF2999" i="14"/>
  <c r="AG2999" i="14"/>
  <c r="AH2999" i="14"/>
  <c r="AF3000" i="14"/>
  <c r="AG3000" i="14"/>
  <c r="AH3000" i="14"/>
  <c r="AF3001" i="14"/>
  <c r="AG3001" i="14"/>
  <c r="AH3001" i="14"/>
  <c r="AF3002" i="14"/>
  <c r="AG3002" i="14"/>
  <c r="AH3002" i="14"/>
  <c r="AF3003" i="14"/>
  <c r="AG3003" i="14"/>
  <c r="AH3003" i="14"/>
  <c r="AF3004" i="14"/>
  <c r="AG3004" i="14"/>
  <c r="AH3004" i="14"/>
  <c r="AF3005" i="14"/>
  <c r="AG3005" i="14"/>
  <c r="AH3005" i="14"/>
  <c r="AF3006" i="14"/>
  <c r="AG3006" i="14"/>
  <c r="AH3006" i="14"/>
  <c r="AF3007" i="14"/>
  <c r="AG3007" i="14"/>
  <c r="AH3007" i="14"/>
  <c r="AF3008" i="14"/>
  <c r="AG3008" i="14"/>
  <c r="AH3008" i="14"/>
  <c r="AF3009" i="14"/>
  <c r="AG3009" i="14"/>
  <c r="AH3009" i="14"/>
  <c r="AF3010" i="14"/>
  <c r="AG3010" i="14"/>
  <c r="AH3010" i="14"/>
  <c r="AF3011" i="14"/>
  <c r="AG3011" i="14"/>
  <c r="AH3011" i="14"/>
  <c r="AF3012" i="14"/>
  <c r="AG3012" i="14"/>
  <c r="AH3012" i="14"/>
  <c r="AF3013" i="14"/>
  <c r="AG3013" i="14"/>
  <c r="AH3013" i="14"/>
  <c r="AF3014" i="14"/>
  <c r="AG3014" i="14"/>
  <c r="AH3014" i="14"/>
  <c r="AF3015" i="14"/>
  <c r="AG3015" i="14"/>
  <c r="AH3015" i="14"/>
  <c r="AF3016" i="14"/>
  <c r="AG3016" i="14"/>
  <c r="AH3016" i="14"/>
  <c r="AF3017" i="14"/>
  <c r="AG3017" i="14"/>
  <c r="AH3017" i="14"/>
  <c r="AF3018" i="14"/>
  <c r="AG3018" i="14"/>
  <c r="AH3018" i="14"/>
  <c r="AF3019" i="14"/>
  <c r="AG3019" i="14"/>
  <c r="AH3019" i="14"/>
  <c r="AF3020" i="14"/>
  <c r="AG3020" i="14"/>
  <c r="AH3020" i="14"/>
  <c r="AF3021" i="14"/>
  <c r="AG3021" i="14"/>
  <c r="AH3021" i="14"/>
  <c r="AF3022" i="14"/>
  <c r="AG3022" i="14"/>
  <c r="AH3022" i="14"/>
  <c r="AF3023" i="14"/>
  <c r="AG3023" i="14"/>
  <c r="AH3023" i="14"/>
  <c r="AF3024" i="14"/>
  <c r="AG3024" i="14"/>
  <c r="AH3024" i="14"/>
  <c r="AF3025" i="14"/>
  <c r="AG3025" i="14"/>
  <c r="AH3025" i="14"/>
  <c r="AF3026" i="14"/>
  <c r="AG3026" i="14"/>
  <c r="AH3026" i="14"/>
  <c r="AF3027" i="14"/>
  <c r="AG3027" i="14"/>
  <c r="AH3027" i="14"/>
  <c r="AF3028" i="14"/>
  <c r="AG3028" i="14"/>
  <c r="AH3028" i="14"/>
  <c r="AF3029" i="14"/>
  <c r="AG3029" i="14"/>
  <c r="AH3029" i="14"/>
  <c r="AF3030" i="14"/>
  <c r="AG3030" i="14"/>
  <c r="AH3030" i="14"/>
  <c r="AF3031" i="14"/>
  <c r="AG3031" i="14"/>
  <c r="AH3031" i="14"/>
  <c r="AF3032" i="14"/>
  <c r="AG3032" i="14"/>
  <c r="AH3032" i="14"/>
  <c r="AF3033" i="14"/>
  <c r="AG3033" i="14"/>
  <c r="AH3033" i="14"/>
  <c r="AF3034" i="14"/>
  <c r="AG3034" i="14"/>
  <c r="AH3034" i="14"/>
  <c r="AF3035" i="14"/>
  <c r="AG3035" i="14"/>
  <c r="AH3035" i="14"/>
  <c r="AF3036" i="14"/>
  <c r="AG3036" i="14"/>
  <c r="AH3036" i="14"/>
  <c r="AF3037" i="14"/>
  <c r="AG3037" i="14"/>
  <c r="AH3037" i="14"/>
  <c r="AF3038" i="14"/>
  <c r="AG3038" i="14"/>
  <c r="AH3038" i="14"/>
  <c r="AF3039" i="14"/>
  <c r="AG3039" i="14"/>
  <c r="AH3039" i="14"/>
  <c r="AF3040" i="14"/>
  <c r="AG3040" i="14"/>
  <c r="AH3040" i="14"/>
  <c r="AF3041" i="14"/>
  <c r="AG3041" i="14"/>
  <c r="AH3041" i="14"/>
  <c r="AF3042" i="14"/>
  <c r="AG3042" i="14"/>
  <c r="AH3042" i="14"/>
  <c r="AF3043" i="14"/>
  <c r="AG3043" i="14"/>
  <c r="AH3043" i="14"/>
  <c r="AF3044" i="14"/>
  <c r="AG3044" i="14"/>
  <c r="AH3044" i="14"/>
  <c r="AF3045" i="14"/>
  <c r="AG3045" i="14"/>
  <c r="AH3045" i="14"/>
  <c r="AF3046" i="14"/>
  <c r="AG3046" i="14"/>
  <c r="AH3046" i="14"/>
  <c r="AF3047" i="14"/>
  <c r="AG3047" i="14"/>
  <c r="AH3047" i="14"/>
  <c r="AF3048" i="14"/>
  <c r="AG3048" i="14"/>
  <c r="AH3048" i="14"/>
  <c r="AF3049" i="14"/>
  <c r="AG3049" i="14"/>
  <c r="AH3049" i="14"/>
  <c r="AF3050" i="14"/>
  <c r="AG3050" i="14"/>
  <c r="AH3050" i="14"/>
  <c r="AF3051" i="14"/>
  <c r="AG3051" i="14"/>
  <c r="AH3051" i="14"/>
  <c r="AF3052" i="14"/>
  <c r="AG3052" i="14"/>
  <c r="AH3052" i="14"/>
  <c r="AF3053" i="14"/>
  <c r="AG3053" i="14"/>
  <c r="AH3053" i="14"/>
  <c r="AF3054" i="14"/>
  <c r="AG3054" i="14"/>
  <c r="AH3054" i="14"/>
  <c r="AF3055" i="14"/>
  <c r="AG3055" i="14"/>
  <c r="AH3055" i="14"/>
  <c r="AF3056" i="14"/>
  <c r="AG3056" i="14"/>
  <c r="AH3056" i="14"/>
  <c r="AF3057" i="14"/>
  <c r="AG3057" i="14"/>
  <c r="AH3057" i="14"/>
  <c r="AF3058" i="14"/>
  <c r="AG3058" i="14"/>
  <c r="AH3058" i="14"/>
  <c r="AF3059" i="14"/>
  <c r="AG3059" i="14"/>
  <c r="AH3059" i="14"/>
  <c r="AF3060" i="14"/>
  <c r="AG3060" i="14"/>
  <c r="AH3060" i="14"/>
  <c r="AF3061" i="14"/>
  <c r="AG3061" i="14"/>
  <c r="AH3061" i="14"/>
  <c r="AF3062" i="14"/>
  <c r="AG3062" i="14"/>
  <c r="AH3062" i="14"/>
  <c r="AF3063" i="14"/>
  <c r="AG3063" i="14"/>
  <c r="AH3063" i="14"/>
  <c r="AF3064" i="14"/>
  <c r="AG3064" i="14"/>
  <c r="AH3064" i="14"/>
  <c r="AF3065" i="14"/>
  <c r="AG3065" i="14"/>
  <c r="AH3065" i="14"/>
  <c r="AF3066" i="14"/>
  <c r="AG3066" i="14"/>
  <c r="AH3066" i="14"/>
  <c r="AF3067" i="14"/>
  <c r="AG3067" i="14"/>
  <c r="AH3067" i="14"/>
  <c r="AF3068" i="14"/>
  <c r="AG3068" i="14"/>
  <c r="AH3068" i="14"/>
  <c r="AF3069" i="14"/>
  <c r="AG3069" i="14"/>
  <c r="AH3069" i="14"/>
  <c r="AF3070" i="14"/>
  <c r="AG3070" i="14"/>
  <c r="AH3070" i="14"/>
  <c r="AF3071" i="14"/>
  <c r="AG3071" i="14"/>
  <c r="AH3071" i="14"/>
  <c r="AF3072" i="14"/>
  <c r="AG3072" i="14"/>
  <c r="AH3072" i="14"/>
  <c r="AF3073" i="14"/>
  <c r="AG3073" i="14"/>
  <c r="AH3073" i="14"/>
  <c r="AF3074" i="14"/>
  <c r="AG3074" i="14"/>
  <c r="AH3074" i="14"/>
  <c r="AF3075" i="14"/>
  <c r="AG3075" i="14"/>
  <c r="AH3075" i="14"/>
  <c r="AF3076" i="14"/>
  <c r="AG3076" i="14"/>
  <c r="AH3076" i="14"/>
  <c r="AF3077" i="14"/>
  <c r="AG3077" i="14"/>
  <c r="AH3077" i="14"/>
  <c r="AF3078" i="14"/>
  <c r="AG3078" i="14"/>
  <c r="AH3078" i="14"/>
  <c r="AF3079" i="14"/>
  <c r="AG3079" i="14"/>
  <c r="AH3079" i="14"/>
  <c r="AF3080" i="14"/>
  <c r="AG3080" i="14"/>
  <c r="AH3080" i="14"/>
  <c r="AF3081" i="14"/>
  <c r="AG3081" i="14"/>
  <c r="AH3081" i="14"/>
  <c r="AF3082" i="14"/>
  <c r="AG3082" i="14"/>
  <c r="AH3082" i="14"/>
  <c r="AF3083" i="14"/>
  <c r="AG3083" i="14"/>
  <c r="AH3083" i="14"/>
  <c r="AF3084" i="14"/>
  <c r="AG3084" i="14"/>
  <c r="AH3084" i="14"/>
  <c r="AF3085" i="14"/>
  <c r="AG3085" i="14"/>
  <c r="AH3085" i="14"/>
  <c r="AF3086" i="14"/>
  <c r="AG3086" i="14"/>
  <c r="AH3086" i="14"/>
  <c r="AF3087" i="14"/>
  <c r="AG3087" i="14"/>
  <c r="AH3087" i="14"/>
  <c r="AF3088" i="14"/>
  <c r="AG3088" i="14"/>
  <c r="AH3088" i="14"/>
  <c r="AF3089" i="14"/>
  <c r="AG3089" i="14"/>
  <c r="AH3089" i="14"/>
  <c r="AF3090" i="14"/>
  <c r="AG3090" i="14"/>
  <c r="AH3090" i="14"/>
  <c r="AF3091" i="14"/>
  <c r="AG3091" i="14"/>
  <c r="AH3091" i="14"/>
  <c r="AF3092" i="14"/>
  <c r="AG3092" i="14"/>
  <c r="AH3092" i="14"/>
  <c r="AF3093" i="14"/>
  <c r="AG3093" i="14"/>
  <c r="AH3093" i="14"/>
  <c r="AF3094" i="14"/>
  <c r="AG3094" i="14"/>
  <c r="AH3094" i="14"/>
  <c r="AF3095" i="14"/>
  <c r="AG3095" i="14"/>
  <c r="AH3095" i="14"/>
  <c r="AF3096" i="14"/>
  <c r="AG3096" i="14"/>
  <c r="AH3096" i="14"/>
  <c r="AF3097" i="14"/>
  <c r="AG3097" i="14"/>
  <c r="AH3097" i="14"/>
  <c r="AF3098" i="14"/>
  <c r="AG3098" i="14"/>
  <c r="AH3098" i="14"/>
  <c r="AF3099" i="14"/>
  <c r="AG3099" i="14"/>
  <c r="AH3099" i="14"/>
  <c r="AF3100" i="14"/>
  <c r="AG3100" i="14"/>
  <c r="AH3100" i="14"/>
  <c r="AF3101" i="14"/>
  <c r="AG3101" i="14"/>
  <c r="AH3101" i="14"/>
  <c r="AF3102" i="14"/>
  <c r="AG3102" i="14"/>
  <c r="AH3102" i="14"/>
  <c r="AF3103" i="14"/>
  <c r="AG3103" i="14"/>
  <c r="AH3103" i="14"/>
  <c r="AF3104" i="14"/>
  <c r="AG3104" i="14"/>
  <c r="AH3104" i="14"/>
  <c r="AF3105" i="14"/>
  <c r="AG3105" i="14"/>
  <c r="AH3105" i="14"/>
  <c r="AF3106" i="14"/>
  <c r="AG3106" i="14"/>
  <c r="AH3106" i="14"/>
  <c r="AF3107" i="14"/>
  <c r="AG3107" i="14"/>
  <c r="AH3107" i="14"/>
  <c r="AF3108" i="14"/>
  <c r="AG3108" i="14"/>
  <c r="AH3108" i="14"/>
  <c r="AF3109" i="14"/>
  <c r="AG3109" i="14"/>
  <c r="AH3109" i="14"/>
  <c r="AF3110" i="14"/>
  <c r="AG3110" i="14"/>
  <c r="AH3110" i="14"/>
  <c r="AF3111" i="14"/>
  <c r="AG3111" i="14"/>
  <c r="AH3111" i="14"/>
  <c r="AF3112" i="14"/>
  <c r="AG3112" i="14"/>
  <c r="AH3112" i="14"/>
  <c r="AF3113" i="14"/>
  <c r="AG3113" i="14"/>
  <c r="AH3113" i="14"/>
  <c r="AF3114" i="14"/>
  <c r="AG3114" i="14"/>
  <c r="AH3114" i="14"/>
  <c r="AF3115" i="14"/>
  <c r="AG3115" i="14"/>
  <c r="AH3115" i="14"/>
  <c r="AF3116" i="14"/>
  <c r="AG3116" i="14"/>
  <c r="AH3116" i="14"/>
  <c r="AF3117" i="14"/>
  <c r="AG3117" i="14"/>
  <c r="AH3117" i="14"/>
  <c r="AF3118" i="14"/>
  <c r="AG3118" i="14"/>
  <c r="AH3118" i="14"/>
  <c r="AF3119" i="14"/>
  <c r="AG3119" i="14"/>
  <c r="AH3119" i="14"/>
  <c r="AF3120" i="14"/>
  <c r="AG3120" i="14"/>
  <c r="AH3120" i="14"/>
  <c r="AF3121" i="14"/>
  <c r="AG3121" i="14"/>
  <c r="AH3121" i="14"/>
  <c r="AF3122" i="14"/>
  <c r="AG3122" i="14"/>
  <c r="AH3122" i="14"/>
  <c r="AF3123" i="14"/>
  <c r="AG3123" i="14"/>
  <c r="AH3123" i="14"/>
  <c r="AF3124" i="14"/>
  <c r="AG3124" i="14"/>
  <c r="AH3124" i="14"/>
  <c r="AF3125" i="14"/>
  <c r="AG3125" i="14"/>
  <c r="AH3125" i="14"/>
  <c r="AF3126" i="14"/>
  <c r="AG3126" i="14"/>
  <c r="AH3126" i="14"/>
  <c r="AF3127" i="14"/>
  <c r="AG3127" i="14"/>
  <c r="AH3127" i="14"/>
  <c r="AF3128" i="14"/>
  <c r="AG3128" i="14"/>
  <c r="AH3128" i="14"/>
  <c r="AF3129" i="14"/>
  <c r="AG3129" i="14"/>
  <c r="AH3129" i="14"/>
  <c r="AF3130" i="14"/>
  <c r="AG3130" i="14"/>
  <c r="AH3130" i="14"/>
  <c r="AF3131" i="14"/>
  <c r="AG3131" i="14"/>
  <c r="AH3131" i="14"/>
  <c r="AF3132" i="14"/>
  <c r="AG3132" i="14"/>
  <c r="AH3132" i="14"/>
  <c r="AF3133" i="14"/>
  <c r="AG3133" i="14"/>
  <c r="AH3133" i="14"/>
  <c r="AF3134" i="14"/>
  <c r="AG3134" i="14"/>
  <c r="AH3134" i="14"/>
  <c r="AF3135" i="14"/>
  <c r="AG3135" i="14"/>
  <c r="AH3135" i="14"/>
  <c r="AF3136" i="14"/>
  <c r="AG3136" i="14"/>
  <c r="AH3136" i="14"/>
  <c r="AF3137" i="14"/>
  <c r="AG3137" i="14"/>
  <c r="AH3137" i="14"/>
  <c r="AF3138" i="14"/>
  <c r="AG3138" i="14"/>
  <c r="AH3138" i="14"/>
  <c r="AF3139" i="14"/>
  <c r="AG3139" i="14"/>
  <c r="AH3139" i="14"/>
  <c r="AF3140" i="14"/>
  <c r="AG3140" i="14"/>
  <c r="AH3140" i="14"/>
  <c r="AF3141" i="14"/>
  <c r="AG3141" i="14"/>
  <c r="AH3141" i="14"/>
  <c r="AF3142" i="14"/>
  <c r="AG3142" i="14"/>
  <c r="AH3142" i="14"/>
  <c r="AF3143" i="14"/>
  <c r="AG3143" i="14"/>
  <c r="AH3143" i="14"/>
  <c r="AF3144" i="14"/>
  <c r="AG3144" i="14"/>
  <c r="AH3144" i="14"/>
  <c r="AF3145" i="14"/>
  <c r="AG3145" i="14"/>
  <c r="AH3145" i="14"/>
  <c r="AF3146" i="14"/>
  <c r="AG3146" i="14"/>
  <c r="AH3146" i="14"/>
  <c r="AF3147" i="14"/>
  <c r="AG3147" i="14"/>
  <c r="AH3147" i="14"/>
  <c r="AF3148" i="14"/>
  <c r="AG3148" i="14"/>
  <c r="AH3148" i="14"/>
  <c r="AF3149" i="14"/>
  <c r="AG3149" i="14"/>
  <c r="AH3149" i="14"/>
  <c r="AF3150" i="14"/>
  <c r="AG3150" i="14"/>
  <c r="AH3150" i="14"/>
  <c r="AF3151" i="14"/>
  <c r="AG3151" i="14"/>
  <c r="AH3151" i="14"/>
  <c r="AF3152" i="14"/>
  <c r="AG3152" i="14"/>
  <c r="AH3152" i="14"/>
  <c r="AF3153" i="14"/>
  <c r="AG3153" i="14"/>
  <c r="AH3153" i="14"/>
  <c r="AF3154" i="14"/>
  <c r="AG3154" i="14"/>
  <c r="AH3154" i="14"/>
  <c r="AF3155" i="14"/>
  <c r="AG3155" i="14"/>
  <c r="AH3155" i="14"/>
  <c r="AF3156" i="14"/>
  <c r="AG3156" i="14"/>
  <c r="AH3156" i="14"/>
  <c r="AF3157" i="14"/>
  <c r="AG3157" i="14"/>
  <c r="AH3157" i="14"/>
  <c r="AF3158" i="14"/>
  <c r="AG3158" i="14"/>
  <c r="AH3158" i="14"/>
  <c r="AF3159" i="14"/>
  <c r="AG3159" i="14"/>
  <c r="AH3159" i="14"/>
  <c r="AF3160" i="14"/>
  <c r="AG3160" i="14"/>
  <c r="AH3160" i="14"/>
  <c r="AF3161" i="14"/>
  <c r="AG3161" i="14"/>
  <c r="AH3161" i="14"/>
  <c r="AF3162" i="14"/>
  <c r="AG3162" i="14"/>
  <c r="AH3162" i="14"/>
  <c r="AF3163" i="14"/>
  <c r="AG3163" i="14"/>
  <c r="AH3163" i="14"/>
  <c r="AF3164" i="14"/>
  <c r="AG3164" i="14"/>
  <c r="AH3164" i="14"/>
  <c r="AF3165" i="14"/>
  <c r="AG3165" i="14"/>
  <c r="AH3165" i="14"/>
  <c r="AF3166" i="14"/>
  <c r="AG3166" i="14"/>
  <c r="AH3166" i="14"/>
  <c r="AF3167" i="14"/>
  <c r="AG3167" i="14"/>
  <c r="AH3167" i="14"/>
  <c r="AF3168" i="14"/>
  <c r="AG3168" i="14"/>
  <c r="AH3168" i="14"/>
  <c r="AF3169" i="14"/>
  <c r="AG3169" i="14"/>
  <c r="AH3169" i="14"/>
  <c r="AF3170" i="14"/>
  <c r="AG3170" i="14"/>
  <c r="AH3170" i="14"/>
  <c r="AF3171" i="14"/>
  <c r="AG3171" i="14"/>
  <c r="AH3171" i="14"/>
  <c r="AF3172" i="14"/>
  <c r="AG3172" i="14"/>
  <c r="AH3172" i="14"/>
  <c r="AF3173" i="14"/>
  <c r="AG3173" i="14"/>
  <c r="AH3173" i="14"/>
  <c r="AF3174" i="14"/>
  <c r="AG3174" i="14"/>
  <c r="AH3174" i="14"/>
  <c r="AF3175" i="14"/>
  <c r="AG3175" i="14"/>
  <c r="AH3175" i="14"/>
  <c r="AF3176" i="14"/>
  <c r="AG3176" i="14"/>
  <c r="AH3176" i="14"/>
  <c r="AF3177" i="14"/>
  <c r="AG3177" i="14"/>
  <c r="AH3177" i="14"/>
  <c r="AF3178" i="14"/>
  <c r="AG3178" i="14"/>
  <c r="AH3178" i="14"/>
  <c r="AF3179" i="14"/>
  <c r="AG3179" i="14"/>
  <c r="AH3179" i="14"/>
  <c r="AF3180" i="14"/>
  <c r="AG3180" i="14"/>
  <c r="AH3180" i="14"/>
  <c r="AF3181" i="14"/>
  <c r="AG3181" i="14"/>
  <c r="AH3181" i="14"/>
  <c r="AF3182" i="14"/>
  <c r="AG3182" i="14"/>
  <c r="AH3182" i="14"/>
  <c r="AF3183" i="14"/>
  <c r="AG3183" i="14"/>
  <c r="AH3183" i="14"/>
  <c r="AF3184" i="14"/>
  <c r="AG3184" i="14"/>
  <c r="AH3184" i="14"/>
  <c r="AF3185" i="14"/>
  <c r="AG3185" i="14"/>
  <c r="AH3185" i="14"/>
  <c r="AF3186" i="14"/>
  <c r="AG3186" i="14"/>
  <c r="AH3186" i="14"/>
  <c r="AF3187" i="14"/>
  <c r="AG3187" i="14"/>
  <c r="AH3187" i="14"/>
  <c r="AF3188" i="14"/>
  <c r="AG3188" i="14"/>
  <c r="AH3188" i="14"/>
  <c r="AF3189" i="14"/>
  <c r="AG3189" i="14"/>
  <c r="AH3189" i="14"/>
  <c r="AF3190" i="14"/>
  <c r="AG3190" i="14"/>
  <c r="AH3190" i="14"/>
  <c r="AF3191" i="14"/>
  <c r="AG3191" i="14"/>
  <c r="AH3191" i="14"/>
  <c r="AF3192" i="14"/>
  <c r="AG3192" i="14"/>
  <c r="AH3192" i="14"/>
  <c r="AF3193" i="14"/>
  <c r="AG3193" i="14"/>
  <c r="AH3193" i="14"/>
  <c r="AF3194" i="14"/>
  <c r="AG3194" i="14"/>
  <c r="AH3194" i="14"/>
  <c r="AF3195" i="14"/>
  <c r="AG3195" i="14"/>
  <c r="AH3195" i="14"/>
  <c r="AF3196" i="14"/>
  <c r="AG3196" i="14"/>
  <c r="AH3196" i="14"/>
  <c r="AF3197" i="14"/>
  <c r="AG3197" i="14"/>
  <c r="AH3197" i="14"/>
  <c r="AF3198" i="14"/>
  <c r="AG3198" i="14"/>
  <c r="AH3198" i="14"/>
  <c r="AF3199" i="14"/>
  <c r="AG3199" i="14"/>
  <c r="AH3199" i="14"/>
  <c r="AF3200" i="14"/>
  <c r="AG3200" i="14"/>
  <c r="AH3200" i="14"/>
  <c r="AF3201" i="14"/>
  <c r="AG3201" i="14"/>
  <c r="AH3201" i="14"/>
  <c r="AF3202" i="14"/>
  <c r="AG3202" i="14"/>
  <c r="AH3202" i="14"/>
  <c r="AF3203" i="14"/>
  <c r="AG3203" i="14"/>
  <c r="AH3203" i="14"/>
  <c r="AF3204" i="14"/>
  <c r="AG3204" i="14"/>
  <c r="AH3204" i="14"/>
  <c r="AF3205" i="14"/>
  <c r="AG3205" i="14"/>
  <c r="AH3205" i="14"/>
  <c r="AF3206" i="14"/>
  <c r="AG3206" i="14"/>
  <c r="AH3206" i="14"/>
  <c r="AF3207" i="14"/>
  <c r="AG3207" i="14"/>
  <c r="AH3207" i="14"/>
  <c r="AF3208" i="14"/>
  <c r="AG3208" i="14"/>
  <c r="AH3208" i="14"/>
  <c r="AF3209" i="14"/>
  <c r="AG3209" i="14"/>
  <c r="AH3209" i="14"/>
  <c r="AF3210" i="14"/>
  <c r="AG3210" i="14"/>
  <c r="AH3210" i="14"/>
  <c r="AF3211" i="14"/>
  <c r="AG3211" i="14"/>
  <c r="AH3211" i="14"/>
  <c r="AF3212" i="14"/>
  <c r="AG3212" i="14"/>
  <c r="AH3212" i="14"/>
  <c r="AF3213" i="14"/>
  <c r="AG3213" i="14"/>
  <c r="AH3213" i="14"/>
  <c r="AF3214" i="14"/>
  <c r="AG3214" i="14"/>
  <c r="AH3214" i="14"/>
  <c r="AF3215" i="14"/>
  <c r="AG3215" i="14"/>
  <c r="AH3215" i="14"/>
  <c r="AF3216" i="14"/>
  <c r="AG3216" i="14"/>
  <c r="AH3216" i="14"/>
  <c r="AF3217" i="14"/>
  <c r="AG3217" i="14"/>
  <c r="AH3217" i="14"/>
  <c r="AF3218" i="14"/>
  <c r="AG3218" i="14"/>
  <c r="AH3218" i="14"/>
  <c r="AF3219" i="14"/>
  <c r="AG3219" i="14"/>
  <c r="AH3219" i="14"/>
  <c r="AF3220" i="14"/>
  <c r="AG3220" i="14"/>
  <c r="AH3220" i="14"/>
  <c r="AF3221" i="14"/>
  <c r="AG3221" i="14"/>
  <c r="AH3221" i="14"/>
  <c r="AF3222" i="14"/>
  <c r="AG3222" i="14"/>
  <c r="AH3222" i="14"/>
  <c r="AF3223" i="14"/>
  <c r="AG3223" i="14"/>
  <c r="AH3223" i="14"/>
  <c r="AF3224" i="14"/>
  <c r="AG3224" i="14"/>
  <c r="AH3224" i="14"/>
  <c r="AF3225" i="14"/>
  <c r="AG3225" i="14"/>
  <c r="AH3225" i="14"/>
  <c r="AF3226" i="14"/>
  <c r="AG3226" i="14"/>
  <c r="AH3226" i="14"/>
  <c r="AF3227" i="14"/>
  <c r="AG3227" i="14"/>
  <c r="AH3227" i="14"/>
  <c r="AF3228" i="14"/>
  <c r="AG3228" i="14"/>
  <c r="AH3228" i="14"/>
  <c r="AF3229" i="14"/>
  <c r="AG3229" i="14"/>
  <c r="AH3229" i="14"/>
  <c r="AF3230" i="14"/>
  <c r="AG3230" i="14"/>
  <c r="AH3230" i="14"/>
  <c r="AF3231" i="14"/>
  <c r="AG3231" i="14"/>
  <c r="AH3231" i="14"/>
  <c r="AF3232" i="14"/>
  <c r="AG3232" i="14"/>
  <c r="AH3232" i="14"/>
  <c r="AF3233" i="14"/>
  <c r="AG3233" i="14"/>
  <c r="AH3233" i="14"/>
  <c r="AF3234" i="14"/>
  <c r="AG3234" i="14"/>
  <c r="AH3234" i="14"/>
  <c r="AF3235" i="14"/>
  <c r="AG3235" i="14"/>
  <c r="AH3235" i="14"/>
  <c r="AF3236" i="14"/>
  <c r="AG3236" i="14"/>
  <c r="AH3236" i="14"/>
  <c r="AF3237" i="14"/>
  <c r="AG3237" i="14"/>
  <c r="AH3237" i="14"/>
  <c r="AF3238" i="14"/>
  <c r="AG3238" i="14"/>
  <c r="AH3238" i="14"/>
  <c r="AF3239" i="14"/>
  <c r="AG3239" i="14"/>
  <c r="AH3239" i="14"/>
  <c r="AF3240" i="14"/>
  <c r="AG3240" i="14"/>
  <c r="AH3240" i="14"/>
  <c r="AF3241" i="14"/>
  <c r="AG3241" i="14"/>
  <c r="AH3241" i="14"/>
  <c r="AF3242" i="14"/>
  <c r="AG3242" i="14"/>
  <c r="AH3242" i="14"/>
  <c r="AF3243" i="14"/>
  <c r="AG3243" i="14"/>
  <c r="AH3243" i="14"/>
  <c r="AF3244" i="14"/>
  <c r="AG3244" i="14"/>
  <c r="AH3244" i="14"/>
  <c r="AF3245" i="14"/>
  <c r="AG3245" i="14"/>
  <c r="AH3245" i="14"/>
  <c r="AF3246" i="14"/>
  <c r="AG3246" i="14"/>
  <c r="AH3246" i="14"/>
  <c r="AF3247" i="14"/>
  <c r="AG3247" i="14"/>
  <c r="AH3247" i="14"/>
  <c r="AF3248" i="14"/>
  <c r="AG3248" i="14"/>
  <c r="AH3248" i="14"/>
  <c r="AF3249" i="14"/>
  <c r="AG3249" i="14"/>
  <c r="AH3249" i="14"/>
  <c r="AF3250" i="14"/>
  <c r="AG3250" i="14"/>
  <c r="AH3250" i="14"/>
  <c r="AF3251" i="14"/>
  <c r="AG3251" i="14"/>
  <c r="AH3251" i="14"/>
  <c r="AF3252" i="14"/>
  <c r="AG3252" i="14"/>
  <c r="AH3252" i="14"/>
  <c r="AF3253" i="14"/>
  <c r="AG3253" i="14"/>
  <c r="AH3253" i="14"/>
  <c r="AF3254" i="14"/>
  <c r="AG3254" i="14"/>
  <c r="AH3254" i="14"/>
  <c r="AF3255" i="14"/>
  <c r="AG3255" i="14"/>
  <c r="AH3255" i="14"/>
  <c r="AF3256" i="14"/>
  <c r="AG3256" i="14"/>
  <c r="AH3256" i="14"/>
  <c r="AF3257" i="14"/>
  <c r="AG3257" i="14"/>
  <c r="AH3257" i="14"/>
  <c r="AF3258" i="14"/>
  <c r="AG3258" i="14"/>
  <c r="AH3258" i="14"/>
  <c r="AF3259" i="14"/>
  <c r="AG3259" i="14"/>
  <c r="AH3259" i="14"/>
  <c r="AF3260" i="14"/>
  <c r="AG3260" i="14"/>
  <c r="AH3260" i="14"/>
  <c r="AF3261" i="14"/>
  <c r="AG3261" i="14"/>
  <c r="AH3261" i="14"/>
  <c r="AF3262" i="14"/>
  <c r="AG3262" i="14"/>
  <c r="AH3262" i="14"/>
  <c r="AF3263" i="14"/>
  <c r="AG3263" i="14"/>
  <c r="AH3263" i="14"/>
  <c r="AF3264" i="14"/>
  <c r="AG3264" i="14"/>
  <c r="AH3264" i="14"/>
  <c r="AF3265" i="14"/>
  <c r="AG3265" i="14"/>
  <c r="AH3265" i="14"/>
  <c r="AF3266" i="14"/>
  <c r="AG3266" i="14"/>
  <c r="AH3266" i="14"/>
  <c r="AF3267" i="14"/>
  <c r="AG3267" i="14"/>
  <c r="AH3267" i="14"/>
  <c r="AF3268" i="14"/>
  <c r="AG3268" i="14"/>
  <c r="AH3268" i="14"/>
  <c r="AF3269" i="14"/>
  <c r="AG3269" i="14"/>
  <c r="AH3269" i="14"/>
  <c r="AF3270" i="14"/>
  <c r="AG3270" i="14"/>
  <c r="AH3270" i="14"/>
  <c r="AF3271" i="14"/>
  <c r="AG3271" i="14"/>
  <c r="AH3271" i="14"/>
  <c r="AF3272" i="14"/>
  <c r="AG3272" i="14"/>
  <c r="AH3272" i="14"/>
  <c r="AF3273" i="14"/>
  <c r="AG3273" i="14"/>
  <c r="AH3273" i="14"/>
  <c r="AF3274" i="14"/>
  <c r="AG3274" i="14"/>
  <c r="AH3274" i="14"/>
  <c r="AF3275" i="14"/>
  <c r="AG3275" i="14"/>
  <c r="AH3275" i="14"/>
  <c r="AF3276" i="14"/>
  <c r="AG3276" i="14"/>
  <c r="AH3276" i="14"/>
  <c r="AF3277" i="14"/>
  <c r="AG3277" i="14"/>
  <c r="AH3277" i="14"/>
  <c r="AF3278" i="14"/>
  <c r="AG3278" i="14"/>
  <c r="AH3278" i="14"/>
  <c r="AF3279" i="14"/>
  <c r="AG3279" i="14"/>
  <c r="AH3279" i="14"/>
  <c r="AF3280" i="14"/>
  <c r="AG3280" i="14"/>
  <c r="AH3280" i="14"/>
  <c r="AF3281" i="14"/>
  <c r="AG3281" i="14"/>
  <c r="AH3281" i="14"/>
  <c r="AF3282" i="14"/>
  <c r="AG3282" i="14"/>
  <c r="AH3282" i="14"/>
  <c r="AF3283" i="14"/>
  <c r="AG3283" i="14"/>
  <c r="AH3283" i="14"/>
  <c r="AF3284" i="14"/>
  <c r="AG3284" i="14"/>
  <c r="AH3284" i="14"/>
  <c r="AF3285" i="14"/>
  <c r="AG3285" i="14"/>
  <c r="AH3285" i="14"/>
  <c r="AF3286" i="14"/>
  <c r="AG3286" i="14"/>
  <c r="AH3286" i="14"/>
  <c r="AF3287" i="14"/>
  <c r="AG3287" i="14"/>
  <c r="AH3287" i="14"/>
  <c r="AF3288" i="14"/>
  <c r="AG3288" i="14"/>
  <c r="AH3288" i="14"/>
  <c r="AF3289" i="14"/>
  <c r="AG3289" i="14"/>
  <c r="AH3289" i="14"/>
  <c r="AF3290" i="14"/>
  <c r="AG3290" i="14"/>
  <c r="AH3290" i="14"/>
  <c r="AF3291" i="14"/>
  <c r="AG3291" i="14"/>
  <c r="AH3291" i="14"/>
  <c r="AF3292" i="14"/>
  <c r="AG3292" i="14"/>
  <c r="AH3292" i="14"/>
  <c r="AF3293" i="14"/>
  <c r="AG3293" i="14"/>
  <c r="AH3293" i="14"/>
  <c r="AF3294" i="14"/>
  <c r="AG3294" i="14"/>
  <c r="AH3294" i="14"/>
  <c r="AF3295" i="14"/>
  <c r="AG3295" i="14"/>
  <c r="AH3295" i="14"/>
  <c r="AF3296" i="14"/>
  <c r="AG3296" i="14"/>
  <c r="AH3296" i="14"/>
  <c r="AF3297" i="14"/>
  <c r="AG3297" i="14"/>
  <c r="AH3297" i="14"/>
  <c r="AF3298" i="14"/>
  <c r="AG3298" i="14"/>
  <c r="AH3298" i="14"/>
  <c r="AF3299" i="14"/>
  <c r="AG3299" i="14"/>
  <c r="AH3299" i="14"/>
  <c r="AF3300" i="14"/>
  <c r="AG3300" i="14"/>
  <c r="AH3300" i="14"/>
  <c r="AF3301" i="14"/>
  <c r="AG3301" i="14"/>
  <c r="AH3301" i="14"/>
  <c r="AF3302" i="14"/>
  <c r="AG3302" i="14"/>
  <c r="AH3302" i="14"/>
  <c r="AF3303" i="14"/>
  <c r="AG3303" i="14"/>
  <c r="AH3303" i="14"/>
  <c r="AF3304" i="14"/>
  <c r="AG3304" i="14"/>
  <c r="AH3304" i="14"/>
  <c r="AF3305" i="14"/>
  <c r="AG3305" i="14"/>
  <c r="AH3305" i="14"/>
  <c r="AF3306" i="14"/>
  <c r="AG3306" i="14"/>
  <c r="AH3306" i="14"/>
  <c r="AF3307" i="14"/>
  <c r="AG3307" i="14"/>
  <c r="AH3307" i="14"/>
  <c r="AF3308" i="14"/>
  <c r="AG3308" i="14"/>
  <c r="AH3308" i="14"/>
  <c r="AF3309" i="14"/>
  <c r="AG3309" i="14"/>
  <c r="AH3309" i="14"/>
  <c r="AF3310" i="14"/>
  <c r="AG3310" i="14"/>
  <c r="AH3310" i="14"/>
  <c r="AF3311" i="14"/>
  <c r="AG3311" i="14"/>
  <c r="AH3311" i="14"/>
  <c r="AF3312" i="14"/>
  <c r="AG3312" i="14"/>
  <c r="AH3312" i="14"/>
  <c r="AF3313" i="14"/>
  <c r="AG3313" i="14"/>
  <c r="AH3313" i="14"/>
  <c r="AF3314" i="14"/>
  <c r="AG3314" i="14"/>
  <c r="AH3314" i="14"/>
  <c r="AF3315" i="14"/>
  <c r="AG3315" i="14"/>
  <c r="AH3315" i="14"/>
  <c r="AF3316" i="14"/>
  <c r="AG3316" i="14"/>
  <c r="AH3316" i="14"/>
  <c r="AF3317" i="14"/>
  <c r="AG3317" i="14"/>
  <c r="AH3317" i="14"/>
  <c r="AF3318" i="14"/>
  <c r="AG3318" i="14"/>
  <c r="AH3318" i="14"/>
  <c r="AF3319" i="14"/>
  <c r="AG3319" i="14"/>
  <c r="AH3319" i="14"/>
  <c r="AF3320" i="14"/>
  <c r="AG3320" i="14"/>
  <c r="AH3320" i="14"/>
  <c r="AF3321" i="14"/>
  <c r="AG3321" i="14"/>
  <c r="AH3321" i="14"/>
  <c r="AF3322" i="14"/>
  <c r="AG3322" i="14"/>
  <c r="AH3322" i="14"/>
  <c r="AF3323" i="14"/>
  <c r="AG3323" i="14"/>
  <c r="AH3323" i="14"/>
  <c r="AF3324" i="14"/>
  <c r="AG3324" i="14"/>
  <c r="AH3324" i="14"/>
  <c r="AF3325" i="14"/>
  <c r="AG3325" i="14"/>
  <c r="AH3325" i="14"/>
  <c r="AF3326" i="14"/>
  <c r="AG3326" i="14"/>
  <c r="AH3326" i="14"/>
  <c r="AF3327" i="14"/>
  <c r="AG3327" i="14"/>
  <c r="AH3327" i="14"/>
  <c r="AF3328" i="14"/>
  <c r="AG3328" i="14"/>
  <c r="AH3328" i="14"/>
  <c r="AF3329" i="14"/>
  <c r="AG3329" i="14"/>
  <c r="AH3329" i="14"/>
  <c r="AF3330" i="14"/>
  <c r="AG3330" i="14"/>
  <c r="AH3330" i="14"/>
  <c r="AF3331" i="14"/>
  <c r="AG3331" i="14"/>
  <c r="AH3331" i="14"/>
  <c r="AF3332" i="14"/>
  <c r="AG3332" i="14"/>
  <c r="AH3332" i="14"/>
  <c r="AF3333" i="14"/>
  <c r="AG3333" i="14"/>
  <c r="AH3333" i="14"/>
  <c r="AF3334" i="14"/>
  <c r="AG3334" i="14"/>
  <c r="AH3334" i="14"/>
  <c r="AF3335" i="14"/>
  <c r="AG3335" i="14"/>
  <c r="AH3335" i="14"/>
  <c r="AF3336" i="14"/>
  <c r="AG3336" i="14"/>
  <c r="AH3336" i="14"/>
  <c r="AF3337" i="14"/>
  <c r="AG3337" i="14"/>
  <c r="AH3337" i="14"/>
  <c r="AF3338" i="14"/>
  <c r="AG3338" i="14"/>
  <c r="AH3338" i="14"/>
  <c r="AF3339" i="14"/>
  <c r="AG3339" i="14"/>
  <c r="AH3339" i="14"/>
  <c r="AF3340" i="14"/>
  <c r="AG3340" i="14"/>
  <c r="AH3340" i="14"/>
  <c r="AF3341" i="14"/>
  <c r="AG3341" i="14"/>
  <c r="AH3341" i="14"/>
  <c r="AF3342" i="14"/>
  <c r="AG3342" i="14"/>
  <c r="AH3342" i="14"/>
  <c r="AF3343" i="14"/>
  <c r="AG3343" i="14"/>
  <c r="AH3343" i="14"/>
  <c r="AF3344" i="14"/>
  <c r="AG3344" i="14"/>
  <c r="AH3344" i="14"/>
  <c r="AF3345" i="14"/>
  <c r="AG3345" i="14"/>
  <c r="AH3345" i="14"/>
  <c r="AF3346" i="14"/>
  <c r="AG3346" i="14"/>
  <c r="AH3346" i="14"/>
  <c r="AF3347" i="14"/>
  <c r="AG3347" i="14"/>
  <c r="AH3347" i="14"/>
  <c r="AF3348" i="14"/>
  <c r="AG3348" i="14"/>
  <c r="AH3348" i="14"/>
  <c r="AF3349" i="14"/>
  <c r="AG3349" i="14"/>
  <c r="AH3349" i="14"/>
  <c r="AF3350" i="14"/>
  <c r="AG3350" i="14"/>
  <c r="AH3350" i="14"/>
  <c r="AF3351" i="14"/>
  <c r="AG3351" i="14"/>
  <c r="AH3351" i="14"/>
  <c r="AF3352" i="14"/>
  <c r="AG3352" i="14"/>
  <c r="AH3352" i="14"/>
  <c r="AF3353" i="14"/>
  <c r="AG3353" i="14"/>
  <c r="AH3353" i="14"/>
  <c r="AF3354" i="14"/>
  <c r="AG3354" i="14"/>
  <c r="AH3354" i="14"/>
  <c r="AF3355" i="14"/>
  <c r="AG3355" i="14"/>
  <c r="AH3355" i="14"/>
  <c r="AF3356" i="14"/>
  <c r="AG3356" i="14"/>
  <c r="AH3356" i="14"/>
  <c r="AF3357" i="14"/>
  <c r="AG3357" i="14"/>
  <c r="AH3357" i="14"/>
  <c r="AF3358" i="14"/>
  <c r="AG3358" i="14"/>
  <c r="AH3358" i="14"/>
  <c r="AF3359" i="14"/>
  <c r="AG3359" i="14"/>
  <c r="AH3359" i="14"/>
  <c r="AF3360" i="14"/>
  <c r="AG3360" i="14"/>
  <c r="AH3360" i="14"/>
  <c r="AF3361" i="14"/>
  <c r="AG3361" i="14"/>
  <c r="AH3361" i="14"/>
  <c r="AF3362" i="14"/>
  <c r="AG3362" i="14"/>
  <c r="AH3362" i="14"/>
  <c r="AF3363" i="14"/>
  <c r="AG3363" i="14"/>
  <c r="AH3363" i="14"/>
  <c r="AF3364" i="14"/>
  <c r="AG3364" i="14"/>
  <c r="AH3364" i="14"/>
  <c r="AF3365" i="14"/>
  <c r="AG3365" i="14"/>
  <c r="AH3365" i="14"/>
  <c r="AF3366" i="14"/>
  <c r="AG3366" i="14"/>
  <c r="AH3366" i="14"/>
  <c r="AF3367" i="14"/>
  <c r="AG3367" i="14"/>
  <c r="AH3367" i="14"/>
  <c r="AF3368" i="14"/>
  <c r="AG3368" i="14"/>
  <c r="AH3368" i="14"/>
  <c r="AF3369" i="14"/>
  <c r="AG3369" i="14"/>
  <c r="AH3369" i="14"/>
  <c r="AF3370" i="14"/>
  <c r="AG3370" i="14"/>
  <c r="AH3370" i="14"/>
  <c r="AF3371" i="14"/>
  <c r="AG3371" i="14"/>
  <c r="AH3371" i="14"/>
  <c r="AF3372" i="14"/>
  <c r="AG3372" i="14"/>
  <c r="AH3372" i="14"/>
  <c r="AF3373" i="14"/>
  <c r="AG3373" i="14"/>
  <c r="AH3373" i="14"/>
  <c r="AF3374" i="14"/>
  <c r="AG3374" i="14"/>
  <c r="AH3374" i="14"/>
  <c r="AF3375" i="14"/>
  <c r="AG3375" i="14"/>
  <c r="AH3375" i="14"/>
  <c r="AF3376" i="14"/>
  <c r="AG3376" i="14"/>
  <c r="AH3376" i="14"/>
  <c r="AF3377" i="14"/>
  <c r="AG3377" i="14"/>
  <c r="AH3377" i="14"/>
  <c r="AF3378" i="14"/>
  <c r="AG3378" i="14"/>
  <c r="AH3378" i="14"/>
  <c r="AF3379" i="14"/>
  <c r="AG3379" i="14"/>
  <c r="AH3379" i="14"/>
  <c r="AF3380" i="14"/>
  <c r="AG3380" i="14"/>
  <c r="AH3380" i="14"/>
  <c r="AF3381" i="14"/>
  <c r="AG3381" i="14"/>
  <c r="AH3381" i="14"/>
  <c r="AF3382" i="14"/>
  <c r="AG3382" i="14"/>
  <c r="AH3382" i="14"/>
  <c r="AF3383" i="14"/>
  <c r="AG3383" i="14"/>
  <c r="AH3383" i="14"/>
  <c r="AF3384" i="14"/>
  <c r="AG3384" i="14"/>
  <c r="AH3384" i="14"/>
  <c r="AF3385" i="14"/>
  <c r="AG3385" i="14"/>
  <c r="AH3385" i="14"/>
  <c r="AF3386" i="14"/>
  <c r="AG3386" i="14"/>
  <c r="AH3386" i="14"/>
  <c r="AF3387" i="14"/>
  <c r="AG3387" i="14"/>
  <c r="AH3387" i="14"/>
  <c r="AF3388" i="14"/>
  <c r="AG3388" i="14"/>
  <c r="AH3388" i="14"/>
  <c r="AF3389" i="14"/>
  <c r="AG3389" i="14"/>
  <c r="AH3389" i="14"/>
  <c r="AF3390" i="14"/>
  <c r="AG3390" i="14"/>
  <c r="AH3390" i="14"/>
  <c r="AF3391" i="14"/>
  <c r="AG3391" i="14"/>
  <c r="AH3391" i="14"/>
  <c r="AF3392" i="14"/>
  <c r="AG3392" i="14"/>
  <c r="AH3392" i="14"/>
  <c r="AF3393" i="14"/>
  <c r="AG3393" i="14"/>
  <c r="AH3393" i="14"/>
  <c r="AF3394" i="14"/>
  <c r="AG3394" i="14"/>
  <c r="AH3394" i="14"/>
  <c r="AF3395" i="14"/>
  <c r="AG3395" i="14"/>
  <c r="AH3395" i="14"/>
  <c r="AF3396" i="14"/>
  <c r="AG3396" i="14"/>
  <c r="AH3396" i="14"/>
  <c r="AF3397" i="14"/>
  <c r="AG3397" i="14"/>
  <c r="AH3397" i="14"/>
  <c r="AF3398" i="14"/>
  <c r="AG3398" i="14"/>
  <c r="AH3398" i="14"/>
  <c r="AF3399" i="14"/>
  <c r="AG3399" i="14"/>
  <c r="AH3399" i="14"/>
  <c r="AF3400" i="14"/>
  <c r="AG3400" i="14"/>
  <c r="AH3400" i="14"/>
  <c r="AF3401" i="14"/>
  <c r="AG3401" i="14"/>
  <c r="AH3401" i="14"/>
  <c r="AF3402" i="14"/>
  <c r="AG3402" i="14"/>
  <c r="AH3402" i="14"/>
  <c r="AF3403" i="14"/>
  <c r="AG3403" i="14"/>
  <c r="AH3403" i="14"/>
  <c r="AF3404" i="14"/>
  <c r="AG3404" i="14"/>
  <c r="AH3404" i="14"/>
  <c r="AF3405" i="14"/>
  <c r="AG3405" i="14"/>
  <c r="AH3405" i="14"/>
  <c r="AF3406" i="14"/>
  <c r="AG3406" i="14"/>
  <c r="AH3406" i="14"/>
  <c r="AF3407" i="14"/>
  <c r="AG3407" i="14"/>
  <c r="AH3407" i="14"/>
  <c r="AF3408" i="14"/>
  <c r="AG3408" i="14"/>
  <c r="AH3408" i="14"/>
  <c r="AF3409" i="14"/>
  <c r="AG3409" i="14"/>
  <c r="AH3409" i="14"/>
  <c r="AF3410" i="14"/>
  <c r="AG3410" i="14"/>
  <c r="AH3410" i="14"/>
  <c r="AF3411" i="14"/>
  <c r="AG3411" i="14"/>
  <c r="AH3411" i="14"/>
  <c r="AF3412" i="14"/>
  <c r="AG3412" i="14"/>
  <c r="AH3412" i="14"/>
  <c r="AF3413" i="14"/>
  <c r="AG3413" i="14"/>
  <c r="AH3413" i="14"/>
  <c r="AF3414" i="14"/>
  <c r="AG3414" i="14"/>
  <c r="AH3414" i="14"/>
  <c r="AF3415" i="14"/>
  <c r="AG3415" i="14"/>
  <c r="AH3415" i="14"/>
  <c r="AF3416" i="14"/>
  <c r="AG3416" i="14"/>
  <c r="AH3416" i="14"/>
  <c r="AF3417" i="14"/>
  <c r="AG3417" i="14"/>
  <c r="AH3417" i="14"/>
  <c r="AF3418" i="14"/>
  <c r="AG3418" i="14"/>
  <c r="AH3418" i="14"/>
  <c r="AF3419" i="14"/>
  <c r="AG3419" i="14"/>
  <c r="AH3419" i="14"/>
  <c r="AF3420" i="14"/>
  <c r="AG3420" i="14"/>
  <c r="AH3420" i="14"/>
  <c r="AF3421" i="14"/>
  <c r="AG3421" i="14"/>
  <c r="AH3421" i="14"/>
  <c r="AF3422" i="14"/>
  <c r="AG3422" i="14"/>
  <c r="AH3422" i="14"/>
  <c r="AF3423" i="14"/>
  <c r="AG3423" i="14"/>
  <c r="AH3423" i="14"/>
  <c r="AF3424" i="14"/>
  <c r="AG3424" i="14"/>
  <c r="AH3424" i="14"/>
  <c r="AF3425" i="14"/>
  <c r="AG3425" i="14"/>
  <c r="AH3425" i="14"/>
  <c r="AF3426" i="14"/>
  <c r="AG3426" i="14"/>
  <c r="AH3426" i="14"/>
  <c r="AF3427" i="14"/>
  <c r="AG3427" i="14"/>
  <c r="AH3427" i="14"/>
  <c r="AF3428" i="14"/>
  <c r="AG3428" i="14"/>
  <c r="AH3428" i="14"/>
  <c r="AF3429" i="14"/>
  <c r="AG3429" i="14"/>
  <c r="AH3429" i="14"/>
  <c r="AF3430" i="14"/>
  <c r="AG3430" i="14"/>
  <c r="AH3430" i="14"/>
  <c r="AF3431" i="14"/>
  <c r="AG3431" i="14"/>
  <c r="AH3431" i="14"/>
  <c r="AF3432" i="14"/>
  <c r="AG3432" i="14"/>
  <c r="AH3432" i="14"/>
  <c r="AF3433" i="14"/>
  <c r="AG3433" i="14"/>
  <c r="AH3433" i="14"/>
  <c r="AF3434" i="14"/>
  <c r="AG3434" i="14"/>
  <c r="AH3434" i="14"/>
  <c r="AF3435" i="14"/>
  <c r="AG3435" i="14"/>
  <c r="AH3435" i="14"/>
  <c r="AF3436" i="14"/>
  <c r="AG3436" i="14"/>
  <c r="AH3436" i="14"/>
  <c r="AF3437" i="14"/>
  <c r="AG3437" i="14"/>
  <c r="AH3437" i="14"/>
  <c r="AF3438" i="14"/>
  <c r="AG3438" i="14"/>
  <c r="AH3438" i="14"/>
  <c r="AF3439" i="14"/>
  <c r="AG3439" i="14"/>
  <c r="AH3439" i="14"/>
  <c r="AF3440" i="14"/>
  <c r="AG3440" i="14"/>
  <c r="AH3440" i="14"/>
  <c r="AF3441" i="14"/>
  <c r="AG3441" i="14"/>
  <c r="AH3441" i="14"/>
  <c r="AF3442" i="14"/>
  <c r="AG3442" i="14"/>
  <c r="AH3442" i="14"/>
  <c r="AF3443" i="14"/>
  <c r="AG3443" i="14"/>
  <c r="AH3443" i="14"/>
  <c r="AF3444" i="14"/>
  <c r="AG3444" i="14"/>
  <c r="AH3444" i="14"/>
  <c r="AF3445" i="14"/>
  <c r="AG3445" i="14"/>
  <c r="AH3445" i="14"/>
  <c r="AF3446" i="14"/>
  <c r="AG3446" i="14"/>
  <c r="AH3446" i="14"/>
  <c r="AF3447" i="14"/>
  <c r="AG3447" i="14"/>
  <c r="AH3447" i="14"/>
  <c r="AF3448" i="14"/>
  <c r="AG3448" i="14"/>
  <c r="AH3448" i="14"/>
  <c r="AF3449" i="14"/>
  <c r="AG3449" i="14"/>
  <c r="AH3449" i="14"/>
  <c r="AF3450" i="14"/>
  <c r="AG3450" i="14"/>
  <c r="AH3450" i="14"/>
  <c r="AF3451" i="14"/>
  <c r="AG3451" i="14"/>
  <c r="AH3451" i="14"/>
  <c r="AF3452" i="14"/>
  <c r="AG3452" i="14"/>
  <c r="AH3452" i="14"/>
  <c r="AF3453" i="14"/>
  <c r="AG3453" i="14"/>
  <c r="AH3453" i="14"/>
  <c r="AF3454" i="14"/>
  <c r="AG3454" i="14"/>
  <c r="AH3454" i="14"/>
  <c r="AF3455" i="14"/>
  <c r="AG3455" i="14"/>
  <c r="AH3455" i="14"/>
  <c r="AF3456" i="14"/>
  <c r="AG3456" i="14"/>
  <c r="AH3456" i="14"/>
  <c r="AF3457" i="14"/>
  <c r="AG3457" i="14"/>
  <c r="AH3457" i="14"/>
  <c r="AF3458" i="14"/>
  <c r="AG3458" i="14"/>
  <c r="AH3458" i="14"/>
  <c r="AF3459" i="14"/>
  <c r="AG3459" i="14"/>
  <c r="AH3459" i="14"/>
  <c r="AF3460" i="14"/>
  <c r="AG3460" i="14"/>
  <c r="AH3460" i="14"/>
  <c r="AF3461" i="14"/>
  <c r="AG3461" i="14"/>
  <c r="AH3461" i="14"/>
  <c r="AF3462" i="14"/>
  <c r="AG3462" i="14"/>
  <c r="AH3462" i="14"/>
  <c r="AF3463" i="14"/>
  <c r="AG3463" i="14"/>
  <c r="AH3463" i="14"/>
  <c r="AF3464" i="14"/>
  <c r="AG3464" i="14"/>
  <c r="AH3464" i="14"/>
  <c r="AF3465" i="14"/>
  <c r="AG3465" i="14"/>
  <c r="AH3465" i="14"/>
  <c r="AF3466" i="14"/>
  <c r="AG3466" i="14"/>
  <c r="AH3466" i="14"/>
  <c r="AF3467" i="14"/>
  <c r="AG3467" i="14"/>
  <c r="AH3467" i="14"/>
  <c r="AF3468" i="14"/>
  <c r="AG3468" i="14"/>
  <c r="AH3468" i="14"/>
  <c r="AF3469" i="14"/>
  <c r="AG3469" i="14"/>
  <c r="AH3469" i="14"/>
  <c r="AF3470" i="14"/>
  <c r="AG3470" i="14"/>
  <c r="AH3470" i="14"/>
  <c r="AF3471" i="14"/>
  <c r="AG3471" i="14"/>
  <c r="AH3471" i="14"/>
  <c r="AF3472" i="14"/>
  <c r="AG3472" i="14"/>
  <c r="AH3472" i="14"/>
  <c r="AF3473" i="14"/>
  <c r="AG3473" i="14"/>
  <c r="AH3473" i="14"/>
  <c r="AF3474" i="14"/>
  <c r="AG3474" i="14"/>
  <c r="AH3474" i="14"/>
  <c r="AF3475" i="14"/>
  <c r="AG3475" i="14"/>
  <c r="AH3475" i="14"/>
  <c r="AF3476" i="14"/>
  <c r="AG3476" i="14"/>
  <c r="AH3476" i="14"/>
  <c r="AF3477" i="14"/>
  <c r="AG3477" i="14"/>
  <c r="AH3477" i="14"/>
  <c r="AF3478" i="14"/>
  <c r="AG3478" i="14"/>
  <c r="AH3478" i="14"/>
  <c r="AF3479" i="14"/>
  <c r="AG3479" i="14"/>
  <c r="AH3479" i="14"/>
  <c r="AF3480" i="14"/>
  <c r="AG3480" i="14"/>
  <c r="AH3480" i="14"/>
  <c r="AF3481" i="14"/>
  <c r="AG3481" i="14"/>
  <c r="AH3481" i="14"/>
  <c r="AF3482" i="14"/>
  <c r="AG3482" i="14"/>
  <c r="AH3482" i="14"/>
  <c r="AF3483" i="14"/>
  <c r="AG3483" i="14"/>
  <c r="AH3483" i="14"/>
  <c r="AF3484" i="14"/>
  <c r="AG3484" i="14"/>
  <c r="AH3484" i="14"/>
  <c r="AF3485" i="14"/>
  <c r="AG3485" i="14"/>
  <c r="AH3485" i="14"/>
  <c r="AF3486" i="14"/>
  <c r="AG3486" i="14"/>
  <c r="AH3486" i="14"/>
  <c r="AF3487" i="14"/>
  <c r="AG3487" i="14"/>
  <c r="AH3487" i="14"/>
  <c r="AF3488" i="14"/>
  <c r="AG3488" i="14"/>
  <c r="AH3488" i="14"/>
  <c r="AF3489" i="14"/>
  <c r="AG3489" i="14"/>
  <c r="AH3489" i="14"/>
  <c r="AF3490" i="14"/>
  <c r="AG3490" i="14"/>
  <c r="AH3490" i="14"/>
  <c r="AF3491" i="14"/>
  <c r="AG3491" i="14"/>
  <c r="AH3491" i="14"/>
  <c r="AF3492" i="14"/>
  <c r="AG3492" i="14"/>
  <c r="AH3492" i="14"/>
  <c r="AF3493" i="14"/>
  <c r="AG3493" i="14"/>
  <c r="AH3493" i="14"/>
  <c r="AF3494" i="14"/>
  <c r="AG3494" i="14"/>
  <c r="AH3494" i="14"/>
  <c r="AF3495" i="14"/>
  <c r="AG3495" i="14"/>
  <c r="AH3495" i="14"/>
  <c r="AF3496" i="14"/>
  <c r="AG3496" i="14"/>
  <c r="AH3496" i="14"/>
  <c r="AF3497" i="14"/>
  <c r="AG3497" i="14"/>
  <c r="AH3497" i="14"/>
  <c r="AF3498" i="14"/>
  <c r="AG3498" i="14"/>
  <c r="AH3498" i="14"/>
  <c r="AF3499" i="14"/>
  <c r="AG3499" i="14"/>
  <c r="AH3499" i="14"/>
  <c r="AF3500" i="14"/>
  <c r="AG3500" i="14"/>
  <c r="AH3500" i="14"/>
  <c r="AF3501" i="14"/>
  <c r="AG3501" i="14"/>
  <c r="AH3501" i="14"/>
  <c r="AF3502" i="14"/>
  <c r="AG3502" i="14"/>
  <c r="AH3502" i="14"/>
  <c r="AF3503" i="14"/>
  <c r="AG3503" i="14"/>
  <c r="AH3503" i="14"/>
  <c r="AF3504" i="14"/>
  <c r="AG3504" i="14"/>
  <c r="AH3504" i="14"/>
  <c r="AF3505" i="14"/>
  <c r="AG3505" i="14"/>
  <c r="AH3505" i="14"/>
  <c r="AF3506" i="14"/>
  <c r="AG3506" i="14"/>
  <c r="AH3506" i="14"/>
  <c r="AF3507" i="14"/>
  <c r="AG3507" i="14"/>
  <c r="AH3507" i="14"/>
  <c r="AF3508" i="14"/>
  <c r="AG3508" i="14"/>
  <c r="AH3508" i="14"/>
  <c r="AF3509" i="14"/>
  <c r="AG3509" i="14"/>
  <c r="AH3509" i="14"/>
  <c r="AF3510" i="14"/>
  <c r="AG3510" i="14"/>
  <c r="AH3510" i="14"/>
  <c r="AF3511" i="14"/>
  <c r="AG3511" i="14"/>
  <c r="AH3511" i="14"/>
  <c r="AF3512" i="14"/>
  <c r="AG3512" i="14"/>
  <c r="AH3512" i="14"/>
  <c r="AF3513" i="14"/>
  <c r="AG3513" i="14"/>
  <c r="AH3513" i="14"/>
  <c r="AF3514" i="14"/>
  <c r="AG3514" i="14"/>
  <c r="AH3514" i="14"/>
  <c r="AF3515" i="14"/>
  <c r="AG3515" i="14"/>
  <c r="AH3515" i="14"/>
  <c r="AF3516" i="14"/>
  <c r="AG3516" i="14"/>
  <c r="AH3516" i="14"/>
  <c r="AF3517" i="14"/>
  <c r="AG3517" i="14"/>
  <c r="AH3517" i="14"/>
  <c r="AF3518" i="14"/>
  <c r="AG3518" i="14"/>
  <c r="AH3518" i="14"/>
  <c r="AF3519" i="14"/>
  <c r="AG3519" i="14"/>
  <c r="AH3519" i="14"/>
  <c r="AF3520" i="14"/>
  <c r="AG3520" i="14"/>
  <c r="AH3520" i="14"/>
  <c r="AF3521" i="14"/>
  <c r="AG3521" i="14"/>
  <c r="AH3521" i="14"/>
  <c r="AF3522" i="14"/>
  <c r="AG3522" i="14"/>
  <c r="AH3522" i="14"/>
  <c r="AF3523" i="14"/>
  <c r="AG3523" i="14"/>
  <c r="AH3523" i="14"/>
  <c r="AF3524" i="14"/>
  <c r="AG3524" i="14"/>
  <c r="AH3524" i="14"/>
  <c r="AF3525" i="14"/>
  <c r="AG3525" i="14"/>
  <c r="AH3525" i="14"/>
  <c r="AF3526" i="14"/>
  <c r="AG3526" i="14"/>
  <c r="AH3526" i="14"/>
  <c r="AF3527" i="14"/>
  <c r="AG3527" i="14"/>
  <c r="AH3527" i="14"/>
  <c r="AF3528" i="14"/>
  <c r="AG3528" i="14"/>
  <c r="AH3528" i="14"/>
  <c r="AF3529" i="14"/>
  <c r="AG3529" i="14"/>
  <c r="AH3529" i="14"/>
  <c r="AF3530" i="14"/>
  <c r="AG3530" i="14"/>
  <c r="AH3530" i="14"/>
  <c r="AF3531" i="14"/>
  <c r="AG3531" i="14"/>
  <c r="AH3531" i="14"/>
  <c r="AF3532" i="14"/>
  <c r="AG3532" i="14"/>
  <c r="AH3532" i="14"/>
  <c r="AF3533" i="14"/>
  <c r="AG3533" i="14"/>
  <c r="AH3533" i="14"/>
  <c r="AF3534" i="14"/>
  <c r="AG3534" i="14"/>
  <c r="AH3534" i="14"/>
  <c r="AF3535" i="14"/>
  <c r="AG3535" i="14"/>
  <c r="AH3535" i="14"/>
  <c r="AF3536" i="14"/>
  <c r="AG3536" i="14"/>
  <c r="AH3536" i="14"/>
  <c r="AF3537" i="14"/>
  <c r="AG3537" i="14"/>
  <c r="AH3537" i="14"/>
  <c r="AF3538" i="14"/>
  <c r="AG3538" i="14"/>
  <c r="AH3538" i="14"/>
  <c r="AF3539" i="14"/>
  <c r="AG3539" i="14"/>
  <c r="AH3539" i="14"/>
  <c r="AF3540" i="14"/>
  <c r="AG3540" i="14"/>
  <c r="AH3540" i="14"/>
  <c r="AF3541" i="14"/>
  <c r="AG3541" i="14"/>
  <c r="AH3541" i="14"/>
  <c r="AF3542" i="14"/>
  <c r="AG3542" i="14"/>
  <c r="AH3542" i="14"/>
  <c r="AF3543" i="14"/>
  <c r="AG3543" i="14"/>
  <c r="AH3543" i="14"/>
  <c r="AF3544" i="14"/>
  <c r="AG3544" i="14"/>
  <c r="AH3544" i="14"/>
  <c r="AF3545" i="14"/>
  <c r="AG3545" i="14"/>
  <c r="AH3545" i="14"/>
  <c r="AF3546" i="14"/>
  <c r="AG3546" i="14"/>
  <c r="AH3546" i="14"/>
  <c r="AF3547" i="14"/>
  <c r="AG3547" i="14"/>
  <c r="AH3547" i="14"/>
  <c r="AF3548" i="14"/>
  <c r="AG3548" i="14"/>
  <c r="AH3548" i="14"/>
  <c r="AF3549" i="14"/>
  <c r="AG3549" i="14"/>
  <c r="AH3549" i="14"/>
  <c r="AF3550" i="14"/>
  <c r="AG3550" i="14"/>
  <c r="AH3550" i="14"/>
  <c r="AF3551" i="14"/>
  <c r="AG3551" i="14"/>
  <c r="AH3551" i="14"/>
  <c r="AF3552" i="14"/>
  <c r="AG3552" i="14"/>
  <c r="AH3552" i="14"/>
  <c r="AF3553" i="14"/>
  <c r="AG3553" i="14"/>
  <c r="AH3553" i="14"/>
  <c r="AF3554" i="14"/>
  <c r="AG3554" i="14"/>
  <c r="AH3554" i="14"/>
  <c r="AF3555" i="14"/>
  <c r="AG3555" i="14"/>
  <c r="AH3555" i="14"/>
  <c r="AF3556" i="14"/>
  <c r="AG3556" i="14"/>
  <c r="AH3556" i="14"/>
  <c r="AF3557" i="14"/>
  <c r="AG3557" i="14"/>
  <c r="AH3557" i="14"/>
  <c r="AF3558" i="14"/>
  <c r="AG3558" i="14"/>
  <c r="AH3558" i="14"/>
  <c r="AF3559" i="14"/>
  <c r="AG3559" i="14"/>
  <c r="AH3559" i="14"/>
  <c r="AF3560" i="14"/>
  <c r="AG3560" i="14"/>
  <c r="AH3560" i="14"/>
  <c r="AF3561" i="14"/>
  <c r="AG3561" i="14"/>
  <c r="AH3561" i="14"/>
  <c r="AF3562" i="14"/>
  <c r="AG3562" i="14"/>
  <c r="AH3562" i="14"/>
  <c r="AF3563" i="14"/>
  <c r="AG3563" i="14"/>
  <c r="AH3563" i="14"/>
  <c r="AF3564" i="14"/>
  <c r="AG3564" i="14"/>
  <c r="AH3564" i="14"/>
  <c r="AF3565" i="14"/>
  <c r="AG3565" i="14"/>
  <c r="AH3565" i="14"/>
  <c r="AF3566" i="14"/>
  <c r="AG3566" i="14"/>
  <c r="AH3566" i="14"/>
  <c r="AF3567" i="14"/>
  <c r="AG3567" i="14"/>
  <c r="AH3567" i="14"/>
  <c r="AF3568" i="14"/>
  <c r="AG3568" i="14"/>
  <c r="AH3568" i="14"/>
  <c r="AF3569" i="14"/>
  <c r="AG3569" i="14"/>
  <c r="AH3569" i="14"/>
  <c r="AF3570" i="14"/>
  <c r="AG3570" i="14"/>
  <c r="AH3570" i="14"/>
  <c r="AF3571" i="14"/>
  <c r="AG3571" i="14"/>
  <c r="AH3571" i="14"/>
  <c r="AF3572" i="14"/>
  <c r="AG3572" i="14"/>
  <c r="AH3572" i="14"/>
  <c r="AF3573" i="14"/>
  <c r="AG3573" i="14"/>
  <c r="AH3573" i="14"/>
  <c r="AF3574" i="14"/>
  <c r="AG3574" i="14"/>
  <c r="AH3574" i="14"/>
  <c r="AF3575" i="14"/>
  <c r="AG3575" i="14"/>
  <c r="AH3575" i="14"/>
  <c r="AF3576" i="14"/>
  <c r="AG3576" i="14"/>
  <c r="AH3576" i="14"/>
  <c r="AF3577" i="14"/>
  <c r="AG3577" i="14"/>
  <c r="AH3577" i="14"/>
  <c r="AF3578" i="14"/>
  <c r="AG3578" i="14"/>
  <c r="AH3578" i="14"/>
  <c r="AF3579" i="14"/>
  <c r="AG3579" i="14"/>
  <c r="AH3579" i="14"/>
  <c r="AF3580" i="14"/>
  <c r="AG3580" i="14"/>
  <c r="AH3580" i="14"/>
  <c r="AF3581" i="14"/>
  <c r="AG3581" i="14"/>
  <c r="AH3581" i="14"/>
  <c r="AF3582" i="14"/>
  <c r="AG3582" i="14"/>
  <c r="AH3582" i="14"/>
  <c r="AF3583" i="14"/>
  <c r="AG3583" i="14"/>
  <c r="AH3583" i="14"/>
  <c r="AF3584" i="14"/>
  <c r="AG3584" i="14"/>
  <c r="AH3584" i="14"/>
  <c r="AF3585" i="14"/>
  <c r="AG3585" i="14"/>
  <c r="AH3585" i="14"/>
  <c r="AF3586" i="14"/>
  <c r="AG3586" i="14"/>
  <c r="AH3586" i="14"/>
  <c r="AF3587" i="14"/>
  <c r="AG3587" i="14"/>
  <c r="AH3587" i="14"/>
  <c r="AF3588" i="14"/>
  <c r="AG3588" i="14"/>
  <c r="AH3588" i="14"/>
  <c r="AF3589" i="14"/>
  <c r="AG3589" i="14"/>
  <c r="AH3589" i="14"/>
  <c r="AF3590" i="14"/>
  <c r="AG3590" i="14"/>
  <c r="AH3590" i="14"/>
  <c r="AF3591" i="14"/>
  <c r="AG3591" i="14"/>
  <c r="AH3591" i="14"/>
  <c r="AF3592" i="14"/>
  <c r="AG3592" i="14"/>
  <c r="AH3592" i="14"/>
  <c r="AF3593" i="14"/>
  <c r="AG3593" i="14"/>
  <c r="AH3593" i="14"/>
  <c r="AF3594" i="14"/>
  <c r="AG3594" i="14"/>
  <c r="AH3594" i="14"/>
  <c r="AF3595" i="14"/>
  <c r="AG3595" i="14"/>
  <c r="AH3595" i="14"/>
  <c r="AF3596" i="14"/>
  <c r="AG3596" i="14"/>
  <c r="AH3596" i="14"/>
  <c r="AF3597" i="14"/>
  <c r="AG3597" i="14"/>
  <c r="AH3597" i="14"/>
  <c r="AF3598" i="14"/>
  <c r="AG3598" i="14"/>
  <c r="AH3598" i="14"/>
  <c r="AF3599" i="14"/>
  <c r="AG3599" i="14"/>
  <c r="AH3599" i="14"/>
  <c r="AF3600" i="14"/>
  <c r="AG3600" i="14"/>
  <c r="AH3600" i="14"/>
  <c r="AF3601" i="14"/>
  <c r="AG3601" i="14"/>
  <c r="AH3601" i="14"/>
  <c r="AF3602" i="14"/>
  <c r="AG3602" i="14"/>
  <c r="AH3602" i="14"/>
  <c r="AF3603" i="14"/>
  <c r="AG3603" i="14"/>
  <c r="AH3603" i="14"/>
  <c r="AF3604" i="14"/>
  <c r="AG3604" i="14"/>
  <c r="AH3604" i="14"/>
  <c r="AF3605" i="14"/>
  <c r="AG3605" i="14"/>
  <c r="AH3605" i="14"/>
  <c r="AF3606" i="14"/>
  <c r="AG3606" i="14"/>
  <c r="AH3606" i="14"/>
  <c r="AF3607" i="14"/>
  <c r="AG3607" i="14"/>
  <c r="AH3607" i="14"/>
  <c r="AF3608" i="14"/>
  <c r="AG3608" i="14"/>
  <c r="AH3608" i="14"/>
  <c r="AF3609" i="14"/>
  <c r="AG3609" i="14"/>
  <c r="AH3609" i="14"/>
  <c r="AF3610" i="14"/>
  <c r="AG3610" i="14"/>
  <c r="AH3610" i="14"/>
  <c r="AF3611" i="14"/>
  <c r="AG3611" i="14"/>
  <c r="AH3611" i="14"/>
  <c r="AF3612" i="14"/>
  <c r="AG3612" i="14"/>
  <c r="AH3612" i="14"/>
  <c r="AF3613" i="14"/>
  <c r="AG3613" i="14"/>
  <c r="AH3613" i="14"/>
  <c r="AF3614" i="14"/>
  <c r="AG3614" i="14"/>
  <c r="AH3614" i="14"/>
  <c r="AF3615" i="14"/>
  <c r="AG3615" i="14"/>
  <c r="AH3615" i="14"/>
  <c r="AF3616" i="14"/>
  <c r="AG3616" i="14"/>
  <c r="AH3616" i="14"/>
  <c r="AF3617" i="14"/>
  <c r="AG3617" i="14"/>
  <c r="AH3617" i="14"/>
  <c r="AF3618" i="14"/>
  <c r="AG3618" i="14"/>
  <c r="AH3618" i="14"/>
  <c r="AF3619" i="14"/>
  <c r="AG3619" i="14"/>
  <c r="AH3619" i="14"/>
  <c r="AF3620" i="14"/>
  <c r="AG3620" i="14"/>
  <c r="AH3620" i="14"/>
  <c r="AF3621" i="14"/>
  <c r="AG3621" i="14"/>
  <c r="AH3621" i="14"/>
  <c r="AF3622" i="14"/>
  <c r="AG3622" i="14"/>
  <c r="AH3622" i="14"/>
  <c r="AF3623" i="14"/>
  <c r="AG3623" i="14"/>
  <c r="AH3623" i="14"/>
  <c r="AF3624" i="14"/>
  <c r="AG3624" i="14"/>
  <c r="AH3624" i="14"/>
  <c r="AF3625" i="14"/>
  <c r="AG3625" i="14"/>
  <c r="AH3625" i="14"/>
  <c r="AF3626" i="14"/>
  <c r="AG3626" i="14"/>
  <c r="AH3626" i="14"/>
  <c r="AF3627" i="14"/>
  <c r="AG3627" i="14"/>
  <c r="AH3627" i="14"/>
  <c r="AF3628" i="14"/>
  <c r="AG3628" i="14"/>
  <c r="AH3628" i="14"/>
  <c r="AF3629" i="14"/>
  <c r="AG3629" i="14"/>
  <c r="AH3629" i="14"/>
  <c r="AF3630" i="14"/>
  <c r="AG3630" i="14"/>
  <c r="AH3630" i="14"/>
  <c r="AF3631" i="14"/>
  <c r="AG3631" i="14"/>
  <c r="AH3631" i="14"/>
  <c r="AF3632" i="14"/>
  <c r="AG3632" i="14"/>
  <c r="AH3632" i="14"/>
  <c r="AF3633" i="14"/>
  <c r="AG3633" i="14"/>
  <c r="AH3633" i="14"/>
  <c r="AF3634" i="14"/>
  <c r="AG3634" i="14"/>
  <c r="AH3634" i="14"/>
  <c r="AF3635" i="14"/>
  <c r="AG3635" i="14"/>
  <c r="AH3635" i="14"/>
  <c r="AF3636" i="14"/>
  <c r="AG3636" i="14"/>
  <c r="AH3636" i="14"/>
  <c r="AF3637" i="14"/>
  <c r="AG3637" i="14"/>
  <c r="AH3637" i="14"/>
  <c r="AF3638" i="14"/>
  <c r="AG3638" i="14"/>
  <c r="AH3638" i="14"/>
  <c r="AF3639" i="14"/>
  <c r="AG3639" i="14"/>
  <c r="AH3639" i="14"/>
  <c r="AF3640" i="14"/>
  <c r="AG3640" i="14"/>
  <c r="AH3640" i="14"/>
  <c r="AF3641" i="14"/>
  <c r="AG3641" i="14"/>
  <c r="AH3641" i="14"/>
  <c r="AF3642" i="14"/>
  <c r="AG3642" i="14"/>
  <c r="AH3642" i="14"/>
  <c r="AF3643" i="14"/>
  <c r="AG3643" i="14"/>
  <c r="AH3643" i="14"/>
  <c r="AF3644" i="14"/>
  <c r="AG3644" i="14"/>
  <c r="AH3644" i="14"/>
  <c r="AF3645" i="14"/>
  <c r="AG3645" i="14"/>
  <c r="AH3645" i="14"/>
  <c r="AF3646" i="14"/>
  <c r="AG3646" i="14"/>
  <c r="AH3646" i="14"/>
  <c r="AF3647" i="14"/>
  <c r="AG3647" i="14"/>
  <c r="AH3647" i="14"/>
  <c r="AF3648" i="14"/>
  <c r="AG3648" i="14"/>
  <c r="AH3648" i="14"/>
  <c r="AF3649" i="14"/>
  <c r="AG3649" i="14"/>
  <c r="AH3649" i="14"/>
  <c r="AF3650" i="14"/>
  <c r="AG3650" i="14"/>
  <c r="AH3650" i="14"/>
  <c r="AF3651" i="14"/>
  <c r="AG3651" i="14"/>
  <c r="AH3651" i="14"/>
  <c r="AF3652" i="14"/>
  <c r="AG3652" i="14"/>
  <c r="AH3652" i="14"/>
  <c r="AF3653" i="14"/>
  <c r="AG3653" i="14"/>
  <c r="AH3653" i="14"/>
  <c r="AF3654" i="14"/>
  <c r="AG3654" i="14"/>
  <c r="AH3654" i="14"/>
  <c r="AF3655" i="14"/>
  <c r="AG3655" i="14"/>
  <c r="AH3655" i="14"/>
  <c r="AF3656" i="14"/>
  <c r="AG3656" i="14"/>
  <c r="AH3656" i="14"/>
  <c r="AF3657" i="14"/>
  <c r="AG3657" i="14"/>
  <c r="AH3657" i="14"/>
  <c r="AF3658" i="14"/>
  <c r="AG3658" i="14"/>
  <c r="AH3658" i="14"/>
  <c r="AF3659" i="14"/>
  <c r="AG3659" i="14"/>
  <c r="AH3659" i="14"/>
  <c r="AF3660" i="14"/>
  <c r="AG3660" i="14"/>
  <c r="AH3660" i="14"/>
  <c r="AF3661" i="14"/>
  <c r="AG3661" i="14"/>
  <c r="AH3661" i="14"/>
  <c r="AF3662" i="14"/>
  <c r="AG3662" i="14"/>
  <c r="AH3662" i="14"/>
  <c r="AF3663" i="14"/>
  <c r="AG3663" i="14"/>
  <c r="AH3663" i="14"/>
  <c r="AF3664" i="14"/>
  <c r="AG3664" i="14"/>
  <c r="AH3664" i="14"/>
  <c r="AF3665" i="14"/>
  <c r="AG3665" i="14"/>
  <c r="AH3665" i="14"/>
  <c r="AF3666" i="14"/>
  <c r="AG3666" i="14"/>
  <c r="AH3666" i="14"/>
  <c r="AF3667" i="14"/>
  <c r="AG3667" i="14"/>
  <c r="AH3667" i="14"/>
  <c r="AF3668" i="14"/>
  <c r="AG3668" i="14"/>
  <c r="AH3668" i="14"/>
  <c r="AF3669" i="14"/>
  <c r="AG3669" i="14"/>
  <c r="AH3669" i="14"/>
  <c r="AF3670" i="14"/>
  <c r="AG3670" i="14"/>
  <c r="AH3670" i="14"/>
  <c r="AF3671" i="14"/>
  <c r="AG3671" i="14"/>
  <c r="AH3671" i="14"/>
  <c r="AF3672" i="14"/>
  <c r="AG3672" i="14"/>
  <c r="AH3672" i="14"/>
  <c r="AF3673" i="14"/>
  <c r="AG3673" i="14"/>
  <c r="AH3673" i="14"/>
  <c r="AF3674" i="14"/>
  <c r="AG3674" i="14"/>
  <c r="AH3674" i="14"/>
  <c r="AF3675" i="14"/>
  <c r="AG3675" i="14"/>
  <c r="AH3675" i="14"/>
  <c r="AF3676" i="14"/>
  <c r="AG3676" i="14"/>
  <c r="AH3676" i="14"/>
  <c r="AF3677" i="14"/>
  <c r="AG3677" i="14"/>
  <c r="AH3677" i="14"/>
  <c r="AF3678" i="14"/>
  <c r="AG3678" i="14"/>
  <c r="AH3678" i="14"/>
  <c r="AF3679" i="14"/>
  <c r="AG3679" i="14"/>
  <c r="AH3679" i="14"/>
  <c r="AF3680" i="14"/>
  <c r="AG3680" i="14"/>
  <c r="AH3680" i="14"/>
  <c r="AF3681" i="14"/>
  <c r="AG3681" i="14"/>
  <c r="AH3681" i="14"/>
  <c r="AF3682" i="14"/>
  <c r="AG3682" i="14"/>
  <c r="AH3682" i="14"/>
  <c r="AF3683" i="14"/>
  <c r="AG3683" i="14"/>
  <c r="AH3683" i="14"/>
  <c r="AF3684" i="14"/>
  <c r="AG3684" i="14"/>
  <c r="AH3684" i="14"/>
  <c r="AF3685" i="14"/>
  <c r="AG3685" i="14"/>
  <c r="AH3685" i="14"/>
  <c r="AF3686" i="14"/>
  <c r="AG3686" i="14"/>
  <c r="AH3686" i="14"/>
  <c r="AF3687" i="14"/>
  <c r="AG3687" i="14"/>
  <c r="AH3687" i="14"/>
  <c r="AF3688" i="14"/>
  <c r="AG3688" i="14"/>
  <c r="AH3688" i="14"/>
  <c r="AF3689" i="14"/>
  <c r="AG3689" i="14"/>
  <c r="AH3689" i="14"/>
  <c r="AF3690" i="14"/>
  <c r="AG3690" i="14"/>
  <c r="AH3690" i="14"/>
  <c r="AF3691" i="14"/>
  <c r="AG3691" i="14"/>
  <c r="AH3691" i="14"/>
  <c r="AF3692" i="14"/>
  <c r="AG3692" i="14"/>
  <c r="AH3692" i="14"/>
  <c r="AF3693" i="14"/>
  <c r="AG3693" i="14"/>
  <c r="AH3693" i="14"/>
  <c r="AF3694" i="14"/>
  <c r="AG3694" i="14"/>
  <c r="AH3694" i="14"/>
  <c r="AF3695" i="14"/>
  <c r="AG3695" i="14"/>
  <c r="AH3695" i="14"/>
  <c r="AF3696" i="14"/>
  <c r="AG3696" i="14"/>
  <c r="AH3696" i="14"/>
  <c r="AF3697" i="14"/>
  <c r="AG3697" i="14"/>
  <c r="AH3697" i="14"/>
  <c r="AF3698" i="14"/>
  <c r="AG3698" i="14"/>
  <c r="AH3698" i="14"/>
  <c r="AF3699" i="14"/>
  <c r="AG3699" i="14"/>
  <c r="AH3699" i="14"/>
  <c r="AF3700" i="14"/>
  <c r="AG3700" i="14"/>
  <c r="AH3700" i="14"/>
  <c r="AF3701" i="14"/>
  <c r="AG3701" i="14"/>
  <c r="AH3701" i="14"/>
  <c r="AF3702" i="14"/>
  <c r="AG3702" i="14"/>
  <c r="AH3702" i="14"/>
  <c r="AF3703" i="14"/>
  <c r="AG3703" i="14"/>
  <c r="AH3703" i="14"/>
  <c r="AF3704" i="14"/>
  <c r="AG3704" i="14"/>
  <c r="AH3704" i="14"/>
  <c r="AF3705" i="14"/>
  <c r="AG3705" i="14"/>
  <c r="AH3705" i="14"/>
  <c r="AF3706" i="14"/>
  <c r="AG3706" i="14"/>
  <c r="AH3706" i="14"/>
  <c r="AF3707" i="14"/>
  <c r="AG3707" i="14"/>
  <c r="AH3707" i="14"/>
  <c r="AF3708" i="14"/>
  <c r="AG3708" i="14"/>
  <c r="AH3708" i="14"/>
  <c r="AF3709" i="14"/>
  <c r="AG3709" i="14"/>
  <c r="AH3709" i="14"/>
  <c r="AF3710" i="14"/>
  <c r="AG3710" i="14"/>
  <c r="AH3710" i="14"/>
  <c r="AF3711" i="14"/>
  <c r="AG3711" i="14"/>
  <c r="AH3711" i="14"/>
  <c r="AF3712" i="14"/>
  <c r="AG3712" i="14"/>
  <c r="AH3712" i="14"/>
  <c r="AF3713" i="14"/>
  <c r="AG3713" i="14"/>
  <c r="AH3713" i="14"/>
  <c r="AF3714" i="14"/>
  <c r="AG3714" i="14"/>
  <c r="AH3714" i="14"/>
  <c r="AF3715" i="14"/>
  <c r="AG3715" i="14"/>
  <c r="AH3715" i="14"/>
  <c r="AF3716" i="14"/>
  <c r="AG3716" i="14"/>
  <c r="AH3716" i="14"/>
  <c r="AF3717" i="14"/>
  <c r="AG3717" i="14"/>
  <c r="AH3717" i="14"/>
  <c r="AF3718" i="14"/>
  <c r="AG3718" i="14"/>
  <c r="AH3718" i="14"/>
  <c r="AF3719" i="14"/>
  <c r="AG3719" i="14"/>
  <c r="AH3719" i="14"/>
  <c r="AF3720" i="14"/>
  <c r="AG3720" i="14"/>
  <c r="AH3720" i="14"/>
  <c r="AF3721" i="14"/>
  <c r="AG3721" i="14"/>
  <c r="AH3721" i="14"/>
  <c r="AF3722" i="14"/>
  <c r="AG3722" i="14"/>
  <c r="AH3722" i="14"/>
  <c r="AF3723" i="14"/>
  <c r="AG3723" i="14"/>
  <c r="AH3723" i="14"/>
  <c r="AF3724" i="14"/>
  <c r="AG3724" i="14"/>
  <c r="AH3724" i="14"/>
  <c r="AF3725" i="14"/>
  <c r="AG3725" i="14"/>
  <c r="AH3725" i="14"/>
  <c r="AF3726" i="14"/>
  <c r="AG3726" i="14"/>
  <c r="AH3726" i="14"/>
  <c r="AF3727" i="14"/>
  <c r="AG3727" i="14"/>
  <c r="AH3727" i="14"/>
  <c r="AF3728" i="14"/>
  <c r="AG3728" i="14"/>
  <c r="AH3728" i="14"/>
  <c r="AF3729" i="14"/>
  <c r="AG3729" i="14"/>
  <c r="AH3729" i="14"/>
  <c r="AF3730" i="14"/>
  <c r="AG3730" i="14"/>
  <c r="AH3730" i="14"/>
  <c r="AF3731" i="14"/>
  <c r="AG3731" i="14"/>
  <c r="AH3731" i="14"/>
  <c r="AF3732" i="14"/>
  <c r="AG3732" i="14"/>
  <c r="AH3732" i="14"/>
  <c r="AF3733" i="14"/>
  <c r="AG3733" i="14"/>
  <c r="AH3733" i="14"/>
  <c r="AF3734" i="14"/>
  <c r="AG3734" i="14"/>
  <c r="AH3734" i="14"/>
  <c r="AF3735" i="14"/>
  <c r="AG3735" i="14"/>
  <c r="AH3735" i="14"/>
  <c r="AF3736" i="14"/>
  <c r="AG3736" i="14"/>
  <c r="AH3736" i="14"/>
  <c r="AF3737" i="14"/>
  <c r="AG3737" i="14"/>
  <c r="AH3737" i="14"/>
  <c r="AF3738" i="14"/>
  <c r="AG3738" i="14"/>
  <c r="AH3738" i="14"/>
  <c r="AF3739" i="14"/>
  <c r="AG3739" i="14"/>
  <c r="AH3739" i="14"/>
  <c r="AF3740" i="14"/>
  <c r="AG3740" i="14"/>
  <c r="AH3740" i="14"/>
  <c r="AF3741" i="14"/>
  <c r="AG3741" i="14"/>
  <c r="AH3741" i="14"/>
  <c r="AF3742" i="14"/>
  <c r="AG3742" i="14"/>
  <c r="AH3742" i="14"/>
  <c r="AF3743" i="14"/>
  <c r="AG3743" i="14"/>
  <c r="AH3743" i="14"/>
  <c r="AF3744" i="14"/>
  <c r="AG3744" i="14"/>
  <c r="AH3744" i="14"/>
  <c r="AF3745" i="14"/>
  <c r="AG3745" i="14"/>
  <c r="AH3745" i="14"/>
  <c r="AF3746" i="14"/>
  <c r="AG3746" i="14"/>
  <c r="AH3746" i="14"/>
  <c r="AF3747" i="14"/>
  <c r="AG3747" i="14"/>
  <c r="AH3747" i="14"/>
  <c r="AF3748" i="14"/>
  <c r="AG3748" i="14"/>
  <c r="AH3748" i="14"/>
  <c r="AF3749" i="14"/>
  <c r="AG3749" i="14"/>
  <c r="AH3749" i="14"/>
  <c r="AF3750" i="14"/>
  <c r="AG3750" i="14"/>
  <c r="AH3750" i="14"/>
  <c r="AF3751" i="14"/>
  <c r="AG3751" i="14"/>
  <c r="AH3751" i="14"/>
  <c r="AF3752" i="14"/>
  <c r="AG3752" i="14"/>
  <c r="AH3752" i="14"/>
  <c r="AF3753" i="14"/>
  <c r="AG3753" i="14"/>
  <c r="AH3753" i="14"/>
  <c r="AF3754" i="14"/>
  <c r="AG3754" i="14"/>
  <c r="AH3754" i="14"/>
  <c r="AF3755" i="14"/>
  <c r="AG3755" i="14"/>
  <c r="AH3755" i="14"/>
  <c r="AF3756" i="14"/>
  <c r="AG3756" i="14"/>
  <c r="AH3756" i="14"/>
  <c r="AF3757" i="14"/>
  <c r="AG3757" i="14"/>
  <c r="AH3757" i="14"/>
  <c r="AF3758" i="14"/>
  <c r="AG3758" i="14"/>
  <c r="AH3758" i="14"/>
  <c r="AF3759" i="14"/>
  <c r="AG3759" i="14"/>
  <c r="AH3759" i="14"/>
  <c r="AF3760" i="14"/>
  <c r="AG3760" i="14"/>
  <c r="AH3760" i="14"/>
  <c r="AF3761" i="14"/>
  <c r="AG3761" i="14"/>
  <c r="AH3761" i="14"/>
  <c r="AF3762" i="14"/>
  <c r="AG3762" i="14"/>
  <c r="AH3762" i="14"/>
  <c r="AF3763" i="14"/>
  <c r="AG3763" i="14"/>
  <c r="AH3763" i="14"/>
  <c r="AF3764" i="14"/>
  <c r="AG3764" i="14"/>
  <c r="AH3764" i="14"/>
  <c r="AF3765" i="14"/>
  <c r="AG3765" i="14"/>
  <c r="AH3765" i="14"/>
  <c r="AF3766" i="14"/>
  <c r="AG3766" i="14"/>
  <c r="AH3766" i="14"/>
  <c r="AF3767" i="14"/>
  <c r="AG3767" i="14"/>
  <c r="AH3767" i="14"/>
  <c r="AF3768" i="14"/>
  <c r="AG3768" i="14"/>
  <c r="AH3768" i="14"/>
  <c r="AF3769" i="14"/>
  <c r="AG3769" i="14"/>
  <c r="AH3769" i="14"/>
  <c r="AF3770" i="14"/>
  <c r="AG3770" i="14"/>
  <c r="AH3770" i="14"/>
  <c r="AF3771" i="14"/>
  <c r="AG3771" i="14"/>
  <c r="AH3771" i="14"/>
  <c r="AF3772" i="14"/>
  <c r="AG3772" i="14"/>
  <c r="AH3772" i="14"/>
  <c r="AF3773" i="14"/>
  <c r="AG3773" i="14"/>
  <c r="AH3773" i="14"/>
  <c r="AF3774" i="14"/>
  <c r="AG3774" i="14"/>
  <c r="AH3774" i="14"/>
  <c r="AF3775" i="14"/>
  <c r="AG3775" i="14"/>
  <c r="AH3775" i="14"/>
  <c r="AF3776" i="14"/>
  <c r="AG3776" i="14"/>
  <c r="AH3776" i="14"/>
  <c r="AF3777" i="14"/>
  <c r="AG3777" i="14"/>
  <c r="AH3777" i="14"/>
  <c r="AF3778" i="14"/>
  <c r="AG3778" i="14"/>
  <c r="AH3778" i="14"/>
  <c r="AF3779" i="14"/>
  <c r="AG3779" i="14"/>
  <c r="AH3779" i="14"/>
  <c r="AF3780" i="14"/>
  <c r="AG3780" i="14"/>
  <c r="AH3780" i="14"/>
  <c r="AF3781" i="14"/>
  <c r="AG3781" i="14"/>
  <c r="AH3781" i="14"/>
  <c r="AF3782" i="14"/>
  <c r="AG3782" i="14"/>
  <c r="AH3782" i="14"/>
  <c r="AF3783" i="14"/>
  <c r="AG3783" i="14"/>
  <c r="AH3783" i="14"/>
  <c r="AF3784" i="14"/>
  <c r="AG3784" i="14"/>
  <c r="AH3784" i="14"/>
  <c r="AF3785" i="14"/>
  <c r="AG3785" i="14"/>
  <c r="AH3785" i="14"/>
  <c r="AF3786" i="14"/>
  <c r="AG3786" i="14"/>
  <c r="AH3786" i="14"/>
  <c r="AF3787" i="14"/>
  <c r="AG3787" i="14"/>
  <c r="AH3787" i="14"/>
  <c r="AF3788" i="14"/>
  <c r="AG3788" i="14"/>
  <c r="AH3788" i="14"/>
  <c r="AF3789" i="14"/>
  <c r="AG3789" i="14"/>
  <c r="AH3789" i="14"/>
  <c r="AF3790" i="14"/>
  <c r="AG3790" i="14"/>
  <c r="AH3790" i="14"/>
  <c r="AF3791" i="14"/>
  <c r="AG3791" i="14"/>
  <c r="AH3791" i="14"/>
  <c r="AF3792" i="14"/>
  <c r="AG3792" i="14"/>
  <c r="AH3792" i="14"/>
  <c r="AF3793" i="14"/>
  <c r="AG3793" i="14"/>
  <c r="AH3793" i="14"/>
  <c r="AF3794" i="14"/>
  <c r="AG3794" i="14"/>
  <c r="AH3794" i="14"/>
  <c r="AF3795" i="14"/>
  <c r="AG3795" i="14"/>
  <c r="AH3795" i="14"/>
  <c r="AF3796" i="14"/>
  <c r="AG3796" i="14"/>
  <c r="AH3796" i="14"/>
  <c r="AF3797" i="14"/>
  <c r="AG3797" i="14"/>
  <c r="AH3797" i="14"/>
  <c r="AF3798" i="14"/>
  <c r="AG3798" i="14"/>
  <c r="AH3798" i="14"/>
  <c r="AF3799" i="14"/>
  <c r="AG3799" i="14"/>
  <c r="AH3799" i="14"/>
  <c r="AF3800" i="14"/>
  <c r="AG3800" i="14"/>
  <c r="AH3800" i="14"/>
  <c r="AF3801" i="14"/>
  <c r="AG3801" i="14"/>
  <c r="AH3801" i="14"/>
  <c r="AF3802" i="14"/>
  <c r="AG3802" i="14"/>
  <c r="AH3802" i="14"/>
  <c r="AF3803" i="14"/>
  <c r="AG3803" i="14"/>
  <c r="AH3803" i="14"/>
  <c r="AF3804" i="14"/>
  <c r="AG3804" i="14"/>
  <c r="AH3804" i="14"/>
  <c r="AF3805" i="14"/>
  <c r="AG3805" i="14"/>
  <c r="AH3805" i="14"/>
  <c r="AF3806" i="14"/>
  <c r="AG3806" i="14"/>
  <c r="AH3806" i="14"/>
  <c r="AF3807" i="14"/>
  <c r="AG3807" i="14"/>
  <c r="AH3807" i="14"/>
  <c r="AF3808" i="14"/>
  <c r="AG3808" i="14"/>
  <c r="AH3808" i="14"/>
  <c r="AF3809" i="14"/>
  <c r="AG3809" i="14"/>
  <c r="AH3809" i="14"/>
  <c r="AF3810" i="14"/>
  <c r="AG3810" i="14"/>
  <c r="AH3810" i="14"/>
  <c r="AF3811" i="14"/>
  <c r="AG3811" i="14"/>
  <c r="AH3811" i="14"/>
  <c r="AF3812" i="14"/>
  <c r="AG3812" i="14"/>
  <c r="AH3812" i="14"/>
  <c r="AF3813" i="14"/>
  <c r="AG3813" i="14"/>
  <c r="AH3813" i="14"/>
  <c r="AF3814" i="14"/>
  <c r="AG3814" i="14"/>
  <c r="AH3814" i="14"/>
  <c r="AF3815" i="14"/>
  <c r="AG3815" i="14"/>
  <c r="AH3815" i="14"/>
  <c r="AF3816" i="14"/>
  <c r="AG3816" i="14"/>
  <c r="AH3816" i="14"/>
  <c r="AF3817" i="14"/>
  <c r="AG3817" i="14"/>
  <c r="AH3817" i="14"/>
  <c r="AF3818" i="14"/>
  <c r="AG3818" i="14"/>
  <c r="AH3818" i="14"/>
  <c r="AF3819" i="14"/>
  <c r="AG3819" i="14"/>
  <c r="AH3819" i="14"/>
  <c r="AF3820" i="14"/>
  <c r="AG3820" i="14"/>
  <c r="AH3820" i="14"/>
  <c r="AF3821" i="14"/>
  <c r="AG3821" i="14"/>
  <c r="AH3821" i="14"/>
  <c r="AF3822" i="14"/>
  <c r="AG3822" i="14"/>
  <c r="AH3822" i="14"/>
  <c r="AF3823" i="14"/>
  <c r="AG3823" i="14"/>
  <c r="AH3823" i="14"/>
  <c r="AF3824" i="14"/>
  <c r="AG3824" i="14"/>
  <c r="AH3824" i="14"/>
  <c r="AF3825" i="14"/>
  <c r="AG3825" i="14"/>
  <c r="AH3825" i="14"/>
  <c r="AF3826" i="14"/>
  <c r="AG3826" i="14"/>
  <c r="AH3826" i="14"/>
  <c r="AF3827" i="14"/>
  <c r="AG3827" i="14"/>
  <c r="AH3827" i="14"/>
  <c r="AF3828" i="14"/>
  <c r="AG3828" i="14"/>
  <c r="AH3828" i="14"/>
  <c r="AF3829" i="14"/>
  <c r="AG3829" i="14"/>
  <c r="AH3829" i="14"/>
  <c r="AF3830" i="14"/>
  <c r="AG3830" i="14"/>
  <c r="AH3830" i="14"/>
  <c r="AF3831" i="14"/>
  <c r="AG3831" i="14"/>
  <c r="AH3831" i="14"/>
  <c r="AF3832" i="14"/>
  <c r="AG3832" i="14"/>
  <c r="AH3832" i="14"/>
  <c r="AF3833" i="14"/>
  <c r="AG3833" i="14"/>
  <c r="AH3833" i="14"/>
  <c r="AF3834" i="14"/>
  <c r="AG3834" i="14"/>
  <c r="AH3834" i="14"/>
  <c r="AF3835" i="14"/>
  <c r="AG3835" i="14"/>
  <c r="AH3835" i="14"/>
  <c r="AF3836" i="14"/>
  <c r="AG3836" i="14"/>
  <c r="AH3836" i="14"/>
  <c r="AF3837" i="14"/>
  <c r="AG3837" i="14"/>
  <c r="AH3837" i="14"/>
  <c r="AF3838" i="14"/>
  <c r="AG3838" i="14"/>
  <c r="AH3838" i="14"/>
  <c r="AF3839" i="14"/>
  <c r="AG3839" i="14"/>
  <c r="AH3839" i="14"/>
  <c r="AF3840" i="14"/>
  <c r="AG3840" i="14"/>
  <c r="AH3840" i="14"/>
  <c r="AF3841" i="14"/>
  <c r="AG3841" i="14"/>
  <c r="AH3841" i="14"/>
  <c r="AF3842" i="14"/>
  <c r="AG3842" i="14"/>
  <c r="AH3842" i="14"/>
  <c r="AF3843" i="14"/>
  <c r="AG3843" i="14"/>
  <c r="AH3843" i="14"/>
  <c r="AF3844" i="14"/>
  <c r="AG3844" i="14"/>
  <c r="AH3844" i="14"/>
  <c r="AF3845" i="14"/>
  <c r="AG3845" i="14"/>
  <c r="AH3845" i="14"/>
  <c r="AF3846" i="14"/>
  <c r="AG3846" i="14"/>
  <c r="AH3846" i="14"/>
  <c r="AF3847" i="14"/>
  <c r="AG3847" i="14"/>
  <c r="AH3847" i="14"/>
  <c r="AF3848" i="14"/>
  <c r="AG3848" i="14"/>
  <c r="AH3848" i="14"/>
  <c r="AF3849" i="14"/>
  <c r="AG3849" i="14"/>
  <c r="AH3849" i="14"/>
  <c r="AF3850" i="14"/>
  <c r="AG3850" i="14"/>
  <c r="AH3850" i="14"/>
  <c r="AF3851" i="14"/>
  <c r="AG3851" i="14"/>
  <c r="AH3851" i="14"/>
  <c r="AF3852" i="14"/>
  <c r="AG3852" i="14"/>
  <c r="AH3852" i="14"/>
  <c r="AF3853" i="14"/>
  <c r="AG3853" i="14"/>
  <c r="AH3853" i="14"/>
  <c r="AF3854" i="14"/>
  <c r="AG3854" i="14"/>
  <c r="AH3854" i="14"/>
  <c r="AF3855" i="14"/>
  <c r="AG3855" i="14"/>
  <c r="AH3855" i="14"/>
  <c r="AF3856" i="14"/>
  <c r="AG3856" i="14"/>
  <c r="AH3856" i="14"/>
  <c r="AF3857" i="14"/>
  <c r="AG3857" i="14"/>
  <c r="AH3857" i="14"/>
  <c r="AF3858" i="14"/>
  <c r="AG3858" i="14"/>
  <c r="AH3858" i="14"/>
  <c r="AF3859" i="14"/>
  <c r="AG3859" i="14"/>
  <c r="AH3859" i="14"/>
  <c r="AF3860" i="14"/>
  <c r="AG3860" i="14"/>
  <c r="AH3860" i="14"/>
  <c r="AF3861" i="14"/>
  <c r="AG3861" i="14"/>
  <c r="AH3861" i="14"/>
  <c r="AF3862" i="14"/>
  <c r="AG3862" i="14"/>
  <c r="AH3862" i="14"/>
  <c r="AF3863" i="14"/>
  <c r="AG3863" i="14"/>
  <c r="AH3863" i="14"/>
  <c r="AF3864" i="14"/>
  <c r="AG3864" i="14"/>
  <c r="AH3864" i="14"/>
  <c r="AF3865" i="14"/>
  <c r="AG3865" i="14"/>
  <c r="AH3865" i="14"/>
  <c r="AF3866" i="14"/>
  <c r="AG3866" i="14"/>
  <c r="AH3866" i="14"/>
  <c r="AF3867" i="14"/>
  <c r="AG3867" i="14"/>
  <c r="AH3867" i="14"/>
  <c r="AF3868" i="14"/>
  <c r="AG3868" i="14"/>
  <c r="AH3868" i="14"/>
  <c r="AF3869" i="14"/>
  <c r="AG3869" i="14"/>
  <c r="AH3869" i="14"/>
  <c r="AF3870" i="14"/>
  <c r="AG3870" i="14"/>
  <c r="AH3870" i="14"/>
  <c r="AF3871" i="14"/>
  <c r="AG3871" i="14"/>
  <c r="AH3871" i="14"/>
  <c r="AF3872" i="14"/>
  <c r="AG3872" i="14"/>
  <c r="AH3872" i="14"/>
  <c r="AF3873" i="14"/>
  <c r="AG3873" i="14"/>
  <c r="AH3873" i="14"/>
  <c r="AF3874" i="14"/>
  <c r="AG3874" i="14"/>
  <c r="AH3874" i="14"/>
  <c r="AF3875" i="14"/>
  <c r="AG3875" i="14"/>
  <c r="AH3875" i="14"/>
  <c r="AF3876" i="14"/>
  <c r="AG3876" i="14"/>
  <c r="AH3876" i="14"/>
  <c r="AF3877" i="14"/>
  <c r="AG3877" i="14"/>
  <c r="AH3877" i="14"/>
  <c r="AF3878" i="14"/>
  <c r="AG3878" i="14"/>
  <c r="AH3878" i="14"/>
  <c r="AF3879" i="14"/>
  <c r="AG3879" i="14"/>
  <c r="AH3879" i="14"/>
  <c r="AF3880" i="14"/>
  <c r="AG3880" i="14"/>
  <c r="AH3880" i="14"/>
  <c r="AF3881" i="14"/>
  <c r="AG3881" i="14"/>
  <c r="AH3881" i="14"/>
  <c r="AF3882" i="14"/>
  <c r="AG3882" i="14"/>
  <c r="AH3882" i="14"/>
  <c r="AF3883" i="14"/>
  <c r="AG3883" i="14"/>
  <c r="AH3883" i="14"/>
  <c r="AF3884" i="14"/>
  <c r="AG3884" i="14"/>
  <c r="AH3884" i="14"/>
  <c r="AF3885" i="14"/>
  <c r="AG3885" i="14"/>
  <c r="AH3885" i="14"/>
  <c r="AF3886" i="14"/>
  <c r="AG3886" i="14"/>
  <c r="AH3886" i="14"/>
  <c r="AF3887" i="14"/>
  <c r="AG3887" i="14"/>
  <c r="AH3887" i="14"/>
  <c r="AF3888" i="14"/>
  <c r="AG3888" i="14"/>
  <c r="AH3888" i="14"/>
  <c r="AF3889" i="14"/>
  <c r="AG3889" i="14"/>
  <c r="AH3889" i="14"/>
  <c r="AF3890" i="14"/>
  <c r="AG3890" i="14"/>
  <c r="AH3890" i="14"/>
  <c r="AF3891" i="14"/>
  <c r="AG3891" i="14"/>
  <c r="AH3891" i="14"/>
  <c r="AF3892" i="14"/>
  <c r="AG3892" i="14"/>
  <c r="AH3892" i="14"/>
  <c r="AF3893" i="14"/>
  <c r="AG3893" i="14"/>
  <c r="AH3893" i="14"/>
  <c r="AF3894" i="14"/>
  <c r="AG3894" i="14"/>
  <c r="AH3894" i="14"/>
  <c r="AF3895" i="14"/>
  <c r="AG3895" i="14"/>
  <c r="AH3895" i="14"/>
  <c r="AF3896" i="14"/>
  <c r="AG3896" i="14"/>
  <c r="AH3896" i="14"/>
  <c r="AF3897" i="14"/>
  <c r="AG3897" i="14"/>
  <c r="AH3897" i="14"/>
  <c r="AF3898" i="14"/>
  <c r="AG3898" i="14"/>
  <c r="AH3898" i="14"/>
  <c r="AF3899" i="14"/>
  <c r="AG3899" i="14"/>
  <c r="AH3899" i="14"/>
  <c r="AF3900" i="14"/>
  <c r="AG3900" i="14"/>
  <c r="AH3900" i="14"/>
  <c r="AF3901" i="14"/>
  <c r="AG3901" i="14"/>
  <c r="AH3901" i="14"/>
  <c r="AF3902" i="14"/>
  <c r="AG3902" i="14"/>
  <c r="AH3902" i="14"/>
  <c r="AF3903" i="14"/>
  <c r="AG3903" i="14"/>
  <c r="AH3903" i="14"/>
  <c r="AF3904" i="14"/>
  <c r="AG3904" i="14"/>
  <c r="AH3904" i="14"/>
  <c r="AF3905" i="14"/>
  <c r="AG3905" i="14"/>
  <c r="AH3905" i="14"/>
  <c r="AF3906" i="14"/>
  <c r="AG3906" i="14"/>
  <c r="AH3906" i="14"/>
  <c r="AF3907" i="14"/>
  <c r="AG3907" i="14"/>
  <c r="AH3907" i="14"/>
  <c r="AF3908" i="14"/>
  <c r="AG3908" i="14"/>
  <c r="AH3908" i="14"/>
  <c r="AF3909" i="14"/>
  <c r="AG3909" i="14"/>
  <c r="AH3909" i="14"/>
  <c r="AF3910" i="14"/>
  <c r="AG3910" i="14"/>
  <c r="AH3910" i="14"/>
  <c r="AF3911" i="14"/>
  <c r="AG3911" i="14"/>
  <c r="AH3911" i="14"/>
  <c r="AF3912" i="14"/>
  <c r="AG3912" i="14"/>
  <c r="AH3912" i="14"/>
  <c r="AF3913" i="14"/>
  <c r="AG3913" i="14"/>
  <c r="AH3913" i="14"/>
  <c r="AF3914" i="14"/>
  <c r="AG3914" i="14"/>
  <c r="AH3914" i="14"/>
  <c r="AF3915" i="14"/>
  <c r="AG3915" i="14"/>
  <c r="AH3915" i="14"/>
  <c r="AF3916" i="14"/>
  <c r="AG3916" i="14"/>
  <c r="AH3916" i="14"/>
  <c r="AF3917" i="14"/>
  <c r="AG3917" i="14"/>
  <c r="AH3917" i="14"/>
  <c r="AF3918" i="14"/>
  <c r="AG3918" i="14"/>
  <c r="AH3918" i="14"/>
  <c r="AF3919" i="14"/>
  <c r="AG3919" i="14"/>
  <c r="AH3919" i="14"/>
  <c r="AF3920" i="14"/>
  <c r="AG3920" i="14"/>
  <c r="AH3920" i="14"/>
  <c r="AF3921" i="14"/>
  <c r="AG3921" i="14"/>
  <c r="AH3921" i="14"/>
  <c r="AF3922" i="14"/>
  <c r="AG3922" i="14"/>
  <c r="AH3922" i="14"/>
  <c r="AF3923" i="14"/>
  <c r="AG3923" i="14"/>
  <c r="AH3923" i="14"/>
  <c r="AF3924" i="14"/>
  <c r="AG3924" i="14"/>
  <c r="AH3924" i="14"/>
  <c r="AF3925" i="14"/>
  <c r="AG3925" i="14"/>
  <c r="AH3925" i="14"/>
  <c r="AF3926" i="14"/>
  <c r="AG3926" i="14"/>
  <c r="AH3926" i="14"/>
  <c r="AF3927" i="14"/>
  <c r="AG3927" i="14"/>
  <c r="AH3927" i="14"/>
  <c r="AF3928" i="14"/>
  <c r="AG3928" i="14"/>
  <c r="AH3928" i="14"/>
  <c r="AF3929" i="14"/>
  <c r="AG3929" i="14"/>
  <c r="AH3929" i="14"/>
  <c r="AF3930" i="14"/>
  <c r="AG3930" i="14"/>
  <c r="AH3930" i="14"/>
  <c r="AF3931" i="14"/>
  <c r="AG3931" i="14"/>
  <c r="AH3931" i="14"/>
  <c r="AF3932" i="14"/>
  <c r="AG3932" i="14"/>
  <c r="AH3932" i="14"/>
  <c r="AF3933" i="14"/>
  <c r="AG3933" i="14"/>
  <c r="AH3933" i="14"/>
  <c r="AF3934" i="14"/>
  <c r="AG3934" i="14"/>
  <c r="AH3934" i="14"/>
  <c r="AF3935" i="14"/>
  <c r="AG3935" i="14"/>
  <c r="AH3935" i="14"/>
  <c r="AF3936" i="14"/>
  <c r="AG3936" i="14"/>
  <c r="AH3936" i="14"/>
  <c r="AF3937" i="14"/>
  <c r="AG3937" i="14"/>
  <c r="AH3937" i="14"/>
  <c r="AF3938" i="14"/>
  <c r="AG3938" i="14"/>
  <c r="AH3938" i="14"/>
  <c r="AF3939" i="14"/>
  <c r="AG3939" i="14"/>
  <c r="AH3939" i="14"/>
  <c r="AF3940" i="14"/>
  <c r="AG3940" i="14"/>
  <c r="AH3940" i="14"/>
  <c r="AF3941" i="14"/>
  <c r="AG3941" i="14"/>
  <c r="AH3941" i="14"/>
  <c r="AF3942" i="14"/>
  <c r="AG3942" i="14"/>
  <c r="AH3942" i="14"/>
  <c r="AF3943" i="14"/>
  <c r="AG3943" i="14"/>
  <c r="AH3943" i="14"/>
  <c r="AF3944" i="14"/>
  <c r="AG3944" i="14"/>
  <c r="AH3944" i="14"/>
  <c r="AF3945" i="14"/>
  <c r="AG3945" i="14"/>
  <c r="AH3945" i="14"/>
  <c r="AF3946" i="14"/>
  <c r="AG3946" i="14"/>
  <c r="AH3946" i="14"/>
  <c r="AF3947" i="14"/>
  <c r="AG3947" i="14"/>
  <c r="AH3947" i="14"/>
  <c r="AF3948" i="14"/>
  <c r="AG3948" i="14"/>
  <c r="AH3948" i="14"/>
  <c r="AF3949" i="14"/>
  <c r="AG3949" i="14"/>
  <c r="AH3949" i="14"/>
  <c r="AF3950" i="14"/>
  <c r="AG3950" i="14"/>
  <c r="AH3950" i="14"/>
  <c r="AF3951" i="14"/>
  <c r="AG3951" i="14"/>
  <c r="AH3951" i="14"/>
  <c r="AF3952" i="14"/>
  <c r="AG3952" i="14"/>
  <c r="AH3952" i="14"/>
  <c r="AF3953" i="14"/>
  <c r="AG3953" i="14"/>
  <c r="AH3953" i="14"/>
  <c r="AF3954" i="14"/>
  <c r="AG3954" i="14"/>
  <c r="AH3954" i="14"/>
  <c r="AF3955" i="14"/>
  <c r="AG3955" i="14"/>
  <c r="AH3955" i="14"/>
  <c r="AF3956" i="14"/>
  <c r="AG3956" i="14"/>
  <c r="AH3956" i="14"/>
  <c r="AF3957" i="14"/>
  <c r="AG3957" i="14"/>
  <c r="AH3957" i="14"/>
  <c r="AF3958" i="14"/>
  <c r="AG3958" i="14"/>
  <c r="AH3958" i="14"/>
  <c r="AF3959" i="14"/>
  <c r="AG3959" i="14"/>
  <c r="AH3959" i="14"/>
  <c r="AF3960" i="14"/>
  <c r="AG3960" i="14"/>
  <c r="AH3960" i="14"/>
  <c r="AF3961" i="14"/>
  <c r="AG3961" i="14"/>
  <c r="AH3961" i="14"/>
  <c r="AF3962" i="14"/>
  <c r="AG3962" i="14"/>
  <c r="AH3962" i="14"/>
  <c r="AF3963" i="14"/>
  <c r="AG3963" i="14"/>
  <c r="AH3963" i="14"/>
  <c r="AF3964" i="14"/>
  <c r="AG3964" i="14"/>
  <c r="AH3964" i="14"/>
  <c r="AF3965" i="14"/>
  <c r="AG3965" i="14"/>
  <c r="AH3965" i="14"/>
  <c r="AF3966" i="14"/>
  <c r="AG3966" i="14"/>
  <c r="AH3966" i="14"/>
  <c r="AF3967" i="14"/>
  <c r="AG3967" i="14"/>
  <c r="AH3967" i="14"/>
  <c r="AF3968" i="14"/>
  <c r="AG3968" i="14"/>
  <c r="AH3968" i="14"/>
  <c r="AF3969" i="14"/>
  <c r="AG3969" i="14"/>
  <c r="AH3969" i="14"/>
  <c r="AF3970" i="14"/>
  <c r="AG3970" i="14"/>
  <c r="AH3970" i="14"/>
  <c r="AF3971" i="14"/>
  <c r="AG3971" i="14"/>
  <c r="AH3971" i="14"/>
  <c r="AF3972" i="14"/>
  <c r="AG3972" i="14"/>
  <c r="AH3972" i="14"/>
  <c r="AF3973" i="14"/>
  <c r="AG3973" i="14"/>
  <c r="AH3973" i="14"/>
  <c r="AF3974" i="14"/>
  <c r="AG3974" i="14"/>
  <c r="AH3974" i="14"/>
  <c r="AF3975" i="14"/>
  <c r="AG3975" i="14"/>
  <c r="AH3975" i="14"/>
  <c r="AF3976" i="14"/>
  <c r="AG3976" i="14"/>
  <c r="AH3976" i="14"/>
  <c r="AF3977" i="14"/>
  <c r="AG3977" i="14"/>
  <c r="AH3977" i="14"/>
  <c r="AF3978" i="14"/>
  <c r="AG3978" i="14"/>
  <c r="AH3978" i="14"/>
  <c r="AF3979" i="14"/>
  <c r="AG3979" i="14"/>
  <c r="AH3979" i="14"/>
  <c r="AF3980" i="14"/>
  <c r="AG3980" i="14"/>
  <c r="AH3980" i="14"/>
  <c r="AF3981" i="14"/>
  <c r="AG3981" i="14"/>
  <c r="AH3981" i="14"/>
  <c r="AF3982" i="14"/>
  <c r="AG3982" i="14"/>
  <c r="AH3982" i="14"/>
  <c r="AF3983" i="14"/>
  <c r="AG3983" i="14"/>
  <c r="AH3983" i="14"/>
  <c r="AF3984" i="14"/>
  <c r="AG3984" i="14"/>
  <c r="AH3984" i="14"/>
  <c r="AF3985" i="14"/>
  <c r="AG3985" i="14"/>
  <c r="AH3985" i="14"/>
  <c r="AF3986" i="14"/>
  <c r="AG3986" i="14"/>
  <c r="AH3986" i="14"/>
  <c r="AF3987" i="14"/>
  <c r="AG3987" i="14"/>
  <c r="AH3987" i="14"/>
  <c r="AF3988" i="14"/>
  <c r="AG3988" i="14"/>
  <c r="AH3988" i="14"/>
  <c r="AF3989" i="14"/>
  <c r="AG3989" i="14"/>
  <c r="AH3989" i="14"/>
  <c r="AF3990" i="14"/>
  <c r="AG3990" i="14"/>
  <c r="AH3990" i="14"/>
  <c r="AF3991" i="14"/>
  <c r="AG3991" i="14"/>
  <c r="AH3991" i="14"/>
  <c r="AF3992" i="14"/>
  <c r="AG3992" i="14"/>
  <c r="AH3992" i="14"/>
  <c r="AF3993" i="14"/>
  <c r="AG3993" i="14"/>
  <c r="AH3993" i="14"/>
  <c r="AF3994" i="14"/>
  <c r="AG3994" i="14"/>
  <c r="AH3994" i="14"/>
  <c r="AF3995" i="14"/>
  <c r="AG3995" i="14"/>
  <c r="AH3995" i="14"/>
  <c r="AF3996" i="14"/>
  <c r="AG3996" i="14"/>
  <c r="AH3996" i="14"/>
  <c r="AF3997" i="14"/>
  <c r="AG3997" i="14"/>
  <c r="AH3997" i="14"/>
  <c r="AF3998" i="14"/>
  <c r="AG3998" i="14"/>
  <c r="AH3998" i="14"/>
  <c r="AF3999" i="14"/>
  <c r="AG3999" i="14"/>
  <c r="AH3999" i="14"/>
  <c r="AF4000" i="14"/>
  <c r="AG4000" i="14"/>
  <c r="AH4000" i="14"/>
  <c r="AF4001" i="14"/>
  <c r="AG4001" i="14"/>
  <c r="AH4001" i="14"/>
  <c r="AF4002" i="14"/>
  <c r="AG4002" i="14"/>
  <c r="AH4002" i="14"/>
  <c r="AF4003" i="14"/>
  <c r="AG4003" i="14"/>
  <c r="AH4003" i="14"/>
  <c r="AF4004" i="14"/>
  <c r="AG4004" i="14"/>
  <c r="AH4004" i="14"/>
  <c r="AF4005" i="14"/>
  <c r="AG4005" i="14"/>
  <c r="AH4005" i="14"/>
  <c r="AF4006" i="14"/>
  <c r="AG4006" i="14"/>
  <c r="AH4006" i="14"/>
  <c r="AF4007" i="14"/>
  <c r="AG4007" i="14"/>
  <c r="AH4007" i="14"/>
  <c r="AF4008" i="14"/>
  <c r="AG4008" i="14"/>
  <c r="AH4008" i="14"/>
  <c r="AF4009" i="14"/>
  <c r="AG4009" i="14"/>
  <c r="AH4009" i="14"/>
  <c r="AF4010" i="14"/>
  <c r="AG4010" i="14"/>
  <c r="AH4010" i="14"/>
  <c r="AF4011" i="14"/>
  <c r="AG4011" i="14"/>
  <c r="AH4011" i="14"/>
  <c r="AF4012" i="14"/>
  <c r="AG4012" i="14"/>
  <c r="AH4012" i="14"/>
  <c r="AF4013" i="14"/>
  <c r="AG4013" i="14"/>
  <c r="AH4013" i="14"/>
  <c r="AF4014" i="14"/>
  <c r="AG4014" i="14"/>
  <c r="AH4014" i="14"/>
  <c r="AF4015" i="14"/>
  <c r="AG4015" i="14"/>
  <c r="AH4015" i="14"/>
  <c r="AF4016" i="14"/>
  <c r="AG4016" i="14"/>
  <c r="AH4016" i="14"/>
  <c r="AF4017" i="14"/>
  <c r="AG4017" i="14"/>
  <c r="AH4017" i="14"/>
  <c r="AF4018" i="14"/>
  <c r="AG4018" i="14"/>
  <c r="AH4018" i="14"/>
  <c r="AF4019" i="14"/>
  <c r="AG4019" i="14"/>
  <c r="AH4019" i="14"/>
  <c r="AF4020" i="14"/>
  <c r="AG4020" i="14"/>
  <c r="AH4020" i="14"/>
  <c r="AF4021" i="14"/>
  <c r="AG4021" i="14"/>
  <c r="AH4021" i="14"/>
  <c r="AF4022" i="14"/>
  <c r="AG4022" i="14"/>
  <c r="AH4022" i="14"/>
  <c r="AF4023" i="14"/>
  <c r="AG4023" i="14"/>
  <c r="AH4023" i="14"/>
  <c r="AF4024" i="14"/>
  <c r="AG4024" i="14"/>
  <c r="AH4024" i="14"/>
  <c r="AF4025" i="14"/>
  <c r="AG4025" i="14"/>
  <c r="AH4025" i="14"/>
  <c r="AF4026" i="14"/>
  <c r="AG4026" i="14"/>
  <c r="AH4026" i="14"/>
  <c r="AF4027" i="14"/>
  <c r="AG4027" i="14"/>
  <c r="AH4027" i="14"/>
  <c r="AF4028" i="14"/>
  <c r="AG4028" i="14"/>
  <c r="AH4028" i="14"/>
  <c r="AF4029" i="14"/>
  <c r="AG4029" i="14"/>
  <c r="AH4029" i="14"/>
  <c r="AF4030" i="14"/>
  <c r="AG4030" i="14"/>
  <c r="AH4030" i="14"/>
  <c r="AF4031" i="14"/>
  <c r="AG4031" i="14"/>
  <c r="AH4031" i="14"/>
  <c r="AF4032" i="14"/>
  <c r="AG4032" i="14"/>
  <c r="AH4032" i="14"/>
  <c r="AF4033" i="14"/>
  <c r="AG4033" i="14"/>
  <c r="AH4033" i="14"/>
  <c r="AF4034" i="14"/>
  <c r="AG4034" i="14"/>
  <c r="AH4034" i="14"/>
  <c r="AF4035" i="14"/>
  <c r="AG4035" i="14"/>
  <c r="AH4035" i="14"/>
  <c r="AF4036" i="14"/>
  <c r="AG4036" i="14"/>
  <c r="AH4036" i="14"/>
  <c r="AF4037" i="14"/>
  <c r="AG4037" i="14"/>
  <c r="AH4037" i="14"/>
  <c r="AF4038" i="14"/>
  <c r="AG4038" i="14"/>
  <c r="AH4038" i="14"/>
  <c r="AF4039" i="14"/>
  <c r="AG4039" i="14"/>
  <c r="AH4039" i="14"/>
  <c r="AF4040" i="14"/>
  <c r="AG4040" i="14"/>
  <c r="AH4040" i="14"/>
  <c r="AF4041" i="14"/>
  <c r="AG4041" i="14"/>
  <c r="AH4041" i="14"/>
  <c r="AF4042" i="14"/>
  <c r="AG4042" i="14"/>
  <c r="AH4042" i="14"/>
  <c r="AF4043" i="14"/>
  <c r="AG4043" i="14"/>
  <c r="AH4043" i="14"/>
  <c r="AF4044" i="14"/>
  <c r="AG4044" i="14"/>
  <c r="AH4044" i="14"/>
  <c r="AF4045" i="14"/>
  <c r="AG4045" i="14"/>
  <c r="AH4045" i="14"/>
  <c r="AF4046" i="14"/>
  <c r="AG4046" i="14"/>
  <c r="AH4046" i="14"/>
  <c r="AF4047" i="14"/>
  <c r="AG4047" i="14"/>
  <c r="AH4047" i="14"/>
  <c r="AF4048" i="14"/>
  <c r="AG4048" i="14"/>
  <c r="AH4048" i="14"/>
  <c r="AF4049" i="14"/>
  <c r="AG4049" i="14"/>
  <c r="AH4049" i="14"/>
  <c r="AF4050" i="14"/>
  <c r="AG4050" i="14"/>
  <c r="AH4050" i="14"/>
  <c r="AF4051" i="14"/>
  <c r="AG4051" i="14"/>
  <c r="AH4051" i="14"/>
  <c r="AF4052" i="14"/>
  <c r="AG4052" i="14"/>
  <c r="AH4052" i="14"/>
  <c r="AF4053" i="14"/>
  <c r="AG4053" i="14"/>
  <c r="AH4053" i="14"/>
  <c r="AF4054" i="14"/>
  <c r="AG4054" i="14"/>
  <c r="AH4054" i="14"/>
  <c r="AF4055" i="14"/>
  <c r="AG4055" i="14"/>
  <c r="AH4055" i="14"/>
  <c r="AF4056" i="14"/>
  <c r="AG4056" i="14"/>
  <c r="AH4056" i="14"/>
  <c r="AF4057" i="14"/>
  <c r="AG4057" i="14"/>
  <c r="AH4057" i="14"/>
  <c r="AF4058" i="14"/>
  <c r="AG4058" i="14"/>
  <c r="AH4058" i="14"/>
  <c r="AF4059" i="14"/>
  <c r="AG4059" i="14"/>
  <c r="AH4059" i="14"/>
  <c r="AF4060" i="14"/>
  <c r="AG4060" i="14"/>
  <c r="AH4060" i="14"/>
  <c r="AF4061" i="14"/>
  <c r="AG4061" i="14"/>
  <c r="AH4061" i="14"/>
  <c r="AF4062" i="14"/>
  <c r="AG4062" i="14"/>
  <c r="AH4062" i="14"/>
  <c r="AF4063" i="14"/>
  <c r="AG4063" i="14"/>
  <c r="AH4063" i="14"/>
  <c r="AF4064" i="14"/>
  <c r="AG4064" i="14"/>
  <c r="AH4064" i="14"/>
  <c r="AF4065" i="14"/>
  <c r="AG4065" i="14"/>
  <c r="AH4065" i="14"/>
  <c r="AF4066" i="14"/>
  <c r="AG4066" i="14"/>
  <c r="AH4066" i="14"/>
  <c r="AF4067" i="14"/>
  <c r="AG4067" i="14"/>
  <c r="AH4067" i="14"/>
  <c r="AF4068" i="14"/>
  <c r="AG4068" i="14"/>
  <c r="AH4068" i="14"/>
  <c r="AF4069" i="14"/>
  <c r="AG4069" i="14"/>
  <c r="AH4069" i="14"/>
  <c r="AF4070" i="14"/>
  <c r="AG4070" i="14"/>
  <c r="AH4070" i="14"/>
  <c r="AF4071" i="14"/>
  <c r="AG4071" i="14"/>
  <c r="AH4071" i="14"/>
  <c r="AF4072" i="14"/>
  <c r="AG4072" i="14"/>
  <c r="AH4072" i="14"/>
  <c r="AF4073" i="14"/>
  <c r="AG4073" i="14"/>
  <c r="AH4073" i="14"/>
  <c r="AF4074" i="14"/>
  <c r="AG4074" i="14"/>
  <c r="AH4074" i="14"/>
  <c r="AF4075" i="14"/>
  <c r="AG4075" i="14"/>
  <c r="AH4075" i="14"/>
  <c r="AF4076" i="14"/>
  <c r="AG4076" i="14"/>
  <c r="AH4076" i="14"/>
  <c r="AF4077" i="14"/>
  <c r="AG4077" i="14"/>
  <c r="AH4077" i="14"/>
  <c r="AF4078" i="14"/>
  <c r="AG4078" i="14"/>
  <c r="AH4078" i="14"/>
  <c r="AF4079" i="14"/>
  <c r="AG4079" i="14"/>
  <c r="AH4079" i="14"/>
  <c r="AF4080" i="14"/>
  <c r="AG4080" i="14"/>
  <c r="AH4080" i="14"/>
  <c r="AF4081" i="14"/>
  <c r="AG4081" i="14"/>
  <c r="AH4081" i="14"/>
  <c r="AF4082" i="14"/>
  <c r="AG4082" i="14"/>
  <c r="AH4082" i="14"/>
  <c r="AF4083" i="14"/>
  <c r="AG4083" i="14"/>
  <c r="AH4083" i="14"/>
  <c r="AF4084" i="14"/>
  <c r="AG4084" i="14"/>
  <c r="AH4084" i="14"/>
  <c r="AF4085" i="14"/>
  <c r="AG4085" i="14"/>
  <c r="AH4085" i="14"/>
  <c r="AF4086" i="14"/>
  <c r="AG4086" i="14"/>
  <c r="AH4086" i="14"/>
  <c r="AF4087" i="14"/>
  <c r="AG4087" i="14"/>
  <c r="AH4087" i="14"/>
  <c r="AF4088" i="14"/>
  <c r="AG4088" i="14"/>
  <c r="AH4088" i="14"/>
  <c r="AF4089" i="14"/>
  <c r="AG4089" i="14"/>
  <c r="AH4089" i="14"/>
  <c r="AF4090" i="14"/>
  <c r="AG4090" i="14"/>
  <c r="AH4090" i="14"/>
  <c r="AF4091" i="14"/>
  <c r="AG4091" i="14"/>
  <c r="AH4091" i="14"/>
  <c r="AF4092" i="14"/>
  <c r="AG4092" i="14"/>
  <c r="AH4092" i="14"/>
  <c r="AF4093" i="14"/>
  <c r="AG4093" i="14"/>
  <c r="AH4093" i="14"/>
  <c r="AF4094" i="14"/>
  <c r="AG4094" i="14"/>
  <c r="AH4094" i="14"/>
  <c r="AF4095" i="14"/>
  <c r="AG4095" i="14"/>
  <c r="AH4095" i="14"/>
  <c r="AF4096" i="14"/>
  <c r="AG4096" i="14"/>
  <c r="AH4096" i="14"/>
  <c r="AF4097" i="14"/>
  <c r="AG4097" i="14"/>
  <c r="AH4097" i="14"/>
  <c r="AF4098" i="14"/>
  <c r="AG4098" i="14"/>
  <c r="AH4098" i="14"/>
  <c r="AF4099" i="14"/>
  <c r="AG4099" i="14"/>
  <c r="AH4099" i="14"/>
  <c r="AF4100" i="14"/>
  <c r="AG4100" i="14"/>
  <c r="AH4100" i="14"/>
  <c r="AF4101" i="14"/>
  <c r="AG4101" i="14"/>
  <c r="AH4101" i="14"/>
  <c r="AF4102" i="14"/>
  <c r="AG4102" i="14"/>
  <c r="AH4102" i="14"/>
  <c r="AF4103" i="14"/>
  <c r="AG4103" i="14"/>
  <c r="AH4103" i="14"/>
  <c r="AF4104" i="14"/>
  <c r="AG4104" i="14"/>
  <c r="AH4104" i="14"/>
  <c r="AF4105" i="14"/>
  <c r="AG4105" i="14"/>
  <c r="AH4105" i="14"/>
  <c r="AF4106" i="14"/>
  <c r="AG4106" i="14"/>
  <c r="AH4106" i="14"/>
  <c r="AF4107" i="14"/>
  <c r="AG4107" i="14"/>
  <c r="AH4107" i="14"/>
  <c r="AF4108" i="14"/>
  <c r="AG4108" i="14"/>
  <c r="AH4108" i="14"/>
  <c r="AF4109" i="14"/>
  <c r="AG4109" i="14"/>
  <c r="AH4109" i="14"/>
  <c r="AF4110" i="14"/>
  <c r="AG4110" i="14"/>
  <c r="AH4110" i="14"/>
  <c r="AF4111" i="14"/>
  <c r="AG4111" i="14"/>
  <c r="AH4111" i="14"/>
  <c r="AF4112" i="14"/>
  <c r="AG4112" i="14"/>
  <c r="AH4112" i="14"/>
  <c r="AF4113" i="14"/>
  <c r="AG4113" i="14"/>
  <c r="AH4113" i="14"/>
  <c r="AF4114" i="14"/>
  <c r="AG4114" i="14"/>
  <c r="AH4114" i="14"/>
  <c r="AF4115" i="14"/>
  <c r="AG4115" i="14"/>
  <c r="AH4115" i="14"/>
  <c r="AF4116" i="14"/>
  <c r="AG4116" i="14"/>
  <c r="AH4116" i="14"/>
  <c r="AF4117" i="14"/>
  <c r="AG4117" i="14"/>
  <c r="AH4117" i="14"/>
  <c r="AF4118" i="14"/>
  <c r="AG4118" i="14"/>
  <c r="AH4118" i="14"/>
  <c r="AF4119" i="14"/>
  <c r="AG4119" i="14"/>
  <c r="AH4119" i="14"/>
  <c r="AF4120" i="14"/>
  <c r="AG4120" i="14"/>
  <c r="AH4120" i="14"/>
  <c r="AF4121" i="14"/>
  <c r="AG4121" i="14"/>
  <c r="AH4121" i="14"/>
  <c r="AF4122" i="14"/>
  <c r="AG4122" i="14"/>
  <c r="AH4122" i="14"/>
  <c r="AF4123" i="14"/>
  <c r="AG4123" i="14"/>
  <c r="AH4123" i="14"/>
  <c r="AF4124" i="14"/>
  <c r="AG4124" i="14"/>
  <c r="AH4124" i="14"/>
  <c r="AF4125" i="14"/>
  <c r="AG4125" i="14"/>
  <c r="AH4125" i="14"/>
  <c r="AF4126" i="14"/>
  <c r="AG4126" i="14"/>
  <c r="AH4126" i="14"/>
  <c r="AF4127" i="14"/>
  <c r="AG4127" i="14"/>
  <c r="AH4127" i="14"/>
  <c r="AF4128" i="14"/>
  <c r="AG4128" i="14"/>
  <c r="AH4128" i="14"/>
  <c r="AF4129" i="14"/>
  <c r="AG4129" i="14"/>
  <c r="AH4129" i="14"/>
  <c r="AF4130" i="14"/>
  <c r="AG4130" i="14"/>
  <c r="AH4130" i="14"/>
  <c r="AF4131" i="14"/>
  <c r="AG4131" i="14"/>
  <c r="AH4131" i="14"/>
  <c r="AG114" i="14"/>
  <c r="AH114" i="14"/>
  <c r="AF114" i="14"/>
  <c r="F16" i="14" l="1"/>
  <c r="E16" i="14"/>
  <c r="F12" i="14"/>
  <c r="E12" i="14"/>
  <c r="F13" i="1" l="1"/>
  <c r="E13" i="1"/>
  <c r="F9" i="1" l="1"/>
  <c r="E9" i="1" l="1"/>
</calcChain>
</file>

<file path=xl/sharedStrings.xml><?xml version="1.0" encoding="utf-8"?>
<sst xmlns="http://schemas.openxmlformats.org/spreadsheetml/2006/main" count="22329" uniqueCount="2243">
  <si>
    <t>DAT</t>
  </si>
  <si>
    <t>Cheshire East UA</t>
  </si>
  <si>
    <t>Cheshire West and Chester UA</t>
  </si>
  <si>
    <t>Bedford UA</t>
  </si>
  <si>
    <t>Central Bedfordshire UA</t>
  </si>
  <si>
    <t>Darlington</t>
  </si>
  <si>
    <t>Hartlepool</t>
  </si>
  <si>
    <t>Redcar and Cleveland</t>
  </si>
  <si>
    <t>Middlesbrough</t>
  </si>
  <si>
    <t>Newcastle upon Tyne</t>
  </si>
  <si>
    <t>North Tyneside</t>
  </si>
  <si>
    <t>Gateshead</t>
  </si>
  <si>
    <t>Northumberland</t>
  </si>
  <si>
    <t>South Tyneside</t>
  </si>
  <si>
    <t>Sunderland</t>
  </si>
  <si>
    <t>Salford</t>
  </si>
  <si>
    <t>Trafford</t>
  </si>
  <si>
    <t>Blackburn with Darwen</t>
  </si>
  <si>
    <t>Blackpool</t>
  </si>
  <si>
    <t>Lancashire</t>
  </si>
  <si>
    <t>Wirral</t>
  </si>
  <si>
    <t>Warrington</t>
  </si>
  <si>
    <t>Halton</t>
  </si>
  <si>
    <t>Rochdale</t>
  </si>
  <si>
    <t>St Helens</t>
  </si>
  <si>
    <t>Knowsley</t>
  </si>
  <si>
    <t>Tameside</t>
  </si>
  <si>
    <t>Oldham</t>
  </si>
  <si>
    <t>Bolton</t>
  </si>
  <si>
    <t>Bury</t>
  </si>
  <si>
    <t>Cumbria</t>
  </si>
  <si>
    <t>Liverpool</t>
  </si>
  <si>
    <t>Manchester</t>
  </si>
  <si>
    <t>Sefton</t>
  </si>
  <si>
    <t>Stockport</t>
  </si>
  <si>
    <t>Wigan</t>
  </si>
  <si>
    <t>East Riding of Yorkshire</t>
  </si>
  <si>
    <t>Calderdale</t>
  </si>
  <si>
    <t>Kirklees</t>
  </si>
  <si>
    <t>North Yorkshire</t>
  </si>
  <si>
    <t>York</t>
  </si>
  <si>
    <t>North Lincolnshire</t>
  </si>
  <si>
    <t>North East Lincolnshire</t>
  </si>
  <si>
    <t>Barnsley</t>
  </si>
  <si>
    <t>Wakefield</t>
  </si>
  <si>
    <t>Sheffield</t>
  </si>
  <si>
    <t>Leeds</t>
  </si>
  <si>
    <t>Bradford</t>
  </si>
  <si>
    <t>Doncaster</t>
  </si>
  <si>
    <t>Rotherham</t>
  </si>
  <si>
    <t>Leicestershire</t>
  </si>
  <si>
    <t>Leicester</t>
  </si>
  <si>
    <t>Rutland</t>
  </si>
  <si>
    <t>Derbyshire</t>
  </si>
  <si>
    <t>Derby</t>
  </si>
  <si>
    <t>Nottinghamshire</t>
  </si>
  <si>
    <t>Nottingham</t>
  </si>
  <si>
    <t>Lincolnshire</t>
  </si>
  <si>
    <t>Northamptonshire</t>
  </si>
  <si>
    <t>Shropshire</t>
  </si>
  <si>
    <t>Telford and Wrekin</t>
  </si>
  <si>
    <t>Staffordshire</t>
  </si>
  <si>
    <t>Stoke-on-Trent</t>
  </si>
  <si>
    <t>Birmingham</t>
  </si>
  <si>
    <t>Coventry</t>
  </si>
  <si>
    <t>Dudley</t>
  </si>
  <si>
    <t>Herefordshire</t>
  </si>
  <si>
    <t>Sandwell</t>
  </si>
  <si>
    <t>Solihull</t>
  </si>
  <si>
    <t>Walsall</t>
  </si>
  <si>
    <t>Warwickshire</t>
  </si>
  <si>
    <t>Wolverhampton</t>
  </si>
  <si>
    <t>Worcestershire</t>
  </si>
  <si>
    <t>Luton</t>
  </si>
  <si>
    <t>Cambridgeshire</t>
  </si>
  <si>
    <t>Peterborough</t>
  </si>
  <si>
    <t>Essex</t>
  </si>
  <si>
    <t>Southend-on-Sea</t>
  </si>
  <si>
    <t>Thurrock</t>
  </si>
  <si>
    <t>Hertfordshire</t>
  </si>
  <si>
    <t>Norfolk</t>
  </si>
  <si>
    <t>Suffolk</t>
  </si>
  <si>
    <t>Barking and Dagenham</t>
  </si>
  <si>
    <t>Havering</t>
  </si>
  <si>
    <t>Camden</t>
  </si>
  <si>
    <t>Islington</t>
  </si>
  <si>
    <t>City of London</t>
  </si>
  <si>
    <t>Hackney</t>
  </si>
  <si>
    <t>Lambeth</t>
  </si>
  <si>
    <t>Lewisham</t>
  </si>
  <si>
    <t>Southwark</t>
  </si>
  <si>
    <t>Redbridge</t>
  </si>
  <si>
    <t>Waltham Forest</t>
  </si>
  <si>
    <t>Barnet</t>
  </si>
  <si>
    <t>Bexley</t>
  </si>
  <si>
    <t>Brent</t>
  </si>
  <si>
    <t>Bromley</t>
  </si>
  <si>
    <t>Croydon</t>
  </si>
  <si>
    <t>Ealing</t>
  </si>
  <si>
    <t>Enfield</t>
  </si>
  <si>
    <t>Greenwich</t>
  </si>
  <si>
    <t>Hammersmith and Fulham</t>
  </si>
  <si>
    <t>Haringey</t>
  </si>
  <si>
    <t>Kensington and Chelsea</t>
  </si>
  <si>
    <t>Kingston upon Thames</t>
  </si>
  <si>
    <t>Merton</t>
  </si>
  <si>
    <t>Newham</t>
  </si>
  <si>
    <t>Richmond upon Thames</t>
  </si>
  <si>
    <t>Sutton</t>
  </si>
  <si>
    <t>Tower Hamlets</t>
  </si>
  <si>
    <t>Wandsworth</t>
  </si>
  <si>
    <t>Westminster</t>
  </si>
  <si>
    <t>Harrow</t>
  </si>
  <si>
    <t>Hillingdon</t>
  </si>
  <si>
    <t>Hounslow</t>
  </si>
  <si>
    <t>Bracknell Forest</t>
  </si>
  <si>
    <t>Reading</t>
  </si>
  <si>
    <t>Slough</t>
  </si>
  <si>
    <t>West Berkshire</t>
  </si>
  <si>
    <t>Windsor and Maidenhead</t>
  </si>
  <si>
    <t>Wokingham</t>
  </si>
  <si>
    <t>Buckinghamshire</t>
  </si>
  <si>
    <t>Milton Keynes</t>
  </si>
  <si>
    <t>Oxfordshire</t>
  </si>
  <si>
    <t>Brighton and Hove</t>
  </si>
  <si>
    <t>East Sussex</t>
  </si>
  <si>
    <t>West Sussex</t>
  </si>
  <si>
    <t>Kent</t>
  </si>
  <si>
    <t>Hampshire</t>
  </si>
  <si>
    <t>Portsmouth</t>
  </si>
  <si>
    <t>Southampton</t>
  </si>
  <si>
    <t>Isle of Wight</t>
  </si>
  <si>
    <t>Surrey</t>
  </si>
  <si>
    <t>Bath and North East Somerset</t>
  </si>
  <si>
    <t>Bristol</t>
  </si>
  <si>
    <t>South Gloucestershire</t>
  </si>
  <si>
    <t>North Somerset</t>
  </si>
  <si>
    <t>Dorset</t>
  </si>
  <si>
    <t>Devon</t>
  </si>
  <si>
    <t>Plymouth</t>
  </si>
  <si>
    <t>Torbay</t>
  </si>
  <si>
    <t>Swindon</t>
  </si>
  <si>
    <t>Wiltshire</t>
  </si>
  <si>
    <t>Cornwall &amp; Isles of Scilly</t>
  </si>
  <si>
    <t>Gloucestershire</t>
  </si>
  <si>
    <t>Somerset</t>
  </si>
  <si>
    <t>Alcohol only</t>
  </si>
  <si>
    <t>Alcohol &amp; non-opiates</t>
  </si>
  <si>
    <t>Non-opiates only</t>
  </si>
  <si>
    <t>AGNCY</t>
  </si>
  <si>
    <t>L0006</t>
  </si>
  <si>
    <t>L0154</t>
  </si>
  <si>
    <t>L0158</t>
  </si>
  <si>
    <t>L0296</t>
  </si>
  <si>
    <t>L0330</t>
  </si>
  <si>
    <t>L0546</t>
  </si>
  <si>
    <t>L0564</t>
  </si>
  <si>
    <t>L0658</t>
  </si>
  <si>
    <t>L0705</t>
  </si>
  <si>
    <t>L0706</t>
  </si>
  <si>
    <t>L1005</t>
  </si>
  <si>
    <t>L1008</t>
  </si>
  <si>
    <t>L1178</t>
  </si>
  <si>
    <t>L1179</t>
  </si>
  <si>
    <t>L1184</t>
  </si>
  <si>
    <t>L1195</t>
  </si>
  <si>
    <t>L1198</t>
  </si>
  <si>
    <t>L1199</t>
  </si>
  <si>
    <t>L1203</t>
  </si>
  <si>
    <t>L1209</t>
  </si>
  <si>
    <t>L1219</t>
  </si>
  <si>
    <t>L1234</t>
  </si>
  <si>
    <t>L1238</t>
  </si>
  <si>
    <t>L1240</t>
  </si>
  <si>
    <t>L1244</t>
  </si>
  <si>
    <t>L1246</t>
  </si>
  <si>
    <t>L1247</t>
  </si>
  <si>
    <t>L1248</t>
  </si>
  <si>
    <t>L1249</t>
  </si>
  <si>
    <t>L1254</t>
  </si>
  <si>
    <t>L1255</t>
  </si>
  <si>
    <t>L1256</t>
  </si>
  <si>
    <t>L1258</t>
  </si>
  <si>
    <t>L1260</t>
  </si>
  <si>
    <t>L1261</t>
  </si>
  <si>
    <t>L1262</t>
  </si>
  <si>
    <t>L1263</t>
  </si>
  <si>
    <t>L1265</t>
  </si>
  <si>
    <t>L1266</t>
  </si>
  <si>
    <t>L1267</t>
  </si>
  <si>
    <t>L1268</t>
  </si>
  <si>
    <t>L1269</t>
  </si>
  <si>
    <t>L1270</t>
  </si>
  <si>
    <t>L1271</t>
  </si>
  <si>
    <t>L1272</t>
  </si>
  <si>
    <t>L1273</t>
  </si>
  <si>
    <t>L1275</t>
  </si>
  <si>
    <t>L1276</t>
  </si>
  <si>
    <t>L1277</t>
  </si>
  <si>
    <t>L1278</t>
  </si>
  <si>
    <t>L1279</t>
  </si>
  <si>
    <t>L1282</t>
  </si>
  <si>
    <t>L1283</t>
  </si>
  <si>
    <t>L5005</t>
  </si>
  <si>
    <t>L5009</t>
  </si>
  <si>
    <t>L5046</t>
  </si>
  <si>
    <t>L5059</t>
  </si>
  <si>
    <t>L5060</t>
  </si>
  <si>
    <t>L5061</t>
  </si>
  <si>
    <t>M0004</t>
  </si>
  <si>
    <t>M0006</t>
  </si>
  <si>
    <t>M0008</t>
  </si>
  <si>
    <t>M0010</t>
  </si>
  <si>
    <t>M0022</t>
  </si>
  <si>
    <t>M0037</t>
  </si>
  <si>
    <t>M0051</t>
  </si>
  <si>
    <t>M0052</t>
  </si>
  <si>
    <t>M0062</t>
  </si>
  <si>
    <t>M0083</t>
  </si>
  <si>
    <t>M0092</t>
  </si>
  <si>
    <t>M0119</t>
  </si>
  <si>
    <t>M0168</t>
  </si>
  <si>
    <t>M0189</t>
  </si>
  <si>
    <t>M0243</t>
  </si>
  <si>
    <t>M0251</t>
  </si>
  <si>
    <t>M0258</t>
  </si>
  <si>
    <t>M0277</t>
  </si>
  <si>
    <t>M0278</t>
  </si>
  <si>
    <t>M0288</t>
  </si>
  <si>
    <t>M0289</t>
  </si>
  <si>
    <t>M0290</t>
  </si>
  <si>
    <t>M0296</t>
  </si>
  <si>
    <t>M0297</t>
  </si>
  <si>
    <t>M0300</t>
  </si>
  <si>
    <t>M0308</t>
  </si>
  <si>
    <t>M0309</t>
  </si>
  <si>
    <t>M0310</t>
  </si>
  <si>
    <t>M0311</t>
  </si>
  <si>
    <t>M0312</t>
  </si>
  <si>
    <t>M0314</t>
  </si>
  <si>
    <t>M0319</t>
  </si>
  <si>
    <t>M0320</t>
  </si>
  <si>
    <t>M0321</t>
  </si>
  <si>
    <t>M0322</t>
  </si>
  <si>
    <t>M0327</t>
  </si>
  <si>
    <t>M0328</t>
  </si>
  <si>
    <t>M0329</t>
  </si>
  <si>
    <t>M0331</t>
  </si>
  <si>
    <t>M0332</t>
  </si>
  <si>
    <t>M0333</t>
  </si>
  <si>
    <t>M0336</t>
  </si>
  <si>
    <t>M0338</t>
  </si>
  <si>
    <t>M0339</t>
  </si>
  <si>
    <t>M0341</t>
  </si>
  <si>
    <t>M0342</t>
  </si>
  <si>
    <t>M0344</t>
  </si>
  <si>
    <t>M0345</t>
  </si>
  <si>
    <t>M0346</t>
  </si>
  <si>
    <t>M0347</t>
  </si>
  <si>
    <t>N0018</t>
  </si>
  <si>
    <t>N0234</t>
  </si>
  <si>
    <t>N0926</t>
  </si>
  <si>
    <t>N0932</t>
  </si>
  <si>
    <t>N0934</t>
  </si>
  <si>
    <t>N0950</t>
  </si>
  <si>
    <t>N0960</t>
  </si>
  <si>
    <t>N0977</t>
  </si>
  <si>
    <t>N0985</t>
  </si>
  <si>
    <t>N0986</t>
  </si>
  <si>
    <t>N0987</t>
  </si>
  <si>
    <t>N0988</t>
  </si>
  <si>
    <t>N1001</t>
  </si>
  <si>
    <t>N1005</t>
  </si>
  <si>
    <t>N1006</t>
  </si>
  <si>
    <t>P0002</t>
  </si>
  <si>
    <t>P0034</t>
  </si>
  <si>
    <t>P0523</t>
  </si>
  <si>
    <t>P0544</t>
  </si>
  <si>
    <t>P0611</t>
  </si>
  <si>
    <t>P0719</t>
  </si>
  <si>
    <t>P0795</t>
  </si>
  <si>
    <t>P0835</t>
  </si>
  <si>
    <t>P0858</t>
  </si>
  <si>
    <t>P0870</t>
  </si>
  <si>
    <t>P0919</t>
  </si>
  <si>
    <t>P1005</t>
  </si>
  <si>
    <t>P1024</t>
  </si>
  <si>
    <t>P1049</t>
  </si>
  <si>
    <t>P1054</t>
  </si>
  <si>
    <t>P1060</t>
  </si>
  <si>
    <t>P1065</t>
  </si>
  <si>
    <t>P1066</t>
  </si>
  <si>
    <t>P1067</t>
  </si>
  <si>
    <t>P1070</t>
  </si>
  <si>
    <t>P1071</t>
  </si>
  <si>
    <t>P1073</t>
  </si>
  <si>
    <t>P1074</t>
  </si>
  <si>
    <t>P1076</t>
  </si>
  <si>
    <t>P1079</t>
  </si>
  <si>
    <t>P1080</t>
  </si>
  <si>
    <t>P1081</t>
  </si>
  <si>
    <t>P1082</t>
  </si>
  <si>
    <t>P1083</t>
  </si>
  <si>
    <t>P1084</t>
  </si>
  <si>
    <t>P1085</t>
  </si>
  <si>
    <t>P1086</t>
  </si>
  <si>
    <t>P1089</t>
  </si>
  <si>
    <t>P1090</t>
  </si>
  <si>
    <t>P1091</t>
  </si>
  <si>
    <t>P1094</t>
  </si>
  <si>
    <t>Q1311</t>
  </si>
  <si>
    <t>Q1400</t>
  </si>
  <si>
    <t>Q1405</t>
  </si>
  <si>
    <t>Q1407</t>
  </si>
  <si>
    <t>Q1419</t>
  </si>
  <si>
    <t>Q1423</t>
  </si>
  <si>
    <t>Q1424</t>
  </si>
  <si>
    <t>Q1425</t>
  </si>
  <si>
    <t>Q1426</t>
  </si>
  <si>
    <t>Q1428</t>
  </si>
  <si>
    <t>Q1557</t>
  </si>
  <si>
    <t>Q1611</t>
  </si>
  <si>
    <t>Q1616</t>
  </si>
  <si>
    <t>Q1636</t>
  </si>
  <si>
    <t>Q1642</t>
  </si>
  <si>
    <t>Q1647</t>
  </si>
  <si>
    <t>Q1652</t>
  </si>
  <si>
    <t>Q1659</t>
  </si>
  <si>
    <t>Q1660</t>
  </si>
  <si>
    <t>Q1681</t>
  </si>
  <si>
    <t>Q1682</t>
  </si>
  <si>
    <t>Q1684</t>
  </si>
  <si>
    <t>Q1685</t>
  </si>
  <si>
    <t>Q1686</t>
  </si>
  <si>
    <t>Q1687</t>
  </si>
  <si>
    <t>Q1688</t>
  </si>
  <si>
    <t>Q1693</t>
  </si>
  <si>
    <t>Q1700</t>
  </si>
  <si>
    <t>Q1719</t>
  </si>
  <si>
    <t>Q1722</t>
  </si>
  <si>
    <t>Q1728</t>
  </si>
  <si>
    <t>Q1730</t>
  </si>
  <si>
    <t>Q1731</t>
  </si>
  <si>
    <t>Q1732</t>
  </si>
  <si>
    <t>Q1733</t>
  </si>
  <si>
    <t>Q1734</t>
  </si>
  <si>
    <t>Q1735</t>
  </si>
  <si>
    <t>Q1739</t>
  </si>
  <si>
    <t>Q1740</t>
  </si>
  <si>
    <t>Q1745</t>
  </si>
  <si>
    <t>Q1747</t>
  </si>
  <si>
    <t>R0010</t>
  </si>
  <si>
    <t>R0011</t>
  </si>
  <si>
    <t>R0036</t>
  </si>
  <si>
    <t>R0092</t>
  </si>
  <si>
    <t>R0457</t>
  </si>
  <si>
    <t>R0468</t>
  </si>
  <si>
    <t>R0472</t>
  </si>
  <si>
    <t>R0473</t>
  </si>
  <si>
    <t>R0476</t>
  </si>
  <si>
    <t>R0477</t>
  </si>
  <si>
    <t>R0478</t>
  </si>
  <si>
    <t>R0479</t>
  </si>
  <si>
    <t>R0480</t>
  </si>
  <si>
    <t>R0482</t>
  </si>
  <si>
    <t>R0483</t>
  </si>
  <si>
    <t>R0484</t>
  </si>
  <si>
    <t>R0485</t>
  </si>
  <si>
    <t>R0486</t>
  </si>
  <si>
    <t>R0487</t>
  </si>
  <si>
    <t>R0488</t>
  </si>
  <si>
    <t>R0490</t>
  </si>
  <si>
    <t>R0491</t>
  </si>
  <si>
    <t>R0497</t>
  </si>
  <si>
    <t>R0499</t>
  </si>
  <si>
    <t>SA103</t>
  </si>
  <si>
    <t>SA205</t>
  </si>
  <si>
    <t>SB103</t>
  </si>
  <si>
    <t>SB200</t>
  </si>
  <si>
    <t>SB202</t>
  </si>
  <si>
    <t>SB206</t>
  </si>
  <si>
    <t>SB317</t>
  </si>
  <si>
    <t>SB519</t>
  </si>
  <si>
    <t>SC102</t>
  </si>
  <si>
    <t>SC315</t>
  </si>
  <si>
    <t>SC401</t>
  </si>
  <si>
    <t>SD208</t>
  </si>
  <si>
    <t>SD209</t>
  </si>
  <si>
    <t>SD301</t>
  </si>
  <si>
    <t>SD303</t>
  </si>
  <si>
    <t>SG219</t>
  </si>
  <si>
    <t>SG309</t>
  </si>
  <si>
    <t>SH204</t>
  </si>
  <si>
    <t>SH205</t>
  </si>
  <si>
    <t>SH301</t>
  </si>
  <si>
    <t>SH302</t>
  </si>
  <si>
    <t>SH303</t>
  </si>
  <si>
    <t>SH306</t>
  </si>
  <si>
    <t>SH307</t>
  </si>
  <si>
    <t>SI201</t>
  </si>
  <si>
    <t>SI203</t>
  </si>
  <si>
    <t>SI507</t>
  </si>
  <si>
    <t>SJ207</t>
  </si>
  <si>
    <t>SJ209</t>
  </si>
  <si>
    <t>SJ302</t>
  </si>
  <si>
    <t>SJ308</t>
  </si>
  <si>
    <t>SJ312</t>
  </si>
  <si>
    <t>SK201</t>
  </si>
  <si>
    <t>SK202</t>
  </si>
  <si>
    <t>SK203</t>
  </si>
  <si>
    <t>SK204</t>
  </si>
  <si>
    <t>SK317</t>
  </si>
  <si>
    <t>SM305</t>
  </si>
  <si>
    <t>SN112</t>
  </si>
  <si>
    <t>SN403</t>
  </si>
  <si>
    <t>SN507</t>
  </si>
  <si>
    <t>SO203</t>
  </si>
  <si>
    <t>SO204</t>
  </si>
  <si>
    <t>SO205</t>
  </si>
  <si>
    <t>SO206</t>
  </si>
  <si>
    <t>T0005</t>
  </si>
  <si>
    <t>T0052</t>
  </si>
  <si>
    <t>T1174</t>
  </si>
  <si>
    <t>T1175</t>
  </si>
  <si>
    <t>T1177</t>
  </si>
  <si>
    <t>T1182</t>
  </si>
  <si>
    <t>T1188</t>
  </si>
  <si>
    <t>T1189</t>
  </si>
  <si>
    <t>T1190</t>
  </si>
  <si>
    <t>T1191</t>
  </si>
  <si>
    <t>T1193</t>
  </si>
  <si>
    <t>T1201</t>
  </si>
  <si>
    <t>T1204</t>
  </si>
  <si>
    <t>T1205</t>
  </si>
  <si>
    <t>T1206</t>
  </si>
  <si>
    <t>T1208</t>
  </si>
  <si>
    <t>T1209</t>
  </si>
  <si>
    <t>U0001</t>
  </si>
  <si>
    <t>U0003</t>
  </si>
  <si>
    <t>U0016</t>
  </si>
  <si>
    <t>U0039</t>
  </si>
  <si>
    <t>U0043</t>
  </si>
  <si>
    <t>U0044</t>
  </si>
  <si>
    <t>U0113</t>
  </si>
  <si>
    <t>U0321</t>
  </si>
  <si>
    <t>U0414</t>
  </si>
  <si>
    <t>U0415</t>
  </si>
  <si>
    <t>U0424</t>
  </si>
  <si>
    <t>U0425</t>
  </si>
  <si>
    <t>U0430</t>
  </si>
  <si>
    <t>U0453</t>
  </si>
  <si>
    <t>U0480</t>
  </si>
  <si>
    <t>U0484</t>
  </si>
  <si>
    <t>U0486</t>
  </si>
  <si>
    <t>U0487</t>
  </si>
  <si>
    <t>U0488</t>
  </si>
  <si>
    <t>U0489</t>
  </si>
  <si>
    <t>U0491</t>
  </si>
  <si>
    <t>U0494</t>
  </si>
  <si>
    <t>U0495</t>
  </si>
  <si>
    <t>U0505</t>
  </si>
  <si>
    <t>U0509</t>
  </si>
  <si>
    <t>U0514</t>
  </si>
  <si>
    <t>U0515</t>
  </si>
  <si>
    <t>U0546</t>
  </si>
  <si>
    <t>U0577</t>
  </si>
  <si>
    <t>U0593</t>
  </si>
  <si>
    <t>U0600</t>
  </si>
  <si>
    <t>U0627</t>
  </si>
  <si>
    <t>U0632</t>
  </si>
  <si>
    <t>W0017</t>
  </si>
  <si>
    <t>W0053</t>
  </si>
  <si>
    <t>W0064</t>
  </si>
  <si>
    <t>W0083</t>
  </si>
  <si>
    <t>W0444</t>
  </si>
  <si>
    <t>R0494</t>
  </si>
  <si>
    <t>P1098</t>
  </si>
  <si>
    <t>P1099</t>
  </si>
  <si>
    <t>P1100</t>
  </si>
  <si>
    <t>L1284</t>
  </si>
  <si>
    <t>L1285</t>
  </si>
  <si>
    <t>U0635</t>
  </si>
  <si>
    <t>N1008</t>
  </si>
  <si>
    <t>T1211</t>
  </si>
  <si>
    <t>P1101</t>
  </si>
  <si>
    <t>U0637</t>
  </si>
  <si>
    <t>R0502</t>
  </si>
  <si>
    <t>P1102</t>
  </si>
  <si>
    <t>SF218</t>
  </si>
  <si>
    <t>Q1749</t>
  </si>
  <si>
    <t>SL204</t>
  </si>
  <si>
    <t>L1286</t>
  </si>
  <si>
    <t>SI208</t>
  </si>
  <si>
    <t>R0506</t>
  </si>
  <si>
    <t>U0639</t>
  </si>
  <si>
    <t>SF219</t>
  </si>
  <si>
    <t>M0349</t>
  </si>
  <si>
    <t>M0352</t>
  </si>
  <si>
    <t>SC214</t>
  </si>
  <si>
    <t>SC212</t>
  </si>
  <si>
    <t>SC215</t>
  </si>
  <si>
    <t>Q1750</t>
  </si>
  <si>
    <t>N1010</t>
  </si>
  <si>
    <t>SE222</t>
  </si>
  <si>
    <t>M0354</t>
  </si>
  <si>
    <t>M0355</t>
  </si>
  <si>
    <t>R0507</t>
  </si>
  <si>
    <t>M0357</t>
  </si>
  <si>
    <t>L1291</t>
  </si>
  <si>
    <t>U0641</t>
  </si>
  <si>
    <t>N1012</t>
  </si>
  <si>
    <t>N1014</t>
  </si>
  <si>
    <t>SM209</t>
  </si>
  <si>
    <t>T1214</t>
  </si>
  <si>
    <t>U0640</t>
  </si>
  <si>
    <t>R0510</t>
  </si>
  <si>
    <t>L1290</t>
  </si>
  <si>
    <t>Q1751</t>
  </si>
  <si>
    <t>L1288</t>
  </si>
  <si>
    <t>L1287</t>
  </si>
  <si>
    <t>L1289</t>
  </si>
  <si>
    <t>EX</t>
  </si>
  <si>
    <t>County Durham</t>
  </si>
  <si>
    <t>Kingston upon Hull</t>
  </si>
  <si>
    <t>Stockton-On-Tees</t>
  </si>
  <si>
    <t>Region</t>
  </si>
  <si>
    <t>Definition</t>
  </si>
  <si>
    <t>L1292</t>
  </si>
  <si>
    <t>P0899</t>
  </si>
  <si>
    <t>U0645</t>
  </si>
  <si>
    <t>U0644</t>
  </si>
  <si>
    <t>N0261</t>
  </si>
  <si>
    <t>SB204</t>
  </si>
  <si>
    <t>SC402</t>
  </si>
  <si>
    <t>Q1754</t>
  </si>
  <si>
    <t>M0361</t>
  </si>
  <si>
    <t>M0360</t>
  </si>
  <si>
    <t>U0647</t>
  </si>
  <si>
    <t>U0646</t>
  </si>
  <si>
    <t>P1108</t>
  </si>
  <si>
    <t>P1105</t>
  </si>
  <si>
    <t>M0358</t>
  </si>
  <si>
    <t>Q1743</t>
  </si>
  <si>
    <t>Currently injecting</t>
  </si>
  <si>
    <t>Never injected</t>
  </si>
  <si>
    <t>Drug Type</t>
  </si>
  <si>
    <t>Injecting Status</t>
  </si>
  <si>
    <t>In treatment year to date</t>
  </si>
  <si>
    <t>In treatment at period end</t>
  </si>
  <si>
    <t>New treatment journeys year to date</t>
  </si>
  <si>
    <t>Any opiate citation</t>
  </si>
  <si>
    <t>All drugs</t>
  </si>
  <si>
    <t>Not recorded</t>
  </si>
  <si>
    <t>Previous injected (but not currently)</t>
  </si>
  <si>
    <t>National</t>
  </si>
  <si>
    <t>All clients</t>
  </si>
  <si>
    <t>East Midlands</t>
  </si>
  <si>
    <t>East of England</t>
  </si>
  <si>
    <t>London and integrated region and centre</t>
  </si>
  <si>
    <t>North East</t>
  </si>
  <si>
    <t>North West</t>
  </si>
  <si>
    <t>South East</t>
  </si>
  <si>
    <t>South West</t>
  </si>
  <si>
    <t>West Midlands</t>
  </si>
  <si>
    <t>Yorkshire &amp; the Humber</t>
  </si>
  <si>
    <t>Bournemouth, Christchurch and Poole</t>
  </si>
  <si>
    <t>Field Selector</t>
  </si>
  <si>
    <t>-</t>
  </si>
  <si>
    <t>L1121</t>
  </si>
  <si>
    <t>L1196</t>
  </si>
  <si>
    <t>M0001</t>
  </si>
  <si>
    <t>M0155</t>
  </si>
  <si>
    <t>M0265</t>
  </si>
  <si>
    <t>N0455</t>
  </si>
  <si>
    <t>N0460</t>
  </si>
  <si>
    <t>P1087</t>
  </si>
  <si>
    <t>P1088</t>
  </si>
  <si>
    <t>R0456</t>
  </si>
  <si>
    <t>SL202</t>
  </si>
  <si>
    <t>T0364</t>
  </si>
  <si>
    <t>T1146</t>
  </si>
  <si>
    <t>T1207</t>
  </si>
  <si>
    <t>T1216</t>
  </si>
  <si>
    <t>U0304</t>
  </si>
  <si>
    <t>U0417</t>
  </si>
  <si>
    <t>Agency</t>
  </si>
  <si>
    <t>AGNCY_Name</t>
  </si>
  <si>
    <t>DAT_Name</t>
  </si>
  <si>
    <t>--Select Provider--</t>
  </si>
  <si>
    <t>Provider Select</t>
  </si>
  <si>
    <t>Local Authority</t>
  </si>
  <si>
    <t>L1279-All drugs-In treatment year to date-All clients</t>
  </si>
  <si>
    <t>All injectors</t>
  </si>
  <si>
    <t>Medway</t>
  </si>
  <si>
    <t>CIR and Episode / Episode only</t>
  </si>
  <si>
    <t>CIR and Episode</t>
  </si>
  <si>
    <t>Episode only</t>
  </si>
  <si>
    <t>pend</t>
  </si>
  <si>
    <t>L1293</t>
  </si>
  <si>
    <t>L1295</t>
  </si>
  <si>
    <t>L1296</t>
  </si>
  <si>
    <t>L1297</t>
  </si>
  <si>
    <t>L1298</t>
  </si>
  <si>
    <t>L1299</t>
  </si>
  <si>
    <t>L1300</t>
  </si>
  <si>
    <t>L1302</t>
  </si>
  <si>
    <t>L1303</t>
  </si>
  <si>
    <t>M0362</t>
  </si>
  <si>
    <t>M0363</t>
  </si>
  <si>
    <t>M0364</t>
  </si>
  <si>
    <t>M0367</t>
  </si>
  <si>
    <t>M0368</t>
  </si>
  <si>
    <t>N1016</t>
  </si>
  <si>
    <t>N1018</t>
  </si>
  <si>
    <t>N1019</t>
  </si>
  <si>
    <t>N1023</t>
  </si>
  <si>
    <t>N1024</t>
  </si>
  <si>
    <t>P1112</t>
  </si>
  <si>
    <t>P1114</t>
  </si>
  <si>
    <t>Q1753</t>
  </si>
  <si>
    <t>Q1757</t>
  </si>
  <si>
    <t>Q1758</t>
  </si>
  <si>
    <t>R0512</t>
  </si>
  <si>
    <t>SA206</t>
  </si>
  <si>
    <t>SK205</t>
  </si>
  <si>
    <t>SL205</t>
  </si>
  <si>
    <t>T1217</t>
  </si>
  <si>
    <t>agency_value</t>
  </si>
  <si>
    <t>DAT_Value</t>
  </si>
  <si>
    <t>region_code</t>
  </si>
  <si>
    <t>CGL Barking &amp; Dagenham</t>
  </si>
  <si>
    <t>H01B</t>
  </si>
  <si>
    <t>L</t>
  </si>
  <si>
    <t>CGL Tower Hamlets Reset Treatment</t>
  </si>
  <si>
    <t>Essex STARS (South)</t>
  </si>
  <si>
    <t>Q</t>
  </si>
  <si>
    <t>Kairos Community Trust (Rehab)</t>
  </si>
  <si>
    <t>Open Road Basildon</t>
  </si>
  <si>
    <t>StreetScene Bournemouth</t>
  </si>
  <si>
    <t>S</t>
  </si>
  <si>
    <t>L0985</t>
  </si>
  <si>
    <t>BAC O'Connor</t>
  </si>
  <si>
    <t>H12B</t>
  </si>
  <si>
    <t>R</t>
  </si>
  <si>
    <t>CGL Barnet Adult</t>
  </si>
  <si>
    <t>L0998</t>
  </si>
  <si>
    <t>CGL Barnet YP</t>
  </si>
  <si>
    <t>CGL Camden ICAS</t>
  </si>
  <si>
    <t>Drug and Alcohol Wellbeing Service (DAWS)</t>
  </si>
  <si>
    <t>ENABLE Drug and Alcohol Service</t>
  </si>
  <si>
    <t>Essex STARS (North East)</t>
  </si>
  <si>
    <t>Haringey Alcohol Treatment Service</t>
  </si>
  <si>
    <t>Haringey Specialist Drug Treatment Service</t>
  </si>
  <si>
    <t>L0960</t>
  </si>
  <si>
    <t>Humankind Insight Platform</t>
  </si>
  <si>
    <t>Mount Carmel (Rehab)</t>
  </si>
  <si>
    <t>Open Road Colchester</t>
  </si>
  <si>
    <t>Oxygen Recovery Service</t>
  </si>
  <si>
    <t>THE NELSON TRUST</t>
  </si>
  <si>
    <t>D09B</t>
  </si>
  <si>
    <t>Barnsley Substance Misuse Service (Humankind)</t>
  </si>
  <si>
    <t>U</t>
  </si>
  <si>
    <t>W</t>
  </si>
  <si>
    <t>Doncaster Drugs Service - CDT</t>
  </si>
  <si>
    <t>Doncaster SDC - New Beginnings</t>
  </si>
  <si>
    <t>East Riding Partnership Treatment Service - Adults</t>
  </si>
  <si>
    <t>Oasis Recovery Communities Bradford</t>
  </si>
  <si>
    <t>Phoenix Futures Wirral Adult Services</t>
  </si>
  <si>
    <t>Salus Withnell Hall</t>
  </si>
  <si>
    <t>Yeldall Manor</t>
  </si>
  <si>
    <t>P</t>
  </si>
  <si>
    <t>K01B</t>
  </si>
  <si>
    <t>BROADWAY LODGE</t>
  </si>
  <si>
    <t>Developing Health &amp; Independence (BANES)</t>
  </si>
  <si>
    <t>PostScript360</t>
  </si>
  <si>
    <t>Sefton Park</t>
  </si>
  <si>
    <t>South Gloucestershire Integrated Service</t>
  </si>
  <si>
    <t>Trevi House</t>
  </si>
  <si>
    <t>Addiction Recovery Community MK</t>
  </si>
  <si>
    <t>00KB</t>
  </si>
  <si>
    <t>Bedford Borough Integrated Drug and Alcohol Service</t>
  </si>
  <si>
    <t>Central Bedfordshire Integrated Drug and Alcohol Service</t>
  </si>
  <si>
    <t>ResoLUTiONs Alcohol and Drug Recovery Service (Adult)</t>
  </si>
  <si>
    <t>Suffolk Recovery Service - Bury St Edmunds</t>
  </si>
  <si>
    <t>H13B</t>
  </si>
  <si>
    <t>Bridge House</t>
  </si>
  <si>
    <t>East Coast Recovery Limited</t>
  </si>
  <si>
    <t>Humankind PCRS</t>
  </si>
  <si>
    <t>Janus Enterprise</t>
  </si>
  <si>
    <t>Kenward Residential</t>
  </si>
  <si>
    <t>SLAM Bexley CDT (The Pier Road Project)</t>
  </si>
  <si>
    <t>R0475</t>
  </si>
  <si>
    <t>Aquarius Birmingham YP</t>
  </si>
  <si>
    <t>F05B</t>
  </si>
  <si>
    <t>Blackpool Horizon/Delphi Medical</t>
  </si>
  <si>
    <t>CGL Birmingham ROR - Edgbaston/Hall Green</t>
  </si>
  <si>
    <t>CGL Birmingham ROR - Hodge Hill/Yardley</t>
  </si>
  <si>
    <t>CGL Birmingham ROR - Park House</t>
  </si>
  <si>
    <t>CGL Birmingham ROR - Perry Barr/Ladywood</t>
  </si>
  <si>
    <t>CGL Birmingham ROR - Selly Oak/Northfield</t>
  </si>
  <si>
    <t>CGL Birmingham ROR - Sutton Coldfield/Erdington</t>
  </si>
  <si>
    <t>CGL Walsall the Beacon Adult</t>
  </si>
  <si>
    <t>CGL Warwickshire Services</t>
  </si>
  <si>
    <t>Forward Leeds Adult (Humankind)</t>
  </si>
  <si>
    <t>Humankind Staffordshire</t>
  </si>
  <si>
    <t>IRiS</t>
  </si>
  <si>
    <t>Kaleidoscope Birchwood</t>
  </si>
  <si>
    <t>Livingstone House</t>
  </si>
  <si>
    <t>New Leaf Recovery</t>
  </si>
  <si>
    <t>Oxfordshire Roads to Recovery</t>
  </si>
  <si>
    <t>Phoenix Futures Sheffield Family Service</t>
  </si>
  <si>
    <t>Recovery Wolverhampton (Adult)</t>
  </si>
  <si>
    <t>SIAS (Adult)</t>
  </si>
  <si>
    <t>Together</t>
  </si>
  <si>
    <t>Turning Point Leicester and Leicestershire</t>
  </si>
  <si>
    <t>T</t>
  </si>
  <si>
    <t>Worcestershire Recovery Partnership (Adult)</t>
  </si>
  <si>
    <t>R0489</t>
  </si>
  <si>
    <t>ACORN</t>
  </si>
  <si>
    <t>B03B</t>
  </si>
  <si>
    <t>Acquiesce</t>
  </si>
  <si>
    <t>CGL Blackburn with Darwen IPRS</t>
  </si>
  <si>
    <t>M0334</t>
  </si>
  <si>
    <t>CGL Blackburn with Darwen YP Service</t>
  </si>
  <si>
    <t>CGL East Lancs Inspire</t>
  </si>
  <si>
    <t>GMMH The Chapman-Barker Unit</t>
  </si>
  <si>
    <t>The Pavilion</t>
  </si>
  <si>
    <t>Turning Point Stanfield House</t>
  </si>
  <si>
    <t>B04B</t>
  </si>
  <si>
    <t>Shardale St Annes Limited</t>
  </si>
  <si>
    <t>M0267</t>
  </si>
  <si>
    <t>B14B</t>
  </si>
  <si>
    <t>GMMH Bolton Adult Service</t>
  </si>
  <si>
    <t>Turning Point Rochdale ROAR</t>
  </si>
  <si>
    <t>Turning Point Smithfield Detox</t>
  </si>
  <si>
    <t>Alcohol Care &amp; Treatment Service (ACTS)</t>
  </si>
  <si>
    <t>K16B</t>
  </si>
  <si>
    <t>BOSENCE FARM COMMUNITY LTD</t>
  </si>
  <si>
    <t>Bournemouth Engagement &amp; Assessment Team (BEAT)</t>
  </si>
  <si>
    <t>Bournemouth Family Service</t>
  </si>
  <si>
    <t>Bournemouth R HUB Level 1</t>
  </si>
  <si>
    <t>Francis HouseStreetsceneSouthampton</t>
  </si>
  <si>
    <t>Providence Community Addiction Services</t>
  </si>
  <si>
    <t>REACH ADULTS</t>
  </si>
  <si>
    <t>SF515</t>
  </si>
  <si>
    <t>REACH YP</t>
  </si>
  <si>
    <t>Ringwood - Inclusion Recovery Hampshire</t>
  </si>
  <si>
    <t>SDAS Bournemouth</t>
  </si>
  <si>
    <t>SB511</t>
  </si>
  <si>
    <t>We Are With You - Bournemouth YP</t>
  </si>
  <si>
    <t>J01B</t>
  </si>
  <si>
    <t>I-Access North West Surrey</t>
  </si>
  <si>
    <t>New Hope Adults</t>
  </si>
  <si>
    <t>D13B</t>
  </si>
  <si>
    <t>U0428</t>
  </si>
  <si>
    <t>Calderdale Drug and Alcohol Service (Humankind)</t>
  </si>
  <si>
    <t>Newcastle Treatment and Recovery - Adult</t>
  </si>
  <si>
    <t>N</t>
  </si>
  <si>
    <t>North Yorkshire Horizons Drug and Alcohol Service (Humankind)</t>
  </si>
  <si>
    <t>Tom Harrison House</t>
  </si>
  <si>
    <t>Wakefield Inspiring Recovery</t>
  </si>
  <si>
    <t>H14B</t>
  </si>
  <si>
    <t>L0953</t>
  </si>
  <si>
    <t>Compass Harrow YPDAS</t>
  </si>
  <si>
    <t>L0989</t>
  </si>
  <si>
    <t>ANA</t>
  </si>
  <si>
    <t>J10B</t>
  </si>
  <si>
    <t>CGL Brighton &amp; Hove</t>
  </si>
  <si>
    <t>P1095</t>
  </si>
  <si>
    <t>CGL West Sussex YP</t>
  </si>
  <si>
    <t>East Sussex Family Service</t>
  </si>
  <si>
    <t>Forward Trust The Bridges Hull</t>
  </si>
  <si>
    <t>K02B</t>
  </si>
  <si>
    <t>Bristol Drugs Project</t>
  </si>
  <si>
    <t>BSDAS Acer Inpatient Unit</t>
  </si>
  <si>
    <t>CHART</t>
  </si>
  <si>
    <t>DHI ROADS</t>
  </si>
  <si>
    <t>Suffolk Recovery Service - Lowestoft</t>
  </si>
  <si>
    <t>H15B</t>
  </si>
  <si>
    <t>CGL Bromley Adult SMS</t>
  </si>
  <si>
    <t>CGL West Kent Adults</t>
  </si>
  <si>
    <t>Croydon Adult Recovery Network</t>
  </si>
  <si>
    <t>L0973</t>
  </si>
  <si>
    <t>Croydon YP Recovery Network</t>
  </si>
  <si>
    <t>I-Access East Surrey</t>
  </si>
  <si>
    <t>J07B</t>
  </si>
  <si>
    <t>CGL Northamptonshire S2S</t>
  </si>
  <si>
    <t>Derbyshire Recovery Partnership</t>
  </si>
  <si>
    <t>One Recovery Bucks</t>
  </si>
  <si>
    <t>Phoenix Futures Sheffield Adult Service</t>
  </si>
  <si>
    <t>B15B</t>
  </si>
  <si>
    <t>CGL Manchester RISE</t>
  </si>
  <si>
    <t>W0076</t>
  </si>
  <si>
    <t>Early Break</t>
  </si>
  <si>
    <t>GMMH Bury Adult Service</t>
  </si>
  <si>
    <t>M0369</t>
  </si>
  <si>
    <t>GMMH Bury YP Service</t>
  </si>
  <si>
    <t>D03B</t>
  </si>
  <si>
    <t>Basingstoke - Inclusion Recovery Hampshire</t>
  </si>
  <si>
    <t>G03B</t>
  </si>
  <si>
    <t>CGL Cambridgeshire</t>
  </si>
  <si>
    <t>Resolve</t>
  </si>
  <si>
    <t>H03B</t>
  </si>
  <si>
    <t>Camden Recovery Service</t>
  </si>
  <si>
    <t>Camden Specialist Drug Service</t>
  </si>
  <si>
    <t>CGL Camden Community Drug Treatment Service</t>
  </si>
  <si>
    <t>City and Hackney Recovery Service</t>
  </si>
  <si>
    <t>L0897</t>
  </si>
  <si>
    <t>FWD Drug and Alcohol Service</t>
  </si>
  <si>
    <t>Somewhere House</t>
  </si>
  <si>
    <t>Swiss Cottage Surgery</t>
  </si>
  <si>
    <t>We Are With You Chy</t>
  </si>
  <si>
    <t>Western Counselling</t>
  </si>
  <si>
    <t>00KC</t>
  </si>
  <si>
    <t>Essex STARS (West)</t>
  </si>
  <si>
    <t>Open Road Harlow</t>
  </si>
  <si>
    <t>00EQ</t>
  </si>
  <si>
    <t>M0359</t>
  </si>
  <si>
    <t>CGL Tameside</t>
  </si>
  <si>
    <t>PENC Stockport CDT</t>
  </si>
  <si>
    <t>00EW</t>
  </si>
  <si>
    <t>H05B</t>
  </si>
  <si>
    <t>K13B</t>
  </si>
  <si>
    <t>SD504</t>
  </si>
  <si>
    <t>We Are With You - YZUP</t>
  </si>
  <si>
    <t>We Are With You Cornwall Adults</t>
  </si>
  <si>
    <t>SE505</t>
  </si>
  <si>
    <t>Y-Smart (Devon)</t>
  </si>
  <si>
    <t>A02B</t>
  </si>
  <si>
    <t>County Durham Drug and Alcohol Adult Recovery Service</t>
  </si>
  <si>
    <t>N1011</t>
  </si>
  <si>
    <t>County Durham Drug and Alcohol YP Recovery Service</t>
  </si>
  <si>
    <t>N0989</t>
  </si>
  <si>
    <t>South Tyneside Substance Misuse Service (Humankind)</t>
  </si>
  <si>
    <t>Sunderland Integrated Substance Misuse Service</t>
  </si>
  <si>
    <t>F06B</t>
  </si>
  <si>
    <t>CGL Coventry</t>
  </si>
  <si>
    <t>Hebron Trust</t>
  </si>
  <si>
    <t>The Recovery Partnership Coventry</t>
  </si>
  <si>
    <t>H16B</t>
  </si>
  <si>
    <t>INSPIRE Sutton</t>
  </si>
  <si>
    <t>B16B</t>
  </si>
  <si>
    <t>GMMH Cumbria Community</t>
  </si>
  <si>
    <t>A01B</t>
  </si>
  <si>
    <t>We Are With You - Darlington Adult - STRIDE</t>
  </si>
  <si>
    <t>E05B</t>
  </si>
  <si>
    <t>Derby City Non-Prescribing Service</t>
  </si>
  <si>
    <t>Derby City Prescribing Service</t>
  </si>
  <si>
    <t>Derby FDAS</t>
  </si>
  <si>
    <t>Nottingham Recovery Network</t>
  </si>
  <si>
    <t>E04B</t>
  </si>
  <si>
    <t>T0399</t>
  </si>
  <si>
    <t>CAMHS Head 2 Head Service</t>
  </si>
  <si>
    <t>CGL Nottinghamshire - North</t>
  </si>
  <si>
    <t>Clean Slate</t>
  </si>
  <si>
    <t>R0513</t>
  </si>
  <si>
    <t>Humankind Staffordshire YP</t>
  </si>
  <si>
    <t>I-Access South West Surrey</t>
  </si>
  <si>
    <t>K08B</t>
  </si>
  <si>
    <t>Harbour Drug &amp; Alcohol Services</t>
  </si>
  <si>
    <t>Shrublands - Criminal Justice Team</t>
  </si>
  <si>
    <t>Shrublands Drug &amp; Alcohol Service</t>
  </si>
  <si>
    <t>Somerset Drug and Alcohol Service - SDAS</t>
  </si>
  <si>
    <t>Torbay Primary Care Drug Service</t>
  </si>
  <si>
    <t>D14B</t>
  </si>
  <si>
    <t>Doncaster Criminal Justice Service</t>
  </si>
  <si>
    <t>East Riding Criminal Justice Service</t>
  </si>
  <si>
    <t>U0614</t>
  </si>
  <si>
    <t>K17B</t>
  </si>
  <si>
    <t>F07B</t>
  </si>
  <si>
    <t>CGL Dudley Atlantic Recovery Centre</t>
  </si>
  <si>
    <t>Addiction Recovery Centre</t>
  </si>
  <si>
    <t>H17B</t>
  </si>
  <si>
    <t>Addictions Recovery Community Hounslow (ARC Hounslow)</t>
  </si>
  <si>
    <t>L0951</t>
  </si>
  <si>
    <t>CGL Ealing Easy Project YP</t>
  </si>
  <si>
    <t>Ealing RISE</t>
  </si>
  <si>
    <t>Suffolk Recovery Service - Ipswich</t>
  </si>
  <si>
    <t>L0997</t>
  </si>
  <si>
    <t>The Hungerford Young People Service</t>
  </si>
  <si>
    <t>D02B</t>
  </si>
  <si>
    <t>Hull HTFT - Lot 2</t>
  </si>
  <si>
    <t>J11B</t>
  </si>
  <si>
    <t>CGL East Sussex DARS</t>
  </si>
  <si>
    <t>East Kent Community Drug &amp; Alcohol Services</t>
  </si>
  <si>
    <t>CGL Hertfordshire Drug and Alcohol Recovery Services - Cluster C (South)</t>
  </si>
  <si>
    <t>H18B</t>
  </si>
  <si>
    <t>Dual Diagnosis Network Haringey</t>
  </si>
  <si>
    <t>Enfield Dual Diagnosis Service</t>
  </si>
  <si>
    <t>Haringey Recovery Service</t>
  </si>
  <si>
    <t>G05B</t>
  </si>
  <si>
    <t>Community Recovery Essex</t>
  </si>
  <si>
    <t>Essex STARS (Mid)</t>
  </si>
  <si>
    <t>Q1427</t>
  </si>
  <si>
    <t>Essex Young People's Drug &amp; Alcohol Service</t>
  </si>
  <si>
    <t>Open Road Chelmsford</t>
  </si>
  <si>
    <t>Open Road Clacton</t>
  </si>
  <si>
    <t>Phoenix Futures - Essex ARC (Alcohol Recovery Community)</t>
  </si>
  <si>
    <t>Q1568</t>
  </si>
  <si>
    <t>Southend Young People Substance Misuse Service</t>
  </si>
  <si>
    <t>A09B</t>
  </si>
  <si>
    <t>K14B</t>
  </si>
  <si>
    <t>CGL Gloucestershire Adults</t>
  </si>
  <si>
    <t>SG505</t>
  </si>
  <si>
    <t>Glos Youth Support Team Specialist Substance Misuse Service</t>
  </si>
  <si>
    <t>Salvation Army - Gloucester House</t>
  </si>
  <si>
    <t>H19B</t>
  </si>
  <si>
    <t>H06B</t>
  </si>
  <si>
    <t>Slough Treatment, Advice and Recovery Team (START)</t>
  </si>
  <si>
    <t>Westcliffe House</t>
  </si>
  <si>
    <t>B08B</t>
  </si>
  <si>
    <t>CGL Halton IRS</t>
  </si>
  <si>
    <t>H20B</t>
  </si>
  <si>
    <t>CGL Tri-Borough Alcohol Service</t>
  </si>
  <si>
    <t>J15B</t>
  </si>
  <si>
    <t>Aldershot - Inclusion Recovery Hampshire</t>
  </si>
  <si>
    <t>Andover - Inclusion Recovery Hampshire</t>
  </si>
  <si>
    <t>Eastleigh - Inclusion Recovery Hampshire</t>
  </si>
  <si>
    <t>Fareham - Inclusion Recovery Hampshire</t>
  </si>
  <si>
    <t>Havant - Inclusion Recovery Hampshire</t>
  </si>
  <si>
    <t>Winchester - Inclusion Recovery Hampshire</t>
  </si>
  <si>
    <t>P1104</t>
  </si>
  <si>
    <t>Young Person's Service - Inclusion Recovery Hampshire</t>
  </si>
  <si>
    <t>H21B</t>
  </si>
  <si>
    <t>Equinox (Detox)</t>
  </si>
  <si>
    <t>H31B</t>
  </si>
  <si>
    <t>SLAM ADD Wandsworth Opioid</t>
  </si>
  <si>
    <t>A03B</t>
  </si>
  <si>
    <t>Hartlepool Adult Substance Misuse Service</t>
  </si>
  <si>
    <t>H02B</t>
  </si>
  <si>
    <t>F08B</t>
  </si>
  <si>
    <t>G08B</t>
  </si>
  <si>
    <t>Q1756</t>
  </si>
  <si>
    <t>CGL - Hertfordshire YP</t>
  </si>
  <si>
    <t>CGL Hertfordshire Drug and Alcohol Recovery Services - Cluster A (North)</t>
  </si>
  <si>
    <t>CGL Hertfordshire Drug and Alcohol Recovery Services - Cluster B (East)</t>
  </si>
  <si>
    <t>CGL Hertfordshire Drug and Alcohol Recovery Services - Cluster D (West)</t>
  </si>
  <si>
    <t>Meadowell Clinic at Upton Road Surgery</t>
  </si>
  <si>
    <t>The Living Room Hertfordshire</t>
  </si>
  <si>
    <t>H32B</t>
  </si>
  <si>
    <t>Addiction Recovery Community Hillingdon (ARCH) - Adult</t>
  </si>
  <si>
    <t>L0976</t>
  </si>
  <si>
    <t>Addiction Recovery Community Hillingdon (ARCH) - YP</t>
  </si>
  <si>
    <t>H33B</t>
  </si>
  <si>
    <t>J18B</t>
  </si>
  <si>
    <t>Inclusion Isle of Wight Adults</t>
  </si>
  <si>
    <t>P1109</t>
  </si>
  <si>
    <t>Inclusion Isle of Wight Young Person's</t>
  </si>
  <si>
    <t>H04B</t>
  </si>
  <si>
    <t>Better Lives - Islington</t>
  </si>
  <si>
    <t>H22B</t>
  </si>
  <si>
    <t>L0940</t>
  </si>
  <si>
    <t>Humankind Insight RBKC</t>
  </si>
  <si>
    <t>J13B</t>
  </si>
  <si>
    <t>East Kent Residential Recovery Service</t>
  </si>
  <si>
    <t>Freedom Recovery Centre Ltd (Rehab)</t>
  </si>
  <si>
    <t>P1061</t>
  </si>
  <si>
    <t>Open Road Medway YP</t>
  </si>
  <si>
    <t>Turning Point MARS</t>
  </si>
  <si>
    <t>P1062</t>
  </si>
  <si>
    <t>We Are With You - Kent YP</t>
  </si>
  <si>
    <t>We Are With You North Somerset</t>
  </si>
  <si>
    <t>D01B</t>
  </si>
  <si>
    <t>CGL Hull</t>
  </si>
  <si>
    <t>H23B</t>
  </si>
  <si>
    <t>Kingston Wellbeing Service</t>
  </si>
  <si>
    <t>L0899</t>
  </si>
  <si>
    <t>Young Peoples Drug &amp; Alcohol Support</t>
  </si>
  <si>
    <t>D04B</t>
  </si>
  <si>
    <t>U0447</t>
  </si>
  <si>
    <t>CGL Kirklees YP</t>
  </si>
  <si>
    <t>OASIS Recovery Communities Runcorn</t>
  </si>
  <si>
    <t>B11B</t>
  </si>
  <si>
    <t>CGL Knowsley IRS</t>
  </si>
  <si>
    <t>MERC Hope Centre Alcohol</t>
  </si>
  <si>
    <t>Sharp Liverpool</t>
  </si>
  <si>
    <t>ADD Wandsworth Day Programme</t>
  </si>
  <si>
    <t>H07B</t>
  </si>
  <si>
    <t>ODAAT HOPE WORLDWIDE</t>
  </si>
  <si>
    <t>SLAM ADD Wandsworth Primary Care</t>
  </si>
  <si>
    <t>SLAM Lambeth DTTO/DRR</t>
  </si>
  <si>
    <t>B05B</t>
  </si>
  <si>
    <t>CGL Central Lancs Inspire</t>
  </si>
  <si>
    <t>CGL North Lancs Inspire</t>
  </si>
  <si>
    <t>MERC Ambition North Sefton</t>
  </si>
  <si>
    <t>M0343</t>
  </si>
  <si>
    <t>We Are With You - Lancashire YP</t>
  </si>
  <si>
    <t>D12B</t>
  </si>
  <si>
    <t>E02B</t>
  </si>
  <si>
    <t>MST Leicester Adult</t>
  </si>
  <si>
    <t>E01B</t>
  </si>
  <si>
    <t>PROVIDENCE PROJECT</t>
  </si>
  <si>
    <t>H08B</t>
  </si>
  <si>
    <t>CGL Lewisham Integrated Adult Service</t>
  </si>
  <si>
    <t>E08B</t>
  </si>
  <si>
    <t>We Are With You - Boston</t>
  </si>
  <si>
    <t>We Are With You - Grantham</t>
  </si>
  <si>
    <t>We Are With You - Lincoln</t>
  </si>
  <si>
    <t>T0412</t>
  </si>
  <si>
    <t>We Are With You - Lincolnshire YP</t>
  </si>
  <si>
    <t>We Are With You - North Lincolnshire Adult</t>
  </si>
  <si>
    <t>B17B</t>
  </si>
  <si>
    <t>CGL Wirral IRS</t>
  </si>
  <si>
    <t>MERC Ambition South Sefton</t>
  </si>
  <si>
    <t>MERC Brook Place</t>
  </si>
  <si>
    <t>MERC DRR</t>
  </si>
  <si>
    <t>MERC Hope Centre Drugs</t>
  </si>
  <si>
    <t>Transforming Choice Community Interest Company</t>
  </si>
  <si>
    <t>We Are With You - Liverpool Integrated Treatment Service</t>
  </si>
  <si>
    <t>W0074</t>
  </si>
  <si>
    <t>We Are With You - Liverpool YP</t>
  </si>
  <si>
    <t>YMCA Liverpool and Sefton</t>
  </si>
  <si>
    <t>G02B</t>
  </si>
  <si>
    <t>Q1746</t>
  </si>
  <si>
    <t>ResoLUTiONs Alcohol and Drug Recovery Service (Young Persons)</t>
  </si>
  <si>
    <t>B18B</t>
  </si>
  <si>
    <t>W0062</t>
  </si>
  <si>
    <t>CGL Manchester YP Eclypse</t>
  </si>
  <si>
    <t>GMMH Trafford Drug Intensive Treatment Service</t>
  </si>
  <si>
    <t>MOSAIC Transition Service</t>
  </si>
  <si>
    <t>Turning Point Oldham ROAR</t>
  </si>
  <si>
    <t>J14B</t>
  </si>
  <si>
    <t>H24B</t>
  </si>
  <si>
    <t>L0958</t>
  </si>
  <si>
    <t>Catch 22 Merton YP Risk &amp; Resilience Service</t>
  </si>
  <si>
    <t>A05B</t>
  </si>
  <si>
    <t>J08B</t>
  </si>
  <si>
    <t>A07B</t>
  </si>
  <si>
    <t>Newcastle Treatment and Recovery - DRR</t>
  </si>
  <si>
    <t>Newcastle Treatment and Recovery - Shared Care</t>
  </si>
  <si>
    <t>N1017</t>
  </si>
  <si>
    <t>Newcastle Treatment and Recovery - YP</t>
  </si>
  <si>
    <t>North Tyneside Recovery Partnership</t>
  </si>
  <si>
    <t>Oaktrees (The Cyrenians)</t>
  </si>
  <si>
    <t>H25B</t>
  </si>
  <si>
    <t>CGL Newham RISE</t>
  </si>
  <si>
    <t>G09B</t>
  </si>
  <si>
    <t>CGL Norfolk Behaviour Change Service</t>
  </si>
  <si>
    <t>Q1736</t>
  </si>
  <si>
    <t>Suffolk Recovery Service YP</t>
  </si>
  <si>
    <t>D08B</t>
  </si>
  <si>
    <t>We Are With You - North East Lincolnshire Adult</t>
  </si>
  <si>
    <t>D07B</t>
  </si>
  <si>
    <t>K04B</t>
  </si>
  <si>
    <t>A08B</t>
  </si>
  <si>
    <t>N1015</t>
  </si>
  <si>
    <t>D05B</t>
  </si>
  <si>
    <t>E09B</t>
  </si>
  <si>
    <t>A10B</t>
  </si>
  <si>
    <t>Northumberland Recovery Partnership</t>
  </si>
  <si>
    <t>E07B</t>
  </si>
  <si>
    <t>Derby Road Health Centre</t>
  </si>
  <si>
    <t>Nottingham Shared Care</t>
  </si>
  <si>
    <t>E06B</t>
  </si>
  <si>
    <t>CGL Nottinghamshire - East &amp; Central</t>
  </si>
  <si>
    <t>CGL Nottinghamshire - South</t>
  </si>
  <si>
    <t>CGL Nottinghamshire - West</t>
  </si>
  <si>
    <t>T1215</t>
  </si>
  <si>
    <t>CGL Nottinghamshire Young Persons Substance Misuse Service</t>
  </si>
  <si>
    <t>B13B</t>
  </si>
  <si>
    <t>J09B</t>
  </si>
  <si>
    <t>SMART Howard House</t>
  </si>
  <si>
    <t>G04B</t>
  </si>
  <si>
    <t>CGL Peterborough Recovery Service</t>
  </si>
  <si>
    <t>K09B</t>
  </si>
  <si>
    <t>J16B</t>
  </si>
  <si>
    <t>Recovery Hub</t>
  </si>
  <si>
    <t>Southampton Adults</t>
  </si>
  <si>
    <t>J02B</t>
  </si>
  <si>
    <t>CGL Reading</t>
  </si>
  <si>
    <t>H10B</t>
  </si>
  <si>
    <t>Changing Lives York</t>
  </si>
  <si>
    <t>A04B</t>
  </si>
  <si>
    <t>We Are With You - Redcar and Cleveland Adult</t>
  </si>
  <si>
    <t>N1013</t>
  </si>
  <si>
    <t>We Are With You - Redcar and Cleveland YP</t>
  </si>
  <si>
    <t>H26B</t>
  </si>
  <si>
    <t>SLAM ADD Richmond Alcohol and Non-Opioid</t>
  </si>
  <si>
    <t>SLAM ADD Richmond Day Programme</t>
  </si>
  <si>
    <t>SLAM ADD Richmond Opioid</t>
  </si>
  <si>
    <t>B09B</t>
  </si>
  <si>
    <t>D15B</t>
  </si>
  <si>
    <t>E03B</t>
  </si>
  <si>
    <t>B01B</t>
  </si>
  <si>
    <t>GMMH Salford Assertive Outreach Team</t>
  </si>
  <si>
    <t>GMMH Salford Drug &amp; Alcohol Service</t>
  </si>
  <si>
    <t>M0323</t>
  </si>
  <si>
    <t>GMMH Salford Young Persons service</t>
  </si>
  <si>
    <t>THOMAS Community Recovery Salford</t>
  </si>
  <si>
    <t>F09B</t>
  </si>
  <si>
    <t>B19B</t>
  </si>
  <si>
    <t>D11B</t>
  </si>
  <si>
    <t>F01B</t>
  </si>
  <si>
    <t>Inclusion Telford Adult Service (Telford STARS)</t>
  </si>
  <si>
    <t>Shropshire Recovery Partnership - Adult</t>
  </si>
  <si>
    <t>R0335</t>
  </si>
  <si>
    <t>West Mercia Youth Offending Service (ShropshireTelford &amp; Wrekin YOT)</t>
  </si>
  <si>
    <t>J03B</t>
  </si>
  <si>
    <t>F10B</t>
  </si>
  <si>
    <t>R0341</t>
  </si>
  <si>
    <t>Solihull YOT</t>
  </si>
  <si>
    <t>K15B</t>
  </si>
  <si>
    <t>SK507</t>
  </si>
  <si>
    <t>Turning Point YP Service</t>
  </si>
  <si>
    <t>K03B</t>
  </si>
  <si>
    <t>A11B</t>
  </si>
  <si>
    <t>J17B</t>
  </si>
  <si>
    <t>P1069</t>
  </si>
  <si>
    <t>No Limits (South) Ltd</t>
  </si>
  <si>
    <t>G06B</t>
  </si>
  <si>
    <t>CGL Southend (STARS)</t>
  </si>
  <si>
    <t>H09B</t>
  </si>
  <si>
    <t>CGL Southwark</t>
  </si>
  <si>
    <t>Kairos Community Trust Garden Day Programme</t>
  </si>
  <si>
    <t>B10B</t>
  </si>
  <si>
    <t>CGL Warrington P2R</t>
  </si>
  <si>
    <t>F03B</t>
  </si>
  <si>
    <t>Edward Myers Centre (IP) Stoke</t>
  </si>
  <si>
    <t>Staffordshire Inpatients</t>
  </si>
  <si>
    <t>B21B</t>
  </si>
  <si>
    <t>CGL Stockport (Adults)</t>
  </si>
  <si>
    <t>A06B</t>
  </si>
  <si>
    <t>CGL Stockton Recovery Service</t>
  </si>
  <si>
    <t>F04B</t>
  </si>
  <si>
    <t>Stoke-on-Trent Community Drug and Alcohol Service (Adult)</t>
  </si>
  <si>
    <t>G10B</t>
  </si>
  <si>
    <t>A12B</t>
  </si>
  <si>
    <t>J19B</t>
  </si>
  <si>
    <t>P0942</t>
  </si>
  <si>
    <t>Catch 22 Surrey</t>
  </si>
  <si>
    <t>H27B</t>
  </si>
  <si>
    <t>K11B</t>
  </si>
  <si>
    <t>Turning Point Swindon</t>
  </si>
  <si>
    <t>B12B</t>
  </si>
  <si>
    <t>F02B</t>
  </si>
  <si>
    <t>G07B</t>
  </si>
  <si>
    <t>K10B</t>
  </si>
  <si>
    <t>H28B</t>
  </si>
  <si>
    <t>Charis Alcohol &amp; Drug Therapy Unit (Rehab)</t>
  </si>
  <si>
    <t>B02B</t>
  </si>
  <si>
    <t>M0351</t>
  </si>
  <si>
    <t>Early Break Trafford YP</t>
  </si>
  <si>
    <t>D10B</t>
  </si>
  <si>
    <t>F11B</t>
  </si>
  <si>
    <t>H11B</t>
  </si>
  <si>
    <t>CGL Waltham Forest</t>
  </si>
  <si>
    <t>L0996</t>
  </si>
  <si>
    <t>CGL Waltham Forest YP</t>
  </si>
  <si>
    <t>H29B</t>
  </si>
  <si>
    <t>SLAM ADD Wandsworth Alcohol and Non-Opioid</t>
  </si>
  <si>
    <t>B07B</t>
  </si>
  <si>
    <t>F12B</t>
  </si>
  <si>
    <t>R0461</t>
  </si>
  <si>
    <t>Warwickshire Young Peoples Service</t>
  </si>
  <si>
    <t>J04B</t>
  </si>
  <si>
    <t>J12B</t>
  </si>
  <si>
    <t>CGL West Sussex Adults</t>
  </si>
  <si>
    <t>Stonepillow Sands Service</t>
  </si>
  <si>
    <t>H30B</t>
  </si>
  <si>
    <t>B22B</t>
  </si>
  <si>
    <t>We Are With You - Wigan</t>
  </si>
  <si>
    <t>M0353</t>
  </si>
  <si>
    <t>We Are With You - Wigan YP</t>
  </si>
  <si>
    <t>K12B</t>
  </si>
  <si>
    <t>Wiltshire Substance Misuse Service Chippenham</t>
  </si>
  <si>
    <t>Wiltshire Substance Misuse Services Salisbury</t>
  </si>
  <si>
    <t>Wiltshire Substance Misuse Services Trowbridge</t>
  </si>
  <si>
    <t>J05B</t>
  </si>
  <si>
    <t>B06B</t>
  </si>
  <si>
    <t>J06B</t>
  </si>
  <si>
    <t>F13B</t>
  </si>
  <si>
    <t>R0469</t>
  </si>
  <si>
    <t>Recovery Wolverhampton (YP)</t>
  </si>
  <si>
    <t>F14B</t>
  </si>
  <si>
    <t>D06B</t>
  </si>
  <si>
    <t>Select filters of the report:</t>
  </si>
  <si>
    <t>*Please note: Provider tab displays all clients in the active in the service regardless of the partnership selected</t>
  </si>
  <si>
    <t>M0371</t>
  </si>
  <si>
    <t>M0373</t>
  </si>
  <si>
    <t>Q1752</t>
  </si>
  <si>
    <t>Blackpool ADDER</t>
  </si>
  <si>
    <t>EDAS Better Together</t>
  </si>
  <si>
    <t>Community Recovery Essex: Psychosocial Intervention Service (SIS)</t>
  </si>
  <si>
    <t>We Are With You Lancashire Family Safeguarding</t>
  </si>
  <si>
    <t>L1304</t>
  </si>
  <si>
    <t>N1026</t>
  </si>
  <si>
    <t>N1027</t>
  </si>
  <si>
    <t>P1116</t>
  </si>
  <si>
    <t>P1117</t>
  </si>
  <si>
    <t>R0514</t>
  </si>
  <si>
    <t>Turning Point Adult</t>
  </si>
  <si>
    <t>Cranstoun Wokingham Adults</t>
  </si>
  <si>
    <t>L1306</t>
  </si>
  <si>
    <t>L1309</t>
  </si>
  <si>
    <t>L1310</t>
  </si>
  <si>
    <t>L5063</t>
  </si>
  <si>
    <t>L5064</t>
  </si>
  <si>
    <t>N1028</t>
  </si>
  <si>
    <t>SB506</t>
  </si>
  <si>
    <t>AWP Bournemouth YP</t>
  </si>
  <si>
    <t>Littledale Hall</t>
  </si>
  <si>
    <t>Buprenorphine depot injection (rods or fluid) report</t>
  </si>
  <si>
    <t>Q1</t>
  </si>
  <si>
    <t>Q2</t>
  </si>
  <si>
    <t>Q3</t>
  </si>
  <si>
    <t>Q4</t>
  </si>
  <si>
    <t>n</t>
  </si>
  <si>
    <t>%</t>
  </si>
  <si>
    <t>Opiate clients in treatment year to date (Adult)</t>
  </si>
  <si>
    <t>Buprenorphine depot injection (rods or fluid) – All</t>
  </si>
  <si>
    <t>Buprenorphine depot injection (rods or fluid) – Opioid maintenance</t>
  </si>
  <si>
    <t>Buprenorphine depot injection (rods or fluid) – Opioid withdrawal</t>
  </si>
  <si>
    <t>OHID Centre</t>
  </si>
  <si>
    <t>Provider</t>
  </si>
  <si>
    <t>Parent provider</t>
  </si>
  <si>
    <t>Buprenorphine depot injection (rods or fluid) – All clients</t>
  </si>
  <si>
    <t>Conc</t>
  </si>
  <si>
    <t>InTxPHBUDIWTHSIRYTD</t>
  </si>
  <si>
    <t>InTxPHBUDIMAINSIRYTD</t>
  </si>
  <si>
    <t>InTxPHBUDIMAINWTHSIRYTD</t>
  </si>
  <si>
    <t>H3</t>
  </si>
  <si>
    <t>type</t>
  </si>
  <si>
    <t>Quarter</t>
  </si>
  <si>
    <t>LocalQ1</t>
  </si>
  <si>
    <t>Local</t>
  </si>
  <si>
    <t>LocalQ2</t>
  </si>
  <si>
    <t>LocalQ3</t>
  </si>
  <si>
    <t>L0158Q1</t>
  </si>
  <si>
    <t>L0296Q1</t>
  </si>
  <si>
    <t>L0564Q1</t>
  </si>
  <si>
    <t>L0658Q1</t>
  </si>
  <si>
    <t>L0940Q1</t>
  </si>
  <si>
    <t>L0996Q1</t>
  </si>
  <si>
    <t>L0998Q1</t>
  </si>
  <si>
    <t>L1179Q1</t>
  </si>
  <si>
    <t>L1184Q1</t>
  </si>
  <si>
    <t>L1195Q1</t>
  </si>
  <si>
    <t>L1198Q1</t>
  </si>
  <si>
    <t>L1199Q1</t>
  </si>
  <si>
    <t>L1209Q1</t>
  </si>
  <si>
    <t>L1219Q1</t>
  </si>
  <si>
    <t>L1238Q1</t>
  </si>
  <si>
    <t>L1240Q1</t>
  </si>
  <si>
    <t>L1247Q1</t>
  </si>
  <si>
    <t>L1254Q1</t>
  </si>
  <si>
    <t>L1260Q1</t>
  </si>
  <si>
    <t>L1261Q1</t>
  </si>
  <si>
    <t>L1262Q1</t>
  </si>
  <si>
    <t>L1263Q1</t>
  </si>
  <si>
    <t>L1265Q1</t>
  </si>
  <si>
    <t>L1268Q1</t>
  </si>
  <si>
    <t>L1273Q1</t>
  </si>
  <si>
    <t>L1275Q1</t>
  </si>
  <si>
    <t>L1279Q1</t>
  </si>
  <si>
    <t>L1284Q1</t>
  </si>
  <si>
    <t>L1287Q1</t>
  </si>
  <si>
    <t>L1288Q1</t>
  </si>
  <si>
    <t>L1289Q1</t>
  </si>
  <si>
    <t>L1290Q1</t>
  </si>
  <si>
    <t>L1291Q1</t>
  </si>
  <si>
    <t>L1292Q1</t>
  </si>
  <si>
    <t>L1293Q1</t>
  </si>
  <si>
    <t>L1295Q1</t>
  </si>
  <si>
    <t>L1296Q1</t>
  </si>
  <si>
    <t>L1300Q1</t>
  </si>
  <si>
    <t>L1302Q1</t>
  </si>
  <si>
    <t>L1303Q1</t>
  </si>
  <si>
    <t>L1304Q1</t>
  </si>
  <si>
    <t>L5046Q1</t>
  </si>
  <si>
    <t>L5059Q1</t>
  </si>
  <si>
    <t>M0004Q1</t>
  </si>
  <si>
    <t>M0010Q1</t>
  </si>
  <si>
    <t>M0022Q1</t>
  </si>
  <si>
    <t>M0037Q1</t>
  </si>
  <si>
    <t>M0052Q1</t>
  </si>
  <si>
    <t>M0092Q1</t>
  </si>
  <si>
    <t>M0189Q1</t>
  </si>
  <si>
    <t>M0243Q1</t>
  </si>
  <si>
    <t>M0251Q1</t>
  </si>
  <si>
    <t>M0258Q1</t>
  </si>
  <si>
    <t>M0267Q1</t>
  </si>
  <si>
    <t>M0278Q1</t>
  </si>
  <si>
    <t>M0288Q1</t>
  </si>
  <si>
    <t>M0289Q1</t>
  </si>
  <si>
    <t>M0297Q1</t>
  </si>
  <si>
    <t>M0308Q1</t>
  </si>
  <si>
    <t>M0311Q1</t>
  </si>
  <si>
    <t>M0312Q1</t>
  </si>
  <si>
    <t>M0314Q1</t>
  </si>
  <si>
    <t>M0320Q1</t>
  </si>
  <si>
    <t>M0331Q1</t>
  </si>
  <si>
    <t>M0336Q1</t>
  </si>
  <si>
    <t>M0341Q1</t>
  </si>
  <si>
    <t>M0342Q1</t>
  </si>
  <si>
    <t>M0343Q1</t>
  </si>
  <si>
    <t>M0346Q1</t>
  </si>
  <si>
    <t>M0347Q1</t>
  </si>
  <si>
    <t>M0349Q1</t>
  </si>
  <si>
    <t>M0353Q1</t>
  </si>
  <si>
    <t>M0354Q1</t>
  </si>
  <si>
    <t>M0355Q1</t>
  </si>
  <si>
    <t>M0357Q1</t>
  </si>
  <si>
    <t>M0358Q1</t>
  </si>
  <si>
    <t>M0360Q1</t>
  </si>
  <si>
    <t>M0361Q1</t>
  </si>
  <si>
    <t>M0362Q1</t>
  </si>
  <si>
    <t>M0363Q1</t>
  </si>
  <si>
    <t>M0364Q1</t>
  </si>
  <si>
    <t>M0367Q1</t>
  </si>
  <si>
    <t>M0368Q1</t>
  </si>
  <si>
    <t>N0932Q1</t>
  </si>
  <si>
    <t>N0934Q1</t>
  </si>
  <si>
    <t>N0977Q1</t>
  </si>
  <si>
    <t>N0985Q1</t>
  </si>
  <si>
    <t>N0988Q1</t>
  </si>
  <si>
    <t>N1010Q1</t>
  </si>
  <si>
    <t>N1012Q1</t>
  </si>
  <si>
    <t>N1013Q1</t>
  </si>
  <si>
    <t>N1014Q1</t>
  </si>
  <si>
    <t>N1016Q1</t>
  </si>
  <si>
    <t>N1017Q1</t>
  </si>
  <si>
    <t>N1018Q1</t>
  </si>
  <si>
    <t>N1019Q1</t>
  </si>
  <si>
    <t>N1023Q1</t>
  </si>
  <si>
    <t>N1026Q1</t>
  </si>
  <si>
    <t>P0034Q1</t>
  </si>
  <si>
    <t>P0523Q1</t>
  </si>
  <si>
    <t>P0544Q1</t>
  </si>
  <si>
    <t>P0611Q1</t>
  </si>
  <si>
    <t>P0835Q1</t>
  </si>
  <si>
    <t>P0870Q1</t>
  </si>
  <si>
    <t>P1024Q1</t>
  </si>
  <si>
    <t>P1049Q1</t>
  </si>
  <si>
    <t>P1054Q1</t>
  </si>
  <si>
    <t>P1069Q1</t>
  </si>
  <si>
    <t>P1070Q1</t>
  </si>
  <si>
    <t>P1076Q1</t>
  </si>
  <si>
    <t>P1079Q1</t>
  </si>
  <si>
    <t>P1080Q1</t>
  </si>
  <si>
    <t>P1081Q1</t>
  </si>
  <si>
    <t>P1082Q1</t>
  </si>
  <si>
    <t>P1083Q1</t>
  </si>
  <si>
    <t>P1084Q1</t>
  </si>
  <si>
    <t>P1085Q1</t>
  </si>
  <si>
    <t>P1086Q1</t>
  </si>
  <si>
    <t>P1089Q1</t>
  </si>
  <si>
    <t>P1090Q1</t>
  </si>
  <si>
    <t>P1091Q1</t>
  </si>
  <si>
    <t>P1094Q1</t>
  </si>
  <si>
    <t>P1095Q1</t>
  </si>
  <si>
    <t>P1098Q1</t>
  </si>
  <si>
    <t>P1099Q1</t>
  </si>
  <si>
    <t>P1100Q1</t>
  </si>
  <si>
    <t>P1101Q1</t>
  </si>
  <si>
    <t>P1102Q1</t>
  </si>
  <si>
    <t>P1104Q1</t>
  </si>
  <si>
    <t>P1105Q1</t>
  </si>
  <si>
    <t>P1108Q1</t>
  </si>
  <si>
    <t>P1112Q1</t>
  </si>
  <si>
    <t>P1114Q1</t>
  </si>
  <si>
    <t>P1116Q1</t>
  </si>
  <si>
    <t>Q1405Q1</t>
  </si>
  <si>
    <t>Q1419Q1</t>
  </si>
  <si>
    <t>Q1423Q1</t>
  </si>
  <si>
    <t>Q1424Q1</t>
  </si>
  <si>
    <t>Q1425Q1</t>
  </si>
  <si>
    <t>Q1426Q1</t>
  </si>
  <si>
    <t>Q1427Q1</t>
  </si>
  <si>
    <t>Q1557Q1</t>
  </si>
  <si>
    <t>Q1642Q1</t>
  </si>
  <si>
    <t>Q1647Q1</t>
  </si>
  <si>
    <t>Q1659Q1</t>
  </si>
  <si>
    <t>Q1660Q1</t>
  </si>
  <si>
    <t>Q1682Q1</t>
  </si>
  <si>
    <t>Q1684Q1</t>
  </si>
  <si>
    <t>Q1685Q1</t>
  </si>
  <si>
    <t>Q1686Q1</t>
  </si>
  <si>
    <t>Q1687Q1</t>
  </si>
  <si>
    <t>Q1733Q1</t>
  </si>
  <si>
    <t>Q1734Q1</t>
  </si>
  <si>
    <t>Q1735Q1</t>
  </si>
  <si>
    <t>Q1736Q1</t>
  </si>
  <si>
    <t>Q1739Q1</t>
  </si>
  <si>
    <t>Q1740Q1</t>
  </si>
  <si>
    <t>Q1745Q1</t>
  </si>
  <si>
    <t>Q1746Q1</t>
  </si>
  <si>
    <t>Q1750Q1</t>
  </si>
  <si>
    <t>Q1751Q1</t>
  </si>
  <si>
    <t>Q1752Q1</t>
  </si>
  <si>
    <t>Q1753Q1</t>
  </si>
  <si>
    <t>Q1754Q1</t>
  </si>
  <si>
    <t>Q1756Q1</t>
  </si>
  <si>
    <t>Q1757Q1</t>
  </si>
  <si>
    <t>Q1758Q1</t>
  </si>
  <si>
    <t>R0036Q1</t>
  </si>
  <si>
    <t>R0092Q1</t>
  </si>
  <si>
    <t>R0461Q1</t>
  </si>
  <si>
    <t>R0468Q1</t>
  </si>
  <si>
    <t>R0472Q1</t>
  </si>
  <si>
    <t>R0473Q1</t>
  </si>
  <si>
    <t>R0479Q1</t>
  </si>
  <si>
    <t>R0480Q1</t>
  </si>
  <si>
    <t>R0482Q1</t>
  </si>
  <si>
    <t>R0483Q1</t>
  </si>
  <si>
    <t>R0484Q1</t>
  </si>
  <si>
    <t>R0485Q1</t>
  </si>
  <si>
    <t>R0486Q1</t>
  </si>
  <si>
    <t>R0487Q1</t>
  </si>
  <si>
    <t>R0488Q1</t>
  </si>
  <si>
    <t>R0491Q1</t>
  </si>
  <si>
    <t>R0499Q1</t>
  </si>
  <si>
    <t>R0506Q1</t>
  </si>
  <si>
    <t>R0507Q1</t>
  </si>
  <si>
    <t>R0510Q1</t>
  </si>
  <si>
    <t>R0514Q1</t>
  </si>
  <si>
    <t>SA206Q1</t>
  </si>
  <si>
    <t>SB202Q1</t>
  </si>
  <si>
    <t>SB317Q1</t>
  </si>
  <si>
    <t>SB511Q1</t>
  </si>
  <si>
    <t>SC212Q1</t>
  </si>
  <si>
    <t>SC214Q1</t>
  </si>
  <si>
    <t>SC215Q1</t>
  </si>
  <si>
    <t>SC402Q1</t>
  </si>
  <si>
    <t>SD208Q1</t>
  </si>
  <si>
    <t>SD301Q1</t>
  </si>
  <si>
    <t>SD303Q1</t>
  </si>
  <si>
    <t>SE222Q1</t>
  </si>
  <si>
    <t>SF219Q1</t>
  </si>
  <si>
    <t>SG309Q1</t>
  </si>
  <si>
    <t>SH204Q1</t>
  </si>
  <si>
    <t>SH307Q1</t>
  </si>
  <si>
    <t>SJ207Q1</t>
  </si>
  <si>
    <t>SJ209Q1</t>
  </si>
  <si>
    <t>SJ302Q1</t>
  </si>
  <si>
    <t>SJ308Q1</t>
  </si>
  <si>
    <t>SK205Q1</t>
  </si>
  <si>
    <t>SK317Q1</t>
  </si>
  <si>
    <t>SK507Q1</t>
  </si>
  <si>
    <t>SL204Q1</t>
  </si>
  <si>
    <t>SL205Q1</t>
  </si>
  <si>
    <t>SM305Q1</t>
  </si>
  <si>
    <t>SN403Q1</t>
  </si>
  <si>
    <t>SO203Q1</t>
  </si>
  <si>
    <t>SO206Q1</t>
  </si>
  <si>
    <t>T0005Q1</t>
  </si>
  <si>
    <t>T1175Q1</t>
  </si>
  <si>
    <t>T1188Q1</t>
  </si>
  <si>
    <t>T1189Q1</t>
  </si>
  <si>
    <t>T1190Q1</t>
  </si>
  <si>
    <t>T1191Q1</t>
  </si>
  <si>
    <t>T1201Q1</t>
  </si>
  <si>
    <t>T1208Q1</t>
  </si>
  <si>
    <t>T1211Q1</t>
  </si>
  <si>
    <t>T1214Q1</t>
  </si>
  <si>
    <t>U0039Q1</t>
  </si>
  <si>
    <t>U0321Q1</t>
  </si>
  <si>
    <t>U0428Q1</t>
  </si>
  <si>
    <t>U0430Q1</t>
  </si>
  <si>
    <t>U0484Q1</t>
  </si>
  <si>
    <t>U0488Q1</t>
  </si>
  <si>
    <t>U0489Q1</t>
  </si>
  <si>
    <t>U0494Q1</t>
  </si>
  <si>
    <t>U0495Q1</t>
  </si>
  <si>
    <t>U0509Q1</t>
  </si>
  <si>
    <t>U0515Q1</t>
  </si>
  <si>
    <t>U0546Q1</t>
  </si>
  <si>
    <t>U0577Q1</t>
  </si>
  <si>
    <t>U0635Q1</t>
  </si>
  <si>
    <t>U0637Q1</t>
  </si>
  <si>
    <t>U0641Q1</t>
  </si>
  <si>
    <t>U0644Q1</t>
  </si>
  <si>
    <t>U0645Q1</t>
  </si>
  <si>
    <t>U0646Q1</t>
  </si>
  <si>
    <t>U0647Q1</t>
  </si>
  <si>
    <t>W0017Q1</t>
  </si>
  <si>
    <t>W0053Q1</t>
  </si>
  <si>
    <t>W0062Q1</t>
  </si>
  <si>
    <t>W0064Q1</t>
  </si>
  <si>
    <t>W0444Q1</t>
  </si>
  <si>
    <t>L1307</t>
  </si>
  <si>
    <t>L1308</t>
  </si>
  <si>
    <t>L1311</t>
  </si>
  <si>
    <t>L1313</t>
  </si>
  <si>
    <t>M0372</t>
  </si>
  <si>
    <t>M0375</t>
  </si>
  <si>
    <t>SB205</t>
  </si>
  <si>
    <t>Area</t>
  </si>
  <si>
    <t>NationalQ1</t>
  </si>
  <si>
    <t>Barking and DagenhamQ1</t>
  </si>
  <si>
    <t>BarnetQ1</t>
  </si>
  <si>
    <t>BarnsleyQ1</t>
  </si>
  <si>
    <t>Bath and North East SomersetQ1</t>
  </si>
  <si>
    <t>Bedford UAQ1</t>
  </si>
  <si>
    <t>BexleyQ1</t>
  </si>
  <si>
    <t>BirminghamQ1</t>
  </si>
  <si>
    <t>Blackburn with DarwenQ1</t>
  </si>
  <si>
    <t>BlackpoolQ1</t>
  </si>
  <si>
    <t>BoltonQ1</t>
  </si>
  <si>
    <t>Bournemouth, Christchurch and PooleQ1</t>
  </si>
  <si>
    <t>Bracknell ForestQ1</t>
  </si>
  <si>
    <t>BradfordQ1</t>
  </si>
  <si>
    <t>BrentQ1</t>
  </si>
  <si>
    <t>Brighton and HoveQ1</t>
  </si>
  <si>
    <t>BristolQ1</t>
  </si>
  <si>
    <t>BromleyQ1</t>
  </si>
  <si>
    <t>BuckinghamshireQ1</t>
  </si>
  <si>
    <t>BuryQ1</t>
  </si>
  <si>
    <t>CalderdaleQ1</t>
  </si>
  <si>
    <t>CambridgeshireQ1</t>
  </si>
  <si>
    <t>CamdenQ1</t>
  </si>
  <si>
    <t>Central Bedfordshire UAQ1</t>
  </si>
  <si>
    <t>Cheshire East UAQ1</t>
  </si>
  <si>
    <t>Cheshire West and Chester UAQ1</t>
  </si>
  <si>
    <t>City of LondonQ1</t>
  </si>
  <si>
    <t>Cornwall &amp; Isles of ScillyQ1</t>
  </si>
  <si>
    <t>County DurhamQ1</t>
  </si>
  <si>
    <t>CoventryQ1</t>
  </si>
  <si>
    <t>CroydonQ1</t>
  </si>
  <si>
    <t>DarlingtonQ1</t>
  </si>
  <si>
    <t>DerbyQ1</t>
  </si>
  <si>
    <t>DerbyshireQ1</t>
  </si>
  <si>
    <t>DevonQ1</t>
  </si>
  <si>
    <t>DoncasterQ1</t>
  </si>
  <si>
    <t>DorsetQ1</t>
  </si>
  <si>
    <t>DudleyQ1</t>
  </si>
  <si>
    <t>EalingQ1</t>
  </si>
  <si>
    <t>East Riding of YorkshireQ1</t>
  </si>
  <si>
    <t>East SussexQ1</t>
  </si>
  <si>
    <t>EnfieldQ1</t>
  </si>
  <si>
    <t>EssexQ1</t>
  </si>
  <si>
    <t>GatesheadQ1</t>
  </si>
  <si>
    <t>GloucestershireQ1</t>
  </si>
  <si>
    <t>GreenwichQ1</t>
  </si>
  <si>
    <t>HackneyQ1</t>
  </si>
  <si>
    <t>HaltonQ1</t>
  </si>
  <si>
    <t>Hammersmith and FulhamQ1</t>
  </si>
  <si>
    <t>HampshireQ1</t>
  </si>
  <si>
    <t>HaringeyQ1</t>
  </si>
  <si>
    <t>HarrowQ1</t>
  </si>
  <si>
    <t>HartlepoolQ1</t>
  </si>
  <si>
    <t>HaveringQ1</t>
  </si>
  <si>
    <t>HerefordshireQ1</t>
  </si>
  <si>
    <t>HertfordshireQ1</t>
  </si>
  <si>
    <t>HillingdonQ1</t>
  </si>
  <si>
    <t>HounslowQ1</t>
  </si>
  <si>
    <t>Isle of WightQ1</t>
  </si>
  <si>
    <t>IslingtonQ1</t>
  </si>
  <si>
    <t>Kensington and ChelseaQ1</t>
  </si>
  <si>
    <t>KentQ1</t>
  </si>
  <si>
    <t>Kingston upon HullQ1</t>
  </si>
  <si>
    <t>Kingston upon ThamesQ1</t>
  </si>
  <si>
    <t>KirkleesQ1</t>
  </si>
  <si>
    <t>KnowsleyQ1</t>
  </si>
  <si>
    <t>LambethQ1</t>
  </si>
  <si>
    <t>LancashireQ1</t>
  </si>
  <si>
    <t>LeedsQ1</t>
  </si>
  <si>
    <t>LeicesterQ1</t>
  </si>
  <si>
    <t>LeicestershireQ1</t>
  </si>
  <si>
    <t>LewishamQ1</t>
  </si>
  <si>
    <t>LincolnshireQ1</t>
  </si>
  <si>
    <t>LiverpoolQ1</t>
  </si>
  <si>
    <t>LutonQ1</t>
  </si>
  <si>
    <t>ManchesterQ1</t>
  </si>
  <si>
    <t>MedwayQ1</t>
  </si>
  <si>
    <t>MertonQ1</t>
  </si>
  <si>
    <t>MiddlesbroughQ1</t>
  </si>
  <si>
    <t>Milton KeynesQ1</t>
  </si>
  <si>
    <t>Newcastle upon TyneQ1</t>
  </si>
  <si>
    <t>NewhamQ1</t>
  </si>
  <si>
    <t>NorfolkQ1</t>
  </si>
  <si>
    <t>North East LincolnshireQ1</t>
  </si>
  <si>
    <t>North LincolnshireQ1</t>
  </si>
  <si>
    <t>North SomersetQ1</t>
  </si>
  <si>
    <t>North TynesideQ1</t>
  </si>
  <si>
    <t>NorthumberlandQ1</t>
  </si>
  <si>
    <t>NottinghamQ1</t>
  </si>
  <si>
    <t>NottinghamshireQ1</t>
  </si>
  <si>
    <t>OldhamQ1</t>
  </si>
  <si>
    <t>OxfordshireQ1</t>
  </si>
  <si>
    <t>PeterboroughQ1</t>
  </si>
  <si>
    <t>PlymouthQ1</t>
  </si>
  <si>
    <t>PortsmouthQ1</t>
  </si>
  <si>
    <t>ReadingQ1</t>
  </si>
  <si>
    <t>RedbridgeQ1</t>
  </si>
  <si>
    <t>Redcar and ClevelandQ1</t>
  </si>
  <si>
    <t>Richmond upon ThamesQ1</t>
  </si>
  <si>
    <t>RochdaleQ1</t>
  </si>
  <si>
    <t>RotherhamQ1</t>
  </si>
  <si>
    <t>RutlandQ1</t>
  </si>
  <si>
    <t>SalfordQ1</t>
  </si>
  <si>
    <t>SandwellQ1</t>
  </si>
  <si>
    <t>SeftonQ1</t>
  </si>
  <si>
    <t>SheffieldQ1</t>
  </si>
  <si>
    <t>ShropshireQ1</t>
  </si>
  <si>
    <t>SloughQ1</t>
  </si>
  <si>
    <t>SolihullQ1</t>
  </si>
  <si>
    <t>South GloucestershireQ1</t>
  </si>
  <si>
    <t>South TynesideQ1</t>
  </si>
  <si>
    <t>SouthamptonQ1</t>
  </si>
  <si>
    <t>Southend-on-SeaQ1</t>
  </si>
  <si>
    <t>SouthwarkQ1</t>
  </si>
  <si>
    <t>St HelensQ1</t>
  </si>
  <si>
    <t>StaffordshireQ1</t>
  </si>
  <si>
    <t>StockportQ1</t>
  </si>
  <si>
    <t>Stockton-On-TeesQ1</t>
  </si>
  <si>
    <t>Stoke-on-TrentQ1</t>
  </si>
  <si>
    <t>SuffolkQ1</t>
  </si>
  <si>
    <t>SunderlandQ1</t>
  </si>
  <si>
    <t>SurreyQ1</t>
  </si>
  <si>
    <t>SuttonQ1</t>
  </si>
  <si>
    <t>SwindonQ1</t>
  </si>
  <si>
    <t>TamesideQ1</t>
  </si>
  <si>
    <t>Telford and WrekinQ1</t>
  </si>
  <si>
    <t>ThurrockQ1</t>
  </si>
  <si>
    <t>TorbayQ1</t>
  </si>
  <si>
    <t>Tower HamletsQ1</t>
  </si>
  <si>
    <t>TraffordQ1</t>
  </si>
  <si>
    <t>WakefieldQ1</t>
  </si>
  <si>
    <t>WalsallQ1</t>
  </si>
  <si>
    <t>Waltham ForestQ1</t>
  </si>
  <si>
    <t>WandsworthQ1</t>
  </si>
  <si>
    <t>WarringtonQ1</t>
  </si>
  <si>
    <t>WarwickshireQ1</t>
  </si>
  <si>
    <t>West BerkshireQ1</t>
  </si>
  <si>
    <t>West SussexQ1</t>
  </si>
  <si>
    <t>WestminsterQ1</t>
  </si>
  <si>
    <t>WiganQ1</t>
  </si>
  <si>
    <t>WiltshireQ1</t>
  </si>
  <si>
    <t>Windsor and MaidenheadQ1</t>
  </si>
  <si>
    <t>WirralQ1</t>
  </si>
  <si>
    <t>WokinghamQ1</t>
  </si>
  <si>
    <t>WolverhamptonQ1</t>
  </si>
  <si>
    <t>WorcestershireQ1</t>
  </si>
  <si>
    <t>YorkQ1</t>
  </si>
  <si>
    <t>East MidlandsQ1</t>
  </si>
  <si>
    <t>Centre</t>
  </si>
  <si>
    <t>East of EnglandQ1</t>
  </si>
  <si>
    <t>London and integrated region and centreQ1</t>
  </si>
  <si>
    <t>North EastQ1</t>
  </si>
  <si>
    <t>North WestQ1</t>
  </si>
  <si>
    <t>South EastQ1</t>
  </si>
  <si>
    <t>South WestQ1</t>
  </si>
  <si>
    <t>West MidlandsQ1</t>
  </si>
  <si>
    <t>Yorkshire &amp; the HumberQ1</t>
  </si>
  <si>
    <t>Indicator</t>
  </si>
  <si>
    <t>Reporting time period</t>
  </si>
  <si>
    <t>Level</t>
  </si>
  <si>
    <t>6 months prior
to year to date
end</t>
  </si>
  <si>
    <t>All
pharmacological
sub-interventions
commenced</t>
  </si>
  <si>
    <t>Total number of pharmacological sub-interventions (by type) submitted in the 6 months on or before the end of the year to date period.
Sub-intervention reviews are only reported on for clients who have a structured treatment journey (see glossary) occurring in the year to date.
Pharmacological and psychosocial sub-interventions reviews are not reported on if they were submitted with a sub-intervention review date more than 2 weeks after the discharge date of the structured treatment journey. An individual may have multiple sub-interventions of the same type and each recording of a sub-intervention is counted.</t>
  </si>
  <si>
    <r>
      <t xml:space="preserve">Sub-intervention
reviews.
This data items has
not been calculated
for YP providers.
</t>
    </r>
    <r>
      <rPr>
        <b/>
        <i/>
        <sz val="10"/>
        <color theme="1"/>
        <rFont val="Calibri"/>
        <family val="2"/>
        <scheme val="minor"/>
      </rPr>
      <t>Culmulative year to date count.</t>
    </r>
    <r>
      <rPr>
        <sz val="10"/>
        <color theme="1"/>
        <rFont val="Calibri"/>
        <family val="2"/>
        <scheme val="minor"/>
      </rPr>
      <t xml:space="preserve">
</t>
    </r>
  </si>
  <si>
    <t>Partnership</t>
  </si>
  <si>
    <t>Parent_provider</t>
  </si>
  <si>
    <t>Achieving for Children</t>
  </si>
  <si>
    <t>Action On Addiction</t>
  </si>
  <si>
    <t>Action on Addiction</t>
  </si>
  <si>
    <t>Addaction</t>
  </si>
  <si>
    <t>ANA Treatment Centres</t>
  </si>
  <si>
    <t>Aquarius</t>
  </si>
  <si>
    <t>Avon &amp; Wiltshire Mental Health Partnership NHS Trust</t>
  </si>
  <si>
    <t>Barnet, Enfield and Haringey Mental Health NHS Trust</t>
  </si>
  <si>
    <t>Birmingham &amp; Solihull Mental Health Foundation Trust</t>
  </si>
  <si>
    <t>Blackpool Council</t>
  </si>
  <si>
    <t>Bosence Farm Community Ltd</t>
  </si>
  <si>
    <t>Bracknell Forest DAAT</t>
  </si>
  <si>
    <t>Bridge</t>
  </si>
  <si>
    <t>BRISDOC</t>
  </si>
  <si>
    <t>Broadway Lodge</t>
  </si>
  <si>
    <t>CAIS</t>
  </si>
  <si>
    <t>Camden and Islington NHS Foundation Trust</t>
  </si>
  <si>
    <t>Camden LA</t>
  </si>
  <si>
    <t>Catch 22</t>
  </si>
  <si>
    <t>Central and North West London Mental Health NHS Trust</t>
  </si>
  <si>
    <t>Central North West London NHS Foundation Trust</t>
  </si>
  <si>
    <t>CGL</t>
  </si>
  <si>
    <t>Changing Lives</t>
  </si>
  <si>
    <t>Compass</t>
  </si>
  <si>
    <t>Cranstoun</t>
  </si>
  <si>
    <t>Cumbria, Northumberland, Tyne and Wear NHS FoundationTrust</t>
  </si>
  <si>
    <t>Deactivated 1st July 2013</t>
  </si>
  <si>
    <t>Delphi Medical Ltd.</t>
  </si>
  <si>
    <t>Derby SHCFT</t>
  </si>
  <si>
    <t>Derbyshire Healthcare NHS Foundation Trust</t>
  </si>
  <si>
    <t>Developing Health &amp; Independence</t>
  </si>
  <si>
    <t>Devon County Council</t>
  </si>
  <si>
    <t>Devon Partnership NHS Trust</t>
  </si>
  <si>
    <t>East London Foundation Trust</t>
  </si>
  <si>
    <t>East Sussex County Council</t>
  </si>
  <si>
    <t>Equinox Care</t>
  </si>
  <si>
    <t>Essential Drugs and Alcohol Service EDAS</t>
  </si>
  <si>
    <t>Exeter Drug Project</t>
  </si>
  <si>
    <t>Forward Trust</t>
  </si>
  <si>
    <t>Framework Housing Association</t>
  </si>
  <si>
    <t>Freedom Recovery Centre</t>
  </si>
  <si>
    <t>Greater Manchester Mental Health NHS Trust</t>
  </si>
  <si>
    <t>Harbour Centre (Plymouth)</t>
  </si>
  <si>
    <t>Hope Worldwide</t>
  </si>
  <si>
    <t>Humankind</t>
  </si>
  <si>
    <t>Inclusion</t>
  </si>
  <si>
    <t>Janus Solutions</t>
  </si>
  <si>
    <t>Kairos Community Trust</t>
  </si>
  <si>
    <t>Kaleidoscope</t>
  </si>
  <si>
    <t>Kent and Medway NHS and Social Care Partnership Trust</t>
  </si>
  <si>
    <t>Kenward Trust</t>
  </si>
  <si>
    <t>Leicester City Council</t>
  </si>
  <si>
    <t>Meadowell</t>
  </si>
  <si>
    <t>Mersey Care NHS Trust</t>
  </si>
  <si>
    <t>Mount Carmel</t>
  </si>
  <si>
    <t>NHS</t>
  </si>
  <si>
    <t>No Limits</t>
  </si>
  <si>
    <t>no umbrella organisation</t>
  </si>
  <si>
    <t>North Essex Partnership NHS Foundation Trust</t>
  </si>
  <si>
    <t>NORTH STAFFS COMBINED HEALTH CARE TRUST</t>
  </si>
  <si>
    <t>Nottinghamshire Healthcare NHS Trust</t>
  </si>
  <si>
    <t>OASIS / UKAT</t>
  </si>
  <si>
    <t>Open Road</t>
  </si>
  <si>
    <t>Pennine Care NHS Trust</t>
  </si>
  <si>
    <t>Phoenix Futures</t>
  </si>
  <si>
    <t>Poole Hospital  NHS Foundation Trust</t>
  </si>
  <si>
    <t>Prospects</t>
  </si>
  <si>
    <t>RAPT</t>
  </si>
  <si>
    <t>RDASH</t>
  </si>
  <si>
    <t>Shardale</t>
  </si>
  <si>
    <t>Sheffield Care Trust</t>
  </si>
  <si>
    <t>Single Homeless Project</t>
  </si>
  <si>
    <t>SLAM</t>
  </si>
  <si>
    <t>SMART Criminal Justice Services</t>
  </si>
  <si>
    <t>Society of St James</t>
  </si>
  <si>
    <t>Solent Healthcare NHS Trust</t>
  </si>
  <si>
    <t>Solihull Metropolitan Borough Council</t>
  </si>
  <si>
    <t>South Essex Partnership University NHS Foundation Trust</t>
  </si>
  <si>
    <t>South London and Maudsley NHS Foundation Trust</t>
  </si>
  <si>
    <t>Southend-on-Sea Borough Council</t>
  </si>
  <si>
    <t>St Richard of Chichester Christian Care Association</t>
  </si>
  <si>
    <t>Stabilisation Services</t>
  </si>
  <si>
    <t>Stockport Council</t>
  </si>
  <si>
    <t>StreetScene</t>
  </si>
  <si>
    <t>StreetScene Addiction Recovery</t>
  </si>
  <si>
    <t>Surrey and Borders Partnership NHS Foundation Trust</t>
  </si>
  <si>
    <t>Swanswell</t>
  </si>
  <si>
    <t>TELFORD AND WREKIN DAAT</t>
  </si>
  <si>
    <t>The Children's Society</t>
  </si>
  <si>
    <t>The Cyrenians</t>
  </si>
  <si>
    <t>The Living Room</t>
  </si>
  <si>
    <t>The Nelson Trust</t>
  </si>
  <si>
    <t>The Salvation Army</t>
  </si>
  <si>
    <t>THOMAS Project</t>
  </si>
  <si>
    <t>Torbay Primary Care Trust</t>
  </si>
  <si>
    <t>Tower Hamlets Mission</t>
  </si>
  <si>
    <t>Transforming Choice</t>
  </si>
  <si>
    <t>TTP</t>
  </si>
  <si>
    <t>Turning Point</t>
  </si>
  <si>
    <t>Unspecified</t>
  </si>
  <si>
    <t>WDP</t>
  </si>
  <si>
    <t>We Are With You</t>
  </si>
  <si>
    <t>YMCA</t>
  </si>
  <si>
    <t>Providence Projects</t>
  </si>
  <si>
    <t>Yeldall Christian Centres</t>
  </si>
  <si>
    <t>DATCode</t>
  </si>
  <si>
    <t>Cumbria Addictions Service (Humankind)</t>
  </si>
  <si>
    <t>With You BCP</t>
  </si>
  <si>
    <t>Drug and Alcohol Wellbeing Service Hammersmith and Fulham</t>
  </si>
  <si>
    <t>CGL Wear Recovery Sunderland</t>
  </si>
  <si>
    <t>CGL Croydon Adult</t>
  </si>
  <si>
    <t>Forward Trust - Clouds House</t>
  </si>
  <si>
    <t>The Level</t>
  </si>
  <si>
    <t>Drug and Alcohol Wellbeing Service Kensington and Chelsea</t>
  </si>
  <si>
    <t>Cranstoun West Berkshire</t>
  </si>
  <si>
    <t>CGL Havering Adults</t>
  </si>
  <si>
    <t>CGL K&amp;C Alcohol Service</t>
  </si>
  <si>
    <t>Liverpool University Hospitals NHS Foundation Trust</t>
  </si>
  <si>
    <t>Turning Point Leigh Bank</t>
  </si>
  <si>
    <t>Middlesbrough Adult</t>
  </si>
  <si>
    <t>Middlesbrough YP</t>
  </si>
  <si>
    <t>Wandsworth Homeless Pathway</t>
  </si>
  <si>
    <t>CGL Westminster Alcohol Service</t>
  </si>
  <si>
    <t>W01B</t>
  </si>
  <si>
    <t>W04B</t>
  </si>
  <si>
    <t>X20B</t>
  </si>
  <si>
    <t>W03B</t>
  </si>
  <si>
    <t>W02B</t>
  </si>
  <si>
    <t>Y01B</t>
  </si>
  <si>
    <t>X13B</t>
  </si>
  <si>
    <t>W05B</t>
  </si>
  <si>
    <t>X05B</t>
  </si>
  <si>
    <t>X11B</t>
  </si>
  <si>
    <t>X02B</t>
  </si>
  <si>
    <t>X16B</t>
  </si>
  <si>
    <t>ACORNQ1</t>
  </si>
  <si>
    <t>Action on AddictionQ1</t>
  </si>
  <si>
    <t>Action On AddictionQ1</t>
  </si>
  <si>
    <t>AddactionQ1</t>
  </si>
  <si>
    <t>ANA Treatment CentresQ1</t>
  </si>
  <si>
    <t>AquariusQ1</t>
  </si>
  <si>
    <t>Avon &amp; Wiltshire Mental Health Partnership NHS TrustQ1</t>
  </si>
  <si>
    <t>Barnet, Enfield and Haringey Mental Health NHS TrustQ1</t>
  </si>
  <si>
    <t>Birmingham &amp; Solihull Mental Health Foundation TrustQ1</t>
  </si>
  <si>
    <t>Blackpool CouncilQ1</t>
  </si>
  <si>
    <t>Bosence Farm Community LtdQ1</t>
  </si>
  <si>
    <t>Bracknell Forest DAATQ1</t>
  </si>
  <si>
    <t>BridgeQ1</t>
  </si>
  <si>
    <t>BRISDOCQ1</t>
  </si>
  <si>
    <t>Bristol Drugs ProjectQ1</t>
  </si>
  <si>
    <t>Broadway LodgeQ1</t>
  </si>
  <si>
    <t>CAISQ1</t>
  </si>
  <si>
    <t>Camden and Islington NHS Foundation TrustQ1</t>
  </si>
  <si>
    <t>Central and North West London Mental Health NHS TrustQ1</t>
  </si>
  <si>
    <t>Central North West London NHS Foundation TrustQ1</t>
  </si>
  <si>
    <t>CGLQ1</t>
  </si>
  <si>
    <t>Changing LivesQ1</t>
  </si>
  <si>
    <t>CompassQ1</t>
  </si>
  <si>
    <t>CranstounQ1</t>
  </si>
  <si>
    <t>Cumbria, Northumberland, Tyne and Wear NHS FoundationTrustQ1</t>
  </si>
  <si>
    <t>Delphi Medical Ltd.Q1</t>
  </si>
  <si>
    <t>Derby SHCFTQ1</t>
  </si>
  <si>
    <t>Derbyshire Healthcare NHS Foundation TrustQ1</t>
  </si>
  <si>
    <t>Developing Health &amp; IndependenceQ1</t>
  </si>
  <si>
    <t>Doncaster SDC - New BeginningsQ1</t>
  </si>
  <si>
    <t>East London Foundation TrustQ1</t>
  </si>
  <si>
    <t>East Sussex County CouncilQ1</t>
  </si>
  <si>
    <t>Exeter Drug ProjectQ1</t>
  </si>
  <si>
    <t>Forward TrustQ1</t>
  </si>
  <si>
    <t>Framework Housing AssociationQ1</t>
  </si>
  <si>
    <t>Greater Manchester Mental Health NHS TrustQ1</t>
  </si>
  <si>
    <t>Harbour Centre (Plymouth)Q1</t>
  </si>
  <si>
    <t>HumankindQ1</t>
  </si>
  <si>
    <t>InclusionQ1</t>
  </si>
  <si>
    <t>Janus SolutionsQ1</t>
  </si>
  <si>
    <t>Kairos Community TrustQ1</t>
  </si>
  <si>
    <t>KaleidoscopeQ1</t>
  </si>
  <si>
    <t>Kent and Medway NHS and Social Care Partnership TrustQ1</t>
  </si>
  <si>
    <t>Kenward TrustQ1</t>
  </si>
  <si>
    <t>MeadowellQ1</t>
  </si>
  <si>
    <t>Mersey Care NHS TrustQ1</t>
  </si>
  <si>
    <t>Mount CarmelQ1</t>
  </si>
  <si>
    <t>No LimitsQ1</t>
  </si>
  <si>
    <t>no umbrella organisationQ1</t>
  </si>
  <si>
    <t>North Essex Partnership NHS Foundation TrustQ1</t>
  </si>
  <si>
    <t>OASIS / UKATQ1</t>
  </si>
  <si>
    <t>Open RoadQ1</t>
  </si>
  <si>
    <t>Pennine Care NHS TrustQ1</t>
  </si>
  <si>
    <t>Phoenix FuturesQ1</t>
  </si>
  <si>
    <t>Providence Community Addiction ServicesQ1</t>
  </si>
  <si>
    <t>RAPTQ1</t>
  </si>
  <si>
    <t>RDASHQ1</t>
  </si>
  <si>
    <t>Sefton ParkQ1</t>
  </si>
  <si>
    <t>SLAMQ1</t>
  </si>
  <si>
    <t>Society of St JamesQ1</t>
  </si>
  <si>
    <t>Solent Healthcare NHS TrustQ1</t>
  </si>
  <si>
    <t>Somewhere HouseQ1</t>
  </si>
  <si>
    <t>South Essex Partnership University NHS Foundation TrustQ1</t>
  </si>
  <si>
    <t>South London and Maudsley NHS Foundation TrustQ1</t>
  </si>
  <si>
    <t>Stabilisation ServicesQ1</t>
  </si>
  <si>
    <t>Stockport CouncilQ1</t>
  </si>
  <si>
    <t>StreetSceneQ1</t>
  </si>
  <si>
    <t>StreetScene Addiction RecoveryQ1</t>
  </si>
  <si>
    <t>Surrey and Borders Partnership NHS Foundation TrustQ1</t>
  </si>
  <si>
    <t>SwanswellQ1</t>
  </si>
  <si>
    <t>The Children's SocietyQ1</t>
  </si>
  <si>
    <t>The CyreniansQ1</t>
  </si>
  <si>
    <t>The Living RoomQ1</t>
  </si>
  <si>
    <t>The Nelson TrustQ1</t>
  </si>
  <si>
    <t>The Salvation ArmyQ1</t>
  </si>
  <si>
    <t>THOMAS ProjectQ1</t>
  </si>
  <si>
    <t>Torbay Primary Care TrustQ1</t>
  </si>
  <si>
    <t>Trevi HouseQ1</t>
  </si>
  <si>
    <t>TTPQ1</t>
  </si>
  <si>
    <t>Turning PointQ1</t>
  </si>
  <si>
    <t>UnspecifiedQ1</t>
  </si>
  <si>
    <t>WDPQ1</t>
  </si>
  <si>
    <t>We Are With YouQ1</t>
  </si>
  <si>
    <t>Western CounsellingQ1</t>
  </si>
  <si>
    <t>Yeldall Christian CentresQ1</t>
  </si>
  <si>
    <t>YMCAQ1</t>
  </si>
  <si>
    <t>Parent Provider</t>
  </si>
  <si>
    <t>Select parent provider</t>
  </si>
  <si>
    <t>Adder</t>
  </si>
  <si>
    <t>AdderQ1</t>
  </si>
  <si>
    <t>* ADDER/Accelerator: Blackpool, East Sussex, Middlesbrough, Norfolk, Newcastle upon Tyne, Wirral, Knowsley, Liverpool, Wakefield, Hackney, Tower Hamlets, Bristol.</t>
  </si>
  <si>
    <t>Adder/Accelerator*</t>
  </si>
  <si>
    <t>AcceleratorQ1</t>
  </si>
  <si>
    <t>Accelerator</t>
  </si>
  <si>
    <t>Not adder / Accelerator Q1</t>
  </si>
  <si>
    <t xml:space="preserve">Not adder / Accelerator </t>
  </si>
  <si>
    <t>Adder / Accelerator totalQ1</t>
  </si>
  <si>
    <t>Adder / Accelerator total</t>
  </si>
  <si>
    <t>Adder / Accelerator</t>
  </si>
  <si>
    <t>Select parent providerQ1</t>
  </si>
  <si>
    <t>Select parent providerQ2</t>
  </si>
  <si>
    <t>Select parent providerQ3</t>
  </si>
  <si>
    <t>N/AQ1</t>
  </si>
  <si>
    <t>N/AQ2</t>
  </si>
  <si>
    <t>N/AQ3</t>
  </si>
  <si>
    <t>L1314</t>
  </si>
  <si>
    <t>Richmond Homeless Pathway</t>
  </si>
  <si>
    <t>L2000</t>
  </si>
  <si>
    <t>CGL Croydon YP</t>
  </si>
  <si>
    <t>Blackpool Adolescent Service SMU Team</t>
  </si>
  <si>
    <t>Cyngor Alcohol Information Service (CAIS)</t>
  </si>
  <si>
    <t>X06B</t>
  </si>
  <si>
    <t>P1119</t>
  </si>
  <si>
    <t>Turning Tides West Sussex</t>
  </si>
  <si>
    <t>X15B</t>
  </si>
  <si>
    <t>SC106</t>
  </si>
  <si>
    <t>BSDAS Accelerator Psychosocial</t>
  </si>
  <si>
    <t>T1219</t>
  </si>
  <si>
    <t>Turning Point Leicester Adult</t>
  </si>
  <si>
    <t>T1221</t>
  </si>
  <si>
    <t>Turning Point Leicestershire and Rutland Adult</t>
  </si>
  <si>
    <t>U0636</t>
  </si>
  <si>
    <t>Calderdale Young People Service (Humankind)</t>
  </si>
  <si>
    <t>Turning point</t>
  </si>
  <si>
    <t>LocalQ4</t>
  </si>
  <si>
    <t>Select parent providerQ4</t>
  </si>
  <si>
    <t>N/AQ4</t>
  </si>
  <si>
    <t>Tower Hamlets Integrated Young People's Service (Compass)</t>
  </si>
  <si>
    <t>L0992</t>
  </si>
  <si>
    <t>Consortium - Assessment and Treatment Team - Lorraine Hewitt House</t>
  </si>
  <si>
    <t>Consortium - Central Team - Lorraine Hewitt House</t>
  </si>
  <si>
    <t>Consortium - Shared Care</t>
  </si>
  <si>
    <t>Guy's and St Thomas' NHS Foundation Trust Inpatient Detox Unit</t>
  </si>
  <si>
    <t>L1312</t>
  </si>
  <si>
    <t>Guy's and St Thomas' NHS Foundation Trust Non-rough sleeping Addictions Clinical Care Suite</t>
  </si>
  <si>
    <t>NA</t>
  </si>
  <si>
    <t>J20B</t>
  </si>
  <si>
    <t>Holgate House</t>
  </si>
  <si>
    <t>GMMH Chapman Barker Unit - RADAR Ward</t>
  </si>
  <si>
    <t>X01B</t>
  </si>
  <si>
    <t>M0376</t>
  </si>
  <si>
    <t>CGL Sefton</t>
  </si>
  <si>
    <t>M0377</t>
  </si>
  <si>
    <t>Delphi Medical Blackburn with Darwen</t>
  </si>
  <si>
    <t>CGL Gateshead Recovery Partnership</t>
  </si>
  <si>
    <t>North Tyneside Recovery Partnership - YP</t>
  </si>
  <si>
    <t>P0814</t>
  </si>
  <si>
    <t>East Sussex Under 25's SMS</t>
  </si>
  <si>
    <t>P1063</t>
  </si>
  <si>
    <t>Aquarius Young People's Team Oxfordshire</t>
  </si>
  <si>
    <t>E11B</t>
  </si>
  <si>
    <t>West Northamptonshire</t>
  </si>
  <si>
    <t>E10B</t>
  </si>
  <si>
    <t>North Northamptonshire</t>
  </si>
  <si>
    <t>P1120</t>
  </si>
  <si>
    <t>Q1721</t>
  </si>
  <si>
    <t>Bridge Substance Misuse Programme</t>
  </si>
  <si>
    <t>Inclusion Visions</t>
  </si>
  <si>
    <t>Children's Society</t>
  </si>
  <si>
    <t>Q1760</t>
  </si>
  <si>
    <t>The Forward Trust (Southend Adult)</t>
  </si>
  <si>
    <t>R0401</t>
  </si>
  <si>
    <t>CGL Walsall the Beacon YP</t>
  </si>
  <si>
    <t>R0500</t>
  </si>
  <si>
    <t>Shropshire Recovery YP</t>
  </si>
  <si>
    <t>SA507</t>
  </si>
  <si>
    <t>Project 28</t>
  </si>
  <si>
    <t>SH507</t>
  </si>
  <si>
    <t>Harbour Young Peoples Service</t>
  </si>
  <si>
    <t>X10B</t>
  </si>
  <si>
    <t>Bridge YP Bradford</t>
  </si>
  <si>
    <t>U0544</t>
  </si>
  <si>
    <t>DELTA YPS Scunthorpe</t>
  </si>
  <si>
    <t>Delta YPS</t>
  </si>
  <si>
    <t>Early BreakQ1</t>
  </si>
  <si>
    <t>Leicester City CouncilQ1</t>
  </si>
  <si>
    <t>Tom Harrison HouseQ1</t>
  </si>
  <si>
    <t>Turning pointQ1</t>
  </si>
  <si>
    <t>NAQ1</t>
  </si>
  <si>
    <t>L1306Q1</t>
  </si>
  <si>
    <t>L1307Q1</t>
  </si>
  <si>
    <t>L1308Q1</t>
  </si>
  <si>
    <t>L1309Q1</t>
  </si>
  <si>
    <t>L1310Q1</t>
  </si>
  <si>
    <t>L1311Q1</t>
  </si>
  <si>
    <t>L1312Q1</t>
  </si>
  <si>
    <t>L1313Q1</t>
  </si>
  <si>
    <t>L1314Q1</t>
  </si>
  <si>
    <t>L5064Q1</t>
  </si>
  <si>
    <t>M0051Q1</t>
  </si>
  <si>
    <t>M0083Q1</t>
  </si>
  <si>
    <t>M0119Q1</t>
  </si>
  <si>
    <t>M0309Q1</t>
  </si>
  <si>
    <t>M0321Q1</t>
  </si>
  <si>
    <t>M0351Q1</t>
  </si>
  <si>
    <t>M0375Q1</t>
  </si>
  <si>
    <t>M0376Q1</t>
  </si>
  <si>
    <t>M0377Q1</t>
  </si>
  <si>
    <t>N1028Q1</t>
  </si>
  <si>
    <t>P0814Q1</t>
  </si>
  <si>
    <t>P1119Q1</t>
  </si>
  <si>
    <t>P1120Q1</t>
  </si>
  <si>
    <t>Q1760Q1</t>
  </si>
  <si>
    <t>R0401Q1</t>
  </si>
  <si>
    <t>SB205Q1</t>
  </si>
  <si>
    <t>SC106Q1</t>
  </si>
  <si>
    <t>T1217Q1</t>
  </si>
  <si>
    <t>T1219Q1</t>
  </si>
  <si>
    <t>T1221Q1</t>
  </si>
  <si>
    <t>U0636Q1</t>
  </si>
  <si>
    <t>North NorthamptonshireQ1</t>
  </si>
  <si>
    <t>West NorthamptonshireQ1</t>
  </si>
  <si>
    <t>The BAC Oâ€™Connor CentreQ1</t>
  </si>
  <si>
    <t>The BAC Oâ€™Connor Centre</t>
  </si>
  <si>
    <t>The Matthew Project</t>
  </si>
  <si>
    <t>L0986</t>
  </si>
  <si>
    <t>L5062</t>
  </si>
  <si>
    <t>P1118</t>
  </si>
  <si>
    <t>Q1657</t>
  </si>
  <si>
    <t>R0511</t>
  </si>
  <si>
    <t>U0649</t>
  </si>
  <si>
    <t>CGL Newham YP</t>
  </si>
  <si>
    <t>CGL H&amp;F Alcohol Service</t>
  </si>
  <si>
    <t>Inclusion IPD</t>
  </si>
  <si>
    <t>The Matthew Project: UNITY</t>
  </si>
  <si>
    <t>CGL Coventry YP</t>
  </si>
  <si>
    <t>Wakefield Turning Point - Inspiring Futures YP</t>
  </si>
  <si>
    <t>AGNCY_agency_value</t>
  </si>
  <si>
    <t>L0987</t>
  </si>
  <si>
    <t>L2001</t>
  </si>
  <si>
    <t>N1021</t>
  </si>
  <si>
    <t>Q1762</t>
  </si>
  <si>
    <t>L0978</t>
  </si>
  <si>
    <t>L0988</t>
  </si>
  <si>
    <t>L1315</t>
  </si>
  <si>
    <t>Q1763</t>
  </si>
  <si>
    <t>T1224</t>
  </si>
  <si>
    <t>Lambeth Youth Offending Service</t>
  </si>
  <si>
    <t>Mildmay Mission Hospital Stabilisation-based Intermediate Rehabilitation beds</t>
  </si>
  <si>
    <t>Insight Lewisham</t>
  </si>
  <si>
    <t>Z00B</t>
  </si>
  <si>
    <t>X17B</t>
  </si>
  <si>
    <t>Note that all indicators are calculated only for adult clients (age 18+) who have received any treatment at an adult provider, i.e. a client aged 18+ who has only received treatment at a YP provider is excluded. This is because prescribing information, including buprenorphine depot OST, is not recorded at YP providers.</t>
  </si>
  <si>
    <t>Via - B&amp;D YOS</t>
  </si>
  <si>
    <t>Via - Subwize</t>
  </si>
  <si>
    <t>Via - Elev8</t>
  </si>
  <si>
    <t>L0990</t>
  </si>
  <si>
    <t>Hounslow Young Persons EngageD (HYPED)</t>
  </si>
  <si>
    <t>Via - Redbridge YOS</t>
  </si>
  <si>
    <t>Via - Merton</t>
  </si>
  <si>
    <t>Via - R3 - Redbridge</t>
  </si>
  <si>
    <t>Via - New Beginnings - Brent</t>
  </si>
  <si>
    <t>Via - Greenwich</t>
  </si>
  <si>
    <t>Via - Harrow</t>
  </si>
  <si>
    <t>Via - Inroads - Camden</t>
  </si>
  <si>
    <t>Via - Inroads - Islington</t>
  </si>
  <si>
    <t>L1317</t>
  </si>
  <si>
    <t>CGL Camden Integrated Drug and Alcohol Service</t>
  </si>
  <si>
    <t>Parkland Place Lancashire</t>
  </si>
  <si>
    <t>CGL Cheshire East YP</t>
  </si>
  <si>
    <t>CGL Cheshire East Macclesfield</t>
  </si>
  <si>
    <t>CGL Cheshire East Crewe</t>
  </si>
  <si>
    <t>Via - New Beginnings - Cheshire West &amp; Chester CH</t>
  </si>
  <si>
    <t>Via - New Beginnings - Cheshire West &amp; Chester EP</t>
  </si>
  <si>
    <t>Via - New Beginnings - Cheshire West &amp; Chester NW</t>
  </si>
  <si>
    <t>M0381</t>
  </si>
  <si>
    <t>THOMAS Bolton</t>
  </si>
  <si>
    <t>Here4YOUth Wokingham</t>
  </si>
  <si>
    <t>Via - West Berkshire</t>
  </si>
  <si>
    <t>P1122</t>
  </si>
  <si>
    <t>The Forward Trust Medway Adults</t>
  </si>
  <si>
    <t>P1124</t>
  </si>
  <si>
    <t>Here4YOUth Oxfordshire</t>
  </si>
  <si>
    <t>P1125</t>
  </si>
  <si>
    <t>Addiction Recovery Centre Portsmouth</t>
  </si>
  <si>
    <t>Via - Passmores House</t>
  </si>
  <si>
    <t>Essex STaRS Inpatient Detox (Regional Consortia)</t>
  </si>
  <si>
    <t>Q1765</t>
  </si>
  <si>
    <t>E of E Regional Consortia Step Down Provision</t>
  </si>
  <si>
    <t>Here4YOUth Worcestershire</t>
  </si>
  <si>
    <t>SC216</t>
  </si>
  <si>
    <t>Addiction Recovery Agency (ARA)</t>
  </si>
  <si>
    <t>Jasmine Mother's Recovery (Trevi)</t>
  </si>
  <si>
    <t>SM210</t>
  </si>
  <si>
    <t>Change, Grow, Live (Swindon)</t>
  </si>
  <si>
    <t>T1225</t>
  </si>
  <si>
    <t>Substance to Solution (North Northants)</t>
  </si>
  <si>
    <t>T1226</t>
  </si>
  <si>
    <t>Substance to Solution (West Northants)</t>
  </si>
  <si>
    <t>U0375</t>
  </si>
  <si>
    <t>Refresh Hull YP</t>
  </si>
  <si>
    <t>U0589</t>
  </si>
  <si>
    <t>CGL Sheffield YP</t>
  </si>
  <si>
    <t>U0650</t>
  </si>
  <si>
    <t>North Yorkshire YP (Humankind)</t>
  </si>
  <si>
    <t>U0652</t>
  </si>
  <si>
    <t>We Are With You - Rotherham Adult</t>
  </si>
  <si>
    <t>U0654</t>
  </si>
  <si>
    <t>New Vision Bradford Adult (Humankind)</t>
  </si>
  <si>
    <t>U0656</t>
  </si>
  <si>
    <t>Aspire Drug &amp; Alcohol Inpatient Doncaster</t>
  </si>
  <si>
    <t>L0546Q1</t>
  </si>
  <si>
    <t>L0897Q1</t>
  </si>
  <si>
    <t>L0960Q1</t>
  </si>
  <si>
    <t>R0475Q1</t>
  </si>
  <si>
    <t>SG505Q1</t>
  </si>
  <si>
    <t>SI507Q1</t>
  </si>
  <si>
    <t>W0083Q1</t>
  </si>
  <si>
    <t>L0988Q1</t>
  </si>
  <si>
    <t>L0990Q1</t>
  </si>
  <si>
    <t>L1315Q1</t>
  </si>
  <si>
    <t>L1317Q1</t>
  </si>
  <si>
    <t>L2001Q1</t>
  </si>
  <si>
    <t>M0372Q1</t>
  </si>
  <si>
    <t>P1118Q1</t>
  </si>
  <si>
    <t>P1122Q1</t>
  </si>
  <si>
    <t>P1125Q1</t>
  </si>
  <si>
    <t>Q1762Q1</t>
  </si>
  <si>
    <t>Q1763Q1</t>
  </si>
  <si>
    <t>SC216Q1</t>
  </si>
  <si>
    <t>SM210Q1</t>
  </si>
  <si>
    <t>T1224Q1</t>
  </si>
  <si>
    <t>T1225Q1</t>
  </si>
  <si>
    <t>T1226Q1</t>
  </si>
  <si>
    <t>U0650Q1</t>
  </si>
  <si>
    <t>U0652Q1</t>
  </si>
  <si>
    <t>U0654Q1</t>
  </si>
  <si>
    <t>U0656Q1</t>
  </si>
  <si>
    <t>Camden LAQ1</t>
  </si>
  <si>
    <t>Poole Hospital  NHS Foundation TrustQ1</t>
  </si>
  <si>
    <t>ProspectsQ1</t>
  </si>
  <si>
    <t>Tower Hamlets MissionQ1</t>
  </si>
  <si>
    <t>Local Authority Totals -- Use dropdown for Provider Totals</t>
  </si>
  <si>
    <t>L0984</t>
  </si>
  <si>
    <t>M0379</t>
  </si>
  <si>
    <t>M0380</t>
  </si>
  <si>
    <t>U0657</t>
  </si>
  <si>
    <t>CGL YP Southwark</t>
  </si>
  <si>
    <t>CGL Sefton YP</t>
  </si>
  <si>
    <t>MERC Addictions In-reach</t>
  </si>
  <si>
    <t>AGENCY PICK LIST NEEDS TO BE IN ALPHABETICAL ORDER BY COLUMN D, DAT_Value</t>
  </si>
  <si>
    <t>N1025</t>
  </si>
  <si>
    <t>Hartlepool YP Substance Misuse Service</t>
  </si>
  <si>
    <t>N1032</t>
  </si>
  <si>
    <t>N1033</t>
  </si>
  <si>
    <t>P1126</t>
  </si>
  <si>
    <t>Q1711</t>
  </si>
  <si>
    <t>CASUS Cambridgeshire</t>
  </si>
  <si>
    <t>SE223</t>
  </si>
  <si>
    <t>U0655</t>
  </si>
  <si>
    <t>Ark House Rehab Scarborough</t>
  </si>
  <si>
    <t>L1319</t>
  </si>
  <si>
    <t>M0555</t>
  </si>
  <si>
    <t>Response</t>
  </si>
  <si>
    <t>Wirral Council</t>
  </si>
  <si>
    <t>N1031</t>
  </si>
  <si>
    <t>X12B</t>
  </si>
  <si>
    <t>Q1: 2024/25</t>
  </si>
  <si>
    <t>Bolton YP NHS Foundation TrustQ1</t>
  </si>
  <si>
    <t>Bolton YP NHS Foundation Trust</t>
  </si>
  <si>
    <t>Catch 22Q1</t>
  </si>
  <si>
    <t>ResolveQ1</t>
  </si>
  <si>
    <t>Westcliffe HouseQ1</t>
  </si>
  <si>
    <t>Wirral CouncilQ1</t>
  </si>
  <si>
    <t>L0984Q1</t>
  </si>
  <si>
    <t>L1297Q1</t>
  </si>
  <si>
    <t>L1318Q1</t>
  </si>
  <si>
    <t>L1318</t>
  </si>
  <si>
    <t>L1319Q1</t>
  </si>
  <si>
    <t>L2002Q1</t>
  </si>
  <si>
    <t>L2002</t>
  </si>
  <si>
    <t>L5063Q1</t>
  </si>
  <si>
    <t>M0366Q1</t>
  </si>
  <si>
    <t>M0366</t>
  </si>
  <si>
    <t>M0379Q1</t>
  </si>
  <si>
    <t>M0380Q1</t>
  </si>
  <si>
    <t>M0555Q1</t>
  </si>
  <si>
    <t>N1015Q1</t>
  </si>
  <si>
    <t>N1031Q1</t>
  </si>
  <si>
    <t>N1032Q1</t>
  </si>
  <si>
    <t>P0942Q1</t>
  </si>
  <si>
    <t>P1062Q1</t>
  </si>
  <si>
    <t>P1126Q1</t>
  </si>
  <si>
    <t>Q1636Q1</t>
  </si>
  <si>
    <t>Q1711Q1</t>
  </si>
  <si>
    <t>Q1749Q1</t>
  </si>
  <si>
    <t>Q1768Q1</t>
  </si>
  <si>
    <t>Q1768</t>
  </si>
  <si>
    <t>R0508Q1</t>
  </si>
  <si>
    <t>R0508</t>
  </si>
  <si>
    <t>R0511Q1</t>
  </si>
  <si>
    <t>R0516Q1</t>
  </si>
  <si>
    <t>R0516</t>
  </si>
  <si>
    <t>R0518Q1</t>
  </si>
  <si>
    <t>R0518</t>
  </si>
  <si>
    <t>SC217Q1</t>
  </si>
  <si>
    <t>SC217</t>
  </si>
  <si>
    <t>SE223Q1</t>
  </si>
  <si>
    <t>SG221Q1</t>
  </si>
  <si>
    <t>SG221</t>
  </si>
  <si>
    <t>SJ312Q1</t>
  </si>
  <si>
    <t>T1212Q1</t>
  </si>
  <si>
    <t>T1212</t>
  </si>
  <si>
    <t>T1231Q1</t>
  </si>
  <si>
    <t>T1231</t>
  </si>
  <si>
    <t>U0490Q1</t>
  </si>
  <si>
    <t>U0490</t>
  </si>
  <si>
    <t>U0653Q1</t>
  </si>
  <si>
    <t>U0653</t>
  </si>
  <si>
    <t>U0655Q1</t>
  </si>
  <si>
    <t>U0657Q1</t>
  </si>
  <si>
    <t>W0074Q1</t>
  </si>
  <si>
    <t>Via - Kingston</t>
  </si>
  <si>
    <t>The Doctor Hickey Surgery</t>
  </si>
  <si>
    <t>Enfield YP - Humankind</t>
  </si>
  <si>
    <t>B24B</t>
  </si>
  <si>
    <t>B23B</t>
  </si>
  <si>
    <t>CGL St Helens Integrated Recovery Service</t>
  </si>
  <si>
    <t>Z01B</t>
  </si>
  <si>
    <t>Platform YP Gateshead (Humankind) (deactive)</t>
  </si>
  <si>
    <t>Northumberland Alcohol Outreach (deactive)</t>
  </si>
  <si>
    <t>Recovery Connections</t>
  </si>
  <si>
    <t>START Hartlepool Adult</t>
  </si>
  <si>
    <t>START Hartlepool YP</t>
  </si>
  <si>
    <t>K18B</t>
  </si>
  <si>
    <t>Cranstoun RBWM</t>
  </si>
  <si>
    <t>Phoenix Futures Ophelia House</t>
  </si>
  <si>
    <t>Oxygen Inpatient Detox</t>
  </si>
  <si>
    <t>Forward Trust - Thurrock Adult</t>
  </si>
  <si>
    <t>Inclusion Telford YP (Telford STARS)</t>
  </si>
  <si>
    <t>With You at Stoke-on-Trent Adult</t>
  </si>
  <si>
    <t>MPFT Adult - Staffordshire</t>
  </si>
  <si>
    <t>Substance Use Support Team (SUST)</t>
  </si>
  <si>
    <t>STaR (System Treatment and Recovery)</t>
  </si>
  <si>
    <t>Via - Gloucestershire</t>
  </si>
  <si>
    <t>D16B</t>
  </si>
  <si>
    <t>Nottingham Drug &amp; Alcohol Young People Service</t>
  </si>
  <si>
    <t>New Oakwood Lodge - Derby Rehab (Phoenix Futures)</t>
  </si>
  <si>
    <t>Turning Point - Lincolnshire Adult</t>
  </si>
  <si>
    <t>Forward Leeds YP (Humankind)</t>
  </si>
  <si>
    <t>Sheffield Treatment and Recovery Team (NHS) - Deactive</t>
  </si>
  <si>
    <t>Sheffield Treatment &amp; Recovery Team (NHS) Alcohol - Deactive</t>
  </si>
  <si>
    <t>Grimsby Practices in Partnership (deactive)</t>
  </si>
  <si>
    <t>Project 3 YP Health and Wellbeing Doncaster (deactive)</t>
  </si>
  <si>
    <t>CGL Bradford New Directions (deactive)</t>
  </si>
  <si>
    <t>CGL Rotherham Adult Drug and Alcohol (deactive)</t>
  </si>
  <si>
    <t>CGL Kirklees</t>
  </si>
  <si>
    <t>We Are With You - Rotherham YP</t>
  </si>
  <si>
    <t>Likewise Sheffield (Humankind)</t>
  </si>
  <si>
    <t>THOMAS Blackburn</t>
  </si>
  <si>
    <t>Early Break Rochdale YP</t>
  </si>
  <si>
    <t>Buprenorphine depot injection (new sub-intervention)</t>
  </si>
  <si>
    <t>Buprenorphine depot injection, sub-intervention types - CDS-Q removed the old sub-intervention recording and replaced it with a unified maintenance or withdrawal sub-intervention. The older sub-interventions are still reported as some data is still being submitted using them, and the "All" rows refer to any buprenorphine sub-intervention being used.</t>
  </si>
  <si>
    <t>InTxPhBUDIYTD</t>
  </si>
  <si>
    <t>InTxPhBUDIMAINWTHNEWSIRYTD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</si>
</sst>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8"/>
      <name val="Courier"/>
      <family val="3"/>
    </font>
    <font>
      <b/>
      <sz val="16"/>
      <color theme="1"/>
      <name val="Calibri"/>
      <family val="2"/>
      <scheme val="minor"/>
    </font>
    <font>
      <b/>
      <sz val="14"/>
      <color theme="1"/>
      <name val="Calibri"/>
      <family val="2"/>
      <scheme val="minor"/>
    </font>
    <font>
      <b/>
      <sz val="24"/>
      <color theme="1"/>
      <name val="Calibri"/>
      <family val="2"/>
      <scheme val="minor"/>
    </font>
    <font>
      <b/>
      <sz val="14"/>
      <color theme="0"/>
      <name val="Calibri"/>
      <family val="2"/>
      <scheme val="minor"/>
    </font>
    <font>
      <sz val="10"/>
      <name val="Arial"/>
      <family val="2"/>
    </font>
    <font>
      <sz val="11"/>
      <color indexed="8"/>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sz val="11"/>
      <color theme="1"/>
      <name val="Calibri"/>
      <family val="2"/>
      <scheme val="minor"/>
    </font>
    <font>
      <b/>
      <i/>
      <sz val="11"/>
      <color theme="1"/>
      <name val="Calibri"/>
      <family val="2"/>
      <scheme val="minor"/>
    </font>
    <font>
      <b/>
      <sz val="8"/>
      <color theme="1"/>
      <name val="Calibri"/>
      <family val="2"/>
      <scheme val="minor"/>
    </font>
    <font>
      <sz val="12"/>
      <color theme="0"/>
      <name val="Calibri"/>
      <family val="2"/>
      <scheme val="minor"/>
    </font>
    <font>
      <sz val="12"/>
      <color theme="1"/>
      <name val="Calibri"/>
      <family val="2"/>
      <scheme val="minor"/>
    </font>
    <font>
      <u/>
      <sz val="11"/>
      <color theme="0"/>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sz val="10"/>
      <color theme="1"/>
      <name val="Arial"/>
      <family val="2"/>
    </font>
    <font>
      <b/>
      <i/>
      <sz val="10"/>
      <color theme="1"/>
      <name val="Calibri"/>
      <family val="2"/>
      <scheme val="minor"/>
    </font>
    <font>
      <sz val="14"/>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1"/>
        <bgColor indexed="64"/>
      </patternFill>
    </fill>
    <fill>
      <patternFill patternType="solid">
        <fgColor theme="3" tint="0.39997558519241921"/>
        <bgColor indexed="64"/>
      </patternFill>
    </fill>
    <fill>
      <patternFill patternType="solid">
        <fgColor theme="0" tint="-0.34998626667073579"/>
        <bgColor indexed="64"/>
      </patternFill>
    </fill>
  </fills>
  <borders count="32">
    <border>
      <left/>
      <right/>
      <top/>
      <bottom/>
      <diagonal/>
    </border>
    <border>
      <left/>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14996795556505021"/>
      </right>
      <top/>
      <bottom/>
      <diagonal/>
    </border>
    <border>
      <left style="thin">
        <color theme="0" tint="-0.24994659260841701"/>
      </left>
      <right/>
      <top style="thin">
        <color theme="0" tint="-0.24994659260841701"/>
      </top>
      <bottom style="thin">
        <color theme="0" tint="-0.24994659260841701"/>
      </bottom>
      <diagonal/>
    </border>
    <border>
      <left style="thick">
        <color theme="1"/>
      </left>
      <right/>
      <top style="thick">
        <color theme="1"/>
      </top>
      <bottom/>
      <diagonal/>
    </border>
    <border>
      <left/>
      <right/>
      <top style="thick">
        <color theme="1"/>
      </top>
      <bottom/>
      <diagonal/>
    </border>
    <border>
      <left style="thick">
        <color theme="1"/>
      </left>
      <right/>
      <top/>
      <bottom style="thick">
        <color theme="1"/>
      </bottom>
      <diagonal/>
    </border>
    <border>
      <left/>
      <right/>
      <top/>
      <bottom style="thick">
        <color theme="1"/>
      </bottom>
      <diagonal/>
    </border>
    <border>
      <left style="thin">
        <color theme="1"/>
      </left>
      <right/>
      <top style="thin">
        <color theme="1"/>
      </top>
      <bottom/>
      <diagonal/>
    </border>
    <border>
      <left/>
      <right/>
      <top style="thin">
        <color theme="1"/>
      </top>
      <bottom/>
      <diagonal/>
    </border>
    <border>
      <left style="thin">
        <color theme="1"/>
      </left>
      <right/>
      <top/>
      <bottom style="thin">
        <color theme="1"/>
      </bottom>
      <diagonal/>
    </border>
    <border>
      <left/>
      <right/>
      <top/>
      <bottom style="thin">
        <color theme="1"/>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14993743705557422"/>
      </bottom>
      <diagonal/>
    </border>
  </borders>
  <cellStyleXfs count="5">
    <xf numFmtId="0" fontId="0" fillId="0" borderId="0"/>
    <xf numFmtId="0" fontId="4" fillId="0" borderId="0"/>
    <xf numFmtId="0" fontId="9" fillId="0" borderId="0"/>
    <xf numFmtId="0" fontId="13" fillId="0" borderId="0" applyNumberFormat="0" applyFill="0" applyBorder="0" applyAlignment="0" applyProtection="0"/>
    <xf numFmtId="9" fontId="16" fillId="0" borderId="0" applyFont="0" applyFill="0" applyBorder="0" applyAlignment="0" applyProtection="0"/>
  </cellStyleXfs>
  <cellXfs count="256">
    <xf numFmtId="0" fontId="0" fillId="0" borderId="0" xfId="0"/>
    <xf numFmtId="0" fontId="0" fillId="0" borderId="0" xfId="0" applyFill="1"/>
    <xf numFmtId="0" fontId="0" fillId="0" borderId="0" xfId="0" applyAlignment="1">
      <alignment horizontal="right"/>
    </xf>
    <xf numFmtId="0" fontId="0" fillId="0" borderId="0" xfId="0" applyFill="1" applyAlignment="1">
      <alignment horizontal="right"/>
    </xf>
    <xf numFmtId="0" fontId="0" fillId="0" borderId="2" xfId="0" applyFill="1" applyBorder="1" applyAlignment="1">
      <alignment horizontal="right"/>
    </xf>
    <xf numFmtId="0" fontId="2" fillId="0" borderId="0" xfId="0" applyFont="1" applyFill="1" applyBorder="1" applyAlignment="1">
      <alignment horizontal="center" vertical="center"/>
    </xf>
    <xf numFmtId="0" fontId="3" fillId="0" borderId="0" xfId="0" applyFont="1"/>
    <xf numFmtId="164" fontId="0" fillId="0" borderId="0" xfId="0" applyNumberFormat="1" applyAlignment="1">
      <alignment horizontal="right"/>
    </xf>
    <xf numFmtId="0" fontId="5" fillId="0" borderId="0" xfId="0" applyFont="1" applyFill="1" applyAlignment="1">
      <alignment vertical="center"/>
    </xf>
    <xf numFmtId="0" fontId="0" fillId="0" borderId="0" xfId="0"/>
    <xf numFmtId="0" fontId="0" fillId="0" borderId="0" xfId="0" applyFill="1"/>
    <xf numFmtId="0" fontId="0" fillId="0" borderId="0" xfId="0" applyFont="1" applyFill="1" applyBorder="1"/>
    <xf numFmtId="0" fontId="0" fillId="0" borderId="0" xfId="0" applyFont="1"/>
    <xf numFmtId="0" fontId="1" fillId="0" borderId="0" xfId="0" applyFont="1" applyFill="1" applyBorder="1" applyAlignment="1">
      <alignment horizontal="left" vertical="center"/>
    </xf>
    <xf numFmtId="164" fontId="0" fillId="0" borderId="0" xfId="0" applyNumberFormat="1" applyFill="1" applyBorder="1" applyAlignment="1">
      <alignment horizontal="right"/>
    </xf>
    <xf numFmtId="0" fontId="0" fillId="0" borderId="0" xfId="0" applyFont="1" applyFill="1"/>
    <xf numFmtId="0" fontId="10" fillId="0" borderId="0" xfId="2" applyFont="1" applyFill="1" applyBorder="1" applyAlignment="1">
      <alignment horizontal="left" vertical="center" wrapText="1"/>
    </xf>
    <xf numFmtId="164" fontId="0" fillId="0" borderId="0" xfId="0" applyNumberFormat="1" applyFont="1" applyAlignment="1">
      <alignment horizontal="right" vertical="center"/>
    </xf>
    <xf numFmtId="0" fontId="0" fillId="0" borderId="0" xfId="0" applyFont="1" applyFill="1" applyBorder="1" applyAlignment="1">
      <alignment horizontal="center" vertical="center"/>
    </xf>
    <xf numFmtId="0" fontId="2" fillId="0" borderId="0" xfId="0" applyFont="1" applyFill="1" applyBorder="1" applyAlignment="1">
      <alignment horizontal="left" vertical="center"/>
    </xf>
    <xf numFmtId="164" fontId="0" fillId="0" borderId="0" xfId="0" applyNumberFormat="1" applyFill="1" applyAlignment="1">
      <alignment horizontal="right"/>
    </xf>
    <xf numFmtId="10" fontId="0" fillId="0" borderId="0" xfId="0" applyNumberFormat="1" applyFont="1" applyAlignment="1">
      <alignment horizontal="right" vertical="center"/>
    </xf>
    <xf numFmtId="10" fontId="0" fillId="0" borderId="0" xfId="0" applyNumberFormat="1" applyAlignment="1">
      <alignment horizontal="right"/>
    </xf>
    <xf numFmtId="0" fontId="12" fillId="0" borderId="0" xfId="0" applyFont="1" applyFill="1" applyBorder="1" applyAlignment="1">
      <alignment horizontal="center" vertical="center" wrapText="1"/>
    </xf>
    <xf numFmtId="0" fontId="11" fillId="0" borderId="0" xfId="2" applyFont="1" applyFill="1" applyBorder="1" applyAlignment="1">
      <alignment horizontal="center" vertical="center" wrapText="1"/>
    </xf>
    <xf numFmtId="164" fontId="0" fillId="0" borderId="0" xfId="0" applyNumberFormat="1" applyFont="1" applyFill="1" applyBorder="1" applyAlignment="1">
      <alignment horizontal="right" vertical="center"/>
    </xf>
    <xf numFmtId="1" fontId="0" fillId="0" borderId="0" xfId="0" applyNumberFormat="1" applyFont="1" applyAlignment="1">
      <alignment horizontal="right" vertical="center"/>
    </xf>
    <xf numFmtId="1" fontId="1" fillId="0" borderId="0" xfId="0" applyNumberFormat="1" applyFont="1" applyFill="1" applyBorder="1" applyAlignment="1">
      <alignment horizontal="center" vertical="center" wrapText="1"/>
    </xf>
    <xf numFmtId="0" fontId="2" fillId="0" borderId="0" xfId="0" applyFont="1" applyFill="1" applyBorder="1" applyAlignment="1">
      <alignment vertical="center" wrapText="1"/>
    </xf>
    <xf numFmtId="17" fontId="7" fillId="0" borderId="0" xfId="0" applyNumberFormat="1" applyFont="1" applyFill="1" applyBorder="1" applyAlignment="1">
      <alignment horizontal="center" vertical="center"/>
    </xf>
    <xf numFmtId="164" fontId="0" fillId="0" borderId="0" xfId="0" applyNumberFormat="1" applyFont="1" applyFill="1" applyBorder="1" applyAlignment="1">
      <alignment horizontal="right"/>
    </xf>
    <xf numFmtId="0" fontId="0" fillId="0" borderId="0" xfId="0" applyFont="1" applyFill="1" applyBorder="1" applyAlignment="1">
      <alignment vertical="center"/>
    </xf>
    <xf numFmtId="1" fontId="0" fillId="0" borderId="0" xfId="0" applyNumberFormat="1" applyFill="1" applyAlignment="1">
      <alignment horizontal="right"/>
    </xf>
    <xf numFmtId="1" fontId="7" fillId="0" borderId="0" xfId="0" applyNumberFormat="1" applyFont="1" applyFill="1" applyAlignment="1">
      <alignment horizontal="center" vertical="center"/>
    </xf>
    <xf numFmtId="1" fontId="1"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1" fontId="0" fillId="0" borderId="0" xfId="0" applyNumberFormat="1" applyFill="1" applyBorder="1" applyAlignment="1">
      <alignment horizontal="right"/>
    </xf>
    <xf numFmtId="1" fontId="0" fillId="0" borderId="0" xfId="0" applyNumberFormat="1" applyFont="1" applyFill="1" applyBorder="1" applyAlignment="1">
      <alignment horizontal="center" vertical="center"/>
    </xf>
    <xf numFmtId="1" fontId="11" fillId="0" borderId="0" xfId="0" applyNumberFormat="1" applyFont="1" applyFill="1" applyAlignment="1">
      <alignment horizontal="right"/>
    </xf>
    <xf numFmtId="1" fontId="12" fillId="0" borderId="0" xfId="0" applyNumberFormat="1" applyFont="1" applyFill="1" applyBorder="1" applyAlignment="1">
      <alignment horizontal="center" vertical="center" wrapText="1"/>
    </xf>
    <xf numFmtId="1" fontId="11" fillId="0" borderId="0" xfId="2" applyNumberFormat="1" applyFont="1" applyFill="1" applyBorder="1" applyAlignment="1">
      <alignment horizontal="center" vertical="center" wrapText="1"/>
    </xf>
    <xf numFmtId="1" fontId="11" fillId="0" borderId="0" xfId="0" applyNumberFormat="1" applyFont="1" applyFill="1" applyAlignment="1">
      <alignment vertical="center"/>
    </xf>
    <xf numFmtId="1" fontId="2" fillId="0" borderId="0" xfId="0" applyNumberFormat="1" applyFont="1" applyFill="1" applyBorder="1" applyAlignment="1">
      <alignment horizontal="center" vertical="center" wrapText="1"/>
    </xf>
    <xf numFmtId="1" fontId="10" fillId="0" borderId="0" xfId="2" applyNumberFormat="1" applyFont="1" applyFill="1" applyBorder="1" applyAlignment="1">
      <alignment horizontal="center" vertical="center" wrapText="1"/>
    </xf>
    <xf numFmtId="1" fontId="0" fillId="0" borderId="0" xfId="0" applyNumberFormat="1" applyFont="1" applyFill="1" applyAlignment="1">
      <alignment horizontal="right" vertical="center"/>
    </xf>
    <xf numFmtId="1" fontId="0" fillId="0" borderId="0" xfId="0" applyNumberFormat="1" applyFont="1" applyFill="1" applyAlignment="1">
      <alignment vertical="center"/>
    </xf>
    <xf numFmtId="9" fontId="10" fillId="0" borderId="0" xfId="2" applyNumberFormat="1" applyFont="1" applyFill="1" applyBorder="1" applyAlignment="1">
      <alignment horizontal="center" vertical="center" wrapText="1"/>
    </xf>
    <xf numFmtId="0" fontId="0" fillId="0" borderId="0" xfId="0" quotePrefix="1"/>
    <xf numFmtId="0" fontId="0" fillId="0" borderId="0" xfId="0" applyBorder="1"/>
    <xf numFmtId="0" fontId="0" fillId="0" borderId="1" xfId="0" applyFill="1" applyBorder="1" applyAlignment="1">
      <alignment horizontal="right"/>
    </xf>
    <xf numFmtId="0" fontId="6" fillId="0" borderId="0" xfId="0" applyFont="1" applyFill="1" applyAlignment="1">
      <alignment vertical="center"/>
    </xf>
    <xf numFmtId="0" fontId="0" fillId="0" borderId="0" xfId="2" applyFont="1" applyFill="1" applyBorder="1" applyAlignment="1">
      <alignment horizontal="center" vertical="center" wrapText="1"/>
    </xf>
    <xf numFmtId="0" fontId="0" fillId="0" borderId="0" xfId="0" applyFont="1" applyFill="1" applyBorder="1" applyAlignment="1">
      <alignment horizontal="left" vertical="center"/>
    </xf>
    <xf numFmtId="0" fontId="0" fillId="0" borderId="0" xfId="0" applyAlignment="1"/>
    <xf numFmtId="0" fontId="17" fillId="3" borderId="0" xfId="0" applyFont="1" applyFill="1" applyBorder="1" applyAlignment="1">
      <alignment horizontal="left" wrapText="1"/>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xf>
    <xf numFmtId="1" fontId="3" fillId="0" borderId="0" xfId="2"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3" fillId="0" borderId="0" xfId="0" applyFont="1" applyFill="1" applyAlignment="1">
      <alignment horizontal="center" vertical="center"/>
    </xf>
    <xf numFmtId="1" fontId="3" fillId="0" borderId="0" xfId="0" applyNumberFormat="1" applyFont="1" applyFill="1"/>
    <xf numFmtId="0" fontId="10" fillId="3" borderId="16" xfId="2" applyFont="1" applyFill="1" applyBorder="1" applyAlignment="1">
      <alignment horizontal="left" vertical="center" wrapText="1"/>
    </xf>
    <xf numFmtId="0" fontId="0" fillId="3" borderId="16" xfId="0" applyFont="1" applyFill="1" applyBorder="1" applyAlignment="1">
      <alignment horizontal="left" vertical="center"/>
    </xf>
    <xf numFmtId="0" fontId="1" fillId="3" borderId="17" xfId="0" applyFont="1" applyFill="1" applyBorder="1" applyAlignment="1">
      <alignment horizontal="left" vertical="center"/>
    </xf>
    <xf numFmtId="0" fontId="2" fillId="4" borderId="16" xfId="0" applyFont="1" applyFill="1" applyBorder="1" applyAlignment="1">
      <alignment horizontal="left" vertical="center"/>
    </xf>
    <xf numFmtId="0" fontId="2" fillId="5" borderId="16" xfId="0" applyFont="1" applyFill="1" applyBorder="1" applyAlignment="1">
      <alignment horizontal="left" vertical="center"/>
    </xf>
    <xf numFmtId="164" fontId="20" fillId="0" borderId="0" xfId="0" applyNumberFormat="1" applyFont="1" applyAlignment="1">
      <alignment horizontal="right"/>
    </xf>
    <xf numFmtId="0" fontId="20" fillId="0" borderId="0" xfId="0" applyFont="1" applyAlignment="1">
      <alignment horizontal="right"/>
    </xf>
    <xf numFmtId="0" fontId="19" fillId="0" borderId="2" xfId="0" applyFont="1" applyFill="1" applyBorder="1"/>
    <xf numFmtId="164" fontId="19" fillId="0" borderId="2" xfId="0" applyNumberFormat="1" applyFont="1" applyFill="1" applyBorder="1" applyAlignment="1">
      <alignment horizontal="right"/>
    </xf>
    <xf numFmtId="0" fontId="19" fillId="0" borderId="2" xfId="0" applyFont="1" applyFill="1" applyBorder="1" applyAlignment="1">
      <alignment horizontal="right"/>
    </xf>
    <xf numFmtId="0" fontId="19" fillId="0" borderId="6" xfId="0" applyFont="1" applyFill="1" applyBorder="1"/>
    <xf numFmtId="164" fontId="19" fillId="0" borderId="7" xfId="0" applyNumberFormat="1" applyFont="1" applyFill="1" applyBorder="1" applyAlignment="1">
      <alignment horizontal="right"/>
    </xf>
    <xf numFmtId="0" fontId="19" fillId="0" borderId="7" xfId="0" applyFont="1" applyFill="1" applyBorder="1" applyAlignment="1">
      <alignment horizontal="right"/>
    </xf>
    <xf numFmtId="0" fontId="14" fillId="0" borderId="0" xfId="0" applyFont="1"/>
    <xf numFmtId="164" fontId="14" fillId="0" borderId="0" xfId="0" applyNumberFormat="1" applyFont="1" applyAlignment="1">
      <alignment horizontal="right"/>
    </xf>
    <xf numFmtId="0" fontId="14" fillId="0" borderId="0" xfId="0" applyFont="1" applyAlignment="1">
      <alignment horizontal="right"/>
    </xf>
    <xf numFmtId="0" fontId="15" fillId="0" borderId="2" xfId="0" applyFont="1" applyFill="1" applyBorder="1"/>
    <xf numFmtId="164" fontId="15" fillId="0" borderId="2" xfId="0" applyNumberFormat="1" applyFont="1" applyFill="1" applyBorder="1" applyAlignment="1">
      <alignment horizontal="right"/>
    </xf>
    <xf numFmtId="0" fontId="15" fillId="0" borderId="2" xfId="0" applyFont="1" applyFill="1" applyBorder="1" applyAlignment="1">
      <alignment horizontal="right"/>
    </xf>
    <xf numFmtId="0" fontId="15" fillId="0" borderId="6" xfId="0" applyFont="1" applyFill="1" applyBorder="1"/>
    <xf numFmtId="164" fontId="15" fillId="0" borderId="7" xfId="0" applyNumberFormat="1" applyFont="1" applyFill="1" applyBorder="1" applyAlignment="1">
      <alignment horizontal="right"/>
    </xf>
    <xf numFmtId="0" fontId="15" fillId="0" borderId="7" xfId="0" applyFont="1" applyFill="1" applyBorder="1" applyAlignment="1">
      <alignment horizontal="right"/>
    </xf>
    <xf numFmtId="0" fontId="14" fillId="0" borderId="0" xfId="0" applyFont="1" applyFill="1" applyBorder="1" applyAlignment="1">
      <alignment horizontal="left" vertical="center"/>
    </xf>
    <xf numFmtId="0" fontId="20" fillId="2" borderId="2" xfId="0" applyFont="1" applyFill="1" applyBorder="1" applyAlignment="1">
      <alignment horizontal="right"/>
    </xf>
    <xf numFmtId="164" fontId="20" fillId="2" borderId="2" xfId="0" applyNumberFormat="1" applyFont="1" applyFill="1" applyBorder="1" applyAlignment="1">
      <alignment horizontal="right"/>
    </xf>
    <xf numFmtId="164" fontId="20" fillId="2" borderId="4" xfId="0" applyNumberFormat="1" applyFont="1" applyFill="1" applyBorder="1" applyAlignment="1">
      <alignment horizontal="right"/>
    </xf>
    <xf numFmtId="164" fontId="20" fillId="0" borderId="0" xfId="0" applyNumberFormat="1" applyFont="1" applyFill="1" applyBorder="1" applyAlignment="1">
      <alignment horizontal="right"/>
    </xf>
    <xf numFmtId="0" fontId="20" fillId="0" borderId="7" xfId="0" applyFont="1" applyFill="1" applyBorder="1" applyAlignment="1">
      <alignment horizontal="right"/>
    </xf>
    <xf numFmtId="164" fontId="20" fillId="0" borderId="7" xfId="0" applyNumberFormat="1" applyFont="1" applyFill="1" applyBorder="1" applyAlignment="1">
      <alignment horizontal="right"/>
    </xf>
    <xf numFmtId="164" fontId="20" fillId="0" borderId="9" xfId="0" applyNumberFormat="1" applyFont="1" applyFill="1" applyBorder="1" applyAlignment="1">
      <alignment horizontal="right"/>
    </xf>
    <xf numFmtId="164" fontId="20" fillId="0" borderId="0" xfId="0" applyNumberFormat="1" applyFont="1" applyFill="1" applyAlignment="1">
      <alignment horizontal="right"/>
    </xf>
    <xf numFmtId="0" fontId="15" fillId="0" borderId="0" xfId="0" applyFont="1" applyFill="1" applyBorder="1" applyAlignment="1">
      <alignment horizontal="center" vertical="center"/>
    </xf>
    <xf numFmtId="0" fontId="20" fillId="0" borderId="2" xfId="0" applyFont="1" applyFill="1" applyBorder="1" applyAlignment="1">
      <alignment horizontal="right"/>
    </xf>
    <xf numFmtId="0" fontId="1" fillId="0" borderId="0" xfId="0" applyFont="1" applyFill="1" applyBorder="1" applyAlignment="1">
      <alignment horizontal="center" vertical="center" wrapText="1"/>
    </xf>
    <xf numFmtId="1" fontId="0" fillId="0" borderId="0" xfId="0" applyNumberFormat="1" applyFont="1" applyFill="1"/>
    <xf numFmtId="0" fontId="1" fillId="0" borderId="0" xfId="0" applyFont="1" applyFill="1" applyBorder="1" applyAlignment="1">
      <alignment vertical="center" wrapText="1"/>
    </xf>
    <xf numFmtId="0" fontId="10" fillId="0" borderId="0" xfId="2" applyFont="1" applyFill="1" applyBorder="1" applyAlignment="1">
      <alignment vertical="center" wrapText="1"/>
    </xf>
    <xf numFmtId="0" fontId="0" fillId="0" borderId="0" xfId="0" applyFill="1" applyBorder="1"/>
    <xf numFmtId="0" fontId="3" fillId="0" borderId="0" xfId="0" applyFont="1" applyFill="1"/>
    <xf numFmtId="0" fontId="3" fillId="0" borderId="0" xfId="0" applyFont="1" applyFill="1" applyBorder="1"/>
    <xf numFmtId="0" fontId="21" fillId="0" borderId="0" xfId="3" applyFont="1"/>
    <xf numFmtId="0" fontId="0" fillId="0" borderId="0" xfId="0" applyFont="1" applyFill="1" applyAlignment="1">
      <alignment horizontal="left" vertical="center"/>
    </xf>
    <xf numFmtId="1" fontId="10" fillId="0" borderId="0" xfId="2" applyNumberFormat="1" applyFont="1" applyFill="1" applyBorder="1" applyAlignment="1">
      <alignment horizontal="left" vertical="center" wrapText="1"/>
    </xf>
    <xf numFmtId="0" fontId="2" fillId="0" borderId="0" xfId="0" applyFont="1" applyAlignment="1">
      <alignment horizontal="center" vertical="center"/>
    </xf>
    <xf numFmtId="0" fontId="14" fillId="0" borderId="0" xfId="0" applyFont="1" applyAlignment="1">
      <alignment horizontal="center" vertical="center"/>
    </xf>
    <xf numFmtId="10" fontId="0" fillId="0" borderId="16" xfId="0" applyNumberFormat="1" applyFont="1" applyBorder="1" applyAlignment="1">
      <alignment horizontal="center" vertical="center"/>
    </xf>
    <xf numFmtId="1" fontId="0" fillId="0" borderId="16" xfId="0" applyNumberFormat="1" applyFont="1" applyBorder="1" applyAlignment="1">
      <alignment horizontal="center" vertical="center"/>
    </xf>
    <xf numFmtId="0" fontId="2" fillId="0" borderId="0" xfId="0" applyFont="1" applyFill="1" applyBorder="1" applyAlignment="1">
      <alignment horizontal="center" vertical="center" wrapText="1"/>
    </xf>
    <xf numFmtId="10"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10" fillId="0" borderId="0" xfId="2" applyFont="1" applyFill="1" applyBorder="1" applyAlignment="1">
      <alignment horizontal="center" vertical="center" wrapText="1"/>
    </xf>
    <xf numFmtId="0" fontId="10" fillId="3" borderId="16" xfId="2"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6" xfId="0" applyFont="1" applyFill="1" applyBorder="1" applyAlignment="1">
      <alignment horizontal="center" vertical="center" wrapText="1"/>
    </xf>
    <xf numFmtId="10" fontId="0" fillId="0" borderId="0" xfId="0" applyNumberFormat="1" applyFont="1" applyFill="1" applyBorder="1" applyAlignment="1">
      <alignment vertical="center"/>
    </xf>
    <xf numFmtId="0" fontId="3" fillId="0" borderId="0" xfId="0" applyFont="1" applyFill="1" applyBorder="1" applyAlignment="1">
      <alignment horizontal="left" vertical="center"/>
    </xf>
    <xf numFmtId="0" fontId="16" fillId="0" borderId="0" xfId="2" applyFont="1" applyFill="1" applyBorder="1" applyAlignment="1">
      <alignment horizontal="center" vertical="center" wrapText="1"/>
    </xf>
    <xf numFmtId="0" fontId="15" fillId="0" borderId="0" xfId="0" applyFont="1" applyFill="1" applyBorder="1" applyAlignment="1">
      <alignment horizontal="right"/>
    </xf>
    <xf numFmtId="0" fontId="0" fillId="0" borderId="0" xfId="0" applyFont="1" applyFill="1" applyBorder="1" applyAlignment="1">
      <alignment horizontal="right"/>
    </xf>
    <xf numFmtId="164" fontId="11" fillId="0" borderId="0" xfId="0" applyNumberFormat="1" applyFont="1" applyFill="1" applyBorder="1" applyAlignment="1">
      <alignment horizontal="right"/>
    </xf>
    <xf numFmtId="0" fontId="0" fillId="0" borderId="0" xfId="0" applyFont="1" applyFill="1" applyBorder="1" applyAlignment="1">
      <alignment horizontal="right" vertical="center"/>
    </xf>
    <xf numFmtId="10" fontId="0" fillId="0" borderId="0" xfId="0" applyNumberFormat="1" applyFont="1" applyFill="1" applyBorder="1" applyAlignment="1">
      <alignment horizontal="right" vertical="center"/>
    </xf>
    <xf numFmtId="0" fontId="11" fillId="0" borderId="0" xfId="0" applyFont="1" applyFill="1" applyBorder="1" applyAlignment="1">
      <alignment vertical="center"/>
    </xf>
    <xf numFmtId="1" fontId="0" fillId="0" borderId="0" xfId="0" applyNumberFormat="1" applyFont="1" applyFill="1" applyBorder="1" applyAlignment="1">
      <alignment horizontal="right" vertical="center"/>
    </xf>
    <xf numFmtId="164" fontId="0" fillId="0" borderId="0" xfId="0" applyNumberFormat="1" applyFont="1" applyFill="1" applyBorder="1" applyAlignment="1">
      <alignment horizontal="center" vertical="center"/>
    </xf>
    <xf numFmtId="0" fontId="3" fillId="0" borderId="0" xfId="0" applyFont="1" applyFill="1" applyBorder="1" applyAlignment="1">
      <alignment horizontal="right" vertical="center"/>
    </xf>
    <xf numFmtId="10" fontId="10" fillId="0" borderId="0" xfId="2" applyNumberFormat="1" applyFont="1" applyFill="1" applyBorder="1" applyAlignment="1">
      <alignment vertical="center" wrapText="1"/>
    </xf>
    <xf numFmtId="1" fontId="0" fillId="0" borderId="0" xfId="0" applyNumberFormat="1" applyFont="1" applyFill="1" applyBorder="1" applyAlignment="1">
      <alignment vertical="center"/>
    </xf>
    <xf numFmtId="1" fontId="10" fillId="0" borderId="0" xfId="2" applyNumberFormat="1" applyFont="1" applyFill="1" applyBorder="1" applyAlignment="1">
      <alignment vertical="center" wrapText="1"/>
    </xf>
    <xf numFmtId="1" fontId="2" fillId="0" borderId="0" xfId="0" applyNumberFormat="1" applyFont="1" applyFill="1" applyBorder="1" applyAlignment="1">
      <alignment vertical="center" wrapText="1"/>
    </xf>
    <xf numFmtId="0" fontId="15" fillId="0" borderId="0" xfId="0" applyFont="1" applyFill="1" applyBorder="1" applyAlignment="1">
      <alignment vertical="center" wrapText="1"/>
    </xf>
    <xf numFmtId="1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Border="1" applyAlignment="1">
      <alignment wrapText="1"/>
    </xf>
    <xf numFmtId="0" fontId="6" fillId="0" borderId="0" xfId="0" applyFont="1" applyFill="1" applyBorder="1" applyAlignment="1">
      <alignment vertical="center"/>
    </xf>
    <xf numFmtId="0" fontId="0" fillId="0" borderId="0" xfId="0" applyFont="1" applyFill="1" applyBorder="1" applyAlignment="1"/>
    <xf numFmtId="164" fontId="0" fillId="0" borderId="0" xfId="0" applyNumberFormat="1" applyFont="1" applyFill="1" applyBorder="1" applyAlignment="1"/>
    <xf numFmtId="164" fontId="11" fillId="0" borderId="0" xfId="0" applyNumberFormat="1" applyFont="1" applyFill="1" applyBorder="1" applyAlignment="1"/>
    <xf numFmtId="0" fontId="1" fillId="0" borderId="0" xfId="0" applyFont="1" applyFill="1" applyBorder="1" applyAlignment="1">
      <alignment vertical="center"/>
    </xf>
    <xf numFmtId="0" fontId="12" fillId="0" borderId="0" xfId="0" applyFont="1" applyFill="1" applyBorder="1" applyAlignment="1">
      <alignment vertical="center" wrapText="1"/>
    </xf>
    <xf numFmtId="0" fontId="11" fillId="0" borderId="0" xfId="2" applyFont="1" applyFill="1" applyBorder="1" applyAlignment="1">
      <alignment vertical="center" wrapText="1"/>
    </xf>
    <xf numFmtId="0" fontId="8" fillId="0" borderId="0" xfId="0" applyFont="1" applyFill="1" applyBorder="1" applyAlignment="1">
      <alignment vertical="center"/>
    </xf>
    <xf numFmtId="0" fontId="2" fillId="4" borderId="30" xfId="0" applyFont="1" applyFill="1" applyBorder="1" applyAlignment="1">
      <alignment horizontal="center" vertical="center" wrapText="1"/>
    </xf>
    <xf numFmtId="0" fontId="10" fillId="3" borderId="0" xfId="2" applyFont="1" applyFill="1" applyAlignment="1">
      <alignment horizontal="left" vertical="center" wrapText="1"/>
    </xf>
    <xf numFmtId="164" fontId="10" fillId="3" borderId="16" xfId="4" applyNumberFormat="1" applyFont="1" applyFill="1" applyBorder="1" applyAlignment="1">
      <alignment horizontal="center" vertical="center" wrapText="1"/>
    </xf>
    <xf numFmtId="0" fontId="10" fillId="3" borderId="28" xfId="2" applyFont="1" applyFill="1" applyBorder="1" applyAlignment="1">
      <alignment horizontal="left" vertical="center" wrapText="1"/>
    </xf>
    <xf numFmtId="0" fontId="10" fillId="3" borderId="0" xfId="2" applyFont="1" applyFill="1" applyAlignment="1">
      <alignment vertical="center" wrapText="1"/>
    </xf>
    <xf numFmtId="0" fontId="1" fillId="3" borderId="0" xfId="0" applyFont="1" applyFill="1" applyAlignment="1">
      <alignment horizontal="left" vertical="center"/>
    </xf>
    <xf numFmtId="0" fontId="2" fillId="5" borderId="18"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6" xfId="0" applyFont="1" applyFill="1" applyBorder="1" applyAlignment="1">
      <alignment horizontal="left" vertical="center"/>
    </xf>
    <xf numFmtId="17" fontId="20" fillId="0" borderId="0" xfId="0" applyNumberFormat="1" applyFont="1" applyAlignment="1">
      <alignment vertical="center" wrapText="1"/>
    </xf>
    <xf numFmtId="17" fontId="18" fillId="0" borderId="0" xfId="0" applyNumberFormat="1" applyFont="1" applyAlignment="1">
      <alignment vertical="center" wrapText="1"/>
    </xf>
    <xf numFmtId="0" fontId="0" fillId="0" borderId="14" xfId="0" applyBorder="1" applyAlignment="1"/>
    <xf numFmtId="0" fontId="1" fillId="0" borderId="9" xfId="0" applyFont="1" applyFill="1" applyBorder="1" applyAlignment="1">
      <alignment vertical="center"/>
    </xf>
    <xf numFmtId="14" fontId="0" fillId="0" borderId="0" xfId="0" applyNumberFormat="1"/>
    <xf numFmtId="10" fontId="0" fillId="0" borderId="0" xfId="0" applyNumberFormat="1" applyFont="1" applyAlignment="1">
      <alignment vertical="center"/>
    </xf>
    <xf numFmtId="0" fontId="0" fillId="3" borderId="0" xfId="0" applyFont="1" applyFill="1" applyAlignment="1">
      <alignment horizontal="left" vertical="center"/>
    </xf>
    <xf numFmtId="0" fontId="0" fillId="3" borderId="31" xfId="0" applyFont="1" applyFill="1" applyBorder="1" applyAlignment="1">
      <alignment horizontal="left" vertical="center"/>
    </xf>
    <xf numFmtId="0" fontId="0" fillId="3" borderId="2" xfId="0" applyFill="1" applyBorder="1" applyAlignment="1">
      <alignment horizontal="right"/>
    </xf>
    <xf numFmtId="0" fontId="20" fillId="3" borderId="2" xfId="0" applyFont="1" applyFill="1" applyBorder="1" applyAlignment="1">
      <alignment horizontal="right"/>
    </xf>
    <xf numFmtId="164" fontId="20" fillId="3" borderId="2" xfId="0" applyNumberFormat="1" applyFont="1" applyFill="1" applyBorder="1" applyAlignment="1">
      <alignment horizontal="right"/>
    </xf>
    <xf numFmtId="164" fontId="20" fillId="3" borderId="4" xfId="0" applyNumberFormat="1" applyFont="1" applyFill="1" applyBorder="1" applyAlignment="1">
      <alignment horizontal="right"/>
    </xf>
    <xf numFmtId="0" fontId="20" fillId="3" borderId="7" xfId="0" applyFont="1" applyFill="1" applyBorder="1" applyAlignment="1">
      <alignment horizontal="right"/>
    </xf>
    <xf numFmtId="164" fontId="20" fillId="3" borderId="7" xfId="0" applyNumberFormat="1" applyFont="1" applyFill="1" applyBorder="1" applyAlignment="1">
      <alignment horizontal="right"/>
    </xf>
    <xf numFmtId="164" fontId="20" fillId="3" borderId="9" xfId="0" applyNumberFormat="1" applyFont="1" applyFill="1" applyBorder="1" applyAlignment="1">
      <alignment horizontal="right"/>
    </xf>
    <xf numFmtId="164" fontId="3" fillId="0" borderId="0" xfId="0" applyNumberFormat="1" applyFont="1"/>
    <xf numFmtId="10" fontId="3" fillId="0" borderId="0" xfId="0" applyNumberFormat="1" applyFont="1"/>
    <xf numFmtId="0" fontId="0" fillId="3" borderId="7" xfId="0" applyFill="1" applyBorder="1" applyAlignment="1">
      <alignment horizontal="right"/>
    </xf>
    <xf numFmtId="0" fontId="0" fillId="0" borderId="7" xfId="0" applyFill="1" applyBorder="1" applyAlignment="1">
      <alignment horizontal="right"/>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23" fillId="0" borderId="0" xfId="0" applyFont="1"/>
    <xf numFmtId="0" fontId="24" fillId="0" borderId="8" xfId="0" applyFont="1" applyBorder="1"/>
    <xf numFmtId="0" fontId="23" fillId="0" borderId="8" xfId="0" applyFont="1" applyBorder="1" applyAlignment="1">
      <alignment horizontal="left" vertical="top" wrapText="1"/>
    </xf>
    <xf numFmtId="0" fontId="25" fillId="0" borderId="0" xfId="0" applyFont="1"/>
    <xf numFmtId="0" fontId="10" fillId="0" borderId="0" xfId="2" applyFont="1" applyFill="1" applyAlignment="1">
      <alignment horizontal="left" vertical="center" wrapText="1"/>
    </xf>
    <xf numFmtId="0" fontId="2" fillId="8" borderId="16"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6" xfId="0" applyFont="1" applyFill="1" applyBorder="1" applyAlignment="1">
      <alignment horizontal="left" vertical="center"/>
    </xf>
    <xf numFmtId="0" fontId="2" fillId="6" borderId="18" xfId="0" applyFont="1" applyFill="1" applyBorder="1" applyAlignment="1">
      <alignment horizontal="center" vertical="center" wrapText="1"/>
    </xf>
    <xf numFmtId="0" fontId="2" fillId="6" borderId="30" xfId="0" applyFont="1" applyFill="1" applyBorder="1" applyAlignment="1">
      <alignment horizontal="center" vertical="center" wrapText="1"/>
    </xf>
    <xf numFmtId="1" fontId="0" fillId="0" borderId="0" xfId="0" applyNumberFormat="1" applyFont="1" applyFill="1" applyAlignment="1">
      <alignment horizontal="right"/>
    </xf>
    <xf numFmtId="1" fontId="0" fillId="0" borderId="0" xfId="0" applyNumberFormat="1" applyFont="1" applyFill="1" applyBorder="1" applyAlignment="1">
      <alignment horizontal="right"/>
    </xf>
    <xf numFmtId="1" fontId="6" fillId="0" borderId="0" xfId="0" applyNumberFormat="1" applyFont="1" applyAlignment="1">
      <alignment horizontal="center" vertical="center"/>
    </xf>
    <xf numFmtId="1" fontId="0" fillId="0" borderId="0" xfId="2" applyNumberFormat="1" applyFont="1" applyFill="1" applyBorder="1" applyAlignment="1">
      <alignment horizontal="center" vertical="center" wrapText="1"/>
    </xf>
    <xf numFmtId="9" fontId="0" fillId="0" borderId="0" xfId="2" applyNumberFormat="1" applyFont="1" applyFill="1" applyBorder="1" applyAlignment="1">
      <alignment horizontal="center" vertical="center" wrapText="1"/>
    </xf>
    <xf numFmtId="0" fontId="15" fillId="0" borderId="0" xfId="0" applyFont="1" applyFill="1"/>
    <xf numFmtId="164" fontId="15" fillId="0" borderId="0" xfId="0" applyNumberFormat="1" applyFont="1" applyFill="1" applyAlignment="1">
      <alignment horizontal="right"/>
    </xf>
    <xf numFmtId="0" fontId="15" fillId="0" borderId="0" xfId="0" applyFont="1" applyFill="1" applyAlignment="1">
      <alignment horizontal="right"/>
    </xf>
    <xf numFmtId="0" fontId="22" fillId="0" borderId="0" xfId="0" applyFont="1" applyFill="1" applyAlignment="1">
      <alignment horizontal="left"/>
    </xf>
    <xf numFmtId="0" fontId="15" fillId="0" borderId="0" xfId="0" applyFont="1" applyFill="1" applyAlignment="1">
      <alignment horizontal="center" vertical="center"/>
    </xf>
    <xf numFmtId="0" fontId="19" fillId="0" borderId="0" xfId="0" applyFont="1" applyFill="1" applyBorder="1"/>
    <xf numFmtId="164" fontId="19" fillId="0" borderId="0" xfId="0" applyNumberFormat="1" applyFont="1" applyFill="1" applyBorder="1" applyAlignment="1">
      <alignment horizontal="right"/>
    </xf>
    <xf numFmtId="0" fontId="19" fillId="0" borderId="0" xfId="0" applyFont="1" applyFill="1" applyBorder="1" applyAlignment="1">
      <alignment horizontal="right"/>
    </xf>
    <xf numFmtId="0" fontId="20" fillId="0" borderId="0" xfId="0" applyFont="1" applyFill="1" applyBorder="1" applyAlignment="1">
      <alignment horizontal="right"/>
    </xf>
    <xf numFmtId="0" fontId="0" fillId="3" borderId="0" xfId="0" applyFont="1" applyFill="1" applyBorder="1" applyAlignment="1">
      <alignment horizontal="left" vertical="center"/>
    </xf>
    <xf numFmtId="0" fontId="10" fillId="3" borderId="0" xfId="2" applyFont="1" applyFill="1" applyBorder="1" applyAlignment="1">
      <alignment horizontal="center" vertical="center" wrapText="1"/>
    </xf>
    <xf numFmtId="10" fontId="0" fillId="0" borderId="0" xfId="0" applyNumberFormat="1" applyFont="1" applyBorder="1" applyAlignment="1">
      <alignment horizontal="center" vertical="center"/>
    </xf>
    <xf numFmtId="164" fontId="10" fillId="3" borderId="0" xfId="4" applyNumberFormat="1" applyFont="1" applyFill="1" applyBorder="1" applyAlignment="1">
      <alignment horizontal="center" vertical="center" wrapText="1"/>
    </xf>
    <xf numFmtId="164" fontId="10" fillId="0" borderId="0" xfId="4" applyNumberFormat="1" applyFont="1" applyFill="1" applyBorder="1" applyAlignment="1">
      <alignment horizontal="center" vertical="center" wrapText="1"/>
    </xf>
    <xf numFmtId="0" fontId="2" fillId="8" borderId="16" xfId="0" applyFont="1" applyFill="1" applyBorder="1" applyAlignment="1">
      <alignment horizontal="left" vertical="center"/>
    </xf>
    <xf numFmtId="9" fontId="3" fillId="0" borderId="0" xfId="0" applyNumberFormat="1" applyFont="1" applyAlignment="1">
      <alignment horizontal="center" vertical="center"/>
    </xf>
    <xf numFmtId="0" fontId="0" fillId="0" borderId="0" xfId="0" applyFont="1" applyFill="1" applyBorder="1" applyAlignment="1">
      <alignment horizontal="left" vertical="center"/>
    </xf>
    <xf numFmtId="9" fontId="10" fillId="3" borderId="16" xfId="4" applyFont="1" applyFill="1" applyBorder="1" applyAlignment="1">
      <alignment horizontal="center" vertical="center" wrapText="1"/>
    </xf>
    <xf numFmtId="0" fontId="3" fillId="0" borderId="0" xfId="0" applyFont="1" applyAlignment="1">
      <alignment horizontal="right"/>
    </xf>
    <xf numFmtId="164" fontId="3" fillId="0" borderId="0" xfId="4" applyNumberFormat="1"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0" fontId="3" fillId="0" borderId="0" xfId="0" applyFont="1" applyAlignment="1"/>
    <xf numFmtId="0" fontId="3" fillId="0" borderId="0" xfId="0" applyFont="1" applyFill="1" applyAlignment="1">
      <alignment horizontal="left" vertical="center"/>
    </xf>
    <xf numFmtId="0" fontId="0" fillId="0" borderId="0" xfId="0" applyFont="1" applyAlignment="1">
      <alignment horizontal="center" vertical="center"/>
    </xf>
    <xf numFmtId="0" fontId="3" fillId="3" borderId="0" xfId="0" applyFont="1" applyFill="1"/>
    <xf numFmtId="0" fontId="27" fillId="0" borderId="0" xfId="0" applyFont="1"/>
    <xf numFmtId="0" fontId="2" fillId="6" borderId="16"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1" fillId="3" borderId="0" xfId="0" applyFont="1" applyFill="1" applyBorder="1" applyAlignment="1">
      <alignment horizontal="left" wrapText="1"/>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5" xfId="0" applyFont="1" applyFill="1" applyBorder="1" applyAlignment="1">
      <alignment horizontal="center" vertical="center"/>
    </xf>
    <xf numFmtId="17" fontId="6" fillId="0" borderId="0" xfId="0" applyNumberFormat="1" applyFont="1" applyAlignment="1">
      <alignment horizontal="left" vertical="center"/>
    </xf>
    <xf numFmtId="0" fontId="2" fillId="5" borderId="2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15" fillId="6" borderId="19" xfId="0" applyFont="1" applyFill="1" applyBorder="1" applyAlignment="1">
      <alignment horizontal="center" vertical="center"/>
    </xf>
    <xf numFmtId="0" fontId="15" fillId="6" borderId="20"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22" xfId="0" applyFont="1" applyFill="1" applyBorder="1" applyAlignment="1">
      <alignment horizontal="center" vertical="center"/>
    </xf>
    <xf numFmtId="0" fontId="2" fillId="4" borderId="27"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6" fillId="0" borderId="0" xfId="0" applyFont="1" applyFill="1" applyAlignment="1">
      <alignment horizontal="center" vertical="center"/>
    </xf>
    <xf numFmtId="0" fontId="2" fillId="7" borderId="27"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15" fillId="0" borderId="23" xfId="0" applyFont="1" applyFill="1" applyBorder="1" applyAlignment="1">
      <alignment horizontal="center" vertical="center"/>
    </xf>
    <xf numFmtId="0" fontId="15" fillId="0" borderId="24" xfId="0" applyFont="1" applyFill="1" applyBorder="1" applyAlignment="1">
      <alignment horizontal="center" vertical="center"/>
    </xf>
    <xf numFmtId="0" fontId="15" fillId="0" borderId="25" xfId="0" applyFont="1" applyFill="1" applyBorder="1" applyAlignment="1">
      <alignment horizontal="center" vertical="center"/>
    </xf>
    <xf numFmtId="0" fontId="15" fillId="0" borderId="26" xfId="0" applyFont="1" applyFill="1" applyBorder="1" applyAlignment="1">
      <alignment horizontal="center" vertical="center"/>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25" xfId="0" applyFont="1" applyFill="1" applyBorder="1" applyAlignment="1">
      <alignment horizontal="center" vertical="center"/>
    </xf>
    <xf numFmtId="0" fontId="15" fillId="6" borderId="26" xfId="0" applyFont="1" applyFill="1" applyBorder="1" applyAlignment="1">
      <alignment horizontal="center" vertical="center"/>
    </xf>
    <xf numFmtId="17" fontId="7" fillId="0" borderId="0" xfId="0" applyNumberFormat="1" applyFont="1" applyAlignment="1">
      <alignment horizontal="center" vertical="center"/>
    </xf>
    <xf numFmtId="0" fontId="1" fillId="0" borderId="3" xfId="0" applyFont="1" applyFill="1" applyBorder="1" applyAlignment="1">
      <alignment horizontal="left" vertical="center"/>
    </xf>
    <xf numFmtId="0" fontId="1" fillId="0" borderId="5" xfId="0" applyFont="1" applyFill="1" applyBorder="1" applyAlignment="1">
      <alignment horizontal="left" vertical="center"/>
    </xf>
    <xf numFmtId="17" fontId="20" fillId="0" borderId="0" xfId="0" applyNumberFormat="1" applyFont="1" applyFill="1" applyBorder="1" applyAlignment="1">
      <alignment horizontal="right" vertical="center" wrapText="1"/>
    </xf>
    <xf numFmtId="0" fontId="23" fillId="0" borderId="0" xfId="0" applyFont="1" applyAlignment="1">
      <alignment horizontal="left" vertical="top" wrapText="1"/>
    </xf>
  </cellXfs>
  <cellStyles count="5">
    <cellStyle name="Hyperlink" xfId="3" builtinId="8"/>
    <cellStyle name="Normal" xfId="0" builtinId="0"/>
    <cellStyle name="Normal 2" xfId="1" xr:uid="{00000000-0005-0000-0000-000002000000}"/>
    <cellStyle name="Normal_Sheet4" xfId="2" xr:uid="{00000000-0005-0000-0000-000003000000}"/>
    <cellStyle name="Percent" xfId="4" builtinId="5"/>
  </cellStyles>
  <dxfs count="0"/>
  <tableStyles count="0" defaultTableStyle="TableStyleMedium2" defaultPivotStyle="PivotStyleLight16"/>
  <colors>
    <mruColors>
      <color rgb="FFB6F949"/>
      <color rgb="FF5887C0"/>
      <color rgb="FF1700F2"/>
      <color rgb="FFF2DCDB"/>
      <color rgb="FFE6B8B7"/>
      <color rgb="FFDA9694"/>
      <color rgb="FF95B3D7"/>
      <color rgb="FFB1A0C7"/>
      <color rgb="FF8ADC7A"/>
      <color rgb="FF9FE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baseline="0">
                <a:effectLst/>
              </a:rPr>
              <a:t>Adult opiate clients in treatment year to date who have received buprenorphine depot injection</a:t>
            </a:r>
            <a:endParaRPr lang="en-GB"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Partnership!$AB$24</c:f>
              <c:strCache>
                <c:ptCount val="1"/>
                <c:pt idx="0">
                  <c:v>Barking and Dagenham</c:v>
                </c:pt>
              </c:strCache>
            </c:strRef>
          </c:tx>
          <c:spPr>
            <a:solidFill>
              <a:srgbClr val="00B050"/>
            </a:solidFill>
            <a:ln>
              <a:noFill/>
            </a:ln>
            <a:effectLst/>
          </c:spPr>
          <c:invertIfNegative val="0"/>
          <c:cat>
            <c:strRef>
              <c:f>Partnership!$AC$22:$AF$22</c:f>
              <c:strCache>
                <c:ptCount val="4"/>
                <c:pt idx="0">
                  <c:v>Q1</c:v>
                </c:pt>
                <c:pt idx="1">
                  <c:v>Q2</c:v>
                </c:pt>
                <c:pt idx="2">
                  <c:v>Q3</c:v>
                </c:pt>
                <c:pt idx="3">
                  <c:v>Q4</c:v>
                </c:pt>
              </c:strCache>
            </c:strRef>
          </c:cat>
          <c:val>
            <c:numRef>
              <c:f>Partnership!$AC$24:$AF$24</c:f>
              <c:numCache>
                <c:formatCode>0.0%</c:formatCode>
                <c:ptCount val="4"/>
                <c:pt idx="0">
                  <c:v>7.2727272727272727E-3</c:v>
                </c:pt>
                <c:pt idx="1">
                  <c:v>0</c:v>
                </c:pt>
                <c:pt idx="2">
                  <c:v>0</c:v>
                </c:pt>
                <c:pt idx="3">
                  <c:v>0</c:v>
                </c:pt>
              </c:numCache>
            </c:numRef>
          </c:val>
          <c:extLst>
            <c:ext xmlns:c16="http://schemas.microsoft.com/office/drawing/2014/chart" uri="{C3380CC4-5D6E-409C-BE32-E72D297353CC}">
              <c16:uniqueId val="{00000000-9A1C-483E-AA97-19A351F42ED8}"/>
            </c:ext>
          </c:extLst>
        </c:ser>
        <c:ser>
          <c:idx val="1"/>
          <c:order val="1"/>
          <c:tx>
            <c:strRef>
              <c:f>Partnership!$AB$25</c:f>
              <c:strCache>
                <c:ptCount val="1"/>
                <c:pt idx="0">
                  <c:v>London and integrated region and centre</c:v>
                </c:pt>
              </c:strCache>
            </c:strRef>
          </c:tx>
          <c:spPr>
            <a:solidFill>
              <a:srgbClr val="FF0000"/>
            </a:solidFill>
            <a:ln>
              <a:noFill/>
            </a:ln>
            <a:effectLst/>
          </c:spPr>
          <c:invertIfNegative val="0"/>
          <c:cat>
            <c:strRef>
              <c:f>Partnership!$AC$22:$AF$22</c:f>
              <c:strCache>
                <c:ptCount val="4"/>
                <c:pt idx="0">
                  <c:v>Q1</c:v>
                </c:pt>
                <c:pt idx="1">
                  <c:v>Q2</c:v>
                </c:pt>
                <c:pt idx="2">
                  <c:v>Q3</c:v>
                </c:pt>
                <c:pt idx="3">
                  <c:v>Q4</c:v>
                </c:pt>
              </c:strCache>
            </c:strRef>
          </c:cat>
          <c:val>
            <c:numRef>
              <c:f>Partnership!$AC$25:$AF$25</c:f>
              <c:numCache>
                <c:formatCode>0.0%</c:formatCode>
                <c:ptCount val="4"/>
                <c:pt idx="0">
                  <c:v>2.4722815233110668E-2</c:v>
                </c:pt>
                <c:pt idx="1">
                  <c:v>0</c:v>
                </c:pt>
                <c:pt idx="2">
                  <c:v>0</c:v>
                </c:pt>
                <c:pt idx="3">
                  <c:v>0</c:v>
                </c:pt>
              </c:numCache>
            </c:numRef>
          </c:val>
          <c:extLst>
            <c:ext xmlns:c16="http://schemas.microsoft.com/office/drawing/2014/chart" uri="{C3380CC4-5D6E-409C-BE32-E72D297353CC}">
              <c16:uniqueId val="{00000001-9A1C-483E-AA97-19A351F42ED8}"/>
            </c:ext>
          </c:extLst>
        </c:ser>
        <c:ser>
          <c:idx val="2"/>
          <c:order val="2"/>
          <c:tx>
            <c:strRef>
              <c:f>Partnership!$AB$26</c:f>
              <c:strCache>
                <c:ptCount val="1"/>
                <c:pt idx="0">
                  <c:v>Parent provider</c:v>
                </c:pt>
              </c:strCache>
            </c:strRef>
          </c:tx>
          <c:spPr>
            <a:solidFill>
              <a:schemeClr val="tx1"/>
            </a:solidFill>
            <a:ln>
              <a:noFill/>
            </a:ln>
            <a:effectLst/>
          </c:spPr>
          <c:invertIfNegative val="0"/>
          <c:cat>
            <c:strRef>
              <c:f>Partnership!$AC$22:$AF$22</c:f>
              <c:strCache>
                <c:ptCount val="4"/>
                <c:pt idx="0">
                  <c:v>Q1</c:v>
                </c:pt>
                <c:pt idx="1">
                  <c:v>Q2</c:v>
                </c:pt>
                <c:pt idx="2">
                  <c:v>Q3</c:v>
                </c:pt>
                <c:pt idx="3">
                  <c:v>Q4</c:v>
                </c:pt>
              </c:strCache>
            </c:strRef>
          </c:cat>
          <c:val>
            <c:numRef>
              <c:f>Partnership!$AC$26:$AF$26</c:f>
              <c:numCache>
                <c:formatCode>0.0%</c:formatCode>
                <c:ptCount val="4"/>
                <c:pt idx="0">
                  <c:v>0</c:v>
                </c:pt>
                <c:pt idx="1">
                  <c:v>0</c:v>
                </c:pt>
                <c:pt idx="2">
                  <c:v>0</c:v>
                </c:pt>
                <c:pt idx="3">
                  <c:v>0</c:v>
                </c:pt>
              </c:numCache>
            </c:numRef>
          </c:val>
          <c:extLst>
            <c:ext xmlns:c16="http://schemas.microsoft.com/office/drawing/2014/chart" uri="{C3380CC4-5D6E-409C-BE32-E72D297353CC}">
              <c16:uniqueId val="{00000002-9A1C-483E-AA97-19A351F42ED8}"/>
            </c:ext>
          </c:extLst>
        </c:ser>
        <c:ser>
          <c:idx val="3"/>
          <c:order val="3"/>
          <c:tx>
            <c:strRef>
              <c:f>Partnership!$AB$27</c:f>
              <c:strCache>
                <c:ptCount val="1"/>
                <c:pt idx="0">
                  <c:v>Adder/Accelerator*</c:v>
                </c:pt>
              </c:strCache>
            </c:strRef>
          </c:tx>
          <c:spPr>
            <a:solidFill>
              <a:schemeClr val="bg1">
                <a:lumMod val="65000"/>
              </a:schemeClr>
            </a:solidFill>
            <a:ln>
              <a:noFill/>
            </a:ln>
            <a:effectLst/>
          </c:spPr>
          <c:invertIfNegative val="0"/>
          <c:cat>
            <c:strRef>
              <c:f>Partnership!$AC$22:$AF$22</c:f>
              <c:strCache>
                <c:ptCount val="4"/>
                <c:pt idx="0">
                  <c:v>Q1</c:v>
                </c:pt>
                <c:pt idx="1">
                  <c:v>Q2</c:v>
                </c:pt>
                <c:pt idx="2">
                  <c:v>Q3</c:v>
                </c:pt>
                <c:pt idx="3">
                  <c:v>Q4</c:v>
                </c:pt>
              </c:strCache>
            </c:strRef>
          </c:cat>
          <c:val>
            <c:numRef>
              <c:f>Partnership!$AC$27:$AF$27</c:f>
              <c:numCache>
                <c:formatCode>0.0%</c:formatCode>
                <c:ptCount val="4"/>
                <c:pt idx="0">
                  <c:v>2.3071428571428573E-2</c:v>
                </c:pt>
                <c:pt idx="1">
                  <c:v>0</c:v>
                </c:pt>
                <c:pt idx="2">
                  <c:v>0</c:v>
                </c:pt>
                <c:pt idx="3">
                  <c:v>0</c:v>
                </c:pt>
              </c:numCache>
            </c:numRef>
          </c:val>
          <c:extLst>
            <c:ext xmlns:c16="http://schemas.microsoft.com/office/drawing/2014/chart" uri="{C3380CC4-5D6E-409C-BE32-E72D297353CC}">
              <c16:uniqueId val="{00000001-AF5E-45C9-88F3-80FC8D4C1BC9}"/>
            </c:ext>
          </c:extLst>
        </c:ser>
        <c:ser>
          <c:idx val="4"/>
          <c:order val="4"/>
          <c:tx>
            <c:strRef>
              <c:f>Partnership!$AB$28</c:f>
              <c:strCache>
                <c:ptCount val="1"/>
                <c:pt idx="0">
                  <c:v>National</c:v>
                </c:pt>
              </c:strCache>
            </c:strRef>
          </c:tx>
          <c:spPr>
            <a:solidFill>
              <a:schemeClr val="accent5"/>
            </a:solidFill>
            <a:ln>
              <a:noFill/>
            </a:ln>
            <a:effectLst/>
          </c:spPr>
          <c:invertIfNegative val="0"/>
          <c:cat>
            <c:strRef>
              <c:f>Partnership!$AC$22:$AF$22</c:f>
              <c:strCache>
                <c:ptCount val="4"/>
                <c:pt idx="0">
                  <c:v>Q1</c:v>
                </c:pt>
                <c:pt idx="1">
                  <c:v>Q2</c:v>
                </c:pt>
                <c:pt idx="2">
                  <c:v>Q3</c:v>
                </c:pt>
                <c:pt idx="3">
                  <c:v>Q4</c:v>
                </c:pt>
              </c:strCache>
            </c:strRef>
          </c:cat>
          <c:val>
            <c:numRef>
              <c:f>Partnership!$AC$28:$AF$28</c:f>
              <c:numCache>
                <c:formatCode>0.0%</c:formatCode>
                <c:ptCount val="4"/>
                <c:pt idx="0">
                  <c:v>1.7308445372666754E-2</c:v>
                </c:pt>
                <c:pt idx="1">
                  <c:v>0</c:v>
                </c:pt>
                <c:pt idx="2">
                  <c:v>0</c:v>
                </c:pt>
                <c:pt idx="3">
                  <c:v>0</c:v>
                </c:pt>
              </c:numCache>
            </c:numRef>
          </c:val>
          <c:extLst>
            <c:ext xmlns:c16="http://schemas.microsoft.com/office/drawing/2014/chart" uri="{C3380CC4-5D6E-409C-BE32-E72D297353CC}">
              <c16:uniqueId val="{00000002-AF5E-45C9-88F3-80FC8D4C1BC9}"/>
            </c:ext>
          </c:extLst>
        </c:ser>
        <c:dLbls>
          <c:showLegendKey val="0"/>
          <c:showVal val="0"/>
          <c:showCatName val="0"/>
          <c:showSerName val="0"/>
          <c:showPercent val="0"/>
          <c:showBubbleSize val="0"/>
        </c:dLbls>
        <c:gapWidth val="219"/>
        <c:overlap val="-27"/>
        <c:axId val="844263048"/>
        <c:axId val="844269608"/>
      </c:barChart>
      <c:catAx>
        <c:axId val="84426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4269608"/>
        <c:crosses val="autoZero"/>
        <c:auto val="1"/>
        <c:lblAlgn val="ctr"/>
        <c:lblOffset val="100"/>
        <c:noMultiLvlLbl val="0"/>
      </c:catAx>
      <c:valAx>
        <c:axId val="844269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4263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i="0" baseline="0">
                <a:effectLst/>
              </a:rPr>
              <a:t>Adult opiate clients in treatment year to date who have received buprenorphine depot injection</a:t>
            </a:r>
            <a:endParaRPr lang="en-GB"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Provider!$AB$31</c:f>
              <c:strCache>
                <c:ptCount val="1"/>
                <c:pt idx="0">
                  <c:v>Local Authority Totals -- Use dropdown for Provider Totals</c:v>
                </c:pt>
              </c:strCache>
            </c:strRef>
          </c:tx>
          <c:spPr>
            <a:solidFill>
              <a:srgbClr val="00B050"/>
            </a:solidFill>
            <a:ln>
              <a:noFill/>
            </a:ln>
            <a:effectLst/>
          </c:spPr>
          <c:invertIfNegative val="0"/>
          <c:cat>
            <c:strRef>
              <c:f>Provider!$AC$30:$AF$30</c:f>
              <c:strCache>
                <c:ptCount val="4"/>
                <c:pt idx="0">
                  <c:v>Q1</c:v>
                </c:pt>
                <c:pt idx="1">
                  <c:v>Q2</c:v>
                </c:pt>
                <c:pt idx="2">
                  <c:v>Q3</c:v>
                </c:pt>
                <c:pt idx="3">
                  <c:v>Q4</c:v>
                </c:pt>
              </c:strCache>
            </c:strRef>
          </c:cat>
          <c:val>
            <c:numRef>
              <c:f>Provider!$AC$31:$AF$31</c:f>
              <c:numCache>
                <c:formatCode>0.0%</c:formatCode>
                <c:ptCount val="4"/>
                <c:pt idx="0">
                  <c:v>0</c:v>
                </c:pt>
                <c:pt idx="1">
                  <c:v>0</c:v>
                </c:pt>
                <c:pt idx="2">
                  <c:v>0</c:v>
                </c:pt>
                <c:pt idx="3" formatCode="0.00%">
                  <c:v>0</c:v>
                </c:pt>
              </c:numCache>
            </c:numRef>
          </c:val>
          <c:extLst>
            <c:ext xmlns:c16="http://schemas.microsoft.com/office/drawing/2014/chart" uri="{C3380CC4-5D6E-409C-BE32-E72D297353CC}">
              <c16:uniqueId val="{00000000-B448-4F4D-B206-CF996B1FFDBD}"/>
            </c:ext>
          </c:extLst>
        </c:ser>
        <c:ser>
          <c:idx val="1"/>
          <c:order val="1"/>
          <c:tx>
            <c:strRef>
              <c:f>Provider!$AB$33</c:f>
              <c:strCache>
                <c:ptCount val="1"/>
                <c:pt idx="0">
                  <c:v>Parent provider</c:v>
                </c:pt>
              </c:strCache>
            </c:strRef>
          </c:tx>
          <c:spPr>
            <a:solidFill>
              <a:schemeClr val="tx1"/>
            </a:solidFill>
            <a:ln>
              <a:noFill/>
            </a:ln>
            <a:effectLst/>
          </c:spPr>
          <c:invertIfNegative val="0"/>
          <c:cat>
            <c:strRef>
              <c:f>Provider!$AC$30:$AF$30</c:f>
              <c:strCache>
                <c:ptCount val="4"/>
                <c:pt idx="0">
                  <c:v>Q1</c:v>
                </c:pt>
                <c:pt idx="1">
                  <c:v>Q2</c:v>
                </c:pt>
                <c:pt idx="2">
                  <c:v>Q3</c:v>
                </c:pt>
                <c:pt idx="3">
                  <c:v>Q4</c:v>
                </c:pt>
              </c:strCache>
            </c:strRef>
          </c:cat>
          <c:val>
            <c:numRef>
              <c:f>Provider!$AC$33:$AF$33</c:f>
              <c:numCache>
                <c:formatCode>0.0%</c:formatCode>
                <c:ptCount val="4"/>
                <c:pt idx="0">
                  <c:v>0</c:v>
                </c:pt>
                <c:pt idx="1">
                  <c:v>0</c:v>
                </c:pt>
                <c:pt idx="2">
                  <c:v>0</c:v>
                </c:pt>
                <c:pt idx="3" formatCode="0.00%">
                  <c:v>0</c:v>
                </c:pt>
              </c:numCache>
            </c:numRef>
          </c:val>
          <c:extLst>
            <c:ext xmlns:c16="http://schemas.microsoft.com/office/drawing/2014/chart" uri="{C3380CC4-5D6E-409C-BE32-E72D297353CC}">
              <c16:uniqueId val="{00000001-B448-4F4D-B206-CF996B1FFDBD}"/>
            </c:ext>
          </c:extLst>
        </c:ser>
        <c:ser>
          <c:idx val="2"/>
          <c:order val="2"/>
          <c:tx>
            <c:strRef>
              <c:f>Provider!$AB$34</c:f>
              <c:strCache>
                <c:ptCount val="1"/>
                <c:pt idx="0">
                  <c:v>National</c:v>
                </c:pt>
              </c:strCache>
            </c:strRef>
          </c:tx>
          <c:spPr>
            <a:solidFill>
              <a:schemeClr val="tx2">
                <a:lumMod val="60000"/>
                <a:lumOff val="40000"/>
              </a:schemeClr>
            </a:solidFill>
            <a:ln>
              <a:noFill/>
            </a:ln>
            <a:effectLst/>
          </c:spPr>
          <c:invertIfNegative val="0"/>
          <c:cat>
            <c:strRef>
              <c:f>Provider!$AC$30:$AF$30</c:f>
              <c:strCache>
                <c:ptCount val="4"/>
                <c:pt idx="0">
                  <c:v>Q1</c:v>
                </c:pt>
                <c:pt idx="1">
                  <c:v>Q2</c:v>
                </c:pt>
                <c:pt idx="2">
                  <c:v>Q3</c:v>
                </c:pt>
                <c:pt idx="3">
                  <c:v>Q4</c:v>
                </c:pt>
              </c:strCache>
            </c:strRef>
          </c:cat>
          <c:val>
            <c:numRef>
              <c:f>Provider!$AC$34:$AF$34</c:f>
              <c:numCache>
                <c:formatCode>0.0%</c:formatCode>
                <c:ptCount val="4"/>
                <c:pt idx="0">
                  <c:v>1.7308445372666754E-2</c:v>
                </c:pt>
                <c:pt idx="1">
                  <c:v>0</c:v>
                </c:pt>
                <c:pt idx="2">
                  <c:v>0</c:v>
                </c:pt>
                <c:pt idx="3" formatCode="General">
                  <c:v>0</c:v>
                </c:pt>
              </c:numCache>
            </c:numRef>
          </c:val>
          <c:extLst>
            <c:ext xmlns:c16="http://schemas.microsoft.com/office/drawing/2014/chart" uri="{C3380CC4-5D6E-409C-BE32-E72D297353CC}">
              <c16:uniqueId val="{00000002-B448-4F4D-B206-CF996B1FFDBD}"/>
            </c:ext>
          </c:extLst>
        </c:ser>
        <c:dLbls>
          <c:showLegendKey val="0"/>
          <c:showVal val="0"/>
          <c:showCatName val="0"/>
          <c:showSerName val="0"/>
          <c:showPercent val="0"/>
          <c:showBubbleSize val="0"/>
        </c:dLbls>
        <c:gapWidth val="219"/>
        <c:overlap val="-27"/>
        <c:axId val="616944480"/>
        <c:axId val="616943496"/>
      </c:barChart>
      <c:catAx>
        <c:axId val="6169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6943496"/>
        <c:crosses val="autoZero"/>
        <c:auto val="1"/>
        <c:lblAlgn val="ctr"/>
        <c:lblOffset val="100"/>
        <c:noMultiLvlLbl val="0"/>
      </c:catAx>
      <c:valAx>
        <c:axId val="616943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694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304799</xdr:colOff>
      <xdr:row>17</xdr:row>
      <xdr:rowOff>166688</xdr:rowOff>
    </xdr:from>
    <xdr:to>
      <xdr:col>22</xdr:col>
      <xdr:colOff>0</xdr:colOff>
      <xdr:row>41</xdr:row>
      <xdr:rowOff>0</xdr:rowOff>
    </xdr:to>
    <xdr:graphicFrame macro="">
      <xdr:nvGraphicFramePr>
        <xdr:cNvPr id="4" name="Chart 3">
          <a:extLst>
            <a:ext uri="{FF2B5EF4-FFF2-40B4-BE49-F238E27FC236}">
              <a16:creationId xmlns:a16="http://schemas.microsoft.com/office/drawing/2014/main" id="{BE6902F3-0330-4489-9843-D5F331820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2</xdr:row>
      <xdr:rowOff>0</xdr:rowOff>
    </xdr:from>
    <xdr:to>
      <xdr:col>2</xdr:col>
      <xdr:colOff>1684020</xdr:colOff>
      <xdr:row>11</xdr:row>
      <xdr:rowOff>9525</xdr:rowOff>
    </xdr:to>
    <xdr:pic>
      <xdr:nvPicPr>
        <xdr:cNvPr id="5" name="Picture 4" descr="image">
          <a:extLst>
            <a:ext uri="{FF2B5EF4-FFF2-40B4-BE49-F238E27FC236}">
              <a16:creationId xmlns:a16="http://schemas.microsoft.com/office/drawing/2014/main" id="{7A84FC29-0A0D-4BDD-BB92-B750B917B0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285750"/>
          <a:ext cx="168402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158750</xdr:colOff>
      <xdr:row>53</xdr:row>
      <xdr:rowOff>98560</xdr:rowOff>
    </xdr:from>
    <xdr:to>
      <xdr:col>24</xdr:col>
      <xdr:colOff>20001</xdr:colOff>
      <xdr:row>59</xdr:row>
      <xdr:rowOff>151556</xdr:rowOff>
    </xdr:to>
    <xdr:sp macro="" textlink="">
      <xdr:nvSpPr>
        <xdr:cNvPr id="3" name="Text Box 2">
          <a:extLst>
            <a:ext uri="{FF2B5EF4-FFF2-40B4-BE49-F238E27FC236}">
              <a16:creationId xmlns:a16="http://schemas.microsoft.com/office/drawing/2014/main" id="{4078F8D4-73F0-4653-AB90-C27301B083BA}"/>
            </a:ext>
          </a:extLst>
        </xdr:cNvPr>
        <xdr:cNvSpPr txBox="1">
          <a:spLocks noChangeArrowheads="1"/>
        </xdr:cNvSpPr>
      </xdr:nvSpPr>
      <xdr:spPr bwMode="auto">
        <a:xfrm>
          <a:off x="465667" y="6586143"/>
          <a:ext cx="15842084" cy="113249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mn-lt"/>
              <a:cs typeface="Arial"/>
            </a:rPr>
            <a:t>RESTRICTED STATISTICS</a:t>
          </a:r>
        </a:p>
        <a:p>
          <a:pPr algn="l" rtl="0">
            <a:defRPr sz="1000"/>
          </a:pPr>
          <a:r>
            <a:rPr lang="en-US" sz="1050" b="1" i="0" u="none" strike="noStrike" baseline="0">
              <a:solidFill>
                <a:srgbClr val="000000"/>
              </a:solidFill>
              <a:latin typeface="+mn-lt"/>
              <a:cs typeface="Arial"/>
            </a:rPr>
            <a:t>You are reminded that these are official statistics to which you have privileged access in advance of release.  Such access is carefully controlled and is provided for management, quality assurance, and briefing purposes only .   Release into the public domain or any public comment on these statistics prior to official publication  would undermine the integrity of official statistics. Any accidental or wrongful release should be reported immediately and may lead to an inquiry.  Wrongful release includes indications of the content, including descriptions such as "favourable" or "unfavourable".  If in doubt you should consult Jonathan Knight who can advise. Please prevent inappropriate use by treating this information as restricted, refrain from  passing information on to others who have not been given prior access and use it only for the purposes for which it has been provided</a:t>
          </a:r>
          <a:r>
            <a:rPr lang="en-US" sz="800" b="1" i="0" u="none" strike="noStrike" baseline="0">
              <a:solidFill>
                <a:srgbClr val="000000"/>
              </a:solidFill>
              <a:latin typeface="Arial"/>
              <a:cs typeface="Arial"/>
            </a:rPr>
            <a:t>.</a:t>
          </a:r>
        </a:p>
      </xdr:txBody>
    </xdr:sp>
    <xdr:clientData/>
  </xdr:twoCellAnchor>
  <xdr:twoCellAnchor>
    <xdr:from>
      <xdr:col>13</xdr:col>
      <xdr:colOff>142874</xdr:colOff>
      <xdr:row>27</xdr:row>
      <xdr:rowOff>4762</xdr:rowOff>
    </xdr:from>
    <xdr:to>
      <xdr:col>22</xdr:col>
      <xdr:colOff>438149</xdr:colOff>
      <xdr:row>49</xdr:row>
      <xdr:rowOff>180974</xdr:rowOff>
    </xdr:to>
    <xdr:graphicFrame macro="">
      <xdr:nvGraphicFramePr>
        <xdr:cNvPr id="4" name="Chart 3">
          <a:extLst>
            <a:ext uri="{FF2B5EF4-FFF2-40B4-BE49-F238E27FC236}">
              <a16:creationId xmlns:a16="http://schemas.microsoft.com/office/drawing/2014/main" id="{F6308BA4-9044-4318-A06F-C7E61BECA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2</xdr:row>
      <xdr:rowOff>0</xdr:rowOff>
    </xdr:from>
    <xdr:to>
      <xdr:col>2</xdr:col>
      <xdr:colOff>1684020</xdr:colOff>
      <xdr:row>10</xdr:row>
      <xdr:rowOff>47625</xdr:rowOff>
    </xdr:to>
    <xdr:pic>
      <xdr:nvPicPr>
        <xdr:cNvPr id="5" name="Picture 4" descr="image">
          <a:extLst>
            <a:ext uri="{FF2B5EF4-FFF2-40B4-BE49-F238E27FC236}">
              <a16:creationId xmlns:a16="http://schemas.microsoft.com/office/drawing/2014/main" id="{AC59404F-A9BE-4833-B480-39F602E13F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285750"/>
          <a:ext cx="168402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499984740745262"/>
    <pageSetUpPr fitToPage="1"/>
  </sheetPr>
  <dimension ref="A1:AJ4181"/>
  <sheetViews>
    <sheetView showGridLines="0" tabSelected="1" zoomScaleNormal="100" zoomScaleSheetLayoutView="80" workbookViewId="0">
      <selection activeCell="A2" sqref="A2"/>
    </sheetView>
  </sheetViews>
  <sheetFormatPr defaultColWidth="9" defaultRowHeight="14.5" zeroHeight="1" x14ac:dyDescent="0.35"/>
  <cols>
    <col min="1" max="1" width="4.453125" customWidth="1"/>
    <col min="2" max="2" width="4.453125" style="1" customWidth="1"/>
    <col min="3" max="3" width="60.81640625" bestFit="1" customWidth="1"/>
    <col min="4" max="4" width="1.54296875" style="9" customWidth="1"/>
    <col min="5" max="5" width="7.81640625" customWidth="1"/>
    <col min="6" max="6" width="7.81640625" style="7" customWidth="1"/>
    <col min="7" max="7" width="7.81640625" style="2" customWidth="1"/>
    <col min="8" max="12" width="7.81640625" style="7" customWidth="1"/>
    <col min="13" max="13" width="4.453125" style="3" customWidth="1"/>
    <col min="14" max="14" width="33.1796875" style="2" customWidth="1"/>
    <col min="15" max="15" width="2.54296875" style="7" customWidth="1"/>
    <col min="16" max="16" width="16" style="2" customWidth="1"/>
    <col min="17" max="17" width="13" style="7" customWidth="1"/>
    <col min="18" max="18" width="1.453125" style="14" customWidth="1"/>
    <col min="19" max="19" width="6.453125" style="14" customWidth="1"/>
    <col min="20" max="22" width="6.453125" style="20" customWidth="1"/>
    <col min="23" max="23" width="6.54296875" style="32" customWidth="1"/>
    <col min="24" max="24" width="9.1796875" style="173" bestFit="1" customWidth="1"/>
    <col min="25" max="25" width="35.81640625" style="174" bestFit="1" customWidth="1"/>
    <col min="26" max="26" width="7.453125" style="6" customWidth="1"/>
    <col min="27" max="31" width="9" style="6" customWidth="1"/>
    <col min="32" max="32" width="9.54296875" style="6" customWidth="1"/>
    <col min="33" max="36" width="9" style="6" customWidth="1"/>
    <col min="37" max="44" width="9" customWidth="1"/>
    <col min="45" max="45" width="29.54296875" customWidth="1"/>
    <col min="46" max="46" width="84.81640625" customWidth="1"/>
    <col min="47" max="60" width="9" customWidth="1"/>
    <col min="61" max="61" width="1.54296875" customWidth="1"/>
    <col min="62" max="62" width="0.54296875" customWidth="1"/>
    <col min="63" max="63" width="1" customWidth="1"/>
  </cols>
  <sheetData>
    <row r="1" spans="1:36" ht="2.25" customHeight="1" x14ac:dyDescent="0.35">
      <c r="A1" s="6" t="s">
        <v>521</v>
      </c>
    </row>
    <row r="2" spans="1:36" ht="21" customHeight="1" x14ac:dyDescent="0.35">
      <c r="C2" s="8"/>
      <c r="E2" s="238" t="s">
        <v>1201</v>
      </c>
      <c r="F2" s="238"/>
      <c r="G2" s="238"/>
      <c r="H2" s="238"/>
      <c r="I2" s="238"/>
      <c r="J2" s="238"/>
      <c r="K2" s="238"/>
      <c r="L2" s="238"/>
      <c r="M2" s="50"/>
      <c r="N2" s="229" t="s">
        <v>2145</v>
      </c>
      <c r="O2" s="155"/>
      <c r="P2" s="155"/>
      <c r="Q2" s="155"/>
      <c r="R2" s="154"/>
      <c r="S2" s="154"/>
      <c r="T2" s="154"/>
      <c r="U2" s="154"/>
      <c r="V2" s="154"/>
      <c r="W2" s="33"/>
    </row>
    <row r="3" spans="1:36" ht="14.9" customHeight="1" x14ac:dyDescent="0.35">
      <c r="D3" s="50"/>
      <c r="E3" s="238"/>
      <c r="F3" s="238"/>
      <c r="G3" s="238"/>
      <c r="H3" s="238"/>
      <c r="I3" s="238"/>
      <c r="J3" s="238"/>
      <c r="K3" s="238"/>
      <c r="L3" s="238"/>
      <c r="M3" s="50"/>
      <c r="N3" s="229"/>
      <c r="O3" s="155"/>
      <c r="P3" s="155"/>
      <c r="Q3" s="155"/>
      <c r="R3" s="154"/>
      <c r="S3" s="154"/>
      <c r="T3" s="154"/>
      <c r="U3" s="154"/>
      <c r="V3" s="154"/>
      <c r="W3" s="33"/>
    </row>
    <row r="4" spans="1:36" ht="6" customHeight="1" x14ac:dyDescent="0.35">
      <c r="E4" s="50"/>
      <c r="F4" s="50"/>
      <c r="G4" s="50"/>
      <c r="H4" s="50"/>
      <c r="I4" s="50"/>
      <c r="J4" s="50"/>
      <c r="K4" s="50"/>
      <c r="L4" s="50"/>
      <c r="R4" s="154"/>
      <c r="S4" s="154"/>
      <c r="T4" s="154"/>
      <c r="U4" s="154"/>
      <c r="V4" s="154"/>
    </row>
    <row r="5" spans="1:36" ht="6" customHeight="1" x14ac:dyDescent="0.35">
      <c r="N5" s="133"/>
      <c r="O5" s="14"/>
      <c r="P5" s="53"/>
      <c r="Q5" s="53"/>
    </row>
    <row r="6" spans="1:36" ht="14.25" customHeight="1" thickBot="1" x14ac:dyDescent="0.4">
      <c r="N6" s="157" t="s">
        <v>1175</v>
      </c>
      <c r="O6" s="139"/>
      <c r="P6" s="156"/>
      <c r="Q6" s="156"/>
      <c r="R6" s="13"/>
      <c r="S6" s="13"/>
      <c r="T6" s="13"/>
      <c r="U6" s="13"/>
      <c r="V6" s="13"/>
      <c r="W6" s="34"/>
    </row>
    <row r="7" spans="1:36" ht="12" customHeight="1" thickTop="1" x14ac:dyDescent="0.35">
      <c r="E7" s="232" t="s">
        <v>590</v>
      </c>
      <c r="F7" s="233"/>
      <c r="G7" s="233"/>
      <c r="H7" s="233"/>
      <c r="I7" s="233"/>
      <c r="J7" s="233"/>
      <c r="K7" s="233"/>
      <c r="L7" s="233"/>
      <c r="M7" s="92"/>
      <c r="N7" s="223" t="s">
        <v>82</v>
      </c>
      <c r="O7" s="224"/>
      <c r="P7" s="224"/>
      <c r="Q7" s="224"/>
      <c r="R7" s="224"/>
      <c r="S7" s="224"/>
      <c r="T7" s="224"/>
      <c r="U7" s="224"/>
      <c r="V7" s="225"/>
      <c r="W7" s="35"/>
    </row>
    <row r="8" spans="1:36" ht="12" customHeight="1" thickBot="1" x14ac:dyDescent="0.4">
      <c r="E8" s="234"/>
      <c r="F8" s="235"/>
      <c r="G8" s="235"/>
      <c r="H8" s="235"/>
      <c r="I8" s="235"/>
      <c r="J8" s="235"/>
      <c r="K8" s="235"/>
      <c r="L8" s="235"/>
      <c r="M8" s="92"/>
      <c r="N8" s="226"/>
      <c r="O8" s="227"/>
      <c r="P8" s="227"/>
      <c r="Q8" s="227"/>
      <c r="R8" s="227"/>
      <c r="S8" s="227"/>
      <c r="T8" s="227"/>
      <c r="U8" s="227"/>
      <c r="V8" s="228"/>
      <c r="W8" s="35"/>
    </row>
    <row r="9" spans="1:36" ht="15" hidden="1" customHeight="1" thickBot="1" x14ac:dyDescent="0.4">
      <c r="E9" s="68" t="e">
        <f>INDEX(#REF!,MATCH(List_Value,#REF!,0))</f>
        <v>#REF!</v>
      </c>
      <c r="F9" s="69" t="e">
        <f>LEFT(Provider_Value,5)</f>
        <v>#REF!</v>
      </c>
      <c r="G9" s="70"/>
      <c r="H9" s="69"/>
      <c r="I9" s="69"/>
      <c r="J9" s="69"/>
      <c r="K9" s="69"/>
      <c r="L9" s="69"/>
      <c r="M9" s="84"/>
      <c r="N9" s="84"/>
      <c r="O9" s="85"/>
      <c r="P9" s="84"/>
      <c r="Q9" s="86"/>
      <c r="R9" s="87"/>
      <c r="S9" s="87"/>
      <c r="T9" s="87"/>
      <c r="U9" s="87"/>
      <c r="V9" s="87"/>
      <c r="W9" s="36"/>
    </row>
    <row r="10" spans="1:36" s="9" customFormat="1" ht="9" customHeight="1" thickTop="1" thickBot="1" x14ac:dyDescent="0.4">
      <c r="B10" s="10"/>
      <c r="E10" s="71"/>
      <c r="F10" s="72"/>
      <c r="G10" s="73"/>
      <c r="H10" s="72"/>
      <c r="I10" s="72"/>
      <c r="J10" s="72"/>
      <c r="K10" s="72"/>
      <c r="L10" s="72"/>
      <c r="M10" s="93"/>
      <c r="N10" s="88"/>
      <c r="O10" s="89"/>
      <c r="P10" s="88"/>
      <c r="Q10" s="90"/>
      <c r="R10" s="87"/>
      <c r="S10" s="87"/>
      <c r="T10" s="87"/>
      <c r="U10" s="87"/>
      <c r="V10" s="87"/>
      <c r="W10" s="36"/>
      <c r="X10" s="173"/>
      <c r="Y10" s="174"/>
      <c r="Z10" s="6"/>
      <c r="AA10" s="6"/>
      <c r="AB10" s="6"/>
      <c r="AC10" s="6"/>
      <c r="AD10" s="6"/>
      <c r="AE10" s="6"/>
      <c r="AF10" s="6"/>
      <c r="AG10" s="6"/>
      <c r="AH10" s="6"/>
      <c r="AI10" s="6"/>
      <c r="AJ10" s="6"/>
    </row>
    <row r="11" spans="1:36" s="9" customFormat="1" ht="12" customHeight="1" thickTop="1" x14ac:dyDescent="0.35">
      <c r="B11" s="10"/>
      <c r="E11" s="232" t="s">
        <v>1212</v>
      </c>
      <c r="F11" s="233"/>
      <c r="G11" s="233"/>
      <c r="H11" s="233"/>
      <c r="I11" s="233"/>
      <c r="J11" s="233"/>
      <c r="K11" s="233"/>
      <c r="L11" s="233"/>
      <c r="M11" s="92"/>
      <c r="N11" s="223" t="str">
        <f>VLOOKUP(List_Value,Constants!A:B,2,0)</f>
        <v>London and integrated region and centre</v>
      </c>
      <c r="O11" s="224"/>
      <c r="P11" s="224"/>
      <c r="Q11" s="224"/>
      <c r="R11" s="224"/>
      <c r="S11" s="224"/>
      <c r="T11" s="224"/>
      <c r="U11" s="224"/>
      <c r="V11" s="225"/>
      <c r="W11" s="35"/>
      <c r="X11" s="173"/>
      <c r="Y11" s="174"/>
      <c r="Z11" s="6"/>
      <c r="AA11" s="6"/>
      <c r="AB11" s="6"/>
      <c r="AC11" s="6"/>
      <c r="AD11" s="6"/>
      <c r="AE11" s="6"/>
      <c r="AF11" s="6"/>
      <c r="AG11" s="6"/>
      <c r="AH11" s="6"/>
      <c r="AI11" s="6"/>
      <c r="AJ11" s="6"/>
    </row>
    <row r="12" spans="1:36" s="9" customFormat="1" ht="12" customHeight="1" thickBot="1" x14ac:dyDescent="0.4">
      <c r="B12" s="10"/>
      <c r="E12" s="234"/>
      <c r="F12" s="235"/>
      <c r="G12" s="235"/>
      <c r="H12" s="235"/>
      <c r="I12" s="235"/>
      <c r="J12" s="235"/>
      <c r="K12" s="235"/>
      <c r="L12" s="235"/>
      <c r="M12" s="92"/>
      <c r="N12" s="226"/>
      <c r="O12" s="227"/>
      <c r="P12" s="227"/>
      <c r="Q12" s="227"/>
      <c r="R12" s="227"/>
      <c r="S12" s="227"/>
      <c r="T12" s="227"/>
      <c r="U12" s="227"/>
      <c r="V12" s="228"/>
      <c r="W12" s="35"/>
      <c r="X12" s="173"/>
      <c r="Y12" s="174"/>
      <c r="Z12" s="6"/>
      <c r="AA12" s="6"/>
      <c r="AB12" s="6"/>
      <c r="AC12" s="6"/>
      <c r="AD12" s="6"/>
      <c r="AE12" s="6"/>
      <c r="AF12" s="6"/>
      <c r="AG12" s="6"/>
      <c r="AH12" s="6"/>
      <c r="AI12" s="6"/>
      <c r="AJ12" s="6"/>
    </row>
    <row r="13" spans="1:36" s="9" customFormat="1" ht="15" hidden="1" customHeight="1" thickBot="1" x14ac:dyDescent="0.4">
      <c r="B13" s="10"/>
      <c r="E13" s="68" t="e">
        <f>INDEX(#REF!,MATCH(List_Value,#REF!,0))</f>
        <v>#REF!</v>
      </c>
      <c r="F13" s="69" t="e">
        <f>LEFT(Provider_Value,5)</f>
        <v>#REF!</v>
      </c>
      <c r="G13" s="70"/>
      <c r="H13" s="69"/>
      <c r="I13" s="69"/>
      <c r="J13" s="69"/>
      <c r="K13" s="69"/>
      <c r="L13" s="69"/>
      <c r="M13" s="84"/>
      <c r="N13" s="84"/>
      <c r="O13" s="85"/>
      <c r="P13" s="84"/>
      <c r="Q13" s="86"/>
      <c r="R13" s="87"/>
      <c r="S13" s="87"/>
      <c r="T13" s="87"/>
      <c r="U13" s="87"/>
      <c r="V13" s="87"/>
      <c r="W13" s="36"/>
      <c r="X13" s="173"/>
      <c r="Y13" s="174"/>
      <c r="Z13" s="6"/>
      <c r="AA13" s="6"/>
      <c r="AB13" s="6"/>
      <c r="AC13" s="6"/>
      <c r="AD13" s="6"/>
      <c r="AE13" s="6"/>
      <c r="AF13" s="6"/>
      <c r="AG13" s="6"/>
      <c r="AH13" s="6"/>
      <c r="AI13" s="6"/>
      <c r="AJ13" s="6"/>
    </row>
    <row r="14" spans="1:36" s="9" customFormat="1" ht="9" customHeight="1" thickTop="1" thickBot="1" x14ac:dyDescent="0.4">
      <c r="B14" s="10"/>
      <c r="E14" s="71"/>
      <c r="F14" s="72"/>
      <c r="G14" s="73"/>
      <c r="H14" s="72"/>
      <c r="I14" s="72"/>
      <c r="J14" s="72"/>
      <c r="K14" s="72"/>
      <c r="L14" s="72"/>
      <c r="M14" s="88"/>
      <c r="N14" s="88"/>
      <c r="O14" s="89"/>
      <c r="P14" s="88"/>
      <c r="Q14" s="90"/>
      <c r="R14" s="87"/>
      <c r="S14" s="87"/>
      <c r="T14" s="87"/>
      <c r="U14" s="87"/>
      <c r="V14" s="87"/>
      <c r="W14" s="36"/>
      <c r="X14" s="173"/>
      <c r="Y14" s="174"/>
      <c r="Z14" s="6"/>
      <c r="AA14" s="6"/>
      <c r="AB14" s="6"/>
      <c r="AC14" s="6"/>
      <c r="AD14" s="6"/>
      <c r="AE14" s="6"/>
      <c r="AF14" s="6"/>
      <c r="AG14" s="6"/>
      <c r="AH14" s="6"/>
      <c r="AI14" s="6"/>
      <c r="AJ14" s="6"/>
    </row>
    <row r="15" spans="1:36" s="9" customFormat="1" ht="12" customHeight="1" thickTop="1" x14ac:dyDescent="0.35">
      <c r="B15" s="10"/>
      <c r="E15" s="232" t="s">
        <v>1874</v>
      </c>
      <c r="F15" s="233"/>
      <c r="G15" s="233"/>
      <c r="H15" s="233"/>
      <c r="I15" s="233"/>
      <c r="J15" s="233"/>
      <c r="K15" s="233"/>
      <c r="L15" s="233"/>
      <c r="M15" s="92"/>
      <c r="N15" s="223" t="s">
        <v>1875</v>
      </c>
      <c r="O15" s="224"/>
      <c r="P15" s="224"/>
      <c r="Q15" s="224"/>
      <c r="R15" s="224"/>
      <c r="S15" s="224"/>
      <c r="T15" s="224"/>
      <c r="U15" s="224"/>
      <c r="V15" s="225"/>
      <c r="W15" s="36"/>
      <c r="X15" s="173"/>
      <c r="Y15" s="174"/>
      <c r="Z15" s="6"/>
      <c r="AA15" s="6"/>
      <c r="AB15" s="6"/>
      <c r="AC15" s="6"/>
      <c r="AD15" s="6"/>
      <c r="AE15" s="6"/>
      <c r="AF15" s="6"/>
      <c r="AG15" s="6"/>
      <c r="AH15" s="6"/>
      <c r="AI15" s="6"/>
      <c r="AJ15" s="6"/>
    </row>
    <row r="16" spans="1:36" s="9" customFormat="1" ht="12" customHeight="1" thickBot="1" x14ac:dyDescent="0.4">
      <c r="B16" s="10"/>
      <c r="E16" s="234"/>
      <c r="F16" s="235"/>
      <c r="G16" s="235"/>
      <c r="H16" s="235"/>
      <c r="I16" s="235"/>
      <c r="J16" s="235"/>
      <c r="K16" s="235"/>
      <c r="L16" s="235"/>
      <c r="M16" s="92"/>
      <c r="N16" s="226"/>
      <c r="O16" s="227"/>
      <c r="P16" s="227"/>
      <c r="Q16" s="227"/>
      <c r="R16" s="227"/>
      <c r="S16" s="227"/>
      <c r="T16" s="227"/>
      <c r="U16" s="227"/>
      <c r="V16" s="228"/>
      <c r="W16" s="36"/>
      <c r="X16" s="173"/>
      <c r="Y16" s="174"/>
      <c r="Z16" s="6"/>
      <c r="AA16" s="6"/>
      <c r="AB16" s="6"/>
      <c r="AC16" s="6"/>
      <c r="AD16" s="6"/>
      <c r="AE16" s="6"/>
      <c r="AF16" s="6"/>
      <c r="AG16" s="6"/>
      <c r="AH16" s="6"/>
      <c r="AI16" s="6"/>
      <c r="AJ16" s="6"/>
    </row>
    <row r="17" spans="2:36" s="9" customFormat="1" ht="9" customHeight="1" thickTop="1" x14ac:dyDescent="0.35">
      <c r="B17" s="10"/>
      <c r="E17" s="197"/>
      <c r="F17" s="198"/>
      <c r="G17" s="199"/>
      <c r="H17" s="198"/>
      <c r="I17" s="198"/>
      <c r="J17" s="198"/>
      <c r="K17" s="198"/>
      <c r="L17" s="198"/>
      <c r="M17" s="200"/>
      <c r="N17" s="200"/>
      <c r="O17" s="87"/>
      <c r="P17" s="200"/>
      <c r="Q17" s="87"/>
      <c r="R17" s="87"/>
      <c r="S17" s="87"/>
      <c r="T17" s="87"/>
      <c r="U17" s="87"/>
      <c r="V17" s="87"/>
      <c r="W17" s="36"/>
      <c r="X17" s="173"/>
      <c r="Y17" s="174"/>
      <c r="Z17" s="6"/>
      <c r="AA17" s="6"/>
      <c r="AB17" s="6"/>
      <c r="AC17" s="6"/>
      <c r="AD17" s="6"/>
      <c r="AE17" s="6"/>
      <c r="AF17" s="6"/>
      <c r="AG17" s="6"/>
      <c r="AH17" s="6"/>
      <c r="AI17" s="6"/>
      <c r="AJ17" s="6"/>
    </row>
    <row r="18" spans="2:36" s="10" customFormat="1" ht="13.75" customHeight="1" x14ac:dyDescent="0.35">
      <c r="C18" s="98"/>
      <c r="D18" s="98"/>
      <c r="E18" s="142"/>
      <c r="F18" s="142"/>
      <c r="G18" s="142"/>
      <c r="H18" s="142"/>
      <c r="I18" s="142"/>
      <c r="J18" s="142"/>
      <c r="K18" s="142"/>
      <c r="L18" s="142"/>
      <c r="M18" s="5"/>
      <c r="N18" s="135"/>
      <c r="O18" s="135"/>
      <c r="P18" s="135"/>
      <c r="Q18" s="135"/>
      <c r="R18" s="135"/>
      <c r="S18" s="135"/>
      <c r="T18" s="135"/>
      <c r="U18" s="135"/>
      <c r="V18" s="135"/>
      <c r="W18" s="35"/>
      <c r="X18" s="58"/>
      <c r="Y18" s="59"/>
      <c r="Z18" s="99"/>
      <c r="AA18" s="99"/>
      <c r="AB18" s="99"/>
      <c r="AC18" s="99"/>
      <c r="AD18" s="99"/>
      <c r="AE18" s="99"/>
      <c r="AF18" s="99"/>
      <c r="AG18" s="99"/>
      <c r="AH18" s="99"/>
      <c r="AI18" s="99"/>
      <c r="AJ18" s="99"/>
    </row>
    <row r="19" spans="2:36" s="9" customFormat="1" ht="14.5" customHeight="1" x14ac:dyDescent="0.35">
      <c r="B19" s="10"/>
      <c r="C19" s="6" t="str">
        <f>_xlfn.CONCAT(List_Value,"Q1")</f>
        <v>Barking and DagenhamQ1</v>
      </c>
      <c r="D19" s="12"/>
      <c r="E19" s="236" t="s">
        <v>1202</v>
      </c>
      <c r="F19" s="237"/>
      <c r="G19" s="236" t="s">
        <v>1203</v>
      </c>
      <c r="H19" s="237"/>
      <c r="I19" s="236" t="s">
        <v>1204</v>
      </c>
      <c r="J19" s="237"/>
      <c r="K19" s="236" t="s">
        <v>1205</v>
      </c>
      <c r="L19" s="237"/>
      <c r="M19" s="5"/>
      <c r="N19" s="131"/>
      <c r="O19" s="131"/>
      <c r="P19" s="131"/>
      <c r="Q19" s="131"/>
      <c r="R19" s="131"/>
      <c r="S19" s="131"/>
      <c r="T19" s="131"/>
      <c r="U19" s="131"/>
      <c r="V19" s="131"/>
      <c r="W19" s="35"/>
      <c r="X19" s="173"/>
      <c r="Y19" s="174"/>
      <c r="Z19" s="6"/>
      <c r="AA19" s="6"/>
      <c r="AB19" s="6"/>
      <c r="AC19" s="6"/>
      <c r="AD19" s="6"/>
      <c r="AE19" s="6"/>
      <c r="AF19" s="6"/>
      <c r="AG19" s="6"/>
      <c r="AH19" s="6"/>
      <c r="AI19" s="6"/>
      <c r="AJ19" s="6"/>
    </row>
    <row r="20" spans="2:36" s="12" customFormat="1" ht="14.5" customHeight="1" x14ac:dyDescent="0.35">
      <c r="B20" s="15"/>
      <c r="C20" s="64" t="s">
        <v>1651</v>
      </c>
      <c r="D20" s="63"/>
      <c r="E20" s="114" t="s">
        <v>1206</v>
      </c>
      <c r="F20" s="143" t="s">
        <v>1207</v>
      </c>
      <c r="G20" s="114" t="s">
        <v>1206</v>
      </c>
      <c r="H20" s="114" t="s">
        <v>1207</v>
      </c>
      <c r="I20" s="114" t="s">
        <v>1206</v>
      </c>
      <c r="J20" s="114" t="s">
        <v>1207</v>
      </c>
      <c r="K20" s="114" t="s">
        <v>1206</v>
      </c>
      <c r="L20" s="113" t="s">
        <v>1207</v>
      </c>
      <c r="M20" s="118"/>
      <c r="N20" s="131"/>
      <c r="O20" s="131"/>
      <c r="P20" s="131"/>
      <c r="Q20" s="131"/>
      <c r="R20" s="131"/>
      <c r="S20" s="131"/>
      <c r="T20" s="131"/>
      <c r="U20" s="131"/>
      <c r="V20" s="131"/>
      <c r="W20" s="37"/>
      <c r="X20" s="173"/>
      <c r="Y20" s="174"/>
      <c r="Z20" s="6"/>
      <c r="AA20" s="6"/>
      <c r="AB20" s="6"/>
      <c r="AC20" s="6"/>
      <c r="AD20" s="6"/>
      <c r="AE20" s="6"/>
      <c r="AF20" s="6"/>
      <c r="AG20" s="6"/>
      <c r="AH20" s="6"/>
      <c r="AI20" s="6"/>
      <c r="AJ20" s="6"/>
    </row>
    <row r="21" spans="2:36" s="12" customFormat="1" ht="14.5" customHeight="1" x14ac:dyDescent="0.35">
      <c r="B21" s="15"/>
      <c r="C21" s="61" t="s">
        <v>1208</v>
      </c>
      <c r="D21" s="144"/>
      <c r="E21" s="112">
        <f>IFERROR(VLOOKUP(_xlfn.CONCAT(List_Value,"Q1"),Partnership_depot!A:J,10,0),"")</f>
        <v>275</v>
      </c>
      <c r="F21" s="112" t="s">
        <v>567</v>
      </c>
      <c r="G21" s="112" t="str">
        <f>IFERROR(VLOOKUP(_xlfn.CONCAT(List_Value,"Q2"),Partnership_depot!A:J,10,0),"")</f>
        <v/>
      </c>
      <c r="H21" s="106" t="s">
        <v>567</v>
      </c>
      <c r="I21" s="112" t="str">
        <f>IFERROR(VLOOKUP(_xlfn.CONCAT(List_Value,"Q3"),Partnership_depot!A:J,10,0),"")</f>
        <v/>
      </c>
      <c r="J21" s="107" t="s">
        <v>567</v>
      </c>
      <c r="K21" s="112" t="str">
        <f>IFERROR(VLOOKUP(_xlfn.CONCAT(List_Value,"Q4"),Partnership_depot!A:J,10,0),"")</f>
        <v/>
      </c>
      <c r="L21" s="106" t="s">
        <v>567</v>
      </c>
      <c r="M21" s="119"/>
      <c r="N21" s="136"/>
      <c r="O21" s="137"/>
      <c r="P21" s="136"/>
      <c r="Q21" s="137"/>
      <c r="R21" s="137"/>
      <c r="S21" s="137"/>
      <c r="T21" s="137"/>
      <c r="U21" s="137"/>
      <c r="V21" s="138"/>
      <c r="W21" s="38"/>
      <c r="X21" s="173"/>
      <c r="Y21" s="59"/>
      <c r="Z21" s="99"/>
      <c r="AA21" s="6"/>
      <c r="AB21" s="6"/>
      <c r="AC21" s="6"/>
      <c r="AD21" s="6"/>
      <c r="AE21" s="6"/>
      <c r="AF21" s="6"/>
      <c r="AG21" s="6"/>
      <c r="AH21" s="6"/>
      <c r="AI21" s="6"/>
      <c r="AJ21" s="6"/>
    </row>
    <row r="22" spans="2:36" s="12" customFormat="1" ht="14.5" customHeight="1" x14ac:dyDescent="0.35">
      <c r="B22" s="15"/>
      <c r="C22" s="61" t="s">
        <v>1209</v>
      </c>
      <c r="D22" s="144"/>
      <c r="E22" s="112">
        <f>IFERROR(VLOOKUP(_xlfn.CONCAT(List_Value,"Q1"),Partnership_depot!A:J,9,0),"")</f>
        <v>2</v>
      </c>
      <c r="F22" s="145">
        <f>IF(ISERROR(E22/E$21),"-",(E22/E$21))</f>
        <v>7.2727272727272727E-3</v>
      </c>
      <c r="G22" s="112" t="str">
        <f>IFERROR(VLOOKUP(_xlfn.CONCAT(List_Value,"Q2"),Partnership_depot!A:J,9,0),"")</f>
        <v/>
      </c>
      <c r="H22" s="145" t="str">
        <f>IF(ISERROR(G22/G$21),"-",(G22/G$21))</f>
        <v>-</v>
      </c>
      <c r="I22" s="112" t="str">
        <f>IFERROR(VLOOKUP(_xlfn.CONCAT(List_Value,"Q3"),Partnership_depot!A:J,9,0),"")</f>
        <v/>
      </c>
      <c r="J22" s="145" t="str">
        <f>IF(ISERROR(I22/I$21),"-",(I22/I$21))</f>
        <v>-</v>
      </c>
      <c r="K22" s="112" t="str">
        <f>IFERROR(VLOOKUP(_xlfn.CONCAT(List_Value,"Q4"),Partnership_depot!A:J,9,0),"")</f>
        <v/>
      </c>
      <c r="L22" s="145" t="str">
        <f>IF(ISERROR(K22/K$21),"-",(K22/K$21))</f>
        <v>-</v>
      </c>
      <c r="M22" s="121"/>
      <c r="N22" s="139"/>
      <c r="O22" s="139"/>
      <c r="P22" s="96"/>
      <c r="Q22" s="96"/>
      <c r="R22" s="96"/>
      <c r="S22" s="96"/>
      <c r="T22" s="96"/>
      <c r="U22" s="96"/>
      <c r="V22" s="140"/>
      <c r="W22" s="39"/>
      <c r="X22" s="173"/>
      <c r="Y22" s="59"/>
      <c r="Z22" s="99"/>
      <c r="AA22" s="6"/>
      <c r="AB22" s="6"/>
      <c r="AC22" s="210" t="s">
        <v>1202</v>
      </c>
      <c r="AD22" s="210" t="s">
        <v>1203</v>
      </c>
      <c r="AE22" s="210" t="s">
        <v>1204</v>
      </c>
      <c r="AF22" s="210" t="s">
        <v>1205</v>
      </c>
      <c r="AG22" s="6"/>
      <c r="AH22" s="6"/>
      <c r="AI22" s="6"/>
      <c r="AJ22" s="6"/>
    </row>
    <row r="23" spans="2:36" s="12" customFormat="1" ht="14.5" customHeight="1" x14ac:dyDescent="0.35">
      <c r="B23" s="15"/>
      <c r="C23" s="61" t="s">
        <v>2239</v>
      </c>
      <c r="D23" s="144"/>
      <c r="E23" s="112">
        <f>IFERROR(VLOOKUP(_xlfn.CONCAT(List_Value,"Q1"),Partnership_depot!A:J,8,0),"")</f>
        <v>2</v>
      </c>
      <c r="F23" s="145">
        <f>IF(ISERROR(E23/E$21),"-",(E23/E$21))</f>
        <v>7.2727272727272727E-3</v>
      </c>
      <c r="G23" s="112" t="str">
        <f>IFERROR(VLOOKUP(_xlfn.CONCAT(List_Value,"Q2"),Partnership_depot!A:J,8,0),"")</f>
        <v/>
      </c>
      <c r="H23" s="145" t="str">
        <f>IF(ISERROR(G23/G$21),"-",(G23/G$21))</f>
        <v>-</v>
      </c>
      <c r="I23" s="112" t="str">
        <f>IFERROR(VLOOKUP(_xlfn.CONCAT(List_Value,"Q3"),Partnership_depot!A:J,8,0),"")</f>
        <v/>
      </c>
      <c r="J23" s="145" t="str">
        <f>IF(ISERROR(I23/I$21),"-",(I23/I$21))</f>
        <v>-</v>
      </c>
      <c r="K23" s="112" t="str">
        <f>IFERROR(VLOOKUP(_xlfn.CONCAT(List_Value,"Q4"),Partnership_depot!A:J,8,0),"")</f>
        <v/>
      </c>
      <c r="L23" s="145" t="str">
        <f>IF(ISERROR(K23/K$21),"-",(K23/K$21))</f>
        <v>-</v>
      </c>
      <c r="M23" s="121"/>
      <c r="N23" s="139"/>
      <c r="O23" s="139"/>
      <c r="P23" s="96"/>
      <c r="Q23" s="96"/>
      <c r="R23" s="96"/>
      <c r="S23" s="96"/>
      <c r="T23" s="96"/>
      <c r="U23" s="96"/>
      <c r="V23" s="140"/>
      <c r="W23" s="39"/>
      <c r="X23" s="173"/>
      <c r="Y23" s="59"/>
      <c r="Z23" s="99"/>
      <c r="AA23" s="6"/>
      <c r="AB23" s="6"/>
      <c r="AC23" s="210"/>
      <c r="AD23" s="210"/>
      <c r="AE23" s="210"/>
      <c r="AF23" s="210"/>
      <c r="AG23" s="6"/>
      <c r="AH23" s="6"/>
      <c r="AI23" s="6"/>
      <c r="AJ23" s="6"/>
    </row>
    <row r="24" spans="2:36" s="12" customFormat="1" ht="14.5" customHeight="1" x14ac:dyDescent="0.35">
      <c r="B24" s="15"/>
      <c r="C24" s="61" t="s">
        <v>1210</v>
      </c>
      <c r="D24" s="144"/>
      <c r="E24" s="112">
        <f>IFERROR(VLOOKUP(_xlfn.CONCAT(List_Value,"Q1"),Partnership_depot!A:J,6,0),"")</f>
        <v>0</v>
      </c>
      <c r="F24" s="145">
        <f>IF(ISERROR(E24/$E$21),"-",(E24/$E$21))</f>
        <v>0</v>
      </c>
      <c r="G24" s="112" t="str">
        <f>IFERROR(VLOOKUP(_xlfn.CONCAT(List_Value,"Q2"),Partnership_depot!A:J,6,0),"")</f>
        <v/>
      </c>
      <c r="H24" s="145" t="str">
        <f>IF(ISERROR(G24/G$21),"-",(G24/G$21))</f>
        <v>-</v>
      </c>
      <c r="I24" s="112" t="str">
        <f>IFERROR(VLOOKUP(_xlfn.CONCAT(List_Value,"Q3"),Partnership_depot!A:J,6,0),"")</f>
        <v/>
      </c>
      <c r="J24" s="145" t="str">
        <f>IF(ISERROR(I24/I$21),"-",(I24/I$21))</f>
        <v>-</v>
      </c>
      <c r="K24" s="112" t="str">
        <f>IFERROR(VLOOKUP(_xlfn.CONCAT(List_Value,"Q4"),Partnership_depot!A:J,6,0),"")</f>
        <v/>
      </c>
      <c r="L24" s="145" t="str">
        <f>IF(ISERROR(K24/K$21),"-",(K24/K$21))</f>
        <v>-</v>
      </c>
      <c r="M24" s="121"/>
      <c r="N24" s="111"/>
      <c r="O24" s="16"/>
      <c r="P24" s="111"/>
      <c r="Q24" s="97"/>
      <c r="R24" s="111"/>
      <c r="S24" s="111"/>
      <c r="T24" s="111"/>
      <c r="U24" s="111"/>
      <c r="V24" s="24"/>
      <c r="X24" s="6"/>
      <c r="Y24" s="57"/>
      <c r="Z24" s="58"/>
      <c r="AA24" s="6"/>
      <c r="AB24" s="6" t="str">
        <f>List_Value</f>
        <v>Barking and Dagenham</v>
      </c>
      <c r="AC24" s="211">
        <f>F22</f>
        <v>7.2727272727272727E-3</v>
      </c>
      <c r="AD24" s="211" t="str">
        <f>H22</f>
        <v>-</v>
      </c>
      <c r="AE24" s="211" t="str">
        <f>J22</f>
        <v>-</v>
      </c>
      <c r="AF24" s="211" t="str">
        <f>L22</f>
        <v>-</v>
      </c>
      <c r="AG24" s="6"/>
      <c r="AH24" s="6"/>
      <c r="AI24" s="6"/>
      <c r="AJ24" s="6"/>
    </row>
    <row r="25" spans="2:36" s="12" customFormat="1" ht="14.5" customHeight="1" x14ac:dyDescent="0.35">
      <c r="B25" s="15"/>
      <c r="C25" s="61" t="s">
        <v>1211</v>
      </c>
      <c r="D25" s="146"/>
      <c r="E25" s="112">
        <f>IFERROR(VLOOKUP(_xlfn.CONCAT(List_Value,"Q1"),Partnership_depot!A:J,5,0),"")</f>
        <v>0</v>
      </c>
      <c r="F25" s="145">
        <f>IF(ISERROR(E25/$E$21),"-",(E25/$E$21))</f>
        <v>0</v>
      </c>
      <c r="G25" s="112" t="str">
        <f>IFERROR(VLOOKUP(_xlfn.CONCAT(List_Value,"Q2"),Partnership_depot!A:J,5,0),"")</f>
        <v/>
      </c>
      <c r="H25" s="145" t="str">
        <f>IF(ISERROR(G25/G$21),"-",(G25/G$21))</f>
        <v>-</v>
      </c>
      <c r="I25" s="112" t="str">
        <f>IFERROR(VLOOKUP(_xlfn.CONCAT(List_Value,"Q3"),Partnership_depot!A:J,5,0),"")</f>
        <v/>
      </c>
      <c r="J25" s="145" t="str">
        <f>IF(ISERROR(I25/I$21),"-",(I25/I$21))</f>
        <v>-</v>
      </c>
      <c r="K25" s="112" t="str">
        <f>IFERROR(VLOOKUP(_xlfn.CONCAT(List_Value,"Q4"),Partnership_depot!A:J,5,0),"")</f>
        <v/>
      </c>
      <c r="L25" s="145" t="str">
        <f>IF(ISERROR(K25/K$21),"-",(K25/K$21))</f>
        <v>-</v>
      </c>
      <c r="M25" s="121"/>
      <c r="N25" s="97"/>
      <c r="O25" s="97"/>
      <c r="P25" s="97"/>
      <c r="Q25" s="97"/>
      <c r="R25" s="97"/>
      <c r="S25" s="97"/>
      <c r="T25" s="97"/>
      <c r="U25" s="97"/>
      <c r="V25" s="141"/>
      <c r="W25" s="40"/>
      <c r="X25" s="173"/>
      <c r="Y25" s="59"/>
      <c r="Z25" s="99"/>
      <c r="AA25" s="6"/>
      <c r="AB25" s="6" t="str">
        <f>OHID_Centre</f>
        <v>London and integrated region and centre</v>
      </c>
      <c r="AC25" s="211">
        <f>F30</f>
        <v>2.4722815233110668E-2</v>
      </c>
      <c r="AD25" s="211" t="str">
        <f>H30</f>
        <v>-</v>
      </c>
      <c r="AE25" s="211" t="str">
        <f>J30</f>
        <v>-</v>
      </c>
      <c r="AF25" s="211" t="str">
        <f>L30</f>
        <v>-</v>
      </c>
      <c r="AG25" s="6"/>
      <c r="AH25" s="6"/>
      <c r="AI25" s="6"/>
      <c r="AJ25" s="6"/>
    </row>
    <row r="26" spans="2:36" s="12" customFormat="1" ht="14.5" customHeight="1" x14ac:dyDescent="0.35">
      <c r="B26" s="15"/>
      <c r="C26" s="181"/>
      <c r="D26" s="144"/>
      <c r="E26" s="147"/>
      <c r="F26" s="147"/>
      <c r="G26" s="159"/>
      <c r="H26" s="159"/>
      <c r="I26" s="147"/>
      <c r="J26" s="147"/>
      <c r="K26" s="159"/>
      <c r="L26" s="159"/>
      <c r="M26" s="121"/>
      <c r="N26" s="97"/>
      <c r="O26" s="97"/>
      <c r="P26" s="97"/>
      <c r="Q26" s="97"/>
      <c r="R26" s="97"/>
      <c r="S26" s="97"/>
      <c r="T26" s="97"/>
      <c r="U26" s="97"/>
      <c r="V26" s="141"/>
      <c r="W26" s="40"/>
      <c r="X26" s="173"/>
      <c r="Y26" s="59"/>
      <c r="Z26" s="99"/>
      <c r="AA26" s="6"/>
      <c r="AB26" s="6" t="s">
        <v>1214</v>
      </c>
      <c r="AC26" s="211" t="str">
        <f>F38</f>
        <v>-</v>
      </c>
      <c r="AD26" s="211" t="str">
        <f>H38</f>
        <v>-</v>
      </c>
      <c r="AE26" s="211" t="str">
        <f>J38</f>
        <v>-</v>
      </c>
      <c r="AF26" s="211" t="str">
        <f>L38</f>
        <v>-</v>
      </c>
      <c r="AG26" s="6"/>
      <c r="AH26" s="6"/>
      <c r="AI26" s="6"/>
      <c r="AJ26" s="6"/>
    </row>
    <row r="27" spans="2:36" s="12" customFormat="1" ht="14.5" customHeight="1" x14ac:dyDescent="0.35">
      <c r="B27" s="15"/>
      <c r="C27" s="181"/>
      <c r="D27" s="144"/>
      <c r="E27" s="230" t="s">
        <v>1202</v>
      </c>
      <c r="F27" s="231"/>
      <c r="G27" s="230" t="s">
        <v>1203</v>
      </c>
      <c r="H27" s="231"/>
      <c r="I27" s="230" t="s">
        <v>1204</v>
      </c>
      <c r="J27" s="231"/>
      <c r="K27" s="230" t="s">
        <v>1205</v>
      </c>
      <c r="L27" s="231"/>
      <c r="M27" s="121"/>
      <c r="N27" s="111"/>
      <c r="O27" s="16"/>
      <c r="P27" s="111"/>
      <c r="Q27" s="97"/>
      <c r="R27" s="111"/>
      <c r="S27" s="111"/>
      <c r="T27" s="111"/>
      <c r="U27" s="111"/>
      <c r="V27" s="24"/>
      <c r="W27" s="40"/>
      <c r="X27" s="173"/>
      <c r="Y27" s="59"/>
      <c r="Z27" s="99"/>
      <c r="AA27" s="6"/>
      <c r="AB27" s="6" t="s">
        <v>1879</v>
      </c>
      <c r="AC27" s="169">
        <f>F46</f>
        <v>2.3071428571428573E-2</v>
      </c>
      <c r="AD27" s="169" t="str">
        <f>H46</f>
        <v>-</v>
      </c>
      <c r="AE27" s="169" t="str">
        <f>J46</f>
        <v>-</v>
      </c>
      <c r="AF27" s="212" t="str">
        <f>L46</f>
        <v>-</v>
      </c>
      <c r="AG27" s="6"/>
      <c r="AH27" s="6"/>
      <c r="AI27" s="6"/>
      <c r="AJ27" s="6"/>
    </row>
    <row r="28" spans="2:36" s="12" customFormat="1" ht="14.5" customHeight="1" x14ac:dyDescent="0.35">
      <c r="B28" s="15"/>
      <c r="C28" s="65" t="s">
        <v>1212</v>
      </c>
      <c r="D28" s="148"/>
      <c r="E28" s="149" t="s">
        <v>1206</v>
      </c>
      <c r="F28" s="150" t="s">
        <v>1207</v>
      </c>
      <c r="G28" s="149" t="s">
        <v>1206</v>
      </c>
      <c r="H28" s="150" t="s">
        <v>1207</v>
      </c>
      <c r="I28" s="149" t="s">
        <v>1206</v>
      </c>
      <c r="J28" s="150" t="s">
        <v>1207</v>
      </c>
      <c r="K28" s="149" t="s">
        <v>1206</v>
      </c>
      <c r="L28" s="150" t="s">
        <v>1207</v>
      </c>
      <c r="M28" s="121"/>
      <c r="N28" s="111"/>
      <c r="O28" s="16"/>
      <c r="P28" s="111"/>
      <c r="Q28" s="97"/>
      <c r="R28" s="111"/>
      <c r="S28" s="111"/>
      <c r="T28" s="111"/>
      <c r="U28" s="111"/>
      <c r="V28" s="24"/>
      <c r="W28" s="40"/>
      <c r="X28" s="173"/>
      <c r="Y28" s="59"/>
      <c r="Z28" s="99"/>
      <c r="AA28" s="6"/>
      <c r="AB28" s="6" t="s">
        <v>554</v>
      </c>
      <c r="AC28" s="211">
        <f>F54</f>
        <v>1.7308445372666754E-2</v>
      </c>
      <c r="AD28" s="211" t="str">
        <f>H54</f>
        <v>-</v>
      </c>
      <c r="AE28" s="211" t="str">
        <f>J54</f>
        <v>-</v>
      </c>
      <c r="AF28" s="211" t="str">
        <f>L54</f>
        <v>-</v>
      </c>
      <c r="AG28" s="6"/>
      <c r="AH28" s="6"/>
      <c r="AI28" s="6"/>
      <c r="AJ28" s="6"/>
    </row>
    <row r="29" spans="2:36" s="12" customFormat="1" ht="14.5" customHeight="1" x14ac:dyDescent="0.35">
      <c r="B29" s="15"/>
      <c r="C29" s="61" t="s">
        <v>1208</v>
      </c>
      <c r="D29" s="160"/>
      <c r="E29" s="112">
        <f>IFERROR(VLOOKUP(_xlfn.CONCAT(OHID_Centre,"Q1"),Partnership_depot!A:J,10,0),"")</f>
        <v>14521</v>
      </c>
      <c r="F29" s="112" t="s">
        <v>567</v>
      </c>
      <c r="G29" s="112" t="str">
        <f>IFERROR(VLOOKUP(_xlfn.CONCAT(OHID_Centre,"Q2"),Partnership_depot!A:J,10,0),"")</f>
        <v/>
      </c>
      <c r="H29" s="106" t="s">
        <v>567</v>
      </c>
      <c r="I29" s="112" t="str">
        <f>IFERROR(VLOOKUP(_xlfn.CONCAT(OHID_Centre,"Q3"),Partnership_depot!A:J,10,0),"")</f>
        <v/>
      </c>
      <c r="J29" s="107" t="s">
        <v>567</v>
      </c>
      <c r="K29" s="112" t="str">
        <f>IFERROR(VLOOKUP(_xlfn.CONCAT(OHID_Centre,"Q4"),Partnership_depot!A:J,10,0),"")</f>
        <v/>
      </c>
      <c r="L29" s="107" t="s">
        <v>567</v>
      </c>
      <c r="M29" s="121"/>
      <c r="N29" s="111"/>
      <c r="O29" s="16"/>
      <c r="P29" s="111"/>
      <c r="Q29" s="111"/>
      <c r="R29" s="111"/>
      <c r="S29" s="111"/>
      <c r="T29" s="111"/>
      <c r="U29" s="111"/>
      <c r="V29" s="24"/>
      <c r="W29" s="40"/>
      <c r="X29" s="173"/>
      <c r="Y29" s="59"/>
      <c r="Z29" s="99"/>
      <c r="AA29" s="6"/>
      <c r="AB29" s="6"/>
      <c r="AC29" s="6"/>
      <c r="AD29" s="6"/>
      <c r="AE29" s="6"/>
      <c r="AF29" s="6"/>
      <c r="AG29" s="6"/>
      <c r="AH29" s="6"/>
      <c r="AI29" s="6"/>
      <c r="AJ29" s="6"/>
    </row>
    <row r="30" spans="2:36" s="12" customFormat="1" ht="14.5" customHeight="1" x14ac:dyDescent="0.35">
      <c r="B30" s="15"/>
      <c r="C30" s="62" t="s">
        <v>1215</v>
      </c>
      <c r="D30" s="160"/>
      <c r="E30" s="112">
        <f>IFERROR(VLOOKUP(_xlfn.CONCAT(OHID_Centre,"Q1"),Partnership_depot!A:J,9,0),"")</f>
        <v>359</v>
      </c>
      <c r="F30" s="145">
        <f>IF(ISERROR(E30/E$29),"-",(E30/E$29))</f>
        <v>2.4722815233110668E-2</v>
      </c>
      <c r="G30" s="112" t="str">
        <f>IFERROR(VLOOKUP(_xlfn.CONCAT(OHID_Centre,"Q2"),Partnership_depot!A:J,9,0),"")</f>
        <v/>
      </c>
      <c r="H30" s="145" t="str">
        <f>IF(ISERROR(G30/G$29),"-",(G30/G$29))</f>
        <v>-</v>
      </c>
      <c r="I30" s="112" t="str">
        <f>IFERROR(VLOOKUP(_xlfn.CONCAT(OHID_Centre,"Q3"),Partnership_depot!A:J,9,0),"")</f>
        <v/>
      </c>
      <c r="J30" s="145" t="str">
        <f>IF(ISERROR(I30/I$29),"-",(I30/I$29))</f>
        <v>-</v>
      </c>
      <c r="K30" s="112" t="str">
        <f>IFERROR(VLOOKUP(_xlfn.CONCAT(OHID_Centre,"Q4"),Partnership_depot!A:J,9,0),"")</f>
        <v/>
      </c>
      <c r="L30" s="145" t="str">
        <f>IF(ISERROR(K30/K$29),"-",(K30/K$29))</f>
        <v>-</v>
      </c>
      <c r="M30" s="121"/>
      <c r="N30" s="111"/>
      <c r="O30" s="16"/>
      <c r="P30" s="111"/>
      <c r="Q30" s="111"/>
      <c r="R30" s="111"/>
      <c r="S30" s="111"/>
      <c r="T30" s="111"/>
      <c r="U30" s="111"/>
      <c r="V30" s="24"/>
      <c r="W30" s="40"/>
      <c r="X30" s="173"/>
      <c r="Y30" s="59"/>
      <c r="Z30" s="99"/>
      <c r="AA30" s="6"/>
      <c r="AB30" s="6"/>
      <c r="AC30" s="6"/>
      <c r="AD30" s="6"/>
      <c r="AE30" s="6"/>
      <c r="AF30" s="6"/>
      <c r="AG30" s="6"/>
      <c r="AH30" s="6"/>
      <c r="AI30" s="6"/>
      <c r="AJ30" s="6"/>
    </row>
    <row r="31" spans="2:36" s="12" customFormat="1" ht="14.5" customHeight="1" x14ac:dyDescent="0.35">
      <c r="B31" s="15"/>
      <c r="C31" s="61" t="s">
        <v>2239</v>
      </c>
      <c r="D31" s="160"/>
      <c r="E31" s="112">
        <f>IFERROR(VLOOKUP(_xlfn.CONCAT(OHID_Centre,"Q1"),Partnership_depot!A:J,8,0),"")</f>
        <v>316</v>
      </c>
      <c r="F31" s="145">
        <f>IF(ISERROR(E31/E$29),"-",(E31/E$29))</f>
        <v>2.1761586667584876E-2</v>
      </c>
      <c r="G31" s="112" t="str">
        <f>IFERROR(VLOOKUP(_xlfn.CONCAT(OHID_Centre,"Q2"),Partnership_depot!A:J,8,0),"")</f>
        <v/>
      </c>
      <c r="H31" s="145" t="str">
        <f>IF(ISERROR(G31/G$29),"-",(G31/G$29))</f>
        <v>-</v>
      </c>
      <c r="I31" s="112" t="str">
        <f>IFERROR(VLOOKUP(_xlfn.CONCAT(OHID_Centre,"Q3"),Partnership_depot!A:J,8,0),"")</f>
        <v/>
      </c>
      <c r="J31" s="145" t="str">
        <f>IF(ISERROR(I31/I$29),"-",(I31/I$29))</f>
        <v>-</v>
      </c>
      <c r="K31" s="112" t="str">
        <f>IFERROR(VLOOKUP(_xlfn.CONCAT(OHID_Centre,"Q4"),Partnership_depot!A:J,8,0),"")</f>
        <v/>
      </c>
      <c r="L31" s="145" t="str">
        <f>IF(ISERROR(K31/K$29),"-",(K31/K$29))</f>
        <v>-</v>
      </c>
      <c r="M31" s="121"/>
      <c r="N31" s="111"/>
      <c r="O31" s="16"/>
      <c r="P31" s="111"/>
      <c r="Q31" s="111"/>
      <c r="R31" s="111"/>
      <c r="S31" s="111"/>
      <c r="T31" s="111"/>
      <c r="U31" s="111"/>
      <c r="V31" s="24"/>
      <c r="W31" s="40"/>
      <c r="X31" s="173"/>
      <c r="Y31" s="59"/>
      <c r="Z31" s="99"/>
      <c r="AA31" s="6"/>
      <c r="AB31" s="6"/>
      <c r="AC31" s="6"/>
      <c r="AD31" s="6"/>
      <c r="AE31" s="6"/>
      <c r="AF31" s="6"/>
      <c r="AG31" s="6"/>
      <c r="AH31" s="6"/>
      <c r="AI31" s="6"/>
      <c r="AJ31" s="6"/>
    </row>
    <row r="32" spans="2:36" s="12" customFormat="1" ht="14.5" customHeight="1" x14ac:dyDescent="0.35">
      <c r="B32" s="15"/>
      <c r="C32" s="62" t="s">
        <v>1210</v>
      </c>
      <c r="D32" s="160"/>
      <c r="E32" s="112">
        <f>IFERROR(VLOOKUP(_xlfn.CONCAT(OHID_Centre,"Q1"),Partnership_depot!A:J,6,0),"")</f>
        <v>43</v>
      </c>
      <c r="F32" s="145">
        <f>IF(ISERROR(E32/$E$29),"-",(E32/$E$29))</f>
        <v>2.96122856552579E-3</v>
      </c>
      <c r="G32" s="112" t="str">
        <f>IFERROR(VLOOKUP(_xlfn.CONCAT(OHID_Centre,"Q2"),Partnership_depot!A:J,6,0),"")</f>
        <v/>
      </c>
      <c r="H32" s="145" t="str">
        <f>IF(ISERROR(G32/G$29),"-",(G32/G$29))</f>
        <v>-</v>
      </c>
      <c r="I32" s="112" t="str">
        <f>IFERROR(VLOOKUP(_xlfn.CONCAT(OHID_Centre,"Q3"),Partnership_depot!A:J,6,0),"")</f>
        <v/>
      </c>
      <c r="J32" s="145" t="str">
        <f>IF(ISERROR(I32/I$29),"-",(I32/I$29))</f>
        <v>-</v>
      </c>
      <c r="K32" s="112" t="str">
        <f>IFERROR(VLOOKUP(_xlfn.CONCAT(OHID_Centre,"Q4"),Partnership_depot!A:J,6,0),"")</f>
        <v/>
      </c>
      <c r="L32" s="145" t="str">
        <f>IF(ISERROR(K32/K$29),"-",(K32/K$29))</f>
        <v>-</v>
      </c>
      <c r="M32" s="121"/>
      <c r="N32" s="111"/>
      <c r="O32" s="16"/>
      <c r="P32" s="111"/>
      <c r="Q32" s="111"/>
      <c r="R32" s="111"/>
      <c r="S32" s="111"/>
      <c r="T32" s="111"/>
      <c r="U32" s="111"/>
      <c r="V32" s="24"/>
      <c r="W32" s="40"/>
      <c r="X32" s="173"/>
      <c r="Y32" s="59"/>
      <c r="Z32" s="99"/>
      <c r="AA32" s="6"/>
      <c r="AB32" s="6"/>
      <c r="AC32" s="6"/>
      <c r="AD32" s="6"/>
      <c r="AE32" s="6"/>
      <c r="AF32" s="6"/>
      <c r="AG32" s="6"/>
      <c r="AH32" s="6"/>
      <c r="AI32" s="6"/>
      <c r="AJ32" s="6"/>
    </row>
    <row r="33" spans="2:36" s="12" customFormat="1" ht="14.5" customHeight="1" x14ac:dyDescent="0.35">
      <c r="B33" s="15"/>
      <c r="C33" s="62" t="s">
        <v>1211</v>
      </c>
      <c r="D33" s="160"/>
      <c r="E33" s="112">
        <f>IFERROR(VLOOKUP(_xlfn.CONCAT(OHID_Centre,"Q1"),Partnership_depot!A:J,5,0),"")</f>
        <v>2</v>
      </c>
      <c r="F33" s="145">
        <f>IF(ISERROR(E33/$E$29),"-",(E33/$E$29))</f>
        <v>1.3773156118724605E-4</v>
      </c>
      <c r="G33" s="112" t="str">
        <f>IFERROR(VLOOKUP(_xlfn.CONCAT(OHID_Centre,"Q2"),Partnership_depot!A:J,5,0),"")</f>
        <v/>
      </c>
      <c r="H33" s="145" t="str">
        <f>IF(ISERROR(G33/G$29),"-",(G33/G$29))</f>
        <v>-</v>
      </c>
      <c r="I33" s="112" t="str">
        <f>IFERROR(VLOOKUP(_xlfn.CONCAT(OHID_Centre,"Q3"),Partnership_depot!A:J,5,0),"")</f>
        <v/>
      </c>
      <c r="J33" s="145" t="str">
        <f>IF(ISERROR(I33/I$29),"-",(I33/I$29))</f>
        <v>-</v>
      </c>
      <c r="K33" s="112" t="str">
        <f>IFERROR(VLOOKUP(_xlfn.CONCAT(OHID_Centre,"Q4"),Partnership_depot!A:J,5,0),"")</f>
        <v/>
      </c>
      <c r="L33" s="145" t="str">
        <f>IF(ISERROR(K33/K$29),"-",(K33/K$29))</f>
        <v>-</v>
      </c>
      <c r="M33" s="121"/>
      <c r="N33" s="43"/>
      <c r="O33" s="16"/>
      <c r="P33" s="111"/>
      <c r="Q33" s="97"/>
      <c r="R33" s="111"/>
      <c r="S33" s="111"/>
      <c r="T33" s="111"/>
      <c r="U33" s="111"/>
      <c r="V33" s="24"/>
      <c r="W33" s="40"/>
      <c r="X33" s="173"/>
      <c r="Y33" s="59"/>
      <c r="Z33" s="99"/>
      <c r="AA33" s="6"/>
      <c r="AB33" s="6"/>
      <c r="AC33" s="6"/>
      <c r="AD33" s="6"/>
      <c r="AE33" s="6"/>
      <c r="AF33" s="6"/>
      <c r="AG33" s="6"/>
      <c r="AH33" s="6"/>
      <c r="AI33" s="6"/>
      <c r="AJ33" s="6"/>
    </row>
    <row r="34" spans="2:36" s="12" customFormat="1" ht="14.5" customHeight="1" x14ac:dyDescent="0.35">
      <c r="B34" s="15"/>
      <c r="C34" s="102"/>
      <c r="D34" s="160"/>
      <c r="E34" s="160"/>
      <c r="F34" s="17"/>
      <c r="G34" s="21"/>
      <c r="H34" s="17"/>
      <c r="I34" s="26"/>
      <c r="J34" s="26"/>
      <c r="K34" s="17"/>
      <c r="L34" s="17"/>
      <c r="M34" s="121"/>
      <c r="N34" s="103"/>
      <c r="O34" s="16"/>
      <c r="P34" s="97"/>
      <c r="Q34" s="97"/>
      <c r="R34" s="111"/>
      <c r="S34" s="111"/>
      <c r="T34" s="111"/>
      <c r="U34" s="111"/>
      <c r="V34" s="24"/>
      <c r="W34" s="40"/>
      <c r="X34" s="173"/>
      <c r="Y34" s="59"/>
      <c r="Z34" s="99"/>
      <c r="AA34" s="6"/>
      <c r="AB34" s="6"/>
      <c r="AC34" s="6"/>
      <c r="AD34" s="6"/>
      <c r="AE34" s="6"/>
      <c r="AF34" s="6"/>
      <c r="AG34" s="6"/>
      <c r="AH34" s="6"/>
      <c r="AI34" s="6"/>
      <c r="AJ34" s="6"/>
    </row>
    <row r="35" spans="2:36" s="12" customFormat="1" ht="14.5" customHeight="1" x14ac:dyDescent="0.35">
      <c r="B35" s="15"/>
      <c r="C35" s="102"/>
      <c r="D35" s="160"/>
      <c r="E35" s="219" t="s">
        <v>1202</v>
      </c>
      <c r="F35" s="219"/>
      <c r="G35" s="219" t="s">
        <v>1203</v>
      </c>
      <c r="H35" s="219"/>
      <c r="I35" s="219" t="s">
        <v>1204</v>
      </c>
      <c r="J35" s="219"/>
      <c r="K35" s="219" t="s">
        <v>1205</v>
      </c>
      <c r="L35" s="219"/>
      <c r="M35" s="121"/>
      <c r="N35" s="103"/>
      <c r="O35" s="16"/>
      <c r="P35" s="97"/>
      <c r="Q35" s="97"/>
      <c r="R35" s="111"/>
      <c r="S35" s="111"/>
      <c r="T35" s="111"/>
      <c r="U35" s="111"/>
      <c r="V35" s="24"/>
      <c r="W35" s="40"/>
      <c r="X35" s="173"/>
      <c r="Y35" s="59"/>
      <c r="Z35" s="99"/>
      <c r="AA35" s="6"/>
      <c r="AB35" s="6"/>
      <c r="AC35" s="6"/>
      <c r="AD35" s="6"/>
      <c r="AE35" s="6"/>
      <c r="AF35" s="6"/>
      <c r="AG35" s="6"/>
      <c r="AH35" s="6"/>
      <c r="AI35" s="6"/>
      <c r="AJ35" s="6"/>
    </row>
    <row r="36" spans="2:36" s="12" customFormat="1" ht="14.5" customHeight="1" x14ac:dyDescent="0.35">
      <c r="B36" s="15"/>
      <c r="C36" s="184" t="s">
        <v>1214</v>
      </c>
      <c r="D36" s="148"/>
      <c r="E36" s="183" t="s">
        <v>1206</v>
      </c>
      <c r="F36" s="183" t="s">
        <v>1207</v>
      </c>
      <c r="G36" s="183" t="s">
        <v>1206</v>
      </c>
      <c r="H36" s="183" t="s">
        <v>1207</v>
      </c>
      <c r="I36" s="183" t="s">
        <v>1206</v>
      </c>
      <c r="J36" s="183" t="s">
        <v>1207</v>
      </c>
      <c r="K36" s="183" t="s">
        <v>1206</v>
      </c>
      <c r="L36" s="183" t="s">
        <v>1207</v>
      </c>
      <c r="M36" s="121"/>
      <c r="N36" s="103"/>
      <c r="O36" s="16"/>
      <c r="P36" s="97"/>
      <c r="Q36" s="97"/>
      <c r="R36" s="111"/>
      <c r="S36" s="111"/>
      <c r="T36" s="111"/>
      <c r="U36" s="111"/>
      <c r="V36" s="24"/>
      <c r="W36" s="40"/>
      <c r="X36" s="173"/>
      <c r="Y36" s="59"/>
      <c r="Z36" s="99"/>
      <c r="AA36" s="6"/>
      <c r="AB36" s="6"/>
      <c r="AC36" s="6"/>
      <c r="AD36" s="6"/>
      <c r="AE36" s="6"/>
      <c r="AF36" s="6"/>
      <c r="AG36" s="6"/>
      <c r="AH36" s="6"/>
      <c r="AI36" s="6"/>
      <c r="AJ36" s="6"/>
    </row>
    <row r="37" spans="2:36" s="12" customFormat="1" ht="14.5" customHeight="1" x14ac:dyDescent="0.35">
      <c r="B37" s="15"/>
      <c r="C37" s="61" t="s">
        <v>1208</v>
      </c>
      <c r="D37" s="160"/>
      <c r="E37" s="112" t="str">
        <f>IFERROR(VLOOKUP(_xlfn.CONCAT(Parent_Provider,"Q1"),ParentProvider_depot!A:J,10,0),"")</f>
        <v>-</v>
      </c>
      <c r="F37" s="112" t="s">
        <v>567</v>
      </c>
      <c r="G37" s="112" t="str">
        <f>IFERROR(VLOOKUP(_xlfn.CONCAT(Parent_Provider,"Q2"),ParentProvider_depot!A:J,10,0),"")</f>
        <v>-</v>
      </c>
      <c r="H37" s="112" t="s">
        <v>567</v>
      </c>
      <c r="I37" s="112" t="str">
        <f>IFERROR(VLOOKUP(_xlfn.CONCAT(Parent_Provider,"Q3"),ParentProvider_depot!A:J,10,0),"")</f>
        <v>-</v>
      </c>
      <c r="J37" s="112" t="s">
        <v>567</v>
      </c>
      <c r="K37" s="112" t="str">
        <f>IFERROR(VLOOKUP(_xlfn.CONCAT(Parent_Provider,"Q4"),ParentProvider_depot!A:J,10,0),"")</f>
        <v>-</v>
      </c>
      <c r="L37" s="112" t="s">
        <v>567</v>
      </c>
      <c r="M37" s="121"/>
      <c r="N37" s="103"/>
      <c r="O37" s="16"/>
      <c r="P37" s="97"/>
      <c r="Q37" s="97"/>
      <c r="R37" s="111"/>
      <c r="S37" s="111"/>
      <c r="T37" s="111"/>
      <c r="U37" s="111"/>
      <c r="V37" s="24"/>
      <c r="W37" s="40"/>
      <c r="X37" s="173"/>
      <c r="Y37" s="59"/>
      <c r="Z37" s="99"/>
      <c r="AA37" s="6"/>
      <c r="AB37" s="6"/>
      <c r="AC37" s="6"/>
      <c r="AD37" s="6"/>
      <c r="AE37" s="6"/>
      <c r="AF37" s="6"/>
      <c r="AG37" s="6"/>
      <c r="AH37" s="6"/>
      <c r="AI37" s="6"/>
      <c r="AJ37" s="6"/>
    </row>
    <row r="38" spans="2:36" s="12" customFormat="1" ht="14.5" customHeight="1" x14ac:dyDescent="0.35">
      <c r="B38" s="15"/>
      <c r="C38" s="62" t="s">
        <v>1209</v>
      </c>
      <c r="D38" s="160"/>
      <c r="E38" s="112" t="str">
        <f>IFERROR(VLOOKUP(_xlfn.CONCAT(Parent_Provider,"Q1"),ParentProvider_depot!A:J,9,0),"")</f>
        <v>-</v>
      </c>
      <c r="F38" s="145" t="str">
        <f>IF(ISERROR(E38/E$37),"-",(E38/E$37))</f>
        <v>-</v>
      </c>
      <c r="G38" s="112" t="str">
        <f>IFERROR(VLOOKUP(_xlfn.CONCAT(Parent_Provider,"Q2"),ParentProvider_depot!A:J,9,0),"")</f>
        <v>-</v>
      </c>
      <c r="H38" s="145" t="str">
        <f>IF(ISERROR(G38/G$37),"-",(G38/G$37))</f>
        <v>-</v>
      </c>
      <c r="I38" s="112" t="str">
        <f>IFERROR(VLOOKUP(_xlfn.CONCAT(Parent_Provider,"Q3"),ParentProvider_depot!A:J,9,0),"")</f>
        <v>-</v>
      </c>
      <c r="J38" s="145" t="str">
        <f>IF(ISERROR(I38/I$37),"-",(I38/I$37))</f>
        <v>-</v>
      </c>
      <c r="K38" s="112" t="str">
        <f>IFERROR(VLOOKUP(_xlfn.CONCAT(Parent_Provider,"Q4"),ParentProvider_depot!A:J,9,0),"")</f>
        <v>-</v>
      </c>
      <c r="L38" s="145" t="str">
        <f>IF(ISERROR(K38/K$37),"-",(K38/K$37))</f>
        <v>-</v>
      </c>
      <c r="M38" s="121"/>
      <c r="N38" s="103"/>
      <c r="O38" s="16"/>
      <c r="P38" s="97"/>
      <c r="Q38" s="97"/>
      <c r="R38" s="111"/>
      <c r="S38" s="111"/>
      <c r="T38" s="111"/>
      <c r="U38" s="111"/>
      <c r="V38" s="24"/>
      <c r="W38" s="40"/>
      <c r="X38" s="173"/>
      <c r="Y38" s="59"/>
      <c r="Z38" s="99"/>
      <c r="AA38" s="6"/>
      <c r="AB38" s="6"/>
      <c r="AC38" s="6"/>
      <c r="AD38" s="6"/>
      <c r="AE38" s="6"/>
      <c r="AF38" s="6"/>
      <c r="AG38" s="6"/>
      <c r="AH38" s="6"/>
      <c r="AI38" s="6"/>
      <c r="AJ38" s="6"/>
    </row>
    <row r="39" spans="2:36" s="12" customFormat="1" ht="14.5" customHeight="1" x14ac:dyDescent="0.35">
      <c r="B39" s="15"/>
      <c r="C39" s="61" t="s">
        <v>2239</v>
      </c>
      <c r="D39" s="160"/>
      <c r="E39" s="112" t="str">
        <f>IFERROR(VLOOKUP(_xlfn.CONCAT(Parent_Provider,"Q1"),ParentProvider_depot!A:J,8,0),"")</f>
        <v>-</v>
      </c>
      <c r="F39" s="145" t="str">
        <f>IF(ISERROR(E39/E$37),"-",(E39/E$37))</f>
        <v>-</v>
      </c>
      <c r="G39" s="112" t="str">
        <f>IFERROR(VLOOKUP(_xlfn.CONCAT(Parent_Provider,"Q2"),ParentProvider_depot!A:J,8,0),"")</f>
        <v>-</v>
      </c>
      <c r="H39" s="145" t="str">
        <f>IF(ISERROR(G39/G$37),"-",(G39/G$37))</f>
        <v>-</v>
      </c>
      <c r="I39" s="112" t="str">
        <f>IFERROR(VLOOKUP(_xlfn.CONCAT(Parent_Provider,"Q3"),ParentProvider_depot!A:J,8,0),"")</f>
        <v>-</v>
      </c>
      <c r="J39" s="145" t="str">
        <f>IF(ISERROR(I39/I$37),"-",(I39/I$37))</f>
        <v>-</v>
      </c>
      <c r="K39" s="112" t="str">
        <f>IFERROR(VLOOKUP(_xlfn.CONCAT(Parent_Provider,"Q4"),ParentProvider_depot!A:J,8,0),"")</f>
        <v>-</v>
      </c>
      <c r="L39" s="145" t="str">
        <f>IF(ISERROR(K39/K$37),"-",(K39/K$37))</f>
        <v>-</v>
      </c>
      <c r="M39" s="121"/>
      <c r="N39" s="103"/>
      <c r="O39" s="16"/>
      <c r="P39" s="97"/>
      <c r="Q39" s="97"/>
      <c r="R39" s="111"/>
      <c r="S39" s="111"/>
      <c r="T39" s="111"/>
      <c r="U39" s="111"/>
      <c r="V39" s="24"/>
      <c r="W39" s="40"/>
      <c r="X39" s="173"/>
      <c r="Y39" s="59"/>
      <c r="Z39" s="99"/>
      <c r="AA39" s="6"/>
      <c r="AB39" s="6"/>
      <c r="AC39" s="6"/>
      <c r="AD39" s="6"/>
      <c r="AE39" s="6"/>
      <c r="AF39" s="6"/>
      <c r="AG39" s="6"/>
      <c r="AH39" s="6"/>
      <c r="AI39" s="6"/>
      <c r="AJ39" s="6"/>
    </row>
    <row r="40" spans="2:36" s="12" customFormat="1" ht="14.5" customHeight="1" x14ac:dyDescent="0.35">
      <c r="B40" s="15"/>
      <c r="C40" s="62" t="s">
        <v>1210</v>
      </c>
      <c r="D40" s="160"/>
      <c r="E40" s="112" t="str">
        <f>IFERROR(VLOOKUP(_xlfn.CONCAT(Parent_Provider,"Q1"),ParentProvider_depot!A:J,6,0),"")</f>
        <v>-</v>
      </c>
      <c r="F40" s="145" t="str">
        <f>IF(ISERROR(E40/E$37),"-",(E40/E$37))</f>
        <v>-</v>
      </c>
      <c r="G40" s="112" t="str">
        <f>IFERROR(VLOOKUP(_xlfn.CONCAT(Parent_Provider,"Q2"),ParentProvider_depot!A:J,6,0),"")</f>
        <v>-</v>
      </c>
      <c r="H40" s="145" t="str">
        <f>IF(ISERROR(G40/G$37),"-",(G40/G$37))</f>
        <v>-</v>
      </c>
      <c r="I40" s="112" t="str">
        <f>IFERROR(VLOOKUP(_xlfn.CONCAT(Parent_Provider,"Q3"),ParentProvider_depot!A:J,6,0),"")</f>
        <v>-</v>
      </c>
      <c r="J40" s="145" t="str">
        <f>IF(ISERROR(I40/I$37),"-",(I40/I$37))</f>
        <v>-</v>
      </c>
      <c r="K40" s="112" t="str">
        <f>IFERROR(VLOOKUP(_xlfn.CONCAT(Parent_Provider,"Q4"),ParentProvider_depot!A:J,6,0),"")</f>
        <v>-</v>
      </c>
      <c r="L40" s="145" t="str">
        <f>IF(ISERROR(K40/K$37),"-",(K40/K$37))</f>
        <v>-</v>
      </c>
      <c r="M40" s="121"/>
      <c r="N40" s="103"/>
      <c r="O40" s="16"/>
      <c r="P40" s="97"/>
      <c r="Q40" s="97"/>
      <c r="R40" s="111"/>
      <c r="S40" s="111"/>
      <c r="T40" s="111"/>
      <c r="U40" s="111"/>
      <c r="V40" s="24"/>
      <c r="W40" s="40"/>
      <c r="X40" s="173"/>
      <c r="Y40" s="59"/>
      <c r="Z40" s="99"/>
      <c r="AA40" s="6"/>
      <c r="AB40" s="6"/>
      <c r="AC40" s="6"/>
      <c r="AD40" s="6"/>
      <c r="AE40" s="6"/>
      <c r="AF40" s="6"/>
      <c r="AG40" s="6"/>
      <c r="AH40" s="6"/>
      <c r="AI40" s="6"/>
      <c r="AJ40" s="6"/>
    </row>
    <row r="41" spans="2:36" s="12" customFormat="1" ht="14.5" customHeight="1" x14ac:dyDescent="0.35">
      <c r="B41" s="15"/>
      <c r="C41" s="62" t="s">
        <v>1211</v>
      </c>
      <c r="D41" s="160"/>
      <c r="E41" s="112" t="str">
        <f>IFERROR(VLOOKUP(_xlfn.CONCAT(Parent_Provider,"Q1"),ParentProvider_depot!A:J,5,0),"")</f>
        <v>-</v>
      </c>
      <c r="F41" s="145" t="str">
        <f>IF(ISERROR(E41/E$37),"-",(E41/E$37))</f>
        <v>-</v>
      </c>
      <c r="G41" s="112" t="str">
        <f>IFERROR(VLOOKUP(_xlfn.CONCAT(Parent_Provider,"Q2"),ParentProvider_depot!A:J,5,0),"")</f>
        <v>-</v>
      </c>
      <c r="H41" s="145" t="str">
        <f>IF(ISERROR(G41/G$37),"-",(G41/G$37))</f>
        <v>-</v>
      </c>
      <c r="I41" s="112" t="str">
        <f>IFERROR(VLOOKUP(_xlfn.CONCAT(Parent_Provider,"Q3"),ParentProvider_depot!A:J,5,0),"")</f>
        <v>-</v>
      </c>
      <c r="J41" s="145" t="str">
        <f>IF(ISERROR(I41/I$37),"-",(I41/I$37))</f>
        <v>-</v>
      </c>
      <c r="K41" s="112" t="str">
        <f>IFERROR(VLOOKUP(_xlfn.CONCAT(Parent_Provider,"Q4"),ParentProvider_depot!A:J,5,0),"")</f>
        <v>-</v>
      </c>
      <c r="L41" s="145" t="str">
        <f>IF(ISERROR(K41/K$37),"-",(K41/K$37))</f>
        <v>-</v>
      </c>
      <c r="M41" s="121"/>
      <c r="N41" s="103"/>
      <c r="O41" s="16"/>
      <c r="P41" s="97"/>
      <c r="Q41" s="97"/>
      <c r="R41" s="111"/>
      <c r="S41" s="111"/>
      <c r="T41" s="111"/>
      <c r="U41" s="111"/>
      <c r="V41" s="24"/>
      <c r="W41" s="40"/>
      <c r="X41" s="173"/>
      <c r="Y41" s="59"/>
      <c r="Z41" s="99"/>
      <c r="AA41" s="6"/>
      <c r="AB41" s="6"/>
      <c r="AC41" s="6"/>
      <c r="AD41" s="6"/>
      <c r="AE41" s="6"/>
      <c r="AF41" s="6"/>
      <c r="AG41" s="6"/>
      <c r="AH41" s="6"/>
      <c r="AI41" s="6"/>
      <c r="AJ41" s="6"/>
    </row>
    <row r="42" spans="2:36" s="12" customFormat="1" ht="14.5" customHeight="1" x14ac:dyDescent="0.35">
      <c r="B42" s="15"/>
      <c r="C42" s="201"/>
      <c r="D42" s="160"/>
      <c r="E42" s="202"/>
      <c r="F42" s="204"/>
      <c r="G42" s="202"/>
      <c r="H42" s="204"/>
      <c r="I42" s="202"/>
      <c r="J42" s="204"/>
      <c r="K42" s="202"/>
      <c r="L42" s="203"/>
      <c r="M42" s="121"/>
      <c r="N42" s="103"/>
      <c r="O42" s="16"/>
      <c r="P42" s="97"/>
      <c r="Q42" s="97"/>
      <c r="R42" s="111"/>
      <c r="S42" s="111"/>
      <c r="T42" s="111"/>
      <c r="U42" s="111"/>
      <c r="V42" s="24"/>
      <c r="W42" s="40"/>
      <c r="X42" s="173"/>
      <c r="Y42" s="59"/>
      <c r="Z42" s="99"/>
      <c r="AA42" s="6"/>
      <c r="AB42" s="6"/>
      <c r="AC42" s="6"/>
      <c r="AD42" s="6"/>
      <c r="AE42" s="6"/>
      <c r="AF42" s="6"/>
      <c r="AG42" s="6"/>
      <c r="AH42" s="6"/>
      <c r="AI42" s="6"/>
      <c r="AJ42" s="6"/>
    </row>
    <row r="43" spans="2:36" s="12" customFormat="1" ht="14.5" customHeight="1" x14ac:dyDescent="0.35">
      <c r="B43" s="15"/>
      <c r="C43" s="102"/>
      <c r="D43" s="160"/>
      <c r="E43" s="220" t="s">
        <v>1202</v>
      </c>
      <c r="F43" s="220"/>
      <c r="G43" s="220" t="s">
        <v>1203</v>
      </c>
      <c r="H43" s="220"/>
      <c r="I43" s="220" t="s">
        <v>1204</v>
      </c>
      <c r="J43" s="220"/>
      <c r="K43" s="220" t="s">
        <v>1205</v>
      </c>
      <c r="L43" s="220"/>
      <c r="M43" s="121"/>
      <c r="N43" s="103"/>
      <c r="O43" s="16"/>
      <c r="P43" s="97"/>
      <c r="Q43" s="97"/>
      <c r="R43" s="111"/>
      <c r="S43" s="111"/>
      <c r="T43" s="111"/>
      <c r="U43" s="111"/>
      <c r="V43" s="24"/>
      <c r="W43" s="40"/>
      <c r="X43" s="173"/>
      <c r="Y43" s="59"/>
      <c r="Z43" s="99"/>
      <c r="AA43" s="6"/>
      <c r="AB43" s="6"/>
      <c r="AC43" s="6"/>
      <c r="AD43" s="6"/>
      <c r="AE43" s="6"/>
      <c r="AF43" s="6"/>
      <c r="AG43" s="6"/>
      <c r="AH43" s="6"/>
      <c r="AI43" s="6"/>
      <c r="AJ43" s="6"/>
    </row>
    <row r="44" spans="2:36" s="12" customFormat="1" ht="14.5" customHeight="1" x14ac:dyDescent="0.35">
      <c r="B44" s="15"/>
      <c r="C44" s="206" t="s">
        <v>1886</v>
      </c>
      <c r="D44" s="148"/>
      <c r="E44" s="182" t="s">
        <v>1206</v>
      </c>
      <c r="F44" s="182" t="s">
        <v>1207</v>
      </c>
      <c r="G44" s="182" t="s">
        <v>1206</v>
      </c>
      <c r="H44" s="182" t="s">
        <v>1207</v>
      </c>
      <c r="I44" s="182" t="s">
        <v>1206</v>
      </c>
      <c r="J44" s="182" t="s">
        <v>1207</v>
      </c>
      <c r="K44" s="182" t="s">
        <v>1206</v>
      </c>
      <c r="L44" s="182" t="s">
        <v>1207</v>
      </c>
      <c r="M44" s="121"/>
      <c r="N44" s="103"/>
      <c r="O44" s="16"/>
      <c r="P44" s="97"/>
      <c r="Q44" s="97"/>
      <c r="R44" s="111"/>
      <c r="S44" s="111"/>
      <c r="T44" s="111"/>
      <c r="U44" s="111"/>
      <c r="V44" s="24"/>
      <c r="W44" s="40"/>
      <c r="X44" s="173"/>
      <c r="Y44" s="59"/>
      <c r="Z44" s="99"/>
      <c r="AA44" s="6"/>
      <c r="AB44" s="6"/>
      <c r="AC44" s="6"/>
      <c r="AD44" s="6"/>
      <c r="AE44" s="6"/>
      <c r="AF44" s="6"/>
      <c r="AG44" s="6"/>
      <c r="AH44" s="6"/>
      <c r="AI44" s="6"/>
      <c r="AJ44" s="6"/>
    </row>
    <row r="45" spans="2:36" s="12" customFormat="1" ht="14.5" customHeight="1" x14ac:dyDescent="0.35">
      <c r="B45" s="15"/>
      <c r="C45" s="61" t="s">
        <v>1208</v>
      </c>
      <c r="D45" s="160"/>
      <c r="E45" s="112">
        <f>IFERROR(VLOOKUP(_xlfn.CONCAT("Adder / Accelerator"," total","Q1"),Partnership_depot!A:J,10,0),"")</f>
        <v>14000</v>
      </c>
      <c r="F45" s="112" t="s">
        <v>567</v>
      </c>
      <c r="G45" s="112" t="str">
        <f>IFERROR(VLOOKUP(_xlfn.CONCAT("Adder / Accelerator"," total","Q2"),Partnership_depot!A:J,10,0),"")</f>
        <v/>
      </c>
      <c r="H45" s="106" t="s">
        <v>567</v>
      </c>
      <c r="I45" s="112" t="str">
        <f>IFERROR(VLOOKUP(_xlfn.CONCAT("Adder / Accelerator"," total","Q3"),Partnership_depot!A:J,10,0),"")</f>
        <v/>
      </c>
      <c r="J45" s="107" t="s">
        <v>567</v>
      </c>
      <c r="K45" s="112" t="str">
        <f>IFERROR(VLOOKUP(_xlfn.CONCAT("Adder / Accelerator"," total","Q4"),Partnership_depot!A:J,10,0),"")</f>
        <v/>
      </c>
      <c r="L45" s="107" t="s">
        <v>567</v>
      </c>
      <c r="M45" s="121"/>
      <c r="N45" s="103"/>
      <c r="O45" s="16"/>
      <c r="P45" s="97"/>
      <c r="Q45" s="97"/>
      <c r="R45" s="111"/>
      <c r="S45" s="111"/>
      <c r="T45" s="111"/>
      <c r="U45" s="111"/>
      <c r="V45" s="24"/>
      <c r="W45" s="40"/>
      <c r="X45" s="173"/>
      <c r="Y45" s="59"/>
      <c r="Z45" s="99"/>
      <c r="AA45" s="6"/>
      <c r="AB45" s="6"/>
      <c r="AC45" s="6"/>
      <c r="AD45" s="6"/>
      <c r="AE45" s="6"/>
      <c r="AF45" s="6"/>
      <c r="AG45" s="6"/>
      <c r="AH45" s="6"/>
      <c r="AI45" s="6"/>
      <c r="AJ45" s="6"/>
    </row>
    <row r="46" spans="2:36" s="12" customFormat="1" ht="14.5" customHeight="1" x14ac:dyDescent="0.35">
      <c r="B46" s="15"/>
      <c r="C46" s="62" t="s">
        <v>1209</v>
      </c>
      <c r="D46" s="160"/>
      <c r="E46" s="112">
        <f>IFERROR(VLOOKUP(_xlfn.CONCAT("Adder / Accelerator"," total","Q1"),Partnership_depot!A:J,9,0),"")</f>
        <v>323</v>
      </c>
      <c r="F46" s="145">
        <f>IF(ISERROR(E46/E$45),"-",(E46/E$45))</f>
        <v>2.3071428571428573E-2</v>
      </c>
      <c r="G46" s="112" t="str">
        <f>IFERROR(VLOOKUP(_xlfn.CONCAT("Adder / Accelerator"," total","Q2"),Partnership_depot!A:J,9,0),"")</f>
        <v/>
      </c>
      <c r="H46" s="145" t="str">
        <f>IF(ISERROR(G46/G$45),"-",(G46/G$45))</f>
        <v>-</v>
      </c>
      <c r="I46" s="112" t="str">
        <f>IFERROR(VLOOKUP(_xlfn.CONCAT("Adder / Accelerator"," total","Q3"),Partnership_depot!A:J,9,0),"")</f>
        <v/>
      </c>
      <c r="J46" s="145" t="str">
        <f>IF(ISERROR(I46/I$45),"-",(I46/I$45))</f>
        <v>-</v>
      </c>
      <c r="K46" s="112" t="str">
        <f>IFERROR(VLOOKUP(_xlfn.CONCAT("Adder / Accelerator"," total","Q4"),Partnership_depot!A:J,9,0),"")</f>
        <v/>
      </c>
      <c r="L46" s="145" t="str">
        <f>IF(ISERROR(K46/K$45),"-",(K46/K$45))</f>
        <v>-</v>
      </c>
      <c r="M46" s="121"/>
      <c r="N46" s="103"/>
      <c r="O46" s="16"/>
      <c r="P46" s="97"/>
      <c r="Q46" s="97"/>
      <c r="R46" s="111"/>
      <c r="S46" s="111"/>
      <c r="T46" s="111"/>
      <c r="U46" s="111"/>
      <c r="V46" s="24"/>
      <c r="W46" s="40"/>
      <c r="X46" s="173"/>
      <c r="Y46" s="59"/>
      <c r="Z46" s="99"/>
      <c r="AA46" s="6"/>
      <c r="AB46" s="6"/>
      <c r="AC46" s="6"/>
      <c r="AD46" s="6"/>
      <c r="AE46" s="6"/>
      <c r="AF46" s="6"/>
      <c r="AG46" s="6"/>
      <c r="AH46" s="6"/>
      <c r="AI46" s="6"/>
      <c r="AJ46" s="6"/>
    </row>
    <row r="47" spans="2:36" s="12" customFormat="1" ht="14.5" customHeight="1" x14ac:dyDescent="0.35">
      <c r="B47" s="15"/>
      <c r="C47" s="61" t="s">
        <v>2239</v>
      </c>
      <c r="D47" s="160"/>
      <c r="E47" s="112">
        <f>IFERROR(VLOOKUP(_xlfn.CONCAT("Adder / Accelerator"," total","Q1"),Partnership_depot!A:J,8,0),"")</f>
        <v>300</v>
      </c>
      <c r="F47" s="145">
        <f>IF(ISERROR(E47/E$45),"-",(E47/E$45))</f>
        <v>2.1428571428571429E-2</v>
      </c>
      <c r="G47" s="112" t="str">
        <f>IFERROR(VLOOKUP(_xlfn.CONCAT("Adder / Accelerator"," total","Q2"),Partnership_depot!A:J,8,0),"")</f>
        <v/>
      </c>
      <c r="H47" s="145" t="str">
        <f>IF(ISERROR(G47/G$45),"-",(G47/G$45))</f>
        <v>-</v>
      </c>
      <c r="I47" s="112" t="str">
        <f>IFERROR(VLOOKUP(_xlfn.CONCAT("Adder / Accelerator"," total","Q3"),Partnership_depot!A:J,8,0),"")</f>
        <v/>
      </c>
      <c r="J47" s="145" t="str">
        <f>IF(ISERROR(I47/I$45),"-",(I47/I$45))</f>
        <v>-</v>
      </c>
      <c r="K47" s="112" t="str">
        <f>IFERROR(VLOOKUP(_xlfn.CONCAT("Adder / Accelerator"," total","Q4"),Partnership_depot!A:J,8,0),"")</f>
        <v/>
      </c>
      <c r="L47" s="145" t="str">
        <f>IF(ISERROR(K47/K$45),"-",(K47/K$45))</f>
        <v>-</v>
      </c>
      <c r="M47" s="121"/>
      <c r="N47" s="103"/>
      <c r="O47" s="16"/>
      <c r="P47" s="97"/>
      <c r="Q47" s="97"/>
      <c r="R47" s="111"/>
      <c r="S47" s="111"/>
      <c r="T47" s="111"/>
      <c r="U47" s="111"/>
      <c r="V47" s="24"/>
      <c r="W47" s="40"/>
      <c r="X47" s="173"/>
      <c r="Y47" s="59"/>
      <c r="Z47" s="99"/>
      <c r="AA47" s="6"/>
      <c r="AB47" s="6"/>
      <c r="AC47" s="6"/>
      <c r="AD47" s="6"/>
      <c r="AE47" s="6"/>
      <c r="AF47" s="6"/>
      <c r="AG47" s="6"/>
      <c r="AH47" s="6"/>
      <c r="AI47" s="6"/>
      <c r="AJ47" s="6"/>
    </row>
    <row r="48" spans="2:36" s="12" customFormat="1" ht="14.5" customHeight="1" x14ac:dyDescent="0.35">
      <c r="B48" s="15"/>
      <c r="C48" s="62" t="s">
        <v>1210</v>
      </c>
      <c r="D48" s="160"/>
      <c r="E48" s="112">
        <f>IFERROR(VLOOKUP(_xlfn.CONCAT("Adder / Accelerator"," total","Q1"),Partnership_depot!A:J,6,0),"")</f>
        <v>18</v>
      </c>
      <c r="F48" s="145">
        <f>IF(ISERROR(E48/E$45),"-",(E48/E$45))</f>
        <v>1.2857142857142856E-3</v>
      </c>
      <c r="G48" s="112" t="str">
        <f>IFERROR(VLOOKUP(_xlfn.CONCAT("Adder / Accelerator"," total","Q2"),Partnership_depot!A:J,6,0),"")</f>
        <v/>
      </c>
      <c r="H48" s="145" t="str">
        <f>IF(ISERROR(G48/G$45),"-",(G48/G$45))</f>
        <v>-</v>
      </c>
      <c r="I48" s="112" t="str">
        <f>IFERROR(VLOOKUP(_xlfn.CONCAT("Adder / Accelerator"," total","Q3"),Partnership_depot!A:J,6,0),"")</f>
        <v/>
      </c>
      <c r="J48" s="145" t="str">
        <f>IF(ISERROR(I48/I$45),"-",(I48/I$45))</f>
        <v>-</v>
      </c>
      <c r="K48" s="112" t="str">
        <f>IFERROR(VLOOKUP(_xlfn.CONCAT("Adder / Accelerator"," total","Q4"),Partnership_depot!A:J,6,0),"")</f>
        <v/>
      </c>
      <c r="L48" s="145" t="str">
        <f>IF(ISERROR(K48/K$45),"-",(K48/K$45))</f>
        <v>-</v>
      </c>
      <c r="M48" s="121"/>
      <c r="O48" s="16"/>
      <c r="P48" s="97"/>
      <c r="Q48" s="97"/>
      <c r="R48" s="111"/>
      <c r="S48" s="111"/>
      <c r="T48" s="111"/>
      <c r="U48" s="111"/>
      <c r="V48" s="24"/>
      <c r="W48" s="40"/>
      <c r="X48" s="173"/>
      <c r="Y48" s="59"/>
      <c r="Z48" s="99"/>
      <c r="AA48" s="6"/>
      <c r="AB48" s="6"/>
      <c r="AC48" s="6"/>
      <c r="AD48" s="6"/>
      <c r="AE48" s="6"/>
      <c r="AF48" s="6"/>
      <c r="AG48" s="6"/>
      <c r="AH48" s="6"/>
      <c r="AI48" s="6"/>
      <c r="AJ48" s="6"/>
    </row>
    <row r="49" spans="2:36" s="12" customFormat="1" ht="14.5" customHeight="1" x14ac:dyDescent="0.35">
      <c r="B49" s="15"/>
      <c r="C49" s="62" t="s">
        <v>1211</v>
      </c>
      <c r="D49" s="160"/>
      <c r="E49" s="112">
        <f>IFERROR(VLOOKUP(_xlfn.CONCAT("Adder / Accelerator"," total","Q1"),Partnership_depot!A:J,5,0),"")</f>
        <v>6</v>
      </c>
      <c r="F49" s="145">
        <f>IF(ISERROR(E49/E$45),"-",(E49/E$45))</f>
        <v>4.2857142857142855E-4</v>
      </c>
      <c r="G49" s="112" t="str">
        <f>IFERROR(VLOOKUP(_xlfn.CONCAT("Adder / Accelerator"," total","Q2"),Partnership_depot!A:J,5,0),"")</f>
        <v/>
      </c>
      <c r="H49" s="145" t="str">
        <f>IF(ISERROR(G49/G$45),"-",(G49/G$45))</f>
        <v>-</v>
      </c>
      <c r="I49" s="112" t="str">
        <f>IFERROR(VLOOKUP(_xlfn.CONCAT("Adder / Accelerator"," total","Q3"),Partnership_depot!A:J,5,0),"")</f>
        <v/>
      </c>
      <c r="J49" s="145" t="str">
        <f>IF(ISERROR(I49/I$45),"-",(I49/I$45))</f>
        <v>-</v>
      </c>
      <c r="K49" s="112" t="str">
        <f>IFERROR(VLOOKUP(_xlfn.CONCAT("Adder / Accelerator"," total","Q4"),Partnership_depot!A:J,5,0),"")</f>
        <v/>
      </c>
      <c r="L49" s="145" t="str">
        <f>IF(ISERROR(K49/K$45),"-",(K49/K$45))</f>
        <v>-</v>
      </c>
      <c r="M49" s="121"/>
      <c r="N49" s="103"/>
      <c r="O49" s="16"/>
      <c r="P49" s="97"/>
      <c r="Q49" s="97"/>
      <c r="R49" s="111"/>
      <c r="S49" s="111"/>
      <c r="T49" s="111"/>
      <c r="U49" s="111"/>
      <c r="V49" s="24"/>
      <c r="W49" s="40"/>
      <c r="X49" s="173"/>
      <c r="Y49" s="59"/>
      <c r="Z49" s="99"/>
      <c r="AA49" s="6"/>
      <c r="AB49" s="6"/>
      <c r="AC49" s="6"/>
      <c r="AD49" s="6"/>
      <c r="AE49" s="6"/>
      <c r="AF49" s="6"/>
      <c r="AG49" s="6"/>
      <c r="AH49" s="6"/>
      <c r="AI49" s="6"/>
      <c r="AJ49" s="6"/>
    </row>
    <row r="50" spans="2:36" s="12" customFormat="1" ht="14.5" customHeight="1" x14ac:dyDescent="0.35">
      <c r="B50" s="15"/>
      <c r="C50" s="102"/>
      <c r="D50" s="160"/>
      <c r="E50" s="160"/>
      <c r="F50" s="17"/>
      <c r="G50" s="21"/>
      <c r="H50" s="17"/>
      <c r="I50" s="26"/>
      <c r="J50" s="26"/>
      <c r="K50" s="17"/>
      <c r="L50" s="17"/>
      <c r="M50" s="121"/>
      <c r="N50" s="103"/>
      <c r="O50" s="16"/>
      <c r="P50" s="97"/>
      <c r="Q50" s="97"/>
      <c r="R50" s="111"/>
      <c r="S50" s="111"/>
      <c r="T50" s="111"/>
      <c r="U50" s="111"/>
      <c r="V50" s="24"/>
      <c r="W50" s="40"/>
      <c r="X50" s="173"/>
      <c r="Y50" s="59"/>
      <c r="Z50" s="99"/>
      <c r="AA50" s="6"/>
      <c r="AB50" s="6"/>
      <c r="AC50" s="6"/>
      <c r="AD50" s="6"/>
      <c r="AE50" s="6"/>
      <c r="AF50" s="6"/>
      <c r="AG50" s="6"/>
      <c r="AH50" s="6"/>
      <c r="AI50" s="6"/>
      <c r="AJ50" s="6"/>
    </row>
    <row r="51" spans="2:36" s="12" customFormat="1" ht="14.5" customHeight="1" x14ac:dyDescent="0.35">
      <c r="B51" s="15"/>
      <c r="C51" s="102"/>
      <c r="D51" s="160"/>
      <c r="E51" s="221" t="s">
        <v>1202</v>
      </c>
      <c r="F51" s="221"/>
      <c r="G51" s="221" t="s">
        <v>1203</v>
      </c>
      <c r="H51" s="221"/>
      <c r="I51" s="221" t="s">
        <v>1204</v>
      </c>
      <c r="J51" s="221"/>
      <c r="K51" s="221" t="s">
        <v>1205</v>
      </c>
      <c r="L51" s="221"/>
      <c r="M51" s="121"/>
      <c r="N51" s="52"/>
      <c r="O51" s="52"/>
      <c r="P51" s="31"/>
      <c r="Q51" s="31"/>
      <c r="R51" s="31"/>
      <c r="S51" s="31"/>
      <c r="T51" s="31"/>
      <c r="U51" s="31"/>
      <c r="V51" s="123"/>
      <c r="W51" s="41"/>
      <c r="X51" s="173"/>
      <c r="Y51" s="59"/>
      <c r="Z51" s="99"/>
      <c r="AA51" s="6"/>
      <c r="AB51" s="6"/>
      <c r="AC51" s="6"/>
      <c r="AD51" s="6"/>
      <c r="AE51" s="6"/>
      <c r="AF51" s="6"/>
      <c r="AG51" s="6"/>
      <c r="AH51" s="6"/>
      <c r="AI51" s="6"/>
      <c r="AJ51" s="6"/>
    </row>
    <row r="52" spans="2:36" s="12" customFormat="1" ht="14.5" customHeight="1" x14ac:dyDescent="0.35">
      <c r="B52" s="15"/>
      <c r="C52" s="153" t="s">
        <v>554</v>
      </c>
      <c r="D52" s="148"/>
      <c r="E52" s="151" t="s">
        <v>1206</v>
      </c>
      <c r="F52" s="151" t="s">
        <v>1207</v>
      </c>
      <c r="G52" s="151" t="s">
        <v>1206</v>
      </c>
      <c r="H52" s="151" t="s">
        <v>1207</v>
      </c>
      <c r="I52" s="151" t="s">
        <v>1206</v>
      </c>
      <c r="J52" s="151" t="s">
        <v>1207</v>
      </c>
      <c r="K52" s="151" t="s">
        <v>1206</v>
      </c>
      <c r="L52" s="151" t="s">
        <v>1207</v>
      </c>
      <c r="M52" s="121"/>
      <c r="N52" s="19"/>
      <c r="O52" s="13"/>
      <c r="P52" s="108"/>
      <c r="Q52" s="108"/>
      <c r="R52" s="28"/>
      <c r="S52" s="28"/>
      <c r="T52" s="28"/>
      <c r="U52" s="28"/>
      <c r="V52" s="28"/>
      <c r="W52" s="42"/>
      <c r="X52" s="173"/>
      <c r="Y52" s="59"/>
      <c r="Z52" s="99"/>
      <c r="AA52" s="6"/>
      <c r="AB52" s="6"/>
      <c r="AC52" s="6"/>
      <c r="AD52" s="6"/>
      <c r="AE52" s="6"/>
      <c r="AF52" s="6"/>
      <c r="AG52" s="6"/>
      <c r="AH52" s="6"/>
      <c r="AI52" s="6"/>
      <c r="AJ52" s="6"/>
    </row>
    <row r="53" spans="2:36" s="12" customFormat="1" ht="14.5" customHeight="1" x14ac:dyDescent="0.35">
      <c r="B53" s="95"/>
      <c r="C53" s="61" t="s">
        <v>1208</v>
      </c>
      <c r="D53" s="160"/>
      <c r="E53" s="112">
        <f>IFERROR(VLOOKUP(_xlfn.CONCAT("National","Q1"),Partnership_depot!A:J,10,0),"")</f>
        <v>114915</v>
      </c>
      <c r="F53" s="112" t="s">
        <v>567</v>
      </c>
      <c r="G53" s="112" t="str">
        <f>IFERROR(VLOOKUP(_xlfn.CONCAT("National","Q2"),Partnership_depot!A:J,10,0),"")</f>
        <v/>
      </c>
      <c r="H53" s="106" t="s">
        <v>567</v>
      </c>
      <c r="I53" s="112" t="str">
        <f>IFERROR(VLOOKUP(_xlfn.CONCAT("National","Q3"),Partnership_depot!A:J,10,0),"")</f>
        <v/>
      </c>
      <c r="J53" s="107" t="s">
        <v>567</v>
      </c>
      <c r="K53" s="112" t="str">
        <f>IFERROR(VLOOKUP(_xlfn.CONCAT("National","Q4"),Partnership_depot!A:J,10,0),"")</f>
        <v/>
      </c>
      <c r="L53" s="107" t="s">
        <v>567</v>
      </c>
      <c r="M53" s="121"/>
      <c r="N53" s="52"/>
      <c r="O53" s="52"/>
      <c r="P53" s="111"/>
      <c r="Q53" s="109"/>
      <c r="R53" s="115"/>
      <c r="S53" s="128"/>
      <c r="T53" s="128"/>
      <c r="U53" s="115"/>
      <c r="V53" s="115"/>
      <c r="W53" s="43"/>
      <c r="X53" s="173"/>
      <c r="Y53" s="59"/>
      <c r="Z53" s="60"/>
      <c r="AA53" s="213"/>
      <c r="AB53" s="6"/>
      <c r="AC53" s="6"/>
      <c r="AD53" s="6"/>
      <c r="AE53" s="6"/>
      <c r="AF53" s="6"/>
      <c r="AG53" s="6"/>
      <c r="AH53" s="6"/>
      <c r="AI53" s="6"/>
      <c r="AJ53" s="6"/>
    </row>
    <row r="54" spans="2:36" s="12" customFormat="1" ht="14.5" customHeight="1" x14ac:dyDescent="0.35">
      <c r="B54" s="95"/>
      <c r="C54" s="62" t="s">
        <v>1209</v>
      </c>
      <c r="D54" s="160"/>
      <c r="E54" s="112">
        <f>IFERROR(VLOOKUP(_xlfn.CONCAT("National","Q1"),Partnership_depot!A:J,9,0),"")</f>
        <v>1989</v>
      </c>
      <c r="F54" s="145">
        <f>IF(ISERROR(E54/E$53),"-",(E54/E$53))</f>
        <v>1.7308445372666754E-2</v>
      </c>
      <c r="G54" s="112" t="str">
        <f>IFERROR(VLOOKUP(_xlfn.CONCAT("National",G$19),Partnership_depot!A:J,9,0),"")</f>
        <v/>
      </c>
      <c r="H54" s="145" t="str">
        <f>IF(ISERROR(G54/G$53),"-",(G54/G$53))</f>
        <v>-</v>
      </c>
      <c r="I54" s="112" t="str">
        <f>IFERROR(VLOOKUP(_xlfn.CONCAT("National","Q3"),Partnership_depot!A:J,9,0),"")</f>
        <v/>
      </c>
      <c r="J54" s="145" t="str">
        <f>IF(ISERROR(I54/I$53),"-",(I54/I$53))</f>
        <v>-</v>
      </c>
      <c r="K54" s="112" t="str">
        <f>IFERROR(VLOOKUP(_xlfn.CONCAT("National","Q4"),Partnership_depot!A:J,9,0),"")</f>
        <v/>
      </c>
      <c r="L54" s="145" t="str">
        <f>IF(ISERROR(K54/K$53),"-",(K54/K$53))</f>
        <v>-</v>
      </c>
      <c r="M54" s="121"/>
      <c r="N54" s="52"/>
      <c r="O54" s="52"/>
      <c r="P54" s="111"/>
      <c r="Q54" s="109"/>
      <c r="R54" s="115"/>
      <c r="S54" s="128"/>
      <c r="T54" s="128"/>
      <c r="U54" s="115"/>
      <c r="V54" s="115"/>
      <c r="W54" s="43"/>
      <c r="X54" s="173"/>
      <c r="Y54" s="59"/>
      <c r="Z54" s="99"/>
      <c r="AA54" s="213"/>
      <c r="AB54" s="6"/>
      <c r="AC54" s="6"/>
      <c r="AD54" s="6"/>
      <c r="AE54" s="6"/>
      <c r="AF54" s="6"/>
      <c r="AG54" s="6"/>
      <c r="AH54" s="6"/>
      <c r="AI54" s="6"/>
      <c r="AJ54" s="6"/>
    </row>
    <row r="55" spans="2:36" s="12" customFormat="1" ht="14.5" customHeight="1" x14ac:dyDescent="0.35">
      <c r="B55" s="95"/>
      <c r="C55" s="61" t="s">
        <v>2239</v>
      </c>
      <c r="D55" s="160"/>
      <c r="E55" s="112">
        <f>IFERROR(VLOOKUP(_xlfn.CONCAT("National","Q1"),Partnership_depot!A:J,8,0),"")</f>
        <v>1850</v>
      </c>
      <c r="F55" s="145">
        <f>IF(ISERROR(E55/E$53),"-",(E55/E$53))</f>
        <v>1.6098855675934387E-2</v>
      </c>
      <c r="G55" s="112" t="str">
        <f>IFERROR(VLOOKUP(_xlfn.CONCAT("National","Q2"),Partnership_depot!A:J,8,0),"")</f>
        <v/>
      </c>
      <c r="H55" s="145" t="str">
        <f>IF(ISERROR(G55/G$53),"-",(G55/G$53))</f>
        <v>-</v>
      </c>
      <c r="I55" s="112" t="str">
        <f>IFERROR(VLOOKUP(_xlfn.CONCAT("National","Q3"),Partnership_depot!A:J,8,0),"")</f>
        <v/>
      </c>
      <c r="J55" s="145" t="str">
        <f>IF(ISERROR(I55/I$53),"-",(I55/I$53))</f>
        <v>-</v>
      </c>
      <c r="K55" s="112" t="str">
        <f>IFERROR(VLOOKUP(_xlfn.CONCAT("National","Q4"),Partnership_depot!A:J,8,0),"")</f>
        <v/>
      </c>
      <c r="L55" s="145" t="str">
        <f>IF(ISERROR(K55/K$53),"-",(K55/K$53))</f>
        <v>-</v>
      </c>
      <c r="M55" s="121"/>
      <c r="N55" s="208"/>
      <c r="O55" s="208"/>
      <c r="P55" s="111"/>
      <c r="Q55" s="109"/>
      <c r="R55" s="115"/>
      <c r="S55" s="128"/>
      <c r="T55" s="128"/>
      <c r="U55" s="115"/>
      <c r="V55" s="115"/>
      <c r="W55" s="43"/>
      <c r="X55" s="173"/>
      <c r="Y55" s="59"/>
      <c r="Z55" s="99"/>
      <c r="AA55" s="213"/>
      <c r="AB55" s="6"/>
      <c r="AC55" s="6"/>
      <c r="AD55" s="6"/>
      <c r="AE55" s="6"/>
      <c r="AF55" s="6"/>
      <c r="AG55" s="6"/>
      <c r="AH55" s="6"/>
      <c r="AI55" s="6"/>
      <c r="AJ55" s="6"/>
    </row>
    <row r="56" spans="2:36" s="12" customFormat="1" ht="14.5" customHeight="1" x14ac:dyDescent="0.35">
      <c r="B56" s="95"/>
      <c r="C56" s="62" t="s">
        <v>1210</v>
      </c>
      <c r="D56" s="160"/>
      <c r="E56" s="112">
        <f>IFERROR(VLOOKUP(_xlfn.CONCAT("National","Q1"),Partnership_depot!A:J,6,0),"")</f>
        <v>120</v>
      </c>
      <c r="F56" s="145">
        <f>IF(ISERROR(E56/$E$53),"-",(E56/$E$53))</f>
        <v>1.0442500978984468E-3</v>
      </c>
      <c r="G56" s="112" t="str">
        <f>IFERROR(VLOOKUP(_xlfn.CONCAT("National","Q2"),Partnership_depot!A:J,6,0),"")</f>
        <v/>
      </c>
      <c r="H56" s="145" t="str">
        <f>IF(ISERROR(G56/G$53),"-",(G56/G$53))</f>
        <v>-</v>
      </c>
      <c r="I56" s="112" t="str">
        <f>IFERROR(VLOOKUP(_xlfn.CONCAT("National","Q3"),Partnership_depot!A:J,6,0),"")</f>
        <v/>
      </c>
      <c r="J56" s="145" t="str">
        <f>IF(ISERROR(I56/I$53),"-",(I56/I$53))</f>
        <v>-</v>
      </c>
      <c r="K56" s="112" t="str">
        <f>IFERROR(VLOOKUP(_xlfn.CONCAT("National","Q4"),Partnership_depot!A:J,6,0),"")</f>
        <v/>
      </c>
      <c r="L56" s="145" t="str">
        <f>IF(ISERROR(K56/K$53),"-",(K56/K$53))</f>
        <v>-</v>
      </c>
      <c r="M56" s="121"/>
      <c r="N56" s="52"/>
      <c r="O56" s="52"/>
      <c r="P56" s="111"/>
      <c r="Q56" s="109"/>
      <c r="R56" s="115"/>
      <c r="S56" s="128"/>
      <c r="T56" s="128"/>
      <c r="U56" s="115"/>
      <c r="V56" s="115"/>
      <c r="W56" s="46"/>
      <c r="X56" s="173"/>
      <c r="Y56" s="59"/>
      <c r="Z56" s="99"/>
      <c r="AA56" s="213"/>
      <c r="AB56" s="6"/>
      <c r="AC56" s="6"/>
      <c r="AD56" s="6"/>
      <c r="AE56" s="6"/>
      <c r="AF56" s="6"/>
      <c r="AG56" s="6"/>
      <c r="AH56" s="6"/>
      <c r="AI56" s="6"/>
      <c r="AJ56" s="6"/>
    </row>
    <row r="57" spans="2:36" s="12" customFormat="1" ht="14.5" customHeight="1" x14ac:dyDescent="0.35">
      <c r="B57" s="95"/>
      <c r="C57" s="62" t="s">
        <v>1211</v>
      </c>
      <c r="D57" s="160"/>
      <c r="E57" s="112">
        <f>IFERROR(VLOOKUP(_xlfn.CONCAT("National","Q1"),Partnership_depot!A:J,5,0),"")</f>
        <v>27</v>
      </c>
      <c r="F57" s="145">
        <f>IF(ISERROR(E57/$E$53),"-",(E57/$E$53))</f>
        <v>2.3495627202715051E-4</v>
      </c>
      <c r="G57" s="112" t="str">
        <f>IFERROR(VLOOKUP(_xlfn.CONCAT("National","Q2"),Partnership_depot!A:J,5,0),"")</f>
        <v/>
      </c>
      <c r="H57" s="145" t="str">
        <f>IF(ISERROR(G57/G$53),"-",(G57/G$53))</f>
        <v>-</v>
      </c>
      <c r="I57" s="112" t="str">
        <f>IFERROR(VLOOKUP(_xlfn.CONCAT("National","Q3"),Partnership_depot!A:J,5,0),"")</f>
        <v/>
      </c>
      <c r="J57" s="145" t="str">
        <f>IF(ISERROR(I57/I$53),"-",(I57/I$53))</f>
        <v>-</v>
      </c>
      <c r="K57" s="112" t="str">
        <f>IFERROR(VLOOKUP(_xlfn.CONCAT("National","Q4"),Partnership_depot!A:J,5,0),"")</f>
        <v/>
      </c>
      <c r="L57" s="145" t="str">
        <f>IF(ISERROR(K57/K$53),"-",(K57/K$53))</f>
        <v>-</v>
      </c>
      <c r="M57" s="121"/>
      <c r="N57" s="52"/>
      <c r="O57" s="52"/>
      <c r="P57" s="111"/>
      <c r="Q57" s="109"/>
      <c r="R57" s="115"/>
      <c r="S57" s="128"/>
      <c r="T57" s="128"/>
      <c r="U57" s="115"/>
      <c r="V57" s="115"/>
      <c r="W57" s="43"/>
      <c r="X57" s="173"/>
      <c r="Y57" s="59"/>
      <c r="Z57" s="99"/>
      <c r="AA57" s="213"/>
      <c r="AB57" s="6"/>
      <c r="AC57" s="6"/>
      <c r="AD57" s="6"/>
      <c r="AE57" s="6"/>
      <c r="AF57" s="6"/>
      <c r="AG57" s="6"/>
      <c r="AH57" s="6"/>
      <c r="AI57" s="6"/>
      <c r="AJ57" s="6"/>
    </row>
    <row r="58" spans="2:36" s="12" customFormat="1" ht="14.9" customHeight="1" x14ac:dyDescent="0.35">
      <c r="B58" s="15"/>
      <c r="C58" s="16"/>
      <c r="D58" s="52"/>
      <c r="E58" s="97"/>
      <c r="F58" s="97"/>
      <c r="G58" s="115"/>
      <c r="H58" s="115"/>
      <c r="I58" s="109"/>
      <c r="J58" s="129"/>
      <c r="K58" s="129"/>
      <c r="L58" s="115"/>
      <c r="M58" s="121"/>
      <c r="N58" s="16"/>
      <c r="O58" s="52"/>
      <c r="P58" s="111"/>
      <c r="Q58" s="109"/>
      <c r="R58" s="115"/>
      <c r="S58" s="129"/>
      <c r="T58" s="129"/>
      <c r="U58" s="115"/>
      <c r="V58" s="115"/>
      <c r="W58" s="43"/>
      <c r="X58" s="207"/>
      <c r="Y58" s="59"/>
      <c r="Z58" s="99"/>
      <c r="AA58" s="6"/>
      <c r="AB58" s="6"/>
      <c r="AC58" s="6"/>
      <c r="AD58" s="6"/>
      <c r="AE58" s="6"/>
      <c r="AF58" s="6"/>
      <c r="AG58" s="6"/>
      <c r="AH58" s="6"/>
      <c r="AI58" s="6"/>
      <c r="AJ58" s="6"/>
    </row>
    <row r="59" spans="2:36" s="12" customFormat="1" ht="14.9" customHeight="1" x14ac:dyDescent="0.35">
      <c r="B59" s="15"/>
      <c r="C59" s="9" t="s">
        <v>1878</v>
      </c>
      <c r="D59" s="13"/>
      <c r="E59" s="108"/>
      <c r="F59" s="108"/>
      <c r="G59" s="108"/>
      <c r="H59" s="108"/>
      <c r="I59" s="108"/>
      <c r="J59" s="108"/>
      <c r="K59" s="108"/>
      <c r="L59" s="108"/>
      <c r="M59" s="121"/>
      <c r="N59" s="19"/>
      <c r="O59" s="13"/>
      <c r="P59" s="108"/>
      <c r="Q59" s="108"/>
      <c r="R59" s="28"/>
      <c r="S59" s="28"/>
      <c r="T59" s="28"/>
      <c r="U59" s="28"/>
      <c r="V59" s="28"/>
      <c r="W59" s="42"/>
      <c r="X59" s="173"/>
      <c r="Y59" s="59"/>
      <c r="Z59" s="99"/>
      <c r="AA59" s="6"/>
      <c r="AB59" s="6"/>
      <c r="AC59" s="6"/>
      <c r="AD59" s="6"/>
      <c r="AE59" s="6"/>
      <c r="AF59" s="6"/>
      <c r="AG59" s="6"/>
      <c r="AH59" s="6"/>
      <c r="AI59" s="6"/>
      <c r="AJ59" s="6"/>
    </row>
    <row r="60" spans="2:36" s="12" customFormat="1" ht="14.9" customHeight="1" x14ac:dyDescent="0.35">
      <c r="B60" s="15"/>
      <c r="C60" s="9"/>
      <c r="D60" s="208"/>
      <c r="E60" s="111"/>
      <c r="F60" s="111"/>
      <c r="G60" s="111"/>
      <c r="H60" s="111"/>
      <c r="I60" s="111"/>
      <c r="J60" s="111"/>
      <c r="K60" s="111"/>
      <c r="L60" s="109"/>
      <c r="M60" s="121"/>
      <c r="N60" s="52"/>
      <c r="O60" s="52"/>
      <c r="P60" s="111"/>
      <c r="Q60" s="109"/>
      <c r="R60" s="115"/>
      <c r="S60" s="128"/>
      <c r="T60" s="128"/>
      <c r="U60" s="115"/>
      <c r="V60" s="115"/>
      <c r="W60" s="43"/>
      <c r="X60" s="173"/>
      <c r="Y60" s="59"/>
      <c r="Z60" s="60"/>
      <c r="AA60" s="214"/>
      <c r="AB60" s="6"/>
      <c r="AC60" s="6"/>
      <c r="AD60" s="6"/>
      <c r="AE60" s="6"/>
      <c r="AF60" s="6"/>
      <c r="AG60" s="6"/>
      <c r="AH60" s="6"/>
      <c r="AI60" s="6"/>
      <c r="AJ60" s="6"/>
    </row>
    <row r="61" spans="2:36" s="12" customFormat="1" ht="14.9" customHeight="1" x14ac:dyDescent="0.35">
      <c r="B61" s="15"/>
      <c r="C61"/>
      <c r="D61" s="52"/>
      <c r="E61" s="111"/>
      <c r="F61" s="205"/>
      <c r="G61" s="111"/>
      <c r="H61" s="205"/>
      <c r="I61" s="111"/>
      <c r="J61" s="205"/>
      <c r="K61" s="111"/>
      <c r="L61" s="109"/>
      <c r="M61" s="121"/>
      <c r="N61" s="52"/>
      <c r="O61" s="52"/>
      <c r="P61" s="111"/>
      <c r="Q61" s="109"/>
      <c r="R61" s="115"/>
      <c r="S61" s="128"/>
      <c r="T61" s="128"/>
      <c r="U61" s="115"/>
      <c r="V61" s="115"/>
      <c r="W61" s="43"/>
      <c r="X61" s="173"/>
      <c r="Y61" s="59"/>
      <c r="Z61" s="99"/>
      <c r="AA61" s="214"/>
      <c r="AB61" s="6"/>
      <c r="AC61" s="6"/>
      <c r="AD61" s="6"/>
      <c r="AE61" s="6"/>
      <c r="AF61" s="6"/>
      <c r="AG61" s="6"/>
      <c r="AH61" s="6"/>
      <c r="AI61" s="6"/>
      <c r="AJ61" s="6"/>
    </row>
    <row r="62" spans="2:36" s="12" customFormat="1" ht="14.9" customHeight="1" x14ac:dyDescent="0.35">
      <c r="B62" s="15"/>
      <c r="C62"/>
      <c r="D62" s="52"/>
      <c r="E62" s="111"/>
      <c r="F62" s="205"/>
      <c r="G62" s="111"/>
      <c r="H62" s="205"/>
      <c r="I62" s="111"/>
      <c r="J62" s="205"/>
      <c r="K62" s="111"/>
      <c r="L62" s="109"/>
      <c r="M62" s="121"/>
      <c r="N62" s="52"/>
      <c r="O62" s="52"/>
      <c r="P62" s="111"/>
      <c r="Q62" s="109"/>
      <c r="R62" s="115"/>
      <c r="S62" s="128"/>
      <c r="T62" s="128"/>
      <c r="U62" s="115"/>
      <c r="V62" s="115"/>
      <c r="W62" s="43"/>
      <c r="X62" s="173"/>
      <c r="Y62" s="59"/>
      <c r="Z62" s="99"/>
      <c r="AA62" s="214"/>
      <c r="AB62" s="6"/>
      <c r="AC62" s="6"/>
      <c r="AD62" s="6"/>
      <c r="AE62" s="6"/>
      <c r="AF62" s="6"/>
      <c r="AG62" s="6"/>
      <c r="AH62" s="6"/>
      <c r="AI62" s="6"/>
      <c r="AJ62" s="6"/>
    </row>
    <row r="63" spans="2:36" s="12" customFormat="1" ht="14.9" customHeight="1" x14ac:dyDescent="0.35">
      <c r="B63" s="15"/>
      <c r="C63" s="52"/>
      <c r="D63" s="52"/>
      <c r="E63" s="111"/>
      <c r="F63" s="205"/>
      <c r="G63" s="111"/>
      <c r="H63" s="205"/>
      <c r="I63" s="111"/>
      <c r="J63" s="205"/>
      <c r="K63" s="111"/>
      <c r="L63" s="109"/>
      <c r="M63" s="121"/>
      <c r="N63" s="52"/>
      <c r="O63" s="52"/>
      <c r="P63" s="111"/>
      <c r="Q63" s="109"/>
      <c r="R63" s="115"/>
      <c r="S63" s="128"/>
      <c r="T63" s="128"/>
      <c r="U63" s="115"/>
      <c r="V63" s="115"/>
      <c r="W63" s="43"/>
      <c r="X63" s="173"/>
      <c r="Y63" s="59"/>
      <c r="Z63" s="99"/>
      <c r="AA63" s="214"/>
      <c r="AB63" s="6"/>
      <c r="AC63" s="6"/>
      <c r="AD63" s="6"/>
      <c r="AE63" s="6"/>
      <c r="AF63" s="6"/>
      <c r="AG63" s="6"/>
      <c r="AH63" s="6"/>
      <c r="AI63" s="6"/>
      <c r="AJ63" s="6"/>
    </row>
    <row r="64" spans="2:36" s="12" customFormat="1" ht="14.9" customHeight="1" x14ac:dyDescent="0.35">
      <c r="B64" s="15"/>
      <c r="C64" s="52"/>
      <c r="D64" s="52"/>
      <c r="E64" s="97"/>
      <c r="F64" s="97"/>
      <c r="G64" s="115"/>
      <c r="H64" s="115"/>
      <c r="I64" s="109"/>
      <c r="J64" s="97"/>
      <c r="K64" s="97"/>
      <c r="L64" s="115"/>
      <c r="M64" s="121"/>
      <c r="N64" s="52"/>
      <c r="O64" s="52"/>
      <c r="P64" s="111"/>
      <c r="Q64" s="109"/>
      <c r="R64" s="115"/>
      <c r="S64" s="128"/>
      <c r="T64" s="128"/>
      <c r="U64" s="115"/>
      <c r="V64" s="115"/>
      <c r="W64" s="43"/>
      <c r="X64" s="173"/>
      <c r="Y64" s="59"/>
      <c r="Z64" s="99"/>
      <c r="AA64" s="214"/>
      <c r="AB64" s="6"/>
      <c r="AC64" s="6"/>
      <c r="AD64" s="6"/>
      <c r="AE64" s="6"/>
      <c r="AF64" s="6"/>
      <c r="AG64" s="6"/>
      <c r="AH64" s="6"/>
      <c r="AI64" s="6"/>
      <c r="AJ64" s="6"/>
    </row>
    <row r="65" spans="2:36" s="12" customFormat="1" ht="14.9" customHeight="1" x14ac:dyDescent="0.35">
      <c r="B65" s="15"/>
      <c r="C65" s="52"/>
      <c r="D65" s="52"/>
      <c r="E65" s="97"/>
      <c r="F65" s="97"/>
      <c r="G65" s="115"/>
      <c r="H65" s="115"/>
      <c r="I65" s="109"/>
      <c r="J65" s="128"/>
      <c r="K65" s="128"/>
      <c r="L65" s="115"/>
      <c r="M65" s="121"/>
      <c r="N65" s="52"/>
      <c r="O65" s="116"/>
      <c r="P65" s="117"/>
      <c r="Q65" s="109"/>
      <c r="R65" s="115"/>
      <c r="S65" s="129"/>
      <c r="T65" s="129"/>
      <c r="U65" s="115"/>
      <c r="V65" s="115"/>
      <c r="W65" s="43"/>
      <c r="X65" s="173"/>
      <c r="Y65" s="59"/>
      <c r="Z65" s="99"/>
      <c r="AA65" s="6"/>
      <c r="AB65" s="6"/>
      <c r="AC65" s="6"/>
      <c r="AD65" s="6"/>
      <c r="AE65" s="6"/>
      <c r="AF65" s="6"/>
      <c r="AG65" s="6"/>
      <c r="AH65" s="6"/>
      <c r="AI65" s="6"/>
      <c r="AJ65" s="6"/>
    </row>
    <row r="66" spans="2:36" s="12" customFormat="1" ht="14.9" customHeight="1" x14ac:dyDescent="0.35">
      <c r="B66" s="15"/>
      <c r="C66" s="52"/>
      <c r="D66" s="52"/>
      <c r="E66" s="111"/>
      <c r="F66" s="111"/>
      <c r="G66" s="109"/>
      <c r="H66" s="109"/>
      <c r="I66" s="109"/>
      <c r="J66" s="110"/>
      <c r="K66" s="110"/>
      <c r="L66" s="109"/>
      <c r="M66" s="121"/>
      <c r="N66" s="52"/>
      <c r="O66" s="116"/>
      <c r="P66" s="117"/>
      <c r="Q66" s="109"/>
      <c r="R66" s="115"/>
      <c r="S66" s="43"/>
      <c r="T66" s="43"/>
      <c r="U66" s="109"/>
      <c r="V66" s="109"/>
      <c r="W66" s="43"/>
      <c r="X66" s="173"/>
      <c r="Y66" s="59"/>
      <c r="Z66" s="99"/>
      <c r="AA66" s="6"/>
      <c r="AB66" s="6"/>
      <c r="AC66" s="6"/>
      <c r="AD66" s="6"/>
      <c r="AE66" s="6"/>
      <c r="AF66" s="6"/>
      <c r="AG66" s="6"/>
      <c r="AH66" s="6"/>
      <c r="AI66" s="6"/>
      <c r="AJ66" s="6"/>
    </row>
    <row r="67" spans="2:36" s="12" customFormat="1" ht="14.9" customHeight="1" x14ac:dyDescent="0.35">
      <c r="B67" s="15"/>
      <c r="C67" s="19"/>
      <c r="D67" s="13"/>
      <c r="E67" s="28"/>
      <c r="F67" s="28"/>
      <c r="G67" s="28"/>
      <c r="H67" s="28"/>
      <c r="I67" s="108"/>
      <c r="J67" s="130"/>
      <c r="K67" s="130"/>
      <c r="L67" s="28"/>
      <c r="M67" s="121"/>
      <c r="N67" s="19"/>
      <c r="O67" s="13"/>
      <c r="P67" s="108"/>
      <c r="Q67" s="108"/>
      <c r="R67" s="28"/>
      <c r="S67" s="28"/>
      <c r="T67" s="28"/>
      <c r="U67" s="28"/>
      <c r="V67" s="28"/>
      <c r="W67" s="42"/>
      <c r="X67" s="173"/>
      <c r="Y67" s="59"/>
      <c r="Z67" s="99"/>
      <c r="AA67" s="6"/>
      <c r="AB67" s="6"/>
      <c r="AC67" s="6"/>
      <c r="AD67" s="6"/>
      <c r="AE67" s="6"/>
      <c r="AF67" s="101"/>
      <c r="AG67" s="6"/>
      <c r="AH67" s="6"/>
      <c r="AI67" s="6"/>
      <c r="AJ67" s="6"/>
    </row>
    <row r="68" spans="2:36" s="12" customFormat="1" ht="14.9" customHeight="1" x14ac:dyDescent="0.35">
      <c r="B68" s="15"/>
      <c r="C68" s="52"/>
      <c r="D68" s="52"/>
      <c r="E68" s="97"/>
      <c r="F68" s="97"/>
      <c r="G68" s="115"/>
      <c r="H68" s="115"/>
      <c r="I68" s="109"/>
      <c r="J68" s="97"/>
      <c r="K68" s="97"/>
      <c r="L68" s="115"/>
      <c r="M68" s="121"/>
      <c r="N68" s="52"/>
      <c r="O68" s="52"/>
      <c r="P68" s="111"/>
      <c r="Q68" s="109"/>
      <c r="R68" s="115"/>
      <c r="S68" s="128"/>
      <c r="T68" s="128"/>
      <c r="U68" s="115"/>
      <c r="V68" s="115"/>
      <c r="W68" s="43"/>
      <c r="X68" s="173"/>
      <c r="Y68" s="59"/>
      <c r="Z68" s="99"/>
      <c r="AA68" s="6"/>
      <c r="AB68" s="6"/>
      <c r="AC68" s="6"/>
      <c r="AD68" s="6"/>
      <c r="AE68" s="6"/>
      <c r="AF68" s="6"/>
      <c r="AG68" s="6"/>
      <c r="AH68" s="6"/>
      <c r="AI68" s="6"/>
      <c r="AJ68" s="6"/>
    </row>
    <row r="69" spans="2:36" s="12" customFormat="1" ht="14.9" customHeight="1" x14ac:dyDescent="0.35">
      <c r="B69" s="15"/>
      <c r="C69" s="52"/>
      <c r="D69" s="52"/>
      <c r="E69" s="111"/>
      <c r="F69" s="111"/>
      <c r="G69" s="109"/>
      <c r="H69" s="109"/>
      <c r="I69" s="109"/>
      <c r="J69" s="111"/>
      <c r="K69" s="111"/>
      <c r="L69" s="109"/>
      <c r="M69" s="121"/>
      <c r="N69" s="52"/>
      <c r="O69" s="52"/>
      <c r="P69" s="111"/>
      <c r="Q69" s="109"/>
      <c r="R69" s="115"/>
      <c r="S69" s="110"/>
      <c r="T69" s="110"/>
      <c r="U69" s="109"/>
      <c r="V69" s="109"/>
      <c r="W69" s="43"/>
      <c r="X69" s="173"/>
      <c r="Y69" s="59"/>
      <c r="Z69" s="99"/>
      <c r="AA69" s="6"/>
      <c r="AB69" s="6"/>
      <c r="AC69" s="6"/>
      <c r="AD69" s="6"/>
      <c r="AE69" s="6"/>
      <c r="AF69" s="6"/>
      <c r="AG69" s="6"/>
      <c r="AH69" s="6"/>
      <c r="AI69" s="6"/>
      <c r="AJ69" s="6"/>
    </row>
    <row r="70" spans="2:36" s="12" customFormat="1" ht="14.9" customHeight="1" x14ac:dyDescent="0.35">
      <c r="B70" s="15"/>
      <c r="C70" s="19"/>
      <c r="D70" s="13"/>
      <c r="E70" s="28"/>
      <c r="F70" s="28"/>
      <c r="G70" s="28"/>
      <c r="H70" s="28"/>
      <c r="I70" s="108"/>
      <c r="J70" s="130"/>
      <c r="K70" s="130"/>
      <c r="L70" s="28"/>
      <c r="M70" s="121"/>
      <c r="N70" s="19"/>
      <c r="O70" s="13"/>
      <c r="P70" s="108"/>
      <c r="Q70" s="108"/>
      <c r="R70" s="28"/>
      <c r="S70" s="28"/>
      <c r="T70" s="28"/>
      <c r="U70" s="28"/>
      <c r="V70" s="28"/>
      <c r="W70" s="42"/>
      <c r="X70" s="173"/>
      <c r="Y70" s="59"/>
      <c r="Z70" s="99"/>
      <c r="AA70" s="6"/>
      <c r="AB70" s="6"/>
      <c r="AC70" s="6"/>
      <c r="AD70" s="6"/>
      <c r="AE70" s="6"/>
      <c r="AF70" s="101"/>
      <c r="AG70" s="6"/>
      <c r="AH70" s="6"/>
      <c r="AI70" s="6"/>
      <c r="AJ70" s="6"/>
    </row>
    <row r="71" spans="2:36" s="12" customFormat="1" ht="14.9" customHeight="1" x14ac:dyDescent="0.35">
      <c r="B71" s="15"/>
      <c r="C71" s="52"/>
      <c r="D71" s="52"/>
      <c r="E71" s="97"/>
      <c r="F71" s="97"/>
      <c r="G71" s="115"/>
      <c r="H71" s="115"/>
      <c r="I71" s="109"/>
      <c r="J71" s="97"/>
      <c r="K71" s="97"/>
      <c r="L71" s="115"/>
      <c r="M71" s="121"/>
      <c r="N71" s="52"/>
      <c r="O71" s="52"/>
      <c r="P71" s="111"/>
      <c r="Q71" s="109"/>
      <c r="R71" s="115"/>
      <c r="S71" s="128"/>
      <c r="T71" s="128"/>
      <c r="U71" s="115"/>
      <c r="V71" s="115"/>
      <c r="W71" s="43"/>
      <c r="X71" s="173"/>
      <c r="Y71" s="59"/>
      <c r="Z71" s="99"/>
      <c r="AA71" s="6"/>
      <c r="AB71" s="6"/>
      <c r="AC71" s="6"/>
      <c r="AD71" s="6"/>
      <c r="AE71" s="6"/>
      <c r="AF71" s="6"/>
      <c r="AG71" s="6"/>
      <c r="AH71" s="6"/>
      <c r="AI71" s="6"/>
      <c r="AJ71" s="6"/>
    </row>
    <row r="72" spans="2:36" s="12" customFormat="1" ht="14.9" customHeight="1" x14ac:dyDescent="0.35">
      <c r="B72" s="15"/>
      <c r="C72" s="52"/>
      <c r="D72" s="52"/>
      <c r="E72" s="111"/>
      <c r="F72" s="111"/>
      <c r="G72" s="109"/>
      <c r="H72" s="109"/>
      <c r="I72" s="109"/>
      <c r="J72" s="111"/>
      <c r="K72" s="111"/>
      <c r="L72" s="109"/>
      <c r="M72" s="121"/>
      <c r="N72" s="52"/>
      <c r="O72" s="52"/>
      <c r="P72" s="111"/>
      <c r="Q72" s="109"/>
      <c r="R72" s="115"/>
      <c r="S72" s="128"/>
      <c r="T72" s="128"/>
      <c r="U72" s="115"/>
      <c r="V72" s="115"/>
      <c r="W72" s="43"/>
      <c r="X72" s="173"/>
      <c r="Y72" s="59"/>
      <c r="Z72" s="99"/>
      <c r="AA72" s="6"/>
      <c r="AB72" s="6"/>
      <c r="AC72" s="6"/>
      <c r="AD72" s="6"/>
      <c r="AE72" s="6"/>
      <c r="AF72" s="6"/>
      <c r="AG72" s="6"/>
      <c r="AH72" s="6"/>
      <c r="AI72" s="6"/>
      <c r="AJ72" s="6"/>
    </row>
    <row r="73" spans="2:36" s="12" customFormat="1" ht="14.9" customHeight="1" x14ac:dyDescent="0.35">
      <c r="B73" s="15"/>
      <c r="C73" s="52"/>
      <c r="D73" s="52"/>
      <c r="E73" s="97"/>
      <c r="F73" s="97"/>
      <c r="G73" s="115"/>
      <c r="H73" s="115"/>
      <c r="I73" s="109"/>
      <c r="J73" s="97"/>
      <c r="K73" s="97"/>
      <c r="L73" s="115"/>
      <c r="M73" s="121"/>
      <c r="N73" s="52"/>
      <c r="O73" s="52"/>
      <c r="P73" s="111"/>
      <c r="Q73" s="109"/>
      <c r="R73" s="115"/>
      <c r="S73" s="128"/>
      <c r="T73" s="128"/>
      <c r="U73" s="115"/>
      <c r="V73" s="115"/>
      <c r="W73" s="43"/>
      <c r="X73" s="173"/>
      <c r="Y73" s="59"/>
      <c r="Z73" s="99"/>
      <c r="AA73" s="6"/>
      <c r="AB73" s="6"/>
      <c r="AC73" s="6"/>
      <c r="AD73" s="6"/>
      <c r="AE73" s="6"/>
      <c r="AF73" s="6"/>
      <c r="AG73" s="6"/>
      <c r="AH73" s="6"/>
      <c r="AI73" s="6"/>
      <c r="AJ73" s="6"/>
    </row>
    <row r="74" spans="2:36" s="12" customFormat="1" ht="14.9" customHeight="1" x14ac:dyDescent="0.35">
      <c r="B74" s="15"/>
      <c r="C74" s="52"/>
      <c r="D74" s="52"/>
      <c r="E74" s="111"/>
      <c r="F74" s="111"/>
      <c r="G74" s="109"/>
      <c r="H74" s="109"/>
      <c r="I74" s="109"/>
      <c r="J74" s="111"/>
      <c r="K74" s="111"/>
      <c r="L74" s="109"/>
      <c r="M74" s="121"/>
      <c r="N74" s="52"/>
      <c r="O74" s="52"/>
      <c r="P74" s="111"/>
      <c r="Q74" s="109"/>
      <c r="R74" s="115"/>
      <c r="S74" s="128"/>
      <c r="T74" s="128"/>
      <c r="U74" s="115"/>
      <c r="V74" s="115"/>
      <c r="W74" s="43"/>
      <c r="X74" s="173"/>
      <c r="Y74" s="59"/>
      <c r="Z74" s="99"/>
      <c r="AA74" s="6"/>
      <c r="AB74" s="6"/>
      <c r="AC74" s="6"/>
      <c r="AD74" s="6"/>
      <c r="AE74" s="6"/>
      <c r="AF74" s="6"/>
      <c r="AG74" s="6"/>
      <c r="AH74" s="6"/>
      <c r="AI74" s="6"/>
      <c r="AJ74" s="6"/>
    </row>
    <row r="75" spans="2:36" s="12" customFormat="1" ht="14.9" customHeight="1" x14ac:dyDescent="0.35">
      <c r="B75" s="15"/>
      <c r="C75" s="52"/>
      <c r="D75" s="52"/>
      <c r="E75" s="111"/>
      <c r="F75" s="111"/>
      <c r="G75" s="109"/>
      <c r="H75" s="109"/>
      <c r="I75" s="109"/>
      <c r="J75" s="111"/>
      <c r="K75" s="111"/>
      <c r="L75" s="109"/>
      <c r="M75" s="121"/>
      <c r="N75" s="52"/>
      <c r="O75" s="52"/>
      <c r="P75" s="111"/>
      <c r="Q75" s="109"/>
      <c r="R75" s="115"/>
      <c r="S75" s="110"/>
      <c r="T75" s="110"/>
      <c r="U75" s="109"/>
      <c r="V75" s="109"/>
      <c r="W75" s="43"/>
      <c r="X75" s="173"/>
      <c r="Y75" s="59"/>
      <c r="Z75" s="99"/>
      <c r="AA75" s="6"/>
      <c r="AB75" s="6"/>
      <c r="AC75" s="6"/>
      <c r="AD75" s="6"/>
      <c r="AE75" s="6"/>
      <c r="AF75" s="6"/>
      <c r="AG75" s="6"/>
      <c r="AH75" s="6"/>
      <c r="AI75" s="6"/>
      <c r="AJ75" s="6"/>
    </row>
    <row r="76" spans="2:36" s="12" customFormat="1" ht="14.9" customHeight="1" x14ac:dyDescent="0.35">
      <c r="B76" s="15"/>
      <c r="C76" s="31"/>
      <c r="D76" s="31"/>
      <c r="E76" s="31"/>
      <c r="F76" s="25"/>
      <c r="G76" s="121"/>
      <c r="H76" s="25"/>
      <c r="I76" s="25"/>
      <c r="J76" s="25"/>
      <c r="K76" s="25"/>
      <c r="L76" s="25"/>
      <c r="M76" s="121"/>
      <c r="N76" s="121"/>
      <c r="O76" s="25"/>
      <c r="P76" s="121"/>
      <c r="Q76" s="25"/>
      <c r="R76" s="25"/>
      <c r="S76" s="25"/>
      <c r="T76" s="25"/>
      <c r="U76" s="25"/>
      <c r="V76" s="25"/>
      <c r="W76" s="44"/>
      <c r="X76" s="173"/>
      <c r="Y76" s="59"/>
      <c r="Z76" s="99"/>
      <c r="AA76" s="6"/>
      <c r="AB76" s="6"/>
      <c r="AC76" s="6"/>
      <c r="AD76" s="6"/>
      <c r="AE76" s="6"/>
      <c r="AF76" s="6"/>
      <c r="AG76" s="6"/>
      <c r="AH76" s="6"/>
      <c r="AI76" s="6"/>
      <c r="AJ76" s="6"/>
    </row>
    <row r="77" spans="2:36" s="12" customFormat="1" ht="14.9" customHeight="1" x14ac:dyDescent="0.35">
      <c r="B77" s="15"/>
      <c r="C77" s="19"/>
      <c r="D77" s="19"/>
      <c r="E77" s="28"/>
      <c r="F77" s="28"/>
      <c r="G77" s="28"/>
      <c r="H77" s="28"/>
      <c r="I77" s="108"/>
      <c r="J77" s="28"/>
      <c r="K77" s="28"/>
      <c r="L77" s="28"/>
      <c r="M77" s="121"/>
      <c r="N77" s="19"/>
      <c r="O77" s="13"/>
      <c r="P77" s="108"/>
      <c r="Q77" s="108"/>
      <c r="R77" s="94"/>
      <c r="S77" s="28"/>
      <c r="T77" s="28"/>
      <c r="U77" s="28"/>
      <c r="V77" s="28"/>
      <c r="W77" s="27"/>
      <c r="X77" s="173"/>
      <c r="Y77" s="59"/>
      <c r="Z77" s="99"/>
      <c r="AA77" s="6"/>
      <c r="AB77" s="6"/>
      <c r="AC77" s="6"/>
      <c r="AD77" s="6"/>
      <c r="AE77" s="6"/>
      <c r="AF77" s="6"/>
      <c r="AG77" s="6"/>
      <c r="AH77" s="6"/>
      <c r="AI77" s="6"/>
      <c r="AJ77" s="6"/>
    </row>
    <row r="78" spans="2:36" s="12" customFormat="1" hidden="1" x14ac:dyDescent="0.35">
      <c r="B78" s="15"/>
      <c r="C78" s="16"/>
      <c r="D78" s="16"/>
      <c r="E78" s="97"/>
      <c r="F78" s="97"/>
      <c r="G78" s="115"/>
      <c r="H78" s="115"/>
      <c r="I78" s="109"/>
      <c r="J78" s="128"/>
      <c r="K78" s="128"/>
      <c r="L78" s="127"/>
      <c r="M78" s="121"/>
      <c r="N78" s="16"/>
      <c r="O78" s="16"/>
      <c r="P78" s="111"/>
      <c r="Q78" s="109"/>
      <c r="R78" s="115"/>
      <c r="S78" s="128"/>
      <c r="T78" s="128"/>
      <c r="U78" s="127"/>
      <c r="V78" s="127"/>
      <c r="W78" s="43"/>
      <c r="X78" s="173"/>
      <c r="Y78" s="215"/>
      <c r="Z78" s="99"/>
      <c r="AA78" s="6"/>
      <c r="AB78" s="6"/>
      <c r="AC78" s="6"/>
      <c r="AD78" s="6"/>
      <c r="AE78" s="6"/>
      <c r="AF78" s="6"/>
      <c r="AG78" s="6"/>
      <c r="AH78" s="6"/>
      <c r="AI78" s="6"/>
      <c r="AJ78" s="6"/>
    </row>
    <row r="79" spans="2:36" s="12" customFormat="1" hidden="1" x14ac:dyDescent="0.35">
      <c r="B79" s="15"/>
      <c r="C79" s="16"/>
      <c r="D79" s="16"/>
      <c r="E79" s="97"/>
      <c r="F79" s="97"/>
      <c r="G79" s="115"/>
      <c r="H79" s="115"/>
      <c r="I79" s="109"/>
      <c r="J79" s="128"/>
      <c r="K79" s="128"/>
      <c r="L79" s="127"/>
      <c r="M79" s="121"/>
      <c r="N79" s="16"/>
      <c r="O79" s="16"/>
      <c r="P79" s="111"/>
      <c r="Q79" s="109"/>
      <c r="R79" s="111"/>
      <c r="S79" s="128"/>
      <c r="T79" s="128"/>
      <c r="U79" s="127"/>
      <c r="V79" s="127"/>
      <c r="W79" s="43"/>
      <c r="X79" s="173"/>
      <c r="Y79" s="215"/>
      <c r="Z79" s="99"/>
      <c r="AA79" s="6"/>
      <c r="AB79" s="6"/>
      <c r="AC79" s="6"/>
      <c r="AD79" s="6"/>
      <c r="AE79" s="6"/>
      <c r="AF79" s="6"/>
      <c r="AG79" s="6"/>
      <c r="AH79" s="6"/>
      <c r="AI79" s="6"/>
      <c r="AJ79" s="6"/>
    </row>
    <row r="80" spans="2:36" s="12" customFormat="1" ht="14.9" customHeight="1" x14ac:dyDescent="0.35">
      <c r="B80" s="15"/>
      <c r="C80" s="16"/>
      <c r="D80" s="16"/>
      <c r="E80" s="97"/>
      <c r="F80" s="97"/>
      <c r="G80" s="115"/>
      <c r="H80" s="115"/>
      <c r="I80" s="109"/>
      <c r="J80" s="128"/>
      <c r="K80" s="128"/>
      <c r="L80" s="127"/>
      <c r="M80" s="121"/>
      <c r="N80" s="16"/>
      <c r="O80" s="16"/>
      <c r="P80" s="111"/>
      <c r="Q80" s="109"/>
      <c r="R80" s="111"/>
      <c r="S80" s="128"/>
      <c r="T80" s="128"/>
      <c r="U80" s="127"/>
      <c r="V80" s="127"/>
      <c r="X80" s="173"/>
      <c r="Y80" s="215"/>
      <c r="Z80" s="99"/>
      <c r="AA80" s="6"/>
      <c r="AB80" s="6"/>
      <c r="AC80" s="6"/>
      <c r="AD80" s="6"/>
      <c r="AE80" s="6"/>
      <c r="AF80" s="6"/>
      <c r="AG80" s="6"/>
      <c r="AH80" s="6"/>
      <c r="AI80" s="6"/>
      <c r="AJ80" s="6"/>
    </row>
    <row r="81" spans="2:36" s="12" customFormat="1" ht="14.9" customHeight="1" x14ac:dyDescent="0.35">
      <c r="B81" s="15"/>
      <c r="C81" s="16"/>
      <c r="D81" s="16"/>
      <c r="E81" s="97"/>
      <c r="F81" s="97"/>
      <c r="G81" s="115"/>
      <c r="H81" s="115"/>
      <c r="I81" s="109"/>
      <c r="J81" s="128"/>
      <c r="K81" s="128"/>
      <c r="L81" s="127"/>
      <c r="M81" s="121"/>
      <c r="N81" s="16"/>
      <c r="O81" s="16"/>
      <c r="P81" s="111"/>
      <c r="Q81" s="109"/>
      <c r="R81" s="111"/>
      <c r="S81" s="128"/>
      <c r="T81" s="128"/>
      <c r="U81" s="127"/>
      <c r="V81" s="127"/>
      <c r="W81" s="43"/>
      <c r="X81" s="173"/>
      <c r="Y81" s="215"/>
      <c r="Z81" s="99"/>
      <c r="AA81" s="6"/>
      <c r="AB81" s="6"/>
      <c r="AC81" s="6"/>
      <c r="AD81" s="6"/>
      <c r="AE81" s="6"/>
      <c r="AF81" s="6"/>
      <c r="AG81" s="6"/>
      <c r="AH81" s="6"/>
      <c r="AI81" s="6"/>
      <c r="AJ81" s="6"/>
    </row>
    <row r="82" spans="2:36" s="12" customFormat="1" ht="14.9" customHeight="1" x14ac:dyDescent="0.35">
      <c r="B82" s="15"/>
      <c r="C82" s="16"/>
      <c r="D82" s="16"/>
      <c r="E82" s="97"/>
      <c r="F82" s="97"/>
      <c r="G82" s="115"/>
      <c r="H82" s="115"/>
      <c r="I82" s="109"/>
      <c r="J82" s="128"/>
      <c r="K82" s="128"/>
      <c r="L82" s="127"/>
      <c r="M82" s="121"/>
      <c r="N82" s="16"/>
      <c r="O82" s="16"/>
      <c r="P82" s="111"/>
      <c r="Q82" s="109"/>
      <c r="R82" s="111"/>
      <c r="S82" s="128"/>
      <c r="T82" s="128"/>
      <c r="U82" s="127"/>
      <c r="V82" s="127"/>
      <c r="W82" s="43"/>
      <c r="X82" s="173"/>
      <c r="Y82" s="215"/>
      <c r="Z82" s="99"/>
      <c r="AA82" s="6"/>
      <c r="AB82" s="6"/>
      <c r="AC82" s="6"/>
      <c r="AD82" s="6"/>
      <c r="AE82" s="6"/>
      <c r="AF82" s="6"/>
      <c r="AG82" s="6"/>
      <c r="AH82" s="6"/>
      <c r="AI82" s="6"/>
      <c r="AJ82" s="6"/>
    </row>
    <row r="83" spans="2:36" s="12" customFormat="1" ht="14.9" customHeight="1" x14ac:dyDescent="0.35">
      <c r="B83" s="15"/>
      <c r="C83" s="16"/>
      <c r="D83" s="16"/>
      <c r="E83" s="97"/>
      <c r="F83" s="97"/>
      <c r="G83" s="115"/>
      <c r="H83" s="115"/>
      <c r="I83" s="109"/>
      <c r="J83" s="128"/>
      <c r="K83" s="128"/>
      <c r="L83" s="127"/>
      <c r="M83" s="121"/>
      <c r="N83" s="16"/>
      <c r="O83" s="16"/>
      <c r="P83" s="111"/>
      <c r="Q83" s="109"/>
      <c r="R83" s="111"/>
      <c r="S83" s="128"/>
      <c r="T83" s="128"/>
      <c r="U83" s="127"/>
      <c r="V83" s="127"/>
      <c r="W83" s="43"/>
      <c r="X83" s="173"/>
      <c r="Y83" s="215"/>
      <c r="Z83" s="99"/>
      <c r="AA83" s="6"/>
      <c r="AB83" s="6"/>
      <c r="AC83" s="6"/>
      <c r="AD83" s="6"/>
      <c r="AE83" s="6"/>
      <c r="AF83" s="6"/>
      <c r="AG83" s="6"/>
      <c r="AH83" s="6"/>
      <c r="AI83" s="6"/>
      <c r="AJ83" s="6"/>
    </row>
    <row r="84" spans="2:36" s="12" customFormat="1" ht="14.9" customHeight="1" x14ac:dyDescent="0.35">
      <c r="B84" s="15"/>
      <c r="C84" s="16"/>
      <c r="D84" s="16"/>
      <c r="E84" s="97"/>
      <c r="F84" s="97"/>
      <c r="G84" s="115"/>
      <c r="H84" s="115"/>
      <c r="I84" s="109"/>
      <c r="J84" s="128"/>
      <c r="K84" s="128"/>
      <c r="L84" s="127"/>
      <c r="M84" s="121"/>
      <c r="N84" s="16"/>
      <c r="O84" s="16"/>
      <c r="P84" s="111"/>
      <c r="Q84" s="109"/>
      <c r="R84" s="111"/>
      <c r="S84" s="128"/>
      <c r="T84" s="128"/>
      <c r="U84" s="127"/>
      <c r="V84" s="127"/>
      <c r="W84" s="43"/>
      <c r="X84" s="173"/>
      <c r="Y84" s="215"/>
      <c r="Z84" s="99"/>
      <c r="AA84" s="6"/>
      <c r="AB84" s="6"/>
      <c r="AC84" s="6"/>
      <c r="AD84" s="6"/>
      <c r="AE84" s="6"/>
      <c r="AF84" s="6"/>
      <c r="AG84" s="6"/>
      <c r="AH84" s="6"/>
      <c r="AI84" s="6"/>
      <c r="AJ84" s="6"/>
    </row>
    <row r="85" spans="2:36" s="12" customFormat="1" ht="14.9" customHeight="1" x14ac:dyDescent="0.35">
      <c r="B85" s="15"/>
      <c r="C85" s="16"/>
      <c r="D85" s="16"/>
      <c r="E85" s="97"/>
      <c r="F85" s="97"/>
      <c r="G85" s="115"/>
      <c r="H85" s="115"/>
      <c r="I85" s="109"/>
      <c r="J85" s="128"/>
      <c r="K85" s="128"/>
      <c r="L85" s="127"/>
      <c r="M85" s="121"/>
      <c r="N85" s="16"/>
      <c r="O85" s="16"/>
      <c r="P85" s="111"/>
      <c r="Q85" s="109"/>
      <c r="R85" s="111"/>
      <c r="S85" s="128"/>
      <c r="T85" s="128"/>
      <c r="U85" s="127"/>
      <c r="V85" s="127"/>
      <c r="W85" s="43"/>
      <c r="X85" s="173"/>
      <c r="Y85" s="215"/>
      <c r="Z85" s="99"/>
      <c r="AA85" s="6"/>
      <c r="AB85" s="6"/>
      <c r="AC85" s="6"/>
      <c r="AD85" s="6"/>
      <c r="AE85" s="6"/>
      <c r="AF85" s="6"/>
      <c r="AG85" s="6"/>
      <c r="AH85" s="6"/>
      <c r="AI85" s="6"/>
      <c r="AJ85" s="6"/>
    </row>
    <row r="86" spans="2:36" s="12" customFormat="1" ht="14.9" customHeight="1" x14ac:dyDescent="0.35">
      <c r="B86" s="15"/>
      <c r="C86" s="16"/>
      <c r="D86" s="16"/>
      <c r="E86" s="97"/>
      <c r="F86" s="97"/>
      <c r="G86" s="115"/>
      <c r="H86" s="115"/>
      <c r="I86" s="109"/>
      <c r="J86" s="128"/>
      <c r="K86" s="128"/>
      <c r="L86" s="127"/>
      <c r="M86" s="121"/>
      <c r="N86" s="16"/>
      <c r="O86" s="16"/>
      <c r="P86" s="111"/>
      <c r="Q86" s="109"/>
      <c r="R86" s="111"/>
      <c r="S86" s="128"/>
      <c r="T86" s="128"/>
      <c r="U86" s="127"/>
      <c r="V86" s="127"/>
      <c r="W86" s="43"/>
      <c r="X86" s="173"/>
      <c r="Y86" s="215"/>
      <c r="Z86" s="99"/>
      <c r="AA86" s="6"/>
      <c r="AB86" s="6"/>
      <c r="AC86" s="6"/>
      <c r="AD86" s="6"/>
      <c r="AE86" s="6"/>
      <c r="AF86" s="6"/>
      <c r="AG86" s="6"/>
      <c r="AH86" s="6"/>
      <c r="AI86" s="6"/>
      <c r="AJ86" s="6"/>
    </row>
    <row r="87" spans="2:36" s="12" customFormat="1" ht="14.9" customHeight="1" x14ac:dyDescent="0.35">
      <c r="B87" s="15"/>
      <c r="C87" s="16"/>
      <c r="D87" s="16"/>
      <c r="E87" s="97"/>
      <c r="F87" s="97"/>
      <c r="G87" s="115"/>
      <c r="H87" s="115"/>
      <c r="I87" s="109"/>
      <c r="J87" s="128"/>
      <c r="K87" s="128"/>
      <c r="L87" s="127"/>
      <c r="M87" s="121"/>
      <c r="N87" s="16"/>
      <c r="O87" s="16"/>
      <c r="P87" s="111"/>
      <c r="Q87" s="109"/>
      <c r="R87" s="111"/>
      <c r="S87" s="128"/>
      <c r="T87" s="128"/>
      <c r="U87" s="127"/>
      <c r="V87" s="127"/>
      <c r="W87" s="43"/>
      <c r="X87" s="173"/>
      <c r="Y87" s="215"/>
      <c r="Z87" s="99"/>
      <c r="AA87" s="6"/>
      <c r="AB87" s="6"/>
      <c r="AC87" s="6"/>
      <c r="AD87" s="6"/>
      <c r="AE87" s="6"/>
      <c r="AF87" s="6"/>
      <c r="AG87" s="6"/>
      <c r="AH87" s="6"/>
      <c r="AI87" s="6"/>
      <c r="AJ87" s="6"/>
    </row>
    <row r="88" spans="2:36" s="12" customFormat="1" ht="14.9" customHeight="1" x14ac:dyDescent="0.35">
      <c r="B88" s="15"/>
      <c r="C88" s="16"/>
      <c r="D88" s="16"/>
      <c r="E88" s="97"/>
      <c r="F88" s="97"/>
      <c r="G88" s="115"/>
      <c r="H88" s="115"/>
      <c r="I88" s="109"/>
      <c r="J88" s="128"/>
      <c r="K88" s="128"/>
      <c r="L88" s="127"/>
      <c r="M88" s="121"/>
      <c r="N88" s="16"/>
      <c r="O88" s="16"/>
      <c r="P88" s="111"/>
      <c r="Q88" s="109"/>
      <c r="R88" s="111"/>
      <c r="S88" s="128"/>
      <c r="T88" s="128"/>
      <c r="U88" s="127"/>
      <c r="V88" s="127"/>
      <c r="W88" s="43"/>
      <c r="X88" s="173"/>
      <c r="Y88" s="215"/>
      <c r="Z88" s="99"/>
      <c r="AA88" s="6"/>
      <c r="AB88" s="6"/>
      <c r="AC88" s="6"/>
      <c r="AD88" s="6"/>
      <c r="AE88" s="6"/>
      <c r="AF88" s="6"/>
      <c r="AG88" s="6"/>
      <c r="AH88" s="6"/>
      <c r="AI88" s="6"/>
      <c r="AJ88" s="6"/>
    </row>
    <row r="89" spans="2:36" s="12" customFormat="1" ht="14.9" customHeight="1" x14ac:dyDescent="0.35">
      <c r="B89" s="15"/>
      <c r="C89" s="16"/>
      <c r="D89" s="16"/>
      <c r="E89" s="97"/>
      <c r="F89" s="97"/>
      <c r="G89" s="115"/>
      <c r="H89" s="115"/>
      <c r="I89" s="109"/>
      <c r="J89" s="128"/>
      <c r="K89" s="128"/>
      <c r="L89" s="127"/>
      <c r="M89" s="121"/>
      <c r="N89" s="16"/>
      <c r="O89" s="16"/>
      <c r="P89" s="111"/>
      <c r="Q89" s="109"/>
      <c r="R89" s="111"/>
      <c r="S89" s="128"/>
      <c r="T89" s="128"/>
      <c r="U89" s="127"/>
      <c r="V89" s="127"/>
      <c r="W89" s="43"/>
      <c r="X89" s="173"/>
      <c r="Y89" s="215"/>
      <c r="Z89" s="99"/>
      <c r="AA89" s="6"/>
      <c r="AB89" s="6"/>
      <c r="AC89" s="6"/>
      <c r="AD89" s="6"/>
      <c r="AE89" s="6"/>
      <c r="AF89" s="6"/>
      <c r="AG89" s="6"/>
      <c r="AH89" s="6"/>
      <c r="AI89" s="6"/>
      <c r="AJ89" s="6"/>
    </row>
    <row r="90" spans="2:36" s="12" customFormat="1" ht="14.9" customHeight="1" x14ac:dyDescent="0.35">
      <c r="B90" s="15"/>
      <c r="C90" s="16"/>
      <c r="D90" s="16"/>
      <c r="E90" s="97"/>
      <c r="F90" s="97"/>
      <c r="G90" s="115"/>
      <c r="H90" s="115"/>
      <c r="I90" s="109"/>
      <c r="J90" s="128"/>
      <c r="K90" s="128"/>
      <c r="L90" s="127"/>
      <c r="M90" s="121"/>
      <c r="N90" s="16"/>
      <c r="O90" s="16"/>
      <c r="P90" s="111"/>
      <c r="Q90" s="109"/>
      <c r="R90" s="111"/>
      <c r="S90" s="128"/>
      <c r="T90" s="128"/>
      <c r="U90" s="127"/>
      <c r="V90" s="127"/>
      <c r="W90" s="43"/>
      <c r="X90" s="173"/>
      <c r="Y90" s="174"/>
      <c r="Z90" s="6"/>
      <c r="AA90" s="6"/>
      <c r="AB90" s="6"/>
      <c r="AC90" s="6"/>
      <c r="AD90" s="6"/>
      <c r="AE90" s="6"/>
      <c r="AF90" s="6"/>
      <c r="AG90" s="6"/>
      <c r="AH90" s="6"/>
      <c r="AI90" s="6"/>
      <c r="AJ90" s="6"/>
    </row>
    <row r="91" spans="2:36" s="12" customFormat="1" ht="14.9" customHeight="1" x14ac:dyDescent="0.35">
      <c r="B91" s="15"/>
      <c r="C91" s="52"/>
      <c r="D91" s="52"/>
      <c r="E91" s="52"/>
      <c r="F91" s="25"/>
      <c r="G91" s="122"/>
      <c r="H91" s="25"/>
      <c r="I91" s="25"/>
      <c r="J91" s="25"/>
      <c r="K91" s="25"/>
      <c r="L91" s="25"/>
      <c r="M91" s="121"/>
      <c r="N91" s="52"/>
      <c r="O91" s="52"/>
      <c r="P91" s="31"/>
      <c r="Q91" s="31"/>
      <c r="R91" s="31"/>
      <c r="S91" s="31"/>
      <c r="T91" s="31"/>
      <c r="U91" s="31"/>
      <c r="V91" s="31"/>
      <c r="W91" s="45"/>
      <c r="X91" s="173"/>
      <c r="Y91" s="174"/>
      <c r="Z91" s="6"/>
      <c r="AA91" s="6"/>
      <c r="AB91" s="6"/>
      <c r="AC91" s="6"/>
      <c r="AD91" s="6"/>
      <c r="AE91" s="6"/>
      <c r="AF91" s="6"/>
      <c r="AG91" s="6"/>
      <c r="AH91" s="6"/>
      <c r="AI91" s="6"/>
      <c r="AJ91" s="6"/>
    </row>
    <row r="92" spans="2:36" s="12" customFormat="1" ht="14.9" customHeight="1" x14ac:dyDescent="0.35">
      <c r="B92" s="15"/>
      <c r="C92" s="19"/>
      <c r="D92" s="19"/>
      <c r="E92" s="28"/>
      <c r="F92" s="28"/>
      <c r="G92" s="28"/>
      <c r="H92" s="28"/>
      <c r="I92" s="108"/>
      <c r="J92" s="28"/>
      <c r="K92" s="28"/>
      <c r="L92" s="28"/>
      <c r="M92" s="126"/>
      <c r="N92" s="19"/>
      <c r="O92" s="13"/>
      <c r="P92" s="108"/>
      <c r="Q92" s="108"/>
      <c r="R92" s="28"/>
      <c r="S92" s="28"/>
      <c r="T92" s="28"/>
      <c r="U92" s="28"/>
      <c r="V92" s="28"/>
      <c r="W92" s="42"/>
      <c r="X92" s="173"/>
      <c r="Y92" s="174"/>
      <c r="Z92" s="6"/>
      <c r="AA92" s="6"/>
      <c r="AB92" s="6"/>
      <c r="AC92" s="6"/>
      <c r="AD92" s="6"/>
      <c r="AE92" s="6"/>
      <c r="AF92" s="6"/>
      <c r="AG92" s="6"/>
      <c r="AH92" s="6"/>
      <c r="AI92" s="6"/>
      <c r="AJ92" s="6"/>
    </row>
    <row r="93" spans="2:36" s="12" customFormat="1" ht="14.9" customHeight="1" x14ac:dyDescent="0.35">
      <c r="B93" s="15"/>
      <c r="C93" s="52"/>
      <c r="D93" s="52"/>
      <c r="E93" s="97"/>
      <c r="F93" s="97"/>
      <c r="G93" s="115"/>
      <c r="H93" s="115"/>
      <c r="I93" s="109"/>
      <c r="J93" s="128"/>
      <c r="K93" s="128"/>
      <c r="L93" s="115"/>
      <c r="M93" s="121"/>
      <c r="N93" s="16"/>
      <c r="O93" s="52"/>
      <c r="P93" s="111"/>
      <c r="Q93" s="109"/>
      <c r="R93" s="111"/>
      <c r="S93" s="128"/>
      <c r="T93" s="128"/>
      <c r="U93" s="115"/>
      <c r="V93" s="115"/>
      <c r="W93" s="43"/>
      <c r="X93" s="173"/>
      <c r="Y93" s="59"/>
      <c r="Z93" s="60"/>
      <c r="AA93" s="6"/>
      <c r="AB93" s="6"/>
      <c r="AC93" s="6"/>
      <c r="AD93" s="6"/>
      <c r="AE93" s="6"/>
      <c r="AF93" s="6"/>
      <c r="AG93" s="6"/>
      <c r="AH93" s="6"/>
      <c r="AI93" s="6"/>
      <c r="AJ93" s="6"/>
    </row>
    <row r="94" spans="2:36" s="12" customFormat="1" ht="14.9" customHeight="1" x14ac:dyDescent="0.35">
      <c r="B94" s="15"/>
      <c r="C94" s="52"/>
      <c r="D94" s="52"/>
      <c r="E94" s="97"/>
      <c r="F94" s="97"/>
      <c r="G94" s="115"/>
      <c r="H94" s="115"/>
      <c r="I94" s="109"/>
      <c r="J94" s="128"/>
      <c r="K94" s="128"/>
      <c r="L94" s="115"/>
      <c r="M94" s="121"/>
      <c r="N94" s="16"/>
      <c r="O94" s="52"/>
      <c r="P94" s="111"/>
      <c r="Q94" s="109"/>
      <c r="R94" s="111"/>
      <c r="S94" s="128"/>
      <c r="T94" s="128"/>
      <c r="U94" s="115"/>
      <c r="V94" s="115"/>
      <c r="W94" s="43"/>
      <c r="X94" s="173"/>
      <c r="Y94" s="174"/>
      <c r="Z94" s="6"/>
      <c r="AA94" s="6"/>
      <c r="AB94" s="6"/>
      <c r="AC94" s="6"/>
      <c r="AD94" s="6"/>
      <c r="AE94" s="6"/>
      <c r="AF94" s="6"/>
      <c r="AG94" s="6"/>
      <c r="AH94" s="6"/>
      <c r="AI94" s="6"/>
      <c r="AJ94" s="6"/>
    </row>
    <row r="95" spans="2:36" s="12" customFormat="1" ht="14.9" customHeight="1" x14ac:dyDescent="0.35">
      <c r="B95" s="15"/>
      <c r="C95" s="52"/>
      <c r="D95" s="52"/>
      <c r="E95" s="97"/>
      <c r="F95" s="97"/>
      <c r="G95" s="115"/>
      <c r="H95" s="115"/>
      <c r="I95" s="109"/>
      <c r="J95" s="128"/>
      <c r="K95" s="128"/>
      <c r="L95" s="115"/>
      <c r="M95" s="121"/>
      <c r="N95" s="16"/>
      <c r="O95" s="52"/>
      <c r="P95" s="111"/>
      <c r="Q95" s="109"/>
      <c r="R95" s="111"/>
      <c r="S95" s="128"/>
      <c r="T95" s="128"/>
      <c r="U95" s="115"/>
      <c r="V95" s="115"/>
      <c r="W95" s="43"/>
      <c r="X95" s="173"/>
      <c r="Y95" s="174"/>
      <c r="Z95" s="6"/>
      <c r="AA95" s="6"/>
      <c r="AB95" s="6"/>
      <c r="AC95" s="6"/>
      <c r="AD95" s="6"/>
      <c r="AE95" s="6"/>
      <c r="AF95" s="6"/>
      <c r="AG95" s="6"/>
      <c r="AH95" s="6"/>
      <c r="AI95" s="6"/>
      <c r="AJ95" s="6"/>
    </row>
    <row r="96" spans="2:36" s="12" customFormat="1" ht="14.9" customHeight="1" x14ac:dyDescent="0.35">
      <c r="B96" s="15"/>
      <c r="C96" s="52"/>
      <c r="D96" s="52"/>
      <c r="E96" s="97"/>
      <c r="F96" s="97"/>
      <c r="G96" s="115"/>
      <c r="H96" s="115"/>
      <c r="I96" s="109"/>
      <c r="J96" s="128"/>
      <c r="K96" s="128"/>
      <c r="L96" s="115"/>
      <c r="M96" s="121"/>
      <c r="N96" s="16"/>
      <c r="O96" s="52"/>
      <c r="P96" s="111"/>
      <c r="Q96" s="109"/>
      <c r="R96" s="111"/>
      <c r="S96" s="128"/>
      <c r="T96" s="128"/>
      <c r="U96" s="115"/>
      <c r="V96" s="115"/>
      <c r="W96" s="43"/>
      <c r="X96" s="173"/>
      <c r="Y96" s="174"/>
      <c r="Z96" s="6"/>
      <c r="AA96" s="6"/>
      <c r="AB96" s="6"/>
      <c r="AC96" s="6"/>
      <c r="AD96" s="6"/>
      <c r="AE96" s="6"/>
      <c r="AF96" s="6"/>
      <c r="AG96" s="6"/>
      <c r="AH96" s="6"/>
      <c r="AI96" s="6"/>
      <c r="AJ96" s="6"/>
    </row>
    <row r="97" spans="2:36" s="12" customFormat="1" ht="14.9" customHeight="1" x14ac:dyDescent="0.35">
      <c r="B97" s="15"/>
      <c r="C97" s="31"/>
      <c r="D97" s="52"/>
      <c r="E97" s="97"/>
      <c r="F97" s="97"/>
      <c r="G97" s="115"/>
      <c r="H97" s="115"/>
      <c r="I97" s="109"/>
      <c r="J97" s="128"/>
      <c r="K97" s="128"/>
      <c r="L97" s="115"/>
      <c r="M97" s="121"/>
      <c r="N97" s="16"/>
      <c r="O97" s="52"/>
      <c r="P97" s="111"/>
      <c r="Q97" s="109"/>
      <c r="R97" s="51"/>
      <c r="S97" s="128"/>
      <c r="T97" s="128"/>
      <c r="U97" s="115"/>
      <c r="V97" s="115"/>
      <c r="W97" s="43"/>
      <c r="X97" s="173"/>
      <c r="Y97" s="174"/>
      <c r="Z97" s="6"/>
      <c r="AA97" s="6"/>
      <c r="AB97" s="6"/>
      <c r="AC97" s="6"/>
      <c r="AD97" s="6"/>
      <c r="AE97" s="6"/>
      <c r="AF97" s="6"/>
      <c r="AG97" s="6"/>
      <c r="AH97" s="6"/>
      <c r="AI97" s="6"/>
      <c r="AJ97" s="6"/>
    </row>
    <row r="98" spans="2:36" s="12" customFormat="1" ht="14.9" customHeight="1" x14ac:dyDescent="0.35">
      <c r="B98" s="15"/>
      <c r="C98" s="16"/>
      <c r="D98" s="52"/>
      <c r="E98" s="97"/>
      <c r="F98" s="97"/>
      <c r="G98" s="115"/>
      <c r="H98" s="115"/>
      <c r="I98" s="109"/>
      <c r="J98" s="128"/>
      <c r="K98" s="128"/>
      <c r="L98" s="115"/>
      <c r="M98" s="121"/>
      <c r="N98" s="31"/>
      <c r="O98" s="52"/>
      <c r="P98" s="111"/>
      <c r="Q98" s="109"/>
      <c r="R98" s="111"/>
      <c r="S98" s="129"/>
      <c r="T98" s="129"/>
      <c r="U98" s="115"/>
      <c r="V98" s="115"/>
      <c r="W98" s="43"/>
      <c r="X98" s="173"/>
      <c r="Y98" s="174"/>
      <c r="Z98" s="6"/>
      <c r="AA98" s="6"/>
      <c r="AB98" s="6"/>
      <c r="AC98" s="6"/>
      <c r="AD98" s="6"/>
      <c r="AE98" s="6"/>
      <c r="AF98" s="6"/>
      <c r="AG98" s="6"/>
      <c r="AH98" s="6"/>
      <c r="AI98" s="6"/>
      <c r="AJ98" s="6"/>
    </row>
    <row r="99" spans="2:36" s="9" customFormat="1" ht="15.65" customHeight="1" x14ac:dyDescent="0.35">
      <c r="B99" s="10"/>
      <c r="C99" s="98"/>
      <c r="D99" s="98"/>
      <c r="E99" s="98"/>
      <c r="F99" s="14"/>
      <c r="G99" s="132"/>
      <c r="H99" s="14"/>
      <c r="I99" s="14"/>
      <c r="J99" s="14"/>
      <c r="K99" s="14"/>
      <c r="L99" s="14"/>
      <c r="M99" s="133"/>
      <c r="N99" s="134"/>
      <c r="O99" s="134"/>
      <c r="P99" s="134"/>
      <c r="Q99" s="134"/>
      <c r="R99" s="134"/>
      <c r="S99" s="134"/>
      <c r="T99" s="134"/>
      <c r="U99" s="134"/>
      <c r="V99" s="134"/>
      <c r="W99" s="32"/>
      <c r="X99" s="173"/>
      <c r="Y99" s="174"/>
      <c r="Z99" s="6"/>
      <c r="AA99" s="6"/>
      <c r="AB99" s="6"/>
      <c r="AC99" s="6"/>
      <c r="AD99" s="6"/>
      <c r="AE99" s="6"/>
      <c r="AF99" s="6"/>
      <c r="AG99" s="6"/>
      <c r="AH99" s="6"/>
      <c r="AI99" s="6"/>
      <c r="AJ99" s="6"/>
    </row>
    <row r="100" spans="2:36" s="9" customFormat="1" ht="31.4" customHeight="1" x14ac:dyDescent="0.35">
      <c r="B100" s="10"/>
      <c r="C100" s="98"/>
      <c r="D100" s="98"/>
      <c r="E100" s="98"/>
      <c r="F100" s="14"/>
      <c r="G100" s="132"/>
      <c r="H100" s="14"/>
      <c r="I100" s="14"/>
      <c r="J100" s="14"/>
      <c r="K100" s="14"/>
      <c r="L100" s="14"/>
      <c r="M100" s="133"/>
      <c r="N100" s="134"/>
      <c r="O100" s="134"/>
      <c r="P100" s="134"/>
      <c r="Q100" s="134"/>
      <c r="R100" s="134"/>
      <c r="S100" s="134"/>
      <c r="T100" s="134"/>
      <c r="U100" s="134"/>
      <c r="V100" s="134"/>
      <c r="W100" s="32"/>
      <c r="X100" s="173"/>
      <c r="Y100" s="174"/>
      <c r="Z100" s="6"/>
      <c r="AA100" s="6"/>
      <c r="AB100" s="6"/>
      <c r="AC100" s="6"/>
      <c r="AD100" s="6"/>
      <c r="AE100" s="6"/>
      <c r="AF100" s="6"/>
      <c r="AG100" s="6"/>
      <c r="AH100" s="6"/>
      <c r="AI100" s="6"/>
      <c r="AJ100" s="6"/>
    </row>
    <row r="101" spans="2:36" s="9" customFormat="1" ht="15.65" customHeight="1" x14ac:dyDescent="0.35">
      <c r="B101" s="10"/>
      <c r="F101" s="7"/>
      <c r="G101" s="2"/>
      <c r="H101" s="7"/>
      <c r="I101" s="7"/>
      <c r="J101" s="7"/>
      <c r="K101" s="7"/>
      <c r="L101" s="7"/>
      <c r="M101" s="3"/>
      <c r="N101" s="222"/>
      <c r="O101" s="222"/>
      <c r="P101" s="222"/>
      <c r="Q101" s="222"/>
      <c r="R101" s="222"/>
      <c r="S101" s="222"/>
      <c r="T101" s="222"/>
      <c r="U101" s="222"/>
      <c r="V101" s="222"/>
      <c r="W101" s="32"/>
      <c r="X101" s="173"/>
      <c r="Y101" s="174"/>
      <c r="Z101" s="6"/>
      <c r="AA101" s="6"/>
      <c r="AB101" s="6"/>
      <c r="AC101" s="6"/>
      <c r="AD101" s="6"/>
      <c r="AE101" s="6"/>
      <c r="AF101" s="6"/>
      <c r="AG101" s="6"/>
      <c r="AH101" s="6"/>
      <c r="AI101" s="6"/>
      <c r="AJ101" s="6"/>
    </row>
    <row r="102" spans="2:36" s="9" customFormat="1" ht="15.65" customHeight="1" x14ac:dyDescent="0.35">
      <c r="B102" s="10"/>
      <c r="F102" s="7"/>
      <c r="G102" s="2"/>
      <c r="H102" s="7"/>
      <c r="I102" s="7"/>
      <c r="J102" s="7"/>
      <c r="K102" s="7"/>
      <c r="L102" s="7"/>
      <c r="M102" s="3"/>
      <c r="N102" s="2"/>
      <c r="O102" s="7"/>
      <c r="P102" s="2"/>
      <c r="Q102" s="7"/>
      <c r="R102" s="14"/>
      <c r="S102" s="14"/>
      <c r="T102" s="20"/>
      <c r="U102" s="20"/>
      <c r="V102" s="20"/>
      <c r="W102" s="32"/>
      <c r="X102" s="173"/>
      <c r="Y102" s="174"/>
      <c r="Z102" s="6"/>
      <c r="AA102" s="6"/>
      <c r="AB102" s="6"/>
      <c r="AC102" s="6"/>
      <c r="AD102" s="6"/>
      <c r="AE102" s="6"/>
      <c r="AF102" s="6"/>
      <c r="AG102" s="6"/>
      <c r="AH102" s="6"/>
      <c r="AI102" s="6"/>
      <c r="AJ102" s="6"/>
    </row>
    <row r="103" spans="2:36" s="9" customFormat="1" ht="15.65" customHeight="1" x14ac:dyDescent="0.35">
      <c r="B103" s="10"/>
      <c r="F103" s="7"/>
      <c r="G103" s="2"/>
      <c r="H103" s="7"/>
      <c r="I103" s="7"/>
      <c r="J103" s="7"/>
      <c r="K103" s="7"/>
      <c r="L103" s="7"/>
      <c r="M103" s="3"/>
      <c r="N103" s="2"/>
      <c r="O103" s="7"/>
      <c r="P103" s="2"/>
      <c r="Q103" s="7"/>
      <c r="R103" s="14"/>
      <c r="S103" s="14"/>
      <c r="T103" s="20"/>
      <c r="U103" s="20"/>
      <c r="V103" s="20"/>
      <c r="W103" s="32"/>
      <c r="X103" s="173"/>
      <c r="Y103" s="174"/>
      <c r="Z103" s="6"/>
      <c r="AA103" s="6"/>
      <c r="AB103" s="6"/>
      <c r="AC103" s="6"/>
      <c r="AD103" s="6"/>
      <c r="AE103" s="6"/>
      <c r="AF103" s="6"/>
      <c r="AG103" s="6"/>
      <c r="AH103" s="6"/>
      <c r="AI103" s="6"/>
      <c r="AJ103" s="6"/>
    </row>
    <row r="104" spans="2:36" s="9" customFormat="1" ht="15.65" customHeight="1" x14ac:dyDescent="0.35">
      <c r="B104" s="10"/>
      <c r="F104" s="7"/>
      <c r="G104" s="2"/>
      <c r="H104" s="7"/>
      <c r="I104" s="7"/>
      <c r="J104" s="7"/>
      <c r="K104" s="7"/>
      <c r="L104" s="7"/>
      <c r="M104" s="3"/>
      <c r="N104" s="2"/>
      <c r="O104" s="7"/>
      <c r="P104" s="2"/>
      <c r="Q104" s="7"/>
      <c r="R104" s="14"/>
      <c r="S104" s="14"/>
      <c r="T104" s="20"/>
      <c r="U104" s="20"/>
      <c r="V104" s="20"/>
      <c r="W104" s="32"/>
      <c r="X104" s="173"/>
      <c r="Y104" s="174"/>
      <c r="Z104" s="6"/>
      <c r="AA104" s="6"/>
      <c r="AB104" s="6"/>
      <c r="AC104" s="6"/>
      <c r="AD104" s="6"/>
      <c r="AE104" s="6"/>
      <c r="AF104" s="6"/>
      <c r="AG104" s="6"/>
      <c r="AH104" s="6"/>
      <c r="AI104" s="6"/>
      <c r="AJ104" s="6"/>
    </row>
    <row r="105" spans="2:36" s="9" customFormat="1" ht="15.65" customHeight="1" x14ac:dyDescent="0.35">
      <c r="B105" s="10"/>
      <c r="F105" s="7"/>
      <c r="G105" s="2"/>
      <c r="H105" s="7"/>
      <c r="I105" s="7"/>
      <c r="J105" s="7"/>
      <c r="K105" s="7"/>
      <c r="L105" s="7"/>
      <c r="M105" s="3"/>
      <c r="N105" s="2"/>
      <c r="O105" s="7"/>
      <c r="P105" s="2"/>
      <c r="Q105" s="7"/>
      <c r="R105" s="14"/>
      <c r="S105" s="14"/>
      <c r="T105" s="20"/>
      <c r="U105" s="20"/>
      <c r="V105" s="20"/>
      <c r="W105" s="32"/>
      <c r="X105" s="173"/>
      <c r="Y105" s="174"/>
      <c r="Z105" s="6"/>
      <c r="AA105" s="6"/>
      <c r="AB105" s="6"/>
      <c r="AC105" s="6"/>
      <c r="AD105" s="6"/>
      <c r="AE105" s="6"/>
      <c r="AF105" s="6"/>
      <c r="AG105" s="6"/>
      <c r="AH105" s="6"/>
      <c r="AI105" s="6"/>
      <c r="AJ105" s="6"/>
    </row>
    <row r="106" spans="2:36" s="9" customFormat="1" ht="15.65" customHeight="1" x14ac:dyDescent="0.35">
      <c r="B106" s="10"/>
      <c r="F106" s="7"/>
      <c r="G106" s="2"/>
      <c r="H106" s="7"/>
      <c r="I106" s="7"/>
      <c r="J106" s="7"/>
      <c r="K106" s="7"/>
      <c r="L106" s="7"/>
      <c r="M106" s="3"/>
      <c r="N106" s="2"/>
      <c r="O106" s="7"/>
      <c r="P106" s="2"/>
      <c r="Q106" s="7"/>
      <c r="R106" s="14"/>
      <c r="S106" s="14"/>
      <c r="T106" s="20"/>
      <c r="U106" s="20"/>
      <c r="V106" s="20"/>
      <c r="W106" s="32"/>
      <c r="X106" s="173"/>
      <c r="Y106" s="174"/>
      <c r="Z106" s="6"/>
      <c r="AA106" s="6"/>
      <c r="AB106" s="6"/>
      <c r="AC106" s="6"/>
      <c r="AD106" s="6"/>
      <c r="AE106" s="6"/>
      <c r="AF106" s="6"/>
      <c r="AG106" s="6"/>
      <c r="AH106" s="6"/>
      <c r="AI106" s="6"/>
      <c r="AJ106" s="6"/>
    </row>
    <row r="107" spans="2:36" s="9" customFormat="1" ht="15.65" customHeight="1" x14ac:dyDescent="0.35">
      <c r="B107" s="10"/>
      <c r="F107" s="7"/>
      <c r="G107" s="2"/>
      <c r="H107" s="7"/>
      <c r="I107" s="7"/>
      <c r="J107" s="7"/>
      <c r="K107" s="7"/>
      <c r="L107" s="7"/>
      <c r="M107" s="3"/>
      <c r="N107" s="2"/>
      <c r="O107" s="7"/>
      <c r="P107" s="2"/>
      <c r="Q107" s="7"/>
      <c r="R107" s="14"/>
      <c r="S107" s="14"/>
      <c r="T107" s="20"/>
      <c r="U107" s="20"/>
      <c r="V107" s="20"/>
      <c r="W107" s="32"/>
      <c r="X107" s="173"/>
      <c r="Y107" s="174"/>
      <c r="Z107" s="6"/>
      <c r="AA107" s="6"/>
      <c r="AB107" s="6"/>
      <c r="AC107" s="6"/>
      <c r="AD107" s="6"/>
      <c r="AE107" s="6"/>
      <c r="AF107" s="6"/>
      <c r="AG107" s="6"/>
      <c r="AH107" s="6"/>
      <c r="AI107" s="6"/>
      <c r="AJ107" s="6"/>
    </row>
    <row r="108" spans="2:36" s="9" customFormat="1" ht="15.65" customHeight="1" x14ac:dyDescent="0.35">
      <c r="B108" s="10"/>
      <c r="F108" s="7"/>
      <c r="G108" s="2"/>
      <c r="H108" s="7"/>
      <c r="I108" s="7"/>
      <c r="J108" s="7"/>
      <c r="K108" s="7"/>
      <c r="L108" s="7"/>
      <c r="M108" s="3"/>
      <c r="N108" s="2"/>
      <c r="O108" s="7"/>
      <c r="P108" s="2"/>
      <c r="Q108" s="7"/>
      <c r="R108" s="14"/>
      <c r="S108" s="14"/>
      <c r="T108" s="20"/>
      <c r="U108" s="20"/>
      <c r="V108" s="20"/>
      <c r="W108" s="32"/>
      <c r="X108" s="173"/>
      <c r="Y108" s="174"/>
      <c r="Z108" s="6"/>
      <c r="AA108" s="6"/>
      <c r="AB108" s="6"/>
      <c r="AC108" s="6"/>
      <c r="AD108" s="6"/>
      <c r="AE108" s="6"/>
      <c r="AF108" s="6"/>
      <c r="AG108" s="6"/>
      <c r="AH108" s="6"/>
      <c r="AI108" s="6"/>
      <c r="AJ108" s="6"/>
    </row>
    <row r="109" spans="2:36" s="9" customFormat="1" ht="15.65" hidden="1" customHeight="1" x14ac:dyDescent="0.35">
      <c r="B109" s="10"/>
      <c r="F109" s="7"/>
      <c r="G109" s="2"/>
      <c r="H109" s="7"/>
      <c r="I109" s="7"/>
      <c r="J109" s="7"/>
      <c r="K109" s="7"/>
      <c r="L109" s="7"/>
      <c r="M109" s="3"/>
      <c r="N109" s="2"/>
      <c r="O109" s="7"/>
      <c r="P109" s="2"/>
      <c r="Q109" s="7"/>
      <c r="R109" s="14"/>
      <c r="S109" s="14"/>
      <c r="T109" s="20"/>
      <c r="U109" s="20"/>
      <c r="V109" s="20"/>
      <c r="W109" s="32"/>
      <c r="X109" s="173"/>
      <c r="Y109" s="174"/>
      <c r="Z109" s="6"/>
      <c r="AA109" s="6"/>
      <c r="AB109" s="6"/>
      <c r="AC109" s="6"/>
      <c r="AD109" s="6"/>
      <c r="AE109" s="6"/>
      <c r="AF109" s="6"/>
      <c r="AG109" s="6"/>
      <c r="AH109" s="6"/>
      <c r="AI109" s="6"/>
      <c r="AJ109" s="6"/>
    </row>
    <row r="110" spans="2:36" s="9" customFormat="1" ht="15.65" hidden="1" customHeight="1" x14ac:dyDescent="0.35">
      <c r="B110" s="10"/>
      <c r="F110" s="7"/>
      <c r="G110" s="2"/>
      <c r="H110" s="7"/>
      <c r="I110" s="7"/>
      <c r="J110" s="7"/>
      <c r="K110" s="7"/>
      <c r="L110" s="7"/>
      <c r="M110" s="3"/>
      <c r="N110" s="2"/>
      <c r="O110" s="7"/>
      <c r="P110" s="2"/>
      <c r="Q110" s="7"/>
      <c r="R110" s="14"/>
      <c r="S110" s="14"/>
      <c r="T110" s="20"/>
      <c r="U110" s="20"/>
      <c r="V110" s="20"/>
      <c r="W110" s="32"/>
      <c r="X110" s="173"/>
      <c r="Y110" s="174"/>
      <c r="Z110" s="6"/>
      <c r="AA110" s="6"/>
      <c r="AB110" s="6"/>
      <c r="AC110" s="6"/>
      <c r="AD110" s="6"/>
      <c r="AE110" s="6"/>
      <c r="AF110" s="6"/>
      <c r="AG110" s="6"/>
      <c r="AH110" s="6"/>
      <c r="AI110" s="6"/>
      <c r="AJ110" s="6"/>
    </row>
    <row r="111" spans="2:36" s="9" customFormat="1" ht="15.65" hidden="1" customHeight="1" x14ac:dyDescent="0.35">
      <c r="B111" s="10"/>
      <c r="F111" s="7"/>
      <c r="G111" s="2"/>
      <c r="H111" s="7"/>
      <c r="I111" s="7"/>
      <c r="J111" s="7"/>
      <c r="K111" s="7"/>
      <c r="L111" s="7"/>
      <c r="M111" s="3"/>
      <c r="N111" s="2"/>
      <c r="O111" s="7"/>
      <c r="P111" s="2"/>
      <c r="Q111" s="7"/>
      <c r="R111" s="14"/>
      <c r="S111" s="14"/>
      <c r="T111" s="20"/>
      <c r="U111" s="20"/>
      <c r="V111" s="20"/>
      <c r="W111" s="32"/>
      <c r="X111" s="173"/>
      <c r="Y111" s="174"/>
      <c r="Z111" s="6"/>
      <c r="AA111" s="6"/>
      <c r="AB111" s="6"/>
      <c r="AC111" s="6"/>
      <c r="AD111" s="6"/>
      <c r="AE111" s="6"/>
      <c r="AF111" s="6"/>
      <c r="AG111" s="6"/>
      <c r="AH111" s="6"/>
      <c r="AI111" s="6"/>
      <c r="AJ111" s="6"/>
    </row>
    <row r="112" spans="2:36" s="9" customFormat="1" ht="15.65" hidden="1" customHeight="1" x14ac:dyDescent="0.35">
      <c r="B112" s="10"/>
      <c r="F112" s="7"/>
      <c r="G112" s="2"/>
      <c r="H112" s="7"/>
      <c r="I112" s="7"/>
      <c r="J112" s="7"/>
      <c r="K112" s="7"/>
      <c r="L112" s="7"/>
      <c r="M112" s="3"/>
      <c r="N112" s="2"/>
      <c r="O112" s="7"/>
      <c r="P112" s="2"/>
      <c r="Q112" s="7"/>
      <c r="R112" s="14"/>
      <c r="S112" s="14"/>
      <c r="T112" s="20"/>
      <c r="U112" s="20"/>
      <c r="V112" s="20"/>
      <c r="W112" s="32"/>
      <c r="X112" s="173"/>
      <c r="Y112" s="174"/>
      <c r="Z112" s="6"/>
      <c r="AA112" s="6"/>
      <c r="AB112" s="6"/>
      <c r="AC112" s="6"/>
      <c r="AD112" s="6"/>
      <c r="AE112" s="6"/>
      <c r="AF112" s="6"/>
      <c r="AG112" s="6"/>
      <c r="AH112" s="6"/>
      <c r="AI112" s="6"/>
      <c r="AJ112" s="6"/>
    </row>
    <row r="113" spans="2:36" s="9" customFormat="1" ht="15.65" hidden="1" customHeight="1" x14ac:dyDescent="0.35">
      <c r="B113" s="10"/>
      <c r="F113" s="7"/>
      <c r="G113" s="2"/>
      <c r="H113" s="7"/>
      <c r="I113" s="7"/>
      <c r="J113" s="7"/>
      <c r="K113" s="7"/>
      <c r="L113" s="7"/>
      <c r="M113" s="3"/>
      <c r="N113" s="2"/>
      <c r="O113" s="7"/>
      <c r="P113" s="2"/>
      <c r="Q113" s="7"/>
      <c r="R113" s="14"/>
      <c r="S113" s="14"/>
      <c r="T113" s="20"/>
      <c r="U113" s="20"/>
      <c r="V113" s="20"/>
      <c r="W113" s="32"/>
      <c r="X113" s="173"/>
      <c r="Y113" s="174"/>
      <c r="Z113" s="6"/>
      <c r="AA113" s="6"/>
      <c r="AB113" s="6"/>
      <c r="AC113" s="6"/>
      <c r="AD113" s="6"/>
      <c r="AE113" s="6"/>
      <c r="AF113" s="6"/>
      <c r="AG113" s="6"/>
      <c r="AH113" s="6"/>
      <c r="AI113" s="6"/>
      <c r="AJ113" s="6"/>
    </row>
    <row r="114" spans="2:36" s="9" customFormat="1" ht="15.65" hidden="1" customHeight="1" x14ac:dyDescent="0.35">
      <c r="B114" s="10"/>
      <c r="F114" s="7"/>
      <c r="G114" s="2"/>
      <c r="H114" s="7"/>
      <c r="I114" s="7"/>
      <c r="J114" s="7"/>
      <c r="K114" s="7"/>
      <c r="L114" s="7"/>
      <c r="M114" s="3"/>
      <c r="N114" s="2"/>
      <c r="O114" s="7"/>
      <c r="P114" s="2"/>
      <c r="Q114" s="7"/>
      <c r="R114" s="14"/>
      <c r="S114" s="14"/>
      <c r="T114" s="20"/>
      <c r="U114" s="20"/>
      <c r="V114" s="20"/>
      <c r="W114" s="32"/>
      <c r="X114" s="173"/>
      <c r="Y114" s="174"/>
      <c r="Z114" s="6"/>
      <c r="AA114" s="6"/>
      <c r="AB114" s="6"/>
      <c r="AC114" s="6"/>
      <c r="AD114" s="6"/>
      <c r="AE114" s="6"/>
      <c r="AF114" s="6"/>
      <c r="AG114" s="6"/>
      <c r="AH114" s="6"/>
      <c r="AI114" s="6"/>
      <c r="AJ114" s="6"/>
    </row>
    <row r="115" spans="2:36" s="9" customFormat="1" ht="15.65" hidden="1" customHeight="1" x14ac:dyDescent="0.35">
      <c r="B115" s="10"/>
      <c r="F115" s="7"/>
      <c r="G115" s="2"/>
      <c r="H115" s="7"/>
      <c r="I115" s="7"/>
      <c r="J115" s="7"/>
      <c r="K115" s="7"/>
      <c r="L115" s="7"/>
      <c r="M115" s="3"/>
      <c r="N115" s="2"/>
      <c r="O115" s="7"/>
      <c r="P115" s="2"/>
      <c r="Q115" s="7"/>
      <c r="R115" s="14"/>
      <c r="S115" s="14"/>
      <c r="T115" s="20"/>
      <c r="U115" s="20"/>
      <c r="V115" s="20"/>
      <c r="W115" s="32"/>
      <c r="X115" s="173"/>
      <c r="Y115" s="174"/>
      <c r="Z115" s="6"/>
      <c r="AA115" s="6"/>
      <c r="AB115" s="6"/>
      <c r="AC115" s="6"/>
      <c r="AD115" s="6"/>
      <c r="AE115" s="6"/>
      <c r="AF115" s="6"/>
      <c r="AG115" s="6"/>
      <c r="AH115" s="6"/>
      <c r="AI115" s="6"/>
      <c r="AJ115" s="6"/>
    </row>
    <row r="116" spans="2:36" s="9" customFormat="1" ht="15.65" hidden="1" customHeight="1" x14ac:dyDescent="0.35">
      <c r="B116" s="10"/>
      <c r="F116" s="7"/>
      <c r="G116" s="2"/>
      <c r="H116" s="7"/>
      <c r="I116" s="7"/>
      <c r="J116" s="7"/>
      <c r="K116" s="7"/>
      <c r="L116" s="7"/>
      <c r="M116" s="3"/>
      <c r="N116" s="2"/>
      <c r="O116" s="7"/>
      <c r="P116" s="2"/>
      <c r="Q116" s="7"/>
      <c r="R116" s="14"/>
      <c r="S116" s="14"/>
      <c r="T116" s="20"/>
      <c r="U116" s="20"/>
      <c r="V116" s="20"/>
      <c r="W116" s="32"/>
      <c r="X116" s="173"/>
      <c r="Y116" s="174"/>
      <c r="Z116" s="6"/>
      <c r="AA116" s="6"/>
      <c r="AB116" s="6"/>
      <c r="AC116" s="6"/>
      <c r="AD116" s="6"/>
      <c r="AE116" s="6"/>
      <c r="AF116" s="6"/>
      <c r="AG116" s="6"/>
      <c r="AH116" s="6"/>
      <c r="AI116" s="6"/>
      <c r="AJ116" s="6"/>
    </row>
    <row r="117" spans="2:36" s="9" customFormat="1" ht="15.65" hidden="1" customHeight="1" x14ac:dyDescent="0.35">
      <c r="B117" s="10"/>
      <c r="F117" s="7"/>
      <c r="G117" s="2"/>
      <c r="H117" s="7"/>
      <c r="I117" s="7"/>
      <c r="J117" s="7"/>
      <c r="K117" s="7"/>
      <c r="L117" s="7"/>
      <c r="M117" s="3"/>
      <c r="N117" s="2"/>
      <c r="O117" s="7"/>
      <c r="P117" s="2"/>
      <c r="Q117" s="7"/>
      <c r="R117" s="14"/>
      <c r="S117" s="14"/>
      <c r="T117" s="20"/>
      <c r="U117" s="20"/>
      <c r="V117" s="20"/>
      <c r="W117" s="32"/>
      <c r="X117" s="173"/>
      <c r="Y117" s="174"/>
      <c r="Z117" s="6"/>
      <c r="AA117" s="6"/>
      <c r="AB117" s="6"/>
      <c r="AC117" s="6"/>
      <c r="AD117" s="6"/>
      <c r="AE117" s="6"/>
      <c r="AF117" s="6"/>
      <c r="AG117" s="6"/>
      <c r="AH117" s="6"/>
      <c r="AI117" s="6"/>
      <c r="AJ117" s="6"/>
    </row>
    <row r="118" spans="2:36" s="9" customFormat="1" ht="15.65" hidden="1" customHeight="1" x14ac:dyDescent="0.35">
      <c r="B118" s="10"/>
      <c r="F118" s="7"/>
      <c r="G118" s="2"/>
      <c r="H118" s="7"/>
      <c r="I118" s="7"/>
      <c r="J118" s="7"/>
      <c r="K118" s="7"/>
      <c r="L118" s="7"/>
      <c r="M118" s="3"/>
      <c r="N118" s="2"/>
      <c r="O118" s="7"/>
      <c r="P118" s="2"/>
      <c r="Q118" s="7"/>
      <c r="R118" s="14"/>
      <c r="S118" s="14"/>
      <c r="T118" s="20"/>
      <c r="U118" s="20"/>
      <c r="V118" s="20"/>
      <c r="W118" s="32"/>
      <c r="X118" s="173"/>
      <c r="Y118" s="174"/>
      <c r="Z118" s="6"/>
      <c r="AA118" s="6"/>
      <c r="AB118" s="6"/>
      <c r="AC118" s="6"/>
      <c r="AD118" s="6"/>
      <c r="AE118" s="6"/>
      <c r="AF118" s="6"/>
      <c r="AG118" s="6"/>
      <c r="AH118" s="6"/>
      <c r="AI118" s="6"/>
      <c r="AJ118" s="6"/>
    </row>
    <row r="119" spans="2:36" s="9" customFormat="1" ht="15.65" hidden="1" customHeight="1" x14ac:dyDescent="0.35">
      <c r="B119" s="10"/>
      <c r="F119" s="7"/>
      <c r="G119" s="2"/>
      <c r="H119" s="7"/>
      <c r="I119" s="7"/>
      <c r="J119" s="7"/>
      <c r="K119" s="7"/>
      <c r="L119" s="7"/>
      <c r="M119" s="3"/>
      <c r="N119" s="2"/>
      <c r="O119" s="7"/>
      <c r="P119" s="2"/>
      <c r="Q119" s="7"/>
      <c r="R119" s="14"/>
      <c r="S119" s="14"/>
      <c r="T119" s="20"/>
      <c r="U119" s="20"/>
      <c r="V119" s="20"/>
      <c r="W119" s="32"/>
      <c r="X119" s="173"/>
      <c r="Y119" s="174"/>
      <c r="Z119" s="6"/>
      <c r="AA119" s="6"/>
      <c r="AB119" s="6"/>
      <c r="AC119" s="6"/>
      <c r="AD119" s="6"/>
      <c r="AE119" s="6"/>
      <c r="AF119" s="6"/>
      <c r="AG119" s="6"/>
      <c r="AH119" s="6"/>
      <c r="AI119" s="6"/>
      <c r="AJ119" s="6"/>
    </row>
    <row r="120" spans="2:36" s="9" customFormat="1" ht="15.65" hidden="1" customHeight="1" x14ac:dyDescent="0.35">
      <c r="B120" s="10"/>
      <c r="F120" s="7"/>
      <c r="G120" s="2"/>
      <c r="H120" s="7"/>
      <c r="I120" s="7"/>
      <c r="J120" s="7"/>
      <c r="K120" s="7"/>
      <c r="L120" s="7"/>
      <c r="M120" s="3"/>
      <c r="N120" s="2"/>
      <c r="O120" s="7"/>
      <c r="P120" s="2"/>
      <c r="Q120" s="7"/>
      <c r="R120" s="14"/>
      <c r="S120" s="14"/>
      <c r="T120" s="20"/>
      <c r="U120" s="20"/>
      <c r="V120" s="20"/>
      <c r="W120" s="32"/>
      <c r="X120" s="173"/>
      <c r="Y120" s="174"/>
      <c r="Z120" s="6"/>
      <c r="AA120" s="6"/>
      <c r="AB120" s="6"/>
      <c r="AC120" s="6"/>
      <c r="AD120" s="6"/>
      <c r="AE120" s="6"/>
      <c r="AF120" s="6"/>
      <c r="AG120" s="6"/>
      <c r="AH120" s="6"/>
      <c r="AI120" s="6"/>
      <c r="AJ120" s="6"/>
    </row>
    <row r="121" spans="2:36" s="9" customFormat="1" ht="15.65" hidden="1" customHeight="1" x14ac:dyDescent="0.35">
      <c r="B121" s="10"/>
      <c r="F121" s="7"/>
      <c r="G121" s="2"/>
      <c r="H121" s="7"/>
      <c r="I121" s="7"/>
      <c r="J121" s="7"/>
      <c r="K121" s="7"/>
      <c r="L121" s="7"/>
      <c r="M121" s="3"/>
      <c r="N121" s="2"/>
      <c r="O121" s="7"/>
      <c r="P121" s="2"/>
      <c r="Q121" s="7"/>
      <c r="R121" s="14"/>
      <c r="S121" s="14"/>
      <c r="T121" s="20"/>
      <c r="U121" s="20"/>
      <c r="V121" s="20"/>
      <c r="W121" s="32"/>
      <c r="X121" s="173"/>
      <c r="Y121" s="174"/>
      <c r="Z121" s="6"/>
      <c r="AA121" s="6"/>
      <c r="AB121" s="6"/>
      <c r="AC121" s="6"/>
      <c r="AD121" s="6"/>
      <c r="AE121" s="6"/>
      <c r="AF121" s="6"/>
      <c r="AG121" s="6"/>
      <c r="AH121" s="6"/>
      <c r="AI121" s="6"/>
      <c r="AJ121" s="6"/>
    </row>
    <row r="122" spans="2:36" s="9" customFormat="1" ht="15.65" hidden="1" customHeight="1" x14ac:dyDescent="0.35">
      <c r="B122" s="10"/>
      <c r="F122" s="7"/>
      <c r="G122" s="2"/>
      <c r="H122" s="7"/>
      <c r="I122" s="7"/>
      <c r="J122" s="7"/>
      <c r="K122" s="7"/>
      <c r="L122" s="7"/>
      <c r="M122" s="3"/>
      <c r="N122" s="2"/>
      <c r="O122" s="7"/>
      <c r="P122" s="2"/>
      <c r="Q122" s="7"/>
      <c r="R122" s="14"/>
      <c r="S122" s="14"/>
      <c r="T122" s="20"/>
      <c r="U122" s="20"/>
      <c r="V122" s="20"/>
      <c r="W122" s="32"/>
      <c r="X122" s="173"/>
      <c r="Y122" s="174"/>
      <c r="Z122" s="6"/>
      <c r="AA122" s="6"/>
      <c r="AB122" s="6"/>
      <c r="AC122" s="6"/>
      <c r="AD122" s="6"/>
      <c r="AE122" s="6"/>
      <c r="AF122" s="6"/>
      <c r="AG122" s="6"/>
      <c r="AH122" s="6"/>
      <c r="AI122" s="6"/>
      <c r="AJ122" s="6"/>
    </row>
    <row r="123" spans="2:36" s="9" customFormat="1" ht="15.65" hidden="1" customHeight="1" x14ac:dyDescent="0.35">
      <c r="B123" s="10"/>
      <c r="F123" s="7"/>
      <c r="G123" s="2"/>
      <c r="H123" s="7"/>
      <c r="I123" s="7"/>
      <c r="J123" s="7"/>
      <c r="K123" s="7"/>
      <c r="L123" s="7"/>
      <c r="M123" s="3"/>
      <c r="N123" s="2"/>
      <c r="O123" s="7"/>
      <c r="P123" s="2"/>
      <c r="Q123" s="7"/>
      <c r="R123" s="14"/>
      <c r="S123" s="14"/>
      <c r="T123" s="20"/>
      <c r="U123" s="20"/>
      <c r="V123" s="20"/>
      <c r="W123" s="32"/>
      <c r="X123" s="173"/>
      <c r="Y123" s="174"/>
      <c r="Z123" s="6"/>
      <c r="AA123" s="6"/>
      <c r="AB123" s="6"/>
      <c r="AC123" s="6"/>
      <c r="AD123" s="6"/>
      <c r="AE123" s="6"/>
      <c r="AF123" s="6"/>
      <c r="AG123" s="6"/>
      <c r="AH123" s="6"/>
      <c r="AI123" s="6"/>
      <c r="AJ123" s="6"/>
    </row>
    <row r="124" spans="2:36" s="9" customFormat="1" ht="15.65" hidden="1" customHeight="1" x14ac:dyDescent="0.35">
      <c r="B124" s="10"/>
      <c r="F124" s="7"/>
      <c r="G124" s="2"/>
      <c r="H124" s="7"/>
      <c r="I124" s="7"/>
      <c r="J124" s="7"/>
      <c r="K124" s="7"/>
      <c r="L124" s="7"/>
      <c r="M124" s="3"/>
      <c r="N124" s="2"/>
      <c r="O124" s="7"/>
      <c r="P124" s="2"/>
      <c r="Q124" s="7"/>
      <c r="R124" s="14"/>
      <c r="S124" s="14"/>
      <c r="T124" s="20"/>
      <c r="U124" s="20"/>
      <c r="V124" s="20"/>
      <c r="W124" s="32"/>
      <c r="X124" s="173"/>
      <c r="Y124" s="174"/>
      <c r="Z124" s="6"/>
      <c r="AA124" s="6"/>
      <c r="AB124" s="6"/>
      <c r="AC124" s="6"/>
      <c r="AD124" s="6"/>
      <c r="AE124" s="6"/>
      <c r="AF124" s="6"/>
      <c r="AG124" s="6"/>
      <c r="AH124" s="6"/>
      <c r="AI124" s="6"/>
      <c r="AJ124" s="6"/>
    </row>
    <row r="125" spans="2:36" s="9" customFormat="1" ht="15.65" hidden="1" customHeight="1" x14ac:dyDescent="0.35">
      <c r="B125" s="10"/>
      <c r="F125" s="7"/>
      <c r="G125" s="2"/>
      <c r="H125" s="7"/>
      <c r="I125" s="7"/>
      <c r="J125" s="7"/>
      <c r="K125" s="7"/>
      <c r="L125" s="7"/>
      <c r="M125" s="3"/>
      <c r="N125" s="2"/>
      <c r="O125" s="7"/>
      <c r="P125" s="2"/>
      <c r="Q125" s="7"/>
      <c r="R125" s="14"/>
      <c r="S125" s="14"/>
      <c r="T125" s="20"/>
      <c r="U125" s="20"/>
      <c r="V125" s="20"/>
      <c r="W125" s="32"/>
      <c r="X125" s="173"/>
      <c r="Y125" s="174"/>
      <c r="Z125" s="6"/>
      <c r="AA125" s="6"/>
      <c r="AB125" s="6"/>
      <c r="AC125" s="6"/>
      <c r="AD125" s="6"/>
      <c r="AE125" s="6"/>
      <c r="AF125" s="6"/>
      <c r="AG125" s="6"/>
      <c r="AH125" s="6"/>
      <c r="AI125" s="6"/>
      <c r="AJ125" s="6"/>
    </row>
    <row r="126" spans="2:36" s="9" customFormat="1" ht="15.65" hidden="1" customHeight="1" x14ac:dyDescent="0.35">
      <c r="B126" s="10"/>
      <c r="F126" s="7"/>
      <c r="G126" s="2"/>
      <c r="H126" s="7"/>
      <c r="I126" s="7"/>
      <c r="J126" s="7"/>
      <c r="K126" s="7"/>
      <c r="L126" s="7"/>
      <c r="M126" s="3"/>
      <c r="N126" s="2"/>
      <c r="O126" s="7"/>
      <c r="P126" s="2"/>
      <c r="Q126" s="7"/>
      <c r="R126" s="14"/>
      <c r="S126" s="14"/>
      <c r="T126" s="20"/>
      <c r="U126" s="20"/>
      <c r="V126" s="20"/>
      <c r="W126" s="32"/>
      <c r="X126" s="173"/>
      <c r="Y126" s="174"/>
      <c r="Z126" s="6"/>
      <c r="AA126" s="6"/>
      <c r="AB126" s="6"/>
      <c r="AC126" s="6"/>
      <c r="AD126" s="6"/>
      <c r="AE126" s="6"/>
      <c r="AF126" s="6"/>
      <c r="AG126" s="6"/>
      <c r="AH126" s="6"/>
      <c r="AI126" s="6"/>
      <c r="AJ126" s="6"/>
    </row>
    <row r="127" spans="2:36" s="9" customFormat="1" ht="15.65" hidden="1" customHeight="1" x14ac:dyDescent="0.35">
      <c r="B127" s="10"/>
      <c r="F127" s="7"/>
      <c r="G127" s="2"/>
      <c r="H127" s="7"/>
      <c r="I127" s="7"/>
      <c r="J127" s="7"/>
      <c r="K127" s="7"/>
      <c r="L127" s="7"/>
      <c r="M127" s="3"/>
      <c r="N127" s="2"/>
      <c r="O127" s="7"/>
      <c r="P127" s="2"/>
      <c r="Q127" s="7"/>
      <c r="R127" s="14"/>
      <c r="S127" s="14"/>
      <c r="T127" s="20"/>
      <c r="U127" s="20"/>
      <c r="V127" s="20"/>
      <c r="W127" s="32"/>
      <c r="X127" s="173"/>
      <c r="Y127" s="174"/>
      <c r="Z127" s="6"/>
      <c r="AA127" s="6"/>
      <c r="AB127" s="6"/>
      <c r="AC127" s="6"/>
      <c r="AD127" s="6"/>
      <c r="AE127" s="6"/>
      <c r="AF127" s="6"/>
      <c r="AG127" s="6"/>
      <c r="AH127" s="6"/>
      <c r="AI127" s="6"/>
      <c r="AJ127" s="6"/>
    </row>
    <row r="128" spans="2:36" s="9" customFormat="1" ht="15.65" hidden="1" customHeight="1" x14ac:dyDescent="0.35">
      <c r="B128" s="10"/>
      <c r="F128" s="7"/>
      <c r="G128" s="2"/>
      <c r="H128" s="7"/>
      <c r="I128" s="7"/>
      <c r="J128" s="7"/>
      <c r="K128" s="7"/>
      <c r="L128" s="7"/>
      <c r="M128" s="3"/>
      <c r="N128" s="2"/>
      <c r="O128" s="7"/>
      <c r="P128" s="2"/>
      <c r="Q128" s="7"/>
      <c r="R128" s="14"/>
      <c r="S128" s="14"/>
      <c r="T128" s="20"/>
      <c r="U128" s="20"/>
      <c r="V128" s="20"/>
      <c r="W128" s="32"/>
      <c r="X128" s="173"/>
      <c r="Y128" s="174"/>
      <c r="Z128" s="6"/>
      <c r="AA128" s="6"/>
      <c r="AB128" s="6"/>
      <c r="AC128" s="6"/>
      <c r="AD128" s="6"/>
      <c r="AE128" s="6"/>
      <c r="AF128" s="6"/>
      <c r="AG128" s="6"/>
      <c r="AH128" s="6"/>
      <c r="AI128" s="6"/>
      <c r="AJ128" s="6"/>
    </row>
    <row r="129" spans="2:36" s="9" customFormat="1" ht="15.65" hidden="1" customHeight="1" x14ac:dyDescent="0.35">
      <c r="B129" s="10"/>
      <c r="F129" s="7"/>
      <c r="G129" s="2"/>
      <c r="H129" s="7"/>
      <c r="I129" s="7"/>
      <c r="J129" s="7"/>
      <c r="K129" s="7"/>
      <c r="L129" s="7"/>
      <c r="M129" s="3"/>
      <c r="N129" s="2"/>
      <c r="O129" s="7"/>
      <c r="P129" s="2"/>
      <c r="Q129" s="7"/>
      <c r="R129" s="14"/>
      <c r="S129" s="14"/>
      <c r="T129" s="20"/>
      <c r="U129" s="20"/>
      <c r="V129" s="20"/>
      <c r="W129" s="32"/>
      <c r="X129" s="173"/>
      <c r="Y129" s="174"/>
      <c r="Z129" s="6"/>
      <c r="AA129" s="6"/>
      <c r="AB129" s="6"/>
      <c r="AC129" s="6"/>
      <c r="AD129" s="6"/>
      <c r="AE129" s="6"/>
      <c r="AF129" s="6"/>
      <c r="AG129" s="6"/>
      <c r="AH129" s="6"/>
      <c r="AI129" s="6"/>
      <c r="AJ129" s="6"/>
    </row>
    <row r="130" spans="2:36" s="9" customFormat="1" ht="15.65" hidden="1" customHeight="1" x14ac:dyDescent="0.35">
      <c r="B130" s="10"/>
      <c r="F130" s="7"/>
      <c r="G130" s="2"/>
      <c r="H130" s="7"/>
      <c r="I130" s="7"/>
      <c r="J130" s="7"/>
      <c r="K130" s="7"/>
      <c r="L130" s="7"/>
      <c r="M130" s="3"/>
      <c r="N130" s="2"/>
      <c r="O130" s="7"/>
      <c r="P130" s="2"/>
      <c r="Q130" s="7"/>
      <c r="R130" s="14"/>
      <c r="S130" s="14"/>
      <c r="T130" s="20"/>
      <c r="U130" s="20"/>
      <c r="V130" s="20"/>
      <c r="W130" s="32"/>
      <c r="X130" s="173"/>
      <c r="Y130" s="174"/>
      <c r="Z130" s="6"/>
      <c r="AA130" s="6"/>
      <c r="AB130" s="6"/>
      <c r="AC130" s="6"/>
      <c r="AD130" s="6"/>
      <c r="AE130" s="6"/>
      <c r="AF130" s="6"/>
      <c r="AG130" s="6"/>
      <c r="AH130" s="6"/>
      <c r="AI130" s="6"/>
      <c r="AJ130" s="6"/>
    </row>
    <row r="131" spans="2:36" s="9" customFormat="1" ht="15.65" hidden="1" customHeight="1" x14ac:dyDescent="0.35">
      <c r="B131" s="10"/>
      <c r="F131" s="7"/>
      <c r="G131" s="2"/>
      <c r="H131" s="7"/>
      <c r="I131" s="7"/>
      <c r="J131" s="7"/>
      <c r="K131" s="7"/>
      <c r="L131" s="7"/>
      <c r="M131" s="3"/>
      <c r="N131" s="2"/>
      <c r="O131" s="7"/>
      <c r="P131" s="2"/>
      <c r="Q131" s="7"/>
      <c r="R131" s="14"/>
      <c r="S131" s="14"/>
      <c r="T131" s="20"/>
      <c r="U131" s="20"/>
      <c r="V131" s="20"/>
      <c r="W131" s="32"/>
      <c r="X131" s="173"/>
      <c r="Y131" s="174"/>
      <c r="Z131" s="6"/>
      <c r="AA131" s="6"/>
      <c r="AB131" s="6"/>
      <c r="AC131" s="6"/>
      <c r="AD131" s="6"/>
      <c r="AE131" s="6"/>
      <c r="AF131" s="6"/>
      <c r="AG131" s="6"/>
      <c r="AH131" s="6"/>
      <c r="AI131" s="6"/>
      <c r="AJ131" s="6"/>
    </row>
    <row r="132" spans="2:36" s="9" customFormat="1" ht="15.65" hidden="1" customHeight="1" x14ac:dyDescent="0.35">
      <c r="B132" s="10"/>
      <c r="F132" s="7"/>
      <c r="G132" s="2"/>
      <c r="H132" s="7"/>
      <c r="I132" s="7"/>
      <c r="J132" s="7"/>
      <c r="K132" s="7"/>
      <c r="L132" s="7"/>
      <c r="M132" s="3"/>
      <c r="N132" s="2"/>
      <c r="O132" s="7"/>
      <c r="P132" s="2"/>
      <c r="Q132" s="7"/>
      <c r="R132" s="14"/>
      <c r="S132" s="14"/>
      <c r="T132" s="20"/>
      <c r="U132" s="20"/>
      <c r="V132" s="20"/>
      <c r="W132" s="32"/>
      <c r="X132" s="173"/>
      <c r="Y132" s="174"/>
      <c r="Z132" s="6"/>
      <c r="AA132" s="6"/>
      <c r="AB132" s="6"/>
      <c r="AC132" s="6"/>
      <c r="AD132" s="6"/>
      <c r="AE132" s="6"/>
      <c r="AF132" s="6"/>
      <c r="AG132" s="6"/>
      <c r="AH132" s="6"/>
      <c r="AI132" s="6"/>
      <c r="AJ132" s="6"/>
    </row>
    <row r="133" spans="2:36" s="9" customFormat="1" ht="15.65" hidden="1" customHeight="1" x14ac:dyDescent="0.35">
      <c r="B133" s="10"/>
      <c r="F133" s="7"/>
      <c r="G133" s="2"/>
      <c r="H133" s="7"/>
      <c r="I133" s="7"/>
      <c r="J133" s="7"/>
      <c r="K133" s="7"/>
      <c r="L133" s="7"/>
      <c r="M133" s="3"/>
      <c r="N133" s="2"/>
      <c r="O133" s="7"/>
      <c r="P133" s="2"/>
      <c r="Q133" s="7"/>
      <c r="R133" s="14"/>
      <c r="S133" s="14"/>
      <c r="T133" s="20"/>
      <c r="U133" s="20"/>
      <c r="V133" s="20"/>
      <c r="W133" s="32"/>
      <c r="X133" s="173"/>
      <c r="Y133" s="174"/>
      <c r="Z133" s="6"/>
      <c r="AA133" s="6"/>
      <c r="AB133" s="6"/>
      <c r="AC133" s="6"/>
      <c r="AD133" s="6"/>
      <c r="AE133" s="6"/>
      <c r="AF133" s="6"/>
      <c r="AG133" s="6"/>
      <c r="AH133" s="6"/>
      <c r="AI133" s="6"/>
      <c r="AJ133" s="6"/>
    </row>
    <row r="134" spans="2:36" s="9" customFormat="1" ht="15.65" hidden="1" customHeight="1" x14ac:dyDescent="0.35">
      <c r="B134" s="10"/>
      <c r="F134" s="7"/>
      <c r="G134" s="2"/>
      <c r="H134" s="7"/>
      <c r="I134" s="7"/>
      <c r="J134" s="7"/>
      <c r="K134" s="7"/>
      <c r="L134" s="7"/>
      <c r="M134" s="3"/>
      <c r="N134" s="2"/>
      <c r="O134" s="7"/>
      <c r="P134" s="2"/>
      <c r="Q134" s="7"/>
      <c r="R134" s="14"/>
      <c r="S134" s="14"/>
      <c r="T134" s="20"/>
      <c r="U134" s="20"/>
      <c r="V134" s="20"/>
      <c r="W134" s="32"/>
      <c r="X134" s="173"/>
      <c r="Y134" s="174"/>
      <c r="Z134" s="6"/>
      <c r="AA134" s="6"/>
      <c r="AB134" s="6"/>
      <c r="AC134" s="6"/>
      <c r="AD134" s="6"/>
      <c r="AE134" s="6"/>
      <c r="AF134" s="6"/>
      <c r="AG134" s="6"/>
      <c r="AH134" s="6"/>
      <c r="AI134" s="6"/>
      <c r="AJ134" s="6"/>
    </row>
    <row r="135" spans="2:36" s="9" customFormat="1" ht="15.65" hidden="1" customHeight="1" x14ac:dyDescent="0.35">
      <c r="B135" s="10"/>
      <c r="F135" s="7"/>
      <c r="G135" s="2"/>
      <c r="H135" s="7"/>
      <c r="I135" s="7"/>
      <c r="J135" s="7"/>
      <c r="K135" s="7"/>
      <c r="L135" s="7"/>
      <c r="M135" s="3"/>
      <c r="N135" s="2"/>
      <c r="O135" s="7"/>
      <c r="P135" s="2"/>
      <c r="Q135" s="7"/>
      <c r="R135" s="14"/>
      <c r="S135" s="14"/>
      <c r="T135" s="20"/>
      <c r="U135" s="20"/>
      <c r="V135" s="20"/>
      <c r="W135" s="32"/>
      <c r="X135" s="173"/>
      <c r="Y135" s="174"/>
      <c r="Z135" s="6"/>
      <c r="AA135" s="6"/>
      <c r="AB135" s="6"/>
      <c r="AC135" s="6"/>
      <c r="AD135" s="6"/>
      <c r="AE135" s="6"/>
      <c r="AF135" s="6"/>
      <c r="AG135" s="6"/>
      <c r="AH135" s="6"/>
      <c r="AI135" s="6"/>
      <c r="AJ135" s="6"/>
    </row>
    <row r="136" spans="2:36" s="9" customFormat="1" ht="15.65" hidden="1" customHeight="1" x14ac:dyDescent="0.35">
      <c r="B136" s="10"/>
      <c r="F136" s="7"/>
      <c r="G136" s="2"/>
      <c r="H136" s="7"/>
      <c r="I136" s="7"/>
      <c r="J136" s="7"/>
      <c r="K136" s="7"/>
      <c r="L136" s="7"/>
      <c r="M136" s="3"/>
      <c r="N136" s="2"/>
      <c r="O136" s="7"/>
      <c r="P136" s="2"/>
      <c r="Q136" s="7"/>
      <c r="R136" s="14"/>
      <c r="S136" s="14"/>
      <c r="T136" s="20"/>
      <c r="U136" s="20"/>
      <c r="V136" s="20"/>
      <c r="W136" s="32"/>
      <c r="X136" s="173"/>
      <c r="Y136" s="174"/>
      <c r="Z136" s="6"/>
      <c r="AA136" s="6"/>
      <c r="AB136" s="6"/>
      <c r="AC136" s="6"/>
      <c r="AD136" s="6"/>
      <c r="AE136" s="6"/>
      <c r="AF136" s="6"/>
      <c r="AG136" s="6"/>
      <c r="AH136" s="6"/>
      <c r="AI136" s="6"/>
      <c r="AJ136" s="6"/>
    </row>
    <row r="137" spans="2:36" s="9" customFormat="1" ht="15.65" hidden="1" customHeight="1" x14ac:dyDescent="0.35">
      <c r="B137" s="10"/>
      <c r="F137" s="7"/>
      <c r="G137" s="2"/>
      <c r="H137" s="7"/>
      <c r="I137" s="7"/>
      <c r="J137" s="7"/>
      <c r="K137" s="7"/>
      <c r="L137" s="7"/>
      <c r="M137" s="3"/>
      <c r="N137" s="2"/>
      <c r="O137" s="7"/>
      <c r="P137" s="2"/>
      <c r="Q137" s="7"/>
      <c r="R137" s="14"/>
      <c r="S137" s="14"/>
      <c r="T137" s="20"/>
      <c r="U137" s="20"/>
      <c r="V137" s="20"/>
      <c r="W137" s="32"/>
      <c r="X137" s="173"/>
      <c r="Y137" s="174"/>
      <c r="Z137" s="6"/>
      <c r="AA137" s="6"/>
      <c r="AB137" s="6"/>
      <c r="AC137" s="6"/>
      <c r="AD137" s="6"/>
      <c r="AE137" s="6"/>
      <c r="AF137" s="6"/>
      <c r="AG137" s="6"/>
      <c r="AH137" s="6"/>
      <c r="AI137" s="6"/>
      <c r="AJ137" s="6"/>
    </row>
    <row r="138" spans="2:36" s="9" customFormat="1" ht="15.65" hidden="1" customHeight="1" x14ac:dyDescent="0.35">
      <c r="B138" s="10"/>
      <c r="F138" s="7"/>
      <c r="G138" s="2"/>
      <c r="H138" s="7"/>
      <c r="I138" s="7"/>
      <c r="J138" s="7"/>
      <c r="K138" s="7"/>
      <c r="L138" s="7"/>
      <c r="M138" s="3"/>
      <c r="N138" s="2"/>
      <c r="O138" s="7"/>
      <c r="P138" s="2"/>
      <c r="Q138" s="7"/>
      <c r="R138" s="14"/>
      <c r="S138" s="14"/>
      <c r="T138" s="20"/>
      <c r="U138" s="20"/>
      <c r="V138" s="20"/>
      <c r="W138" s="32"/>
      <c r="X138" s="173"/>
      <c r="Y138" s="174"/>
      <c r="Z138" s="6"/>
      <c r="AA138" s="6"/>
      <c r="AB138" s="6"/>
      <c r="AC138" s="6"/>
      <c r="AD138" s="6"/>
      <c r="AE138" s="6"/>
      <c r="AF138" s="6"/>
      <c r="AG138" s="6"/>
      <c r="AH138" s="6"/>
      <c r="AI138" s="6"/>
      <c r="AJ138" s="6"/>
    </row>
    <row r="139" spans="2:36" s="9" customFormat="1" ht="15.65" hidden="1" customHeight="1" x14ac:dyDescent="0.35">
      <c r="B139" s="10"/>
      <c r="F139" s="7"/>
      <c r="G139" s="2"/>
      <c r="H139" s="7"/>
      <c r="I139" s="7"/>
      <c r="J139" s="7"/>
      <c r="K139" s="7"/>
      <c r="L139" s="7"/>
      <c r="M139" s="3"/>
      <c r="N139" s="2"/>
      <c r="O139" s="7"/>
      <c r="P139" s="2"/>
      <c r="Q139" s="7"/>
      <c r="R139" s="14"/>
      <c r="S139" s="14"/>
      <c r="T139" s="20"/>
      <c r="U139" s="20"/>
      <c r="V139" s="20"/>
      <c r="W139" s="32"/>
      <c r="X139" s="173"/>
      <c r="Y139" s="174"/>
      <c r="Z139" s="6"/>
      <c r="AA139" s="6"/>
      <c r="AB139" s="6"/>
      <c r="AC139" s="6"/>
      <c r="AD139" s="6"/>
      <c r="AE139" s="6"/>
      <c r="AF139" s="6"/>
      <c r="AG139" s="6"/>
      <c r="AH139" s="6"/>
      <c r="AI139" s="6"/>
      <c r="AJ139" s="6"/>
    </row>
    <row r="140" spans="2:36" s="9" customFormat="1" ht="15.65" hidden="1" customHeight="1" x14ac:dyDescent="0.35">
      <c r="B140" s="10"/>
      <c r="F140" s="7"/>
      <c r="G140" s="2"/>
      <c r="H140" s="7"/>
      <c r="I140" s="7"/>
      <c r="J140" s="7"/>
      <c r="K140" s="7"/>
      <c r="L140" s="7"/>
      <c r="M140" s="3"/>
      <c r="N140" s="2"/>
      <c r="O140" s="7"/>
      <c r="P140" s="2"/>
      <c r="Q140" s="7"/>
      <c r="R140" s="14"/>
      <c r="S140" s="14"/>
      <c r="T140" s="20"/>
      <c r="U140" s="20"/>
      <c r="V140" s="20"/>
      <c r="W140" s="32"/>
      <c r="X140" s="173"/>
      <c r="Y140" s="174"/>
      <c r="Z140" s="6"/>
      <c r="AA140" s="6"/>
      <c r="AB140" s="6"/>
      <c r="AC140" s="6"/>
      <c r="AD140" s="6"/>
      <c r="AE140" s="6"/>
      <c r="AF140" s="6"/>
      <c r="AG140" s="6"/>
      <c r="AH140" s="6"/>
      <c r="AI140" s="6"/>
      <c r="AJ140" s="6"/>
    </row>
    <row r="141" spans="2:36" s="9" customFormat="1" ht="15.65" hidden="1" customHeight="1" x14ac:dyDescent="0.35">
      <c r="B141" s="10"/>
      <c r="F141" s="7"/>
      <c r="G141" s="2"/>
      <c r="H141" s="7"/>
      <c r="I141" s="7"/>
      <c r="J141" s="7"/>
      <c r="K141" s="7"/>
      <c r="L141" s="7"/>
      <c r="M141" s="3"/>
      <c r="N141" s="2"/>
      <c r="O141" s="7"/>
      <c r="P141" s="2"/>
      <c r="Q141" s="7"/>
      <c r="R141" s="14"/>
      <c r="S141" s="14"/>
      <c r="T141" s="20"/>
      <c r="U141" s="20"/>
      <c r="V141" s="20"/>
      <c r="W141" s="32"/>
      <c r="X141" s="173"/>
      <c r="Y141" s="174"/>
      <c r="Z141" s="6"/>
      <c r="AA141" s="6"/>
      <c r="AB141" s="6"/>
      <c r="AC141" s="6"/>
      <c r="AD141" s="6"/>
      <c r="AE141" s="6"/>
      <c r="AF141" s="6"/>
      <c r="AG141" s="6"/>
      <c r="AH141" s="6"/>
      <c r="AI141" s="6"/>
      <c r="AJ141" s="6"/>
    </row>
    <row r="142" spans="2:36" s="9" customFormat="1" ht="15.65" hidden="1" customHeight="1" x14ac:dyDescent="0.35">
      <c r="B142" s="10"/>
      <c r="F142" s="7"/>
      <c r="G142" s="2"/>
      <c r="H142" s="7"/>
      <c r="I142" s="7"/>
      <c r="J142" s="7"/>
      <c r="K142" s="7"/>
      <c r="L142" s="7"/>
      <c r="M142" s="3"/>
      <c r="N142" s="2"/>
      <c r="O142" s="7"/>
      <c r="P142" s="2"/>
      <c r="Q142" s="7"/>
      <c r="R142" s="14"/>
      <c r="S142" s="14"/>
      <c r="T142" s="20"/>
      <c r="U142" s="20"/>
      <c r="V142" s="20"/>
      <c r="W142" s="32"/>
      <c r="X142" s="173"/>
      <c r="Y142" s="174"/>
      <c r="Z142" s="6"/>
      <c r="AA142" s="6"/>
      <c r="AB142" s="6"/>
      <c r="AC142" s="6"/>
      <c r="AD142" s="6"/>
      <c r="AE142" s="6"/>
      <c r="AF142" s="6"/>
      <c r="AG142" s="6"/>
      <c r="AH142" s="6"/>
      <c r="AI142" s="6"/>
      <c r="AJ142" s="6"/>
    </row>
    <row r="143" spans="2:36" s="9" customFormat="1" ht="15.65" hidden="1" customHeight="1" x14ac:dyDescent="0.35">
      <c r="B143" s="10"/>
      <c r="F143" s="7"/>
      <c r="G143" s="2"/>
      <c r="H143" s="7"/>
      <c r="I143" s="7"/>
      <c r="J143" s="7"/>
      <c r="K143" s="7"/>
      <c r="L143" s="7"/>
      <c r="M143" s="3"/>
      <c r="N143" s="2"/>
      <c r="O143" s="7"/>
      <c r="P143" s="2"/>
      <c r="Q143" s="7"/>
      <c r="R143" s="14"/>
      <c r="S143" s="14"/>
      <c r="T143" s="20"/>
      <c r="U143" s="20"/>
      <c r="V143" s="20"/>
      <c r="W143" s="32"/>
      <c r="X143" s="173"/>
      <c r="Y143" s="174"/>
      <c r="Z143" s="6"/>
      <c r="AA143" s="6"/>
      <c r="AB143" s="6"/>
      <c r="AC143" s="6"/>
      <c r="AD143" s="6"/>
      <c r="AE143" s="6"/>
      <c r="AF143" s="6"/>
      <c r="AG143" s="6"/>
      <c r="AH143" s="6"/>
      <c r="AI143" s="6"/>
      <c r="AJ143" s="6"/>
    </row>
    <row r="144" spans="2:36" s="9" customFormat="1" ht="15.65" hidden="1" customHeight="1" x14ac:dyDescent="0.35">
      <c r="B144" s="10"/>
      <c r="F144" s="7"/>
      <c r="G144" s="2"/>
      <c r="H144" s="7"/>
      <c r="I144" s="7"/>
      <c r="J144" s="7"/>
      <c r="K144" s="7"/>
      <c r="L144" s="7"/>
      <c r="M144" s="3"/>
      <c r="N144" s="2"/>
      <c r="O144" s="7"/>
      <c r="P144" s="2"/>
      <c r="Q144" s="7"/>
      <c r="R144" s="14"/>
      <c r="S144" s="14"/>
      <c r="T144" s="20"/>
      <c r="U144" s="20"/>
      <c r="V144" s="20"/>
      <c r="W144" s="32"/>
      <c r="X144" s="173"/>
      <c r="Y144" s="174"/>
      <c r="Z144" s="6"/>
      <c r="AA144" s="6"/>
      <c r="AB144" s="6"/>
      <c r="AC144" s="6"/>
      <c r="AD144" s="6"/>
      <c r="AE144" s="6"/>
      <c r="AF144" s="6"/>
      <c r="AG144" s="6"/>
      <c r="AH144" s="6"/>
      <c r="AI144" s="6"/>
      <c r="AJ144" s="6"/>
    </row>
    <row r="145" spans="2:36" s="9" customFormat="1" ht="15.65" hidden="1" customHeight="1" x14ac:dyDescent="0.35">
      <c r="B145" s="10"/>
      <c r="F145" s="7"/>
      <c r="G145" s="2"/>
      <c r="H145" s="7"/>
      <c r="I145" s="7"/>
      <c r="J145" s="7"/>
      <c r="K145" s="7"/>
      <c r="L145" s="7"/>
      <c r="M145" s="3"/>
      <c r="N145" s="2"/>
      <c r="O145" s="7"/>
      <c r="P145" s="2"/>
      <c r="Q145" s="7"/>
      <c r="R145" s="14"/>
      <c r="S145" s="14"/>
      <c r="T145" s="20"/>
      <c r="U145" s="20"/>
      <c r="V145" s="20"/>
      <c r="W145" s="32"/>
      <c r="X145" s="173"/>
      <c r="Y145" s="174"/>
      <c r="Z145" s="6"/>
      <c r="AA145" s="6"/>
      <c r="AB145" s="6"/>
      <c r="AC145" s="6"/>
      <c r="AD145" s="6"/>
      <c r="AE145" s="6"/>
      <c r="AF145" s="6"/>
      <c r="AG145" s="6"/>
      <c r="AH145" s="6"/>
      <c r="AI145" s="6"/>
      <c r="AJ145" s="6"/>
    </row>
    <row r="146" spans="2:36" s="9" customFormat="1" ht="15.65" hidden="1" customHeight="1" x14ac:dyDescent="0.35">
      <c r="B146" s="10"/>
      <c r="F146" s="7"/>
      <c r="G146" s="2"/>
      <c r="H146" s="7"/>
      <c r="I146" s="7"/>
      <c r="J146" s="7"/>
      <c r="K146" s="7"/>
      <c r="L146" s="7"/>
      <c r="M146" s="3"/>
      <c r="N146" s="2"/>
      <c r="O146" s="7"/>
      <c r="P146" s="2"/>
      <c r="Q146" s="7"/>
      <c r="R146" s="14"/>
      <c r="S146" s="14"/>
      <c r="T146" s="20"/>
      <c r="U146" s="20"/>
      <c r="V146" s="20"/>
      <c r="W146" s="32"/>
      <c r="X146" s="173"/>
      <c r="Y146" s="174"/>
      <c r="Z146" s="6"/>
      <c r="AA146" s="6"/>
      <c r="AB146" s="6"/>
      <c r="AC146" s="6"/>
      <c r="AD146" s="6"/>
      <c r="AE146" s="6"/>
      <c r="AF146" s="6"/>
      <c r="AG146" s="6"/>
      <c r="AH146" s="6"/>
      <c r="AI146" s="6"/>
      <c r="AJ146" s="6"/>
    </row>
    <row r="147" spans="2:36" s="9" customFormat="1" ht="15.65" hidden="1" customHeight="1" x14ac:dyDescent="0.35">
      <c r="B147" s="10"/>
      <c r="F147" s="7"/>
      <c r="G147" s="2"/>
      <c r="H147" s="7"/>
      <c r="I147" s="7"/>
      <c r="J147" s="7"/>
      <c r="K147" s="7"/>
      <c r="L147" s="7"/>
      <c r="M147" s="3"/>
      <c r="N147" s="2"/>
      <c r="O147" s="7"/>
      <c r="P147" s="2"/>
      <c r="Q147" s="7"/>
      <c r="R147" s="14"/>
      <c r="S147" s="14"/>
      <c r="T147" s="20"/>
      <c r="U147" s="20"/>
      <c r="V147" s="20"/>
      <c r="W147" s="32"/>
      <c r="X147" s="173"/>
      <c r="Y147" s="174"/>
      <c r="Z147" s="6"/>
      <c r="AA147" s="6"/>
      <c r="AB147" s="6"/>
      <c r="AC147" s="6"/>
      <c r="AD147" s="6"/>
      <c r="AE147" s="6"/>
      <c r="AF147" s="6"/>
      <c r="AG147" s="6"/>
      <c r="AH147" s="6"/>
      <c r="AI147" s="6"/>
      <c r="AJ147" s="6"/>
    </row>
    <row r="148" spans="2:36" s="9" customFormat="1" ht="15.65" hidden="1" customHeight="1" x14ac:dyDescent="0.35">
      <c r="B148" s="10"/>
      <c r="F148" s="7"/>
      <c r="G148" s="2"/>
      <c r="H148" s="7"/>
      <c r="I148" s="7"/>
      <c r="J148" s="7"/>
      <c r="K148" s="7"/>
      <c r="L148" s="7"/>
      <c r="M148" s="3"/>
      <c r="N148" s="2"/>
      <c r="O148" s="7"/>
      <c r="P148" s="2"/>
      <c r="Q148" s="7"/>
      <c r="R148" s="14"/>
      <c r="S148" s="14"/>
      <c r="T148" s="20"/>
      <c r="U148" s="20"/>
      <c r="V148" s="20"/>
      <c r="W148" s="32"/>
      <c r="X148" s="173"/>
      <c r="Y148" s="174"/>
      <c r="Z148" s="6"/>
      <c r="AA148" s="6"/>
      <c r="AB148" s="6"/>
      <c r="AC148" s="6"/>
      <c r="AD148" s="6"/>
      <c r="AE148" s="6"/>
      <c r="AF148" s="6"/>
      <c r="AG148" s="6"/>
      <c r="AH148" s="6"/>
      <c r="AI148" s="6"/>
      <c r="AJ148" s="6"/>
    </row>
    <row r="149" spans="2:36" s="9" customFormat="1" ht="15.65" hidden="1" customHeight="1" x14ac:dyDescent="0.35">
      <c r="B149" s="10"/>
      <c r="F149" s="7"/>
      <c r="G149" s="2"/>
      <c r="H149" s="7"/>
      <c r="I149" s="7"/>
      <c r="J149" s="7"/>
      <c r="K149" s="7"/>
      <c r="L149" s="7"/>
      <c r="M149" s="3"/>
      <c r="N149" s="2"/>
      <c r="O149" s="7"/>
      <c r="P149" s="2"/>
      <c r="Q149" s="7"/>
      <c r="R149" s="14"/>
      <c r="S149" s="14"/>
      <c r="T149" s="20"/>
      <c r="U149" s="20"/>
      <c r="V149" s="20"/>
      <c r="W149" s="32"/>
      <c r="X149" s="173"/>
      <c r="Y149" s="174"/>
      <c r="Z149" s="6"/>
      <c r="AA149" s="6"/>
      <c r="AB149" s="6"/>
      <c r="AC149" s="6"/>
      <c r="AD149" s="6"/>
      <c r="AE149" s="6"/>
      <c r="AF149" s="6"/>
      <c r="AG149" s="6"/>
      <c r="AH149" s="6"/>
      <c r="AI149" s="6"/>
      <c r="AJ149" s="6"/>
    </row>
    <row r="150" spans="2:36" s="9" customFormat="1" ht="15.65" hidden="1" customHeight="1" x14ac:dyDescent="0.35">
      <c r="B150" s="10"/>
      <c r="F150" s="7"/>
      <c r="G150" s="2"/>
      <c r="H150" s="7"/>
      <c r="I150" s="7"/>
      <c r="J150" s="7"/>
      <c r="K150" s="7"/>
      <c r="L150" s="7"/>
      <c r="M150" s="3"/>
      <c r="N150" s="2"/>
      <c r="O150" s="7"/>
      <c r="P150" s="2"/>
      <c r="Q150" s="7"/>
      <c r="R150" s="14"/>
      <c r="S150" s="14"/>
      <c r="T150" s="20"/>
      <c r="U150" s="20"/>
      <c r="V150" s="20"/>
      <c r="W150" s="32"/>
      <c r="X150" s="173"/>
      <c r="Y150" s="174"/>
      <c r="Z150" s="6"/>
      <c r="AA150" s="6"/>
      <c r="AB150" s="6"/>
      <c r="AC150" s="6"/>
      <c r="AD150" s="6"/>
      <c r="AE150" s="6"/>
      <c r="AF150" s="6"/>
      <c r="AG150" s="6"/>
      <c r="AH150" s="6"/>
      <c r="AI150" s="6"/>
      <c r="AJ150" s="6"/>
    </row>
    <row r="151" spans="2:36" s="9" customFormat="1" ht="6" hidden="1" customHeight="1" x14ac:dyDescent="0.35">
      <c r="B151" s="10"/>
      <c r="F151" s="7"/>
      <c r="G151" s="2"/>
      <c r="H151" s="7"/>
      <c r="I151" s="7"/>
      <c r="J151" s="7"/>
      <c r="K151" s="7"/>
      <c r="L151" s="7"/>
      <c r="M151" s="3"/>
      <c r="N151" s="2"/>
      <c r="O151" s="7"/>
      <c r="P151" s="2"/>
      <c r="Q151" s="7"/>
      <c r="R151" s="14"/>
      <c r="S151" s="14"/>
      <c r="T151" s="20"/>
      <c r="U151" s="20"/>
      <c r="V151" s="20"/>
      <c r="W151" s="32"/>
      <c r="X151" s="173"/>
      <c r="Y151" s="174"/>
      <c r="Z151" s="6"/>
      <c r="AA151" s="6"/>
      <c r="AB151" s="6"/>
      <c r="AC151" s="6"/>
      <c r="AD151" s="6"/>
      <c r="AE151" s="6"/>
      <c r="AF151" s="6"/>
      <c r="AG151" s="6"/>
      <c r="AH151" s="6"/>
      <c r="AI151" s="6"/>
      <c r="AJ151" s="6"/>
    </row>
    <row r="152" spans="2:36" s="9" customFormat="1" ht="6" hidden="1" customHeight="1" x14ac:dyDescent="0.35">
      <c r="B152" s="10"/>
      <c r="F152" s="7"/>
      <c r="G152" s="2"/>
      <c r="H152" s="7"/>
      <c r="I152" s="7"/>
      <c r="J152" s="7"/>
      <c r="K152" s="7"/>
      <c r="L152" s="7"/>
      <c r="M152" s="3"/>
      <c r="N152" s="2"/>
      <c r="O152" s="7"/>
      <c r="P152" s="2"/>
      <c r="Q152" s="7"/>
      <c r="R152" s="14"/>
      <c r="S152" s="14"/>
      <c r="T152" s="20"/>
      <c r="U152" s="20"/>
      <c r="V152" s="20"/>
      <c r="W152" s="32"/>
      <c r="X152" s="173"/>
      <c r="Y152" s="174"/>
      <c r="Z152" s="6"/>
      <c r="AA152" s="6"/>
      <c r="AB152" s="6"/>
      <c r="AC152" s="6"/>
      <c r="AD152" s="6"/>
      <c r="AE152" s="6"/>
      <c r="AF152" s="6"/>
      <c r="AG152" s="6"/>
      <c r="AH152" s="6"/>
      <c r="AI152" s="6"/>
      <c r="AJ152" s="6"/>
    </row>
    <row r="153" spans="2:36" s="9" customFormat="1" ht="6" hidden="1" customHeight="1" x14ac:dyDescent="0.35">
      <c r="B153" s="10"/>
      <c r="F153" s="7"/>
      <c r="G153" s="2"/>
      <c r="H153" s="7"/>
      <c r="I153" s="7"/>
      <c r="J153" s="7"/>
      <c r="K153" s="7"/>
      <c r="L153" s="7"/>
      <c r="M153" s="3"/>
      <c r="N153" s="2"/>
      <c r="O153" s="7"/>
      <c r="P153" s="2"/>
      <c r="Q153" s="7"/>
      <c r="R153" s="14"/>
      <c r="S153" s="14"/>
      <c r="T153" s="20"/>
      <c r="U153" s="20"/>
      <c r="V153" s="20"/>
      <c r="W153" s="32"/>
      <c r="X153" s="173"/>
      <c r="Y153" s="174"/>
      <c r="Z153" s="6"/>
      <c r="AA153" s="6"/>
      <c r="AB153" s="6"/>
      <c r="AC153" s="6"/>
      <c r="AD153" s="6"/>
      <c r="AE153" s="6"/>
      <c r="AF153" s="6"/>
      <c r="AG153" s="6"/>
      <c r="AH153" s="6"/>
      <c r="AI153" s="6"/>
      <c r="AJ153" s="6"/>
    </row>
    <row r="154" spans="2:36" s="9" customFormat="1" ht="6" hidden="1" customHeight="1" x14ac:dyDescent="0.35">
      <c r="B154" s="10"/>
      <c r="F154" s="7"/>
      <c r="G154" s="2"/>
      <c r="H154" s="7"/>
      <c r="I154" s="7"/>
      <c r="J154" s="7"/>
      <c r="K154" s="7"/>
      <c r="L154" s="7"/>
      <c r="M154" s="3"/>
      <c r="N154" s="2"/>
      <c r="O154" s="7"/>
      <c r="P154" s="2"/>
      <c r="Q154" s="7"/>
      <c r="R154" s="14"/>
      <c r="S154" s="14"/>
      <c r="T154" s="20"/>
      <c r="U154" s="20"/>
      <c r="V154" s="20"/>
      <c r="W154" s="32"/>
      <c r="X154" s="173"/>
      <c r="Y154" s="174"/>
      <c r="Z154" s="6"/>
      <c r="AA154" s="6"/>
      <c r="AB154" s="6"/>
      <c r="AC154" s="6"/>
      <c r="AD154" s="6"/>
      <c r="AE154" s="6"/>
      <c r="AF154" s="6"/>
      <c r="AG154" s="6"/>
      <c r="AH154" s="6"/>
      <c r="AI154" s="6"/>
      <c r="AJ154" s="6"/>
    </row>
    <row r="155" spans="2:36" s="9" customFormat="1" ht="6" hidden="1" customHeight="1" x14ac:dyDescent="0.35">
      <c r="B155" s="10"/>
      <c r="F155" s="7"/>
      <c r="G155" s="2"/>
      <c r="H155" s="7"/>
      <c r="I155" s="7"/>
      <c r="J155" s="7"/>
      <c r="K155" s="7"/>
      <c r="L155" s="7"/>
      <c r="M155" s="3"/>
      <c r="N155" s="2"/>
      <c r="O155" s="7"/>
      <c r="P155" s="2"/>
      <c r="Q155" s="7"/>
      <c r="R155" s="14"/>
      <c r="S155" s="14"/>
      <c r="T155" s="20"/>
      <c r="U155" s="20"/>
      <c r="V155" s="20"/>
      <c r="W155" s="32"/>
      <c r="X155" s="173"/>
      <c r="Y155" s="174"/>
      <c r="Z155" s="6"/>
      <c r="AA155" s="6"/>
      <c r="AB155" s="6"/>
      <c r="AC155" s="6"/>
      <c r="AD155" s="6"/>
      <c r="AE155" s="6"/>
      <c r="AF155" s="6"/>
      <c r="AG155" s="6"/>
      <c r="AH155" s="6"/>
      <c r="AI155" s="6"/>
      <c r="AJ155" s="6"/>
    </row>
    <row r="156" spans="2:36" s="9" customFormat="1" ht="6" hidden="1" customHeight="1" x14ac:dyDescent="0.35">
      <c r="B156" s="10"/>
      <c r="F156" s="7"/>
      <c r="G156" s="2"/>
      <c r="H156" s="7"/>
      <c r="I156" s="7"/>
      <c r="J156" s="7"/>
      <c r="K156" s="7"/>
      <c r="L156" s="7"/>
      <c r="M156" s="3"/>
      <c r="N156" s="2"/>
      <c r="O156" s="7"/>
      <c r="P156" s="2"/>
      <c r="Q156" s="7"/>
      <c r="R156" s="14"/>
      <c r="S156" s="14"/>
      <c r="T156" s="20"/>
      <c r="U156" s="20"/>
      <c r="V156" s="20"/>
      <c r="W156" s="32"/>
      <c r="X156" s="173"/>
      <c r="Y156" s="174"/>
      <c r="Z156" s="6"/>
      <c r="AA156" s="6"/>
      <c r="AB156" s="6"/>
      <c r="AC156" s="6"/>
      <c r="AD156" s="6"/>
      <c r="AE156" s="6"/>
      <c r="AF156" s="6"/>
      <c r="AG156" s="6"/>
      <c r="AH156" s="6"/>
      <c r="AI156" s="6"/>
      <c r="AJ156" s="6"/>
    </row>
    <row r="157" spans="2:36" s="9" customFormat="1" ht="6" hidden="1" customHeight="1" x14ac:dyDescent="0.35">
      <c r="B157" s="10"/>
      <c r="F157" s="7"/>
      <c r="G157" s="2"/>
      <c r="H157" s="7"/>
      <c r="I157" s="7"/>
      <c r="J157" s="7"/>
      <c r="K157" s="7"/>
      <c r="L157" s="7"/>
      <c r="M157" s="3"/>
      <c r="N157" s="2"/>
      <c r="O157" s="7"/>
      <c r="P157" s="2"/>
      <c r="Q157" s="7"/>
      <c r="R157" s="14"/>
      <c r="S157" s="14"/>
      <c r="T157" s="20"/>
      <c r="U157" s="20"/>
      <c r="V157" s="20"/>
      <c r="W157" s="32"/>
      <c r="X157" s="173"/>
      <c r="Y157" s="174"/>
      <c r="Z157" s="6"/>
      <c r="AA157" s="6"/>
      <c r="AB157" s="6"/>
      <c r="AC157" s="6"/>
      <c r="AD157" s="6"/>
      <c r="AE157" s="6"/>
      <c r="AF157" s="6"/>
      <c r="AG157" s="6"/>
      <c r="AH157" s="6"/>
      <c r="AI157" s="6"/>
      <c r="AJ157" s="6"/>
    </row>
    <row r="158" spans="2:36" s="9" customFormat="1" ht="6" hidden="1" customHeight="1" x14ac:dyDescent="0.35">
      <c r="B158" s="10"/>
      <c r="F158" s="7"/>
      <c r="G158" s="2"/>
      <c r="H158" s="7"/>
      <c r="I158" s="7"/>
      <c r="J158" s="7"/>
      <c r="K158" s="7"/>
      <c r="L158" s="7"/>
      <c r="M158" s="3"/>
      <c r="N158" s="2"/>
      <c r="O158" s="7"/>
      <c r="P158" s="2"/>
      <c r="Q158" s="7"/>
      <c r="R158" s="14"/>
      <c r="S158" s="14"/>
      <c r="T158" s="20"/>
      <c r="U158" s="20"/>
      <c r="V158" s="20"/>
      <c r="W158" s="32"/>
      <c r="X158" s="173"/>
      <c r="Y158" s="174"/>
      <c r="Z158" s="6"/>
      <c r="AA158" s="6"/>
      <c r="AB158" s="6"/>
      <c r="AC158" s="6"/>
      <c r="AD158" s="6"/>
      <c r="AE158" s="6"/>
      <c r="AF158" s="6"/>
      <c r="AG158" s="6"/>
      <c r="AH158" s="6"/>
      <c r="AI158" s="6"/>
      <c r="AJ158" s="6"/>
    </row>
    <row r="159" spans="2:36" s="9" customFormat="1" ht="6" hidden="1" customHeight="1" x14ac:dyDescent="0.35">
      <c r="B159" s="10"/>
      <c r="F159" s="7"/>
      <c r="G159" s="2"/>
      <c r="H159" s="7"/>
      <c r="I159" s="7"/>
      <c r="J159" s="7"/>
      <c r="K159" s="7"/>
      <c r="L159" s="7"/>
      <c r="M159" s="3"/>
      <c r="N159" s="2"/>
      <c r="O159" s="7"/>
      <c r="P159" s="2"/>
      <c r="Q159" s="7"/>
      <c r="R159" s="14"/>
      <c r="S159" s="14"/>
      <c r="T159" s="20"/>
      <c r="U159" s="20"/>
      <c r="V159" s="20"/>
      <c r="W159" s="32"/>
      <c r="X159" s="173"/>
      <c r="Y159" s="174"/>
      <c r="Z159" s="6"/>
      <c r="AA159" s="6"/>
      <c r="AB159" s="6"/>
      <c r="AC159" s="6"/>
      <c r="AD159" s="6"/>
      <c r="AE159" s="6"/>
      <c r="AF159" s="6"/>
      <c r="AG159" s="6"/>
      <c r="AH159" s="6"/>
      <c r="AI159" s="6"/>
      <c r="AJ159" s="6"/>
    </row>
    <row r="160" spans="2:36" s="9" customFormat="1" ht="6" hidden="1" customHeight="1" x14ac:dyDescent="0.35">
      <c r="B160" s="10"/>
      <c r="F160" s="7"/>
      <c r="G160" s="2"/>
      <c r="H160" s="7"/>
      <c r="I160" s="7"/>
      <c r="J160" s="7"/>
      <c r="K160" s="7"/>
      <c r="L160" s="7"/>
      <c r="M160" s="3"/>
      <c r="N160" s="2"/>
      <c r="O160" s="7"/>
      <c r="P160" s="2"/>
      <c r="Q160" s="7"/>
      <c r="R160" s="14"/>
      <c r="S160" s="14"/>
      <c r="T160" s="20"/>
      <c r="U160" s="20"/>
      <c r="V160" s="20"/>
      <c r="W160" s="32"/>
      <c r="X160" s="173"/>
      <c r="Y160" s="174"/>
      <c r="Z160" s="6"/>
      <c r="AA160" s="6"/>
      <c r="AB160" s="6"/>
      <c r="AC160" s="6"/>
      <c r="AD160" s="6"/>
      <c r="AE160" s="6"/>
      <c r="AF160" s="6"/>
      <c r="AG160" s="6"/>
      <c r="AH160" s="6"/>
      <c r="AI160" s="6"/>
      <c r="AJ160" s="6"/>
    </row>
    <row r="161" spans="2:36" s="9" customFormat="1" ht="6" hidden="1" customHeight="1" x14ac:dyDescent="0.35">
      <c r="B161" s="10"/>
      <c r="F161" s="7"/>
      <c r="G161" s="2"/>
      <c r="H161" s="7"/>
      <c r="I161" s="7"/>
      <c r="J161" s="7"/>
      <c r="K161" s="7"/>
      <c r="L161" s="7"/>
      <c r="M161" s="3"/>
      <c r="N161" s="2"/>
      <c r="O161" s="7"/>
      <c r="P161" s="2"/>
      <c r="Q161" s="7"/>
      <c r="R161" s="14"/>
      <c r="S161" s="14"/>
      <c r="T161" s="20"/>
      <c r="U161" s="20"/>
      <c r="V161" s="20"/>
      <c r="W161" s="32"/>
      <c r="X161" s="173"/>
      <c r="Y161" s="174"/>
      <c r="Z161" s="6"/>
      <c r="AA161" s="6"/>
      <c r="AB161" s="6"/>
      <c r="AC161" s="6"/>
      <c r="AD161" s="6"/>
      <c r="AE161" s="6"/>
      <c r="AF161" s="6"/>
      <c r="AG161" s="6"/>
      <c r="AH161" s="6"/>
      <c r="AI161" s="6"/>
      <c r="AJ161" s="6"/>
    </row>
    <row r="162" spans="2:36" s="9" customFormat="1" ht="6" hidden="1" customHeight="1" x14ac:dyDescent="0.35">
      <c r="B162" s="10"/>
      <c r="F162" s="7"/>
      <c r="G162" s="2"/>
      <c r="H162" s="7"/>
      <c r="I162" s="7"/>
      <c r="J162" s="7"/>
      <c r="K162" s="7"/>
      <c r="L162" s="7"/>
      <c r="M162" s="3"/>
      <c r="N162" s="2"/>
      <c r="O162" s="7"/>
      <c r="P162" s="2"/>
      <c r="Q162" s="7"/>
      <c r="R162" s="14"/>
      <c r="S162" s="14"/>
      <c r="T162" s="20"/>
      <c r="U162" s="20"/>
      <c r="V162" s="20"/>
      <c r="W162" s="32"/>
      <c r="X162" s="173"/>
      <c r="Y162" s="174"/>
      <c r="Z162" s="6"/>
      <c r="AA162" s="6"/>
      <c r="AB162" s="6"/>
      <c r="AC162" s="6"/>
      <c r="AD162" s="6"/>
      <c r="AE162" s="6"/>
      <c r="AF162" s="6"/>
      <c r="AG162" s="6"/>
      <c r="AH162" s="6"/>
      <c r="AI162" s="6"/>
      <c r="AJ162" s="6"/>
    </row>
    <row r="163" spans="2:36" s="9" customFormat="1" ht="6" hidden="1" customHeight="1" x14ac:dyDescent="0.35">
      <c r="B163" s="10"/>
      <c r="F163" s="7"/>
      <c r="G163" s="2"/>
      <c r="H163" s="7"/>
      <c r="I163" s="7"/>
      <c r="J163" s="7"/>
      <c r="K163" s="7"/>
      <c r="L163" s="7"/>
      <c r="M163" s="3"/>
      <c r="N163" s="2"/>
      <c r="O163" s="7"/>
      <c r="P163" s="2"/>
      <c r="Q163" s="7"/>
      <c r="R163" s="14"/>
      <c r="S163" s="14"/>
      <c r="T163" s="20"/>
      <c r="U163" s="20"/>
      <c r="V163" s="20"/>
      <c r="W163" s="32"/>
      <c r="X163" s="173"/>
      <c r="Y163" s="174"/>
      <c r="Z163" s="6"/>
      <c r="AA163" s="6"/>
      <c r="AB163" s="6"/>
      <c r="AC163" s="6"/>
      <c r="AD163" s="6"/>
      <c r="AE163" s="6"/>
      <c r="AF163" s="6"/>
      <c r="AG163" s="6"/>
      <c r="AH163" s="6"/>
      <c r="AI163" s="6"/>
      <c r="AJ163" s="6"/>
    </row>
    <row r="164" spans="2:36" s="9" customFormat="1" ht="6" hidden="1" customHeight="1" x14ac:dyDescent="0.35">
      <c r="B164" s="10"/>
      <c r="F164" s="7"/>
      <c r="G164" s="2"/>
      <c r="H164" s="7"/>
      <c r="I164" s="7"/>
      <c r="J164" s="7"/>
      <c r="K164" s="7"/>
      <c r="L164" s="7"/>
      <c r="M164" s="3"/>
      <c r="N164" s="2"/>
      <c r="O164" s="7"/>
      <c r="P164" s="2"/>
      <c r="Q164" s="7"/>
      <c r="R164" s="14"/>
      <c r="S164" s="14"/>
      <c r="T164" s="20"/>
      <c r="U164" s="20"/>
      <c r="V164" s="20"/>
      <c r="W164" s="32"/>
      <c r="X164" s="173"/>
      <c r="Y164" s="174"/>
      <c r="Z164" s="6"/>
      <c r="AA164" s="6"/>
      <c r="AB164" s="6"/>
      <c r="AC164" s="6"/>
      <c r="AD164" s="6"/>
      <c r="AE164" s="6"/>
      <c r="AF164" s="6"/>
      <c r="AG164" s="6"/>
      <c r="AH164" s="6"/>
      <c r="AI164" s="6"/>
      <c r="AJ164" s="6"/>
    </row>
    <row r="165" spans="2:36" s="9" customFormat="1" ht="6" hidden="1" customHeight="1" x14ac:dyDescent="0.35">
      <c r="B165" s="10"/>
      <c r="F165" s="7"/>
      <c r="G165" s="2"/>
      <c r="H165" s="7"/>
      <c r="I165" s="7"/>
      <c r="J165" s="7"/>
      <c r="K165" s="7"/>
      <c r="L165" s="7"/>
      <c r="M165" s="3"/>
      <c r="N165" s="2"/>
      <c r="O165" s="7"/>
      <c r="P165" s="2"/>
      <c r="Q165" s="7"/>
      <c r="R165" s="14"/>
      <c r="S165" s="14"/>
      <c r="T165" s="20"/>
      <c r="U165" s="20"/>
      <c r="V165" s="20"/>
      <c r="W165" s="32"/>
      <c r="X165" s="173"/>
      <c r="Y165" s="174"/>
      <c r="Z165" s="6"/>
      <c r="AA165" s="6"/>
      <c r="AB165" s="6"/>
      <c r="AC165" s="6"/>
      <c r="AD165" s="6"/>
      <c r="AE165" s="6"/>
      <c r="AF165" s="6"/>
      <c r="AG165" s="6"/>
      <c r="AH165" s="6"/>
      <c r="AI165" s="6"/>
      <c r="AJ165" s="6"/>
    </row>
    <row r="166" spans="2:36" s="9" customFormat="1" ht="6" hidden="1" customHeight="1" x14ac:dyDescent="0.35">
      <c r="B166" s="10"/>
      <c r="F166" s="7"/>
      <c r="G166" s="2"/>
      <c r="H166" s="7"/>
      <c r="I166" s="7"/>
      <c r="J166" s="7"/>
      <c r="K166" s="7"/>
      <c r="L166" s="7"/>
      <c r="M166" s="3"/>
      <c r="N166" s="2"/>
      <c r="O166" s="7"/>
      <c r="P166" s="2"/>
      <c r="Q166" s="7"/>
      <c r="R166" s="14"/>
      <c r="S166" s="14"/>
      <c r="T166" s="20"/>
      <c r="U166" s="20"/>
      <c r="V166" s="20"/>
      <c r="W166" s="32"/>
      <c r="X166" s="173"/>
      <c r="Y166" s="174"/>
      <c r="Z166" s="6"/>
      <c r="AA166" s="6"/>
      <c r="AB166" s="6"/>
      <c r="AC166" s="6"/>
      <c r="AD166" s="6"/>
      <c r="AE166" s="6"/>
      <c r="AF166" s="6"/>
      <c r="AG166" s="6"/>
      <c r="AH166" s="6"/>
      <c r="AI166" s="6"/>
      <c r="AJ166" s="6"/>
    </row>
    <row r="167" spans="2:36" s="9" customFormat="1" ht="6" hidden="1" customHeight="1" x14ac:dyDescent="0.35">
      <c r="B167" s="10"/>
      <c r="F167" s="7"/>
      <c r="G167" s="2"/>
      <c r="H167" s="7"/>
      <c r="I167" s="7"/>
      <c r="J167" s="7"/>
      <c r="K167" s="7"/>
      <c r="L167" s="7"/>
      <c r="M167" s="3"/>
      <c r="N167" s="2"/>
      <c r="O167" s="7"/>
      <c r="P167" s="2"/>
      <c r="Q167" s="7"/>
      <c r="R167" s="14"/>
      <c r="S167" s="14"/>
      <c r="T167" s="20"/>
      <c r="U167" s="20"/>
      <c r="V167" s="20"/>
      <c r="W167" s="32"/>
      <c r="X167" s="173"/>
      <c r="Y167" s="174"/>
      <c r="Z167" s="6"/>
      <c r="AA167" s="6"/>
      <c r="AB167" s="6"/>
      <c r="AC167" s="6"/>
      <c r="AD167" s="6"/>
      <c r="AE167" s="6"/>
      <c r="AF167" s="6"/>
      <c r="AG167" s="6"/>
      <c r="AH167" s="6"/>
      <c r="AI167" s="6"/>
      <c r="AJ167" s="6"/>
    </row>
    <row r="168" spans="2:36" s="9" customFormat="1" ht="6" hidden="1" customHeight="1" x14ac:dyDescent="0.35">
      <c r="B168" s="10"/>
      <c r="F168" s="7"/>
      <c r="G168" s="2"/>
      <c r="H168" s="7"/>
      <c r="I168" s="7"/>
      <c r="J168" s="7"/>
      <c r="K168" s="7"/>
      <c r="L168" s="7"/>
      <c r="M168" s="3"/>
      <c r="N168" s="2"/>
      <c r="O168" s="7"/>
      <c r="P168" s="2"/>
      <c r="Q168" s="7"/>
      <c r="R168" s="14"/>
      <c r="S168" s="14"/>
      <c r="T168" s="20"/>
      <c r="U168" s="20"/>
      <c r="V168" s="20"/>
      <c r="W168" s="32"/>
      <c r="X168" s="173"/>
      <c r="Y168" s="174"/>
      <c r="Z168" s="6"/>
      <c r="AA168" s="6"/>
      <c r="AB168" s="6"/>
      <c r="AC168" s="6"/>
      <c r="AD168" s="6"/>
      <c r="AE168" s="6"/>
      <c r="AF168" s="6"/>
      <c r="AG168" s="6"/>
      <c r="AH168" s="6"/>
      <c r="AI168" s="6"/>
      <c r="AJ168" s="6"/>
    </row>
    <row r="169" spans="2:36" s="9" customFormat="1" ht="6" hidden="1" customHeight="1" x14ac:dyDescent="0.35">
      <c r="B169" s="10"/>
      <c r="F169" s="7"/>
      <c r="G169" s="2"/>
      <c r="H169" s="7"/>
      <c r="I169" s="7"/>
      <c r="J169" s="7"/>
      <c r="K169" s="7"/>
      <c r="L169" s="7"/>
      <c r="M169" s="3"/>
      <c r="N169" s="2"/>
      <c r="O169" s="7"/>
      <c r="P169" s="2"/>
      <c r="Q169" s="7"/>
      <c r="R169" s="14"/>
      <c r="S169" s="14"/>
      <c r="T169" s="20"/>
      <c r="U169" s="20"/>
      <c r="V169" s="20"/>
      <c r="W169" s="32"/>
      <c r="X169" s="173"/>
      <c r="Y169" s="174"/>
      <c r="Z169" s="6"/>
      <c r="AA169" s="6"/>
      <c r="AB169" s="6"/>
      <c r="AC169" s="6"/>
      <c r="AD169" s="6"/>
      <c r="AE169" s="6"/>
      <c r="AF169" s="6"/>
      <c r="AG169" s="6"/>
      <c r="AH169" s="6"/>
      <c r="AI169" s="6"/>
      <c r="AJ169" s="6"/>
    </row>
    <row r="170" spans="2:36" s="9" customFormat="1" ht="6" hidden="1" customHeight="1" x14ac:dyDescent="0.35">
      <c r="B170" s="10"/>
      <c r="F170" s="7"/>
      <c r="G170" s="2"/>
      <c r="H170" s="7"/>
      <c r="I170" s="7"/>
      <c r="J170" s="7"/>
      <c r="K170" s="7"/>
      <c r="L170" s="7"/>
      <c r="M170" s="3"/>
      <c r="N170" s="2"/>
      <c r="O170" s="7"/>
      <c r="P170" s="2"/>
      <c r="Q170" s="7"/>
      <c r="R170" s="14"/>
      <c r="S170" s="14"/>
      <c r="T170" s="20"/>
      <c r="U170" s="20"/>
      <c r="V170" s="20"/>
      <c r="W170" s="32"/>
      <c r="X170" s="173"/>
      <c r="Y170" s="174"/>
      <c r="Z170" s="6"/>
      <c r="AA170" s="6"/>
      <c r="AB170" s="6"/>
      <c r="AC170" s="6"/>
      <c r="AD170" s="6"/>
      <c r="AE170" s="6"/>
      <c r="AF170" s="6"/>
      <c r="AG170" s="6"/>
      <c r="AH170" s="6"/>
      <c r="AI170" s="6"/>
      <c r="AJ170" s="6"/>
    </row>
    <row r="171" spans="2:36" s="9" customFormat="1" ht="6" hidden="1" customHeight="1" x14ac:dyDescent="0.35">
      <c r="B171" s="10"/>
      <c r="F171" s="7"/>
      <c r="G171" s="2"/>
      <c r="H171" s="7"/>
      <c r="I171" s="7"/>
      <c r="J171" s="7"/>
      <c r="K171" s="7"/>
      <c r="L171" s="7"/>
      <c r="M171" s="3"/>
      <c r="N171" s="2"/>
      <c r="O171" s="7"/>
      <c r="P171" s="2"/>
      <c r="Q171" s="7"/>
      <c r="R171" s="14"/>
      <c r="S171" s="14"/>
      <c r="T171" s="20"/>
      <c r="U171" s="20"/>
      <c r="V171" s="20"/>
      <c r="W171" s="32"/>
      <c r="X171" s="173"/>
      <c r="Y171" s="174"/>
      <c r="Z171" s="6"/>
      <c r="AA171" s="6"/>
      <c r="AB171" s="6"/>
      <c r="AC171" s="6"/>
      <c r="AD171" s="6"/>
      <c r="AE171" s="6"/>
      <c r="AF171" s="6"/>
      <c r="AG171" s="6"/>
      <c r="AH171" s="6"/>
      <c r="AI171" s="6"/>
      <c r="AJ171" s="6"/>
    </row>
    <row r="172" spans="2:36" s="9" customFormat="1" ht="6" hidden="1" customHeight="1" x14ac:dyDescent="0.35">
      <c r="B172" s="10"/>
      <c r="F172" s="7"/>
      <c r="G172" s="2"/>
      <c r="H172" s="7"/>
      <c r="I172" s="7"/>
      <c r="J172" s="7"/>
      <c r="K172" s="7"/>
      <c r="L172" s="7"/>
      <c r="M172" s="3"/>
      <c r="N172" s="2"/>
      <c r="O172" s="7"/>
      <c r="P172" s="2"/>
      <c r="Q172" s="7"/>
      <c r="R172" s="14"/>
      <c r="S172" s="14"/>
      <c r="T172" s="20"/>
      <c r="U172" s="20"/>
      <c r="V172" s="20"/>
      <c r="W172" s="32"/>
      <c r="X172" s="173"/>
      <c r="Y172" s="174"/>
      <c r="Z172" s="6"/>
      <c r="AA172" s="6"/>
      <c r="AB172" s="6"/>
      <c r="AC172" s="6"/>
      <c r="AD172" s="6"/>
      <c r="AE172" s="6"/>
      <c r="AF172" s="6"/>
      <c r="AG172" s="6"/>
      <c r="AH172" s="6"/>
      <c r="AI172" s="6"/>
      <c r="AJ172" s="6"/>
    </row>
    <row r="173" spans="2:36" s="9" customFormat="1" ht="6" hidden="1" customHeight="1" x14ac:dyDescent="0.35">
      <c r="B173" s="10"/>
      <c r="F173" s="7"/>
      <c r="G173" s="2"/>
      <c r="H173" s="7"/>
      <c r="I173" s="7"/>
      <c r="J173" s="7"/>
      <c r="K173" s="7"/>
      <c r="L173" s="7"/>
      <c r="M173" s="3"/>
      <c r="N173" s="2"/>
      <c r="O173" s="7"/>
      <c r="P173" s="2"/>
      <c r="Q173" s="7"/>
      <c r="R173" s="14"/>
      <c r="S173" s="14"/>
      <c r="T173" s="20"/>
      <c r="U173" s="20"/>
      <c r="V173" s="20"/>
      <c r="W173" s="32"/>
      <c r="X173" s="173"/>
      <c r="Y173" s="174"/>
      <c r="Z173" s="6"/>
      <c r="AA173" s="6"/>
      <c r="AB173" s="6"/>
      <c r="AC173" s="6"/>
      <c r="AD173" s="6"/>
      <c r="AE173" s="6"/>
      <c r="AF173" s="6"/>
      <c r="AG173" s="6"/>
      <c r="AH173" s="6"/>
      <c r="AI173" s="6"/>
      <c r="AJ173" s="6"/>
    </row>
    <row r="174" spans="2:36" s="9" customFormat="1" ht="6" hidden="1" customHeight="1" x14ac:dyDescent="0.35">
      <c r="B174" s="10"/>
      <c r="F174" s="7"/>
      <c r="G174" s="2"/>
      <c r="H174" s="7"/>
      <c r="I174" s="7"/>
      <c r="J174" s="7"/>
      <c r="K174" s="7"/>
      <c r="L174" s="7"/>
      <c r="M174" s="3"/>
      <c r="N174" s="2"/>
      <c r="O174" s="7"/>
      <c r="P174" s="2"/>
      <c r="Q174" s="7"/>
      <c r="R174" s="14"/>
      <c r="S174" s="14"/>
      <c r="T174" s="20"/>
      <c r="U174" s="20"/>
      <c r="V174" s="20"/>
      <c r="W174" s="32"/>
      <c r="X174" s="173"/>
      <c r="Y174" s="174"/>
      <c r="Z174" s="6"/>
      <c r="AA174" s="6"/>
      <c r="AB174" s="6"/>
      <c r="AC174" s="6"/>
      <c r="AD174" s="6"/>
      <c r="AE174" s="6"/>
      <c r="AF174" s="6"/>
      <c r="AG174" s="6"/>
      <c r="AH174" s="6"/>
      <c r="AI174" s="6"/>
      <c r="AJ174" s="6"/>
    </row>
    <row r="175" spans="2:36" s="9" customFormat="1" ht="6" hidden="1" customHeight="1" x14ac:dyDescent="0.35">
      <c r="B175" s="10"/>
      <c r="F175" s="7"/>
      <c r="G175" s="2"/>
      <c r="H175" s="7"/>
      <c r="I175" s="7"/>
      <c r="J175" s="7"/>
      <c r="K175" s="7"/>
      <c r="L175" s="7"/>
      <c r="M175" s="3"/>
      <c r="N175" s="2"/>
      <c r="O175" s="7"/>
      <c r="P175" s="2"/>
      <c r="Q175" s="7"/>
      <c r="R175" s="14"/>
      <c r="S175" s="14"/>
      <c r="T175" s="20"/>
      <c r="U175" s="20"/>
      <c r="V175" s="20"/>
      <c r="W175" s="32"/>
      <c r="X175" s="173"/>
      <c r="Y175" s="174"/>
      <c r="Z175" s="6"/>
      <c r="AA175" s="6"/>
      <c r="AB175" s="6"/>
      <c r="AC175" s="6"/>
      <c r="AD175" s="6"/>
      <c r="AE175" s="6"/>
      <c r="AF175" s="6"/>
      <c r="AG175" s="6"/>
      <c r="AH175" s="6"/>
      <c r="AI175" s="6"/>
      <c r="AJ175" s="6"/>
    </row>
    <row r="176" spans="2:36" s="9" customFormat="1" ht="6" hidden="1" customHeight="1" x14ac:dyDescent="0.35">
      <c r="B176" s="10"/>
      <c r="F176" s="7"/>
      <c r="G176" s="2"/>
      <c r="H176" s="7"/>
      <c r="I176" s="7"/>
      <c r="J176" s="7"/>
      <c r="K176" s="7"/>
      <c r="L176" s="7"/>
      <c r="M176" s="3"/>
      <c r="N176" s="2"/>
      <c r="O176" s="7"/>
      <c r="P176" s="2"/>
      <c r="Q176" s="7"/>
      <c r="R176" s="14"/>
      <c r="S176" s="14"/>
      <c r="T176" s="20"/>
      <c r="U176" s="20"/>
      <c r="V176" s="20"/>
      <c r="W176" s="32"/>
      <c r="X176" s="173"/>
      <c r="Y176" s="174"/>
      <c r="Z176" s="6"/>
      <c r="AA176" s="6"/>
      <c r="AB176" s="6"/>
      <c r="AC176" s="6"/>
      <c r="AD176" s="6"/>
      <c r="AE176" s="6"/>
      <c r="AF176" s="6"/>
      <c r="AG176" s="6"/>
      <c r="AH176" s="6"/>
      <c r="AI176" s="6"/>
      <c r="AJ176" s="6"/>
    </row>
    <row r="177" spans="2:36" s="9" customFormat="1" ht="6" hidden="1" customHeight="1" x14ac:dyDescent="0.35">
      <c r="B177" s="10"/>
      <c r="F177" s="7"/>
      <c r="G177" s="2"/>
      <c r="H177" s="7"/>
      <c r="I177" s="7"/>
      <c r="J177" s="7"/>
      <c r="K177" s="7"/>
      <c r="L177" s="7"/>
      <c r="M177" s="3"/>
      <c r="N177" s="2"/>
      <c r="O177" s="7"/>
      <c r="P177" s="2"/>
      <c r="Q177" s="7"/>
      <c r="R177" s="14"/>
      <c r="S177" s="14"/>
      <c r="T177" s="20"/>
      <c r="U177" s="20"/>
      <c r="V177" s="20"/>
      <c r="W177" s="32"/>
      <c r="X177" s="173"/>
      <c r="Y177" s="174"/>
      <c r="Z177" s="6"/>
      <c r="AA177" s="6"/>
      <c r="AB177" s="6"/>
      <c r="AC177" s="6"/>
      <c r="AD177" s="6"/>
      <c r="AE177" s="6"/>
      <c r="AF177" s="6"/>
      <c r="AG177" s="6"/>
      <c r="AH177" s="6"/>
      <c r="AI177" s="6"/>
      <c r="AJ177" s="6"/>
    </row>
    <row r="178" spans="2:36" s="9" customFormat="1" ht="6" hidden="1" customHeight="1" x14ac:dyDescent="0.35">
      <c r="B178" s="10"/>
      <c r="F178" s="7"/>
      <c r="G178" s="2"/>
      <c r="H178" s="7"/>
      <c r="I178" s="7"/>
      <c r="J178" s="7"/>
      <c r="K178" s="7"/>
      <c r="L178" s="7"/>
      <c r="M178" s="3"/>
      <c r="N178" s="2"/>
      <c r="O178" s="7"/>
      <c r="P178" s="2"/>
      <c r="Q178" s="7"/>
      <c r="R178" s="14"/>
      <c r="S178" s="14"/>
      <c r="T178" s="20"/>
      <c r="U178" s="20"/>
      <c r="V178" s="20"/>
      <c r="W178" s="32"/>
      <c r="X178" s="173"/>
      <c r="Y178" s="174"/>
      <c r="Z178" s="6"/>
      <c r="AA178" s="6"/>
      <c r="AB178" s="6"/>
      <c r="AC178" s="6"/>
      <c r="AD178" s="6"/>
      <c r="AE178" s="6"/>
      <c r="AF178" s="6"/>
      <c r="AG178" s="6"/>
      <c r="AH178" s="6"/>
      <c r="AI178" s="6"/>
      <c r="AJ178" s="6"/>
    </row>
    <row r="179" spans="2:36" s="9" customFormat="1" ht="6" hidden="1" customHeight="1" x14ac:dyDescent="0.35">
      <c r="B179" s="10"/>
      <c r="F179" s="7"/>
      <c r="G179" s="2"/>
      <c r="H179" s="7"/>
      <c r="I179" s="7"/>
      <c r="J179" s="7"/>
      <c r="K179" s="7"/>
      <c r="L179" s="7"/>
      <c r="M179" s="3"/>
      <c r="N179" s="2"/>
      <c r="O179" s="7"/>
      <c r="P179" s="2"/>
      <c r="Q179" s="7"/>
      <c r="R179" s="14"/>
      <c r="S179" s="14"/>
      <c r="T179" s="20"/>
      <c r="U179" s="20"/>
      <c r="V179" s="20"/>
      <c r="W179" s="32"/>
      <c r="X179" s="173"/>
      <c r="Y179" s="174"/>
      <c r="Z179" s="6"/>
      <c r="AA179" s="6"/>
      <c r="AB179" s="6"/>
      <c r="AC179" s="6"/>
      <c r="AD179" s="6"/>
      <c r="AE179" s="6"/>
      <c r="AF179" s="6"/>
      <c r="AG179" s="6"/>
      <c r="AH179" s="6"/>
      <c r="AI179" s="6"/>
      <c r="AJ179" s="6"/>
    </row>
    <row r="180" spans="2:36" s="9" customFormat="1" ht="6" hidden="1" customHeight="1" x14ac:dyDescent="0.35">
      <c r="B180" s="10"/>
      <c r="F180" s="7"/>
      <c r="G180" s="2"/>
      <c r="H180" s="7"/>
      <c r="I180" s="7"/>
      <c r="J180" s="7"/>
      <c r="K180" s="7"/>
      <c r="L180" s="7"/>
      <c r="M180" s="3"/>
      <c r="N180" s="2"/>
      <c r="O180" s="7"/>
      <c r="P180" s="2"/>
      <c r="Q180" s="7"/>
      <c r="R180" s="14"/>
      <c r="S180" s="14"/>
      <c r="T180" s="20"/>
      <c r="U180" s="20"/>
      <c r="V180" s="20"/>
      <c r="W180" s="32"/>
      <c r="X180" s="173"/>
      <c r="Y180" s="174"/>
      <c r="Z180" s="6"/>
      <c r="AA180" s="6"/>
      <c r="AB180" s="6"/>
      <c r="AC180" s="6"/>
      <c r="AD180" s="6"/>
      <c r="AE180" s="6"/>
      <c r="AF180" s="6"/>
      <c r="AG180" s="6"/>
      <c r="AH180" s="6"/>
      <c r="AI180" s="6"/>
      <c r="AJ180" s="6"/>
    </row>
    <row r="181" spans="2:36" s="9" customFormat="1" ht="6" hidden="1" customHeight="1" x14ac:dyDescent="0.35">
      <c r="B181" s="10"/>
      <c r="F181" s="7"/>
      <c r="G181" s="2"/>
      <c r="H181" s="7"/>
      <c r="I181" s="7"/>
      <c r="J181" s="7"/>
      <c r="K181" s="7"/>
      <c r="L181" s="7"/>
      <c r="M181" s="3"/>
      <c r="N181" s="2"/>
      <c r="O181" s="7"/>
      <c r="P181" s="2"/>
      <c r="Q181" s="7"/>
      <c r="R181" s="14"/>
      <c r="S181" s="14"/>
      <c r="T181" s="20"/>
      <c r="U181" s="20"/>
      <c r="V181" s="20"/>
      <c r="W181" s="32"/>
      <c r="X181" s="173"/>
      <c r="Y181" s="174"/>
      <c r="Z181" s="6"/>
      <c r="AA181" s="6"/>
      <c r="AB181" s="6"/>
      <c r="AC181" s="6"/>
      <c r="AD181" s="6"/>
      <c r="AE181" s="6"/>
      <c r="AF181" s="6"/>
      <c r="AG181" s="6"/>
      <c r="AH181" s="6"/>
      <c r="AI181" s="6"/>
      <c r="AJ181" s="6"/>
    </row>
    <row r="182" spans="2:36" s="9" customFormat="1" ht="6" hidden="1" customHeight="1" x14ac:dyDescent="0.35">
      <c r="B182" s="10"/>
      <c r="F182" s="7"/>
      <c r="G182" s="2"/>
      <c r="H182" s="7"/>
      <c r="I182" s="7"/>
      <c r="J182" s="7"/>
      <c r="K182" s="7"/>
      <c r="L182" s="7"/>
      <c r="M182" s="3"/>
      <c r="N182" s="2"/>
      <c r="O182" s="7"/>
      <c r="P182" s="2"/>
      <c r="Q182" s="7"/>
      <c r="R182" s="14"/>
      <c r="S182" s="14"/>
      <c r="T182" s="20"/>
      <c r="U182" s="20"/>
      <c r="V182" s="20"/>
      <c r="W182" s="32"/>
      <c r="X182" s="173"/>
      <c r="Y182" s="174"/>
      <c r="Z182" s="6"/>
      <c r="AA182" s="6"/>
      <c r="AB182" s="6"/>
      <c r="AC182" s="6"/>
      <c r="AD182" s="6"/>
      <c r="AE182" s="6"/>
      <c r="AF182" s="6"/>
      <c r="AG182" s="6"/>
      <c r="AH182" s="6"/>
      <c r="AI182" s="6"/>
      <c r="AJ182" s="6"/>
    </row>
    <row r="183" spans="2:36" s="9" customFormat="1" ht="6" hidden="1" customHeight="1" x14ac:dyDescent="0.35">
      <c r="B183" s="10"/>
      <c r="F183" s="7"/>
      <c r="G183" s="2"/>
      <c r="H183" s="7"/>
      <c r="I183" s="7"/>
      <c r="J183" s="7"/>
      <c r="K183" s="7"/>
      <c r="L183" s="7"/>
      <c r="M183" s="3"/>
      <c r="N183" s="2"/>
      <c r="O183" s="7"/>
      <c r="P183" s="2"/>
      <c r="Q183" s="7"/>
      <c r="R183" s="14"/>
      <c r="S183" s="14"/>
      <c r="T183" s="20"/>
      <c r="U183" s="20"/>
      <c r="V183" s="20"/>
      <c r="W183" s="32"/>
      <c r="X183" s="173"/>
      <c r="Y183" s="174"/>
      <c r="Z183" s="6"/>
      <c r="AA183" s="6"/>
      <c r="AB183" s="6"/>
      <c r="AC183" s="6"/>
      <c r="AD183" s="6"/>
      <c r="AE183" s="6"/>
      <c r="AF183" s="6"/>
      <c r="AG183" s="6"/>
      <c r="AH183" s="6"/>
      <c r="AI183" s="6"/>
      <c r="AJ183" s="6"/>
    </row>
    <row r="184" spans="2:36" s="9" customFormat="1" ht="6" hidden="1" customHeight="1" x14ac:dyDescent="0.35">
      <c r="B184" s="10"/>
      <c r="F184" s="7"/>
      <c r="G184" s="2"/>
      <c r="H184" s="7"/>
      <c r="I184" s="7"/>
      <c r="J184" s="7"/>
      <c r="K184" s="7"/>
      <c r="L184" s="7"/>
      <c r="M184" s="3"/>
      <c r="N184" s="2"/>
      <c r="O184" s="7"/>
      <c r="P184" s="2"/>
      <c r="Q184" s="7"/>
      <c r="R184" s="14"/>
      <c r="S184" s="14"/>
      <c r="T184" s="20"/>
      <c r="U184" s="20"/>
      <c r="V184" s="20"/>
      <c r="W184" s="32"/>
      <c r="X184" s="173"/>
      <c r="Y184" s="174"/>
      <c r="Z184" s="6"/>
      <c r="AA184" s="6"/>
      <c r="AB184" s="6"/>
      <c r="AC184" s="6"/>
      <c r="AD184" s="6"/>
      <c r="AE184" s="6"/>
      <c r="AF184" s="6"/>
      <c r="AG184" s="6"/>
      <c r="AH184" s="6"/>
      <c r="AI184" s="6"/>
      <c r="AJ184" s="6"/>
    </row>
    <row r="185" spans="2:36" s="9" customFormat="1" ht="6" hidden="1" customHeight="1" x14ac:dyDescent="0.35">
      <c r="B185" s="10"/>
      <c r="F185" s="7"/>
      <c r="G185" s="2"/>
      <c r="H185" s="7"/>
      <c r="I185" s="7"/>
      <c r="J185" s="7"/>
      <c r="K185" s="7"/>
      <c r="L185" s="7"/>
      <c r="M185" s="3"/>
      <c r="N185" s="2"/>
      <c r="O185" s="7"/>
      <c r="P185" s="2"/>
      <c r="Q185" s="7"/>
      <c r="R185" s="14"/>
      <c r="S185" s="14"/>
      <c r="T185" s="20"/>
      <c r="U185" s="20"/>
      <c r="V185" s="20"/>
      <c r="W185" s="32"/>
      <c r="X185" s="173"/>
      <c r="Y185" s="174"/>
      <c r="Z185" s="6"/>
      <c r="AA185" s="6"/>
      <c r="AB185" s="6"/>
      <c r="AC185" s="6"/>
      <c r="AD185" s="6"/>
      <c r="AE185" s="6"/>
      <c r="AF185" s="6"/>
      <c r="AG185" s="6"/>
      <c r="AH185" s="6"/>
      <c r="AI185" s="6"/>
      <c r="AJ185" s="6"/>
    </row>
    <row r="186" spans="2:36" s="9" customFormat="1" ht="6" hidden="1" customHeight="1" x14ac:dyDescent="0.35">
      <c r="B186" s="10"/>
      <c r="F186" s="7"/>
      <c r="G186" s="2"/>
      <c r="H186" s="7"/>
      <c r="I186" s="7"/>
      <c r="J186" s="7"/>
      <c r="K186" s="7"/>
      <c r="L186" s="7"/>
      <c r="M186" s="3"/>
      <c r="N186" s="2"/>
      <c r="O186" s="7"/>
      <c r="P186" s="2"/>
      <c r="Q186" s="7"/>
      <c r="R186" s="14"/>
      <c r="S186" s="14"/>
      <c r="T186" s="20"/>
      <c r="U186" s="20"/>
      <c r="V186" s="20"/>
      <c r="W186" s="32"/>
      <c r="X186" s="173"/>
      <c r="Y186" s="174"/>
      <c r="Z186" s="6"/>
      <c r="AA186" s="6"/>
      <c r="AB186" s="6"/>
      <c r="AC186" s="6"/>
      <c r="AD186" s="6"/>
      <c r="AE186" s="6"/>
      <c r="AF186" s="6"/>
      <c r="AG186" s="6"/>
      <c r="AH186" s="6"/>
      <c r="AI186" s="6"/>
      <c r="AJ186" s="6"/>
    </row>
    <row r="187" spans="2:36" s="9" customFormat="1" ht="6" hidden="1" customHeight="1" x14ac:dyDescent="0.35">
      <c r="B187" s="10"/>
      <c r="F187" s="7"/>
      <c r="G187" s="2"/>
      <c r="H187" s="7"/>
      <c r="I187" s="7"/>
      <c r="J187" s="7"/>
      <c r="K187" s="7"/>
      <c r="L187" s="7"/>
      <c r="M187" s="3"/>
      <c r="N187" s="2"/>
      <c r="O187" s="7"/>
      <c r="P187" s="2"/>
      <c r="Q187" s="7"/>
      <c r="R187" s="14"/>
      <c r="S187" s="14"/>
      <c r="T187" s="20"/>
      <c r="U187" s="20"/>
      <c r="V187" s="20"/>
      <c r="W187" s="32"/>
      <c r="X187" s="173"/>
      <c r="Y187" s="174"/>
      <c r="Z187" s="6"/>
      <c r="AA187" s="6"/>
      <c r="AB187" s="6"/>
      <c r="AC187" s="6"/>
      <c r="AD187" s="6"/>
      <c r="AE187" s="6"/>
      <c r="AF187" s="6"/>
      <c r="AG187" s="6"/>
      <c r="AH187" s="6"/>
      <c r="AI187" s="6"/>
      <c r="AJ187" s="6"/>
    </row>
    <row r="188" spans="2:36" s="9" customFormat="1" ht="6" hidden="1" customHeight="1" x14ac:dyDescent="0.35">
      <c r="B188" s="10"/>
      <c r="F188" s="7"/>
      <c r="G188" s="2"/>
      <c r="H188" s="7"/>
      <c r="I188" s="7"/>
      <c r="J188" s="7"/>
      <c r="K188" s="7"/>
      <c r="L188" s="7"/>
      <c r="M188" s="3"/>
      <c r="N188" s="2"/>
      <c r="O188" s="7"/>
      <c r="P188" s="2"/>
      <c r="Q188" s="7"/>
      <c r="R188" s="14"/>
      <c r="S188" s="14"/>
      <c r="T188" s="20"/>
      <c r="U188" s="20"/>
      <c r="V188" s="20"/>
      <c r="W188" s="32"/>
      <c r="X188" s="173"/>
      <c r="Y188" s="174"/>
      <c r="Z188" s="6"/>
      <c r="AA188" s="6"/>
      <c r="AB188" s="6"/>
      <c r="AC188" s="6"/>
      <c r="AD188" s="6"/>
      <c r="AE188" s="6"/>
      <c r="AF188" s="6"/>
      <c r="AG188" s="6"/>
      <c r="AH188" s="6"/>
      <c r="AI188" s="6"/>
      <c r="AJ188" s="6"/>
    </row>
    <row r="189" spans="2:36" s="9" customFormat="1" ht="6" hidden="1" customHeight="1" x14ac:dyDescent="0.35">
      <c r="B189" s="10"/>
      <c r="F189" s="7"/>
      <c r="G189" s="2"/>
      <c r="H189" s="7"/>
      <c r="I189" s="7"/>
      <c r="J189" s="7"/>
      <c r="K189" s="7"/>
      <c r="L189" s="7"/>
      <c r="M189" s="3"/>
      <c r="N189" s="2"/>
      <c r="O189" s="7"/>
      <c r="P189" s="2"/>
      <c r="Q189" s="7"/>
      <c r="R189" s="14"/>
      <c r="S189" s="14"/>
      <c r="T189" s="20"/>
      <c r="U189" s="20"/>
      <c r="V189" s="20"/>
      <c r="W189" s="32"/>
      <c r="X189" s="173"/>
      <c r="Y189" s="174"/>
      <c r="Z189" s="6"/>
      <c r="AA189" s="6"/>
      <c r="AB189" s="6"/>
      <c r="AC189" s="6"/>
      <c r="AD189" s="6"/>
      <c r="AE189" s="6"/>
      <c r="AF189" s="6"/>
      <c r="AG189" s="6"/>
      <c r="AH189" s="6"/>
      <c r="AI189" s="6"/>
      <c r="AJ189" s="6"/>
    </row>
    <row r="190" spans="2:36" s="9" customFormat="1" ht="6" hidden="1" customHeight="1" x14ac:dyDescent="0.35">
      <c r="B190" s="10"/>
      <c r="F190" s="7"/>
      <c r="G190" s="2"/>
      <c r="H190" s="7"/>
      <c r="I190" s="7"/>
      <c r="J190" s="7"/>
      <c r="K190" s="7"/>
      <c r="L190" s="7"/>
      <c r="M190" s="3"/>
      <c r="N190" s="2"/>
      <c r="O190" s="7"/>
      <c r="P190" s="2"/>
      <c r="Q190" s="7"/>
      <c r="R190" s="14"/>
      <c r="S190" s="14"/>
      <c r="T190" s="20"/>
      <c r="U190" s="20"/>
      <c r="V190" s="20"/>
      <c r="W190" s="32"/>
      <c r="X190" s="173"/>
      <c r="Y190" s="174"/>
      <c r="Z190" s="6"/>
      <c r="AA190" s="6"/>
      <c r="AB190" s="6"/>
      <c r="AC190" s="6"/>
      <c r="AD190" s="6"/>
      <c r="AE190" s="6"/>
      <c r="AF190" s="6"/>
      <c r="AG190" s="6"/>
      <c r="AH190" s="6"/>
      <c r="AI190" s="6"/>
      <c r="AJ190" s="6"/>
    </row>
    <row r="191" spans="2:36" s="9" customFormat="1" ht="6" hidden="1" customHeight="1" x14ac:dyDescent="0.35">
      <c r="B191" s="10"/>
      <c r="F191" s="7"/>
      <c r="G191" s="2"/>
      <c r="H191" s="7"/>
      <c r="I191" s="7"/>
      <c r="J191" s="7"/>
      <c r="K191" s="7"/>
      <c r="L191" s="7"/>
      <c r="M191" s="3"/>
      <c r="N191" s="2"/>
      <c r="O191" s="7"/>
      <c r="P191" s="2"/>
      <c r="Q191" s="7"/>
      <c r="R191" s="14"/>
      <c r="S191" s="14"/>
      <c r="T191" s="20"/>
      <c r="U191" s="20"/>
      <c r="V191" s="20"/>
      <c r="W191" s="32"/>
      <c r="X191" s="173"/>
      <c r="Y191" s="174"/>
      <c r="Z191" s="6"/>
      <c r="AA191" s="6"/>
      <c r="AB191" s="6"/>
      <c r="AC191" s="6"/>
      <c r="AD191" s="6"/>
      <c r="AE191" s="6"/>
      <c r="AF191" s="6"/>
      <c r="AG191" s="6"/>
      <c r="AH191" s="6"/>
      <c r="AI191" s="6"/>
      <c r="AJ191" s="6"/>
    </row>
    <row r="192" spans="2:36" s="9" customFormat="1" ht="6" hidden="1" customHeight="1" x14ac:dyDescent="0.35">
      <c r="B192" s="10"/>
      <c r="F192" s="7"/>
      <c r="G192" s="2"/>
      <c r="H192" s="7"/>
      <c r="I192" s="7"/>
      <c r="J192" s="7"/>
      <c r="K192" s="7"/>
      <c r="L192" s="7"/>
      <c r="M192" s="3"/>
      <c r="N192" s="2"/>
      <c r="O192" s="7"/>
      <c r="P192" s="2"/>
      <c r="Q192" s="7"/>
      <c r="R192" s="14"/>
      <c r="S192" s="14"/>
      <c r="T192" s="20"/>
      <c r="U192" s="20"/>
      <c r="V192" s="20"/>
      <c r="W192" s="32"/>
      <c r="X192" s="173"/>
      <c r="Y192" s="174"/>
      <c r="Z192" s="6"/>
      <c r="AA192" s="6"/>
      <c r="AB192" s="6"/>
      <c r="AC192" s="6"/>
      <c r="AD192" s="6"/>
      <c r="AE192" s="6"/>
      <c r="AF192" s="6"/>
      <c r="AG192" s="6"/>
      <c r="AH192" s="6"/>
      <c r="AI192" s="6"/>
      <c r="AJ192" s="6"/>
    </row>
    <row r="193" spans="2:36" s="9" customFormat="1" ht="6" hidden="1" customHeight="1" x14ac:dyDescent="0.35">
      <c r="B193" s="10"/>
      <c r="F193" s="7"/>
      <c r="G193" s="2"/>
      <c r="H193" s="7"/>
      <c r="I193" s="7"/>
      <c r="J193" s="7"/>
      <c r="K193" s="7"/>
      <c r="L193" s="7"/>
      <c r="M193" s="3"/>
      <c r="N193" s="2"/>
      <c r="O193" s="7"/>
      <c r="P193" s="2"/>
      <c r="Q193" s="7"/>
      <c r="R193" s="14"/>
      <c r="S193" s="14"/>
      <c r="T193" s="20"/>
      <c r="U193" s="20"/>
      <c r="V193" s="20"/>
      <c r="W193" s="32"/>
      <c r="X193" s="173"/>
      <c r="Y193" s="174"/>
      <c r="Z193" s="6"/>
      <c r="AA193" s="6"/>
      <c r="AB193" s="6"/>
      <c r="AC193" s="6"/>
      <c r="AD193" s="6"/>
      <c r="AE193" s="6"/>
      <c r="AF193" s="6"/>
      <c r="AG193" s="6"/>
      <c r="AH193" s="6"/>
      <c r="AI193" s="6"/>
      <c r="AJ193" s="6"/>
    </row>
    <row r="194" spans="2:36" s="9" customFormat="1" ht="6" hidden="1" customHeight="1" x14ac:dyDescent="0.35">
      <c r="B194" s="10"/>
      <c r="F194" s="7"/>
      <c r="G194" s="2"/>
      <c r="H194" s="7"/>
      <c r="I194" s="7"/>
      <c r="J194" s="7"/>
      <c r="K194" s="7"/>
      <c r="L194" s="7"/>
      <c r="M194" s="3"/>
      <c r="N194" s="2"/>
      <c r="O194" s="7"/>
      <c r="P194" s="2"/>
      <c r="Q194" s="7"/>
      <c r="R194" s="14"/>
      <c r="S194" s="14"/>
      <c r="T194" s="20"/>
      <c r="U194" s="20"/>
      <c r="V194" s="20"/>
      <c r="W194" s="32"/>
      <c r="X194" s="173"/>
      <c r="Y194" s="174"/>
      <c r="Z194" s="6"/>
      <c r="AA194" s="6"/>
      <c r="AB194" s="6"/>
      <c r="AC194" s="6"/>
      <c r="AD194" s="6"/>
      <c r="AE194" s="6"/>
      <c r="AF194" s="6"/>
      <c r="AG194" s="6"/>
      <c r="AH194" s="6"/>
      <c r="AI194" s="6"/>
      <c r="AJ194" s="6"/>
    </row>
    <row r="195" spans="2:36" s="9" customFormat="1" ht="6" hidden="1" customHeight="1" x14ac:dyDescent="0.35">
      <c r="B195" s="10"/>
      <c r="F195" s="7"/>
      <c r="G195" s="2"/>
      <c r="H195" s="7"/>
      <c r="I195" s="7"/>
      <c r="J195" s="7"/>
      <c r="K195" s="7"/>
      <c r="L195" s="7"/>
      <c r="M195" s="3"/>
      <c r="N195" s="2"/>
      <c r="O195" s="7"/>
      <c r="P195" s="2"/>
      <c r="Q195" s="7"/>
      <c r="R195" s="14"/>
      <c r="S195" s="14"/>
      <c r="T195" s="20"/>
      <c r="U195" s="20"/>
      <c r="V195" s="20"/>
      <c r="W195" s="32"/>
      <c r="X195" s="173"/>
      <c r="Y195" s="174"/>
      <c r="Z195" s="6"/>
      <c r="AA195" s="6"/>
      <c r="AB195" s="6"/>
      <c r="AC195" s="6"/>
      <c r="AD195" s="6"/>
      <c r="AE195" s="6"/>
      <c r="AF195" s="6"/>
      <c r="AG195" s="6"/>
      <c r="AH195" s="6"/>
      <c r="AI195" s="6"/>
      <c r="AJ195" s="6"/>
    </row>
    <row r="196" spans="2:36" s="9" customFormat="1" ht="6" hidden="1" customHeight="1" x14ac:dyDescent="0.35">
      <c r="B196" s="10"/>
      <c r="F196" s="7"/>
      <c r="G196" s="2"/>
      <c r="H196" s="7"/>
      <c r="I196" s="7"/>
      <c r="J196" s="7"/>
      <c r="K196" s="7"/>
      <c r="L196" s="7"/>
      <c r="M196" s="3"/>
      <c r="N196" s="2"/>
      <c r="O196" s="7"/>
      <c r="P196" s="2"/>
      <c r="Q196" s="7"/>
      <c r="R196" s="14"/>
      <c r="S196" s="14"/>
      <c r="T196" s="20"/>
      <c r="U196" s="20"/>
      <c r="V196" s="20"/>
      <c r="W196" s="32"/>
      <c r="X196" s="173"/>
      <c r="Y196" s="174"/>
      <c r="Z196" s="6"/>
      <c r="AA196" s="6"/>
      <c r="AB196" s="6"/>
      <c r="AC196" s="6"/>
      <c r="AD196" s="6"/>
      <c r="AE196" s="6"/>
      <c r="AF196" s="6"/>
      <c r="AG196" s="6"/>
      <c r="AH196" s="6"/>
      <c r="AI196" s="6"/>
      <c r="AJ196" s="6"/>
    </row>
    <row r="197" spans="2:36" s="9" customFormat="1" ht="6" hidden="1" customHeight="1" x14ac:dyDescent="0.35">
      <c r="B197" s="10"/>
      <c r="F197" s="7"/>
      <c r="G197" s="2"/>
      <c r="H197" s="7"/>
      <c r="I197" s="7"/>
      <c r="J197" s="7"/>
      <c r="K197" s="7"/>
      <c r="L197" s="7"/>
      <c r="M197" s="3"/>
      <c r="N197" s="2"/>
      <c r="O197" s="7"/>
      <c r="P197" s="2"/>
      <c r="Q197" s="7"/>
      <c r="R197" s="14"/>
      <c r="S197" s="14"/>
      <c r="T197" s="20"/>
      <c r="U197" s="20"/>
      <c r="V197" s="20"/>
      <c r="W197" s="32"/>
      <c r="X197" s="173"/>
      <c r="Y197" s="174"/>
      <c r="Z197" s="6"/>
      <c r="AA197" s="6"/>
      <c r="AB197" s="6"/>
      <c r="AC197" s="6"/>
      <c r="AD197" s="6"/>
      <c r="AE197" s="6"/>
      <c r="AF197" s="6"/>
      <c r="AG197" s="6"/>
      <c r="AH197" s="6"/>
      <c r="AI197" s="6"/>
      <c r="AJ197" s="6"/>
    </row>
    <row r="198" spans="2:36" s="9" customFormat="1" ht="6" hidden="1" customHeight="1" x14ac:dyDescent="0.35">
      <c r="B198" s="10"/>
      <c r="F198" s="7"/>
      <c r="G198" s="2"/>
      <c r="H198" s="7"/>
      <c r="I198" s="7"/>
      <c r="J198" s="7"/>
      <c r="K198" s="7"/>
      <c r="L198" s="7"/>
      <c r="M198" s="3"/>
      <c r="N198" s="2"/>
      <c r="O198" s="7"/>
      <c r="P198" s="2"/>
      <c r="Q198" s="7"/>
      <c r="R198" s="14"/>
      <c r="S198" s="14"/>
      <c r="T198" s="20"/>
      <c r="U198" s="20"/>
      <c r="V198" s="20"/>
      <c r="W198" s="32"/>
      <c r="X198" s="173"/>
      <c r="Y198" s="174"/>
      <c r="Z198" s="6"/>
      <c r="AA198" s="6"/>
      <c r="AB198" s="6"/>
      <c r="AC198" s="6"/>
      <c r="AD198" s="6"/>
      <c r="AE198" s="6"/>
      <c r="AF198" s="6"/>
      <c r="AG198" s="6"/>
      <c r="AH198" s="6"/>
      <c r="AI198" s="6"/>
      <c r="AJ198" s="6"/>
    </row>
    <row r="199" spans="2:36" s="9" customFormat="1" ht="6" hidden="1" customHeight="1" x14ac:dyDescent="0.35">
      <c r="B199" s="10"/>
      <c r="F199" s="7"/>
      <c r="G199" s="2"/>
      <c r="H199" s="7"/>
      <c r="I199" s="7"/>
      <c r="J199" s="7"/>
      <c r="K199" s="7"/>
      <c r="L199" s="7"/>
      <c r="M199" s="3"/>
      <c r="N199" s="2"/>
      <c r="O199" s="7"/>
      <c r="P199" s="2"/>
      <c r="Q199" s="7"/>
      <c r="R199" s="14"/>
      <c r="S199" s="14"/>
      <c r="T199" s="20"/>
      <c r="U199" s="20"/>
      <c r="V199" s="20"/>
      <c r="W199" s="32"/>
      <c r="X199" s="173"/>
      <c r="Y199" s="174"/>
      <c r="Z199" s="6"/>
      <c r="AA199" s="6"/>
      <c r="AB199" s="6"/>
      <c r="AC199" s="6"/>
      <c r="AD199" s="6"/>
      <c r="AE199" s="6"/>
      <c r="AF199" s="6"/>
      <c r="AG199" s="6"/>
      <c r="AH199" s="6"/>
      <c r="AI199" s="6"/>
      <c r="AJ199" s="6"/>
    </row>
    <row r="200" spans="2:36" s="9" customFormat="1" ht="6" hidden="1" customHeight="1" x14ac:dyDescent="0.35">
      <c r="B200" s="10"/>
      <c r="F200" s="7"/>
      <c r="G200" s="2"/>
      <c r="H200" s="7"/>
      <c r="I200" s="7"/>
      <c r="J200" s="7"/>
      <c r="K200" s="7"/>
      <c r="L200" s="7"/>
      <c r="M200" s="3"/>
      <c r="N200" s="2"/>
      <c r="O200" s="7"/>
      <c r="P200" s="2"/>
      <c r="Q200" s="7"/>
      <c r="R200" s="14"/>
      <c r="S200" s="14"/>
      <c r="T200" s="20"/>
      <c r="U200" s="20"/>
      <c r="V200" s="20"/>
      <c r="W200" s="32"/>
      <c r="X200" s="173"/>
      <c r="Y200" s="174"/>
      <c r="Z200" s="6"/>
      <c r="AA200" s="6"/>
      <c r="AB200" s="6"/>
      <c r="AC200" s="6"/>
      <c r="AD200" s="6"/>
      <c r="AE200" s="6"/>
      <c r="AF200" s="6"/>
      <c r="AG200" s="6"/>
      <c r="AH200" s="6"/>
      <c r="AI200" s="6"/>
      <c r="AJ200" s="6"/>
    </row>
    <row r="201" spans="2:36" s="9" customFormat="1" ht="6" hidden="1" customHeight="1" x14ac:dyDescent="0.35">
      <c r="B201" s="10"/>
      <c r="F201" s="7"/>
      <c r="G201" s="2"/>
      <c r="H201" s="7"/>
      <c r="I201" s="7"/>
      <c r="J201" s="7"/>
      <c r="K201" s="7"/>
      <c r="L201" s="7"/>
      <c r="M201" s="3"/>
      <c r="N201" s="2"/>
      <c r="O201" s="7"/>
      <c r="P201" s="2"/>
      <c r="Q201" s="7"/>
      <c r="R201" s="14"/>
      <c r="S201" s="14"/>
      <c r="T201" s="20"/>
      <c r="U201" s="20"/>
      <c r="V201" s="20"/>
      <c r="W201" s="32"/>
      <c r="X201" s="173"/>
      <c r="Y201" s="174"/>
      <c r="Z201" s="6"/>
      <c r="AA201" s="6"/>
      <c r="AB201" s="6"/>
      <c r="AC201" s="6"/>
      <c r="AD201" s="6"/>
      <c r="AE201" s="6"/>
      <c r="AF201" s="6"/>
      <c r="AG201" s="6"/>
      <c r="AH201" s="6"/>
      <c r="AI201" s="6"/>
      <c r="AJ201" s="6"/>
    </row>
    <row r="202" spans="2:36" s="9" customFormat="1" ht="6" hidden="1" customHeight="1" x14ac:dyDescent="0.35">
      <c r="B202" s="10"/>
      <c r="F202" s="7"/>
      <c r="G202" s="2"/>
      <c r="H202" s="7"/>
      <c r="I202" s="7"/>
      <c r="J202" s="7"/>
      <c r="K202" s="7"/>
      <c r="L202" s="7"/>
      <c r="M202" s="3"/>
      <c r="N202" s="2"/>
      <c r="O202" s="7"/>
      <c r="P202" s="2"/>
      <c r="Q202" s="7"/>
      <c r="R202" s="14"/>
      <c r="S202" s="14"/>
      <c r="T202" s="20"/>
      <c r="U202" s="20"/>
      <c r="V202" s="20"/>
      <c r="W202" s="32"/>
      <c r="X202" s="173"/>
      <c r="Y202" s="174"/>
      <c r="Z202" s="6"/>
      <c r="AA202" s="6"/>
      <c r="AB202" s="6"/>
      <c r="AC202" s="6"/>
      <c r="AD202" s="6"/>
      <c r="AE202" s="6"/>
      <c r="AF202" s="6"/>
      <c r="AG202" s="6"/>
      <c r="AH202" s="6"/>
      <c r="AI202" s="6"/>
      <c r="AJ202" s="6"/>
    </row>
    <row r="203" spans="2:36" s="9" customFormat="1" ht="6" hidden="1" customHeight="1" x14ac:dyDescent="0.35">
      <c r="B203" s="10"/>
      <c r="F203" s="7"/>
      <c r="G203" s="2"/>
      <c r="H203" s="7"/>
      <c r="I203" s="7"/>
      <c r="J203" s="7"/>
      <c r="K203" s="7"/>
      <c r="L203" s="7"/>
      <c r="M203" s="3"/>
      <c r="N203" s="2"/>
      <c r="O203" s="7"/>
      <c r="P203" s="2"/>
      <c r="Q203" s="7"/>
      <c r="R203" s="14"/>
      <c r="S203" s="14"/>
      <c r="T203" s="20"/>
      <c r="U203" s="20"/>
      <c r="V203" s="20"/>
      <c r="W203" s="32"/>
      <c r="X203" s="173"/>
      <c r="Y203" s="174"/>
      <c r="Z203" s="6"/>
      <c r="AA203" s="6"/>
      <c r="AB203" s="6"/>
      <c r="AC203" s="6"/>
      <c r="AD203" s="6"/>
      <c r="AE203" s="6"/>
      <c r="AF203" s="6"/>
      <c r="AG203" s="6"/>
      <c r="AH203" s="6"/>
      <c r="AI203" s="6"/>
      <c r="AJ203" s="6"/>
    </row>
    <row r="204" spans="2:36" s="9" customFormat="1" ht="6" hidden="1" customHeight="1" x14ac:dyDescent="0.35">
      <c r="B204" s="10"/>
      <c r="F204" s="7"/>
      <c r="G204" s="2"/>
      <c r="H204" s="7"/>
      <c r="I204" s="7"/>
      <c r="J204" s="7"/>
      <c r="K204" s="7"/>
      <c r="L204" s="7"/>
      <c r="M204" s="3"/>
      <c r="N204" s="2"/>
      <c r="O204" s="7"/>
      <c r="P204" s="2"/>
      <c r="Q204" s="7"/>
      <c r="R204" s="14"/>
      <c r="S204" s="14"/>
      <c r="T204" s="20"/>
      <c r="U204" s="20"/>
      <c r="V204" s="20"/>
      <c r="W204" s="32"/>
      <c r="X204" s="173"/>
      <c r="Y204" s="174"/>
      <c r="Z204" s="6"/>
      <c r="AA204" s="6"/>
      <c r="AB204" s="6"/>
      <c r="AC204" s="6"/>
      <c r="AD204" s="6"/>
      <c r="AE204" s="6"/>
      <c r="AF204" s="6"/>
      <c r="AG204" s="6"/>
      <c r="AH204" s="6"/>
      <c r="AI204" s="6"/>
      <c r="AJ204" s="6"/>
    </row>
    <row r="205" spans="2:36" s="9" customFormat="1" ht="6" hidden="1" customHeight="1" x14ac:dyDescent="0.35">
      <c r="B205" s="10"/>
      <c r="F205" s="7"/>
      <c r="G205" s="2"/>
      <c r="H205" s="7"/>
      <c r="I205" s="7"/>
      <c r="J205" s="7"/>
      <c r="K205" s="7"/>
      <c r="L205" s="7"/>
      <c r="M205" s="3"/>
      <c r="N205" s="2"/>
      <c r="O205" s="7"/>
      <c r="P205" s="2"/>
      <c r="Q205" s="7"/>
      <c r="R205" s="14"/>
      <c r="S205" s="14"/>
      <c r="T205" s="20"/>
      <c r="U205" s="20"/>
      <c r="V205" s="20"/>
      <c r="W205" s="32"/>
      <c r="X205" s="173"/>
      <c r="Y205" s="174"/>
      <c r="Z205" s="6"/>
      <c r="AA205" s="6"/>
      <c r="AB205" s="6"/>
      <c r="AC205" s="6"/>
      <c r="AD205" s="6"/>
      <c r="AE205" s="6"/>
      <c r="AF205" s="6"/>
      <c r="AG205" s="6"/>
      <c r="AH205" s="6"/>
      <c r="AI205" s="6"/>
      <c r="AJ205" s="6"/>
    </row>
    <row r="206" spans="2:36" s="9" customFormat="1" ht="6" hidden="1" customHeight="1" x14ac:dyDescent="0.35">
      <c r="B206" s="10"/>
      <c r="F206" s="7"/>
      <c r="G206" s="2"/>
      <c r="H206" s="7"/>
      <c r="I206" s="7"/>
      <c r="J206" s="7"/>
      <c r="K206" s="7"/>
      <c r="L206" s="7"/>
      <c r="M206" s="3"/>
      <c r="N206" s="2"/>
      <c r="O206" s="7"/>
      <c r="P206" s="2"/>
      <c r="Q206" s="7"/>
      <c r="R206" s="14"/>
      <c r="S206" s="14"/>
      <c r="T206" s="20"/>
      <c r="U206" s="20"/>
      <c r="V206" s="20"/>
      <c r="W206" s="32"/>
      <c r="X206" s="173"/>
      <c r="Y206" s="174"/>
      <c r="Z206" s="6"/>
      <c r="AA206" s="6"/>
      <c r="AB206" s="6"/>
      <c r="AC206" s="6"/>
      <c r="AD206" s="6"/>
      <c r="AE206" s="6"/>
      <c r="AF206" s="6"/>
      <c r="AG206" s="6"/>
      <c r="AH206" s="6"/>
      <c r="AI206" s="6"/>
      <c r="AJ206" s="6"/>
    </row>
    <row r="207" spans="2:36" s="9" customFormat="1" ht="6" hidden="1" customHeight="1" x14ac:dyDescent="0.35">
      <c r="B207" s="10"/>
      <c r="F207" s="7"/>
      <c r="G207" s="2"/>
      <c r="H207" s="7"/>
      <c r="I207" s="7"/>
      <c r="J207" s="7"/>
      <c r="K207" s="7"/>
      <c r="L207" s="7"/>
      <c r="M207" s="3"/>
      <c r="N207" s="2"/>
      <c r="O207" s="7"/>
      <c r="P207" s="2"/>
      <c r="Q207" s="7"/>
      <c r="R207" s="14"/>
      <c r="S207" s="14"/>
      <c r="T207" s="20"/>
      <c r="U207" s="20"/>
      <c r="V207" s="20"/>
      <c r="W207" s="32"/>
      <c r="X207" s="173"/>
      <c r="Y207" s="174"/>
      <c r="Z207" s="6"/>
      <c r="AA207" s="6"/>
      <c r="AB207" s="6"/>
      <c r="AC207" s="6"/>
      <c r="AD207" s="6"/>
      <c r="AE207" s="6"/>
      <c r="AF207" s="6"/>
      <c r="AG207" s="6"/>
      <c r="AH207" s="6"/>
      <c r="AI207" s="6"/>
      <c r="AJ207" s="6"/>
    </row>
    <row r="208" spans="2:36" s="9" customFormat="1" ht="6" hidden="1" customHeight="1" x14ac:dyDescent="0.35">
      <c r="B208" s="10"/>
      <c r="F208" s="7"/>
      <c r="G208" s="2"/>
      <c r="H208" s="7"/>
      <c r="I208" s="7"/>
      <c r="J208" s="7"/>
      <c r="K208" s="7"/>
      <c r="L208" s="7"/>
      <c r="M208" s="3"/>
      <c r="N208" s="2"/>
      <c r="O208" s="7"/>
      <c r="P208" s="2"/>
      <c r="Q208" s="7"/>
      <c r="R208" s="14"/>
      <c r="S208" s="14"/>
      <c r="T208" s="20"/>
      <c r="U208" s="20"/>
      <c r="V208" s="20"/>
      <c r="W208" s="32"/>
      <c r="X208" s="173"/>
      <c r="Y208" s="174"/>
      <c r="Z208" s="6"/>
      <c r="AA208" s="6"/>
      <c r="AB208" s="6"/>
      <c r="AC208" s="6"/>
      <c r="AD208" s="6"/>
      <c r="AE208" s="6"/>
      <c r="AF208" s="6"/>
      <c r="AG208" s="6"/>
      <c r="AH208" s="6"/>
      <c r="AI208" s="6"/>
      <c r="AJ208" s="6"/>
    </row>
    <row r="209" spans="2:36" s="9" customFormat="1" ht="6" hidden="1" customHeight="1" x14ac:dyDescent="0.35">
      <c r="B209" s="10"/>
      <c r="F209" s="7"/>
      <c r="G209" s="2"/>
      <c r="H209" s="7"/>
      <c r="I209" s="7"/>
      <c r="J209" s="7"/>
      <c r="K209" s="7"/>
      <c r="L209" s="7"/>
      <c r="M209" s="3"/>
      <c r="N209" s="2"/>
      <c r="O209" s="7"/>
      <c r="P209" s="2"/>
      <c r="Q209" s="7"/>
      <c r="R209" s="14"/>
      <c r="S209" s="14"/>
      <c r="T209" s="20"/>
      <c r="U209" s="20"/>
      <c r="V209" s="20"/>
      <c r="W209" s="32"/>
      <c r="X209" s="173"/>
      <c r="Y209" s="174"/>
      <c r="Z209" s="6"/>
      <c r="AA209" s="6"/>
      <c r="AB209" s="6"/>
      <c r="AC209" s="6"/>
      <c r="AD209" s="6"/>
      <c r="AE209" s="6"/>
      <c r="AF209" s="6"/>
      <c r="AG209" s="6"/>
      <c r="AH209" s="6"/>
      <c r="AI209" s="6"/>
      <c r="AJ209" s="6"/>
    </row>
    <row r="210" spans="2:36" s="9" customFormat="1" ht="6" hidden="1" customHeight="1" x14ac:dyDescent="0.35">
      <c r="B210" s="10"/>
      <c r="F210" s="7"/>
      <c r="G210" s="2"/>
      <c r="H210" s="7"/>
      <c r="I210" s="7"/>
      <c r="J210" s="7"/>
      <c r="K210" s="7"/>
      <c r="L210" s="7"/>
      <c r="M210" s="3"/>
      <c r="N210" s="2"/>
      <c r="O210" s="7"/>
      <c r="P210" s="2"/>
      <c r="Q210" s="7"/>
      <c r="R210" s="14"/>
      <c r="S210" s="14"/>
      <c r="T210" s="20"/>
      <c r="U210" s="20"/>
      <c r="V210" s="20"/>
      <c r="W210" s="32"/>
      <c r="X210" s="173"/>
      <c r="Y210" s="174"/>
      <c r="Z210" s="6"/>
      <c r="AA210" s="6"/>
      <c r="AB210" s="6"/>
      <c r="AC210" s="6"/>
      <c r="AD210" s="6"/>
      <c r="AE210" s="6"/>
      <c r="AF210" s="6"/>
      <c r="AG210" s="6"/>
      <c r="AH210" s="6"/>
      <c r="AI210" s="6"/>
      <c r="AJ210" s="6"/>
    </row>
    <row r="211" spans="2:36" s="9" customFormat="1" ht="6" hidden="1" customHeight="1" x14ac:dyDescent="0.35">
      <c r="B211" s="10"/>
      <c r="F211" s="7"/>
      <c r="G211" s="2"/>
      <c r="H211" s="7"/>
      <c r="I211" s="7"/>
      <c r="J211" s="7"/>
      <c r="K211" s="7"/>
      <c r="L211" s="7"/>
      <c r="M211" s="3"/>
      <c r="N211" s="2"/>
      <c r="O211" s="7"/>
      <c r="P211" s="2"/>
      <c r="Q211" s="7"/>
      <c r="R211" s="14"/>
      <c r="S211" s="14"/>
      <c r="T211" s="20"/>
      <c r="U211" s="20"/>
      <c r="V211" s="20"/>
      <c r="W211" s="32"/>
      <c r="X211" s="173"/>
      <c r="Y211" s="174"/>
      <c r="Z211" s="6"/>
      <c r="AA211" s="6"/>
      <c r="AB211" s="6"/>
      <c r="AC211" s="6"/>
      <c r="AD211" s="6"/>
      <c r="AE211" s="6"/>
      <c r="AF211" s="6"/>
      <c r="AG211" s="6"/>
      <c r="AH211" s="6"/>
      <c r="AI211" s="6"/>
      <c r="AJ211" s="6"/>
    </row>
    <row r="212" spans="2:36" s="9" customFormat="1" ht="6" hidden="1" customHeight="1" x14ac:dyDescent="0.35">
      <c r="B212" s="10"/>
      <c r="F212" s="7"/>
      <c r="G212" s="2"/>
      <c r="H212" s="7"/>
      <c r="I212" s="7"/>
      <c r="J212" s="7"/>
      <c r="K212" s="7"/>
      <c r="L212" s="7"/>
      <c r="M212" s="3"/>
      <c r="N212" s="2"/>
      <c r="O212" s="7"/>
      <c r="P212" s="2"/>
      <c r="Q212" s="7"/>
      <c r="R212" s="14"/>
      <c r="S212" s="14"/>
      <c r="T212" s="20"/>
      <c r="U212" s="20"/>
      <c r="V212" s="20"/>
      <c r="W212" s="32"/>
      <c r="X212" s="173"/>
      <c r="Y212" s="174"/>
      <c r="Z212" s="6"/>
      <c r="AA212" s="6"/>
      <c r="AB212" s="6"/>
      <c r="AC212" s="6"/>
      <c r="AD212" s="6"/>
      <c r="AE212" s="6"/>
      <c r="AF212" s="6"/>
      <c r="AG212" s="6"/>
      <c r="AH212" s="6"/>
      <c r="AI212" s="6"/>
      <c r="AJ212" s="6"/>
    </row>
    <row r="213" spans="2:36" s="9" customFormat="1" ht="6" hidden="1" customHeight="1" x14ac:dyDescent="0.35">
      <c r="B213" s="10"/>
      <c r="F213" s="7"/>
      <c r="G213" s="2"/>
      <c r="H213" s="7"/>
      <c r="I213" s="7"/>
      <c r="J213" s="7"/>
      <c r="K213" s="7"/>
      <c r="L213" s="7"/>
      <c r="M213" s="3"/>
      <c r="N213" s="2"/>
      <c r="O213" s="7"/>
      <c r="P213" s="2"/>
      <c r="Q213" s="7"/>
      <c r="R213" s="14"/>
      <c r="S213" s="14"/>
      <c r="T213" s="20"/>
      <c r="U213" s="20"/>
      <c r="V213" s="20"/>
      <c r="W213" s="32"/>
      <c r="X213" s="173"/>
      <c r="Y213" s="174"/>
      <c r="Z213" s="6"/>
      <c r="AA213" s="6"/>
      <c r="AB213" s="6"/>
      <c r="AC213" s="6"/>
      <c r="AD213" s="6"/>
      <c r="AE213" s="6"/>
      <c r="AF213" s="6"/>
      <c r="AG213" s="6"/>
      <c r="AH213" s="6"/>
      <c r="AI213" s="6"/>
      <c r="AJ213" s="6"/>
    </row>
    <row r="214" spans="2:36" s="9" customFormat="1" ht="6" hidden="1" customHeight="1" x14ac:dyDescent="0.35">
      <c r="B214" s="10"/>
      <c r="F214" s="7"/>
      <c r="G214" s="2"/>
      <c r="H214" s="7"/>
      <c r="I214" s="7"/>
      <c r="J214" s="7"/>
      <c r="K214" s="7"/>
      <c r="L214" s="7"/>
      <c r="M214" s="3"/>
      <c r="N214" s="2"/>
      <c r="O214" s="7"/>
      <c r="P214" s="2"/>
      <c r="Q214" s="7"/>
      <c r="R214" s="14"/>
      <c r="S214" s="14"/>
      <c r="T214" s="20"/>
      <c r="U214" s="20"/>
      <c r="V214" s="20"/>
      <c r="W214" s="32"/>
      <c r="X214" s="173"/>
      <c r="Y214" s="174"/>
      <c r="Z214" s="6"/>
      <c r="AA214" s="6"/>
      <c r="AB214" s="6"/>
      <c r="AC214" s="6"/>
      <c r="AD214" s="6"/>
      <c r="AE214" s="6"/>
      <c r="AF214" s="6"/>
      <c r="AG214" s="6"/>
      <c r="AH214" s="6"/>
      <c r="AI214" s="6"/>
      <c r="AJ214" s="6"/>
    </row>
    <row r="215" spans="2:36" s="9" customFormat="1" ht="6" hidden="1" customHeight="1" x14ac:dyDescent="0.35">
      <c r="B215" s="10"/>
      <c r="F215" s="7"/>
      <c r="G215" s="2"/>
      <c r="H215" s="7"/>
      <c r="I215" s="7"/>
      <c r="J215" s="7"/>
      <c r="K215" s="7"/>
      <c r="L215" s="7"/>
      <c r="M215" s="3"/>
      <c r="N215" s="2"/>
      <c r="O215" s="7"/>
      <c r="P215" s="2"/>
      <c r="Q215" s="7"/>
      <c r="R215" s="14"/>
      <c r="S215" s="14"/>
      <c r="T215" s="20"/>
      <c r="U215" s="20"/>
      <c r="V215" s="20"/>
      <c r="W215" s="32"/>
      <c r="X215" s="173"/>
      <c r="Y215" s="174"/>
      <c r="Z215" s="6"/>
      <c r="AA215" s="6"/>
      <c r="AB215" s="6"/>
      <c r="AC215" s="6"/>
      <c r="AD215" s="6"/>
      <c r="AE215" s="6"/>
      <c r="AF215" s="6"/>
      <c r="AG215" s="6"/>
      <c r="AH215" s="6"/>
      <c r="AI215" s="6"/>
      <c r="AJ215" s="6"/>
    </row>
    <row r="216" spans="2:36" s="9" customFormat="1" ht="6" hidden="1" customHeight="1" x14ac:dyDescent="0.35">
      <c r="B216" s="10"/>
      <c r="F216" s="7"/>
      <c r="G216" s="2"/>
      <c r="H216" s="7"/>
      <c r="I216" s="7"/>
      <c r="J216" s="7"/>
      <c r="K216" s="7"/>
      <c r="L216" s="7"/>
      <c r="M216" s="3"/>
      <c r="N216" s="2"/>
      <c r="O216" s="7"/>
      <c r="P216" s="2"/>
      <c r="Q216" s="7"/>
      <c r="R216" s="14"/>
      <c r="S216" s="14"/>
      <c r="T216" s="20"/>
      <c r="U216" s="20"/>
      <c r="V216" s="20"/>
      <c r="W216" s="32"/>
      <c r="X216" s="173"/>
      <c r="Y216" s="174"/>
      <c r="Z216" s="6"/>
      <c r="AA216" s="6"/>
      <c r="AB216" s="6"/>
      <c r="AC216" s="6"/>
      <c r="AD216" s="6"/>
      <c r="AE216" s="6"/>
      <c r="AF216" s="6"/>
      <c r="AG216" s="6"/>
      <c r="AH216" s="6"/>
      <c r="AI216" s="6"/>
      <c r="AJ216" s="6"/>
    </row>
    <row r="217" spans="2:36" s="9" customFormat="1" ht="6" hidden="1" customHeight="1" x14ac:dyDescent="0.35">
      <c r="B217" s="10"/>
      <c r="F217" s="7"/>
      <c r="G217" s="2"/>
      <c r="H217" s="7"/>
      <c r="I217" s="7"/>
      <c r="J217" s="7"/>
      <c r="K217" s="7"/>
      <c r="L217" s="7"/>
      <c r="M217" s="3"/>
      <c r="N217" s="2"/>
      <c r="O217" s="7"/>
      <c r="P217" s="2"/>
      <c r="Q217" s="7"/>
      <c r="R217" s="14"/>
      <c r="S217" s="14"/>
      <c r="T217" s="20"/>
      <c r="U217" s="20"/>
      <c r="V217" s="20"/>
      <c r="W217" s="32"/>
      <c r="X217" s="173"/>
      <c r="Y217" s="174"/>
      <c r="Z217" s="6"/>
      <c r="AA217" s="6"/>
      <c r="AB217" s="6"/>
      <c r="AC217" s="6"/>
      <c r="AD217" s="6"/>
      <c r="AE217" s="6"/>
      <c r="AF217" s="6"/>
      <c r="AG217" s="6"/>
      <c r="AH217" s="6"/>
      <c r="AI217" s="6"/>
      <c r="AJ217" s="6"/>
    </row>
    <row r="218" spans="2:36" s="9" customFormat="1" ht="6" hidden="1" customHeight="1" x14ac:dyDescent="0.35">
      <c r="B218" s="10"/>
      <c r="F218" s="7"/>
      <c r="G218" s="2"/>
      <c r="H218" s="7"/>
      <c r="I218" s="7"/>
      <c r="J218" s="7"/>
      <c r="K218" s="7"/>
      <c r="L218" s="7"/>
      <c r="M218" s="3"/>
      <c r="N218" s="2"/>
      <c r="O218" s="7"/>
      <c r="P218" s="2"/>
      <c r="Q218" s="7"/>
      <c r="R218" s="14"/>
      <c r="S218" s="14"/>
      <c r="T218" s="20"/>
      <c r="U218" s="20"/>
      <c r="V218" s="20"/>
      <c r="W218" s="32"/>
      <c r="X218" s="173"/>
      <c r="Y218" s="174"/>
      <c r="Z218" s="6"/>
      <c r="AA218" s="6"/>
      <c r="AB218" s="6"/>
      <c r="AC218" s="6"/>
      <c r="AD218" s="6"/>
      <c r="AE218" s="6"/>
      <c r="AF218" s="6"/>
      <c r="AG218" s="6"/>
      <c r="AH218" s="6"/>
      <c r="AI218" s="6"/>
      <c r="AJ218" s="6"/>
    </row>
    <row r="219" spans="2:36" s="9" customFormat="1" ht="6" hidden="1" customHeight="1" x14ac:dyDescent="0.35">
      <c r="B219" s="10"/>
      <c r="F219" s="7"/>
      <c r="G219" s="2"/>
      <c r="H219" s="7"/>
      <c r="I219" s="7"/>
      <c r="J219" s="7"/>
      <c r="K219" s="7"/>
      <c r="L219" s="7"/>
      <c r="M219" s="3"/>
      <c r="N219" s="2"/>
      <c r="O219" s="7"/>
      <c r="P219" s="2"/>
      <c r="Q219" s="7"/>
      <c r="R219" s="14"/>
      <c r="S219" s="14"/>
      <c r="T219" s="20"/>
      <c r="U219" s="20"/>
      <c r="V219" s="20"/>
      <c r="W219" s="32"/>
      <c r="X219" s="173"/>
      <c r="Y219" s="174"/>
      <c r="Z219" s="6"/>
      <c r="AA219" s="6"/>
      <c r="AB219" s="6"/>
      <c r="AC219" s="6"/>
      <c r="AD219" s="6"/>
      <c r="AE219" s="6"/>
      <c r="AF219" s="6"/>
      <c r="AG219" s="6"/>
      <c r="AH219" s="6"/>
      <c r="AI219" s="6"/>
      <c r="AJ219" s="6"/>
    </row>
    <row r="220" spans="2:36" s="9" customFormat="1" ht="6" hidden="1" customHeight="1" x14ac:dyDescent="0.35">
      <c r="B220" s="10"/>
      <c r="F220" s="7"/>
      <c r="G220" s="2"/>
      <c r="H220" s="7"/>
      <c r="I220" s="7"/>
      <c r="J220" s="7"/>
      <c r="K220" s="7"/>
      <c r="L220" s="7"/>
      <c r="M220" s="3"/>
      <c r="N220" s="2"/>
      <c r="O220" s="7"/>
      <c r="P220" s="2"/>
      <c r="Q220" s="7"/>
      <c r="R220" s="14"/>
      <c r="S220" s="14"/>
      <c r="T220" s="20"/>
      <c r="U220" s="20"/>
      <c r="V220" s="20"/>
      <c r="W220" s="32"/>
      <c r="X220" s="173"/>
      <c r="Y220" s="174"/>
      <c r="Z220" s="6"/>
      <c r="AA220" s="6"/>
      <c r="AB220" s="6"/>
      <c r="AC220" s="6"/>
      <c r="AD220" s="6"/>
      <c r="AE220" s="6"/>
      <c r="AF220" s="6"/>
      <c r="AG220" s="6"/>
      <c r="AH220" s="6"/>
      <c r="AI220" s="6"/>
      <c r="AJ220" s="6"/>
    </row>
    <row r="221" spans="2:36" s="9" customFormat="1" ht="6" hidden="1" customHeight="1" x14ac:dyDescent="0.35">
      <c r="B221" s="10"/>
      <c r="F221" s="7"/>
      <c r="G221" s="2"/>
      <c r="H221" s="7"/>
      <c r="I221" s="7"/>
      <c r="J221" s="7"/>
      <c r="K221" s="7"/>
      <c r="L221" s="7"/>
      <c r="M221" s="3"/>
      <c r="N221" s="2"/>
      <c r="O221" s="7"/>
      <c r="P221" s="2"/>
      <c r="Q221" s="7"/>
      <c r="R221" s="14"/>
      <c r="S221" s="14"/>
      <c r="T221" s="20"/>
      <c r="U221" s="20"/>
      <c r="V221" s="20"/>
      <c r="W221" s="32"/>
      <c r="X221" s="173"/>
      <c r="Y221" s="174"/>
      <c r="Z221" s="6"/>
      <c r="AA221" s="6"/>
      <c r="AB221" s="6"/>
      <c r="AC221" s="6"/>
      <c r="AD221" s="6"/>
      <c r="AE221" s="6"/>
      <c r="AF221" s="6"/>
      <c r="AG221" s="6"/>
      <c r="AH221" s="6"/>
      <c r="AI221" s="6"/>
      <c r="AJ221" s="6"/>
    </row>
    <row r="222" spans="2:36" s="9" customFormat="1" ht="6" hidden="1" customHeight="1" x14ac:dyDescent="0.35">
      <c r="B222" s="10"/>
      <c r="F222" s="7"/>
      <c r="G222" s="2"/>
      <c r="H222" s="7"/>
      <c r="I222" s="7"/>
      <c r="J222" s="7"/>
      <c r="K222" s="7"/>
      <c r="L222" s="7"/>
      <c r="M222" s="3"/>
      <c r="N222" s="2"/>
      <c r="O222" s="7"/>
      <c r="P222" s="2"/>
      <c r="Q222" s="7"/>
      <c r="R222" s="14"/>
      <c r="S222" s="14"/>
      <c r="T222" s="20"/>
      <c r="U222" s="20"/>
      <c r="V222" s="20"/>
      <c r="W222" s="32"/>
      <c r="X222" s="173"/>
      <c r="Y222" s="174"/>
      <c r="Z222" s="6"/>
      <c r="AA222" s="6"/>
      <c r="AB222" s="6"/>
      <c r="AC222" s="6"/>
      <c r="AD222" s="6"/>
      <c r="AE222" s="6"/>
      <c r="AF222" s="6"/>
      <c r="AG222" s="6"/>
      <c r="AH222" s="6"/>
      <c r="AI222" s="6"/>
      <c r="AJ222" s="6"/>
    </row>
    <row r="223" spans="2:36" s="9" customFormat="1" ht="6" hidden="1" customHeight="1" x14ac:dyDescent="0.35">
      <c r="B223" s="10"/>
      <c r="F223" s="7"/>
      <c r="G223" s="2"/>
      <c r="H223" s="7"/>
      <c r="I223" s="7"/>
      <c r="J223" s="7"/>
      <c r="K223" s="7"/>
      <c r="L223" s="7"/>
      <c r="M223" s="3"/>
      <c r="N223" s="2"/>
      <c r="O223" s="7"/>
      <c r="P223" s="2"/>
      <c r="Q223" s="7"/>
      <c r="R223" s="14"/>
      <c r="S223" s="14"/>
      <c r="T223" s="20"/>
      <c r="U223" s="20"/>
      <c r="V223" s="20"/>
      <c r="W223" s="32"/>
      <c r="X223" s="173"/>
      <c r="Y223" s="174"/>
      <c r="Z223" s="6"/>
      <c r="AA223" s="6"/>
      <c r="AB223" s="6"/>
      <c r="AC223" s="6"/>
      <c r="AD223" s="6"/>
      <c r="AE223" s="6"/>
      <c r="AF223" s="6"/>
      <c r="AG223" s="6"/>
      <c r="AH223" s="6"/>
      <c r="AI223" s="6"/>
      <c r="AJ223" s="6"/>
    </row>
    <row r="224" spans="2:36" s="9" customFormat="1" ht="6" hidden="1" customHeight="1" x14ac:dyDescent="0.35">
      <c r="B224" s="10"/>
      <c r="F224" s="7"/>
      <c r="G224" s="2"/>
      <c r="H224" s="7"/>
      <c r="I224" s="7"/>
      <c r="J224" s="7"/>
      <c r="K224" s="7"/>
      <c r="L224" s="7"/>
      <c r="M224" s="3"/>
      <c r="N224" s="2"/>
      <c r="O224" s="7"/>
      <c r="P224" s="2"/>
      <c r="Q224" s="7"/>
      <c r="R224" s="14"/>
      <c r="S224" s="14"/>
      <c r="T224" s="20"/>
      <c r="U224" s="20"/>
      <c r="V224" s="20"/>
      <c r="W224" s="32"/>
      <c r="X224" s="173"/>
      <c r="Y224" s="174"/>
      <c r="Z224" s="6"/>
      <c r="AA224" s="6"/>
      <c r="AB224" s="6"/>
      <c r="AC224" s="6"/>
      <c r="AD224" s="6"/>
      <c r="AE224" s="6"/>
      <c r="AF224" s="6"/>
      <c r="AG224" s="6"/>
      <c r="AH224" s="6"/>
      <c r="AI224" s="6"/>
      <c r="AJ224" s="6"/>
    </row>
    <row r="225" spans="2:36" s="9" customFormat="1" ht="6" hidden="1" customHeight="1" x14ac:dyDescent="0.35">
      <c r="B225" s="10"/>
      <c r="F225" s="7"/>
      <c r="G225" s="2"/>
      <c r="H225" s="7"/>
      <c r="I225" s="7"/>
      <c r="J225" s="7"/>
      <c r="K225" s="7"/>
      <c r="L225" s="7"/>
      <c r="M225" s="3"/>
      <c r="N225" s="2"/>
      <c r="O225" s="7"/>
      <c r="P225" s="2"/>
      <c r="Q225" s="7"/>
      <c r="R225" s="14"/>
      <c r="S225" s="14"/>
      <c r="T225" s="20"/>
      <c r="U225" s="20"/>
      <c r="V225" s="20"/>
      <c r="W225" s="32"/>
      <c r="X225" s="173"/>
      <c r="Y225" s="174"/>
      <c r="Z225" s="6"/>
      <c r="AA225" s="6"/>
      <c r="AB225" s="6"/>
      <c r="AC225" s="6"/>
      <c r="AD225" s="6"/>
      <c r="AE225" s="6"/>
      <c r="AF225" s="6"/>
      <c r="AG225" s="6"/>
      <c r="AH225" s="6"/>
      <c r="AI225" s="6"/>
      <c r="AJ225" s="6"/>
    </row>
    <row r="226" spans="2:36" s="9" customFormat="1" ht="6" hidden="1" customHeight="1" x14ac:dyDescent="0.35">
      <c r="B226" s="10"/>
      <c r="F226" s="7"/>
      <c r="G226" s="2"/>
      <c r="H226" s="7"/>
      <c r="I226" s="7"/>
      <c r="J226" s="7"/>
      <c r="K226" s="7"/>
      <c r="L226" s="7"/>
      <c r="M226" s="3"/>
      <c r="N226" s="2"/>
      <c r="O226" s="7"/>
      <c r="P226" s="2"/>
      <c r="Q226" s="7"/>
      <c r="R226" s="14"/>
      <c r="S226" s="14"/>
      <c r="T226" s="20"/>
      <c r="U226" s="20"/>
      <c r="V226" s="20"/>
      <c r="W226" s="32"/>
      <c r="X226" s="173"/>
      <c r="Y226" s="174"/>
      <c r="Z226" s="6"/>
      <c r="AA226" s="6"/>
      <c r="AB226" s="6"/>
      <c r="AC226" s="6"/>
      <c r="AD226" s="6"/>
      <c r="AE226" s="6"/>
      <c r="AF226" s="6"/>
      <c r="AG226" s="6"/>
      <c r="AH226" s="6"/>
      <c r="AI226" s="6"/>
      <c r="AJ226" s="6"/>
    </row>
    <row r="227" spans="2:36" s="9" customFormat="1" ht="6" hidden="1" customHeight="1" x14ac:dyDescent="0.35">
      <c r="B227" s="10"/>
      <c r="F227" s="7"/>
      <c r="G227" s="2"/>
      <c r="H227" s="7"/>
      <c r="I227" s="7"/>
      <c r="J227" s="7"/>
      <c r="K227" s="7"/>
      <c r="L227" s="7"/>
      <c r="M227" s="3"/>
      <c r="N227" s="2"/>
      <c r="O227" s="7"/>
      <c r="P227" s="2"/>
      <c r="Q227" s="7"/>
      <c r="R227" s="14"/>
      <c r="S227" s="14"/>
      <c r="T227" s="20"/>
      <c r="U227" s="20"/>
      <c r="V227" s="20"/>
      <c r="W227" s="32"/>
      <c r="X227" s="173"/>
      <c r="Y227" s="174"/>
      <c r="Z227" s="6"/>
      <c r="AA227" s="6"/>
      <c r="AB227" s="6"/>
      <c r="AC227" s="6"/>
      <c r="AD227" s="6"/>
      <c r="AE227" s="6"/>
      <c r="AF227" s="6"/>
      <c r="AG227" s="6"/>
      <c r="AH227" s="6"/>
      <c r="AI227" s="6"/>
      <c r="AJ227" s="6"/>
    </row>
    <row r="228" spans="2:36" s="9" customFormat="1" ht="6" hidden="1" customHeight="1" x14ac:dyDescent="0.35">
      <c r="B228" s="10"/>
      <c r="F228" s="7"/>
      <c r="G228" s="2"/>
      <c r="H228" s="7"/>
      <c r="I228" s="7"/>
      <c r="J228" s="7"/>
      <c r="K228" s="7"/>
      <c r="L228" s="7"/>
      <c r="M228" s="3"/>
      <c r="N228" s="2"/>
      <c r="O228" s="7"/>
      <c r="P228" s="2"/>
      <c r="Q228" s="7"/>
      <c r="R228" s="14"/>
      <c r="S228" s="14"/>
      <c r="T228" s="20"/>
      <c r="U228" s="20"/>
      <c r="V228" s="20"/>
      <c r="W228" s="32"/>
      <c r="X228" s="173"/>
      <c r="Y228" s="174"/>
      <c r="Z228" s="6"/>
      <c r="AA228" s="6"/>
      <c r="AB228" s="6"/>
      <c r="AC228" s="6"/>
      <c r="AD228" s="6"/>
      <c r="AE228" s="6"/>
      <c r="AF228" s="6"/>
      <c r="AG228" s="6"/>
      <c r="AH228" s="6"/>
      <c r="AI228" s="6"/>
      <c r="AJ228" s="6"/>
    </row>
    <row r="229" spans="2:36" s="9" customFormat="1" ht="6" hidden="1" customHeight="1" x14ac:dyDescent="0.35">
      <c r="B229" s="10"/>
      <c r="F229" s="7"/>
      <c r="G229" s="2"/>
      <c r="H229" s="7"/>
      <c r="I229" s="7"/>
      <c r="J229" s="7"/>
      <c r="K229" s="7"/>
      <c r="L229" s="7"/>
      <c r="M229" s="3"/>
      <c r="N229" s="2"/>
      <c r="O229" s="7"/>
      <c r="P229" s="2"/>
      <c r="Q229" s="7"/>
      <c r="R229" s="14"/>
      <c r="S229" s="14"/>
      <c r="T229" s="20"/>
      <c r="U229" s="20"/>
      <c r="V229" s="20"/>
      <c r="W229" s="32"/>
      <c r="X229" s="173"/>
      <c r="Y229" s="174"/>
      <c r="Z229" s="6"/>
      <c r="AA229" s="6"/>
      <c r="AB229" s="6"/>
      <c r="AC229" s="6"/>
      <c r="AD229" s="6"/>
      <c r="AE229" s="6"/>
      <c r="AF229" s="6"/>
      <c r="AG229" s="6"/>
      <c r="AH229" s="6"/>
      <c r="AI229" s="6"/>
      <c r="AJ229" s="6"/>
    </row>
    <row r="230" spans="2:36" s="9" customFormat="1" ht="6" hidden="1" customHeight="1" x14ac:dyDescent="0.35">
      <c r="B230" s="10"/>
      <c r="F230" s="7"/>
      <c r="G230" s="2"/>
      <c r="H230" s="7"/>
      <c r="I230" s="7"/>
      <c r="J230" s="7"/>
      <c r="K230" s="7"/>
      <c r="L230" s="7"/>
      <c r="M230" s="3"/>
      <c r="N230" s="2"/>
      <c r="O230" s="7"/>
      <c r="P230" s="2"/>
      <c r="Q230" s="7"/>
      <c r="R230" s="14"/>
      <c r="S230" s="14"/>
      <c r="T230" s="20"/>
      <c r="U230" s="20"/>
      <c r="V230" s="20"/>
      <c r="W230" s="32"/>
      <c r="X230" s="173"/>
      <c r="Y230" s="174"/>
      <c r="Z230" s="6"/>
      <c r="AA230" s="6"/>
      <c r="AB230" s="6"/>
      <c r="AC230" s="6"/>
      <c r="AD230" s="6"/>
      <c r="AE230" s="6"/>
      <c r="AF230" s="6"/>
      <c r="AG230" s="6"/>
      <c r="AH230" s="6"/>
      <c r="AI230" s="6"/>
      <c r="AJ230" s="6"/>
    </row>
    <row r="231" spans="2:36" s="9" customFormat="1" ht="6" hidden="1" customHeight="1" x14ac:dyDescent="0.35">
      <c r="B231" s="10"/>
      <c r="F231" s="7"/>
      <c r="G231" s="2"/>
      <c r="H231" s="7"/>
      <c r="I231" s="7"/>
      <c r="J231" s="7"/>
      <c r="K231" s="7"/>
      <c r="L231" s="7"/>
      <c r="M231" s="3"/>
      <c r="N231" s="2"/>
      <c r="O231" s="7"/>
      <c r="P231" s="2"/>
      <c r="Q231" s="7"/>
      <c r="R231" s="14"/>
      <c r="S231" s="14"/>
      <c r="T231" s="20"/>
      <c r="U231" s="20"/>
      <c r="V231" s="20"/>
      <c r="W231" s="32"/>
      <c r="X231" s="173"/>
      <c r="Y231" s="174"/>
      <c r="Z231" s="6"/>
      <c r="AA231" s="6"/>
      <c r="AB231" s="6"/>
      <c r="AC231" s="6"/>
      <c r="AD231" s="6"/>
      <c r="AE231" s="6"/>
      <c r="AF231" s="6"/>
      <c r="AG231" s="6"/>
      <c r="AH231" s="6"/>
      <c r="AI231" s="6"/>
      <c r="AJ231" s="6"/>
    </row>
    <row r="232" spans="2:36" s="9" customFormat="1" ht="6" hidden="1" customHeight="1" x14ac:dyDescent="0.35">
      <c r="B232" s="10"/>
      <c r="F232" s="7"/>
      <c r="G232" s="2"/>
      <c r="H232" s="7"/>
      <c r="I232" s="7"/>
      <c r="J232" s="7"/>
      <c r="K232" s="7"/>
      <c r="L232" s="7"/>
      <c r="M232" s="3"/>
      <c r="N232" s="2"/>
      <c r="O232" s="7"/>
      <c r="P232" s="2"/>
      <c r="Q232" s="7"/>
      <c r="R232" s="14"/>
      <c r="S232" s="14"/>
      <c r="T232" s="20"/>
      <c r="U232" s="20"/>
      <c r="V232" s="20"/>
      <c r="W232" s="32"/>
      <c r="X232" s="173"/>
      <c r="Y232" s="174"/>
      <c r="Z232" s="6"/>
      <c r="AA232" s="6"/>
      <c r="AB232" s="6"/>
      <c r="AC232" s="6"/>
      <c r="AD232" s="6"/>
      <c r="AE232" s="6"/>
      <c r="AF232" s="6"/>
      <c r="AG232" s="6"/>
      <c r="AH232" s="6"/>
      <c r="AI232" s="6"/>
      <c r="AJ232" s="6"/>
    </row>
    <row r="233" spans="2:36" s="9" customFormat="1" ht="6" hidden="1" customHeight="1" x14ac:dyDescent="0.35">
      <c r="B233" s="10"/>
      <c r="F233" s="7"/>
      <c r="G233" s="2"/>
      <c r="H233" s="7"/>
      <c r="I233" s="7"/>
      <c r="J233" s="7"/>
      <c r="K233" s="7"/>
      <c r="L233" s="7"/>
      <c r="M233" s="3"/>
      <c r="N233" s="2"/>
      <c r="O233" s="7"/>
      <c r="P233" s="2"/>
      <c r="Q233" s="7"/>
      <c r="R233" s="14"/>
      <c r="S233" s="14"/>
      <c r="T233" s="20"/>
      <c r="U233" s="20"/>
      <c r="V233" s="20"/>
      <c r="W233" s="32"/>
      <c r="X233" s="173"/>
      <c r="Y233" s="174"/>
      <c r="Z233" s="6"/>
      <c r="AA233" s="6"/>
      <c r="AB233" s="6"/>
      <c r="AC233" s="6"/>
      <c r="AD233" s="6"/>
      <c r="AE233" s="6"/>
      <c r="AF233" s="6"/>
      <c r="AG233" s="6"/>
      <c r="AH233" s="6"/>
      <c r="AI233" s="6"/>
      <c r="AJ233" s="6"/>
    </row>
    <row r="234" spans="2:36" s="9" customFormat="1" ht="6" hidden="1" customHeight="1" x14ac:dyDescent="0.35">
      <c r="B234" s="10"/>
      <c r="F234" s="7"/>
      <c r="G234" s="2"/>
      <c r="H234" s="7"/>
      <c r="I234" s="7"/>
      <c r="J234" s="7"/>
      <c r="K234" s="7"/>
      <c r="L234" s="7"/>
      <c r="M234" s="3"/>
      <c r="N234" s="2"/>
      <c r="O234" s="7"/>
      <c r="P234" s="2"/>
      <c r="Q234" s="7"/>
      <c r="R234" s="14"/>
      <c r="S234" s="14"/>
      <c r="T234" s="20"/>
      <c r="U234" s="20"/>
      <c r="V234" s="20"/>
      <c r="W234" s="32"/>
      <c r="X234" s="173"/>
      <c r="Y234" s="174"/>
      <c r="Z234" s="6"/>
      <c r="AA234" s="6"/>
      <c r="AB234" s="6"/>
      <c r="AC234" s="6"/>
      <c r="AD234" s="6"/>
      <c r="AE234" s="6"/>
      <c r="AF234" s="6"/>
      <c r="AG234" s="6"/>
      <c r="AH234" s="6"/>
      <c r="AI234" s="6"/>
      <c r="AJ234" s="6"/>
    </row>
    <row r="235" spans="2:36" s="9" customFormat="1" ht="6" hidden="1" customHeight="1" x14ac:dyDescent="0.35">
      <c r="B235" s="10"/>
      <c r="F235" s="7"/>
      <c r="G235" s="2"/>
      <c r="H235" s="7"/>
      <c r="I235" s="7"/>
      <c r="J235" s="7"/>
      <c r="K235" s="7"/>
      <c r="L235" s="7"/>
      <c r="M235" s="3"/>
      <c r="N235" s="2"/>
      <c r="O235" s="7"/>
      <c r="P235" s="2"/>
      <c r="Q235" s="7"/>
      <c r="R235" s="14"/>
      <c r="S235" s="14"/>
      <c r="T235" s="20"/>
      <c r="U235" s="20"/>
      <c r="V235" s="20"/>
      <c r="W235" s="32"/>
      <c r="X235" s="173"/>
      <c r="Y235" s="174"/>
      <c r="Z235" s="6"/>
      <c r="AA235" s="6"/>
      <c r="AB235" s="6"/>
      <c r="AC235" s="6"/>
      <c r="AD235" s="6"/>
      <c r="AE235" s="6"/>
      <c r="AF235" s="6"/>
      <c r="AG235" s="6"/>
      <c r="AH235" s="6"/>
      <c r="AI235" s="6"/>
      <c r="AJ235" s="6"/>
    </row>
    <row r="236" spans="2:36" s="9" customFormat="1" ht="6" hidden="1" customHeight="1" x14ac:dyDescent="0.35">
      <c r="B236" s="10"/>
      <c r="F236" s="7"/>
      <c r="G236" s="2"/>
      <c r="H236" s="7"/>
      <c r="I236" s="7"/>
      <c r="J236" s="7"/>
      <c r="K236" s="7"/>
      <c r="L236" s="7"/>
      <c r="M236" s="3"/>
      <c r="N236" s="2"/>
      <c r="O236" s="7"/>
      <c r="P236" s="2"/>
      <c r="Q236" s="7"/>
      <c r="R236" s="14"/>
      <c r="S236" s="14"/>
      <c r="T236" s="20"/>
      <c r="U236" s="20"/>
      <c r="V236" s="20"/>
      <c r="W236" s="32"/>
      <c r="X236" s="173"/>
      <c r="Y236" s="174"/>
      <c r="Z236" s="6"/>
      <c r="AA236" s="6"/>
      <c r="AB236" s="6"/>
      <c r="AC236" s="6"/>
      <c r="AD236" s="6"/>
      <c r="AE236" s="6"/>
      <c r="AF236" s="6"/>
      <c r="AG236" s="6"/>
      <c r="AH236" s="6"/>
      <c r="AI236" s="6"/>
      <c r="AJ236" s="6"/>
    </row>
    <row r="237" spans="2:36" s="9" customFormat="1" ht="6" hidden="1" customHeight="1" x14ac:dyDescent="0.35">
      <c r="B237" s="10"/>
      <c r="F237" s="7"/>
      <c r="G237" s="2"/>
      <c r="H237" s="7"/>
      <c r="I237" s="7"/>
      <c r="J237" s="7"/>
      <c r="K237" s="7"/>
      <c r="L237" s="7"/>
      <c r="M237" s="3"/>
      <c r="N237" s="2"/>
      <c r="O237" s="7"/>
      <c r="P237" s="2"/>
      <c r="Q237" s="7"/>
      <c r="R237" s="14"/>
      <c r="S237" s="14"/>
      <c r="T237" s="20"/>
      <c r="U237" s="20"/>
      <c r="V237" s="20"/>
      <c r="W237" s="32"/>
      <c r="X237" s="173"/>
      <c r="Y237" s="174"/>
      <c r="Z237" s="6"/>
      <c r="AA237" s="6"/>
      <c r="AB237" s="6"/>
      <c r="AC237" s="6"/>
      <c r="AD237" s="6"/>
      <c r="AE237" s="6"/>
      <c r="AF237" s="6"/>
      <c r="AG237" s="6"/>
      <c r="AH237" s="6"/>
      <c r="AI237" s="6"/>
      <c r="AJ237" s="6"/>
    </row>
    <row r="238" spans="2:36" s="9" customFormat="1" ht="6" hidden="1" customHeight="1" x14ac:dyDescent="0.35">
      <c r="B238" s="10"/>
      <c r="F238" s="7"/>
      <c r="G238" s="2"/>
      <c r="H238" s="7"/>
      <c r="I238" s="7"/>
      <c r="J238" s="7"/>
      <c r="K238" s="7"/>
      <c r="L238" s="7"/>
      <c r="M238" s="3"/>
      <c r="N238" s="2"/>
      <c r="O238" s="7"/>
      <c r="P238" s="2"/>
      <c r="Q238" s="7"/>
      <c r="R238" s="14"/>
      <c r="S238" s="14"/>
      <c r="T238" s="20"/>
      <c r="U238" s="20"/>
      <c r="V238" s="20"/>
      <c r="W238" s="32"/>
      <c r="X238" s="173"/>
      <c r="Y238" s="174"/>
      <c r="Z238" s="6"/>
      <c r="AA238" s="6"/>
      <c r="AB238" s="6"/>
      <c r="AC238" s="6"/>
      <c r="AD238" s="6"/>
      <c r="AE238" s="6"/>
      <c r="AF238" s="6"/>
      <c r="AG238" s="6"/>
      <c r="AH238" s="6"/>
      <c r="AI238" s="6"/>
      <c r="AJ238" s="6"/>
    </row>
    <row r="239" spans="2:36" s="9" customFormat="1" ht="6" hidden="1" customHeight="1" x14ac:dyDescent="0.35">
      <c r="B239" s="10"/>
      <c r="F239" s="7"/>
      <c r="G239" s="2"/>
      <c r="H239" s="7"/>
      <c r="I239" s="7"/>
      <c r="J239" s="7"/>
      <c r="K239" s="7"/>
      <c r="L239" s="7"/>
      <c r="M239" s="3"/>
      <c r="N239" s="2"/>
      <c r="O239" s="7"/>
      <c r="P239" s="2"/>
      <c r="Q239" s="7"/>
      <c r="R239" s="14"/>
      <c r="S239" s="14"/>
      <c r="T239" s="20"/>
      <c r="U239" s="20"/>
      <c r="V239" s="20"/>
      <c r="W239" s="32"/>
      <c r="X239" s="173"/>
      <c r="Y239" s="174"/>
      <c r="Z239" s="6"/>
      <c r="AA239" s="6"/>
      <c r="AB239" s="6"/>
      <c r="AC239" s="6"/>
      <c r="AD239" s="6"/>
      <c r="AE239" s="6"/>
      <c r="AF239" s="6"/>
      <c r="AG239" s="6"/>
      <c r="AH239" s="6"/>
      <c r="AI239" s="6"/>
      <c r="AJ239" s="6"/>
    </row>
    <row r="240" spans="2:36" s="9" customFormat="1" ht="6" hidden="1" customHeight="1" x14ac:dyDescent="0.35">
      <c r="B240" s="10"/>
      <c r="F240" s="7"/>
      <c r="G240" s="2"/>
      <c r="H240" s="7"/>
      <c r="I240" s="7"/>
      <c r="J240" s="7"/>
      <c r="K240" s="7"/>
      <c r="L240" s="7"/>
      <c r="M240" s="3"/>
      <c r="N240" s="2"/>
      <c r="O240" s="7"/>
      <c r="P240" s="2"/>
      <c r="Q240" s="7"/>
      <c r="R240" s="14"/>
      <c r="S240" s="14"/>
      <c r="T240" s="20"/>
      <c r="U240" s="20"/>
      <c r="V240" s="20"/>
      <c r="W240" s="32"/>
      <c r="X240" s="173"/>
      <c r="Y240" s="174"/>
      <c r="Z240" s="6"/>
      <c r="AA240" s="6"/>
      <c r="AB240" s="6"/>
      <c r="AC240" s="6"/>
      <c r="AD240" s="6"/>
      <c r="AE240" s="6"/>
      <c r="AF240" s="6"/>
      <c r="AG240" s="6"/>
      <c r="AH240" s="6"/>
      <c r="AI240" s="6"/>
      <c r="AJ240" s="6"/>
    </row>
    <row r="241" spans="2:36" s="9" customFormat="1" ht="6" hidden="1" customHeight="1" x14ac:dyDescent="0.35">
      <c r="B241" s="10"/>
      <c r="F241" s="7"/>
      <c r="G241" s="2"/>
      <c r="H241" s="7"/>
      <c r="I241" s="7"/>
      <c r="J241" s="7"/>
      <c r="K241" s="7"/>
      <c r="L241" s="7"/>
      <c r="M241" s="3"/>
      <c r="N241" s="2"/>
      <c r="O241" s="7"/>
      <c r="P241" s="2"/>
      <c r="Q241" s="7"/>
      <c r="R241" s="14"/>
      <c r="S241" s="14"/>
      <c r="T241" s="20"/>
      <c r="U241" s="20"/>
      <c r="V241" s="20"/>
      <c r="W241" s="32"/>
      <c r="X241" s="173"/>
      <c r="Y241" s="174"/>
      <c r="Z241" s="6"/>
      <c r="AA241" s="6"/>
      <c r="AB241" s="6"/>
      <c r="AC241" s="6"/>
      <c r="AD241" s="6"/>
      <c r="AE241" s="6"/>
      <c r="AF241" s="6"/>
      <c r="AG241" s="6"/>
      <c r="AH241" s="6"/>
      <c r="AI241" s="6"/>
      <c r="AJ241" s="6"/>
    </row>
    <row r="242" spans="2:36" s="9" customFormat="1" ht="6" hidden="1" customHeight="1" x14ac:dyDescent="0.35">
      <c r="B242" s="10"/>
      <c r="F242" s="7"/>
      <c r="G242" s="2"/>
      <c r="H242" s="7"/>
      <c r="I242" s="7"/>
      <c r="J242" s="7"/>
      <c r="K242" s="7"/>
      <c r="L242" s="7"/>
      <c r="M242" s="3"/>
      <c r="N242" s="2"/>
      <c r="O242" s="7"/>
      <c r="P242" s="2"/>
      <c r="Q242" s="7"/>
      <c r="R242" s="14"/>
      <c r="S242" s="14"/>
      <c r="T242" s="20"/>
      <c r="U242" s="20"/>
      <c r="V242" s="20"/>
      <c r="W242" s="32"/>
      <c r="X242" s="173"/>
      <c r="Y242" s="174"/>
      <c r="Z242" s="6"/>
      <c r="AA242" s="6"/>
      <c r="AB242" s="6"/>
      <c r="AC242" s="6"/>
      <c r="AD242" s="6"/>
      <c r="AE242" s="6"/>
      <c r="AF242" s="6"/>
      <c r="AG242" s="6"/>
      <c r="AH242" s="6"/>
      <c r="AI242" s="6"/>
      <c r="AJ242" s="6"/>
    </row>
    <row r="243" spans="2:36" s="9" customFormat="1" ht="6" hidden="1" customHeight="1" x14ac:dyDescent="0.35">
      <c r="B243" s="10"/>
      <c r="F243" s="7"/>
      <c r="G243" s="2"/>
      <c r="H243" s="7"/>
      <c r="I243" s="7"/>
      <c r="J243" s="7"/>
      <c r="K243" s="7"/>
      <c r="L243" s="7"/>
      <c r="M243" s="3"/>
      <c r="N243" s="2"/>
      <c r="O243" s="7"/>
      <c r="P243" s="2"/>
      <c r="Q243" s="7"/>
      <c r="R243" s="14"/>
      <c r="S243" s="14"/>
      <c r="T243" s="20"/>
      <c r="U243" s="20"/>
      <c r="V243" s="20"/>
      <c r="W243" s="32"/>
      <c r="X243" s="173"/>
      <c r="Y243" s="174"/>
      <c r="Z243" s="6"/>
      <c r="AA243" s="6"/>
      <c r="AB243" s="6"/>
      <c r="AC243" s="6"/>
      <c r="AD243" s="6"/>
      <c r="AE243" s="6"/>
      <c r="AF243" s="6"/>
      <c r="AG243" s="6"/>
      <c r="AH243" s="6"/>
      <c r="AI243" s="6"/>
      <c r="AJ243" s="6"/>
    </row>
    <row r="244" spans="2:36" s="9" customFormat="1" ht="6" hidden="1" customHeight="1" x14ac:dyDescent="0.35">
      <c r="B244" s="10"/>
      <c r="F244" s="7"/>
      <c r="G244" s="2"/>
      <c r="H244" s="7"/>
      <c r="I244" s="7"/>
      <c r="J244" s="7"/>
      <c r="K244" s="7"/>
      <c r="L244" s="7"/>
      <c r="M244" s="3"/>
      <c r="N244" s="2"/>
      <c r="O244" s="7"/>
      <c r="P244" s="2"/>
      <c r="Q244" s="7"/>
      <c r="R244" s="14"/>
      <c r="S244" s="14"/>
      <c r="T244" s="20"/>
      <c r="U244" s="20"/>
      <c r="V244" s="20"/>
      <c r="W244" s="32"/>
      <c r="X244" s="173"/>
      <c r="Y244" s="174"/>
      <c r="Z244" s="6"/>
      <c r="AA244" s="6"/>
      <c r="AB244" s="6"/>
      <c r="AC244" s="6"/>
      <c r="AD244" s="6"/>
      <c r="AE244" s="6"/>
      <c r="AF244" s="6"/>
      <c r="AG244" s="6"/>
      <c r="AH244" s="6"/>
      <c r="AI244" s="6"/>
      <c r="AJ244" s="6"/>
    </row>
    <row r="245" spans="2:36" s="9" customFormat="1" ht="6" hidden="1" customHeight="1" x14ac:dyDescent="0.35">
      <c r="B245" s="10"/>
      <c r="F245" s="7"/>
      <c r="G245" s="2"/>
      <c r="H245" s="7"/>
      <c r="I245" s="7"/>
      <c r="J245" s="7"/>
      <c r="K245" s="7"/>
      <c r="L245" s="7"/>
      <c r="M245" s="3"/>
      <c r="N245" s="2"/>
      <c r="O245" s="7"/>
      <c r="P245" s="2"/>
      <c r="Q245" s="7"/>
      <c r="R245" s="14"/>
      <c r="S245" s="14"/>
      <c r="T245" s="20"/>
      <c r="U245" s="20"/>
      <c r="V245" s="20"/>
      <c r="W245" s="32"/>
      <c r="X245" s="173"/>
      <c r="Y245" s="174"/>
      <c r="Z245" s="6"/>
      <c r="AA245" s="6"/>
      <c r="AB245" s="6"/>
      <c r="AC245" s="6"/>
      <c r="AD245" s="6"/>
      <c r="AE245" s="6"/>
      <c r="AF245" s="6"/>
      <c r="AG245" s="6"/>
      <c r="AH245" s="6"/>
      <c r="AI245" s="6"/>
      <c r="AJ245" s="6"/>
    </row>
    <row r="246" spans="2:36" s="9" customFormat="1" ht="6" hidden="1" customHeight="1" x14ac:dyDescent="0.35">
      <c r="B246" s="10"/>
      <c r="F246" s="7"/>
      <c r="G246" s="2"/>
      <c r="H246" s="7"/>
      <c r="I246" s="7"/>
      <c r="J246" s="7"/>
      <c r="K246" s="7"/>
      <c r="L246" s="7"/>
      <c r="M246" s="3"/>
      <c r="N246" s="2"/>
      <c r="O246" s="7"/>
      <c r="P246" s="2"/>
      <c r="Q246" s="7"/>
      <c r="R246" s="14"/>
      <c r="S246" s="14"/>
      <c r="T246" s="20"/>
      <c r="U246" s="20"/>
      <c r="V246" s="20"/>
      <c r="W246" s="32"/>
      <c r="X246" s="173"/>
      <c r="Y246" s="174"/>
      <c r="Z246" s="6"/>
      <c r="AA246" s="6"/>
      <c r="AB246" s="6"/>
      <c r="AC246" s="6"/>
      <c r="AD246" s="6"/>
      <c r="AE246" s="6"/>
      <c r="AF246" s="6"/>
      <c r="AG246" s="6"/>
      <c r="AH246" s="6"/>
      <c r="AI246" s="6"/>
      <c r="AJ246" s="6"/>
    </row>
    <row r="247" spans="2:36" s="9" customFormat="1" ht="6" hidden="1" customHeight="1" x14ac:dyDescent="0.35">
      <c r="B247" s="10"/>
      <c r="F247" s="7"/>
      <c r="G247" s="2"/>
      <c r="H247" s="7"/>
      <c r="I247" s="7"/>
      <c r="J247" s="7"/>
      <c r="K247" s="7"/>
      <c r="L247" s="7"/>
      <c r="M247" s="3"/>
      <c r="N247" s="2"/>
      <c r="O247" s="7"/>
      <c r="P247" s="2"/>
      <c r="Q247" s="7"/>
      <c r="R247" s="14"/>
      <c r="S247" s="14"/>
      <c r="T247" s="20"/>
      <c r="U247" s="20"/>
      <c r="V247" s="20"/>
      <c r="W247" s="32"/>
      <c r="X247" s="173"/>
      <c r="Y247" s="174"/>
      <c r="Z247" s="6"/>
      <c r="AA247" s="6"/>
      <c r="AB247" s="6"/>
      <c r="AC247" s="6"/>
      <c r="AD247" s="6"/>
      <c r="AE247" s="6"/>
      <c r="AF247" s="6"/>
      <c r="AG247" s="6"/>
      <c r="AH247" s="6"/>
      <c r="AI247" s="6"/>
      <c r="AJ247" s="6"/>
    </row>
    <row r="248" spans="2:36" s="9" customFormat="1" ht="6" hidden="1" customHeight="1" x14ac:dyDescent="0.35">
      <c r="B248" s="10"/>
      <c r="F248" s="7"/>
      <c r="G248" s="2"/>
      <c r="H248" s="7"/>
      <c r="I248" s="7"/>
      <c r="J248" s="7"/>
      <c r="K248" s="7"/>
      <c r="L248" s="7"/>
      <c r="M248" s="3"/>
      <c r="N248" s="2"/>
      <c r="O248" s="7"/>
      <c r="P248" s="2"/>
      <c r="Q248" s="7"/>
      <c r="R248" s="14"/>
      <c r="S248" s="14"/>
      <c r="T248" s="20"/>
      <c r="U248" s="20"/>
      <c r="V248" s="20"/>
      <c r="W248" s="32"/>
      <c r="X248" s="173"/>
      <c r="Y248" s="174"/>
      <c r="Z248" s="6"/>
      <c r="AA248" s="6"/>
      <c r="AB248" s="6"/>
      <c r="AC248" s="6"/>
      <c r="AD248" s="6"/>
      <c r="AE248" s="6"/>
      <c r="AF248" s="6"/>
      <c r="AG248" s="6"/>
      <c r="AH248" s="6"/>
      <c r="AI248" s="6"/>
      <c r="AJ248" s="6"/>
    </row>
    <row r="249" spans="2:36" s="9" customFormat="1" ht="6" hidden="1" customHeight="1" x14ac:dyDescent="0.35">
      <c r="B249" s="10"/>
      <c r="F249" s="7"/>
      <c r="G249" s="2"/>
      <c r="H249" s="7"/>
      <c r="I249" s="7"/>
      <c r="J249" s="7"/>
      <c r="K249" s="7"/>
      <c r="L249" s="7"/>
      <c r="M249" s="3"/>
      <c r="N249" s="2"/>
      <c r="O249" s="7"/>
      <c r="P249" s="2"/>
      <c r="Q249" s="7"/>
      <c r="R249" s="14"/>
      <c r="S249" s="14"/>
      <c r="T249" s="20"/>
      <c r="U249" s="20"/>
      <c r="V249" s="20"/>
      <c r="W249" s="32"/>
      <c r="X249" s="173"/>
      <c r="Y249" s="174"/>
      <c r="Z249" s="6"/>
      <c r="AA249" s="6"/>
      <c r="AB249" s="6"/>
      <c r="AC249" s="6"/>
      <c r="AD249" s="6"/>
      <c r="AE249" s="6"/>
      <c r="AF249" s="6"/>
      <c r="AG249" s="6"/>
      <c r="AH249" s="6"/>
      <c r="AI249" s="6"/>
      <c r="AJ249" s="6"/>
    </row>
    <row r="250" spans="2:36" s="9" customFormat="1" ht="6" hidden="1" customHeight="1" x14ac:dyDescent="0.35">
      <c r="B250" s="10"/>
      <c r="F250" s="7"/>
      <c r="G250" s="2"/>
      <c r="H250" s="7"/>
      <c r="I250" s="7"/>
      <c r="J250" s="7"/>
      <c r="K250" s="7"/>
      <c r="L250" s="7"/>
      <c r="M250" s="3"/>
      <c r="N250" s="2"/>
      <c r="O250" s="7"/>
      <c r="P250" s="2"/>
      <c r="Q250" s="7"/>
      <c r="R250" s="14"/>
      <c r="S250" s="14"/>
      <c r="T250" s="20"/>
      <c r="U250" s="20"/>
      <c r="V250" s="20"/>
      <c r="W250" s="32"/>
      <c r="X250" s="173"/>
      <c r="Y250" s="174"/>
      <c r="Z250" s="6"/>
      <c r="AA250" s="6"/>
      <c r="AB250" s="6"/>
      <c r="AC250" s="6"/>
      <c r="AD250" s="6"/>
      <c r="AE250" s="6"/>
      <c r="AF250" s="6"/>
      <c r="AG250" s="6"/>
      <c r="AH250" s="6"/>
      <c r="AI250" s="6"/>
      <c r="AJ250" s="6"/>
    </row>
    <row r="251" spans="2:36" s="9" customFormat="1" ht="6" hidden="1" customHeight="1" x14ac:dyDescent="0.35">
      <c r="B251" s="10"/>
      <c r="F251" s="7"/>
      <c r="G251" s="2"/>
      <c r="H251" s="7"/>
      <c r="I251" s="7"/>
      <c r="J251" s="7"/>
      <c r="K251" s="7"/>
      <c r="L251" s="7"/>
      <c r="M251" s="3"/>
      <c r="N251" s="2"/>
      <c r="O251" s="7"/>
      <c r="P251" s="2"/>
      <c r="Q251" s="7"/>
      <c r="R251" s="14"/>
      <c r="S251" s="14"/>
      <c r="T251" s="20"/>
      <c r="U251" s="20"/>
      <c r="V251" s="20"/>
      <c r="W251" s="32"/>
      <c r="X251" s="173"/>
      <c r="Y251" s="174"/>
      <c r="Z251" s="6"/>
      <c r="AA251" s="6"/>
      <c r="AB251" s="6"/>
      <c r="AC251" s="6"/>
      <c r="AD251" s="6"/>
      <c r="AE251" s="6"/>
      <c r="AF251" s="6"/>
      <c r="AG251" s="6"/>
      <c r="AH251" s="6"/>
      <c r="AI251" s="6"/>
      <c r="AJ251" s="6"/>
    </row>
    <row r="252" spans="2:36" s="9" customFormat="1" ht="6" hidden="1" customHeight="1" x14ac:dyDescent="0.35">
      <c r="B252" s="10"/>
      <c r="F252" s="7"/>
      <c r="G252" s="2"/>
      <c r="H252" s="7"/>
      <c r="I252" s="7"/>
      <c r="J252" s="7"/>
      <c r="K252" s="7"/>
      <c r="L252" s="7"/>
      <c r="M252" s="3"/>
      <c r="N252" s="2"/>
      <c r="O252" s="7"/>
      <c r="P252" s="2"/>
      <c r="Q252" s="7"/>
      <c r="R252" s="14"/>
      <c r="S252" s="14"/>
      <c r="T252" s="20"/>
      <c r="U252" s="20"/>
      <c r="V252" s="20"/>
      <c r="W252" s="32"/>
      <c r="X252" s="173"/>
      <c r="Y252" s="174"/>
      <c r="Z252" s="6"/>
      <c r="AA252" s="6"/>
      <c r="AB252" s="6"/>
      <c r="AC252" s="6"/>
      <c r="AD252" s="6"/>
      <c r="AE252" s="6"/>
      <c r="AF252" s="6"/>
      <c r="AG252" s="6"/>
      <c r="AH252" s="6"/>
      <c r="AI252" s="6"/>
      <c r="AJ252" s="6"/>
    </row>
    <row r="253" spans="2:36" s="9" customFormat="1" ht="6" hidden="1" customHeight="1" x14ac:dyDescent="0.35">
      <c r="B253" s="10"/>
      <c r="F253" s="7"/>
      <c r="G253" s="2"/>
      <c r="H253" s="7"/>
      <c r="I253" s="7"/>
      <c r="J253" s="7"/>
      <c r="K253" s="7"/>
      <c r="L253" s="7"/>
      <c r="M253" s="3"/>
      <c r="N253" s="2"/>
      <c r="O253" s="7"/>
      <c r="P253" s="2"/>
      <c r="Q253" s="7"/>
      <c r="R253" s="14"/>
      <c r="S253" s="14"/>
      <c r="T253" s="20"/>
      <c r="U253" s="20"/>
      <c r="V253" s="20"/>
      <c r="W253" s="32"/>
      <c r="X253" s="173"/>
      <c r="Y253" s="174"/>
      <c r="Z253" s="6"/>
      <c r="AA253" s="6"/>
      <c r="AB253" s="6"/>
      <c r="AC253" s="6"/>
      <c r="AD253" s="6"/>
      <c r="AE253" s="6"/>
      <c r="AF253" s="6"/>
      <c r="AG253" s="6"/>
      <c r="AH253" s="6"/>
      <c r="AI253" s="6"/>
      <c r="AJ253" s="6"/>
    </row>
    <row r="254" spans="2:36" s="9" customFormat="1" ht="6" hidden="1" customHeight="1" x14ac:dyDescent="0.35">
      <c r="B254" s="10"/>
      <c r="F254" s="7"/>
      <c r="G254" s="2"/>
      <c r="H254" s="7"/>
      <c r="I254" s="7"/>
      <c r="J254" s="7"/>
      <c r="K254" s="7"/>
      <c r="L254" s="7"/>
      <c r="M254" s="3"/>
      <c r="N254" s="2"/>
      <c r="O254" s="7"/>
      <c r="P254" s="2"/>
      <c r="Q254" s="7"/>
      <c r="R254" s="14"/>
      <c r="S254" s="14"/>
      <c r="T254" s="20"/>
      <c r="U254" s="20"/>
      <c r="V254" s="20"/>
      <c r="W254" s="32"/>
      <c r="X254" s="173"/>
      <c r="Y254" s="174"/>
      <c r="Z254" s="6"/>
      <c r="AA254" s="6"/>
      <c r="AB254" s="6"/>
      <c r="AC254" s="6"/>
      <c r="AD254" s="6"/>
      <c r="AE254" s="6"/>
      <c r="AF254" s="6"/>
      <c r="AG254" s="6"/>
      <c r="AH254" s="6"/>
      <c r="AI254" s="6"/>
      <c r="AJ254" s="6"/>
    </row>
    <row r="255" spans="2:36" s="9" customFormat="1" ht="6" hidden="1" customHeight="1" x14ac:dyDescent="0.35">
      <c r="B255" s="10"/>
      <c r="F255" s="7"/>
      <c r="G255" s="2"/>
      <c r="H255" s="7"/>
      <c r="I255" s="7"/>
      <c r="J255" s="7"/>
      <c r="K255" s="7"/>
      <c r="L255" s="7"/>
      <c r="M255" s="3"/>
      <c r="N255" s="2"/>
      <c r="O255" s="7"/>
      <c r="P255" s="2"/>
      <c r="Q255" s="7"/>
      <c r="R255" s="14"/>
      <c r="S255" s="14"/>
      <c r="T255" s="20"/>
      <c r="U255" s="20"/>
      <c r="V255" s="20"/>
      <c r="W255" s="32"/>
      <c r="X255" s="173"/>
      <c r="Y255" s="174"/>
      <c r="Z255" s="6"/>
      <c r="AA255" s="6"/>
      <c r="AB255" s="6"/>
      <c r="AC255" s="6"/>
      <c r="AD255" s="6"/>
      <c r="AE255" s="6"/>
      <c r="AF255" s="6"/>
      <c r="AG255" s="6"/>
      <c r="AH255" s="6"/>
      <c r="AI255" s="6"/>
      <c r="AJ255" s="6"/>
    </row>
    <row r="256" spans="2:36" s="9" customFormat="1" ht="6" hidden="1" customHeight="1" x14ac:dyDescent="0.35">
      <c r="B256" s="10"/>
      <c r="F256" s="7"/>
      <c r="G256" s="2"/>
      <c r="H256" s="7"/>
      <c r="I256" s="7"/>
      <c r="J256" s="7"/>
      <c r="K256" s="7"/>
      <c r="L256" s="7"/>
      <c r="M256" s="3"/>
      <c r="N256" s="2"/>
      <c r="O256" s="7"/>
      <c r="P256" s="2"/>
      <c r="Q256" s="7"/>
      <c r="R256" s="14"/>
      <c r="S256" s="14"/>
      <c r="T256" s="20"/>
      <c r="U256" s="20"/>
      <c r="V256" s="20"/>
      <c r="W256" s="32"/>
      <c r="X256" s="173"/>
      <c r="Y256" s="174"/>
      <c r="Z256" s="6"/>
      <c r="AA256" s="6"/>
      <c r="AB256" s="6"/>
      <c r="AC256" s="6"/>
      <c r="AD256" s="6"/>
      <c r="AE256" s="6"/>
      <c r="AF256" s="6"/>
      <c r="AG256" s="6"/>
      <c r="AH256" s="6"/>
      <c r="AI256" s="6"/>
      <c r="AJ256" s="6"/>
    </row>
    <row r="257" spans="2:36" s="9" customFormat="1" ht="6" hidden="1" customHeight="1" x14ac:dyDescent="0.35">
      <c r="B257" s="10"/>
      <c r="F257" s="7"/>
      <c r="G257" s="2"/>
      <c r="H257" s="7"/>
      <c r="I257" s="7"/>
      <c r="J257" s="7"/>
      <c r="K257" s="7"/>
      <c r="L257" s="7"/>
      <c r="M257" s="3"/>
      <c r="N257" s="2"/>
      <c r="O257" s="7"/>
      <c r="P257" s="2"/>
      <c r="Q257" s="7"/>
      <c r="R257" s="14"/>
      <c r="S257" s="14"/>
      <c r="T257" s="20"/>
      <c r="U257" s="20"/>
      <c r="V257" s="20"/>
      <c r="W257" s="32"/>
      <c r="X257" s="173"/>
      <c r="Y257" s="174"/>
      <c r="Z257" s="6"/>
      <c r="AA257" s="6"/>
      <c r="AB257" s="6"/>
      <c r="AC257" s="6"/>
      <c r="AD257" s="6"/>
      <c r="AE257" s="6"/>
      <c r="AF257" s="6"/>
      <c r="AG257" s="6"/>
      <c r="AH257" s="6"/>
      <c r="AI257" s="6"/>
      <c r="AJ257" s="6"/>
    </row>
    <row r="258" spans="2:36" s="9" customFormat="1" ht="6" hidden="1" customHeight="1" x14ac:dyDescent="0.35">
      <c r="B258" s="10"/>
      <c r="F258" s="7"/>
      <c r="G258" s="2"/>
      <c r="H258" s="7"/>
      <c r="I258" s="7"/>
      <c r="J258" s="7"/>
      <c r="K258" s="7"/>
      <c r="L258" s="7"/>
      <c r="M258" s="3"/>
      <c r="N258" s="2"/>
      <c r="O258" s="7"/>
      <c r="P258" s="2"/>
      <c r="Q258" s="7"/>
      <c r="R258" s="14"/>
      <c r="S258" s="14"/>
      <c r="T258" s="20"/>
      <c r="U258" s="20"/>
      <c r="V258" s="20"/>
      <c r="W258" s="32"/>
      <c r="X258" s="173"/>
      <c r="Y258" s="174"/>
      <c r="Z258" s="6"/>
      <c r="AA258" s="6"/>
      <c r="AB258" s="6"/>
      <c r="AC258" s="6"/>
      <c r="AD258" s="6"/>
      <c r="AE258" s="6"/>
      <c r="AF258" s="6"/>
      <c r="AG258" s="6"/>
      <c r="AH258" s="6"/>
      <c r="AI258" s="6"/>
      <c r="AJ258" s="6"/>
    </row>
    <row r="259" spans="2:36" s="9" customFormat="1" ht="6" hidden="1" customHeight="1" x14ac:dyDescent="0.35">
      <c r="B259" s="10"/>
      <c r="F259" s="7"/>
      <c r="G259" s="2"/>
      <c r="H259" s="7"/>
      <c r="I259" s="7"/>
      <c r="J259" s="7"/>
      <c r="K259" s="7"/>
      <c r="L259" s="7"/>
      <c r="M259" s="3"/>
      <c r="N259" s="2"/>
      <c r="O259" s="7"/>
      <c r="P259" s="2"/>
      <c r="Q259" s="7"/>
      <c r="R259" s="14"/>
      <c r="S259" s="14"/>
      <c r="T259" s="20"/>
      <c r="U259" s="20"/>
      <c r="V259" s="20"/>
      <c r="W259" s="32"/>
      <c r="X259" s="173"/>
      <c r="Y259" s="174"/>
      <c r="Z259" s="6"/>
      <c r="AA259" s="6"/>
      <c r="AB259" s="6"/>
      <c r="AC259" s="6"/>
      <c r="AD259" s="6"/>
      <c r="AE259" s="6"/>
      <c r="AF259" s="6"/>
      <c r="AG259" s="6"/>
      <c r="AH259" s="6"/>
      <c r="AI259" s="6"/>
      <c r="AJ259" s="6"/>
    </row>
    <row r="260" spans="2:36" s="9" customFormat="1" ht="6" hidden="1" customHeight="1" x14ac:dyDescent="0.35">
      <c r="B260" s="10"/>
      <c r="F260" s="7"/>
      <c r="G260" s="2"/>
      <c r="H260" s="7"/>
      <c r="I260" s="7"/>
      <c r="J260" s="7"/>
      <c r="K260" s="7"/>
      <c r="L260" s="7"/>
      <c r="M260" s="3"/>
      <c r="N260" s="2"/>
      <c r="O260" s="7"/>
      <c r="P260" s="2"/>
      <c r="Q260" s="7"/>
      <c r="R260" s="14"/>
      <c r="S260" s="14"/>
      <c r="T260" s="20"/>
      <c r="U260" s="20"/>
      <c r="V260" s="20"/>
      <c r="W260" s="32"/>
      <c r="X260" s="173"/>
      <c r="Y260" s="174"/>
      <c r="Z260" s="6"/>
      <c r="AA260" s="6"/>
      <c r="AB260" s="6"/>
      <c r="AC260" s="6"/>
      <c r="AD260" s="6"/>
      <c r="AE260" s="6"/>
      <c r="AF260" s="6"/>
      <c r="AG260" s="6"/>
      <c r="AH260" s="6"/>
      <c r="AI260" s="6"/>
      <c r="AJ260" s="6"/>
    </row>
    <row r="261" spans="2:36" s="9" customFormat="1" ht="6" hidden="1" customHeight="1" x14ac:dyDescent="0.35">
      <c r="B261" s="10"/>
      <c r="F261" s="7"/>
      <c r="G261" s="2"/>
      <c r="H261" s="7"/>
      <c r="I261" s="7"/>
      <c r="J261" s="7"/>
      <c r="K261" s="7"/>
      <c r="L261" s="7"/>
      <c r="M261" s="3"/>
      <c r="N261" s="2"/>
      <c r="O261" s="7"/>
      <c r="P261" s="2"/>
      <c r="Q261" s="7"/>
      <c r="R261" s="14"/>
      <c r="S261" s="14"/>
      <c r="T261" s="20"/>
      <c r="U261" s="20"/>
      <c r="V261" s="20"/>
      <c r="W261" s="32"/>
      <c r="X261" s="173"/>
      <c r="Y261" s="174"/>
      <c r="Z261" s="6"/>
      <c r="AA261" s="6"/>
      <c r="AB261" s="6"/>
      <c r="AC261" s="6"/>
      <c r="AD261" s="6"/>
      <c r="AE261" s="6"/>
      <c r="AF261" s="6"/>
      <c r="AG261" s="6"/>
      <c r="AH261" s="6"/>
      <c r="AI261" s="6"/>
      <c r="AJ261" s="6"/>
    </row>
    <row r="262" spans="2:36" s="9" customFormat="1" ht="6" hidden="1" customHeight="1" x14ac:dyDescent="0.35">
      <c r="B262" s="10"/>
      <c r="F262" s="7"/>
      <c r="G262" s="2"/>
      <c r="H262" s="7"/>
      <c r="I262" s="7"/>
      <c r="J262" s="7"/>
      <c r="K262" s="7"/>
      <c r="L262" s="7"/>
      <c r="M262" s="3"/>
      <c r="N262" s="2"/>
      <c r="O262" s="7"/>
      <c r="P262" s="2"/>
      <c r="Q262" s="7"/>
      <c r="R262" s="14"/>
      <c r="S262" s="14"/>
      <c r="T262" s="20"/>
      <c r="U262" s="20"/>
      <c r="V262" s="20"/>
      <c r="W262" s="32"/>
      <c r="X262" s="173"/>
      <c r="Y262" s="174"/>
      <c r="Z262" s="6"/>
      <c r="AA262" s="6"/>
      <c r="AB262" s="6"/>
      <c r="AC262" s="6"/>
      <c r="AD262" s="6"/>
      <c r="AE262" s="6"/>
      <c r="AF262" s="6"/>
      <c r="AG262" s="6"/>
      <c r="AH262" s="6"/>
      <c r="AI262" s="6"/>
      <c r="AJ262" s="6"/>
    </row>
    <row r="263" spans="2:36" s="9" customFormat="1" ht="6" hidden="1" customHeight="1" x14ac:dyDescent="0.35">
      <c r="B263" s="10"/>
      <c r="F263" s="7"/>
      <c r="G263" s="2"/>
      <c r="H263" s="7"/>
      <c r="I263" s="7"/>
      <c r="J263" s="7"/>
      <c r="K263" s="7"/>
      <c r="L263" s="7"/>
      <c r="M263" s="3"/>
      <c r="N263" s="2"/>
      <c r="O263" s="7"/>
      <c r="P263" s="2"/>
      <c r="Q263" s="7"/>
      <c r="R263" s="14"/>
      <c r="S263" s="14"/>
      <c r="T263" s="20"/>
      <c r="U263" s="20"/>
      <c r="V263" s="20"/>
      <c r="W263" s="32"/>
      <c r="X263" s="173"/>
      <c r="Y263" s="174"/>
      <c r="Z263" s="6"/>
      <c r="AA263" s="6"/>
      <c r="AB263" s="6"/>
      <c r="AC263" s="6"/>
      <c r="AD263" s="6"/>
      <c r="AE263" s="6"/>
      <c r="AF263" s="6"/>
      <c r="AG263" s="6"/>
      <c r="AH263" s="6"/>
      <c r="AI263" s="6"/>
      <c r="AJ263" s="6"/>
    </row>
    <row r="264" spans="2:36" s="9" customFormat="1" ht="6" hidden="1" customHeight="1" x14ac:dyDescent="0.35">
      <c r="B264" s="10"/>
      <c r="F264" s="7"/>
      <c r="G264" s="2"/>
      <c r="H264" s="7"/>
      <c r="I264" s="7"/>
      <c r="J264" s="7"/>
      <c r="K264" s="7"/>
      <c r="L264" s="7"/>
      <c r="M264" s="3"/>
      <c r="N264" s="2"/>
      <c r="O264" s="7"/>
      <c r="P264" s="2"/>
      <c r="Q264" s="7"/>
      <c r="R264" s="14"/>
      <c r="S264" s="14"/>
      <c r="T264" s="20"/>
      <c r="U264" s="20"/>
      <c r="V264" s="20"/>
      <c r="W264" s="32"/>
      <c r="X264" s="173"/>
      <c r="Y264" s="174"/>
      <c r="Z264" s="6"/>
      <c r="AA264" s="6"/>
      <c r="AB264" s="6"/>
      <c r="AC264" s="6"/>
      <c r="AD264" s="6"/>
      <c r="AE264" s="6"/>
      <c r="AF264" s="6"/>
      <c r="AG264" s="6"/>
      <c r="AH264" s="6"/>
      <c r="AI264" s="6"/>
      <c r="AJ264" s="6"/>
    </row>
    <row r="265" spans="2:36" s="9" customFormat="1" ht="6" hidden="1" customHeight="1" x14ac:dyDescent="0.35">
      <c r="B265" s="10"/>
      <c r="F265" s="7"/>
      <c r="G265" s="2"/>
      <c r="H265" s="7"/>
      <c r="I265" s="7"/>
      <c r="J265" s="7"/>
      <c r="K265" s="7"/>
      <c r="L265" s="7"/>
      <c r="M265" s="3"/>
      <c r="N265" s="2"/>
      <c r="O265" s="7"/>
      <c r="P265" s="2"/>
      <c r="Q265" s="7"/>
      <c r="R265" s="14"/>
      <c r="S265" s="14"/>
      <c r="T265" s="20"/>
      <c r="U265" s="20"/>
      <c r="V265" s="20"/>
      <c r="W265" s="32"/>
      <c r="X265" s="173"/>
      <c r="Y265" s="174"/>
      <c r="Z265" s="6"/>
      <c r="AA265" s="6"/>
      <c r="AB265" s="6"/>
      <c r="AC265" s="6"/>
      <c r="AD265" s="6"/>
      <c r="AE265" s="6"/>
      <c r="AF265" s="6"/>
      <c r="AG265" s="6"/>
      <c r="AH265" s="6"/>
      <c r="AI265" s="6"/>
      <c r="AJ265" s="6"/>
    </row>
    <row r="266" spans="2:36" s="9" customFormat="1" ht="6" hidden="1" customHeight="1" x14ac:dyDescent="0.35">
      <c r="B266" s="10"/>
      <c r="F266" s="7"/>
      <c r="G266" s="2"/>
      <c r="H266" s="7"/>
      <c r="I266" s="7"/>
      <c r="J266" s="7"/>
      <c r="K266" s="7"/>
      <c r="L266" s="7"/>
      <c r="M266" s="3"/>
      <c r="N266" s="2"/>
      <c r="O266" s="7"/>
      <c r="P266" s="2"/>
      <c r="Q266" s="7"/>
      <c r="R266" s="14"/>
      <c r="S266" s="14"/>
      <c r="T266" s="20"/>
      <c r="U266" s="20"/>
      <c r="V266" s="20"/>
      <c r="W266" s="32"/>
      <c r="X266" s="173"/>
      <c r="Y266" s="174"/>
      <c r="Z266" s="6"/>
      <c r="AA266" s="6"/>
      <c r="AB266" s="6"/>
      <c r="AC266" s="6"/>
      <c r="AD266" s="6"/>
      <c r="AE266" s="6"/>
      <c r="AF266" s="6"/>
      <c r="AG266" s="6"/>
      <c r="AH266" s="6"/>
      <c r="AI266" s="6"/>
      <c r="AJ266" s="6"/>
    </row>
    <row r="267" spans="2:36" s="9" customFormat="1" ht="6" hidden="1" customHeight="1" x14ac:dyDescent="0.35">
      <c r="B267" s="10"/>
      <c r="F267" s="7"/>
      <c r="G267" s="2"/>
      <c r="H267" s="7"/>
      <c r="I267" s="7"/>
      <c r="J267" s="7"/>
      <c r="K267" s="7"/>
      <c r="L267" s="7"/>
      <c r="M267" s="3"/>
      <c r="N267" s="2"/>
      <c r="O267" s="7"/>
      <c r="P267" s="2"/>
      <c r="Q267" s="7"/>
      <c r="R267" s="14"/>
      <c r="S267" s="14"/>
      <c r="T267" s="20"/>
      <c r="U267" s="20"/>
      <c r="V267" s="20"/>
      <c r="W267" s="32"/>
      <c r="X267" s="173"/>
      <c r="Y267" s="174"/>
      <c r="Z267" s="6"/>
      <c r="AA267" s="6"/>
      <c r="AB267" s="6"/>
      <c r="AC267" s="6"/>
      <c r="AD267" s="6"/>
      <c r="AE267" s="6"/>
      <c r="AF267" s="6"/>
      <c r="AG267" s="6"/>
      <c r="AH267" s="6"/>
      <c r="AI267" s="6"/>
      <c r="AJ267" s="6"/>
    </row>
    <row r="268" spans="2:36" s="9" customFormat="1" ht="6" hidden="1" customHeight="1" x14ac:dyDescent="0.35">
      <c r="B268" s="10"/>
      <c r="F268" s="7"/>
      <c r="G268" s="2"/>
      <c r="H268" s="7"/>
      <c r="I268" s="7"/>
      <c r="J268" s="7"/>
      <c r="K268" s="7"/>
      <c r="L268" s="7"/>
      <c r="M268" s="3"/>
      <c r="N268" s="2"/>
      <c r="O268" s="7"/>
      <c r="P268" s="2"/>
      <c r="Q268" s="7"/>
      <c r="R268" s="14"/>
      <c r="S268" s="14"/>
      <c r="T268" s="20"/>
      <c r="U268" s="20"/>
      <c r="V268" s="20"/>
      <c r="W268" s="32"/>
      <c r="X268" s="173"/>
      <c r="Y268" s="174"/>
      <c r="Z268" s="6"/>
      <c r="AA268" s="6"/>
      <c r="AB268" s="6"/>
      <c r="AC268" s="6"/>
      <c r="AD268" s="6"/>
      <c r="AE268" s="6"/>
      <c r="AF268" s="6"/>
      <c r="AG268" s="6"/>
      <c r="AH268" s="6"/>
      <c r="AI268" s="6"/>
      <c r="AJ268" s="6"/>
    </row>
    <row r="269" spans="2:36" s="9" customFormat="1" ht="6" hidden="1" customHeight="1" x14ac:dyDescent="0.35">
      <c r="B269" s="10"/>
      <c r="F269" s="7"/>
      <c r="G269" s="2"/>
      <c r="H269" s="7"/>
      <c r="I269" s="7"/>
      <c r="J269" s="7"/>
      <c r="K269" s="7"/>
      <c r="L269" s="7"/>
      <c r="M269" s="3"/>
      <c r="N269" s="2"/>
      <c r="O269" s="7"/>
      <c r="P269" s="2"/>
      <c r="Q269" s="7"/>
      <c r="R269" s="14"/>
      <c r="S269" s="14"/>
      <c r="T269" s="20"/>
      <c r="U269" s="20"/>
      <c r="V269" s="20"/>
      <c r="W269" s="32"/>
      <c r="X269" s="173"/>
      <c r="Y269" s="174"/>
      <c r="Z269" s="6"/>
      <c r="AA269" s="6"/>
      <c r="AB269" s="6"/>
      <c r="AC269" s="6"/>
      <c r="AD269" s="6"/>
      <c r="AE269" s="6"/>
      <c r="AF269" s="6"/>
      <c r="AG269" s="6"/>
      <c r="AH269" s="6"/>
      <c r="AI269" s="6"/>
      <c r="AJ269" s="6"/>
    </row>
    <row r="270" spans="2:36" s="9" customFormat="1" ht="6" hidden="1" customHeight="1" x14ac:dyDescent="0.35">
      <c r="B270" s="10"/>
      <c r="F270" s="7"/>
      <c r="G270" s="2"/>
      <c r="H270" s="7"/>
      <c r="I270" s="7"/>
      <c r="J270" s="7"/>
      <c r="K270" s="7"/>
      <c r="L270" s="7"/>
      <c r="M270" s="3"/>
      <c r="N270" s="2"/>
      <c r="O270" s="7"/>
      <c r="P270" s="2"/>
      <c r="Q270" s="7"/>
      <c r="R270" s="14"/>
      <c r="S270" s="14"/>
      <c r="T270" s="20"/>
      <c r="U270" s="20"/>
      <c r="V270" s="20"/>
      <c r="W270" s="32"/>
      <c r="X270" s="173"/>
      <c r="Y270" s="174"/>
      <c r="Z270" s="6"/>
      <c r="AA270" s="6"/>
      <c r="AB270" s="6"/>
      <c r="AC270" s="6"/>
      <c r="AD270" s="6"/>
      <c r="AE270" s="6"/>
      <c r="AF270" s="6"/>
      <c r="AG270" s="6"/>
      <c r="AH270" s="6"/>
      <c r="AI270" s="6"/>
      <c r="AJ270" s="6"/>
    </row>
    <row r="271" spans="2:36" s="9" customFormat="1" ht="6" hidden="1" customHeight="1" x14ac:dyDescent="0.35">
      <c r="B271" s="10"/>
      <c r="F271" s="7"/>
      <c r="G271" s="2"/>
      <c r="H271" s="7"/>
      <c r="I271" s="7"/>
      <c r="J271" s="7"/>
      <c r="K271" s="7"/>
      <c r="L271" s="7"/>
      <c r="M271" s="3"/>
      <c r="N271" s="2"/>
      <c r="O271" s="7"/>
      <c r="P271" s="2"/>
      <c r="Q271" s="7"/>
      <c r="R271" s="14"/>
      <c r="S271" s="14"/>
      <c r="T271" s="20"/>
      <c r="U271" s="20"/>
      <c r="V271" s="20"/>
      <c r="W271" s="32"/>
      <c r="X271" s="173"/>
      <c r="Y271" s="174"/>
      <c r="Z271" s="6"/>
      <c r="AA271" s="6"/>
      <c r="AB271" s="6"/>
      <c r="AC271" s="6"/>
      <c r="AD271" s="6"/>
      <c r="AE271" s="6"/>
      <c r="AF271" s="6"/>
      <c r="AG271" s="6"/>
      <c r="AH271" s="6"/>
      <c r="AI271" s="6"/>
      <c r="AJ271" s="6"/>
    </row>
    <row r="272" spans="2:36" s="9" customFormat="1" ht="6" hidden="1" customHeight="1" x14ac:dyDescent="0.35">
      <c r="B272" s="10"/>
      <c r="F272" s="7"/>
      <c r="G272" s="2"/>
      <c r="H272" s="7"/>
      <c r="I272" s="7"/>
      <c r="J272" s="7"/>
      <c r="K272" s="7"/>
      <c r="L272" s="7"/>
      <c r="M272" s="3"/>
      <c r="N272" s="2"/>
      <c r="O272" s="7"/>
      <c r="P272" s="2"/>
      <c r="Q272" s="7"/>
      <c r="R272" s="14"/>
      <c r="S272" s="14"/>
      <c r="T272" s="20"/>
      <c r="U272" s="20"/>
      <c r="V272" s="20"/>
      <c r="W272" s="32"/>
      <c r="X272" s="173"/>
      <c r="Y272" s="174"/>
      <c r="Z272" s="6"/>
      <c r="AA272" s="6"/>
      <c r="AB272" s="6"/>
      <c r="AC272" s="6"/>
      <c r="AD272" s="6"/>
      <c r="AE272" s="6"/>
      <c r="AF272" s="6"/>
      <c r="AG272" s="6"/>
      <c r="AH272" s="6"/>
      <c r="AI272" s="6"/>
      <c r="AJ272" s="6"/>
    </row>
    <row r="273" spans="2:36" s="9" customFormat="1" ht="6" hidden="1" customHeight="1" x14ac:dyDescent="0.35">
      <c r="B273" s="10"/>
      <c r="F273" s="7"/>
      <c r="G273" s="2"/>
      <c r="H273" s="7"/>
      <c r="I273" s="7"/>
      <c r="J273" s="7"/>
      <c r="K273" s="7"/>
      <c r="L273" s="7"/>
      <c r="M273" s="3"/>
      <c r="N273" s="2"/>
      <c r="O273" s="7"/>
      <c r="P273" s="2"/>
      <c r="Q273" s="7"/>
      <c r="R273" s="14"/>
      <c r="S273" s="14"/>
      <c r="T273" s="20"/>
      <c r="U273" s="20"/>
      <c r="V273" s="20"/>
      <c r="W273" s="32"/>
      <c r="X273" s="173"/>
      <c r="Y273" s="174"/>
      <c r="Z273" s="6"/>
      <c r="AA273" s="6"/>
      <c r="AB273" s="6"/>
      <c r="AC273" s="6"/>
      <c r="AD273" s="6"/>
      <c r="AE273" s="6"/>
      <c r="AF273" s="6"/>
      <c r="AG273" s="6"/>
      <c r="AH273" s="6"/>
      <c r="AI273" s="6"/>
      <c r="AJ273" s="6"/>
    </row>
    <row r="274" spans="2:36" s="9" customFormat="1" ht="6" hidden="1" customHeight="1" x14ac:dyDescent="0.35">
      <c r="B274" s="10"/>
      <c r="F274" s="7"/>
      <c r="G274" s="2"/>
      <c r="H274" s="7"/>
      <c r="I274" s="7"/>
      <c r="J274" s="7"/>
      <c r="K274" s="7"/>
      <c r="L274" s="7"/>
      <c r="M274" s="3"/>
      <c r="N274" s="2"/>
      <c r="O274" s="7"/>
      <c r="P274" s="2"/>
      <c r="Q274" s="7"/>
      <c r="R274" s="14"/>
      <c r="S274" s="14"/>
      <c r="T274" s="20"/>
      <c r="U274" s="20"/>
      <c r="V274" s="20"/>
      <c r="W274" s="32"/>
      <c r="X274" s="173"/>
      <c r="Y274" s="174"/>
      <c r="Z274" s="6"/>
      <c r="AA274" s="6"/>
      <c r="AB274" s="6"/>
      <c r="AC274" s="6"/>
      <c r="AD274" s="6"/>
      <c r="AE274" s="6"/>
      <c r="AF274" s="6"/>
      <c r="AG274" s="6"/>
      <c r="AH274" s="6"/>
      <c r="AI274" s="6"/>
      <c r="AJ274" s="6"/>
    </row>
    <row r="275" spans="2:36" s="9" customFormat="1" ht="6" hidden="1" customHeight="1" x14ac:dyDescent="0.35">
      <c r="B275" s="10"/>
      <c r="F275" s="7"/>
      <c r="G275" s="2"/>
      <c r="H275" s="7"/>
      <c r="I275" s="7"/>
      <c r="J275" s="7"/>
      <c r="K275" s="7"/>
      <c r="L275" s="7"/>
      <c r="M275" s="3"/>
      <c r="N275" s="2"/>
      <c r="O275" s="7"/>
      <c r="P275" s="2"/>
      <c r="Q275" s="7"/>
      <c r="R275" s="14"/>
      <c r="S275" s="14"/>
      <c r="T275" s="20"/>
      <c r="U275" s="20"/>
      <c r="V275" s="20"/>
      <c r="W275" s="32"/>
      <c r="X275" s="173"/>
      <c r="Y275" s="174"/>
      <c r="Z275" s="6"/>
      <c r="AA275" s="6"/>
      <c r="AB275" s="6"/>
      <c r="AC275" s="6"/>
      <c r="AD275" s="6"/>
      <c r="AE275" s="6"/>
      <c r="AF275" s="6"/>
      <c r="AG275" s="6"/>
      <c r="AH275" s="6"/>
      <c r="AI275" s="6"/>
      <c r="AJ275" s="6"/>
    </row>
    <row r="276" spans="2:36" s="9" customFormat="1" ht="6" hidden="1" customHeight="1" x14ac:dyDescent="0.35">
      <c r="B276" s="10"/>
      <c r="F276" s="7"/>
      <c r="G276" s="2"/>
      <c r="H276" s="7"/>
      <c r="I276" s="7"/>
      <c r="J276" s="7"/>
      <c r="K276" s="7"/>
      <c r="L276" s="7"/>
      <c r="M276" s="3"/>
      <c r="N276" s="2"/>
      <c r="O276" s="7"/>
      <c r="P276" s="2"/>
      <c r="Q276" s="7"/>
      <c r="R276" s="14"/>
      <c r="S276" s="14"/>
      <c r="T276" s="20"/>
      <c r="U276" s="20"/>
      <c r="V276" s="20"/>
      <c r="W276" s="32"/>
      <c r="X276" s="173"/>
      <c r="Y276" s="174"/>
      <c r="Z276" s="6"/>
      <c r="AA276" s="6"/>
      <c r="AB276" s="6"/>
      <c r="AC276" s="6"/>
      <c r="AD276" s="6"/>
      <c r="AE276" s="6"/>
      <c r="AF276" s="6"/>
      <c r="AG276" s="6"/>
      <c r="AH276" s="6"/>
      <c r="AI276" s="6"/>
      <c r="AJ276" s="6"/>
    </row>
    <row r="277" spans="2:36" s="9" customFormat="1" ht="6" hidden="1" customHeight="1" x14ac:dyDescent="0.35">
      <c r="B277" s="10"/>
      <c r="F277" s="7"/>
      <c r="G277" s="2"/>
      <c r="H277" s="7"/>
      <c r="I277" s="7"/>
      <c r="J277" s="7"/>
      <c r="K277" s="7"/>
      <c r="L277" s="7"/>
      <c r="M277" s="3"/>
      <c r="N277" s="2"/>
      <c r="O277" s="7"/>
      <c r="P277" s="2"/>
      <c r="Q277" s="7"/>
      <c r="R277" s="14"/>
      <c r="S277" s="14"/>
      <c r="T277" s="20"/>
      <c r="U277" s="20"/>
      <c r="V277" s="20"/>
      <c r="W277" s="32"/>
      <c r="X277" s="173"/>
      <c r="Y277" s="174"/>
      <c r="Z277" s="6"/>
      <c r="AA277" s="6"/>
      <c r="AB277" s="6"/>
      <c r="AC277" s="6"/>
      <c r="AD277" s="6"/>
      <c r="AE277" s="6"/>
      <c r="AF277" s="6"/>
      <c r="AG277" s="6"/>
      <c r="AH277" s="6"/>
      <c r="AI277" s="6"/>
      <c r="AJ277" s="6"/>
    </row>
    <row r="278" spans="2:36" s="9" customFormat="1" ht="6" hidden="1" customHeight="1" x14ac:dyDescent="0.35">
      <c r="B278" s="10"/>
      <c r="F278" s="7"/>
      <c r="G278" s="2"/>
      <c r="H278" s="7"/>
      <c r="I278" s="7"/>
      <c r="J278" s="7"/>
      <c r="K278" s="7"/>
      <c r="L278" s="7"/>
      <c r="M278" s="3"/>
      <c r="N278" s="2"/>
      <c r="O278" s="7"/>
      <c r="P278" s="2"/>
      <c r="Q278" s="7"/>
      <c r="R278" s="14"/>
      <c r="S278" s="14"/>
      <c r="T278" s="20"/>
      <c r="U278" s="20"/>
      <c r="V278" s="20"/>
      <c r="W278" s="32"/>
      <c r="X278" s="173"/>
      <c r="Y278" s="174"/>
      <c r="Z278" s="6"/>
      <c r="AA278" s="6"/>
      <c r="AB278" s="6"/>
      <c r="AC278" s="6"/>
      <c r="AD278" s="6"/>
      <c r="AE278" s="6"/>
      <c r="AF278" s="6"/>
      <c r="AG278" s="6"/>
      <c r="AH278" s="6"/>
      <c r="AI278" s="6"/>
      <c r="AJ278" s="6"/>
    </row>
    <row r="279" spans="2:36" s="9" customFormat="1" ht="6" hidden="1" customHeight="1" x14ac:dyDescent="0.35">
      <c r="B279" s="10"/>
      <c r="F279" s="7"/>
      <c r="G279" s="2"/>
      <c r="H279" s="7"/>
      <c r="I279" s="7"/>
      <c r="J279" s="7"/>
      <c r="K279" s="7"/>
      <c r="L279" s="7"/>
      <c r="M279" s="3"/>
      <c r="N279" s="2"/>
      <c r="O279" s="7"/>
      <c r="P279" s="2"/>
      <c r="Q279" s="7"/>
      <c r="R279" s="14"/>
      <c r="S279" s="14"/>
      <c r="T279" s="20"/>
      <c r="U279" s="20"/>
      <c r="V279" s="20"/>
      <c r="W279" s="32"/>
      <c r="X279" s="173"/>
      <c r="Y279" s="174"/>
      <c r="Z279" s="6"/>
      <c r="AA279" s="6"/>
      <c r="AB279" s="6"/>
      <c r="AC279" s="6"/>
      <c r="AD279" s="6"/>
      <c r="AE279" s="6"/>
      <c r="AF279" s="6"/>
      <c r="AG279" s="6"/>
      <c r="AH279" s="6"/>
      <c r="AI279" s="6"/>
      <c r="AJ279" s="6"/>
    </row>
    <row r="280" spans="2:36" s="9" customFormat="1" ht="6" hidden="1" customHeight="1" x14ac:dyDescent="0.35">
      <c r="B280" s="10"/>
      <c r="F280" s="7"/>
      <c r="G280" s="2"/>
      <c r="H280" s="7"/>
      <c r="I280" s="7"/>
      <c r="J280" s="7"/>
      <c r="K280" s="7"/>
      <c r="L280" s="7"/>
      <c r="M280" s="3"/>
      <c r="N280" s="2"/>
      <c r="O280" s="7"/>
      <c r="P280" s="2"/>
      <c r="Q280" s="7"/>
      <c r="R280" s="14"/>
      <c r="S280" s="14"/>
      <c r="T280" s="20"/>
      <c r="U280" s="20"/>
      <c r="V280" s="20"/>
      <c r="W280" s="32"/>
      <c r="X280" s="173"/>
      <c r="Y280" s="174"/>
      <c r="Z280" s="6"/>
      <c r="AA280" s="6"/>
      <c r="AB280" s="6"/>
      <c r="AC280" s="6"/>
      <c r="AD280" s="6"/>
      <c r="AE280" s="6"/>
      <c r="AF280" s="6"/>
      <c r="AG280" s="6"/>
      <c r="AH280" s="6"/>
      <c r="AI280" s="6"/>
      <c r="AJ280" s="6"/>
    </row>
    <row r="281" spans="2:36" s="9" customFormat="1" ht="6" hidden="1" customHeight="1" x14ac:dyDescent="0.35">
      <c r="B281" s="10"/>
      <c r="F281" s="7"/>
      <c r="G281" s="2"/>
      <c r="H281" s="7"/>
      <c r="I281" s="7"/>
      <c r="J281" s="7"/>
      <c r="K281" s="7"/>
      <c r="L281" s="7"/>
      <c r="M281" s="3"/>
      <c r="N281" s="2"/>
      <c r="O281" s="7"/>
      <c r="P281" s="2"/>
      <c r="Q281" s="7"/>
      <c r="R281" s="14"/>
      <c r="S281" s="14"/>
      <c r="T281" s="20"/>
      <c r="U281" s="20"/>
      <c r="V281" s="20"/>
      <c r="W281" s="32"/>
      <c r="X281" s="173"/>
      <c r="Y281" s="174"/>
      <c r="Z281" s="6"/>
      <c r="AA281" s="6"/>
      <c r="AB281" s="6"/>
      <c r="AC281" s="6"/>
      <c r="AD281" s="6"/>
      <c r="AE281" s="6"/>
      <c r="AF281" s="6"/>
      <c r="AG281" s="6"/>
      <c r="AH281" s="6"/>
      <c r="AI281" s="6"/>
      <c r="AJ281" s="6"/>
    </row>
    <row r="282" spans="2:36" s="9" customFormat="1" ht="6" hidden="1" customHeight="1" x14ac:dyDescent="0.35">
      <c r="B282" s="10"/>
      <c r="F282" s="7"/>
      <c r="G282" s="2"/>
      <c r="H282" s="7"/>
      <c r="I282" s="7"/>
      <c r="J282" s="7"/>
      <c r="K282" s="7"/>
      <c r="L282" s="7"/>
      <c r="M282" s="3"/>
      <c r="N282" s="2"/>
      <c r="O282" s="7"/>
      <c r="P282" s="2"/>
      <c r="Q282" s="7"/>
      <c r="R282" s="14"/>
      <c r="S282" s="14"/>
      <c r="T282" s="20"/>
      <c r="U282" s="20"/>
      <c r="V282" s="20"/>
      <c r="W282" s="32"/>
      <c r="X282" s="173"/>
      <c r="Y282" s="174"/>
      <c r="Z282" s="6"/>
      <c r="AA282" s="6"/>
      <c r="AB282" s="6"/>
      <c r="AC282" s="6"/>
      <c r="AD282" s="6"/>
      <c r="AE282" s="6"/>
      <c r="AF282" s="6"/>
      <c r="AG282" s="6"/>
      <c r="AH282" s="6"/>
      <c r="AI282" s="6"/>
      <c r="AJ282" s="6"/>
    </row>
    <row r="283" spans="2:36" s="9" customFormat="1" ht="6" hidden="1" customHeight="1" x14ac:dyDescent="0.35">
      <c r="B283" s="10"/>
      <c r="F283" s="7"/>
      <c r="G283" s="2"/>
      <c r="H283" s="7"/>
      <c r="I283" s="7"/>
      <c r="J283" s="7"/>
      <c r="K283" s="7"/>
      <c r="L283" s="7"/>
      <c r="M283" s="3"/>
      <c r="N283" s="2"/>
      <c r="O283" s="7"/>
      <c r="P283" s="2"/>
      <c r="Q283" s="7"/>
      <c r="R283" s="14"/>
      <c r="S283" s="14"/>
      <c r="T283" s="20"/>
      <c r="U283" s="20"/>
      <c r="V283" s="20"/>
      <c r="W283" s="32"/>
      <c r="X283" s="173"/>
      <c r="Y283" s="174"/>
      <c r="Z283" s="6"/>
      <c r="AA283" s="6"/>
      <c r="AB283" s="6"/>
      <c r="AC283" s="6"/>
      <c r="AD283" s="6"/>
      <c r="AE283" s="6"/>
      <c r="AF283" s="6"/>
      <c r="AG283" s="6"/>
      <c r="AH283" s="6"/>
      <c r="AI283" s="6"/>
      <c r="AJ283" s="6"/>
    </row>
    <row r="284" spans="2:36" s="9" customFormat="1" ht="6" hidden="1" customHeight="1" x14ac:dyDescent="0.35">
      <c r="B284" s="10"/>
      <c r="F284" s="7"/>
      <c r="G284" s="2"/>
      <c r="H284" s="7"/>
      <c r="I284" s="7"/>
      <c r="J284" s="7"/>
      <c r="K284" s="7"/>
      <c r="L284" s="7"/>
      <c r="M284" s="3"/>
      <c r="N284" s="2"/>
      <c r="O284" s="7"/>
      <c r="P284" s="2"/>
      <c r="Q284" s="7"/>
      <c r="R284" s="14"/>
      <c r="S284" s="14"/>
      <c r="T284" s="20"/>
      <c r="U284" s="20"/>
      <c r="V284" s="20"/>
      <c r="W284" s="32"/>
      <c r="X284" s="173"/>
      <c r="Y284" s="174"/>
      <c r="Z284" s="6"/>
      <c r="AA284" s="6"/>
      <c r="AB284" s="6"/>
      <c r="AC284" s="6"/>
      <c r="AD284" s="6"/>
      <c r="AE284" s="6"/>
      <c r="AF284" s="6"/>
      <c r="AG284" s="6"/>
      <c r="AH284" s="6"/>
      <c r="AI284" s="6"/>
      <c r="AJ284" s="6"/>
    </row>
    <row r="285" spans="2:36" s="9" customFormat="1" ht="6" hidden="1" customHeight="1" x14ac:dyDescent="0.35">
      <c r="B285" s="10"/>
      <c r="F285" s="7"/>
      <c r="G285" s="2"/>
      <c r="H285" s="7"/>
      <c r="I285" s="7"/>
      <c r="J285" s="7"/>
      <c r="K285" s="7"/>
      <c r="L285" s="7"/>
      <c r="M285" s="3"/>
      <c r="N285" s="2"/>
      <c r="O285" s="7"/>
      <c r="P285" s="2"/>
      <c r="Q285" s="7"/>
      <c r="R285" s="14"/>
      <c r="S285" s="14"/>
      <c r="T285" s="20"/>
      <c r="U285" s="20"/>
      <c r="V285" s="20"/>
      <c r="W285" s="32"/>
      <c r="X285" s="173"/>
      <c r="Y285" s="174"/>
      <c r="Z285" s="6"/>
      <c r="AA285" s="6"/>
      <c r="AB285" s="6"/>
      <c r="AC285" s="6"/>
      <c r="AD285" s="6"/>
      <c r="AE285" s="6"/>
      <c r="AF285" s="6"/>
      <c r="AG285" s="6"/>
      <c r="AH285" s="6"/>
      <c r="AI285" s="6"/>
      <c r="AJ285" s="6"/>
    </row>
    <row r="286" spans="2:36" s="9" customFormat="1" ht="6" hidden="1" customHeight="1" x14ac:dyDescent="0.35">
      <c r="B286" s="10"/>
      <c r="F286" s="7"/>
      <c r="G286" s="2"/>
      <c r="H286" s="7"/>
      <c r="I286" s="7"/>
      <c r="J286" s="7"/>
      <c r="K286" s="7"/>
      <c r="L286" s="7"/>
      <c r="M286" s="3"/>
      <c r="N286" s="2"/>
      <c r="O286" s="7"/>
      <c r="P286" s="2"/>
      <c r="Q286" s="7"/>
      <c r="R286" s="14"/>
      <c r="S286" s="14"/>
      <c r="T286" s="20"/>
      <c r="U286" s="20"/>
      <c r="V286" s="20"/>
      <c r="W286" s="32"/>
      <c r="X286" s="173"/>
      <c r="Y286" s="174"/>
      <c r="Z286" s="6"/>
      <c r="AA286" s="6"/>
      <c r="AB286" s="6"/>
      <c r="AC286" s="6"/>
      <c r="AD286" s="6"/>
      <c r="AE286" s="6"/>
      <c r="AF286" s="6"/>
      <c r="AG286" s="6"/>
      <c r="AH286" s="6"/>
      <c r="AI286" s="6"/>
      <c r="AJ286" s="6"/>
    </row>
    <row r="287" spans="2:36" s="9" customFormat="1" ht="6" hidden="1" customHeight="1" x14ac:dyDescent="0.35">
      <c r="B287" s="10"/>
      <c r="F287" s="7"/>
      <c r="G287" s="2"/>
      <c r="H287" s="7"/>
      <c r="I287" s="7"/>
      <c r="J287" s="7"/>
      <c r="K287" s="7"/>
      <c r="L287" s="7"/>
      <c r="M287" s="3"/>
      <c r="N287" s="2"/>
      <c r="O287" s="7"/>
      <c r="P287" s="2"/>
      <c r="Q287" s="7"/>
      <c r="R287" s="14"/>
      <c r="S287" s="14"/>
      <c r="T287" s="20"/>
      <c r="U287" s="20"/>
      <c r="V287" s="20"/>
      <c r="W287" s="32"/>
      <c r="X287" s="173"/>
      <c r="Y287" s="174"/>
      <c r="Z287" s="6"/>
      <c r="AA287" s="6"/>
      <c r="AB287" s="6"/>
      <c r="AC287" s="6"/>
      <c r="AD287" s="6"/>
      <c r="AE287" s="6"/>
      <c r="AF287" s="6"/>
      <c r="AG287" s="6"/>
      <c r="AH287" s="6"/>
      <c r="AI287" s="6"/>
      <c r="AJ287" s="6"/>
    </row>
    <row r="288" spans="2:36" s="9" customFormat="1" ht="6" hidden="1" customHeight="1" x14ac:dyDescent="0.35">
      <c r="B288" s="10"/>
      <c r="F288" s="7"/>
      <c r="G288" s="2"/>
      <c r="H288" s="7"/>
      <c r="I288" s="7"/>
      <c r="J288" s="7"/>
      <c r="K288" s="7"/>
      <c r="L288" s="7"/>
      <c r="M288" s="3"/>
      <c r="N288" s="2"/>
      <c r="O288" s="7"/>
      <c r="P288" s="2"/>
      <c r="Q288" s="7"/>
      <c r="R288" s="14"/>
      <c r="S288" s="14"/>
      <c r="T288" s="20"/>
      <c r="U288" s="20"/>
      <c r="V288" s="20"/>
      <c r="W288" s="32"/>
      <c r="X288" s="173"/>
      <c r="Y288" s="174"/>
      <c r="Z288" s="6"/>
      <c r="AA288" s="6"/>
      <c r="AB288" s="6"/>
      <c r="AC288" s="6"/>
      <c r="AD288" s="6"/>
      <c r="AE288" s="6"/>
      <c r="AF288" s="6"/>
      <c r="AG288" s="6"/>
      <c r="AH288" s="6"/>
      <c r="AI288" s="6"/>
      <c r="AJ288" s="6"/>
    </row>
    <row r="289" spans="2:36" s="9" customFormat="1" ht="6" hidden="1" customHeight="1" x14ac:dyDescent="0.35">
      <c r="B289" s="10"/>
      <c r="F289" s="7"/>
      <c r="G289" s="2"/>
      <c r="H289" s="7"/>
      <c r="I289" s="7"/>
      <c r="J289" s="7"/>
      <c r="K289" s="7"/>
      <c r="L289" s="7"/>
      <c r="M289" s="3"/>
      <c r="N289" s="2"/>
      <c r="O289" s="7"/>
      <c r="P289" s="2"/>
      <c r="Q289" s="7"/>
      <c r="R289" s="14"/>
      <c r="S289" s="14"/>
      <c r="T289" s="20"/>
      <c r="U289" s="20"/>
      <c r="V289" s="20"/>
      <c r="W289" s="32"/>
      <c r="X289" s="173"/>
      <c r="Y289" s="174"/>
      <c r="Z289" s="6"/>
      <c r="AA289" s="6"/>
      <c r="AB289" s="6"/>
      <c r="AC289" s="6"/>
      <c r="AD289" s="6"/>
      <c r="AE289" s="6"/>
      <c r="AF289" s="6"/>
      <c r="AG289" s="6"/>
      <c r="AH289" s="6"/>
      <c r="AI289" s="6"/>
      <c r="AJ289" s="6"/>
    </row>
    <row r="290" spans="2:36" s="9" customFormat="1" ht="6" hidden="1" customHeight="1" x14ac:dyDescent="0.35">
      <c r="B290" s="10"/>
      <c r="F290" s="7"/>
      <c r="G290" s="2"/>
      <c r="H290" s="7"/>
      <c r="I290" s="7"/>
      <c r="J290" s="7"/>
      <c r="K290" s="7"/>
      <c r="L290" s="7"/>
      <c r="M290" s="3"/>
      <c r="N290" s="2"/>
      <c r="O290" s="7"/>
      <c r="P290" s="2"/>
      <c r="Q290" s="7"/>
      <c r="R290" s="14"/>
      <c r="S290" s="14"/>
      <c r="T290" s="20"/>
      <c r="U290" s="20"/>
      <c r="V290" s="20"/>
      <c r="W290" s="32"/>
      <c r="X290" s="173"/>
      <c r="Y290" s="174"/>
      <c r="Z290" s="6"/>
      <c r="AA290" s="6"/>
      <c r="AB290" s="6"/>
      <c r="AC290" s="6"/>
      <c r="AD290" s="6"/>
      <c r="AE290" s="6"/>
      <c r="AF290" s="6"/>
      <c r="AG290" s="6"/>
      <c r="AH290" s="6"/>
      <c r="AI290" s="6"/>
      <c r="AJ290" s="6"/>
    </row>
    <row r="291" spans="2:36" s="9" customFormat="1" ht="6" hidden="1" customHeight="1" x14ac:dyDescent="0.35">
      <c r="B291" s="10"/>
      <c r="F291" s="7"/>
      <c r="G291" s="2"/>
      <c r="H291" s="7"/>
      <c r="I291" s="7"/>
      <c r="J291" s="7"/>
      <c r="K291" s="7"/>
      <c r="L291" s="7"/>
      <c r="M291" s="3"/>
      <c r="N291" s="2"/>
      <c r="O291" s="7"/>
      <c r="P291" s="2"/>
      <c r="Q291" s="7"/>
      <c r="R291" s="14"/>
      <c r="S291" s="14"/>
      <c r="T291" s="20"/>
      <c r="U291" s="20"/>
      <c r="V291" s="20"/>
      <c r="W291" s="32"/>
      <c r="X291" s="173"/>
      <c r="Y291" s="174"/>
      <c r="Z291" s="6"/>
      <c r="AA291" s="6"/>
      <c r="AB291" s="6"/>
      <c r="AC291" s="6"/>
      <c r="AD291" s="6"/>
      <c r="AE291" s="6"/>
      <c r="AF291" s="6"/>
      <c r="AG291" s="6"/>
      <c r="AH291" s="6"/>
      <c r="AI291" s="6"/>
      <c r="AJ291" s="6"/>
    </row>
    <row r="292" spans="2:36" s="9" customFormat="1" ht="6" hidden="1" customHeight="1" x14ac:dyDescent="0.35">
      <c r="B292" s="10"/>
      <c r="F292" s="7"/>
      <c r="G292" s="2"/>
      <c r="H292" s="7"/>
      <c r="I292" s="7"/>
      <c r="J292" s="7"/>
      <c r="K292" s="7"/>
      <c r="L292" s="7"/>
      <c r="M292" s="3"/>
      <c r="N292" s="2"/>
      <c r="O292" s="7"/>
      <c r="P292" s="2"/>
      <c r="Q292" s="7"/>
      <c r="R292" s="14"/>
      <c r="S292" s="14"/>
      <c r="T292" s="20"/>
      <c r="U292" s="20"/>
      <c r="V292" s="20"/>
      <c r="W292" s="32"/>
      <c r="X292" s="173"/>
      <c r="Y292" s="174"/>
      <c r="Z292" s="6"/>
      <c r="AA292" s="6"/>
      <c r="AB292" s="6"/>
      <c r="AC292" s="6"/>
      <c r="AD292" s="6"/>
      <c r="AE292" s="6"/>
      <c r="AF292" s="6"/>
      <c r="AG292" s="6"/>
      <c r="AH292" s="6"/>
      <c r="AI292" s="6"/>
      <c r="AJ292" s="6"/>
    </row>
    <row r="293" spans="2:36" s="9" customFormat="1" ht="6" hidden="1" customHeight="1" x14ac:dyDescent="0.35">
      <c r="B293" s="10"/>
      <c r="F293" s="7"/>
      <c r="G293" s="2"/>
      <c r="H293" s="7"/>
      <c r="I293" s="7"/>
      <c r="J293" s="7"/>
      <c r="K293" s="7"/>
      <c r="L293" s="7"/>
      <c r="M293" s="3"/>
      <c r="N293" s="2"/>
      <c r="O293" s="7"/>
      <c r="P293" s="2"/>
      <c r="Q293" s="7"/>
      <c r="R293" s="14"/>
      <c r="S293" s="14"/>
      <c r="T293" s="20"/>
      <c r="U293" s="20"/>
      <c r="V293" s="20"/>
      <c r="W293" s="32"/>
      <c r="X293" s="173"/>
      <c r="Y293" s="174"/>
      <c r="Z293" s="6"/>
      <c r="AA293" s="6"/>
      <c r="AB293" s="6"/>
      <c r="AC293" s="6"/>
      <c r="AD293" s="6"/>
      <c r="AE293" s="6"/>
      <c r="AF293" s="6"/>
      <c r="AG293" s="6"/>
      <c r="AH293" s="6"/>
      <c r="AI293" s="6"/>
      <c r="AJ293" s="6"/>
    </row>
    <row r="294" spans="2:36" s="9" customFormat="1" ht="6" hidden="1" customHeight="1" x14ac:dyDescent="0.35">
      <c r="B294" s="10"/>
      <c r="F294" s="7"/>
      <c r="G294" s="2"/>
      <c r="H294" s="7"/>
      <c r="I294" s="7"/>
      <c r="J294" s="7"/>
      <c r="K294" s="7"/>
      <c r="L294" s="7"/>
      <c r="M294" s="3"/>
      <c r="N294" s="2"/>
      <c r="O294" s="7"/>
      <c r="P294" s="2"/>
      <c r="Q294" s="7"/>
      <c r="R294" s="14"/>
      <c r="S294" s="14"/>
      <c r="T294" s="20"/>
      <c r="U294" s="20"/>
      <c r="V294" s="20"/>
      <c r="W294" s="32"/>
      <c r="X294" s="173"/>
      <c r="Y294" s="174"/>
      <c r="Z294" s="6"/>
      <c r="AA294" s="6"/>
      <c r="AB294" s="6"/>
      <c r="AC294" s="6"/>
      <c r="AD294" s="6"/>
      <c r="AE294" s="6"/>
      <c r="AF294" s="6"/>
      <c r="AG294" s="6"/>
      <c r="AH294" s="6"/>
      <c r="AI294" s="6"/>
      <c r="AJ294" s="6"/>
    </row>
    <row r="295" spans="2:36" s="9" customFormat="1" ht="6" hidden="1" customHeight="1" x14ac:dyDescent="0.35">
      <c r="B295" s="10"/>
      <c r="F295" s="7"/>
      <c r="G295" s="2"/>
      <c r="H295" s="7"/>
      <c r="I295" s="7"/>
      <c r="J295" s="7"/>
      <c r="K295" s="7"/>
      <c r="L295" s="7"/>
      <c r="M295" s="3"/>
      <c r="N295" s="2"/>
      <c r="O295" s="7"/>
      <c r="P295" s="2"/>
      <c r="Q295" s="7"/>
      <c r="R295" s="14"/>
      <c r="S295" s="14"/>
      <c r="T295" s="20"/>
      <c r="U295" s="20"/>
      <c r="V295" s="20"/>
      <c r="W295" s="32"/>
      <c r="X295" s="173"/>
      <c r="Y295" s="174"/>
      <c r="Z295" s="6"/>
      <c r="AA295" s="6"/>
      <c r="AB295" s="6"/>
      <c r="AC295" s="6"/>
      <c r="AD295" s="6"/>
      <c r="AE295" s="6"/>
      <c r="AF295" s="6"/>
      <c r="AG295" s="6"/>
      <c r="AH295" s="6"/>
      <c r="AI295" s="6"/>
      <c r="AJ295" s="6"/>
    </row>
    <row r="296" spans="2:36" s="9" customFormat="1" ht="6" hidden="1" customHeight="1" x14ac:dyDescent="0.35">
      <c r="B296" s="10"/>
      <c r="F296" s="7"/>
      <c r="G296" s="2"/>
      <c r="H296" s="7"/>
      <c r="I296" s="7"/>
      <c r="J296" s="7"/>
      <c r="K296" s="7"/>
      <c r="L296" s="7"/>
      <c r="M296" s="3"/>
      <c r="N296" s="2"/>
      <c r="O296" s="7"/>
      <c r="P296" s="2"/>
      <c r="Q296" s="7"/>
      <c r="R296" s="14"/>
      <c r="S296" s="14"/>
      <c r="T296" s="20"/>
      <c r="U296" s="20"/>
      <c r="V296" s="20"/>
      <c r="W296" s="32"/>
      <c r="X296" s="173"/>
      <c r="Y296" s="174"/>
      <c r="Z296" s="6"/>
      <c r="AA296" s="6"/>
      <c r="AB296" s="6"/>
      <c r="AC296" s="6"/>
      <c r="AD296" s="6"/>
      <c r="AE296" s="6"/>
      <c r="AF296" s="6"/>
      <c r="AG296" s="6"/>
      <c r="AH296" s="6"/>
      <c r="AI296" s="6"/>
      <c r="AJ296" s="6"/>
    </row>
    <row r="297" spans="2:36" s="9" customFormat="1" ht="6" hidden="1" customHeight="1" x14ac:dyDescent="0.35">
      <c r="B297" s="10"/>
      <c r="F297" s="7"/>
      <c r="G297" s="2"/>
      <c r="H297" s="7"/>
      <c r="I297" s="7"/>
      <c r="J297" s="7"/>
      <c r="K297" s="7"/>
      <c r="L297" s="7"/>
      <c r="M297" s="3"/>
      <c r="N297" s="2"/>
      <c r="O297" s="7"/>
      <c r="P297" s="2"/>
      <c r="Q297" s="7"/>
      <c r="R297" s="14"/>
      <c r="S297" s="14"/>
      <c r="T297" s="20"/>
      <c r="U297" s="20"/>
      <c r="V297" s="20"/>
      <c r="W297" s="32"/>
      <c r="X297" s="173"/>
      <c r="Y297" s="174"/>
      <c r="Z297" s="6"/>
      <c r="AA297" s="6"/>
      <c r="AB297" s="6"/>
      <c r="AC297" s="6"/>
      <c r="AD297" s="6"/>
      <c r="AE297" s="6"/>
      <c r="AF297" s="6"/>
      <c r="AG297" s="6"/>
      <c r="AH297" s="6"/>
      <c r="AI297" s="6"/>
      <c r="AJ297" s="6"/>
    </row>
    <row r="298" spans="2:36" s="9" customFormat="1" ht="6" hidden="1" customHeight="1" x14ac:dyDescent="0.35">
      <c r="B298" s="10"/>
      <c r="F298" s="7"/>
      <c r="G298" s="2"/>
      <c r="H298" s="7"/>
      <c r="I298" s="7"/>
      <c r="J298" s="7"/>
      <c r="K298" s="7"/>
      <c r="L298" s="7"/>
      <c r="M298" s="3"/>
      <c r="N298" s="2"/>
      <c r="O298" s="7"/>
      <c r="P298" s="2"/>
      <c r="Q298" s="7"/>
      <c r="R298" s="14"/>
      <c r="S298" s="14"/>
      <c r="T298" s="20"/>
      <c r="U298" s="20"/>
      <c r="V298" s="20"/>
      <c r="W298" s="32"/>
      <c r="X298" s="173"/>
      <c r="Y298" s="174"/>
      <c r="Z298" s="6"/>
      <c r="AA298" s="6"/>
      <c r="AB298" s="6"/>
      <c r="AC298" s="6"/>
      <c r="AD298" s="6"/>
      <c r="AE298" s="6"/>
      <c r="AF298" s="6"/>
      <c r="AG298" s="6"/>
      <c r="AH298" s="6"/>
      <c r="AI298" s="6"/>
      <c r="AJ298" s="6"/>
    </row>
    <row r="299" spans="2:36" s="9" customFormat="1" ht="6" hidden="1" customHeight="1" x14ac:dyDescent="0.35">
      <c r="B299" s="10"/>
      <c r="F299" s="7"/>
      <c r="G299" s="2"/>
      <c r="H299" s="7"/>
      <c r="I299" s="7"/>
      <c r="J299" s="7"/>
      <c r="K299" s="7"/>
      <c r="L299" s="7"/>
      <c r="M299" s="3"/>
      <c r="N299" s="2"/>
      <c r="O299" s="7"/>
      <c r="P299" s="2"/>
      <c r="Q299" s="7"/>
      <c r="R299" s="14"/>
      <c r="S299" s="14"/>
      <c r="T299" s="20"/>
      <c r="U299" s="20"/>
      <c r="V299" s="20"/>
      <c r="W299" s="32"/>
      <c r="X299" s="173"/>
      <c r="Y299" s="174"/>
      <c r="Z299" s="6"/>
      <c r="AA299" s="6"/>
      <c r="AB299" s="6"/>
      <c r="AC299" s="6"/>
      <c r="AD299" s="6"/>
      <c r="AE299" s="6"/>
      <c r="AF299" s="6"/>
      <c r="AG299" s="6"/>
      <c r="AH299" s="6"/>
      <c r="AI299" s="6"/>
      <c r="AJ299" s="6"/>
    </row>
    <row r="300" spans="2:36" s="9" customFormat="1" ht="6" hidden="1" customHeight="1" x14ac:dyDescent="0.35">
      <c r="B300" s="10"/>
      <c r="F300" s="7"/>
      <c r="G300" s="2"/>
      <c r="H300" s="7"/>
      <c r="I300" s="7"/>
      <c r="J300" s="7"/>
      <c r="K300" s="7"/>
      <c r="L300" s="7"/>
      <c r="M300" s="3"/>
      <c r="N300" s="2"/>
      <c r="O300" s="7"/>
      <c r="P300" s="2"/>
      <c r="Q300" s="7"/>
      <c r="R300" s="14"/>
      <c r="S300" s="14"/>
      <c r="T300" s="20"/>
      <c r="U300" s="20"/>
      <c r="V300" s="20"/>
      <c r="W300" s="32"/>
      <c r="X300" s="173"/>
      <c r="Y300" s="174"/>
      <c r="Z300" s="6"/>
      <c r="AA300" s="6"/>
      <c r="AB300" s="6"/>
      <c r="AC300" s="6"/>
      <c r="AD300" s="6"/>
      <c r="AE300" s="6"/>
      <c r="AF300" s="6"/>
      <c r="AG300" s="6"/>
      <c r="AH300" s="6"/>
      <c r="AI300" s="6"/>
      <c r="AJ300" s="6"/>
    </row>
    <row r="301" spans="2:36" s="9" customFormat="1" ht="6" hidden="1" customHeight="1" x14ac:dyDescent="0.35">
      <c r="B301" s="10"/>
      <c r="F301" s="7"/>
      <c r="G301" s="2"/>
      <c r="H301" s="7"/>
      <c r="I301" s="7"/>
      <c r="J301" s="7"/>
      <c r="K301" s="7"/>
      <c r="L301" s="7"/>
      <c r="M301" s="3"/>
      <c r="N301" s="2"/>
      <c r="O301" s="7"/>
      <c r="P301" s="2"/>
      <c r="Q301" s="7"/>
      <c r="R301" s="14"/>
      <c r="S301" s="14"/>
      <c r="T301" s="20"/>
      <c r="U301" s="20"/>
      <c r="V301" s="20"/>
      <c r="W301" s="32"/>
      <c r="X301" s="173"/>
      <c r="Y301" s="174"/>
      <c r="Z301" s="6"/>
      <c r="AA301" s="6"/>
      <c r="AB301" s="6"/>
      <c r="AC301" s="6"/>
      <c r="AD301" s="6"/>
      <c r="AE301" s="6"/>
      <c r="AF301" s="6"/>
      <c r="AG301" s="6"/>
      <c r="AH301" s="6"/>
      <c r="AI301" s="6"/>
      <c r="AJ301" s="6"/>
    </row>
    <row r="302" spans="2:36" s="9" customFormat="1" ht="6" hidden="1" customHeight="1" x14ac:dyDescent="0.35">
      <c r="B302" s="10"/>
      <c r="F302" s="7"/>
      <c r="G302" s="2"/>
      <c r="H302" s="7"/>
      <c r="I302" s="7"/>
      <c r="J302" s="7"/>
      <c r="K302" s="7"/>
      <c r="L302" s="7"/>
      <c r="M302" s="3"/>
      <c r="N302" s="2"/>
      <c r="O302" s="7"/>
      <c r="P302" s="2"/>
      <c r="Q302" s="7"/>
      <c r="R302" s="14"/>
      <c r="S302" s="14"/>
      <c r="T302" s="20"/>
      <c r="U302" s="20"/>
      <c r="V302" s="20"/>
      <c r="W302" s="32"/>
      <c r="X302" s="173"/>
      <c r="Y302" s="174"/>
      <c r="Z302" s="6"/>
      <c r="AA302" s="6"/>
      <c r="AB302" s="6"/>
      <c r="AC302" s="6"/>
      <c r="AD302" s="6"/>
      <c r="AE302" s="6"/>
      <c r="AF302" s="6"/>
      <c r="AG302" s="6"/>
      <c r="AH302" s="6"/>
      <c r="AI302" s="6"/>
      <c r="AJ302" s="6"/>
    </row>
    <row r="303" spans="2:36" s="9" customFormat="1" ht="6" hidden="1" customHeight="1" x14ac:dyDescent="0.35">
      <c r="B303" s="10"/>
      <c r="F303" s="7"/>
      <c r="G303" s="2"/>
      <c r="H303" s="7"/>
      <c r="I303" s="7"/>
      <c r="J303" s="7"/>
      <c r="K303" s="7"/>
      <c r="L303" s="7"/>
      <c r="M303" s="3"/>
      <c r="N303" s="2"/>
      <c r="O303" s="7"/>
      <c r="P303" s="2"/>
      <c r="Q303" s="7"/>
      <c r="R303" s="14"/>
      <c r="S303" s="14"/>
      <c r="T303" s="20"/>
      <c r="U303" s="20"/>
      <c r="V303" s="20"/>
      <c r="W303" s="32"/>
      <c r="X303" s="173"/>
      <c r="Y303" s="174"/>
      <c r="Z303" s="6"/>
      <c r="AA303" s="6"/>
      <c r="AB303" s="6"/>
      <c r="AC303" s="6"/>
      <c r="AD303" s="6"/>
      <c r="AE303" s="6"/>
      <c r="AF303" s="6"/>
      <c r="AG303" s="6"/>
      <c r="AH303" s="6"/>
      <c r="AI303" s="6"/>
      <c r="AJ303" s="6"/>
    </row>
    <row r="304" spans="2:36" s="9" customFormat="1" ht="6" hidden="1" customHeight="1" x14ac:dyDescent="0.35">
      <c r="B304" s="10"/>
      <c r="F304" s="7"/>
      <c r="G304" s="2"/>
      <c r="H304" s="7"/>
      <c r="I304" s="7"/>
      <c r="J304" s="7"/>
      <c r="K304" s="7"/>
      <c r="L304" s="7"/>
      <c r="M304" s="3"/>
      <c r="N304" s="2"/>
      <c r="O304" s="7"/>
      <c r="P304" s="2"/>
      <c r="Q304" s="7"/>
      <c r="R304" s="14"/>
      <c r="S304" s="14"/>
      <c r="T304" s="20"/>
      <c r="U304" s="20"/>
      <c r="V304" s="20"/>
      <c r="W304" s="32"/>
      <c r="X304" s="173"/>
      <c r="Y304" s="174"/>
      <c r="Z304" s="6"/>
      <c r="AA304" s="6"/>
      <c r="AB304" s="6"/>
      <c r="AC304" s="6"/>
      <c r="AD304" s="6"/>
      <c r="AE304" s="6"/>
      <c r="AF304" s="6"/>
      <c r="AG304" s="6"/>
      <c r="AH304" s="6"/>
      <c r="AI304" s="6"/>
      <c r="AJ304" s="6"/>
    </row>
    <row r="305" spans="2:36" s="9" customFormat="1" ht="6" hidden="1" customHeight="1" x14ac:dyDescent="0.35">
      <c r="B305" s="10"/>
      <c r="F305" s="7"/>
      <c r="G305" s="2"/>
      <c r="H305" s="7"/>
      <c r="I305" s="7"/>
      <c r="J305" s="7"/>
      <c r="K305" s="7"/>
      <c r="L305" s="7"/>
      <c r="M305" s="3"/>
      <c r="N305" s="2"/>
      <c r="O305" s="7"/>
      <c r="P305" s="2"/>
      <c r="Q305" s="7"/>
      <c r="R305" s="14"/>
      <c r="S305" s="14"/>
      <c r="T305" s="20"/>
      <c r="U305" s="20"/>
      <c r="V305" s="20"/>
      <c r="W305" s="32"/>
      <c r="X305" s="173"/>
      <c r="Y305" s="174"/>
      <c r="Z305" s="6"/>
      <c r="AA305" s="6"/>
      <c r="AB305" s="6"/>
      <c r="AC305" s="6"/>
      <c r="AD305" s="6"/>
      <c r="AE305" s="6"/>
      <c r="AF305" s="6"/>
      <c r="AG305" s="6"/>
      <c r="AH305" s="6"/>
      <c r="AI305" s="6"/>
      <c r="AJ305" s="6"/>
    </row>
    <row r="306" spans="2:36" s="9" customFormat="1" ht="6" hidden="1" customHeight="1" x14ac:dyDescent="0.35">
      <c r="B306" s="10"/>
      <c r="F306" s="7"/>
      <c r="G306" s="2"/>
      <c r="H306" s="7"/>
      <c r="I306" s="7"/>
      <c r="J306" s="7"/>
      <c r="K306" s="7"/>
      <c r="L306" s="7"/>
      <c r="M306" s="3"/>
      <c r="N306" s="2"/>
      <c r="O306" s="7"/>
      <c r="P306" s="2"/>
      <c r="Q306" s="7"/>
      <c r="R306" s="14"/>
      <c r="S306" s="14"/>
      <c r="T306" s="20"/>
      <c r="U306" s="20"/>
      <c r="V306" s="20"/>
      <c r="W306" s="32"/>
      <c r="X306" s="173"/>
      <c r="Y306" s="174"/>
      <c r="Z306" s="6"/>
      <c r="AA306" s="6"/>
      <c r="AB306" s="6"/>
      <c r="AC306" s="6"/>
      <c r="AD306" s="6"/>
      <c r="AE306" s="6"/>
      <c r="AF306" s="6"/>
      <c r="AG306" s="6"/>
      <c r="AH306" s="6"/>
      <c r="AI306" s="6"/>
      <c r="AJ306" s="6"/>
    </row>
    <row r="307" spans="2:36" s="9" customFormat="1" ht="6" hidden="1" customHeight="1" x14ac:dyDescent="0.35">
      <c r="B307" s="10"/>
      <c r="F307" s="7"/>
      <c r="G307" s="2"/>
      <c r="H307" s="7"/>
      <c r="I307" s="7"/>
      <c r="J307" s="7"/>
      <c r="K307" s="7"/>
      <c r="L307" s="7"/>
      <c r="M307" s="3"/>
      <c r="N307" s="2"/>
      <c r="O307" s="7"/>
      <c r="P307" s="2"/>
      <c r="Q307" s="7"/>
      <c r="R307" s="14"/>
      <c r="S307" s="14"/>
      <c r="T307" s="20"/>
      <c r="U307" s="20"/>
      <c r="V307" s="20"/>
      <c r="W307" s="32"/>
      <c r="X307" s="173"/>
      <c r="Y307" s="174"/>
      <c r="Z307" s="6"/>
      <c r="AA307" s="6"/>
      <c r="AB307" s="6"/>
      <c r="AC307" s="6"/>
      <c r="AD307" s="6"/>
      <c r="AE307" s="6"/>
      <c r="AF307" s="6"/>
      <c r="AG307" s="6"/>
      <c r="AH307" s="6"/>
      <c r="AI307" s="6"/>
      <c r="AJ307" s="6"/>
    </row>
    <row r="308" spans="2:36" s="9" customFormat="1" ht="6" hidden="1" customHeight="1" x14ac:dyDescent="0.35">
      <c r="B308" s="10"/>
      <c r="F308" s="7"/>
      <c r="G308" s="2"/>
      <c r="H308" s="7"/>
      <c r="I308" s="7"/>
      <c r="J308" s="7"/>
      <c r="K308" s="7"/>
      <c r="L308" s="7"/>
      <c r="M308" s="3"/>
      <c r="N308" s="2"/>
      <c r="O308" s="7"/>
      <c r="P308" s="2"/>
      <c r="Q308" s="7"/>
      <c r="R308" s="14"/>
      <c r="S308" s="14"/>
      <c r="T308" s="20"/>
      <c r="U308" s="20"/>
      <c r="V308" s="20"/>
      <c r="W308" s="32"/>
      <c r="X308" s="173"/>
      <c r="Y308" s="174"/>
      <c r="Z308" s="6"/>
      <c r="AA308" s="6"/>
      <c r="AB308" s="6"/>
      <c r="AC308" s="6"/>
      <c r="AD308" s="6"/>
      <c r="AE308" s="6"/>
      <c r="AF308" s="6"/>
      <c r="AG308" s="6"/>
      <c r="AH308" s="6"/>
      <c r="AI308" s="6"/>
      <c r="AJ308" s="6"/>
    </row>
    <row r="309" spans="2:36" s="9" customFormat="1" ht="6" hidden="1" customHeight="1" x14ac:dyDescent="0.35">
      <c r="B309" s="10"/>
      <c r="F309" s="7"/>
      <c r="G309" s="2"/>
      <c r="H309" s="7"/>
      <c r="I309" s="7"/>
      <c r="J309" s="7"/>
      <c r="K309" s="7"/>
      <c r="L309" s="7"/>
      <c r="M309" s="3"/>
      <c r="N309" s="2"/>
      <c r="O309" s="7"/>
      <c r="P309" s="2"/>
      <c r="Q309" s="7"/>
      <c r="R309" s="14"/>
      <c r="S309" s="14"/>
      <c r="T309" s="20"/>
      <c r="U309" s="20"/>
      <c r="V309" s="20"/>
      <c r="W309" s="32"/>
      <c r="X309" s="173"/>
      <c r="Y309" s="174"/>
      <c r="Z309" s="6"/>
      <c r="AA309" s="6"/>
      <c r="AB309" s="6"/>
      <c r="AC309" s="6"/>
      <c r="AD309" s="6"/>
      <c r="AE309" s="6"/>
      <c r="AF309" s="6"/>
      <c r="AG309" s="6"/>
      <c r="AH309" s="6"/>
      <c r="AI309" s="6"/>
      <c r="AJ309" s="6"/>
    </row>
    <row r="310" spans="2:36" s="9" customFormat="1" ht="6" hidden="1" customHeight="1" x14ac:dyDescent="0.35">
      <c r="B310" s="10"/>
      <c r="F310" s="7"/>
      <c r="G310" s="2"/>
      <c r="H310" s="7"/>
      <c r="I310" s="7"/>
      <c r="J310" s="7"/>
      <c r="K310" s="7"/>
      <c r="L310" s="7"/>
      <c r="M310" s="3"/>
      <c r="N310" s="2"/>
      <c r="O310" s="7"/>
      <c r="P310" s="2"/>
      <c r="Q310" s="7"/>
      <c r="R310" s="14"/>
      <c r="S310" s="14"/>
      <c r="T310" s="20"/>
      <c r="U310" s="20"/>
      <c r="V310" s="20"/>
      <c r="W310" s="32"/>
      <c r="X310" s="173"/>
      <c r="Y310" s="174"/>
      <c r="Z310" s="6"/>
      <c r="AA310" s="6"/>
      <c r="AB310" s="6"/>
      <c r="AC310" s="6"/>
      <c r="AD310" s="6"/>
      <c r="AE310" s="6"/>
      <c r="AF310" s="6"/>
      <c r="AG310" s="6"/>
      <c r="AH310" s="6"/>
      <c r="AI310" s="6"/>
      <c r="AJ310" s="6"/>
    </row>
    <row r="311" spans="2:36" s="9" customFormat="1" ht="6" hidden="1" customHeight="1" x14ac:dyDescent="0.35">
      <c r="B311" s="10"/>
      <c r="F311" s="7"/>
      <c r="G311" s="2"/>
      <c r="H311" s="7"/>
      <c r="I311" s="7"/>
      <c r="J311" s="7"/>
      <c r="K311" s="7"/>
      <c r="L311" s="7"/>
      <c r="M311" s="3"/>
      <c r="N311" s="2"/>
      <c r="O311" s="7"/>
      <c r="P311" s="2"/>
      <c r="Q311" s="7"/>
      <c r="R311" s="14"/>
      <c r="S311" s="14"/>
      <c r="T311" s="20"/>
      <c r="U311" s="20"/>
      <c r="V311" s="20"/>
      <c r="W311" s="32"/>
      <c r="X311" s="173"/>
      <c r="Y311" s="174"/>
      <c r="Z311" s="6"/>
      <c r="AA311" s="6"/>
      <c r="AB311" s="6"/>
      <c r="AC311" s="6"/>
      <c r="AD311" s="6"/>
      <c r="AE311" s="6"/>
      <c r="AF311" s="6"/>
      <c r="AG311" s="6"/>
      <c r="AH311" s="6"/>
      <c r="AI311" s="6"/>
      <c r="AJ311" s="6"/>
    </row>
    <row r="312" spans="2:36" s="9" customFormat="1" ht="6" hidden="1" customHeight="1" x14ac:dyDescent="0.35">
      <c r="B312" s="10"/>
      <c r="F312" s="7"/>
      <c r="G312" s="2"/>
      <c r="H312" s="7"/>
      <c r="I312" s="7"/>
      <c r="J312" s="7"/>
      <c r="K312" s="7"/>
      <c r="L312" s="7"/>
      <c r="M312" s="3"/>
      <c r="N312" s="2"/>
      <c r="O312" s="7"/>
      <c r="P312" s="2"/>
      <c r="Q312" s="7"/>
      <c r="R312" s="14"/>
      <c r="S312" s="14"/>
      <c r="T312" s="20"/>
      <c r="U312" s="20"/>
      <c r="V312" s="20"/>
      <c r="W312" s="32"/>
      <c r="X312" s="173"/>
      <c r="Y312" s="174"/>
      <c r="Z312" s="6"/>
      <c r="AA312" s="6"/>
      <c r="AB312" s="6"/>
      <c r="AC312" s="6"/>
      <c r="AD312" s="6"/>
      <c r="AE312" s="6"/>
      <c r="AF312" s="6"/>
      <c r="AG312" s="6"/>
      <c r="AH312" s="6"/>
      <c r="AI312" s="6"/>
      <c r="AJ312" s="6"/>
    </row>
    <row r="313" spans="2:36" s="9" customFormat="1" ht="6" hidden="1" customHeight="1" x14ac:dyDescent="0.35">
      <c r="B313" s="10"/>
      <c r="F313" s="7"/>
      <c r="G313" s="2"/>
      <c r="H313" s="7"/>
      <c r="I313" s="7"/>
      <c r="J313" s="7"/>
      <c r="K313" s="7"/>
      <c r="L313" s="7"/>
      <c r="M313" s="3"/>
      <c r="N313" s="2"/>
      <c r="O313" s="7"/>
      <c r="P313" s="2"/>
      <c r="Q313" s="7"/>
      <c r="R313" s="14"/>
      <c r="S313" s="14"/>
      <c r="T313" s="20"/>
      <c r="U313" s="20"/>
      <c r="V313" s="20"/>
      <c r="W313" s="32"/>
      <c r="X313" s="173"/>
      <c r="Y313" s="174"/>
      <c r="Z313" s="6"/>
      <c r="AA313" s="6"/>
      <c r="AB313" s="6"/>
      <c r="AC313" s="6"/>
      <c r="AD313" s="6"/>
      <c r="AE313" s="6"/>
      <c r="AF313" s="6"/>
      <c r="AG313" s="6"/>
      <c r="AH313" s="6"/>
      <c r="AI313" s="6"/>
      <c r="AJ313" s="6"/>
    </row>
    <row r="314" spans="2:36" s="9" customFormat="1" ht="6" hidden="1" customHeight="1" x14ac:dyDescent="0.35">
      <c r="B314" s="10"/>
      <c r="F314" s="7"/>
      <c r="G314" s="2"/>
      <c r="H314" s="7"/>
      <c r="I314" s="7"/>
      <c r="J314" s="7"/>
      <c r="K314" s="7"/>
      <c r="L314" s="7"/>
      <c r="M314" s="3"/>
      <c r="N314" s="2"/>
      <c r="O314" s="7"/>
      <c r="P314" s="2"/>
      <c r="Q314" s="7"/>
      <c r="R314" s="14"/>
      <c r="S314" s="14"/>
      <c r="T314" s="20"/>
      <c r="U314" s="20"/>
      <c r="V314" s="20"/>
      <c r="W314" s="32"/>
      <c r="X314" s="173"/>
      <c r="Y314" s="174"/>
      <c r="Z314" s="6"/>
      <c r="AA314" s="6"/>
      <c r="AB314" s="6"/>
      <c r="AC314" s="6"/>
      <c r="AD314" s="6"/>
      <c r="AE314" s="6"/>
      <c r="AF314" s="6"/>
      <c r="AG314" s="6"/>
      <c r="AH314" s="6"/>
      <c r="AI314" s="6"/>
      <c r="AJ314" s="6"/>
    </row>
    <row r="315" spans="2:36" s="9" customFormat="1" ht="6" hidden="1" customHeight="1" x14ac:dyDescent="0.35">
      <c r="B315" s="10"/>
      <c r="F315" s="7"/>
      <c r="G315" s="2"/>
      <c r="H315" s="7"/>
      <c r="I315" s="7"/>
      <c r="J315" s="7"/>
      <c r="K315" s="7"/>
      <c r="L315" s="7"/>
      <c r="M315" s="3"/>
      <c r="N315" s="2"/>
      <c r="O315" s="7"/>
      <c r="P315" s="2"/>
      <c r="Q315" s="7"/>
      <c r="R315" s="14"/>
      <c r="S315" s="14"/>
      <c r="T315" s="20"/>
      <c r="U315" s="20"/>
      <c r="V315" s="20"/>
      <c r="W315" s="32"/>
      <c r="X315" s="173"/>
      <c r="Y315" s="174"/>
      <c r="Z315" s="6"/>
      <c r="AA315" s="6"/>
      <c r="AB315" s="6"/>
      <c r="AC315" s="6"/>
      <c r="AD315" s="6"/>
      <c r="AE315" s="6"/>
      <c r="AF315" s="6"/>
      <c r="AG315" s="6"/>
      <c r="AH315" s="6"/>
      <c r="AI315" s="6"/>
      <c r="AJ315" s="6"/>
    </row>
    <row r="316" spans="2:36" s="9" customFormat="1" ht="6" hidden="1" customHeight="1" x14ac:dyDescent="0.35">
      <c r="B316" s="10"/>
      <c r="F316" s="7"/>
      <c r="G316" s="2"/>
      <c r="H316" s="7"/>
      <c r="I316" s="7"/>
      <c r="J316" s="7"/>
      <c r="K316" s="7"/>
      <c r="L316" s="7"/>
      <c r="M316" s="3"/>
      <c r="N316" s="2"/>
      <c r="O316" s="7"/>
      <c r="P316" s="2"/>
      <c r="Q316" s="7"/>
      <c r="R316" s="14"/>
      <c r="S316" s="14"/>
      <c r="T316" s="20"/>
      <c r="U316" s="20"/>
      <c r="V316" s="20"/>
      <c r="W316" s="32"/>
      <c r="X316" s="173"/>
      <c r="Y316" s="174"/>
      <c r="Z316" s="6"/>
      <c r="AA316" s="6"/>
      <c r="AB316" s="6"/>
      <c r="AC316" s="6"/>
      <c r="AD316" s="6"/>
      <c r="AE316" s="6"/>
      <c r="AF316" s="6"/>
      <c r="AG316" s="6"/>
      <c r="AH316" s="6"/>
      <c r="AI316" s="6"/>
      <c r="AJ316" s="6"/>
    </row>
    <row r="317" spans="2:36" s="9" customFormat="1" ht="6" hidden="1" customHeight="1" x14ac:dyDescent="0.35">
      <c r="B317" s="10"/>
      <c r="F317" s="7"/>
      <c r="G317" s="2"/>
      <c r="H317" s="7"/>
      <c r="I317" s="7"/>
      <c r="J317" s="7"/>
      <c r="K317" s="7"/>
      <c r="L317" s="7"/>
      <c r="M317" s="3"/>
      <c r="N317" s="2"/>
      <c r="O317" s="7"/>
      <c r="P317" s="2"/>
      <c r="Q317" s="7"/>
      <c r="R317" s="14"/>
      <c r="S317" s="14"/>
      <c r="T317" s="20"/>
      <c r="U317" s="20"/>
      <c r="V317" s="20"/>
      <c r="W317" s="32"/>
      <c r="X317" s="173"/>
      <c r="Y317" s="174"/>
      <c r="Z317" s="6"/>
      <c r="AA317" s="6"/>
      <c r="AB317" s="6"/>
      <c r="AC317" s="6"/>
      <c r="AD317" s="6"/>
      <c r="AE317" s="6"/>
      <c r="AF317" s="6"/>
      <c r="AG317" s="6"/>
      <c r="AH317" s="6"/>
      <c r="AI317" s="6"/>
      <c r="AJ317" s="6"/>
    </row>
    <row r="318" spans="2:36" s="9" customFormat="1" ht="6" hidden="1" customHeight="1" x14ac:dyDescent="0.35">
      <c r="B318" s="10"/>
      <c r="F318" s="7"/>
      <c r="G318" s="2"/>
      <c r="H318" s="7"/>
      <c r="I318" s="7"/>
      <c r="J318" s="7"/>
      <c r="K318" s="7"/>
      <c r="L318" s="7"/>
      <c r="M318" s="3"/>
      <c r="N318" s="2"/>
      <c r="O318" s="7"/>
      <c r="P318" s="2"/>
      <c r="Q318" s="7"/>
      <c r="R318" s="14"/>
      <c r="S318" s="14"/>
      <c r="T318" s="20"/>
      <c r="U318" s="20"/>
      <c r="V318" s="20"/>
      <c r="W318" s="32"/>
      <c r="X318" s="173"/>
      <c r="Y318" s="174"/>
      <c r="Z318" s="6"/>
      <c r="AA318" s="6"/>
      <c r="AB318" s="6"/>
      <c r="AC318" s="6"/>
      <c r="AD318" s="6"/>
      <c r="AE318" s="6"/>
      <c r="AF318" s="6"/>
      <c r="AG318" s="6"/>
      <c r="AH318" s="6"/>
      <c r="AI318" s="6"/>
      <c r="AJ318" s="6"/>
    </row>
    <row r="319" spans="2:36" s="9" customFormat="1" ht="6" hidden="1" customHeight="1" x14ac:dyDescent="0.35">
      <c r="B319" s="10"/>
      <c r="F319" s="7"/>
      <c r="G319" s="2"/>
      <c r="H319" s="7"/>
      <c r="I319" s="7"/>
      <c r="J319" s="7"/>
      <c r="K319" s="7"/>
      <c r="L319" s="7"/>
      <c r="M319" s="3"/>
      <c r="N319" s="2"/>
      <c r="O319" s="7"/>
      <c r="P319" s="2"/>
      <c r="Q319" s="7"/>
      <c r="R319" s="14"/>
      <c r="S319" s="14"/>
      <c r="T319" s="20"/>
      <c r="U319" s="20"/>
      <c r="V319" s="20"/>
      <c r="W319" s="32"/>
      <c r="X319" s="173"/>
      <c r="Y319" s="174"/>
      <c r="Z319" s="6"/>
      <c r="AA319" s="6"/>
      <c r="AB319" s="6"/>
      <c r="AC319" s="6"/>
      <c r="AD319" s="6"/>
      <c r="AE319" s="6"/>
      <c r="AF319" s="6"/>
      <c r="AG319" s="6"/>
      <c r="AH319" s="6"/>
      <c r="AI319" s="6"/>
      <c r="AJ319" s="6"/>
    </row>
    <row r="320" spans="2:36" s="9" customFormat="1" ht="6" hidden="1" customHeight="1" x14ac:dyDescent="0.35">
      <c r="B320" s="10"/>
      <c r="F320" s="7"/>
      <c r="G320" s="2"/>
      <c r="H320" s="7"/>
      <c r="I320" s="7"/>
      <c r="J320" s="7"/>
      <c r="K320" s="7"/>
      <c r="L320" s="7"/>
      <c r="M320" s="3"/>
      <c r="N320" s="2"/>
      <c r="O320" s="7"/>
      <c r="P320" s="2"/>
      <c r="Q320" s="7"/>
      <c r="R320" s="14"/>
      <c r="S320" s="14"/>
      <c r="T320" s="20"/>
      <c r="U320" s="20"/>
      <c r="V320" s="20"/>
      <c r="W320" s="32"/>
      <c r="X320" s="173"/>
      <c r="Y320" s="174"/>
      <c r="Z320" s="6"/>
      <c r="AA320" s="6"/>
      <c r="AB320" s="6"/>
      <c r="AC320" s="6"/>
      <c r="AD320" s="6"/>
      <c r="AE320" s="6"/>
      <c r="AF320" s="6"/>
      <c r="AG320" s="6"/>
      <c r="AH320" s="6"/>
      <c r="AI320" s="6"/>
      <c r="AJ320" s="6"/>
    </row>
    <row r="321" spans="2:36" s="9" customFormat="1" ht="6" hidden="1" customHeight="1" x14ac:dyDescent="0.35">
      <c r="B321" s="10"/>
      <c r="F321" s="7"/>
      <c r="G321" s="2"/>
      <c r="H321" s="7"/>
      <c r="I321" s="7"/>
      <c r="J321" s="7"/>
      <c r="K321" s="7"/>
      <c r="L321" s="7"/>
      <c r="M321" s="3"/>
      <c r="N321" s="2"/>
      <c r="O321" s="7"/>
      <c r="P321" s="2"/>
      <c r="Q321" s="7"/>
      <c r="R321" s="14"/>
      <c r="S321" s="14"/>
      <c r="T321" s="20"/>
      <c r="U321" s="20"/>
      <c r="V321" s="20"/>
      <c r="W321" s="32"/>
      <c r="X321" s="173"/>
      <c r="Y321" s="174"/>
      <c r="Z321" s="6"/>
      <c r="AA321" s="6"/>
      <c r="AB321" s="6"/>
      <c r="AC321" s="6"/>
      <c r="AD321" s="6"/>
      <c r="AE321" s="6"/>
      <c r="AF321" s="6"/>
      <c r="AG321" s="6"/>
      <c r="AH321" s="6"/>
      <c r="AI321" s="6"/>
      <c r="AJ321" s="6"/>
    </row>
    <row r="322" spans="2:36" s="9" customFormat="1" ht="6" hidden="1" customHeight="1" x14ac:dyDescent="0.35">
      <c r="B322" s="10"/>
      <c r="F322" s="7"/>
      <c r="G322" s="2"/>
      <c r="H322" s="7"/>
      <c r="I322" s="7"/>
      <c r="J322" s="7"/>
      <c r="K322" s="7"/>
      <c r="L322" s="7"/>
      <c r="M322" s="3"/>
      <c r="N322" s="2"/>
      <c r="O322" s="7"/>
      <c r="P322" s="2"/>
      <c r="Q322" s="7"/>
      <c r="R322" s="14"/>
      <c r="S322" s="14"/>
      <c r="T322" s="20"/>
      <c r="U322" s="20"/>
      <c r="V322" s="20"/>
      <c r="W322" s="32"/>
      <c r="X322" s="173"/>
      <c r="Y322" s="174"/>
      <c r="Z322" s="6"/>
      <c r="AA322" s="6"/>
      <c r="AB322" s="6"/>
      <c r="AC322" s="6"/>
      <c r="AD322" s="6"/>
      <c r="AE322" s="6"/>
      <c r="AF322" s="6"/>
      <c r="AG322" s="6"/>
      <c r="AH322" s="6"/>
      <c r="AI322" s="6"/>
      <c r="AJ322" s="6"/>
    </row>
    <row r="323" spans="2:36" s="9" customFormat="1" ht="6" hidden="1" customHeight="1" x14ac:dyDescent="0.35">
      <c r="B323" s="10"/>
      <c r="F323" s="7"/>
      <c r="G323" s="2"/>
      <c r="H323" s="7"/>
      <c r="I323" s="7"/>
      <c r="J323" s="7"/>
      <c r="K323" s="7"/>
      <c r="L323" s="7"/>
      <c r="M323" s="3"/>
      <c r="N323" s="2"/>
      <c r="O323" s="7"/>
      <c r="P323" s="2"/>
      <c r="Q323" s="7"/>
      <c r="R323" s="14"/>
      <c r="S323" s="14"/>
      <c r="T323" s="20"/>
      <c r="U323" s="20"/>
      <c r="V323" s="20"/>
      <c r="W323" s="32"/>
      <c r="X323" s="173"/>
      <c r="Y323" s="174"/>
      <c r="Z323" s="6"/>
      <c r="AA323" s="6"/>
      <c r="AB323" s="6"/>
      <c r="AC323" s="6"/>
      <c r="AD323" s="6"/>
      <c r="AE323" s="6"/>
      <c r="AF323" s="6"/>
      <c r="AG323" s="6"/>
      <c r="AH323" s="6"/>
      <c r="AI323" s="6"/>
      <c r="AJ323" s="6"/>
    </row>
    <row r="324" spans="2:36" s="9" customFormat="1" ht="6" hidden="1" customHeight="1" x14ac:dyDescent="0.35">
      <c r="B324" s="10"/>
      <c r="F324" s="7"/>
      <c r="G324" s="2"/>
      <c r="H324" s="7"/>
      <c r="I324" s="7"/>
      <c r="J324" s="7"/>
      <c r="K324" s="7"/>
      <c r="L324" s="7"/>
      <c r="M324" s="3"/>
      <c r="N324" s="2"/>
      <c r="O324" s="7"/>
      <c r="P324" s="2"/>
      <c r="Q324" s="7"/>
      <c r="R324" s="14"/>
      <c r="S324" s="14"/>
      <c r="T324" s="20"/>
      <c r="U324" s="20"/>
      <c r="V324" s="20"/>
      <c r="W324" s="32"/>
      <c r="X324" s="173"/>
      <c r="Y324" s="174"/>
      <c r="Z324" s="6"/>
      <c r="AA324" s="6"/>
      <c r="AB324" s="6"/>
      <c r="AC324" s="6"/>
      <c r="AD324" s="6"/>
      <c r="AE324" s="6"/>
      <c r="AF324" s="6"/>
      <c r="AG324" s="6"/>
      <c r="AH324" s="6"/>
      <c r="AI324" s="6"/>
      <c r="AJ324" s="6"/>
    </row>
    <row r="325" spans="2:36" s="9" customFormat="1" ht="6" hidden="1" customHeight="1" x14ac:dyDescent="0.35">
      <c r="B325" s="10"/>
      <c r="F325" s="7"/>
      <c r="G325" s="2"/>
      <c r="H325" s="7"/>
      <c r="I325" s="7"/>
      <c r="J325" s="7"/>
      <c r="K325" s="7"/>
      <c r="L325" s="7"/>
      <c r="M325" s="3"/>
      <c r="N325" s="2"/>
      <c r="O325" s="7"/>
      <c r="P325" s="2"/>
      <c r="Q325" s="7"/>
      <c r="R325" s="14"/>
      <c r="S325" s="14"/>
      <c r="T325" s="20"/>
      <c r="U325" s="20"/>
      <c r="V325" s="20"/>
      <c r="W325" s="32"/>
      <c r="X325" s="173"/>
      <c r="Y325" s="174"/>
      <c r="Z325" s="6"/>
      <c r="AA325" s="6"/>
      <c r="AB325" s="6"/>
      <c r="AC325" s="6"/>
      <c r="AD325" s="6"/>
      <c r="AE325" s="6"/>
      <c r="AF325" s="6"/>
      <c r="AG325" s="6"/>
      <c r="AH325" s="6"/>
      <c r="AI325" s="6"/>
      <c r="AJ325" s="6"/>
    </row>
    <row r="326" spans="2:36" s="9" customFormat="1" ht="6" hidden="1" customHeight="1" x14ac:dyDescent="0.35">
      <c r="B326" s="10"/>
      <c r="F326" s="7"/>
      <c r="G326" s="2"/>
      <c r="H326" s="7"/>
      <c r="I326" s="7"/>
      <c r="J326" s="7"/>
      <c r="K326" s="7"/>
      <c r="L326" s="7"/>
      <c r="M326" s="3"/>
      <c r="N326" s="2"/>
      <c r="O326" s="7"/>
      <c r="P326" s="2"/>
      <c r="Q326" s="7"/>
      <c r="R326" s="14"/>
      <c r="S326" s="14"/>
      <c r="T326" s="20"/>
      <c r="U326" s="20"/>
      <c r="V326" s="20"/>
      <c r="W326" s="32"/>
      <c r="X326" s="173"/>
      <c r="Y326" s="174"/>
      <c r="Z326" s="6"/>
      <c r="AA326" s="6"/>
      <c r="AB326" s="6"/>
      <c r="AC326" s="6"/>
      <c r="AD326" s="6"/>
      <c r="AE326" s="6"/>
      <c r="AF326" s="6"/>
      <c r="AG326" s="6"/>
      <c r="AH326" s="6"/>
      <c r="AI326" s="6"/>
      <c r="AJ326" s="6"/>
    </row>
    <row r="327" spans="2:36" s="9" customFormat="1" ht="6" hidden="1" customHeight="1" x14ac:dyDescent="0.35">
      <c r="B327" s="10"/>
      <c r="F327" s="7"/>
      <c r="G327" s="2"/>
      <c r="H327" s="7"/>
      <c r="I327" s="7"/>
      <c r="J327" s="7"/>
      <c r="K327" s="7"/>
      <c r="L327" s="7"/>
      <c r="M327" s="3"/>
      <c r="N327" s="2"/>
      <c r="O327" s="7"/>
      <c r="P327" s="2"/>
      <c r="Q327" s="7"/>
      <c r="R327" s="14"/>
      <c r="S327" s="14"/>
      <c r="T327" s="20"/>
      <c r="U327" s="20"/>
      <c r="V327" s="20"/>
      <c r="W327" s="32"/>
      <c r="X327" s="173"/>
      <c r="Y327" s="174"/>
      <c r="Z327" s="6"/>
      <c r="AA327" s="6"/>
      <c r="AB327" s="6"/>
      <c r="AC327" s="6"/>
      <c r="AD327" s="6"/>
      <c r="AE327" s="6"/>
      <c r="AF327" s="6"/>
      <c r="AG327" s="6"/>
      <c r="AH327" s="6"/>
      <c r="AI327" s="6"/>
      <c r="AJ327" s="6"/>
    </row>
    <row r="328" spans="2:36" s="9" customFormat="1" ht="6" hidden="1" customHeight="1" x14ac:dyDescent="0.35">
      <c r="B328" s="10"/>
      <c r="F328" s="7"/>
      <c r="G328" s="2"/>
      <c r="H328" s="7"/>
      <c r="I328" s="7"/>
      <c r="J328" s="7"/>
      <c r="K328" s="7"/>
      <c r="L328" s="7"/>
      <c r="M328" s="3"/>
      <c r="N328" s="2"/>
      <c r="O328" s="7"/>
      <c r="P328" s="2"/>
      <c r="Q328" s="7"/>
      <c r="R328" s="14"/>
      <c r="S328" s="14"/>
      <c r="T328" s="20"/>
      <c r="U328" s="20"/>
      <c r="V328" s="20"/>
      <c r="W328" s="32"/>
      <c r="X328" s="173"/>
      <c r="Y328" s="174"/>
      <c r="Z328" s="6"/>
      <c r="AA328" s="6"/>
      <c r="AB328" s="6"/>
      <c r="AC328" s="6"/>
      <c r="AD328" s="6"/>
      <c r="AE328" s="6"/>
      <c r="AF328" s="6"/>
      <c r="AG328" s="6"/>
      <c r="AH328" s="6"/>
      <c r="AI328" s="6"/>
      <c r="AJ328" s="6"/>
    </row>
    <row r="329" spans="2:36" s="9" customFormat="1" ht="6" hidden="1" customHeight="1" x14ac:dyDescent="0.35">
      <c r="B329" s="10"/>
      <c r="F329" s="7"/>
      <c r="G329" s="2"/>
      <c r="H329" s="7"/>
      <c r="I329" s="7"/>
      <c r="J329" s="7"/>
      <c r="K329" s="7"/>
      <c r="L329" s="7"/>
      <c r="M329" s="3"/>
      <c r="N329" s="2"/>
      <c r="O329" s="7"/>
      <c r="P329" s="2"/>
      <c r="Q329" s="7"/>
      <c r="R329" s="14"/>
      <c r="S329" s="14"/>
      <c r="T329" s="20"/>
      <c r="U329" s="20"/>
      <c r="V329" s="20"/>
      <c r="W329" s="32"/>
      <c r="X329" s="173"/>
      <c r="Y329" s="174"/>
      <c r="Z329" s="6"/>
      <c r="AA329" s="6"/>
      <c r="AB329" s="6"/>
      <c r="AC329" s="6"/>
      <c r="AD329" s="6"/>
      <c r="AE329" s="6"/>
      <c r="AF329" s="6"/>
      <c r="AG329" s="6"/>
      <c r="AH329" s="6"/>
      <c r="AI329" s="6"/>
      <c r="AJ329" s="6"/>
    </row>
    <row r="330" spans="2:36" s="9" customFormat="1" ht="6" hidden="1" customHeight="1" x14ac:dyDescent="0.35">
      <c r="B330" s="10"/>
      <c r="F330" s="7"/>
      <c r="G330" s="2"/>
      <c r="H330" s="7"/>
      <c r="I330" s="7"/>
      <c r="J330" s="7"/>
      <c r="K330" s="7"/>
      <c r="L330" s="7"/>
      <c r="M330" s="3"/>
      <c r="N330" s="2"/>
      <c r="O330" s="7"/>
      <c r="P330" s="2"/>
      <c r="Q330" s="7"/>
      <c r="R330" s="14"/>
      <c r="S330" s="14"/>
      <c r="T330" s="20"/>
      <c r="U330" s="20"/>
      <c r="V330" s="20"/>
      <c r="W330" s="32"/>
      <c r="X330" s="173"/>
      <c r="Y330" s="174"/>
      <c r="Z330" s="6"/>
      <c r="AA330" s="6"/>
      <c r="AB330" s="6"/>
      <c r="AC330" s="6"/>
      <c r="AD330" s="6"/>
      <c r="AE330" s="6"/>
      <c r="AF330" s="6"/>
      <c r="AG330" s="6"/>
      <c r="AH330" s="6"/>
      <c r="AI330" s="6"/>
      <c r="AJ330" s="6"/>
    </row>
    <row r="331" spans="2:36" s="9" customFormat="1" ht="6" hidden="1" customHeight="1" x14ac:dyDescent="0.35">
      <c r="B331" s="10"/>
      <c r="F331" s="7"/>
      <c r="G331" s="2"/>
      <c r="H331" s="7"/>
      <c r="I331" s="7"/>
      <c r="J331" s="7"/>
      <c r="K331" s="7"/>
      <c r="L331" s="7"/>
      <c r="M331" s="3"/>
      <c r="N331" s="2"/>
      <c r="O331" s="7"/>
      <c r="P331" s="2"/>
      <c r="Q331" s="7"/>
      <c r="R331" s="14"/>
      <c r="S331" s="14"/>
      <c r="T331" s="20"/>
      <c r="U331" s="20"/>
      <c r="V331" s="20"/>
      <c r="W331" s="32"/>
      <c r="X331" s="173"/>
      <c r="Y331" s="174"/>
      <c r="Z331" s="6"/>
      <c r="AA331" s="6"/>
      <c r="AB331" s="6"/>
      <c r="AC331" s="6"/>
      <c r="AD331" s="6"/>
      <c r="AE331" s="6"/>
      <c r="AF331" s="6"/>
      <c r="AG331" s="6"/>
      <c r="AH331" s="6"/>
      <c r="AI331" s="6"/>
      <c r="AJ331" s="6"/>
    </row>
    <row r="332" spans="2:36" s="9" customFormat="1" ht="6" hidden="1" customHeight="1" x14ac:dyDescent="0.35">
      <c r="B332" s="10"/>
      <c r="F332" s="7"/>
      <c r="G332" s="2"/>
      <c r="H332" s="7"/>
      <c r="I332" s="7"/>
      <c r="J332" s="7"/>
      <c r="K332" s="7"/>
      <c r="L332" s="7"/>
      <c r="M332" s="3"/>
      <c r="N332" s="2"/>
      <c r="O332" s="7"/>
      <c r="P332" s="2"/>
      <c r="Q332" s="7"/>
      <c r="R332" s="14"/>
      <c r="S332" s="14"/>
      <c r="T332" s="20"/>
      <c r="U332" s="20"/>
      <c r="V332" s="20"/>
      <c r="W332" s="32"/>
      <c r="X332" s="173"/>
      <c r="Y332" s="174"/>
      <c r="Z332" s="6"/>
      <c r="AA332" s="6"/>
      <c r="AB332" s="6"/>
      <c r="AC332" s="6"/>
      <c r="AD332" s="6"/>
      <c r="AE332" s="6"/>
      <c r="AF332" s="6"/>
      <c r="AG332" s="6"/>
      <c r="AH332" s="6"/>
      <c r="AI332" s="6"/>
      <c r="AJ332" s="6"/>
    </row>
    <row r="333" spans="2:36" s="9" customFormat="1" ht="6" hidden="1" customHeight="1" x14ac:dyDescent="0.35">
      <c r="B333" s="10"/>
      <c r="F333" s="7"/>
      <c r="G333" s="2"/>
      <c r="H333" s="7"/>
      <c r="I333" s="7"/>
      <c r="J333" s="7"/>
      <c r="K333" s="7"/>
      <c r="L333" s="7"/>
      <c r="M333" s="3"/>
      <c r="N333" s="2"/>
      <c r="O333" s="7"/>
      <c r="P333" s="2"/>
      <c r="Q333" s="7"/>
      <c r="R333" s="14"/>
      <c r="S333" s="14"/>
      <c r="T333" s="20"/>
      <c r="U333" s="20"/>
      <c r="V333" s="20"/>
      <c r="W333" s="32"/>
      <c r="X333" s="173"/>
      <c r="Y333" s="174"/>
      <c r="Z333" s="6"/>
      <c r="AA333" s="6"/>
      <c r="AB333" s="6"/>
      <c r="AC333" s="6"/>
      <c r="AD333" s="6"/>
      <c r="AE333" s="6"/>
      <c r="AF333" s="6"/>
      <c r="AG333" s="6"/>
      <c r="AH333" s="6"/>
      <c r="AI333" s="6"/>
      <c r="AJ333" s="6"/>
    </row>
    <row r="334" spans="2:36" s="9" customFormat="1" ht="6" hidden="1" customHeight="1" x14ac:dyDescent="0.35">
      <c r="B334" s="10"/>
      <c r="F334" s="7"/>
      <c r="G334" s="2"/>
      <c r="H334" s="7"/>
      <c r="I334" s="7"/>
      <c r="J334" s="7"/>
      <c r="K334" s="7"/>
      <c r="L334" s="7"/>
      <c r="M334" s="3"/>
      <c r="N334" s="2"/>
      <c r="O334" s="7"/>
      <c r="P334" s="2"/>
      <c r="Q334" s="7"/>
      <c r="R334" s="14"/>
      <c r="S334" s="14"/>
      <c r="T334" s="20"/>
      <c r="U334" s="20"/>
      <c r="V334" s="20"/>
      <c r="W334" s="32"/>
      <c r="X334" s="173"/>
      <c r="Y334" s="174"/>
      <c r="Z334" s="6"/>
      <c r="AA334" s="6"/>
      <c r="AB334" s="6"/>
      <c r="AC334" s="6"/>
      <c r="AD334" s="6"/>
      <c r="AE334" s="6"/>
      <c r="AF334" s="6"/>
      <c r="AG334" s="6"/>
      <c r="AH334" s="6"/>
      <c r="AI334" s="6"/>
      <c r="AJ334" s="6"/>
    </row>
    <row r="335" spans="2:36" s="9" customFormat="1" ht="6" hidden="1" customHeight="1" x14ac:dyDescent="0.35">
      <c r="B335" s="10"/>
      <c r="F335" s="7"/>
      <c r="G335" s="2"/>
      <c r="H335" s="7"/>
      <c r="I335" s="7"/>
      <c r="J335" s="7"/>
      <c r="K335" s="7"/>
      <c r="L335" s="7"/>
      <c r="M335" s="3"/>
      <c r="N335" s="2"/>
      <c r="O335" s="7"/>
      <c r="P335" s="2"/>
      <c r="Q335" s="7"/>
      <c r="R335" s="14"/>
      <c r="S335" s="14"/>
      <c r="T335" s="20"/>
      <c r="U335" s="20"/>
      <c r="V335" s="20"/>
      <c r="W335" s="32"/>
      <c r="X335" s="173"/>
      <c r="Y335" s="174"/>
      <c r="Z335" s="6"/>
      <c r="AA335" s="6"/>
      <c r="AB335" s="6"/>
      <c r="AC335" s="6"/>
      <c r="AD335" s="6"/>
      <c r="AE335" s="6"/>
      <c r="AF335" s="6"/>
      <c r="AG335" s="6"/>
      <c r="AH335" s="6"/>
      <c r="AI335" s="6"/>
      <c r="AJ335" s="6"/>
    </row>
    <row r="336" spans="2:36" s="9" customFormat="1" ht="6" hidden="1" customHeight="1" x14ac:dyDescent="0.35">
      <c r="B336" s="10"/>
      <c r="F336" s="7"/>
      <c r="G336" s="2"/>
      <c r="H336" s="7"/>
      <c r="I336" s="7"/>
      <c r="J336" s="7"/>
      <c r="K336" s="7"/>
      <c r="L336" s="7"/>
      <c r="M336" s="3"/>
      <c r="N336" s="2"/>
      <c r="O336" s="7"/>
      <c r="P336" s="2"/>
      <c r="Q336" s="7"/>
      <c r="R336" s="14"/>
      <c r="S336" s="14"/>
      <c r="T336" s="20"/>
      <c r="U336" s="20"/>
      <c r="V336" s="20"/>
      <c r="W336" s="32"/>
      <c r="X336" s="173"/>
      <c r="Y336" s="174"/>
      <c r="Z336" s="6"/>
      <c r="AA336" s="6"/>
      <c r="AB336" s="6"/>
      <c r="AC336" s="6"/>
      <c r="AD336" s="6"/>
      <c r="AE336" s="6"/>
      <c r="AF336" s="6"/>
      <c r="AG336" s="6"/>
      <c r="AH336" s="6"/>
      <c r="AI336" s="6"/>
      <c r="AJ336" s="6"/>
    </row>
    <row r="337" spans="2:36" s="9" customFormat="1" ht="6" hidden="1" customHeight="1" x14ac:dyDescent="0.35">
      <c r="B337" s="10"/>
      <c r="F337" s="7"/>
      <c r="G337" s="2"/>
      <c r="H337" s="7"/>
      <c r="I337" s="7"/>
      <c r="J337" s="7"/>
      <c r="K337" s="7"/>
      <c r="L337" s="7"/>
      <c r="M337" s="3"/>
      <c r="N337" s="2"/>
      <c r="O337" s="7"/>
      <c r="P337" s="2"/>
      <c r="Q337" s="7"/>
      <c r="R337" s="14"/>
      <c r="S337" s="14"/>
      <c r="T337" s="20"/>
      <c r="U337" s="20"/>
      <c r="V337" s="20"/>
      <c r="W337" s="32"/>
      <c r="X337" s="173"/>
      <c r="Y337" s="174"/>
      <c r="Z337" s="6"/>
      <c r="AA337" s="6"/>
      <c r="AB337" s="6"/>
      <c r="AC337" s="6"/>
      <c r="AD337" s="6"/>
      <c r="AE337" s="6"/>
      <c r="AF337" s="6"/>
      <c r="AG337" s="6"/>
      <c r="AH337" s="6"/>
      <c r="AI337" s="6"/>
      <c r="AJ337" s="6"/>
    </row>
    <row r="338" spans="2:36" s="9" customFormat="1" ht="6" hidden="1" customHeight="1" x14ac:dyDescent="0.35">
      <c r="B338" s="10"/>
      <c r="F338" s="7"/>
      <c r="G338" s="2"/>
      <c r="H338" s="7"/>
      <c r="I338" s="7"/>
      <c r="J338" s="7"/>
      <c r="K338" s="7"/>
      <c r="L338" s="7"/>
      <c r="M338" s="3"/>
      <c r="N338" s="2"/>
      <c r="O338" s="7"/>
      <c r="P338" s="2"/>
      <c r="Q338" s="7"/>
      <c r="R338" s="14"/>
      <c r="S338" s="14"/>
      <c r="T338" s="20"/>
      <c r="U338" s="20"/>
      <c r="V338" s="20"/>
      <c r="W338" s="32"/>
      <c r="X338" s="173"/>
      <c r="Y338" s="174"/>
      <c r="Z338" s="6"/>
      <c r="AA338" s="6"/>
      <c r="AB338" s="6"/>
      <c r="AC338" s="6"/>
      <c r="AD338" s="6"/>
      <c r="AE338" s="6"/>
      <c r="AF338" s="6"/>
      <c r="AG338" s="6"/>
      <c r="AH338" s="6"/>
      <c r="AI338" s="6"/>
      <c r="AJ338" s="6"/>
    </row>
    <row r="339" spans="2:36" s="9" customFormat="1" ht="6" hidden="1" customHeight="1" x14ac:dyDescent="0.35">
      <c r="B339" s="10"/>
      <c r="F339" s="7"/>
      <c r="G339" s="2"/>
      <c r="H339" s="7"/>
      <c r="I339" s="7"/>
      <c r="J339" s="7"/>
      <c r="K339" s="7"/>
      <c r="L339" s="7"/>
      <c r="M339" s="3"/>
      <c r="N339" s="2"/>
      <c r="O339" s="7"/>
      <c r="P339" s="2"/>
      <c r="Q339" s="7"/>
      <c r="R339" s="14"/>
      <c r="S339" s="14"/>
      <c r="T339" s="20"/>
      <c r="U339" s="20"/>
      <c r="V339" s="20"/>
      <c r="W339" s="32"/>
      <c r="X339" s="173"/>
      <c r="Y339" s="174"/>
      <c r="Z339" s="6"/>
      <c r="AA339" s="6"/>
      <c r="AB339" s="6"/>
      <c r="AC339" s="6"/>
      <c r="AD339" s="6"/>
      <c r="AE339" s="6"/>
      <c r="AF339" s="6"/>
      <c r="AG339" s="6"/>
      <c r="AH339" s="6"/>
      <c r="AI339" s="6"/>
      <c r="AJ339" s="6"/>
    </row>
    <row r="340" spans="2:36" s="9" customFormat="1" ht="6" hidden="1" customHeight="1" x14ac:dyDescent="0.35">
      <c r="B340" s="10"/>
      <c r="F340" s="7"/>
      <c r="G340" s="2"/>
      <c r="H340" s="7"/>
      <c r="I340" s="7"/>
      <c r="J340" s="7"/>
      <c r="K340" s="7"/>
      <c r="L340" s="7"/>
      <c r="M340" s="3"/>
      <c r="N340" s="2"/>
      <c r="O340" s="7"/>
      <c r="P340" s="2"/>
      <c r="Q340" s="7"/>
      <c r="R340" s="14"/>
      <c r="S340" s="14"/>
      <c r="T340" s="20"/>
      <c r="U340" s="20"/>
      <c r="V340" s="20"/>
      <c r="W340" s="32"/>
      <c r="X340" s="173"/>
      <c r="Y340" s="174"/>
      <c r="Z340" s="6"/>
      <c r="AA340" s="6"/>
      <c r="AB340" s="6"/>
      <c r="AC340" s="6"/>
      <c r="AD340" s="6"/>
      <c r="AE340" s="6"/>
      <c r="AF340" s="6"/>
      <c r="AG340" s="6"/>
      <c r="AH340" s="6"/>
      <c r="AI340" s="6"/>
      <c r="AJ340" s="6"/>
    </row>
    <row r="341" spans="2:36" s="9" customFormat="1" ht="6" hidden="1" customHeight="1" x14ac:dyDescent="0.35">
      <c r="B341" s="10"/>
      <c r="F341" s="7"/>
      <c r="G341" s="2"/>
      <c r="H341" s="7"/>
      <c r="I341" s="7"/>
      <c r="J341" s="7"/>
      <c r="K341" s="7"/>
      <c r="L341" s="7"/>
      <c r="M341" s="3"/>
      <c r="N341" s="2"/>
      <c r="O341" s="7"/>
      <c r="P341" s="2"/>
      <c r="Q341" s="7"/>
      <c r="R341" s="14"/>
      <c r="S341" s="14"/>
      <c r="T341" s="20"/>
      <c r="U341" s="20"/>
      <c r="V341" s="20"/>
      <c r="W341" s="32"/>
      <c r="X341" s="173"/>
      <c r="Y341" s="174"/>
      <c r="Z341" s="6"/>
      <c r="AA341" s="6"/>
      <c r="AB341" s="6"/>
      <c r="AC341" s="6"/>
      <c r="AD341" s="6"/>
      <c r="AE341" s="6"/>
      <c r="AF341" s="6"/>
      <c r="AG341" s="6"/>
      <c r="AH341" s="6"/>
      <c r="AI341" s="6"/>
      <c r="AJ341" s="6"/>
    </row>
    <row r="342" spans="2:36" s="9" customFormat="1" ht="6" hidden="1" customHeight="1" x14ac:dyDescent="0.35">
      <c r="B342" s="10"/>
      <c r="F342" s="7"/>
      <c r="G342" s="2"/>
      <c r="H342" s="7"/>
      <c r="I342" s="7"/>
      <c r="J342" s="7"/>
      <c r="K342" s="7"/>
      <c r="L342" s="7"/>
      <c r="M342" s="3"/>
      <c r="N342" s="2"/>
      <c r="O342" s="7"/>
      <c r="P342" s="2"/>
      <c r="Q342" s="7"/>
      <c r="R342" s="14"/>
      <c r="S342" s="14"/>
      <c r="T342" s="20"/>
      <c r="U342" s="20"/>
      <c r="V342" s="20"/>
      <c r="W342" s="32"/>
      <c r="X342" s="173"/>
      <c r="Y342" s="174"/>
      <c r="Z342" s="6"/>
      <c r="AA342" s="6"/>
      <c r="AB342" s="6"/>
      <c r="AC342" s="6"/>
      <c r="AD342" s="6"/>
      <c r="AE342" s="6"/>
      <c r="AF342" s="6"/>
      <c r="AG342" s="6"/>
      <c r="AH342" s="6"/>
      <c r="AI342" s="6"/>
      <c r="AJ342" s="6"/>
    </row>
    <row r="343" spans="2:36" s="9" customFormat="1" ht="6" hidden="1" customHeight="1" x14ac:dyDescent="0.35">
      <c r="B343" s="10"/>
      <c r="F343" s="7"/>
      <c r="G343" s="2"/>
      <c r="H343" s="7"/>
      <c r="I343" s="7"/>
      <c r="J343" s="7"/>
      <c r="K343" s="7"/>
      <c r="L343" s="7"/>
      <c r="M343" s="3"/>
      <c r="N343" s="2"/>
      <c r="O343" s="7"/>
      <c r="P343" s="2"/>
      <c r="Q343" s="7"/>
      <c r="R343" s="14"/>
      <c r="S343" s="14"/>
      <c r="T343" s="20"/>
      <c r="U343" s="20"/>
      <c r="V343" s="20"/>
      <c r="W343" s="32"/>
      <c r="X343" s="173"/>
      <c r="Y343" s="174"/>
      <c r="Z343" s="6"/>
      <c r="AA343" s="6"/>
      <c r="AB343" s="6"/>
      <c r="AC343" s="6"/>
      <c r="AD343" s="6"/>
      <c r="AE343" s="6"/>
      <c r="AF343" s="6"/>
      <c r="AG343" s="6"/>
      <c r="AH343" s="6"/>
      <c r="AI343" s="6"/>
      <c r="AJ343" s="6"/>
    </row>
    <row r="344" spans="2:36" s="9" customFormat="1" ht="6" hidden="1" customHeight="1" x14ac:dyDescent="0.35">
      <c r="B344" s="10"/>
      <c r="F344" s="7"/>
      <c r="G344" s="2"/>
      <c r="H344" s="7"/>
      <c r="I344" s="7"/>
      <c r="J344" s="7"/>
      <c r="K344" s="7"/>
      <c r="L344" s="7"/>
      <c r="M344" s="3"/>
      <c r="N344" s="2"/>
      <c r="O344" s="7"/>
      <c r="P344" s="2"/>
      <c r="Q344" s="7"/>
      <c r="R344" s="14"/>
      <c r="S344" s="14"/>
      <c r="T344" s="20"/>
      <c r="U344" s="20"/>
      <c r="V344" s="20"/>
      <c r="W344" s="32"/>
      <c r="X344" s="173"/>
      <c r="Y344" s="174"/>
      <c r="Z344" s="6"/>
      <c r="AA344" s="6"/>
      <c r="AB344" s="6"/>
      <c r="AC344" s="6"/>
      <c r="AD344" s="6"/>
      <c r="AE344" s="6"/>
      <c r="AF344" s="6"/>
      <c r="AG344" s="6"/>
      <c r="AH344" s="6"/>
      <c r="AI344" s="6"/>
      <c r="AJ344" s="6"/>
    </row>
    <row r="345" spans="2:36" s="9" customFormat="1" ht="6" hidden="1" customHeight="1" x14ac:dyDescent="0.35">
      <c r="B345" s="10"/>
      <c r="F345" s="7"/>
      <c r="G345" s="2"/>
      <c r="H345" s="7"/>
      <c r="I345" s="7"/>
      <c r="J345" s="7"/>
      <c r="K345" s="7"/>
      <c r="L345" s="7"/>
      <c r="M345" s="3"/>
      <c r="N345" s="2"/>
      <c r="O345" s="7"/>
      <c r="P345" s="2"/>
      <c r="Q345" s="7"/>
      <c r="R345" s="14"/>
      <c r="S345" s="14"/>
      <c r="T345" s="20"/>
      <c r="U345" s="20"/>
      <c r="V345" s="20"/>
      <c r="W345" s="32"/>
      <c r="X345" s="173"/>
      <c r="Y345" s="174"/>
      <c r="Z345" s="6"/>
      <c r="AA345" s="6"/>
      <c r="AB345" s="6"/>
      <c r="AC345" s="6"/>
      <c r="AD345" s="6"/>
      <c r="AE345" s="6"/>
      <c r="AF345" s="6"/>
      <c r="AG345" s="6"/>
      <c r="AH345" s="6"/>
      <c r="AI345" s="6"/>
      <c r="AJ345" s="6"/>
    </row>
    <row r="346" spans="2:36" s="9" customFormat="1" ht="6" hidden="1" customHeight="1" x14ac:dyDescent="0.35">
      <c r="B346" s="10"/>
      <c r="F346" s="7"/>
      <c r="G346" s="2"/>
      <c r="H346" s="7"/>
      <c r="I346" s="7"/>
      <c r="J346" s="7"/>
      <c r="K346" s="7"/>
      <c r="L346" s="7"/>
      <c r="M346" s="3"/>
      <c r="N346" s="2"/>
      <c r="O346" s="7"/>
      <c r="P346" s="2"/>
      <c r="Q346" s="7"/>
      <c r="R346" s="14"/>
      <c r="S346" s="14"/>
      <c r="T346" s="20"/>
      <c r="U346" s="20"/>
      <c r="V346" s="20"/>
      <c r="W346" s="32"/>
      <c r="X346" s="173"/>
      <c r="Y346" s="174"/>
      <c r="Z346" s="6"/>
      <c r="AA346" s="6"/>
      <c r="AB346" s="6"/>
      <c r="AC346" s="6"/>
      <c r="AD346" s="6"/>
      <c r="AE346" s="6"/>
      <c r="AF346" s="6"/>
      <c r="AG346" s="6"/>
      <c r="AH346" s="6"/>
      <c r="AI346" s="6"/>
      <c r="AJ346" s="6"/>
    </row>
    <row r="347" spans="2:36" s="9" customFormat="1" ht="6" hidden="1" customHeight="1" x14ac:dyDescent="0.35">
      <c r="B347" s="10"/>
      <c r="F347" s="7"/>
      <c r="G347" s="2"/>
      <c r="H347" s="7"/>
      <c r="I347" s="7"/>
      <c r="J347" s="7"/>
      <c r="K347" s="7"/>
      <c r="L347" s="7"/>
      <c r="M347" s="3"/>
      <c r="N347" s="2"/>
      <c r="O347" s="7"/>
      <c r="P347" s="2"/>
      <c r="Q347" s="7"/>
      <c r="R347" s="14"/>
      <c r="S347" s="14"/>
      <c r="T347" s="20"/>
      <c r="U347" s="20"/>
      <c r="V347" s="20"/>
      <c r="W347" s="32"/>
      <c r="X347" s="173"/>
      <c r="Y347" s="174"/>
      <c r="Z347" s="6"/>
      <c r="AA347" s="6"/>
      <c r="AB347" s="6"/>
      <c r="AC347" s="6"/>
      <c r="AD347" s="6"/>
      <c r="AE347" s="6"/>
      <c r="AF347" s="6"/>
      <c r="AG347" s="6"/>
      <c r="AH347" s="6"/>
      <c r="AI347" s="6"/>
      <c r="AJ347" s="6"/>
    </row>
    <row r="348" spans="2:36" s="9" customFormat="1" ht="6" hidden="1" customHeight="1" x14ac:dyDescent="0.35">
      <c r="B348" s="10"/>
      <c r="F348" s="7"/>
      <c r="G348" s="2"/>
      <c r="H348" s="7"/>
      <c r="I348" s="7"/>
      <c r="J348" s="7"/>
      <c r="K348" s="7"/>
      <c r="L348" s="7"/>
      <c r="M348" s="3"/>
      <c r="N348" s="2"/>
      <c r="O348" s="7"/>
      <c r="P348" s="2"/>
      <c r="Q348" s="7"/>
      <c r="R348" s="14"/>
      <c r="S348" s="14"/>
      <c r="T348" s="20"/>
      <c r="U348" s="20"/>
      <c r="V348" s="20"/>
      <c r="W348" s="32"/>
      <c r="X348" s="173"/>
      <c r="Y348" s="174"/>
      <c r="Z348" s="6"/>
      <c r="AA348" s="6"/>
      <c r="AB348" s="6"/>
      <c r="AC348" s="6"/>
      <c r="AD348" s="6"/>
      <c r="AE348" s="6"/>
      <c r="AF348" s="6"/>
      <c r="AG348" s="6"/>
      <c r="AH348" s="6"/>
      <c r="AI348" s="6"/>
      <c r="AJ348" s="6"/>
    </row>
    <row r="349" spans="2:36" s="9" customFormat="1" ht="6" hidden="1" customHeight="1" x14ac:dyDescent="0.35">
      <c r="B349" s="10"/>
      <c r="F349" s="7"/>
      <c r="G349" s="2"/>
      <c r="H349" s="7"/>
      <c r="I349" s="7"/>
      <c r="J349" s="7"/>
      <c r="K349" s="7"/>
      <c r="L349" s="7"/>
      <c r="M349" s="3"/>
      <c r="N349" s="2"/>
      <c r="O349" s="7"/>
      <c r="P349" s="2"/>
      <c r="Q349" s="7"/>
      <c r="R349" s="14"/>
      <c r="S349" s="14"/>
      <c r="T349" s="20"/>
      <c r="U349" s="20"/>
      <c r="V349" s="20"/>
      <c r="W349" s="32"/>
      <c r="X349" s="173"/>
      <c r="Y349" s="174"/>
      <c r="Z349" s="6"/>
      <c r="AA349" s="6"/>
      <c r="AB349" s="6"/>
      <c r="AC349" s="6"/>
      <c r="AD349" s="6"/>
      <c r="AE349" s="6"/>
      <c r="AF349" s="6"/>
      <c r="AG349" s="6"/>
      <c r="AH349" s="6"/>
      <c r="AI349" s="6"/>
      <c r="AJ349" s="6"/>
    </row>
    <row r="350" spans="2:36" s="9" customFormat="1" ht="6" hidden="1" customHeight="1" x14ac:dyDescent="0.35">
      <c r="B350" s="10"/>
      <c r="F350" s="7"/>
      <c r="G350" s="2"/>
      <c r="H350" s="7"/>
      <c r="I350" s="7"/>
      <c r="J350" s="7"/>
      <c r="K350" s="7"/>
      <c r="L350" s="7"/>
      <c r="M350" s="3"/>
      <c r="N350" s="2"/>
      <c r="O350" s="7"/>
      <c r="P350" s="2"/>
      <c r="Q350" s="7"/>
      <c r="R350" s="14"/>
      <c r="S350" s="14"/>
      <c r="T350" s="20"/>
      <c r="U350" s="20"/>
      <c r="V350" s="20"/>
      <c r="W350" s="32"/>
      <c r="X350" s="173"/>
      <c r="Y350" s="174"/>
      <c r="Z350" s="6"/>
      <c r="AA350" s="6"/>
      <c r="AB350" s="6"/>
      <c r="AC350" s="6"/>
      <c r="AD350" s="6"/>
      <c r="AE350" s="6"/>
      <c r="AF350" s="6"/>
      <c r="AG350" s="6"/>
      <c r="AH350" s="6"/>
      <c r="AI350" s="6"/>
      <c r="AJ350" s="6"/>
    </row>
    <row r="351" spans="2:36" s="9" customFormat="1" ht="6" hidden="1" customHeight="1" x14ac:dyDescent="0.35">
      <c r="B351" s="10"/>
      <c r="F351" s="7"/>
      <c r="G351" s="2"/>
      <c r="H351" s="7"/>
      <c r="I351" s="7"/>
      <c r="J351" s="7"/>
      <c r="K351" s="7"/>
      <c r="L351" s="7"/>
      <c r="M351" s="3"/>
      <c r="N351" s="2"/>
      <c r="O351" s="7"/>
      <c r="P351" s="2"/>
      <c r="Q351" s="7"/>
      <c r="R351" s="14"/>
      <c r="S351" s="14"/>
      <c r="T351" s="20"/>
      <c r="U351" s="20"/>
      <c r="V351" s="20"/>
      <c r="W351" s="32"/>
      <c r="X351" s="173"/>
      <c r="Y351" s="174"/>
      <c r="Z351" s="6"/>
      <c r="AA351" s="6"/>
      <c r="AB351" s="6"/>
      <c r="AC351" s="6"/>
      <c r="AD351" s="6"/>
      <c r="AE351" s="6"/>
      <c r="AF351" s="6"/>
      <c r="AG351" s="6"/>
      <c r="AH351" s="6"/>
      <c r="AI351" s="6"/>
      <c r="AJ351" s="6"/>
    </row>
    <row r="352" spans="2:36" s="9" customFormat="1" ht="6" hidden="1" customHeight="1" x14ac:dyDescent="0.35">
      <c r="B352" s="10"/>
      <c r="F352" s="7"/>
      <c r="G352" s="2"/>
      <c r="H352" s="7"/>
      <c r="I352" s="7"/>
      <c r="J352" s="7"/>
      <c r="K352" s="7"/>
      <c r="L352" s="7"/>
      <c r="M352" s="3"/>
      <c r="N352" s="2"/>
      <c r="O352" s="7"/>
      <c r="P352" s="2"/>
      <c r="Q352" s="7"/>
      <c r="R352" s="14"/>
      <c r="S352" s="14"/>
      <c r="T352" s="20"/>
      <c r="U352" s="20"/>
      <c r="V352" s="20"/>
      <c r="W352" s="32"/>
      <c r="X352" s="173"/>
      <c r="Y352" s="174"/>
      <c r="Z352" s="6"/>
      <c r="AA352" s="6"/>
      <c r="AB352" s="6"/>
      <c r="AC352" s="6"/>
      <c r="AD352" s="6"/>
      <c r="AE352" s="6"/>
      <c r="AF352" s="6"/>
      <c r="AG352" s="6"/>
      <c r="AH352" s="6"/>
      <c r="AI352" s="6"/>
      <c r="AJ352" s="6"/>
    </row>
    <row r="353" spans="2:36" s="9" customFormat="1" ht="6" hidden="1" customHeight="1" x14ac:dyDescent="0.35">
      <c r="B353" s="10"/>
      <c r="F353" s="7"/>
      <c r="G353" s="2"/>
      <c r="H353" s="7"/>
      <c r="I353" s="7"/>
      <c r="J353" s="7"/>
      <c r="K353" s="7"/>
      <c r="L353" s="7"/>
      <c r="M353" s="3"/>
      <c r="N353" s="2"/>
      <c r="O353" s="7"/>
      <c r="P353" s="2"/>
      <c r="Q353" s="7"/>
      <c r="R353" s="14"/>
      <c r="S353" s="14"/>
      <c r="T353" s="20"/>
      <c r="U353" s="20"/>
      <c r="V353" s="20"/>
      <c r="W353" s="32"/>
      <c r="X353" s="173"/>
      <c r="Y353" s="174"/>
      <c r="Z353" s="6"/>
      <c r="AA353" s="6"/>
      <c r="AB353" s="6"/>
      <c r="AC353" s="6"/>
      <c r="AD353" s="6"/>
      <c r="AE353" s="6"/>
      <c r="AF353" s="6"/>
      <c r="AG353" s="6"/>
      <c r="AH353" s="6"/>
      <c r="AI353" s="6"/>
      <c r="AJ353" s="6"/>
    </row>
    <row r="354" spans="2:36" s="9" customFormat="1" ht="6" hidden="1" customHeight="1" x14ac:dyDescent="0.35">
      <c r="B354" s="10"/>
      <c r="F354" s="7"/>
      <c r="G354" s="2"/>
      <c r="H354" s="7"/>
      <c r="I354" s="7"/>
      <c r="J354" s="7"/>
      <c r="K354" s="7"/>
      <c r="L354" s="7"/>
      <c r="M354" s="3"/>
      <c r="N354" s="2"/>
      <c r="O354" s="7"/>
      <c r="P354" s="2"/>
      <c r="Q354" s="7"/>
      <c r="R354" s="14"/>
      <c r="S354" s="14"/>
      <c r="T354" s="20"/>
      <c r="U354" s="20"/>
      <c r="V354" s="20"/>
      <c r="W354" s="32"/>
      <c r="X354" s="173"/>
      <c r="Y354" s="174"/>
      <c r="Z354" s="6"/>
      <c r="AA354" s="6"/>
      <c r="AB354" s="6"/>
      <c r="AC354" s="6"/>
      <c r="AD354" s="6"/>
      <c r="AE354" s="6"/>
      <c r="AF354" s="6"/>
      <c r="AG354" s="6"/>
      <c r="AH354" s="6"/>
      <c r="AI354" s="6"/>
      <c r="AJ354" s="6"/>
    </row>
    <row r="355" spans="2:36" s="9" customFormat="1" ht="6" hidden="1" customHeight="1" x14ac:dyDescent="0.35">
      <c r="B355" s="10"/>
      <c r="F355" s="7"/>
      <c r="G355" s="2"/>
      <c r="H355" s="7"/>
      <c r="I355" s="7"/>
      <c r="J355" s="7"/>
      <c r="K355" s="7"/>
      <c r="L355" s="7"/>
      <c r="M355" s="3"/>
      <c r="N355" s="2"/>
      <c r="O355" s="7"/>
      <c r="P355" s="2"/>
      <c r="Q355" s="7"/>
      <c r="R355" s="14"/>
      <c r="S355" s="14"/>
      <c r="T355" s="20"/>
      <c r="U355" s="20"/>
      <c r="V355" s="20"/>
      <c r="W355" s="32"/>
      <c r="X355" s="173"/>
      <c r="Y355" s="174"/>
      <c r="Z355" s="6"/>
      <c r="AA355" s="6"/>
      <c r="AB355" s="6"/>
      <c r="AC355" s="6"/>
      <c r="AD355" s="6"/>
      <c r="AE355" s="6"/>
      <c r="AF355" s="6"/>
      <c r="AG355" s="6"/>
      <c r="AH355" s="6"/>
      <c r="AI355" s="6"/>
      <c r="AJ355" s="6"/>
    </row>
    <row r="356" spans="2:36" s="9" customFormat="1" ht="6" hidden="1" customHeight="1" x14ac:dyDescent="0.35">
      <c r="B356" s="10"/>
      <c r="F356" s="7"/>
      <c r="G356" s="2"/>
      <c r="H356" s="7"/>
      <c r="I356" s="7"/>
      <c r="J356" s="7"/>
      <c r="K356" s="7"/>
      <c r="L356" s="7"/>
      <c r="M356" s="3"/>
      <c r="N356" s="2"/>
      <c r="O356" s="7"/>
      <c r="P356" s="2"/>
      <c r="Q356" s="7"/>
      <c r="R356" s="14"/>
      <c r="S356" s="14"/>
      <c r="T356" s="20"/>
      <c r="U356" s="20"/>
      <c r="V356" s="20"/>
      <c r="W356" s="32"/>
      <c r="X356" s="173"/>
      <c r="Y356" s="174"/>
      <c r="Z356" s="6"/>
      <c r="AA356" s="6"/>
      <c r="AB356" s="6"/>
      <c r="AC356" s="6"/>
      <c r="AD356" s="6"/>
      <c r="AE356" s="6"/>
      <c r="AF356" s="6"/>
      <c r="AG356" s="6"/>
      <c r="AH356" s="6"/>
      <c r="AI356" s="6"/>
      <c r="AJ356" s="6"/>
    </row>
    <row r="357" spans="2:36" s="9" customFormat="1" ht="6" hidden="1" customHeight="1" x14ac:dyDescent="0.35">
      <c r="B357" s="10"/>
      <c r="F357" s="7"/>
      <c r="G357" s="2"/>
      <c r="H357" s="7"/>
      <c r="I357" s="7"/>
      <c r="J357" s="7"/>
      <c r="K357" s="7"/>
      <c r="L357" s="7"/>
      <c r="M357" s="3"/>
      <c r="N357" s="2"/>
      <c r="O357" s="7"/>
      <c r="P357" s="2"/>
      <c r="Q357" s="7"/>
      <c r="R357" s="14"/>
      <c r="S357" s="14"/>
      <c r="T357" s="20"/>
      <c r="U357" s="20"/>
      <c r="V357" s="20"/>
      <c r="W357" s="32"/>
      <c r="X357" s="173"/>
      <c r="Y357" s="174"/>
      <c r="Z357" s="6"/>
      <c r="AA357" s="6"/>
      <c r="AB357" s="6"/>
      <c r="AC357" s="6"/>
      <c r="AD357" s="6"/>
      <c r="AE357" s="6"/>
      <c r="AF357" s="6"/>
      <c r="AG357" s="6"/>
      <c r="AH357" s="6"/>
      <c r="AI357" s="6"/>
      <c r="AJ357" s="6"/>
    </row>
    <row r="358" spans="2:36" s="9" customFormat="1" ht="6" hidden="1" customHeight="1" x14ac:dyDescent="0.35">
      <c r="B358" s="10"/>
      <c r="F358" s="7"/>
      <c r="G358" s="2"/>
      <c r="H358" s="7"/>
      <c r="I358" s="7"/>
      <c r="J358" s="7"/>
      <c r="K358" s="7"/>
      <c r="L358" s="7"/>
      <c r="M358" s="3"/>
      <c r="N358" s="2"/>
      <c r="O358" s="7"/>
      <c r="P358" s="2"/>
      <c r="Q358" s="7"/>
      <c r="R358" s="14"/>
      <c r="S358" s="14"/>
      <c r="T358" s="20"/>
      <c r="U358" s="20"/>
      <c r="V358" s="20"/>
      <c r="W358" s="32"/>
      <c r="X358" s="173"/>
      <c r="Y358" s="174"/>
      <c r="Z358" s="6"/>
      <c r="AA358" s="6"/>
      <c r="AB358" s="6"/>
      <c r="AC358" s="6"/>
      <c r="AD358" s="6"/>
      <c r="AE358" s="6"/>
      <c r="AF358" s="6"/>
      <c r="AG358" s="6"/>
      <c r="AH358" s="6"/>
      <c r="AI358" s="6"/>
      <c r="AJ358" s="6"/>
    </row>
    <row r="359" spans="2:36" s="9" customFormat="1" ht="6" hidden="1" customHeight="1" x14ac:dyDescent="0.35">
      <c r="B359" s="10"/>
      <c r="F359" s="7"/>
      <c r="G359" s="2"/>
      <c r="H359" s="7"/>
      <c r="I359" s="7"/>
      <c r="J359" s="7"/>
      <c r="K359" s="7"/>
      <c r="L359" s="7"/>
      <c r="M359" s="3"/>
      <c r="N359" s="2"/>
      <c r="O359" s="7"/>
      <c r="P359" s="2"/>
      <c r="Q359" s="7"/>
      <c r="R359" s="14"/>
      <c r="S359" s="14"/>
      <c r="T359" s="20"/>
      <c r="U359" s="20"/>
      <c r="V359" s="20"/>
      <c r="W359" s="32"/>
      <c r="X359" s="173"/>
      <c r="Y359" s="174"/>
      <c r="Z359" s="6"/>
      <c r="AA359" s="6"/>
      <c r="AB359" s="6"/>
      <c r="AC359" s="6"/>
      <c r="AD359" s="6"/>
      <c r="AE359" s="6"/>
      <c r="AF359" s="6"/>
      <c r="AG359" s="6"/>
      <c r="AH359" s="6"/>
      <c r="AI359" s="6"/>
      <c r="AJ359" s="6"/>
    </row>
    <row r="360" spans="2:36" s="9" customFormat="1" ht="6" hidden="1" customHeight="1" x14ac:dyDescent="0.35">
      <c r="B360" s="10"/>
      <c r="F360" s="7"/>
      <c r="G360" s="2"/>
      <c r="H360" s="7"/>
      <c r="I360" s="7"/>
      <c r="J360" s="7"/>
      <c r="K360" s="7"/>
      <c r="L360" s="7"/>
      <c r="M360" s="3"/>
      <c r="N360" s="2"/>
      <c r="O360" s="7"/>
      <c r="P360" s="2"/>
      <c r="Q360" s="7"/>
      <c r="R360" s="14"/>
      <c r="S360" s="14"/>
      <c r="T360" s="20"/>
      <c r="U360" s="20"/>
      <c r="V360" s="20"/>
      <c r="W360" s="32"/>
      <c r="X360" s="173"/>
      <c r="Y360" s="174"/>
      <c r="Z360" s="6"/>
      <c r="AA360" s="6"/>
      <c r="AB360" s="6"/>
      <c r="AC360" s="6"/>
      <c r="AD360" s="6"/>
      <c r="AE360" s="6"/>
      <c r="AF360" s="6"/>
      <c r="AG360" s="6"/>
      <c r="AH360" s="6"/>
      <c r="AI360" s="6"/>
      <c r="AJ360" s="6"/>
    </row>
    <row r="361" spans="2:36" s="9" customFormat="1" ht="6" hidden="1" customHeight="1" x14ac:dyDescent="0.35">
      <c r="B361" s="10"/>
      <c r="F361" s="7"/>
      <c r="G361" s="2"/>
      <c r="H361" s="7"/>
      <c r="I361" s="7"/>
      <c r="J361" s="7"/>
      <c r="K361" s="7"/>
      <c r="L361" s="7"/>
      <c r="M361" s="3"/>
      <c r="N361" s="2"/>
      <c r="O361" s="7"/>
      <c r="P361" s="2"/>
      <c r="Q361" s="7"/>
      <c r="R361" s="14"/>
      <c r="S361" s="14"/>
      <c r="T361" s="20"/>
      <c r="U361" s="20"/>
      <c r="V361" s="20"/>
      <c r="W361" s="32"/>
      <c r="X361" s="173"/>
      <c r="Y361" s="174"/>
      <c r="Z361" s="6"/>
      <c r="AA361" s="6"/>
      <c r="AB361" s="6"/>
      <c r="AC361" s="6"/>
      <c r="AD361" s="6"/>
      <c r="AE361" s="6"/>
      <c r="AF361" s="6"/>
      <c r="AG361" s="6"/>
      <c r="AH361" s="6"/>
      <c r="AI361" s="6"/>
      <c r="AJ361" s="6"/>
    </row>
    <row r="362" spans="2:36" s="9" customFormat="1" ht="6" hidden="1" customHeight="1" x14ac:dyDescent="0.35">
      <c r="B362" s="10"/>
      <c r="F362" s="7"/>
      <c r="G362" s="2"/>
      <c r="H362" s="7"/>
      <c r="I362" s="7"/>
      <c r="J362" s="7"/>
      <c r="K362" s="7"/>
      <c r="L362" s="7"/>
      <c r="M362" s="3"/>
      <c r="N362" s="2"/>
      <c r="O362" s="7"/>
      <c r="P362" s="2"/>
      <c r="Q362" s="7"/>
      <c r="R362" s="14"/>
      <c r="S362" s="14"/>
      <c r="T362" s="20"/>
      <c r="U362" s="20"/>
      <c r="V362" s="20"/>
      <c r="W362" s="32"/>
      <c r="X362" s="173"/>
      <c r="Y362" s="174"/>
      <c r="Z362" s="6"/>
      <c r="AA362" s="6"/>
      <c r="AB362" s="6"/>
      <c r="AC362" s="6"/>
      <c r="AD362" s="6"/>
      <c r="AE362" s="6"/>
      <c r="AF362" s="6"/>
      <c r="AG362" s="6"/>
      <c r="AH362" s="6"/>
      <c r="AI362" s="6"/>
      <c r="AJ362" s="6"/>
    </row>
    <row r="363" spans="2:36" s="9" customFormat="1" ht="6" hidden="1" customHeight="1" x14ac:dyDescent="0.35">
      <c r="B363" s="10"/>
      <c r="F363" s="7"/>
      <c r="G363" s="2"/>
      <c r="H363" s="7"/>
      <c r="I363" s="7"/>
      <c r="J363" s="7"/>
      <c r="K363" s="7"/>
      <c r="L363" s="7"/>
      <c r="M363" s="3"/>
      <c r="N363" s="2"/>
      <c r="O363" s="7"/>
      <c r="P363" s="2"/>
      <c r="Q363" s="7"/>
      <c r="R363" s="14"/>
      <c r="S363" s="14"/>
      <c r="T363" s="20"/>
      <c r="U363" s="20"/>
      <c r="V363" s="20"/>
      <c r="W363" s="32"/>
      <c r="X363" s="173"/>
      <c r="Y363" s="174"/>
      <c r="Z363" s="6"/>
      <c r="AA363" s="6"/>
      <c r="AB363" s="6"/>
      <c r="AC363" s="6"/>
      <c r="AD363" s="6"/>
      <c r="AE363" s="6"/>
      <c r="AF363" s="6"/>
      <c r="AG363" s="6"/>
      <c r="AH363" s="6"/>
      <c r="AI363" s="6"/>
      <c r="AJ363" s="6"/>
    </row>
    <row r="364" spans="2:36" s="9" customFormat="1" ht="6" hidden="1" customHeight="1" x14ac:dyDescent="0.35">
      <c r="B364" s="10"/>
      <c r="F364" s="7"/>
      <c r="G364" s="2"/>
      <c r="H364" s="7"/>
      <c r="I364" s="7"/>
      <c r="J364" s="7"/>
      <c r="K364" s="7"/>
      <c r="L364" s="7"/>
      <c r="M364" s="3"/>
      <c r="N364" s="2"/>
      <c r="O364" s="7"/>
      <c r="P364" s="2"/>
      <c r="Q364" s="7"/>
      <c r="R364" s="14"/>
      <c r="S364" s="14"/>
      <c r="T364" s="20"/>
      <c r="U364" s="20"/>
      <c r="V364" s="20"/>
      <c r="W364" s="32"/>
      <c r="X364" s="173"/>
      <c r="Y364" s="174"/>
      <c r="Z364" s="6"/>
      <c r="AA364" s="6"/>
      <c r="AB364" s="6"/>
      <c r="AC364" s="6"/>
      <c r="AD364" s="6"/>
      <c r="AE364" s="6"/>
      <c r="AF364" s="6"/>
      <c r="AG364" s="6"/>
      <c r="AH364" s="6"/>
      <c r="AI364" s="6"/>
      <c r="AJ364" s="6"/>
    </row>
    <row r="365" spans="2:36" s="9" customFormat="1" ht="6" hidden="1" customHeight="1" x14ac:dyDescent="0.35">
      <c r="B365" s="10"/>
      <c r="F365" s="7"/>
      <c r="G365" s="2"/>
      <c r="H365" s="7"/>
      <c r="I365" s="7"/>
      <c r="J365" s="7"/>
      <c r="K365" s="7"/>
      <c r="L365" s="7"/>
      <c r="M365" s="3"/>
      <c r="N365" s="2"/>
      <c r="O365" s="7"/>
      <c r="P365" s="2"/>
      <c r="Q365" s="7"/>
      <c r="R365" s="14"/>
      <c r="S365" s="14"/>
      <c r="T365" s="20"/>
      <c r="U365" s="20"/>
      <c r="V365" s="20"/>
      <c r="W365" s="32"/>
      <c r="X365" s="173"/>
      <c r="Y365" s="174"/>
      <c r="Z365" s="6"/>
      <c r="AA365" s="6"/>
      <c r="AB365" s="6"/>
      <c r="AC365" s="6"/>
      <c r="AD365" s="6"/>
      <c r="AE365" s="6"/>
      <c r="AF365" s="6"/>
      <c r="AG365" s="6"/>
      <c r="AH365" s="6"/>
      <c r="AI365" s="6"/>
      <c r="AJ365" s="6"/>
    </row>
    <row r="366" spans="2:36" s="9" customFormat="1" ht="6" hidden="1" customHeight="1" x14ac:dyDescent="0.35">
      <c r="B366" s="10"/>
      <c r="F366" s="7"/>
      <c r="G366" s="2"/>
      <c r="H366" s="7"/>
      <c r="I366" s="7"/>
      <c r="J366" s="7"/>
      <c r="K366" s="7"/>
      <c r="L366" s="7"/>
      <c r="M366" s="3"/>
      <c r="N366" s="2"/>
      <c r="O366" s="7"/>
      <c r="P366" s="2"/>
      <c r="Q366" s="7"/>
      <c r="R366" s="14"/>
      <c r="S366" s="14"/>
      <c r="T366" s="20"/>
      <c r="U366" s="20"/>
      <c r="V366" s="20"/>
      <c r="W366" s="32"/>
      <c r="X366" s="173"/>
      <c r="Y366" s="174"/>
      <c r="Z366" s="6"/>
      <c r="AA366" s="6"/>
      <c r="AB366" s="6"/>
      <c r="AC366" s="6"/>
      <c r="AD366" s="6"/>
      <c r="AE366" s="6"/>
      <c r="AF366" s="6"/>
      <c r="AG366" s="6"/>
      <c r="AH366" s="6"/>
      <c r="AI366" s="6"/>
      <c r="AJ366" s="6"/>
    </row>
    <row r="367" spans="2:36" s="9" customFormat="1" ht="6" hidden="1" customHeight="1" x14ac:dyDescent="0.35">
      <c r="B367" s="10"/>
      <c r="F367" s="7"/>
      <c r="G367" s="2"/>
      <c r="H367" s="7"/>
      <c r="I367" s="7"/>
      <c r="J367" s="7"/>
      <c r="K367" s="7"/>
      <c r="L367" s="7"/>
      <c r="M367" s="3"/>
      <c r="N367" s="2"/>
      <c r="O367" s="7"/>
      <c r="P367" s="2"/>
      <c r="Q367" s="7"/>
      <c r="R367" s="14"/>
      <c r="S367" s="14"/>
      <c r="T367" s="20"/>
      <c r="U367" s="20"/>
      <c r="V367" s="20"/>
      <c r="W367" s="32"/>
      <c r="X367" s="173"/>
      <c r="Y367" s="174"/>
      <c r="Z367" s="6"/>
      <c r="AA367" s="6"/>
      <c r="AB367" s="6"/>
      <c r="AC367" s="6"/>
      <c r="AD367" s="6"/>
      <c r="AE367" s="6"/>
      <c r="AF367" s="6"/>
      <c r="AG367" s="6"/>
      <c r="AH367" s="6"/>
      <c r="AI367" s="6"/>
      <c r="AJ367" s="6"/>
    </row>
    <row r="368" spans="2:36" s="9" customFormat="1" ht="6" hidden="1" customHeight="1" x14ac:dyDescent="0.35">
      <c r="B368" s="10"/>
      <c r="F368" s="7"/>
      <c r="G368" s="2"/>
      <c r="H368" s="7"/>
      <c r="I368" s="7"/>
      <c r="J368" s="7"/>
      <c r="K368" s="7"/>
      <c r="L368" s="7"/>
      <c r="M368" s="3"/>
      <c r="N368" s="2"/>
      <c r="O368" s="7"/>
      <c r="P368" s="2"/>
      <c r="Q368" s="7"/>
      <c r="R368" s="14"/>
      <c r="S368" s="14"/>
      <c r="T368" s="20"/>
      <c r="U368" s="20"/>
      <c r="V368" s="20"/>
      <c r="W368" s="32"/>
      <c r="X368" s="173"/>
      <c r="Y368" s="174"/>
      <c r="Z368" s="6"/>
      <c r="AA368" s="6"/>
      <c r="AB368" s="6"/>
      <c r="AC368" s="6"/>
      <c r="AD368" s="6"/>
      <c r="AE368" s="6"/>
      <c r="AF368" s="6"/>
      <c r="AG368" s="6"/>
      <c r="AH368" s="6"/>
      <c r="AI368" s="6"/>
      <c r="AJ368" s="6"/>
    </row>
    <row r="369" spans="2:36" s="9" customFormat="1" ht="6" hidden="1" customHeight="1" x14ac:dyDescent="0.35">
      <c r="B369" s="10"/>
      <c r="F369" s="7"/>
      <c r="G369" s="2"/>
      <c r="H369" s="7"/>
      <c r="I369" s="7"/>
      <c r="J369" s="7"/>
      <c r="K369" s="7"/>
      <c r="L369" s="7"/>
      <c r="M369" s="3"/>
      <c r="N369" s="2"/>
      <c r="O369" s="7"/>
      <c r="P369" s="2"/>
      <c r="Q369" s="7"/>
      <c r="R369" s="14"/>
      <c r="S369" s="14"/>
      <c r="T369" s="20"/>
      <c r="U369" s="20"/>
      <c r="V369" s="20"/>
      <c r="W369" s="32"/>
      <c r="X369" s="173"/>
      <c r="Y369" s="174"/>
      <c r="Z369" s="6"/>
      <c r="AA369" s="6"/>
      <c r="AB369" s="6"/>
      <c r="AC369" s="6"/>
      <c r="AD369" s="6"/>
      <c r="AE369" s="6"/>
      <c r="AF369" s="6"/>
      <c r="AG369" s="6"/>
      <c r="AH369" s="6"/>
      <c r="AI369" s="6"/>
      <c r="AJ369" s="6"/>
    </row>
    <row r="370" spans="2:36" s="9" customFormat="1" ht="6" hidden="1" customHeight="1" x14ac:dyDescent="0.35">
      <c r="B370" s="10"/>
      <c r="F370" s="7"/>
      <c r="G370" s="2"/>
      <c r="H370" s="7"/>
      <c r="I370" s="7"/>
      <c r="J370" s="7"/>
      <c r="K370" s="7"/>
      <c r="L370" s="7"/>
      <c r="M370" s="3"/>
      <c r="N370" s="2"/>
      <c r="O370" s="7"/>
      <c r="P370" s="2"/>
      <c r="Q370" s="7"/>
      <c r="R370" s="14"/>
      <c r="S370" s="14"/>
      <c r="T370" s="20"/>
      <c r="U370" s="20"/>
      <c r="V370" s="20"/>
      <c r="W370" s="32"/>
      <c r="X370" s="173"/>
      <c r="Y370" s="174"/>
      <c r="Z370" s="6"/>
      <c r="AA370" s="6"/>
      <c r="AB370" s="6"/>
      <c r="AC370" s="6"/>
      <c r="AD370" s="6"/>
      <c r="AE370" s="6"/>
      <c r="AF370" s="6"/>
      <c r="AG370" s="6"/>
      <c r="AH370" s="6"/>
      <c r="AI370" s="6"/>
      <c r="AJ370" s="6"/>
    </row>
    <row r="371" spans="2:36" s="9" customFormat="1" ht="6" hidden="1" customHeight="1" x14ac:dyDescent="0.35">
      <c r="B371" s="10"/>
      <c r="F371" s="7"/>
      <c r="G371" s="2"/>
      <c r="H371" s="7"/>
      <c r="I371" s="7"/>
      <c r="J371" s="7"/>
      <c r="K371" s="7"/>
      <c r="L371" s="7"/>
      <c r="M371" s="3"/>
      <c r="N371" s="2"/>
      <c r="O371" s="7"/>
      <c r="P371" s="2"/>
      <c r="Q371" s="7"/>
      <c r="R371" s="14"/>
      <c r="S371" s="14"/>
      <c r="T371" s="20"/>
      <c r="U371" s="20"/>
      <c r="V371" s="20"/>
      <c r="W371" s="32"/>
      <c r="X371" s="173"/>
      <c r="Y371" s="174"/>
      <c r="Z371" s="6"/>
      <c r="AA371" s="6"/>
      <c r="AB371" s="6"/>
      <c r="AC371" s="6"/>
      <c r="AD371" s="6"/>
      <c r="AE371" s="6"/>
      <c r="AF371" s="6"/>
      <c r="AG371" s="6"/>
      <c r="AH371" s="6"/>
      <c r="AI371" s="6"/>
      <c r="AJ371" s="6"/>
    </row>
    <row r="372" spans="2:36" s="9" customFormat="1" ht="6" hidden="1" customHeight="1" x14ac:dyDescent="0.35">
      <c r="B372" s="10"/>
      <c r="F372" s="7"/>
      <c r="G372" s="2"/>
      <c r="H372" s="7"/>
      <c r="I372" s="7"/>
      <c r="J372" s="7"/>
      <c r="K372" s="7"/>
      <c r="L372" s="7"/>
      <c r="M372" s="3"/>
      <c r="N372" s="2"/>
      <c r="O372" s="7"/>
      <c r="P372" s="2"/>
      <c r="Q372" s="7"/>
      <c r="R372" s="14"/>
      <c r="S372" s="14"/>
      <c r="T372" s="20"/>
      <c r="U372" s="20"/>
      <c r="V372" s="20"/>
      <c r="W372" s="32"/>
      <c r="X372" s="173"/>
      <c r="Y372" s="174"/>
      <c r="Z372" s="6"/>
      <c r="AA372" s="6"/>
      <c r="AB372" s="6"/>
      <c r="AC372" s="6"/>
      <c r="AD372" s="6"/>
      <c r="AE372" s="6"/>
      <c r="AF372" s="6"/>
      <c r="AG372" s="6"/>
      <c r="AH372" s="6"/>
      <c r="AI372" s="6"/>
      <c r="AJ372" s="6"/>
    </row>
    <row r="373" spans="2:36" s="9" customFormat="1" ht="6" hidden="1" customHeight="1" x14ac:dyDescent="0.35">
      <c r="B373" s="10"/>
      <c r="F373" s="7"/>
      <c r="G373" s="2"/>
      <c r="H373" s="7"/>
      <c r="I373" s="7"/>
      <c r="J373" s="7"/>
      <c r="K373" s="7"/>
      <c r="L373" s="7"/>
      <c r="M373" s="3"/>
      <c r="N373" s="2"/>
      <c r="O373" s="7"/>
      <c r="P373" s="2"/>
      <c r="Q373" s="7"/>
      <c r="R373" s="14"/>
      <c r="S373" s="14"/>
      <c r="T373" s="20"/>
      <c r="U373" s="20"/>
      <c r="V373" s="20"/>
      <c r="W373" s="32"/>
      <c r="X373" s="173"/>
      <c r="Y373" s="174"/>
      <c r="Z373" s="6"/>
      <c r="AA373" s="6"/>
      <c r="AB373" s="6"/>
      <c r="AC373" s="6"/>
      <c r="AD373" s="6"/>
      <c r="AE373" s="6"/>
      <c r="AF373" s="6"/>
      <c r="AG373" s="6"/>
      <c r="AH373" s="6"/>
      <c r="AI373" s="6"/>
      <c r="AJ373" s="6"/>
    </row>
    <row r="374" spans="2:36" s="9" customFormat="1" ht="6" hidden="1" customHeight="1" x14ac:dyDescent="0.35">
      <c r="B374" s="10"/>
      <c r="F374" s="7"/>
      <c r="G374" s="2"/>
      <c r="H374" s="7"/>
      <c r="I374" s="7"/>
      <c r="J374" s="7"/>
      <c r="K374" s="7"/>
      <c r="L374" s="7"/>
      <c r="M374" s="3"/>
      <c r="N374" s="2"/>
      <c r="O374" s="7"/>
      <c r="P374" s="2"/>
      <c r="Q374" s="7"/>
      <c r="R374" s="14"/>
      <c r="S374" s="14"/>
      <c r="T374" s="20"/>
      <c r="U374" s="20"/>
      <c r="V374" s="20"/>
      <c r="W374" s="32"/>
      <c r="X374" s="173"/>
      <c r="Y374" s="174"/>
      <c r="Z374" s="6"/>
      <c r="AA374" s="6"/>
      <c r="AB374" s="6"/>
      <c r="AC374" s="6"/>
      <c r="AD374" s="6"/>
      <c r="AE374" s="6"/>
      <c r="AF374" s="6"/>
      <c r="AG374" s="6"/>
      <c r="AH374" s="6"/>
      <c r="AI374" s="6"/>
      <c r="AJ374" s="6"/>
    </row>
    <row r="375" spans="2:36" s="9" customFormat="1" ht="6" hidden="1" customHeight="1" x14ac:dyDescent="0.35">
      <c r="B375" s="10"/>
      <c r="F375" s="7"/>
      <c r="G375" s="2"/>
      <c r="H375" s="7"/>
      <c r="I375" s="7"/>
      <c r="J375" s="7"/>
      <c r="K375" s="7"/>
      <c r="L375" s="7"/>
      <c r="M375" s="3"/>
      <c r="N375" s="2"/>
      <c r="O375" s="7"/>
      <c r="P375" s="2"/>
      <c r="Q375" s="7"/>
      <c r="R375" s="14"/>
      <c r="S375" s="14"/>
      <c r="T375" s="20"/>
      <c r="U375" s="20"/>
      <c r="V375" s="20"/>
      <c r="W375" s="32"/>
      <c r="X375" s="173"/>
      <c r="Y375" s="174"/>
      <c r="Z375" s="6"/>
      <c r="AA375" s="6"/>
      <c r="AB375" s="6"/>
      <c r="AC375" s="6"/>
      <c r="AD375" s="6"/>
      <c r="AE375" s="6"/>
      <c r="AF375" s="6"/>
      <c r="AG375" s="6"/>
      <c r="AH375" s="6"/>
      <c r="AI375" s="6"/>
      <c r="AJ375" s="6"/>
    </row>
    <row r="376" spans="2:36" s="9" customFormat="1" ht="6" hidden="1" customHeight="1" x14ac:dyDescent="0.35">
      <c r="B376" s="10"/>
      <c r="F376" s="7"/>
      <c r="G376" s="2"/>
      <c r="H376" s="7"/>
      <c r="I376" s="7"/>
      <c r="J376" s="7"/>
      <c r="K376" s="7"/>
      <c r="L376" s="7"/>
      <c r="M376" s="3"/>
      <c r="N376" s="2"/>
      <c r="O376" s="7"/>
      <c r="P376" s="2"/>
      <c r="Q376" s="7"/>
      <c r="R376" s="14"/>
      <c r="S376" s="14"/>
      <c r="T376" s="20"/>
      <c r="U376" s="20"/>
      <c r="V376" s="20"/>
      <c r="W376" s="32"/>
      <c r="X376" s="173"/>
      <c r="Y376" s="174"/>
      <c r="Z376" s="6"/>
      <c r="AA376" s="6"/>
      <c r="AB376" s="6"/>
      <c r="AC376" s="6"/>
      <c r="AD376" s="6"/>
      <c r="AE376" s="6"/>
      <c r="AF376" s="6"/>
      <c r="AG376" s="6"/>
      <c r="AH376" s="6"/>
      <c r="AI376" s="6"/>
      <c r="AJ376" s="6"/>
    </row>
    <row r="377" spans="2:36" s="9" customFormat="1" ht="6" hidden="1" customHeight="1" x14ac:dyDescent="0.35">
      <c r="B377" s="10"/>
      <c r="F377" s="7"/>
      <c r="G377" s="2"/>
      <c r="H377" s="7"/>
      <c r="I377" s="7"/>
      <c r="J377" s="7"/>
      <c r="K377" s="7"/>
      <c r="L377" s="7"/>
      <c r="M377" s="3"/>
      <c r="N377" s="2"/>
      <c r="O377" s="7"/>
      <c r="P377" s="2"/>
      <c r="Q377" s="7"/>
      <c r="R377" s="14"/>
      <c r="S377" s="14"/>
      <c r="T377" s="20"/>
      <c r="U377" s="20"/>
      <c r="V377" s="20"/>
      <c r="W377" s="32"/>
      <c r="X377" s="173"/>
      <c r="Y377" s="174"/>
      <c r="Z377" s="6"/>
      <c r="AA377" s="6"/>
      <c r="AB377" s="6"/>
      <c r="AC377" s="6"/>
      <c r="AD377" s="6"/>
      <c r="AE377" s="6"/>
      <c r="AF377" s="6"/>
      <c r="AG377" s="6"/>
      <c r="AH377" s="6"/>
      <c r="AI377" s="6"/>
      <c r="AJ377" s="6"/>
    </row>
    <row r="378" spans="2:36" s="9" customFormat="1" ht="6" hidden="1" customHeight="1" x14ac:dyDescent="0.35">
      <c r="B378" s="10"/>
      <c r="F378" s="7"/>
      <c r="G378" s="2"/>
      <c r="H378" s="7"/>
      <c r="I378" s="7"/>
      <c r="J378" s="7"/>
      <c r="K378" s="7"/>
      <c r="L378" s="7"/>
      <c r="M378" s="3"/>
      <c r="N378" s="2"/>
      <c r="O378" s="7"/>
      <c r="P378" s="2"/>
      <c r="Q378" s="7"/>
      <c r="R378" s="14"/>
      <c r="S378" s="14"/>
      <c r="T378" s="20"/>
      <c r="U378" s="20"/>
      <c r="V378" s="20"/>
      <c r="W378" s="32"/>
      <c r="X378" s="173"/>
      <c r="Y378" s="174"/>
      <c r="Z378" s="6"/>
      <c r="AA378" s="6"/>
      <c r="AB378" s="6"/>
      <c r="AC378" s="6"/>
      <c r="AD378" s="6"/>
      <c r="AE378" s="6"/>
      <c r="AF378" s="6"/>
      <c r="AG378" s="6"/>
      <c r="AH378" s="6"/>
      <c r="AI378" s="6"/>
      <c r="AJ378" s="6"/>
    </row>
    <row r="379" spans="2:36" s="9" customFormat="1" ht="6" hidden="1" customHeight="1" x14ac:dyDescent="0.35">
      <c r="B379" s="10"/>
      <c r="F379" s="7"/>
      <c r="G379" s="2"/>
      <c r="H379" s="7"/>
      <c r="I379" s="7"/>
      <c r="J379" s="7"/>
      <c r="K379" s="7"/>
      <c r="L379" s="7"/>
      <c r="M379" s="3"/>
      <c r="N379" s="2"/>
      <c r="O379" s="7"/>
      <c r="P379" s="2"/>
      <c r="Q379" s="7"/>
      <c r="R379" s="14"/>
      <c r="S379" s="14"/>
      <c r="T379" s="20"/>
      <c r="U379" s="20"/>
      <c r="V379" s="20"/>
      <c r="W379" s="32"/>
      <c r="X379" s="173"/>
      <c r="Y379" s="174"/>
      <c r="Z379" s="6"/>
      <c r="AA379" s="6"/>
      <c r="AB379" s="6"/>
      <c r="AC379" s="6"/>
      <c r="AD379" s="6"/>
      <c r="AE379" s="6"/>
      <c r="AF379" s="6"/>
      <c r="AG379" s="6"/>
      <c r="AH379" s="6"/>
      <c r="AI379" s="6"/>
      <c r="AJ379" s="6"/>
    </row>
    <row r="380" spans="2:36" s="9" customFormat="1" ht="6" hidden="1" customHeight="1" x14ac:dyDescent="0.35">
      <c r="B380" s="10"/>
      <c r="F380" s="7"/>
      <c r="G380" s="2"/>
      <c r="H380" s="7"/>
      <c r="I380" s="7"/>
      <c r="J380" s="7"/>
      <c r="K380" s="7"/>
      <c r="L380" s="7"/>
      <c r="M380" s="3"/>
      <c r="N380" s="2"/>
      <c r="O380" s="7"/>
      <c r="P380" s="2"/>
      <c r="Q380" s="7"/>
      <c r="R380" s="14"/>
      <c r="S380" s="14"/>
      <c r="T380" s="20"/>
      <c r="U380" s="20"/>
      <c r="V380" s="20"/>
      <c r="W380" s="32"/>
      <c r="X380" s="173"/>
      <c r="Y380" s="174"/>
      <c r="Z380" s="6"/>
      <c r="AA380" s="6"/>
      <c r="AB380" s="6"/>
      <c r="AC380" s="6"/>
      <c r="AD380" s="6"/>
      <c r="AE380" s="6"/>
      <c r="AF380" s="6"/>
      <c r="AG380" s="6"/>
      <c r="AH380" s="6"/>
      <c r="AI380" s="6"/>
      <c r="AJ380" s="6"/>
    </row>
    <row r="381" spans="2:36" s="9" customFormat="1" ht="6" hidden="1" customHeight="1" x14ac:dyDescent="0.35">
      <c r="B381" s="10"/>
      <c r="F381" s="7"/>
      <c r="G381" s="2"/>
      <c r="H381" s="7"/>
      <c r="I381" s="7"/>
      <c r="J381" s="7"/>
      <c r="K381" s="7"/>
      <c r="L381" s="7"/>
      <c r="M381" s="3"/>
      <c r="N381" s="2"/>
      <c r="O381" s="7"/>
      <c r="P381" s="2"/>
      <c r="Q381" s="7"/>
      <c r="R381" s="14"/>
      <c r="S381" s="14"/>
      <c r="T381" s="20"/>
      <c r="U381" s="20"/>
      <c r="V381" s="20"/>
      <c r="W381" s="32"/>
      <c r="X381" s="173"/>
      <c r="Y381" s="174"/>
      <c r="Z381" s="6"/>
      <c r="AA381" s="6"/>
      <c r="AB381" s="6"/>
      <c r="AC381" s="6"/>
      <c r="AD381" s="6"/>
      <c r="AE381" s="6"/>
      <c r="AF381" s="6"/>
      <c r="AG381" s="6"/>
      <c r="AH381" s="6"/>
      <c r="AI381" s="6"/>
      <c r="AJ381" s="6"/>
    </row>
    <row r="382" spans="2:36" s="9" customFormat="1" ht="6" hidden="1" customHeight="1" x14ac:dyDescent="0.35">
      <c r="B382" s="10"/>
      <c r="F382" s="7"/>
      <c r="G382" s="2"/>
      <c r="H382" s="7"/>
      <c r="I382" s="7"/>
      <c r="J382" s="7"/>
      <c r="K382" s="7"/>
      <c r="L382" s="7"/>
      <c r="M382" s="3"/>
      <c r="N382" s="2"/>
      <c r="O382" s="7"/>
      <c r="P382" s="2"/>
      <c r="Q382" s="7"/>
      <c r="R382" s="14"/>
      <c r="S382" s="14"/>
      <c r="T382" s="20"/>
      <c r="U382" s="20"/>
      <c r="V382" s="20"/>
      <c r="W382" s="32"/>
      <c r="X382" s="173"/>
      <c r="Y382" s="174"/>
      <c r="Z382" s="6"/>
      <c r="AA382" s="6"/>
      <c r="AB382" s="6"/>
      <c r="AC382" s="6"/>
      <c r="AD382" s="6"/>
      <c r="AE382" s="6"/>
      <c r="AF382" s="6"/>
      <c r="AG382" s="6"/>
      <c r="AH382" s="6"/>
      <c r="AI382" s="6"/>
      <c r="AJ382" s="6"/>
    </row>
    <row r="383" spans="2:36" s="9" customFormat="1" ht="6" hidden="1" customHeight="1" x14ac:dyDescent="0.35">
      <c r="B383" s="10"/>
      <c r="F383" s="7"/>
      <c r="G383" s="2"/>
      <c r="H383" s="7"/>
      <c r="I383" s="7"/>
      <c r="J383" s="7"/>
      <c r="K383" s="7"/>
      <c r="L383" s="7"/>
      <c r="M383" s="3"/>
      <c r="N383" s="2"/>
      <c r="O383" s="7"/>
      <c r="P383" s="2"/>
      <c r="Q383" s="7"/>
      <c r="R383" s="14"/>
      <c r="S383" s="14"/>
      <c r="T383" s="20"/>
      <c r="U383" s="20"/>
      <c r="V383" s="20"/>
      <c r="W383" s="32"/>
      <c r="X383" s="173"/>
      <c r="Y383" s="174"/>
      <c r="Z383" s="6"/>
      <c r="AA383" s="6"/>
      <c r="AB383" s="6"/>
      <c r="AC383" s="6"/>
      <c r="AD383" s="6"/>
      <c r="AE383" s="6"/>
      <c r="AF383" s="6"/>
      <c r="AG383" s="6"/>
      <c r="AH383" s="6"/>
      <c r="AI383" s="6"/>
      <c r="AJ383" s="6"/>
    </row>
    <row r="384" spans="2:36" s="9" customFormat="1" ht="6" hidden="1" customHeight="1" x14ac:dyDescent="0.35">
      <c r="B384" s="10"/>
      <c r="F384" s="7"/>
      <c r="G384" s="2"/>
      <c r="H384" s="7"/>
      <c r="I384" s="7"/>
      <c r="J384" s="7"/>
      <c r="K384" s="7"/>
      <c r="L384" s="7"/>
      <c r="M384" s="3"/>
      <c r="N384" s="2"/>
      <c r="O384" s="7"/>
      <c r="P384" s="2"/>
      <c r="Q384" s="7"/>
      <c r="R384" s="14"/>
      <c r="S384" s="14"/>
      <c r="T384" s="20"/>
      <c r="U384" s="20"/>
      <c r="V384" s="20"/>
      <c r="W384" s="32"/>
      <c r="X384" s="173"/>
      <c r="Y384" s="174"/>
      <c r="Z384" s="6"/>
      <c r="AA384" s="6"/>
      <c r="AB384" s="6"/>
      <c r="AC384" s="6"/>
      <c r="AD384" s="6"/>
      <c r="AE384" s="6"/>
      <c r="AF384" s="6"/>
      <c r="AG384" s="6"/>
      <c r="AH384" s="6"/>
      <c r="AI384" s="6"/>
      <c r="AJ384" s="6"/>
    </row>
    <row r="385" spans="2:36" s="9" customFormat="1" ht="6" hidden="1" customHeight="1" x14ac:dyDescent="0.35">
      <c r="B385" s="10"/>
      <c r="F385" s="7"/>
      <c r="G385" s="2"/>
      <c r="H385" s="7"/>
      <c r="I385" s="7"/>
      <c r="J385" s="7"/>
      <c r="K385" s="7"/>
      <c r="L385" s="7"/>
      <c r="M385" s="3"/>
      <c r="N385" s="2"/>
      <c r="O385" s="7"/>
      <c r="P385" s="2"/>
      <c r="Q385" s="7"/>
      <c r="R385" s="14"/>
      <c r="S385" s="14"/>
      <c r="T385" s="20"/>
      <c r="U385" s="20"/>
      <c r="V385" s="20"/>
      <c r="W385" s="32"/>
      <c r="X385" s="173"/>
      <c r="Y385" s="174"/>
      <c r="Z385" s="6"/>
      <c r="AA385" s="6"/>
      <c r="AB385" s="6"/>
      <c r="AC385" s="6"/>
      <c r="AD385" s="6"/>
      <c r="AE385" s="6"/>
      <c r="AF385" s="6"/>
      <c r="AG385" s="6"/>
      <c r="AH385" s="6"/>
      <c r="AI385" s="6"/>
      <c r="AJ385" s="6"/>
    </row>
    <row r="386" spans="2:36" s="9" customFormat="1" ht="6" hidden="1" customHeight="1" x14ac:dyDescent="0.35">
      <c r="B386" s="10"/>
      <c r="F386" s="7"/>
      <c r="G386" s="2"/>
      <c r="H386" s="7"/>
      <c r="I386" s="7"/>
      <c r="J386" s="7"/>
      <c r="K386" s="7"/>
      <c r="L386" s="7"/>
      <c r="M386" s="3"/>
      <c r="N386" s="2"/>
      <c r="O386" s="7"/>
      <c r="P386" s="2"/>
      <c r="Q386" s="7"/>
      <c r="R386" s="14"/>
      <c r="S386" s="14"/>
      <c r="T386" s="20"/>
      <c r="U386" s="20"/>
      <c r="V386" s="20"/>
      <c r="W386" s="32"/>
      <c r="X386" s="173"/>
      <c r="Y386" s="174"/>
      <c r="Z386" s="6"/>
      <c r="AA386" s="6"/>
      <c r="AB386" s="6"/>
      <c r="AC386" s="6"/>
      <c r="AD386" s="6"/>
      <c r="AE386" s="6"/>
      <c r="AF386" s="6"/>
      <c r="AG386" s="6"/>
      <c r="AH386" s="6"/>
      <c r="AI386" s="6"/>
      <c r="AJ386" s="6"/>
    </row>
    <row r="387" spans="2:36" s="9" customFormat="1" ht="6" hidden="1" customHeight="1" x14ac:dyDescent="0.35">
      <c r="B387" s="10"/>
      <c r="F387" s="7"/>
      <c r="G387" s="2"/>
      <c r="H387" s="7"/>
      <c r="I387" s="7"/>
      <c r="J387" s="7"/>
      <c r="K387" s="7"/>
      <c r="L387" s="7"/>
      <c r="M387" s="3"/>
      <c r="N387" s="2"/>
      <c r="O387" s="7"/>
      <c r="P387" s="2"/>
      <c r="Q387" s="7"/>
      <c r="R387" s="14"/>
      <c r="S387" s="14"/>
      <c r="T387" s="20"/>
      <c r="U387" s="20"/>
      <c r="V387" s="20"/>
      <c r="W387" s="32"/>
      <c r="X387" s="173"/>
      <c r="Y387" s="174"/>
      <c r="Z387" s="6"/>
      <c r="AA387" s="6"/>
      <c r="AB387" s="6"/>
      <c r="AC387" s="6"/>
      <c r="AD387" s="6"/>
      <c r="AE387" s="6"/>
      <c r="AF387" s="6"/>
      <c r="AG387" s="6"/>
      <c r="AH387" s="6"/>
      <c r="AI387" s="6"/>
      <c r="AJ387" s="6"/>
    </row>
    <row r="388" spans="2:36" s="9" customFormat="1" ht="6" hidden="1" customHeight="1" x14ac:dyDescent="0.35">
      <c r="B388" s="10"/>
      <c r="F388" s="7"/>
      <c r="G388" s="2"/>
      <c r="H388" s="7"/>
      <c r="I388" s="7"/>
      <c r="J388" s="7"/>
      <c r="K388" s="7"/>
      <c r="L388" s="7"/>
      <c r="M388" s="3"/>
      <c r="N388" s="2"/>
      <c r="O388" s="7"/>
      <c r="P388" s="2"/>
      <c r="Q388" s="7"/>
      <c r="R388" s="14"/>
      <c r="S388" s="14"/>
      <c r="T388" s="20"/>
      <c r="U388" s="20"/>
      <c r="V388" s="20"/>
      <c r="W388" s="32"/>
      <c r="X388" s="173"/>
      <c r="Y388" s="174"/>
      <c r="Z388" s="6"/>
      <c r="AA388" s="6"/>
      <c r="AB388" s="6"/>
      <c r="AC388" s="6"/>
      <c r="AD388" s="6"/>
      <c r="AE388" s="6"/>
      <c r="AF388" s="6"/>
      <c r="AG388" s="6"/>
      <c r="AH388" s="6"/>
      <c r="AI388" s="6"/>
      <c r="AJ388" s="6"/>
    </row>
    <row r="389" spans="2:36" s="9" customFormat="1" ht="6" hidden="1" customHeight="1" x14ac:dyDescent="0.35">
      <c r="B389" s="10"/>
      <c r="F389" s="7"/>
      <c r="G389" s="2"/>
      <c r="H389" s="7"/>
      <c r="I389" s="7"/>
      <c r="J389" s="7"/>
      <c r="K389" s="7"/>
      <c r="L389" s="7"/>
      <c r="M389" s="3"/>
      <c r="N389" s="2"/>
      <c r="O389" s="7"/>
      <c r="P389" s="2"/>
      <c r="Q389" s="7"/>
      <c r="R389" s="14"/>
      <c r="S389" s="14"/>
      <c r="T389" s="20"/>
      <c r="U389" s="20"/>
      <c r="V389" s="20"/>
      <c r="W389" s="32"/>
      <c r="X389" s="173"/>
      <c r="Y389" s="174"/>
      <c r="Z389" s="6"/>
      <c r="AA389" s="6"/>
      <c r="AB389" s="6"/>
      <c r="AC389" s="6"/>
      <c r="AD389" s="6"/>
      <c r="AE389" s="6"/>
      <c r="AF389" s="6"/>
      <c r="AG389" s="6"/>
      <c r="AH389" s="6"/>
      <c r="AI389" s="6"/>
      <c r="AJ389" s="6"/>
    </row>
    <row r="390" spans="2:36" s="9" customFormat="1" ht="6" hidden="1" customHeight="1" x14ac:dyDescent="0.35">
      <c r="B390" s="10"/>
      <c r="F390" s="7"/>
      <c r="G390" s="2"/>
      <c r="H390" s="7"/>
      <c r="I390" s="7"/>
      <c r="J390" s="7"/>
      <c r="K390" s="7"/>
      <c r="L390" s="7"/>
      <c r="M390" s="3"/>
      <c r="N390" s="2"/>
      <c r="O390" s="7"/>
      <c r="P390" s="2"/>
      <c r="Q390" s="7"/>
      <c r="R390" s="14"/>
      <c r="S390" s="14"/>
      <c r="T390" s="20"/>
      <c r="U390" s="20"/>
      <c r="V390" s="20"/>
      <c r="W390" s="32"/>
      <c r="X390" s="173"/>
      <c r="Y390" s="174"/>
      <c r="Z390" s="6"/>
      <c r="AA390" s="6"/>
      <c r="AB390" s="6"/>
      <c r="AC390" s="6"/>
      <c r="AD390" s="6"/>
      <c r="AE390" s="6"/>
      <c r="AF390" s="6"/>
      <c r="AG390" s="6"/>
      <c r="AH390" s="6"/>
      <c r="AI390" s="6"/>
      <c r="AJ390" s="6"/>
    </row>
    <row r="391" spans="2:36" s="9" customFormat="1" ht="6" hidden="1" customHeight="1" x14ac:dyDescent="0.35">
      <c r="B391" s="10"/>
      <c r="F391" s="7"/>
      <c r="G391" s="2"/>
      <c r="H391" s="7"/>
      <c r="I391" s="7"/>
      <c r="J391" s="7"/>
      <c r="K391" s="7"/>
      <c r="L391" s="7"/>
      <c r="M391" s="3"/>
      <c r="N391" s="2"/>
      <c r="O391" s="7"/>
      <c r="P391" s="2"/>
      <c r="Q391" s="7"/>
      <c r="R391" s="14"/>
      <c r="S391" s="14"/>
      <c r="T391" s="20"/>
      <c r="U391" s="20"/>
      <c r="V391" s="20"/>
      <c r="W391" s="32"/>
      <c r="X391" s="173"/>
      <c r="Y391" s="174"/>
      <c r="Z391" s="6"/>
      <c r="AA391" s="6"/>
      <c r="AB391" s="6"/>
      <c r="AC391" s="6"/>
      <c r="AD391" s="6"/>
      <c r="AE391" s="6"/>
      <c r="AF391" s="6"/>
      <c r="AG391" s="6"/>
      <c r="AH391" s="6"/>
      <c r="AI391" s="6"/>
      <c r="AJ391" s="6"/>
    </row>
    <row r="392" spans="2:36" s="9" customFormat="1" ht="6" hidden="1" customHeight="1" x14ac:dyDescent="0.35">
      <c r="B392" s="10"/>
      <c r="F392" s="7"/>
      <c r="G392" s="2"/>
      <c r="H392" s="7"/>
      <c r="I392" s="7"/>
      <c r="J392" s="7"/>
      <c r="K392" s="7"/>
      <c r="L392" s="7"/>
      <c r="M392" s="3"/>
      <c r="N392" s="2"/>
      <c r="O392" s="7"/>
      <c r="P392" s="2"/>
      <c r="Q392" s="7"/>
      <c r="R392" s="14"/>
      <c r="S392" s="14"/>
      <c r="T392" s="20"/>
      <c r="U392" s="20"/>
      <c r="V392" s="20"/>
      <c r="W392" s="32"/>
      <c r="X392" s="173"/>
      <c r="Y392" s="174"/>
      <c r="Z392" s="6"/>
      <c r="AA392" s="6"/>
      <c r="AB392" s="6"/>
      <c r="AC392" s="6"/>
      <c r="AD392" s="6"/>
      <c r="AE392" s="6"/>
      <c r="AF392" s="6"/>
      <c r="AG392" s="6"/>
      <c r="AH392" s="6"/>
      <c r="AI392" s="6"/>
      <c r="AJ392" s="6"/>
    </row>
    <row r="393" spans="2:36" s="9" customFormat="1" ht="6" hidden="1" customHeight="1" x14ac:dyDescent="0.35">
      <c r="B393" s="10"/>
      <c r="F393" s="7"/>
      <c r="G393" s="2"/>
      <c r="H393" s="7"/>
      <c r="I393" s="7"/>
      <c r="J393" s="7"/>
      <c r="K393" s="7"/>
      <c r="L393" s="7"/>
      <c r="M393" s="3"/>
      <c r="N393" s="2"/>
      <c r="O393" s="7"/>
      <c r="P393" s="2"/>
      <c r="Q393" s="7"/>
      <c r="R393" s="14"/>
      <c r="S393" s="14"/>
      <c r="T393" s="20"/>
      <c r="U393" s="20"/>
      <c r="V393" s="20"/>
      <c r="W393" s="32"/>
      <c r="X393" s="173"/>
      <c r="Y393" s="174"/>
      <c r="Z393" s="6"/>
      <c r="AA393" s="6"/>
      <c r="AB393" s="6"/>
      <c r="AC393" s="6"/>
      <c r="AD393" s="6"/>
      <c r="AE393" s="6"/>
      <c r="AF393" s="6"/>
      <c r="AG393" s="6"/>
      <c r="AH393" s="6"/>
      <c r="AI393" s="6"/>
      <c r="AJ393" s="6"/>
    </row>
    <row r="394" spans="2:36" s="9" customFormat="1" ht="6" hidden="1" customHeight="1" x14ac:dyDescent="0.35">
      <c r="B394" s="10"/>
      <c r="F394" s="7"/>
      <c r="G394" s="2"/>
      <c r="H394" s="7"/>
      <c r="I394" s="7"/>
      <c r="J394" s="7"/>
      <c r="K394" s="7"/>
      <c r="L394" s="7"/>
      <c r="M394" s="3"/>
      <c r="N394" s="2"/>
      <c r="O394" s="7"/>
      <c r="P394" s="2"/>
      <c r="Q394" s="7"/>
      <c r="R394" s="14"/>
      <c r="S394" s="14"/>
      <c r="T394" s="20"/>
      <c r="U394" s="20"/>
      <c r="V394" s="20"/>
      <c r="W394" s="32"/>
      <c r="X394" s="173"/>
      <c r="Y394" s="174"/>
      <c r="Z394" s="6"/>
      <c r="AA394" s="6"/>
      <c r="AB394" s="6"/>
      <c r="AC394" s="6"/>
      <c r="AD394" s="6"/>
      <c r="AE394" s="6"/>
      <c r="AF394" s="6"/>
      <c r="AG394" s="6"/>
      <c r="AH394" s="6"/>
      <c r="AI394" s="6"/>
      <c r="AJ394" s="6"/>
    </row>
    <row r="395" spans="2:36" s="9" customFormat="1" ht="6" hidden="1" customHeight="1" x14ac:dyDescent="0.35">
      <c r="B395" s="10"/>
      <c r="F395" s="7"/>
      <c r="G395" s="2"/>
      <c r="H395" s="7"/>
      <c r="I395" s="7"/>
      <c r="J395" s="7"/>
      <c r="K395" s="7"/>
      <c r="L395" s="7"/>
      <c r="M395" s="3"/>
      <c r="N395" s="2"/>
      <c r="O395" s="7"/>
      <c r="P395" s="2"/>
      <c r="Q395" s="7"/>
      <c r="R395" s="14"/>
      <c r="S395" s="14"/>
      <c r="T395" s="20"/>
      <c r="U395" s="20"/>
      <c r="V395" s="20"/>
      <c r="W395" s="32"/>
      <c r="X395" s="173"/>
      <c r="Y395" s="174"/>
      <c r="Z395" s="6"/>
      <c r="AA395" s="6"/>
      <c r="AB395" s="6"/>
      <c r="AC395" s="6"/>
      <c r="AD395" s="6"/>
      <c r="AE395" s="6"/>
      <c r="AF395" s="6"/>
      <c r="AG395" s="6"/>
      <c r="AH395" s="6"/>
      <c r="AI395" s="6"/>
      <c r="AJ395" s="6"/>
    </row>
    <row r="396" spans="2:36" s="9" customFormat="1" ht="6" hidden="1" customHeight="1" x14ac:dyDescent="0.35">
      <c r="B396" s="10"/>
      <c r="F396" s="7"/>
      <c r="G396" s="2"/>
      <c r="H396" s="7"/>
      <c r="I396" s="7"/>
      <c r="J396" s="7"/>
      <c r="K396" s="7"/>
      <c r="L396" s="7"/>
      <c r="M396" s="3"/>
      <c r="N396" s="2"/>
      <c r="O396" s="7"/>
      <c r="P396" s="2"/>
      <c r="Q396" s="7"/>
      <c r="R396" s="14"/>
      <c r="S396" s="14"/>
      <c r="T396" s="20"/>
      <c r="U396" s="20"/>
      <c r="V396" s="20"/>
      <c r="W396" s="32"/>
      <c r="X396" s="173"/>
      <c r="Y396" s="174"/>
      <c r="Z396" s="6"/>
      <c r="AA396" s="6"/>
      <c r="AB396" s="6"/>
      <c r="AC396" s="6"/>
      <c r="AD396" s="6"/>
      <c r="AE396" s="6"/>
      <c r="AF396" s="6"/>
      <c r="AG396" s="6"/>
      <c r="AH396" s="6"/>
      <c r="AI396" s="6"/>
      <c r="AJ396" s="6"/>
    </row>
    <row r="397" spans="2:36" s="9" customFormat="1" ht="6" hidden="1" customHeight="1" x14ac:dyDescent="0.35">
      <c r="B397" s="10"/>
      <c r="F397" s="7"/>
      <c r="G397" s="2"/>
      <c r="H397" s="7"/>
      <c r="I397" s="7"/>
      <c r="J397" s="7"/>
      <c r="K397" s="7"/>
      <c r="L397" s="7"/>
      <c r="M397" s="3"/>
      <c r="N397" s="2"/>
      <c r="O397" s="7"/>
      <c r="P397" s="2"/>
      <c r="Q397" s="7"/>
      <c r="R397" s="14"/>
      <c r="S397" s="14"/>
      <c r="T397" s="20"/>
      <c r="U397" s="20"/>
      <c r="V397" s="20"/>
      <c r="W397" s="32"/>
      <c r="X397" s="173"/>
      <c r="Y397" s="174"/>
      <c r="Z397" s="6"/>
      <c r="AA397" s="6"/>
      <c r="AB397" s="6"/>
      <c r="AC397" s="6"/>
      <c r="AD397" s="6"/>
      <c r="AE397" s="6"/>
      <c r="AF397" s="6"/>
      <c r="AG397" s="6"/>
      <c r="AH397" s="6"/>
      <c r="AI397" s="6"/>
      <c r="AJ397" s="6"/>
    </row>
    <row r="398" spans="2:36" s="9" customFormat="1" ht="6" hidden="1" customHeight="1" x14ac:dyDescent="0.35">
      <c r="B398" s="10"/>
      <c r="F398" s="7"/>
      <c r="G398" s="2"/>
      <c r="H398" s="7"/>
      <c r="I398" s="7"/>
      <c r="J398" s="7"/>
      <c r="K398" s="7"/>
      <c r="L398" s="7"/>
      <c r="M398" s="3"/>
      <c r="N398" s="2"/>
      <c r="O398" s="7"/>
      <c r="P398" s="2"/>
      <c r="Q398" s="7"/>
      <c r="R398" s="14"/>
      <c r="S398" s="14"/>
      <c r="T398" s="20"/>
      <c r="U398" s="20"/>
      <c r="V398" s="20"/>
      <c r="W398" s="32"/>
      <c r="X398" s="173"/>
      <c r="Y398" s="174"/>
      <c r="Z398" s="6"/>
      <c r="AA398" s="6"/>
      <c r="AB398" s="6"/>
      <c r="AC398" s="6"/>
      <c r="AD398" s="6"/>
      <c r="AE398" s="6"/>
      <c r="AF398" s="6"/>
      <c r="AG398" s="6"/>
      <c r="AH398" s="6"/>
      <c r="AI398" s="6"/>
      <c r="AJ398" s="6"/>
    </row>
    <row r="399" spans="2:36" s="9" customFormat="1" ht="6" hidden="1" customHeight="1" x14ac:dyDescent="0.35">
      <c r="B399" s="10"/>
      <c r="F399" s="7"/>
      <c r="G399" s="2"/>
      <c r="H399" s="7"/>
      <c r="I399" s="7"/>
      <c r="J399" s="7"/>
      <c r="K399" s="7"/>
      <c r="L399" s="7"/>
      <c r="M399" s="3"/>
      <c r="N399" s="2"/>
      <c r="O399" s="7"/>
      <c r="P399" s="2"/>
      <c r="Q399" s="7"/>
      <c r="R399" s="14"/>
      <c r="S399" s="14"/>
      <c r="T399" s="20"/>
      <c r="U399" s="20"/>
      <c r="V399" s="20"/>
      <c r="W399" s="32"/>
      <c r="X399" s="173"/>
      <c r="Y399" s="174"/>
      <c r="Z399" s="6"/>
      <c r="AA399" s="6"/>
      <c r="AB399" s="6"/>
      <c r="AC399" s="6"/>
      <c r="AD399" s="6"/>
      <c r="AE399" s="6"/>
      <c r="AF399" s="6"/>
      <c r="AG399" s="6"/>
      <c r="AH399" s="6"/>
      <c r="AI399" s="6"/>
      <c r="AJ399" s="6"/>
    </row>
    <row r="400" spans="2:36" s="9" customFormat="1" ht="6" hidden="1" customHeight="1" x14ac:dyDescent="0.35">
      <c r="B400" s="10"/>
      <c r="F400" s="7"/>
      <c r="G400" s="2"/>
      <c r="H400" s="7"/>
      <c r="I400" s="7"/>
      <c r="J400" s="7"/>
      <c r="K400" s="7"/>
      <c r="L400" s="7"/>
      <c r="M400" s="3"/>
      <c r="N400" s="2"/>
      <c r="O400" s="7"/>
      <c r="P400" s="2"/>
      <c r="Q400" s="7"/>
      <c r="R400" s="14"/>
      <c r="S400" s="14"/>
      <c r="T400" s="20"/>
      <c r="U400" s="20"/>
      <c r="V400" s="20"/>
      <c r="W400" s="32"/>
      <c r="X400" s="173"/>
      <c r="Y400" s="174"/>
      <c r="Z400" s="6"/>
      <c r="AA400" s="6"/>
      <c r="AB400" s="6"/>
      <c r="AC400" s="6"/>
      <c r="AD400" s="6"/>
      <c r="AE400" s="6"/>
      <c r="AF400" s="6"/>
      <c r="AG400" s="6"/>
      <c r="AH400" s="6"/>
      <c r="AI400" s="6"/>
      <c r="AJ400" s="6"/>
    </row>
    <row r="401" spans="2:36" s="9" customFormat="1" ht="6" hidden="1" customHeight="1" x14ac:dyDescent="0.35">
      <c r="B401" s="10"/>
      <c r="F401" s="7"/>
      <c r="G401" s="2"/>
      <c r="H401" s="7"/>
      <c r="I401" s="7"/>
      <c r="J401" s="7"/>
      <c r="K401" s="7"/>
      <c r="L401" s="7"/>
      <c r="M401" s="3"/>
      <c r="N401" s="2"/>
      <c r="O401" s="7"/>
      <c r="P401" s="2"/>
      <c r="Q401" s="7"/>
      <c r="R401" s="14"/>
      <c r="S401" s="14"/>
      <c r="T401" s="20"/>
      <c r="U401" s="20"/>
      <c r="V401" s="20"/>
      <c r="W401" s="32"/>
      <c r="X401" s="173"/>
      <c r="Y401" s="174"/>
      <c r="Z401" s="6"/>
      <c r="AA401" s="6"/>
      <c r="AB401" s="6"/>
      <c r="AC401" s="6"/>
      <c r="AD401" s="6"/>
      <c r="AE401" s="6"/>
      <c r="AF401" s="6"/>
      <c r="AG401" s="6"/>
      <c r="AH401" s="6"/>
      <c r="AI401" s="6"/>
      <c r="AJ401" s="6"/>
    </row>
    <row r="402" spans="2:36" s="9" customFormat="1" ht="6" hidden="1" customHeight="1" x14ac:dyDescent="0.35">
      <c r="B402" s="10"/>
      <c r="F402" s="7"/>
      <c r="G402" s="2"/>
      <c r="H402" s="7"/>
      <c r="I402" s="7"/>
      <c r="J402" s="7"/>
      <c r="K402" s="7"/>
      <c r="L402" s="7"/>
      <c r="M402" s="3"/>
      <c r="N402" s="2"/>
      <c r="O402" s="7"/>
      <c r="P402" s="2"/>
      <c r="Q402" s="7"/>
      <c r="R402" s="14"/>
      <c r="S402" s="14"/>
      <c r="T402" s="20"/>
      <c r="U402" s="20"/>
      <c r="V402" s="20"/>
      <c r="W402" s="32"/>
      <c r="X402" s="173"/>
      <c r="Y402" s="174"/>
      <c r="Z402" s="6"/>
      <c r="AA402" s="6"/>
      <c r="AB402" s="6"/>
      <c r="AC402" s="6"/>
      <c r="AD402" s="6"/>
      <c r="AE402" s="6"/>
      <c r="AF402" s="6"/>
      <c r="AG402" s="6"/>
      <c r="AH402" s="6"/>
      <c r="AI402" s="6"/>
      <c r="AJ402" s="6"/>
    </row>
    <row r="403" spans="2:36" s="9" customFormat="1" ht="6" hidden="1" customHeight="1" x14ac:dyDescent="0.35">
      <c r="B403" s="10"/>
      <c r="F403" s="7"/>
      <c r="G403" s="2"/>
      <c r="H403" s="7"/>
      <c r="I403" s="7"/>
      <c r="J403" s="7"/>
      <c r="K403" s="7"/>
      <c r="L403" s="7"/>
      <c r="M403" s="3"/>
      <c r="N403" s="2"/>
      <c r="O403" s="7"/>
      <c r="P403" s="2"/>
      <c r="Q403" s="7"/>
      <c r="R403" s="14"/>
      <c r="S403" s="14"/>
      <c r="T403" s="20"/>
      <c r="U403" s="20"/>
      <c r="V403" s="20"/>
      <c r="W403" s="32"/>
      <c r="X403" s="173"/>
      <c r="Y403" s="174"/>
      <c r="Z403" s="6"/>
      <c r="AA403" s="6"/>
      <c r="AB403" s="6"/>
      <c r="AC403" s="6"/>
      <c r="AD403" s="6"/>
      <c r="AE403" s="6"/>
      <c r="AF403" s="6"/>
      <c r="AG403" s="6"/>
      <c r="AH403" s="6"/>
      <c r="AI403" s="6"/>
      <c r="AJ403" s="6"/>
    </row>
    <row r="404" spans="2:36" s="9" customFormat="1" ht="6" hidden="1" customHeight="1" x14ac:dyDescent="0.35">
      <c r="B404" s="10"/>
      <c r="F404" s="7"/>
      <c r="G404" s="2"/>
      <c r="H404" s="7"/>
      <c r="I404" s="7"/>
      <c r="J404" s="7"/>
      <c r="K404" s="7"/>
      <c r="L404" s="7"/>
      <c r="M404" s="3"/>
      <c r="N404" s="2"/>
      <c r="O404" s="7"/>
      <c r="P404" s="2"/>
      <c r="Q404" s="7"/>
      <c r="R404" s="14"/>
      <c r="S404" s="14"/>
      <c r="T404" s="20"/>
      <c r="U404" s="20"/>
      <c r="V404" s="20"/>
      <c r="W404" s="32"/>
      <c r="X404" s="173"/>
      <c r="Y404" s="174"/>
      <c r="Z404" s="6"/>
      <c r="AA404" s="6"/>
      <c r="AB404" s="6"/>
      <c r="AC404" s="6"/>
      <c r="AD404" s="6"/>
      <c r="AE404" s="6"/>
      <c r="AF404" s="6"/>
      <c r="AG404" s="6"/>
      <c r="AH404" s="6"/>
      <c r="AI404" s="6"/>
      <c r="AJ404" s="6"/>
    </row>
    <row r="405" spans="2:36" s="9" customFormat="1" ht="6" hidden="1" customHeight="1" x14ac:dyDescent="0.35">
      <c r="B405" s="10"/>
      <c r="F405" s="7"/>
      <c r="G405" s="2"/>
      <c r="H405" s="7"/>
      <c r="I405" s="7"/>
      <c r="J405" s="7"/>
      <c r="K405" s="7"/>
      <c r="L405" s="7"/>
      <c r="M405" s="3"/>
      <c r="N405" s="2"/>
      <c r="O405" s="7"/>
      <c r="P405" s="2"/>
      <c r="Q405" s="7"/>
      <c r="R405" s="14"/>
      <c r="S405" s="14"/>
      <c r="T405" s="20"/>
      <c r="U405" s="20"/>
      <c r="V405" s="20"/>
      <c r="W405" s="32"/>
      <c r="X405" s="173"/>
      <c r="Y405" s="174"/>
      <c r="Z405" s="6"/>
      <c r="AA405" s="6"/>
      <c r="AB405" s="6"/>
      <c r="AC405" s="6"/>
      <c r="AD405" s="6"/>
      <c r="AE405" s="6"/>
      <c r="AF405" s="6"/>
      <c r="AG405" s="6"/>
      <c r="AH405" s="6"/>
      <c r="AI405" s="6"/>
      <c r="AJ405" s="6"/>
    </row>
    <row r="406" spans="2:36" s="9" customFormat="1" ht="6" hidden="1" customHeight="1" x14ac:dyDescent="0.35">
      <c r="B406" s="10"/>
      <c r="F406" s="7"/>
      <c r="G406" s="2"/>
      <c r="H406" s="7"/>
      <c r="I406" s="7"/>
      <c r="J406" s="7"/>
      <c r="K406" s="7"/>
      <c r="L406" s="7"/>
      <c r="M406" s="3"/>
      <c r="N406" s="2"/>
      <c r="O406" s="7"/>
      <c r="P406" s="2"/>
      <c r="Q406" s="7"/>
      <c r="R406" s="14"/>
      <c r="S406" s="14"/>
      <c r="T406" s="20"/>
      <c r="U406" s="20"/>
      <c r="V406" s="20"/>
      <c r="W406" s="32"/>
      <c r="X406" s="173"/>
      <c r="Y406" s="174"/>
      <c r="Z406" s="6"/>
      <c r="AA406" s="6"/>
      <c r="AB406" s="6"/>
      <c r="AC406" s="6"/>
      <c r="AD406" s="6"/>
      <c r="AE406" s="6"/>
      <c r="AF406" s="6"/>
      <c r="AG406" s="6"/>
      <c r="AH406" s="6"/>
      <c r="AI406" s="6"/>
      <c r="AJ406" s="6"/>
    </row>
    <row r="407" spans="2:36" s="9" customFormat="1" ht="6" hidden="1" customHeight="1" x14ac:dyDescent="0.35">
      <c r="B407" s="10"/>
      <c r="F407" s="7"/>
      <c r="G407" s="2"/>
      <c r="H407" s="7"/>
      <c r="I407" s="7"/>
      <c r="J407" s="7"/>
      <c r="K407" s="7"/>
      <c r="L407" s="7"/>
      <c r="M407" s="3"/>
      <c r="N407" s="2"/>
      <c r="O407" s="7"/>
      <c r="P407" s="2"/>
      <c r="Q407" s="7"/>
      <c r="R407" s="14"/>
      <c r="S407" s="14"/>
      <c r="T407" s="20"/>
      <c r="U407" s="20"/>
      <c r="V407" s="20"/>
      <c r="W407" s="32"/>
      <c r="X407" s="173"/>
      <c r="Y407" s="174"/>
      <c r="Z407" s="6"/>
      <c r="AA407" s="6"/>
      <c r="AB407" s="6"/>
      <c r="AC407" s="6"/>
      <c r="AD407" s="6"/>
      <c r="AE407" s="6"/>
      <c r="AF407" s="6"/>
      <c r="AG407" s="6"/>
      <c r="AH407" s="6"/>
      <c r="AI407" s="6"/>
      <c r="AJ407" s="6"/>
    </row>
    <row r="408" spans="2:36" s="9" customFormat="1" ht="6" hidden="1" customHeight="1" x14ac:dyDescent="0.35">
      <c r="B408" s="10"/>
      <c r="F408" s="7"/>
      <c r="G408" s="2"/>
      <c r="H408" s="7"/>
      <c r="I408" s="7"/>
      <c r="J408" s="7"/>
      <c r="K408" s="7"/>
      <c r="L408" s="7"/>
      <c r="M408" s="3"/>
      <c r="N408" s="2"/>
      <c r="O408" s="7"/>
      <c r="P408" s="2"/>
      <c r="Q408" s="7"/>
      <c r="R408" s="14"/>
      <c r="S408" s="14"/>
      <c r="T408" s="20"/>
      <c r="U408" s="20"/>
      <c r="V408" s="20"/>
      <c r="W408" s="32"/>
      <c r="X408" s="173"/>
      <c r="Y408" s="174"/>
      <c r="Z408" s="6"/>
      <c r="AA408" s="6"/>
      <c r="AB408" s="6"/>
      <c r="AC408" s="6"/>
      <c r="AD408" s="6"/>
      <c r="AE408" s="6"/>
      <c r="AF408" s="6"/>
      <c r="AG408" s="6"/>
      <c r="AH408" s="6"/>
      <c r="AI408" s="6"/>
      <c r="AJ408" s="6"/>
    </row>
    <row r="409" spans="2:36" s="9" customFormat="1" ht="6" hidden="1" customHeight="1" x14ac:dyDescent="0.35">
      <c r="B409" s="10"/>
      <c r="F409" s="7"/>
      <c r="G409" s="2"/>
      <c r="H409" s="7"/>
      <c r="I409" s="7"/>
      <c r="J409" s="7"/>
      <c r="K409" s="7"/>
      <c r="L409" s="7"/>
      <c r="M409" s="3"/>
      <c r="N409" s="2"/>
      <c r="O409" s="7"/>
      <c r="P409" s="2"/>
      <c r="Q409" s="7"/>
      <c r="R409" s="14"/>
      <c r="S409" s="14"/>
      <c r="T409" s="20"/>
      <c r="U409" s="20"/>
      <c r="V409" s="20"/>
      <c r="W409" s="32"/>
      <c r="X409" s="173"/>
      <c r="Y409" s="174"/>
      <c r="Z409" s="6"/>
      <c r="AA409" s="6"/>
      <c r="AB409" s="6"/>
      <c r="AC409" s="6"/>
      <c r="AD409" s="6"/>
      <c r="AE409" s="6"/>
      <c r="AF409" s="6"/>
      <c r="AG409" s="6"/>
      <c r="AH409" s="6"/>
      <c r="AI409" s="6"/>
      <c r="AJ409" s="6"/>
    </row>
    <row r="410" spans="2:36" s="9" customFormat="1" ht="6" hidden="1" customHeight="1" x14ac:dyDescent="0.35">
      <c r="B410" s="10"/>
      <c r="F410" s="7"/>
      <c r="G410" s="2"/>
      <c r="H410" s="7"/>
      <c r="I410" s="7"/>
      <c r="J410" s="7"/>
      <c r="K410" s="7"/>
      <c r="L410" s="7"/>
      <c r="M410" s="3"/>
      <c r="N410" s="2"/>
      <c r="O410" s="7"/>
      <c r="P410" s="2"/>
      <c r="Q410" s="7"/>
      <c r="R410" s="14"/>
      <c r="S410" s="14"/>
      <c r="T410" s="20"/>
      <c r="U410" s="20"/>
      <c r="V410" s="20"/>
      <c r="W410" s="32"/>
      <c r="X410" s="173"/>
      <c r="Y410" s="174"/>
      <c r="Z410" s="6"/>
      <c r="AA410" s="6"/>
      <c r="AB410" s="6"/>
      <c r="AC410" s="6"/>
      <c r="AD410" s="6"/>
      <c r="AE410" s="6"/>
      <c r="AF410" s="6"/>
      <c r="AG410" s="6"/>
      <c r="AH410" s="6"/>
      <c r="AI410" s="6"/>
      <c r="AJ410" s="6"/>
    </row>
    <row r="411" spans="2:36" s="9" customFormat="1" ht="6" hidden="1" customHeight="1" x14ac:dyDescent="0.35">
      <c r="B411" s="10"/>
      <c r="F411" s="7"/>
      <c r="G411" s="2"/>
      <c r="H411" s="7"/>
      <c r="I411" s="7"/>
      <c r="J411" s="7"/>
      <c r="K411" s="7"/>
      <c r="L411" s="7"/>
      <c r="M411" s="3"/>
      <c r="N411" s="2"/>
      <c r="O411" s="7"/>
      <c r="P411" s="2"/>
      <c r="Q411" s="7"/>
      <c r="R411" s="14"/>
      <c r="S411" s="14"/>
      <c r="T411" s="20"/>
      <c r="U411" s="20"/>
      <c r="V411" s="20"/>
      <c r="W411" s="32"/>
      <c r="X411" s="173"/>
      <c r="Y411" s="174"/>
      <c r="Z411" s="6"/>
      <c r="AA411" s="6"/>
      <c r="AB411" s="6"/>
      <c r="AC411" s="6"/>
      <c r="AD411" s="6"/>
      <c r="AE411" s="6"/>
      <c r="AF411" s="6"/>
      <c r="AG411" s="6"/>
      <c r="AH411" s="6"/>
      <c r="AI411" s="6"/>
      <c r="AJ411" s="6"/>
    </row>
    <row r="412" spans="2:36" s="9" customFormat="1" ht="6" hidden="1" customHeight="1" x14ac:dyDescent="0.35">
      <c r="B412" s="10"/>
      <c r="F412" s="7"/>
      <c r="G412" s="2"/>
      <c r="H412" s="7"/>
      <c r="I412" s="7"/>
      <c r="J412" s="7"/>
      <c r="K412" s="7"/>
      <c r="L412" s="7"/>
      <c r="M412" s="3"/>
      <c r="N412" s="2"/>
      <c r="O412" s="7"/>
      <c r="P412" s="2"/>
      <c r="Q412" s="7"/>
      <c r="R412" s="14"/>
      <c r="S412" s="14"/>
      <c r="T412" s="20"/>
      <c r="U412" s="20"/>
      <c r="V412" s="20"/>
      <c r="W412" s="32"/>
      <c r="X412" s="173"/>
      <c r="Y412" s="174"/>
      <c r="Z412" s="6"/>
      <c r="AA412" s="6"/>
      <c r="AB412" s="6"/>
      <c r="AC412" s="6"/>
      <c r="AD412" s="6"/>
      <c r="AE412" s="6"/>
      <c r="AF412" s="6"/>
      <c r="AG412" s="6"/>
      <c r="AH412" s="6"/>
      <c r="AI412" s="6"/>
      <c r="AJ412" s="6"/>
    </row>
    <row r="413" spans="2:36" s="9" customFormat="1" ht="6" hidden="1" customHeight="1" x14ac:dyDescent="0.35">
      <c r="B413" s="10"/>
      <c r="F413" s="7"/>
      <c r="G413" s="2"/>
      <c r="H413" s="7"/>
      <c r="I413" s="7"/>
      <c r="J413" s="7"/>
      <c r="K413" s="7"/>
      <c r="L413" s="7"/>
      <c r="M413" s="3"/>
      <c r="N413" s="2"/>
      <c r="O413" s="7"/>
      <c r="P413" s="2"/>
      <c r="Q413" s="7"/>
      <c r="R413" s="14"/>
      <c r="S413" s="14"/>
      <c r="T413" s="20"/>
      <c r="U413" s="20"/>
      <c r="V413" s="20"/>
      <c r="W413" s="32"/>
      <c r="X413" s="173"/>
      <c r="Y413" s="174"/>
      <c r="Z413" s="6"/>
      <c r="AA413" s="6"/>
      <c r="AB413" s="6"/>
      <c r="AC413" s="6"/>
      <c r="AD413" s="6"/>
      <c r="AE413" s="6"/>
      <c r="AF413" s="6"/>
      <c r="AG413" s="6"/>
      <c r="AH413" s="6"/>
      <c r="AI413" s="6"/>
      <c r="AJ413" s="6"/>
    </row>
    <row r="414" spans="2:36" s="9" customFormat="1" ht="6" hidden="1" customHeight="1" x14ac:dyDescent="0.35">
      <c r="B414" s="10"/>
      <c r="F414" s="7"/>
      <c r="G414" s="2"/>
      <c r="H414" s="7"/>
      <c r="I414" s="7"/>
      <c r="J414" s="7"/>
      <c r="K414" s="7"/>
      <c r="L414" s="7"/>
      <c r="M414" s="3"/>
      <c r="N414" s="2"/>
      <c r="O414" s="7"/>
      <c r="P414" s="2"/>
      <c r="Q414" s="7"/>
      <c r="R414" s="14"/>
      <c r="S414" s="14"/>
      <c r="T414" s="20"/>
      <c r="U414" s="20"/>
      <c r="V414" s="20"/>
      <c r="W414" s="32"/>
      <c r="X414" s="173"/>
      <c r="Y414" s="174"/>
      <c r="Z414" s="6"/>
      <c r="AA414" s="6"/>
      <c r="AB414" s="6"/>
      <c r="AC414" s="6"/>
      <c r="AD414" s="6"/>
      <c r="AE414" s="6"/>
      <c r="AF414" s="6"/>
      <c r="AG414" s="6"/>
      <c r="AH414" s="6"/>
      <c r="AI414" s="6"/>
      <c r="AJ414" s="6"/>
    </row>
    <row r="415" spans="2:36" s="9" customFormat="1" ht="6" hidden="1" customHeight="1" x14ac:dyDescent="0.35">
      <c r="B415" s="10"/>
      <c r="F415" s="7"/>
      <c r="G415" s="2"/>
      <c r="H415" s="7"/>
      <c r="I415" s="7"/>
      <c r="J415" s="7"/>
      <c r="K415" s="7"/>
      <c r="L415" s="7"/>
      <c r="M415" s="3"/>
      <c r="N415" s="2"/>
      <c r="O415" s="7"/>
      <c r="P415" s="2"/>
      <c r="Q415" s="7"/>
      <c r="R415" s="14"/>
      <c r="S415" s="14"/>
      <c r="T415" s="20"/>
      <c r="U415" s="20"/>
      <c r="V415" s="20"/>
      <c r="W415" s="32"/>
      <c r="X415" s="173"/>
      <c r="Y415" s="174"/>
      <c r="Z415" s="6"/>
      <c r="AA415" s="6"/>
      <c r="AB415" s="6"/>
      <c r="AC415" s="6"/>
      <c r="AD415" s="6"/>
      <c r="AE415" s="6"/>
      <c r="AF415" s="6"/>
      <c r="AG415" s="6"/>
      <c r="AH415" s="6"/>
      <c r="AI415" s="6"/>
      <c r="AJ415" s="6"/>
    </row>
    <row r="416" spans="2:36" s="9" customFormat="1" ht="6" hidden="1" customHeight="1" x14ac:dyDescent="0.35">
      <c r="B416" s="10"/>
      <c r="F416" s="7"/>
      <c r="G416" s="2"/>
      <c r="H416" s="7"/>
      <c r="I416" s="7"/>
      <c r="J416" s="7"/>
      <c r="K416" s="7"/>
      <c r="L416" s="7"/>
      <c r="M416" s="3"/>
      <c r="N416" s="2"/>
      <c r="O416" s="7"/>
      <c r="P416" s="2"/>
      <c r="Q416" s="7"/>
      <c r="R416" s="14"/>
      <c r="S416" s="14"/>
      <c r="T416" s="20"/>
      <c r="U416" s="20"/>
      <c r="V416" s="20"/>
      <c r="W416" s="32"/>
      <c r="X416" s="173"/>
      <c r="Y416" s="174"/>
      <c r="Z416" s="6"/>
      <c r="AA416" s="6"/>
      <c r="AB416" s="6"/>
      <c r="AC416" s="6"/>
      <c r="AD416" s="6"/>
      <c r="AE416" s="6"/>
      <c r="AF416" s="6"/>
      <c r="AG416" s="6"/>
      <c r="AH416" s="6"/>
      <c r="AI416" s="6"/>
      <c r="AJ416" s="6"/>
    </row>
    <row r="417" spans="2:36" s="9" customFormat="1" ht="6" hidden="1" customHeight="1" x14ac:dyDescent="0.35">
      <c r="B417" s="10"/>
      <c r="F417" s="7"/>
      <c r="G417" s="2"/>
      <c r="H417" s="7"/>
      <c r="I417" s="7"/>
      <c r="J417" s="7"/>
      <c r="K417" s="7"/>
      <c r="L417" s="7"/>
      <c r="M417" s="3"/>
      <c r="N417" s="2"/>
      <c r="O417" s="7"/>
      <c r="P417" s="2"/>
      <c r="Q417" s="7"/>
      <c r="R417" s="14"/>
      <c r="S417" s="14"/>
      <c r="T417" s="20"/>
      <c r="U417" s="20"/>
      <c r="V417" s="20"/>
      <c r="W417" s="32"/>
      <c r="X417" s="173"/>
      <c r="Y417" s="174"/>
      <c r="Z417" s="6"/>
      <c r="AA417" s="6"/>
      <c r="AB417" s="6"/>
      <c r="AC417" s="6"/>
      <c r="AD417" s="6"/>
      <c r="AE417" s="6"/>
      <c r="AF417" s="6"/>
      <c r="AG417" s="6"/>
      <c r="AH417" s="6"/>
      <c r="AI417" s="6"/>
      <c r="AJ417" s="6"/>
    </row>
    <row r="418" spans="2:36" s="9" customFormat="1" ht="6" hidden="1" customHeight="1" x14ac:dyDescent="0.35">
      <c r="B418" s="10"/>
      <c r="F418" s="7"/>
      <c r="G418" s="2"/>
      <c r="H418" s="7"/>
      <c r="I418" s="7"/>
      <c r="J418" s="7"/>
      <c r="K418" s="7"/>
      <c r="L418" s="7"/>
      <c r="M418" s="3"/>
      <c r="N418" s="2"/>
      <c r="O418" s="7"/>
      <c r="P418" s="2"/>
      <c r="Q418" s="7"/>
      <c r="R418" s="14"/>
      <c r="S418" s="14"/>
      <c r="T418" s="20"/>
      <c r="U418" s="20"/>
      <c r="V418" s="20"/>
      <c r="W418" s="32"/>
      <c r="X418" s="173"/>
      <c r="Y418" s="174"/>
      <c r="Z418" s="6"/>
      <c r="AA418" s="6"/>
      <c r="AB418" s="6"/>
      <c r="AC418" s="6"/>
      <c r="AD418" s="6"/>
      <c r="AE418" s="6"/>
      <c r="AF418" s="6"/>
      <c r="AG418" s="6"/>
      <c r="AH418" s="6"/>
      <c r="AI418" s="6"/>
      <c r="AJ418" s="6"/>
    </row>
    <row r="419" spans="2:36" s="9" customFormat="1" ht="6" hidden="1" customHeight="1" x14ac:dyDescent="0.35">
      <c r="B419" s="10"/>
      <c r="F419" s="7"/>
      <c r="G419" s="2"/>
      <c r="H419" s="7"/>
      <c r="I419" s="7"/>
      <c r="J419" s="7"/>
      <c r="K419" s="7"/>
      <c r="L419" s="7"/>
      <c r="M419" s="3"/>
      <c r="N419" s="2"/>
      <c r="O419" s="7"/>
      <c r="P419" s="2"/>
      <c r="Q419" s="7"/>
      <c r="R419" s="14"/>
      <c r="S419" s="14"/>
      <c r="T419" s="20"/>
      <c r="U419" s="20"/>
      <c r="V419" s="20"/>
      <c r="W419" s="32"/>
      <c r="X419" s="173"/>
      <c r="Y419" s="174"/>
      <c r="Z419" s="6"/>
      <c r="AA419" s="6"/>
      <c r="AB419" s="6"/>
      <c r="AC419" s="6"/>
      <c r="AD419" s="6"/>
      <c r="AE419" s="6"/>
      <c r="AF419" s="6"/>
      <c r="AG419" s="6"/>
      <c r="AH419" s="6"/>
      <c r="AI419" s="6"/>
      <c r="AJ419" s="6"/>
    </row>
    <row r="420" spans="2:36" s="9" customFormat="1" ht="6" hidden="1" customHeight="1" x14ac:dyDescent="0.35">
      <c r="B420" s="10"/>
      <c r="F420" s="7"/>
      <c r="G420" s="2"/>
      <c r="H420" s="7"/>
      <c r="I420" s="7"/>
      <c r="J420" s="7"/>
      <c r="K420" s="7"/>
      <c r="L420" s="7"/>
      <c r="M420" s="3"/>
      <c r="N420" s="2"/>
      <c r="O420" s="7"/>
      <c r="P420" s="2"/>
      <c r="Q420" s="7"/>
      <c r="R420" s="14"/>
      <c r="S420" s="14"/>
      <c r="T420" s="20"/>
      <c r="U420" s="20"/>
      <c r="V420" s="20"/>
      <c r="W420" s="32"/>
      <c r="X420" s="173"/>
      <c r="Y420" s="174"/>
      <c r="Z420" s="6"/>
      <c r="AA420" s="6"/>
      <c r="AB420" s="6"/>
      <c r="AC420" s="6"/>
      <c r="AD420" s="6"/>
      <c r="AE420" s="6"/>
      <c r="AF420" s="6"/>
      <c r="AG420" s="6"/>
      <c r="AH420" s="6"/>
      <c r="AI420" s="6"/>
      <c r="AJ420" s="6"/>
    </row>
    <row r="421" spans="2:36" s="9" customFormat="1" ht="6" hidden="1" customHeight="1" x14ac:dyDescent="0.35">
      <c r="B421" s="10"/>
      <c r="F421" s="7"/>
      <c r="G421" s="2"/>
      <c r="H421" s="7"/>
      <c r="I421" s="7"/>
      <c r="J421" s="7"/>
      <c r="K421" s="7"/>
      <c r="L421" s="7"/>
      <c r="M421" s="3"/>
      <c r="N421" s="2"/>
      <c r="O421" s="7"/>
      <c r="P421" s="2"/>
      <c r="Q421" s="7"/>
      <c r="R421" s="14"/>
      <c r="S421" s="14"/>
      <c r="T421" s="20"/>
      <c r="U421" s="20"/>
      <c r="V421" s="20"/>
      <c r="W421" s="32"/>
      <c r="X421" s="173"/>
      <c r="Y421" s="174"/>
      <c r="Z421" s="6"/>
      <c r="AA421" s="6"/>
      <c r="AB421" s="6"/>
      <c r="AC421" s="6"/>
      <c r="AD421" s="6"/>
      <c r="AE421" s="6"/>
      <c r="AF421" s="6"/>
      <c r="AG421" s="6"/>
      <c r="AH421" s="6"/>
      <c r="AI421" s="6"/>
      <c r="AJ421" s="6"/>
    </row>
    <row r="422" spans="2:36" s="9" customFormat="1" ht="6" hidden="1" customHeight="1" x14ac:dyDescent="0.35">
      <c r="B422" s="10"/>
      <c r="F422" s="7"/>
      <c r="G422" s="2"/>
      <c r="H422" s="7"/>
      <c r="I422" s="7"/>
      <c r="J422" s="7"/>
      <c r="K422" s="7"/>
      <c r="L422" s="7"/>
      <c r="M422" s="3"/>
      <c r="N422" s="2"/>
      <c r="O422" s="7"/>
      <c r="P422" s="2"/>
      <c r="Q422" s="7"/>
      <c r="R422" s="14"/>
      <c r="S422" s="14"/>
      <c r="T422" s="20"/>
      <c r="U422" s="20"/>
      <c r="V422" s="20"/>
      <c r="W422" s="32"/>
      <c r="X422" s="173"/>
      <c r="Y422" s="174"/>
      <c r="Z422" s="6"/>
      <c r="AA422" s="6"/>
      <c r="AB422" s="6"/>
      <c r="AC422" s="6"/>
      <c r="AD422" s="6"/>
      <c r="AE422" s="6"/>
      <c r="AF422" s="6"/>
      <c r="AG422" s="6"/>
      <c r="AH422" s="6"/>
      <c r="AI422" s="6"/>
      <c r="AJ422" s="6"/>
    </row>
    <row r="423" spans="2:36" s="9" customFormat="1" ht="6" hidden="1" customHeight="1" x14ac:dyDescent="0.35">
      <c r="B423" s="10"/>
      <c r="F423" s="7"/>
      <c r="G423" s="2"/>
      <c r="H423" s="7"/>
      <c r="I423" s="7"/>
      <c r="J423" s="7"/>
      <c r="K423" s="7"/>
      <c r="L423" s="7"/>
      <c r="M423" s="3"/>
      <c r="N423" s="2"/>
      <c r="O423" s="7"/>
      <c r="P423" s="2"/>
      <c r="Q423" s="7"/>
      <c r="R423" s="14"/>
      <c r="S423" s="14"/>
      <c r="T423" s="20"/>
      <c r="U423" s="20"/>
      <c r="V423" s="20"/>
      <c r="W423" s="32"/>
      <c r="X423" s="173"/>
      <c r="Y423" s="174"/>
      <c r="Z423" s="6"/>
      <c r="AA423" s="6"/>
      <c r="AB423" s="6"/>
      <c r="AC423" s="6"/>
      <c r="AD423" s="6"/>
      <c r="AE423" s="6"/>
      <c r="AF423" s="6"/>
      <c r="AG423" s="6"/>
      <c r="AH423" s="6"/>
      <c r="AI423" s="6"/>
      <c r="AJ423" s="6"/>
    </row>
    <row r="424" spans="2:36" s="9" customFormat="1" ht="6" hidden="1" customHeight="1" x14ac:dyDescent="0.35">
      <c r="B424" s="10"/>
      <c r="F424" s="7"/>
      <c r="G424" s="2"/>
      <c r="H424" s="7"/>
      <c r="I424" s="7"/>
      <c r="J424" s="7"/>
      <c r="K424" s="7"/>
      <c r="L424" s="7"/>
      <c r="M424" s="3"/>
      <c r="N424" s="2"/>
      <c r="O424" s="7"/>
      <c r="P424" s="2"/>
      <c r="Q424" s="7"/>
      <c r="R424" s="14"/>
      <c r="S424" s="14"/>
      <c r="T424" s="20"/>
      <c r="U424" s="20"/>
      <c r="V424" s="20"/>
      <c r="W424" s="32"/>
      <c r="X424" s="173"/>
      <c r="Y424" s="174"/>
      <c r="Z424" s="6"/>
      <c r="AA424" s="6"/>
      <c r="AB424" s="6"/>
      <c r="AC424" s="6"/>
      <c r="AD424" s="6"/>
      <c r="AE424" s="6"/>
      <c r="AF424" s="6"/>
      <c r="AG424" s="6"/>
      <c r="AH424" s="6"/>
      <c r="AI424" s="6"/>
      <c r="AJ424" s="6"/>
    </row>
    <row r="425" spans="2:36" s="9" customFormat="1" ht="6" hidden="1" customHeight="1" x14ac:dyDescent="0.35">
      <c r="B425" s="10"/>
      <c r="F425" s="7"/>
      <c r="G425" s="2"/>
      <c r="H425" s="7"/>
      <c r="I425" s="7"/>
      <c r="J425" s="7"/>
      <c r="K425" s="7"/>
      <c r="L425" s="7"/>
      <c r="M425" s="3"/>
      <c r="N425" s="2"/>
      <c r="O425" s="7"/>
      <c r="P425" s="2"/>
      <c r="Q425" s="7"/>
      <c r="R425" s="14"/>
      <c r="S425" s="14"/>
      <c r="T425" s="20"/>
      <c r="U425" s="20"/>
      <c r="V425" s="20"/>
      <c r="W425" s="32"/>
      <c r="X425" s="173"/>
      <c r="Y425" s="174"/>
      <c r="Z425" s="6"/>
      <c r="AA425" s="6"/>
      <c r="AB425" s="6"/>
      <c r="AC425" s="6"/>
      <c r="AD425" s="6"/>
      <c r="AE425" s="6"/>
      <c r="AF425" s="6"/>
      <c r="AG425" s="6"/>
      <c r="AH425" s="6"/>
      <c r="AI425" s="6"/>
      <c r="AJ425" s="6"/>
    </row>
    <row r="426" spans="2:36" s="9" customFormat="1" ht="6" hidden="1" customHeight="1" x14ac:dyDescent="0.35">
      <c r="B426" s="10"/>
      <c r="F426" s="7"/>
      <c r="G426" s="2"/>
      <c r="H426" s="7"/>
      <c r="I426" s="7"/>
      <c r="J426" s="7"/>
      <c r="K426" s="7"/>
      <c r="L426" s="7"/>
      <c r="M426" s="3"/>
      <c r="N426" s="2"/>
      <c r="O426" s="7"/>
      <c r="P426" s="2"/>
      <c r="Q426" s="7"/>
      <c r="R426" s="14"/>
      <c r="S426" s="14"/>
      <c r="T426" s="20"/>
      <c r="U426" s="20"/>
      <c r="V426" s="20"/>
      <c r="W426" s="32"/>
      <c r="X426" s="173"/>
      <c r="Y426" s="174"/>
      <c r="Z426" s="6"/>
      <c r="AA426" s="6"/>
      <c r="AB426" s="6"/>
      <c r="AC426" s="6"/>
      <c r="AD426" s="6"/>
      <c r="AE426" s="6"/>
      <c r="AF426" s="6"/>
      <c r="AG426" s="6"/>
      <c r="AH426" s="6"/>
      <c r="AI426" s="6"/>
      <c r="AJ426" s="6"/>
    </row>
    <row r="427" spans="2:36" s="9" customFormat="1" ht="6" hidden="1" customHeight="1" x14ac:dyDescent="0.35">
      <c r="B427" s="10"/>
      <c r="F427" s="7"/>
      <c r="G427" s="2"/>
      <c r="H427" s="7"/>
      <c r="I427" s="7"/>
      <c r="J427" s="7"/>
      <c r="K427" s="7"/>
      <c r="L427" s="7"/>
      <c r="M427" s="3"/>
      <c r="N427" s="2"/>
      <c r="O427" s="7"/>
      <c r="P427" s="2"/>
      <c r="Q427" s="7"/>
      <c r="R427" s="14"/>
      <c r="S427" s="14"/>
      <c r="T427" s="20"/>
      <c r="U427" s="20"/>
      <c r="V427" s="20"/>
      <c r="W427" s="32"/>
      <c r="X427" s="173"/>
      <c r="Y427" s="174"/>
      <c r="Z427" s="6"/>
      <c r="AA427" s="6"/>
      <c r="AB427" s="6"/>
      <c r="AC427" s="6"/>
      <c r="AD427" s="6"/>
      <c r="AE427" s="6"/>
      <c r="AF427" s="6"/>
      <c r="AG427" s="6"/>
      <c r="AH427" s="6"/>
      <c r="AI427" s="6"/>
      <c r="AJ427" s="6"/>
    </row>
    <row r="428" spans="2:36" s="9" customFormat="1" ht="6" hidden="1" customHeight="1" x14ac:dyDescent="0.35">
      <c r="B428" s="10"/>
      <c r="F428" s="7"/>
      <c r="G428" s="2"/>
      <c r="H428" s="7"/>
      <c r="I428" s="7"/>
      <c r="J428" s="7"/>
      <c r="K428" s="7"/>
      <c r="L428" s="7"/>
      <c r="M428" s="3"/>
      <c r="N428" s="2"/>
      <c r="O428" s="7"/>
      <c r="P428" s="2"/>
      <c r="Q428" s="7"/>
      <c r="R428" s="14"/>
      <c r="S428" s="14"/>
      <c r="T428" s="20"/>
      <c r="U428" s="20"/>
      <c r="V428" s="20"/>
      <c r="W428" s="32"/>
      <c r="X428" s="173"/>
      <c r="Y428" s="174"/>
      <c r="Z428" s="6"/>
      <c r="AA428" s="6"/>
      <c r="AB428" s="6"/>
      <c r="AC428" s="6"/>
      <c r="AD428" s="6"/>
      <c r="AE428" s="6"/>
      <c r="AF428" s="6"/>
      <c r="AG428" s="6"/>
      <c r="AH428" s="6"/>
      <c r="AI428" s="6"/>
      <c r="AJ428" s="6"/>
    </row>
    <row r="429" spans="2:36" s="9" customFormat="1" ht="6" hidden="1" customHeight="1" x14ac:dyDescent="0.35">
      <c r="B429" s="10"/>
      <c r="F429" s="7"/>
      <c r="G429" s="2"/>
      <c r="H429" s="7"/>
      <c r="I429" s="7"/>
      <c r="J429" s="7"/>
      <c r="K429" s="7"/>
      <c r="L429" s="7"/>
      <c r="M429" s="3"/>
      <c r="N429" s="2"/>
      <c r="O429" s="7"/>
      <c r="P429" s="2"/>
      <c r="Q429" s="7"/>
      <c r="R429" s="14"/>
      <c r="S429" s="14"/>
      <c r="T429" s="20"/>
      <c r="U429" s="20"/>
      <c r="V429" s="20"/>
      <c r="W429" s="32"/>
      <c r="X429" s="173"/>
      <c r="Y429" s="174"/>
      <c r="Z429" s="6"/>
      <c r="AA429" s="6"/>
      <c r="AB429" s="6"/>
      <c r="AC429" s="6"/>
      <c r="AD429" s="6"/>
      <c r="AE429" s="6"/>
      <c r="AF429" s="6"/>
      <c r="AG429" s="6"/>
      <c r="AH429" s="6"/>
      <c r="AI429" s="6"/>
      <c r="AJ429" s="6"/>
    </row>
    <row r="430" spans="2:36" s="9" customFormat="1" ht="6" hidden="1" customHeight="1" x14ac:dyDescent="0.35">
      <c r="B430" s="10"/>
      <c r="F430" s="7"/>
      <c r="G430" s="2"/>
      <c r="H430" s="7"/>
      <c r="I430" s="7"/>
      <c r="J430" s="7"/>
      <c r="K430" s="7"/>
      <c r="L430" s="7"/>
      <c r="M430" s="3"/>
      <c r="N430" s="2"/>
      <c r="O430" s="7"/>
      <c r="P430" s="2"/>
      <c r="Q430" s="7"/>
      <c r="R430" s="14"/>
      <c r="S430" s="14"/>
      <c r="T430" s="20"/>
      <c r="U430" s="20"/>
      <c r="V430" s="20"/>
      <c r="W430" s="32"/>
      <c r="X430" s="173"/>
      <c r="Y430" s="174"/>
      <c r="Z430" s="6"/>
      <c r="AA430" s="6"/>
      <c r="AB430" s="6"/>
      <c r="AC430" s="6"/>
      <c r="AD430" s="6"/>
      <c r="AE430" s="6"/>
      <c r="AF430" s="6"/>
      <c r="AG430" s="6"/>
      <c r="AH430" s="6"/>
      <c r="AI430" s="6"/>
      <c r="AJ430" s="6"/>
    </row>
    <row r="431" spans="2:36" s="9" customFormat="1" ht="6" hidden="1" customHeight="1" x14ac:dyDescent="0.35">
      <c r="B431" s="10"/>
      <c r="F431" s="7"/>
      <c r="G431" s="2"/>
      <c r="H431" s="7"/>
      <c r="I431" s="7"/>
      <c r="J431" s="7"/>
      <c r="K431" s="7"/>
      <c r="L431" s="7"/>
      <c r="M431" s="3"/>
      <c r="N431" s="2"/>
      <c r="O431" s="7"/>
      <c r="P431" s="2"/>
      <c r="Q431" s="7"/>
      <c r="R431" s="14"/>
      <c r="S431" s="14"/>
      <c r="T431" s="20"/>
      <c r="U431" s="20"/>
      <c r="V431" s="20"/>
      <c r="W431" s="32"/>
      <c r="X431" s="173"/>
      <c r="Y431" s="174"/>
      <c r="Z431" s="6"/>
      <c r="AA431" s="6"/>
      <c r="AB431" s="6"/>
      <c r="AC431" s="6"/>
      <c r="AD431" s="6"/>
      <c r="AE431" s="6"/>
      <c r="AF431" s="6"/>
      <c r="AG431" s="6"/>
      <c r="AH431" s="6"/>
      <c r="AI431" s="6"/>
      <c r="AJ431" s="6"/>
    </row>
    <row r="432" spans="2:36" s="9" customFormat="1" ht="6" hidden="1" customHeight="1" x14ac:dyDescent="0.35">
      <c r="B432" s="10"/>
      <c r="F432" s="7"/>
      <c r="G432" s="2"/>
      <c r="H432" s="7"/>
      <c r="I432" s="7"/>
      <c r="J432" s="7"/>
      <c r="K432" s="7"/>
      <c r="L432" s="7"/>
      <c r="M432" s="3"/>
      <c r="N432" s="2"/>
      <c r="O432" s="7"/>
      <c r="P432" s="2"/>
      <c r="Q432" s="7"/>
      <c r="R432" s="14"/>
      <c r="S432" s="14"/>
      <c r="T432" s="20"/>
      <c r="U432" s="20"/>
      <c r="V432" s="20"/>
      <c r="W432" s="32"/>
      <c r="X432" s="173"/>
      <c r="Y432" s="174"/>
      <c r="Z432" s="6"/>
      <c r="AA432" s="6"/>
      <c r="AB432" s="6"/>
      <c r="AC432" s="6"/>
      <c r="AD432" s="6"/>
      <c r="AE432" s="6"/>
      <c r="AF432" s="6"/>
      <c r="AG432" s="6"/>
      <c r="AH432" s="6"/>
      <c r="AI432" s="6"/>
      <c r="AJ432" s="6"/>
    </row>
    <row r="433" spans="2:36" s="9" customFormat="1" ht="6" hidden="1" customHeight="1" x14ac:dyDescent="0.35">
      <c r="B433" s="10"/>
      <c r="F433" s="7"/>
      <c r="G433" s="2"/>
      <c r="H433" s="7"/>
      <c r="I433" s="7"/>
      <c r="J433" s="7"/>
      <c r="K433" s="7"/>
      <c r="L433" s="7"/>
      <c r="M433" s="3"/>
      <c r="N433" s="2"/>
      <c r="O433" s="7"/>
      <c r="P433" s="2"/>
      <c r="Q433" s="7"/>
      <c r="R433" s="14"/>
      <c r="S433" s="14"/>
      <c r="T433" s="20"/>
      <c r="U433" s="20"/>
      <c r="V433" s="20"/>
      <c r="W433" s="32"/>
      <c r="X433" s="173"/>
      <c r="Y433" s="174"/>
      <c r="Z433" s="6"/>
      <c r="AA433" s="6"/>
      <c r="AB433" s="6"/>
      <c r="AC433" s="6"/>
      <c r="AD433" s="6"/>
      <c r="AE433" s="6"/>
      <c r="AF433" s="6"/>
      <c r="AG433" s="6"/>
      <c r="AH433" s="6"/>
      <c r="AI433" s="6"/>
      <c r="AJ433" s="6"/>
    </row>
    <row r="434" spans="2:36" s="9" customFormat="1" ht="6" hidden="1" customHeight="1" x14ac:dyDescent="0.35">
      <c r="B434" s="10"/>
      <c r="F434" s="7"/>
      <c r="G434" s="2"/>
      <c r="H434" s="7"/>
      <c r="I434" s="7"/>
      <c r="J434" s="7"/>
      <c r="K434" s="7"/>
      <c r="L434" s="7"/>
      <c r="M434" s="3"/>
      <c r="N434" s="2"/>
      <c r="O434" s="7"/>
      <c r="P434" s="2"/>
      <c r="Q434" s="7"/>
      <c r="R434" s="14"/>
      <c r="S434" s="14"/>
      <c r="T434" s="20"/>
      <c r="U434" s="20"/>
      <c r="V434" s="20"/>
      <c r="W434" s="32"/>
      <c r="X434" s="173"/>
      <c r="Y434" s="174"/>
      <c r="Z434" s="6"/>
      <c r="AA434" s="6"/>
      <c r="AB434" s="6"/>
      <c r="AC434" s="6"/>
      <c r="AD434" s="6"/>
      <c r="AE434" s="6"/>
      <c r="AF434" s="6"/>
      <c r="AG434" s="6"/>
      <c r="AH434" s="6"/>
      <c r="AI434" s="6"/>
      <c r="AJ434" s="6"/>
    </row>
    <row r="435" spans="2:36" s="9" customFormat="1" ht="6" hidden="1" customHeight="1" x14ac:dyDescent="0.35">
      <c r="B435" s="10"/>
      <c r="F435" s="7"/>
      <c r="G435" s="2"/>
      <c r="H435" s="7"/>
      <c r="I435" s="7"/>
      <c r="J435" s="7"/>
      <c r="K435" s="7"/>
      <c r="L435" s="7"/>
      <c r="M435" s="3"/>
      <c r="N435" s="2"/>
      <c r="O435" s="7"/>
      <c r="P435" s="2"/>
      <c r="Q435" s="7"/>
      <c r="R435" s="14"/>
      <c r="S435" s="14"/>
      <c r="T435" s="20"/>
      <c r="U435" s="20"/>
      <c r="V435" s="20"/>
      <c r="W435" s="32"/>
      <c r="X435" s="173"/>
      <c r="Y435" s="174"/>
      <c r="Z435" s="6"/>
      <c r="AA435" s="6"/>
      <c r="AB435" s="6"/>
      <c r="AC435" s="6"/>
      <c r="AD435" s="6"/>
      <c r="AE435" s="6"/>
      <c r="AF435" s="6"/>
      <c r="AG435" s="6"/>
      <c r="AH435" s="6"/>
      <c r="AI435" s="6"/>
      <c r="AJ435" s="6"/>
    </row>
    <row r="436" spans="2:36" s="9" customFormat="1" ht="6" hidden="1" customHeight="1" x14ac:dyDescent="0.35">
      <c r="B436" s="10"/>
      <c r="F436" s="7"/>
      <c r="G436" s="2"/>
      <c r="H436" s="7"/>
      <c r="I436" s="7"/>
      <c r="J436" s="7"/>
      <c r="K436" s="7"/>
      <c r="L436" s="7"/>
      <c r="M436" s="3"/>
      <c r="N436" s="2"/>
      <c r="O436" s="7"/>
      <c r="P436" s="2"/>
      <c r="Q436" s="7"/>
      <c r="R436" s="14"/>
      <c r="S436" s="14"/>
      <c r="T436" s="20"/>
      <c r="U436" s="20"/>
      <c r="V436" s="20"/>
      <c r="W436" s="32"/>
      <c r="X436" s="173"/>
      <c r="Y436" s="174"/>
      <c r="Z436" s="6"/>
      <c r="AA436" s="6"/>
      <c r="AB436" s="6"/>
      <c r="AC436" s="6"/>
      <c r="AD436" s="6"/>
      <c r="AE436" s="6"/>
      <c r="AF436" s="6"/>
      <c r="AG436" s="6"/>
      <c r="AH436" s="6"/>
      <c r="AI436" s="6"/>
      <c r="AJ436" s="6"/>
    </row>
    <row r="437" spans="2:36" s="9" customFormat="1" ht="6" hidden="1" customHeight="1" x14ac:dyDescent="0.35">
      <c r="B437" s="10"/>
      <c r="F437" s="7"/>
      <c r="G437" s="2"/>
      <c r="H437" s="7"/>
      <c r="I437" s="7"/>
      <c r="J437" s="7"/>
      <c r="K437" s="7"/>
      <c r="L437" s="7"/>
      <c r="M437" s="3"/>
      <c r="N437" s="2"/>
      <c r="O437" s="7"/>
      <c r="P437" s="2"/>
      <c r="Q437" s="7"/>
      <c r="R437" s="14"/>
      <c r="S437" s="14"/>
      <c r="T437" s="20"/>
      <c r="U437" s="20"/>
      <c r="V437" s="20"/>
      <c r="W437" s="32"/>
      <c r="X437" s="173"/>
      <c r="Y437" s="174"/>
      <c r="Z437" s="6"/>
      <c r="AA437" s="6"/>
      <c r="AB437" s="6"/>
      <c r="AC437" s="6"/>
      <c r="AD437" s="6"/>
      <c r="AE437" s="6"/>
      <c r="AF437" s="6"/>
      <c r="AG437" s="6"/>
      <c r="AH437" s="6"/>
      <c r="AI437" s="6"/>
      <c r="AJ437" s="6"/>
    </row>
    <row r="438" spans="2:36" s="9" customFormat="1" ht="6" hidden="1" customHeight="1" x14ac:dyDescent="0.35">
      <c r="B438" s="10"/>
      <c r="F438" s="7"/>
      <c r="G438" s="2"/>
      <c r="H438" s="7"/>
      <c r="I438" s="7"/>
      <c r="J438" s="7"/>
      <c r="K438" s="7"/>
      <c r="L438" s="7"/>
      <c r="M438" s="3"/>
      <c r="N438" s="2"/>
      <c r="O438" s="7"/>
      <c r="P438" s="2"/>
      <c r="Q438" s="7"/>
      <c r="R438" s="14"/>
      <c r="S438" s="14"/>
      <c r="T438" s="20"/>
      <c r="U438" s="20"/>
      <c r="V438" s="20"/>
      <c r="W438" s="32"/>
      <c r="X438" s="173"/>
      <c r="Y438" s="174"/>
      <c r="Z438" s="6"/>
      <c r="AA438" s="6"/>
      <c r="AB438" s="6"/>
      <c r="AC438" s="6"/>
      <c r="AD438" s="6"/>
      <c r="AE438" s="6"/>
      <c r="AF438" s="6"/>
      <c r="AG438" s="6"/>
      <c r="AH438" s="6"/>
      <c r="AI438" s="6"/>
      <c r="AJ438" s="6"/>
    </row>
    <row r="439" spans="2:36" s="9" customFormat="1" ht="6" hidden="1" customHeight="1" x14ac:dyDescent="0.35">
      <c r="B439" s="10"/>
      <c r="F439" s="7"/>
      <c r="G439" s="2"/>
      <c r="H439" s="7"/>
      <c r="I439" s="7"/>
      <c r="J439" s="7"/>
      <c r="K439" s="7"/>
      <c r="L439" s="7"/>
      <c r="M439" s="3"/>
      <c r="N439" s="2"/>
      <c r="O439" s="7"/>
      <c r="P439" s="2"/>
      <c r="Q439" s="7"/>
      <c r="R439" s="14"/>
      <c r="S439" s="14"/>
      <c r="T439" s="20"/>
      <c r="U439" s="20"/>
      <c r="V439" s="20"/>
      <c r="W439" s="32"/>
      <c r="X439" s="173"/>
      <c r="Y439" s="174"/>
      <c r="Z439" s="6"/>
      <c r="AA439" s="6"/>
      <c r="AB439" s="6"/>
      <c r="AC439" s="6"/>
      <c r="AD439" s="6"/>
      <c r="AE439" s="6"/>
      <c r="AF439" s="6"/>
      <c r="AG439" s="6"/>
      <c r="AH439" s="6"/>
      <c r="AI439" s="6"/>
      <c r="AJ439" s="6"/>
    </row>
    <row r="440" spans="2:36" s="9" customFormat="1" ht="6" hidden="1" customHeight="1" x14ac:dyDescent="0.35">
      <c r="B440" s="10"/>
      <c r="F440" s="7"/>
      <c r="G440" s="2"/>
      <c r="H440" s="7"/>
      <c r="I440" s="7"/>
      <c r="J440" s="7"/>
      <c r="K440" s="7"/>
      <c r="L440" s="7"/>
      <c r="M440" s="3"/>
      <c r="N440" s="2"/>
      <c r="O440" s="7"/>
      <c r="P440" s="2"/>
      <c r="Q440" s="7"/>
      <c r="R440" s="14"/>
      <c r="S440" s="14"/>
      <c r="T440" s="20"/>
      <c r="U440" s="20"/>
      <c r="V440" s="20"/>
      <c r="W440" s="32"/>
      <c r="X440" s="173"/>
      <c r="Y440" s="174"/>
      <c r="Z440" s="6"/>
      <c r="AA440" s="6"/>
      <c r="AB440" s="6"/>
      <c r="AC440" s="6"/>
      <c r="AD440" s="6"/>
      <c r="AE440" s="6"/>
      <c r="AF440" s="6"/>
      <c r="AG440" s="6"/>
      <c r="AH440" s="6"/>
      <c r="AI440" s="6"/>
      <c r="AJ440" s="6"/>
    </row>
    <row r="441" spans="2:36" s="9" customFormat="1" ht="6" hidden="1" customHeight="1" x14ac:dyDescent="0.35">
      <c r="B441" s="10"/>
      <c r="F441" s="7"/>
      <c r="G441" s="2"/>
      <c r="H441" s="7"/>
      <c r="I441" s="7"/>
      <c r="J441" s="7"/>
      <c r="K441" s="7"/>
      <c r="L441" s="7"/>
      <c r="M441" s="3"/>
      <c r="N441" s="2"/>
      <c r="O441" s="7"/>
      <c r="P441" s="2"/>
      <c r="Q441" s="7"/>
      <c r="R441" s="14"/>
      <c r="S441" s="14"/>
      <c r="T441" s="20"/>
      <c r="U441" s="20"/>
      <c r="V441" s="20"/>
      <c r="W441" s="32"/>
      <c r="X441" s="173"/>
      <c r="Y441" s="174"/>
      <c r="Z441" s="6"/>
      <c r="AA441" s="6"/>
      <c r="AB441" s="6"/>
      <c r="AC441" s="6"/>
      <c r="AD441" s="6"/>
      <c r="AE441" s="6"/>
      <c r="AF441" s="6"/>
      <c r="AG441" s="6"/>
      <c r="AH441" s="6"/>
      <c r="AI441" s="6"/>
      <c r="AJ441" s="6"/>
    </row>
    <row r="442" spans="2:36" s="9" customFormat="1" ht="6" hidden="1" customHeight="1" x14ac:dyDescent="0.35">
      <c r="B442" s="10"/>
      <c r="F442" s="7"/>
      <c r="G442" s="2"/>
      <c r="H442" s="7"/>
      <c r="I442" s="7"/>
      <c r="J442" s="7"/>
      <c r="K442" s="7"/>
      <c r="L442" s="7"/>
      <c r="M442" s="3"/>
      <c r="N442" s="2"/>
      <c r="O442" s="7"/>
      <c r="P442" s="2"/>
      <c r="Q442" s="7"/>
      <c r="R442" s="14"/>
      <c r="S442" s="14"/>
      <c r="T442" s="20"/>
      <c r="U442" s="20"/>
      <c r="V442" s="20"/>
      <c r="W442" s="32"/>
      <c r="X442" s="173"/>
      <c r="Y442" s="174"/>
      <c r="Z442" s="6"/>
      <c r="AA442" s="6"/>
      <c r="AB442" s="6"/>
      <c r="AC442" s="6"/>
      <c r="AD442" s="6"/>
      <c r="AE442" s="6"/>
      <c r="AF442" s="6"/>
      <c r="AG442" s="6"/>
      <c r="AH442" s="6"/>
      <c r="AI442" s="6"/>
      <c r="AJ442" s="6"/>
    </row>
    <row r="443" spans="2:36" s="9" customFormat="1" ht="6" hidden="1" customHeight="1" x14ac:dyDescent="0.35">
      <c r="B443" s="10"/>
      <c r="F443" s="7"/>
      <c r="G443" s="2"/>
      <c r="H443" s="7"/>
      <c r="I443" s="7"/>
      <c r="J443" s="7"/>
      <c r="K443" s="7"/>
      <c r="L443" s="7"/>
      <c r="M443" s="3"/>
      <c r="N443" s="2"/>
      <c r="O443" s="7"/>
      <c r="P443" s="2"/>
      <c r="Q443" s="7"/>
      <c r="R443" s="14"/>
      <c r="S443" s="14"/>
      <c r="T443" s="20"/>
      <c r="U443" s="20"/>
      <c r="V443" s="20"/>
      <c r="W443" s="32"/>
      <c r="X443" s="173"/>
      <c r="Y443" s="174"/>
      <c r="Z443" s="6"/>
      <c r="AA443" s="6"/>
      <c r="AB443" s="6"/>
      <c r="AC443" s="6"/>
      <c r="AD443" s="6"/>
      <c r="AE443" s="6"/>
      <c r="AF443" s="6"/>
      <c r="AG443" s="6"/>
      <c r="AH443" s="6"/>
      <c r="AI443" s="6"/>
      <c r="AJ443" s="6"/>
    </row>
    <row r="444" spans="2:36" s="9" customFormat="1" ht="6" hidden="1" customHeight="1" x14ac:dyDescent="0.35">
      <c r="B444" s="10"/>
      <c r="F444" s="7"/>
      <c r="G444" s="2"/>
      <c r="H444" s="7"/>
      <c r="I444" s="7"/>
      <c r="J444" s="7"/>
      <c r="K444" s="7"/>
      <c r="L444" s="7"/>
      <c r="M444" s="3"/>
      <c r="N444" s="2"/>
      <c r="O444" s="7"/>
      <c r="P444" s="2"/>
      <c r="Q444" s="7"/>
      <c r="R444" s="14"/>
      <c r="S444" s="14"/>
      <c r="T444" s="20"/>
      <c r="U444" s="20"/>
      <c r="V444" s="20"/>
      <c r="W444" s="32"/>
      <c r="X444" s="173"/>
      <c r="Y444" s="174"/>
      <c r="Z444" s="6"/>
      <c r="AA444" s="6"/>
      <c r="AB444" s="6"/>
      <c r="AC444" s="6"/>
      <c r="AD444" s="6"/>
      <c r="AE444" s="6"/>
      <c r="AF444" s="6"/>
      <c r="AG444" s="6"/>
      <c r="AH444" s="6"/>
      <c r="AI444" s="6"/>
      <c r="AJ444" s="6"/>
    </row>
    <row r="445" spans="2:36" s="9" customFormat="1" ht="6" hidden="1" customHeight="1" x14ac:dyDescent="0.35">
      <c r="B445" s="10"/>
      <c r="F445" s="7"/>
      <c r="G445" s="2"/>
      <c r="H445" s="7"/>
      <c r="I445" s="7"/>
      <c r="J445" s="7"/>
      <c r="K445" s="7"/>
      <c r="L445" s="7"/>
      <c r="M445" s="3"/>
      <c r="N445" s="2"/>
      <c r="O445" s="7"/>
      <c r="P445" s="2"/>
      <c r="Q445" s="7"/>
      <c r="R445" s="14"/>
      <c r="S445" s="14"/>
      <c r="T445" s="20"/>
      <c r="U445" s="20"/>
      <c r="V445" s="20"/>
      <c r="W445" s="32"/>
      <c r="X445" s="173"/>
      <c r="Y445" s="174"/>
      <c r="Z445" s="6"/>
      <c r="AA445" s="6"/>
      <c r="AB445" s="6"/>
      <c r="AC445" s="6"/>
      <c r="AD445" s="6"/>
      <c r="AE445" s="6"/>
      <c r="AF445" s="6"/>
      <c r="AG445" s="6"/>
      <c r="AH445" s="6"/>
      <c r="AI445" s="6"/>
      <c r="AJ445" s="6"/>
    </row>
    <row r="446" spans="2:36" s="9" customFormat="1" ht="6" hidden="1" customHeight="1" x14ac:dyDescent="0.35">
      <c r="B446" s="10"/>
      <c r="F446" s="7"/>
      <c r="G446" s="2"/>
      <c r="H446" s="7"/>
      <c r="I446" s="7"/>
      <c r="J446" s="7"/>
      <c r="K446" s="7"/>
      <c r="L446" s="7"/>
      <c r="M446" s="3"/>
      <c r="N446" s="2"/>
      <c r="O446" s="7"/>
      <c r="P446" s="2"/>
      <c r="Q446" s="7"/>
      <c r="R446" s="14"/>
      <c r="S446" s="14"/>
      <c r="T446" s="20"/>
      <c r="U446" s="20"/>
      <c r="V446" s="20"/>
      <c r="W446" s="32"/>
      <c r="X446" s="173"/>
      <c r="Y446" s="174"/>
      <c r="Z446" s="6"/>
      <c r="AA446" s="6"/>
      <c r="AB446" s="6"/>
      <c r="AC446" s="6"/>
      <c r="AD446" s="6"/>
      <c r="AE446" s="6"/>
      <c r="AF446" s="6"/>
      <c r="AG446" s="6"/>
      <c r="AH446" s="6"/>
      <c r="AI446" s="6"/>
      <c r="AJ446" s="6"/>
    </row>
    <row r="447" spans="2:36" s="9" customFormat="1" ht="6" hidden="1" customHeight="1" x14ac:dyDescent="0.35">
      <c r="B447" s="10"/>
      <c r="F447" s="7"/>
      <c r="G447" s="2"/>
      <c r="H447" s="7"/>
      <c r="I447" s="7"/>
      <c r="J447" s="7"/>
      <c r="K447" s="7"/>
      <c r="L447" s="7"/>
      <c r="M447" s="3"/>
      <c r="N447" s="2"/>
      <c r="O447" s="7"/>
      <c r="P447" s="2"/>
      <c r="Q447" s="7"/>
      <c r="R447" s="14"/>
      <c r="S447" s="14"/>
      <c r="T447" s="20"/>
      <c r="U447" s="20"/>
      <c r="V447" s="20"/>
      <c r="W447" s="32"/>
      <c r="X447" s="173"/>
      <c r="Y447" s="174"/>
      <c r="Z447" s="6"/>
      <c r="AA447" s="6"/>
      <c r="AB447" s="6"/>
      <c r="AC447" s="6"/>
      <c r="AD447" s="6"/>
      <c r="AE447" s="6"/>
      <c r="AF447" s="6"/>
      <c r="AG447" s="6"/>
      <c r="AH447" s="6"/>
      <c r="AI447" s="6"/>
      <c r="AJ447" s="6"/>
    </row>
    <row r="448" spans="2:36" s="9" customFormat="1" ht="6" hidden="1" customHeight="1" x14ac:dyDescent="0.35">
      <c r="B448" s="10"/>
      <c r="F448" s="7"/>
      <c r="G448" s="2"/>
      <c r="H448" s="7"/>
      <c r="I448" s="7"/>
      <c r="J448" s="7"/>
      <c r="K448" s="7"/>
      <c r="L448" s="7"/>
      <c r="M448" s="3"/>
      <c r="N448" s="2"/>
      <c r="O448" s="7"/>
      <c r="P448" s="2"/>
      <c r="Q448" s="7"/>
      <c r="R448" s="14"/>
      <c r="S448" s="14"/>
      <c r="T448" s="20"/>
      <c r="U448" s="20"/>
      <c r="V448" s="20"/>
      <c r="W448" s="32"/>
      <c r="X448" s="173"/>
      <c r="Y448" s="174"/>
      <c r="Z448" s="6"/>
      <c r="AA448" s="6"/>
      <c r="AB448" s="6"/>
      <c r="AC448" s="6"/>
      <c r="AD448" s="6"/>
      <c r="AE448" s="6"/>
      <c r="AF448" s="6"/>
      <c r="AG448" s="6"/>
      <c r="AH448" s="6"/>
      <c r="AI448" s="6"/>
      <c r="AJ448" s="6"/>
    </row>
    <row r="449" spans="2:36" s="9" customFormat="1" ht="6" hidden="1" customHeight="1" x14ac:dyDescent="0.35">
      <c r="B449" s="10"/>
      <c r="F449" s="7"/>
      <c r="G449" s="2"/>
      <c r="H449" s="7"/>
      <c r="I449" s="7"/>
      <c r="J449" s="7"/>
      <c r="K449" s="7"/>
      <c r="L449" s="7"/>
      <c r="M449" s="3"/>
      <c r="N449" s="2"/>
      <c r="O449" s="7"/>
      <c r="P449" s="2"/>
      <c r="Q449" s="7"/>
      <c r="R449" s="14"/>
      <c r="S449" s="14"/>
      <c r="T449" s="20"/>
      <c r="U449" s="20"/>
      <c r="V449" s="20"/>
      <c r="W449" s="32"/>
      <c r="X449" s="173"/>
      <c r="Y449" s="174"/>
      <c r="Z449" s="6"/>
      <c r="AA449" s="6"/>
      <c r="AB449" s="6"/>
      <c r="AC449" s="6"/>
      <c r="AD449" s="6"/>
      <c r="AE449" s="6"/>
      <c r="AF449" s="6"/>
      <c r="AG449" s="6"/>
      <c r="AH449" s="6"/>
      <c r="AI449" s="6"/>
      <c r="AJ449" s="6"/>
    </row>
    <row r="450" spans="2:36" s="9" customFormat="1" ht="6" hidden="1" customHeight="1" x14ac:dyDescent="0.35">
      <c r="B450" s="10"/>
      <c r="F450" s="7"/>
      <c r="G450" s="2"/>
      <c r="H450" s="7"/>
      <c r="I450" s="7"/>
      <c r="J450" s="7"/>
      <c r="K450" s="7"/>
      <c r="L450" s="7"/>
      <c r="M450" s="3"/>
      <c r="N450" s="2"/>
      <c r="O450" s="7"/>
      <c r="P450" s="2"/>
      <c r="Q450" s="7"/>
      <c r="R450" s="14"/>
      <c r="S450" s="14"/>
      <c r="T450" s="20"/>
      <c r="U450" s="20"/>
      <c r="V450" s="20"/>
      <c r="W450" s="32"/>
      <c r="X450" s="173"/>
      <c r="Y450" s="174"/>
      <c r="Z450" s="6"/>
      <c r="AA450" s="6"/>
      <c r="AB450" s="6"/>
      <c r="AC450" s="6"/>
      <c r="AD450" s="6"/>
      <c r="AE450" s="6"/>
      <c r="AF450" s="6"/>
      <c r="AG450" s="6"/>
      <c r="AH450" s="6"/>
      <c r="AI450" s="6"/>
      <c r="AJ450" s="6"/>
    </row>
    <row r="451" spans="2:36" s="9" customFormat="1" ht="6" hidden="1" customHeight="1" x14ac:dyDescent="0.35">
      <c r="B451" s="10"/>
      <c r="F451" s="7"/>
      <c r="G451" s="2"/>
      <c r="H451" s="7"/>
      <c r="I451" s="7"/>
      <c r="J451" s="7"/>
      <c r="K451" s="7"/>
      <c r="L451" s="7"/>
      <c r="M451" s="3"/>
      <c r="N451" s="2"/>
      <c r="O451" s="7"/>
      <c r="P451" s="2"/>
      <c r="Q451" s="7"/>
      <c r="R451" s="14"/>
      <c r="S451" s="14"/>
      <c r="T451" s="20"/>
      <c r="U451" s="20"/>
      <c r="V451" s="20"/>
      <c r="W451" s="32"/>
      <c r="X451" s="173"/>
      <c r="Y451" s="174"/>
      <c r="Z451" s="6"/>
      <c r="AA451" s="6"/>
      <c r="AB451" s="6"/>
      <c r="AC451" s="6"/>
      <c r="AD451" s="6"/>
      <c r="AE451" s="6"/>
      <c r="AF451" s="6"/>
      <c r="AG451" s="6"/>
      <c r="AH451" s="6"/>
      <c r="AI451" s="6"/>
      <c r="AJ451" s="6"/>
    </row>
    <row r="452" spans="2:36" s="9" customFormat="1" ht="6" hidden="1" customHeight="1" x14ac:dyDescent="0.35">
      <c r="B452" s="10"/>
      <c r="F452" s="7"/>
      <c r="G452" s="2"/>
      <c r="H452" s="7"/>
      <c r="I452" s="7"/>
      <c r="J452" s="7"/>
      <c r="K452" s="7"/>
      <c r="L452" s="7"/>
      <c r="M452" s="3"/>
      <c r="N452" s="2"/>
      <c r="O452" s="7"/>
      <c r="P452" s="2"/>
      <c r="Q452" s="7"/>
      <c r="R452" s="14"/>
      <c r="S452" s="14"/>
      <c r="T452" s="20"/>
      <c r="U452" s="20"/>
      <c r="V452" s="20"/>
      <c r="W452" s="32"/>
      <c r="X452" s="173"/>
      <c r="Y452" s="174"/>
      <c r="Z452" s="6"/>
      <c r="AA452" s="6"/>
      <c r="AB452" s="6"/>
      <c r="AC452" s="6"/>
      <c r="AD452" s="6"/>
      <c r="AE452" s="6"/>
      <c r="AF452" s="6"/>
      <c r="AG452" s="6"/>
      <c r="AH452" s="6"/>
      <c r="AI452" s="6"/>
      <c r="AJ452" s="6"/>
    </row>
    <row r="453" spans="2:36" s="9" customFormat="1" ht="6" hidden="1" customHeight="1" x14ac:dyDescent="0.35">
      <c r="B453" s="10"/>
      <c r="F453" s="7"/>
      <c r="G453" s="2"/>
      <c r="H453" s="7"/>
      <c r="I453" s="7"/>
      <c r="J453" s="7"/>
      <c r="K453" s="7"/>
      <c r="L453" s="7"/>
      <c r="M453" s="3"/>
      <c r="N453" s="2"/>
      <c r="O453" s="7"/>
      <c r="P453" s="2"/>
      <c r="Q453" s="7"/>
      <c r="R453" s="14"/>
      <c r="S453" s="14"/>
      <c r="T453" s="20"/>
      <c r="U453" s="20"/>
      <c r="V453" s="20"/>
      <c r="W453" s="32"/>
      <c r="X453" s="173"/>
      <c r="Y453" s="174"/>
      <c r="Z453" s="6"/>
      <c r="AA453" s="6"/>
      <c r="AB453" s="6"/>
      <c r="AC453" s="6"/>
      <c r="AD453" s="6"/>
      <c r="AE453" s="6"/>
      <c r="AF453" s="6"/>
      <c r="AG453" s="6"/>
      <c r="AH453" s="6"/>
      <c r="AI453" s="6"/>
      <c r="AJ453" s="6"/>
    </row>
    <row r="454" spans="2:36" s="9" customFormat="1" ht="6" hidden="1" customHeight="1" x14ac:dyDescent="0.35">
      <c r="B454" s="10"/>
      <c r="F454" s="7"/>
      <c r="G454" s="2"/>
      <c r="H454" s="7"/>
      <c r="I454" s="7"/>
      <c r="J454" s="7"/>
      <c r="K454" s="7"/>
      <c r="L454" s="7"/>
      <c r="M454" s="3"/>
      <c r="N454" s="2"/>
      <c r="O454" s="7"/>
      <c r="P454" s="2"/>
      <c r="Q454" s="7"/>
      <c r="R454" s="14"/>
      <c r="S454" s="14"/>
      <c r="T454" s="20"/>
      <c r="U454" s="20"/>
      <c r="V454" s="20"/>
      <c r="W454" s="32"/>
      <c r="X454" s="173"/>
      <c r="Y454" s="174"/>
      <c r="Z454" s="6"/>
      <c r="AA454" s="6"/>
      <c r="AB454" s="6"/>
      <c r="AC454" s="6"/>
      <c r="AD454" s="6"/>
      <c r="AE454" s="6"/>
      <c r="AF454" s="6"/>
      <c r="AG454" s="6"/>
      <c r="AH454" s="6"/>
      <c r="AI454" s="6"/>
      <c r="AJ454" s="6"/>
    </row>
    <row r="455" spans="2:36" s="9" customFormat="1" ht="6" hidden="1" customHeight="1" x14ac:dyDescent="0.35">
      <c r="B455" s="10"/>
      <c r="F455" s="7"/>
      <c r="G455" s="2"/>
      <c r="H455" s="7"/>
      <c r="I455" s="7"/>
      <c r="J455" s="7"/>
      <c r="K455" s="7"/>
      <c r="L455" s="7"/>
      <c r="M455" s="3"/>
      <c r="N455" s="2"/>
      <c r="O455" s="7"/>
      <c r="P455" s="2"/>
      <c r="Q455" s="7"/>
      <c r="R455" s="14"/>
      <c r="S455" s="14"/>
      <c r="T455" s="20"/>
      <c r="U455" s="20"/>
      <c r="V455" s="20"/>
      <c r="W455" s="32"/>
      <c r="X455" s="173"/>
      <c r="Y455" s="174"/>
      <c r="Z455" s="6"/>
      <c r="AA455" s="6"/>
      <c r="AB455" s="6"/>
      <c r="AC455" s="6"/>
      <c r="AD455" s="6"/>
      <c r="AE455" s="6"/>
      <c r="AF455" s="6"/>
      <c r="AG455" s="6"/>
      <c r="AH455" s="6"/>
      <c r="AI455" s="6"/>
      <c r="AJ455" s="6"/>
    </row>
    <row r="456" spans="2:36" s="9" customFormat="1" ht="6" hidden="1" customHeight="1" x14ac:dyDescent="0.35">
      <c r="B456" s="10"/>
      <c r="F456" s="7"/>
      <c r="G456" s="2"/>
      <c r="H456" s="7"/>
      <c r="I456" s="7"/>
      <c r="J456" s="7"/>
      <c r="K456" s="7"/>
      <c r="L456" s="7"/>
      <c r="M456" s="3"/>
      <c r="N456" s="2"/>
      <c r="O456" s="7"/>
      <c r="P456" s="2"/>
      <c r="Q456" s="7"/>
      <c r="R456" s="14"/>
      <c r="S456" s="14"/>
      <c r="T456" s="20"/>
      <c r="U456" s="20"/>
      <c r="V456" s="20"/>
      <c r="W456" s="32"/>
      <c r="X456" s="173"/>
      <c r="Y456" s="174"/>
      <c r="Z456" s="6"/>
      <c r="AA456" s="6"/>
      <c r="AB456" s="6"/>
      <c r="AC456" s="6"/>
      <c r="AD456" s="6"/>
      <c r="AE456" s="6"/>
      <c r="AF456" s="6"/>
      <c r="AG456" s="6"/>
      <c r="AH456" s="6"/>
      <c r="AI456" s="6"/>
      <c r="AJ456" s="6"/>
    </row>
    <row r="457" spans="2:36" s="9" customFormat="1" ht="6" hidden="1" customHeight="1" x14ac:dyDescent="0.35">
      <c r="B457" s="10"/>
      <c r="F457" s="7"/>
      <c r="G457" s="2"/>
      <c r="H457" s="7"/>
      <c r="I457" s="7"/>
      <c r="J457" s="7"/>
      <c r="K457" s="7"/>
      <c r="L457" s="7"/>
      <c r="M457" s="3"/>
      <c r="N457" s="2"/>
      <c r="O457" s="7"/>
      <c r="P457" s="2"/>
      <c r="Q457" s="7"/>
      <c r="R457" s="14"/>
      <c r="S457" s="14"/>
      <c r="T457" s="20"/>
      <c r="U457" s="20"/>
      <c r="V457" s="20"/>
      <c r="W457" s="32"/>
      <c r="X457" s="173"/>
      <c r="Y457" s="174"/>
      <c r="Z457" s="6"/>
      <c r="AA457" s="6"/>
      <c r="AB457" s="6"/>
      <c r="AC457" s="6"/>
      <c r="AD457" s="6"/>
      <c r="AE457" s="6"/>
      <c r="AF457" s="6"/>
      <c r="AG457" s="6"/>
      <c r="AH457" s="6"/>
      <c r="AI457" s="6"/>
      <c r="AJ457" s="6"/>
    </row>
    <row r="458" spans="2:36" s="9" customFormat="1" ht="6" hidden="1" customHeight="1" x14ac:dyDescent="0.35">
      <c r="B458" s="10"/>
      <c r="F458" s="7"/>
      <c r="G458" s="2"/>
      <c r="H458" s="7"/>
      <c r="I458" s="7"/>
      <c r="J458" s="7"/>
      <c r="K458" s="7"/>
      <c r="L458" s="7"/>
      <c r="M458" s="3"/>
      <c r="N458" s="2"/>
      <c r="O458" s="7"/>
      <c r="P458" s="2"/>
      <c r="Q458" s="7"/>
      <c r="R458" s="14"/>
      <c r="S458" s="14"/>
      <c r="T458" s="20"/>
      <c r="U458" s="20"/>
      <c r="V458" s="20"/>
      <c r="W458" s="32"/>
      <c r="X458" s="173"/>
      <c r="Y458" s="174"/>
      <c r="Z458" s="6"/>
      <c r="AA458" s="6"/>
      <c r="AB458" s="6"/>
      <c r="AC458" s="6"/>
      <c r="AD458" s="6"/>
      <c r="AE458" s="6"/>
      <c r="AF458" s="6"/>
      <c r="AG458" s="6"/>
      <c r="AH458" s="6"/>
      <c r="AI458" s="6"/>
      <c r="AJ458" s="6"/>
    </row>
    <row r="459" spans="2:36" s="9" customFormat="1" ht="6" hidden="1" customHeight="1" x14ac:dyDescent="0.35">
      <c r="B459" s="10"/>
      <c r="F459" s="7"/>
      <c r="G459" s="2"/>
      <c r="H459" s="7"/>
      <c r="I459" s="7"/>
      <c r="J459" s="7"/>
      <c r="K459" s="7"/>
      <c r="L459" s="7"/>
      <c r="M459" s="3"/>
      <c r="N459" s="2"/>
      <c r="O459" s="7"/>
      <c r="P459" s="2"/>
      <c r="Q459" s="7"/>
      <c r="R459" s="14"/>
      <c r="S459" s="14"/>
      <c r="T459" s="20"/>
      <c r="U459" s="20"/>
      <c r="V459" s="20"/>
      <c r="W459" s="32"/>
      <c r="X459" s="173"/>
      <c r="Y459" s="174"/>
      <c r="Z459" s="6"/>
      <c r="AA459" s="6"/>
      <c r="AB459" s="6"/>
      <c r="AC459" s="6"/>
      <c r="AD459" s="6"/>
      <c r="AE459" s="6"/>
      <c r="AF459" s="6"/>
      <c r="AG459" s="6"/>
      <c r="AH459" s="6"/>
      <c r="AI459" s="6"/>
      <c r="AJ459" s="6"/>
    </row>
    <row r="460" spans="2:36" s="9" customFormat="1" ht="6" hidden="1" customHeight="1" x14ac:dyDescent="0.35">
      <c r="B460" s="10"/>
      <c r="F460" s="7"/>
      <c r="G460" s="2"/>
      <c r="H460" s="7"/>
      <c r="I460" s="7"/>
      <c r="J460" s="7"/>
      <c r="K460" s="7"/>
      <c r="L460" s="7"/>
      <c r="M460" s="3"/>
      <c r="N460" s="2"/>
      <c r="O460" s="7"/>
      <c r="P460" s="2"/>
      <c r="Q460" s="7"/>
      <c r="R460" s="14"/>
      <c r="S460" s="14"/>
      <c r="T460" s="20"/>
      <c r="U460" s="20"/>
      <c r="V460" s="20"/>
      <c r="W460" s="32"/>
      <c r="X460" s="173"/>
      <c r="Y460" s="174"/>
      <c r="Z460" s="6"/>
      <c r="AA460" s="6"/>
      <c r="AB460" s="6"/>
      <c r="AC460" s="6"/>
      <c r="AD460" s="6"/>
      <c r="AE460" s="6"/>
      <c r="AF460" s="6"/>
      <c r="AG460" s="6"/>
      <c r="AH460" s="6"/>
      <c r="AI460" s="6"/>
      <c r="AJ460" s="6"/>
    </row>
    <row r="461" spans="2:36" s="9" customFormat="1" ht="6" hidden="1" customHeight="1" x14ac:dyDescent="0.35">
      <c r="B461" s="10"/>
      <c r="F461" s="7"/>
      <c r="G461" s="2"/>
      <c r="H461" s="7"/>
      <c r="I461" s="7"/>
      <c r="J461" s="7"/>
      <c r="K461" s="7"/>
      <c r="L461" s="7"/>
      <c r="M461" s="3"/>
      <c r="N461" s="2"/>
      <c r="O461" s="7"/>
      <c r="P461" s="2"/>
      <c r="Q461" s="7"/>
      <c r="R461" s="14"/>
      <c r="S461" s="14"/>
      <c r="T461" s="20"/>
      <c r="U461" s="20"/>
      <c r="V461" s="20"/>
      <c r="W461" s="32"/>
      <c r="X461" s="173"/>
      <c r="Y461" s="174"/>
      <c r="Z461" s="6"/>
      <c r="AA461" s="6"/>
      <c r="AB461" s="6"/>
      <c r="AC461" s="6"/>
      <c r="AD461" s="6"/>
      <c r="AE461" s="6"/>
      <c r="AF461" s="6"/>
      <c r="AG461" s="6"/>
      <c r="AH461" s="6"/>
      <c r="AI461" s="6"/>
      <c r="AJ461" s="6"/>
    </row>
    <row r="462" spans="2:36" s="9" customFormat="1" ht="6" hidden="1" customHeight="1" x14ac:dyDescent="0.35">
      <c r="B462" s="10"/>
      <c r="F462" s="7"/>
      <c r="G462" s="2"/>
      <c r="H462" s="7"/>
      <c r="I462" s="7"/>
      <c r="J462" s="7"/>
      <c r="K462" s="7"/>
      <c r="L462" s="7"/>
      <c r="M462" s="3"/>
      <c r="N462" s="2"/>
      <c r="O462" s="7"/>
      <c r="P462" s="2"/>
      <c r="Q462" s="7"/>
      <c r="R462" s="14"/>
      <c r="S462" s="14"/>
      <c r="T462" s="20"/>
      <c r="U462" s="20"/>
      <c r="V462" s="20"/>
      <c r="W462" s="32"/>
      <c r="X462" s="173"/>
      <c r="Y462" s="174"/>
      <c r="Z462" s="6"/>
      <c r="AA462" s="6"/>
      <c r="AB462" s="6"/>
      <c r="AC462" s="6"/>
      <c r="AD462" s="6"/>
      <c r="AE462" s="6"/>
      <c r="AF462" s="6"/>
      <c r="AG462" s="6"/>
      <c r="AH462" s="6"/>
      <c r="AI462" s="6"/>
      <c r="AJ462" s="6"/>
    </row>
    <row r="463" spans="2:36" s="9" customFormat="1" ht="6" hidden="1" customHeight="1" x14ac:dyDescent="0.35">
      <c r="B463" s="10"/>
      <c r="F463" s="7"/>
      <c r="G463" s="2"/>
      <c r="H463" s="7"/>
      <c r="I463" s="7"/>
      <c r="J463" s="7"/>
      <c r="K463" s="7"/>
      <c r="L463" s="7"/>
      <c r="M463" s="3"/>
      <c r="N463" s="2"/>
      <c r="O463" s="7"/>
      <c r="P463" s="2"/>
      <c r="Q463" s="7"/>
      <c r="R463" s="14"/>
      <c r="S463" s="14"/>
      <c r="T463" s="20"/>
      <c r="U463" s="20"/>
      <c r="V463" s="20"/>
      <c r="W463" s="32"/>
      <c r="X463" s="173"/>
      <c r="Y463" s="174"/>
      <c r="Z463" s="6"/>
      <c r="AA463" s="6"/>
      <c r="AB463" s="6"/>
      <c r="AC463" s="6"/>
      <c r="AD463" s="6"/>
      <c r="AE463" s="6"/>
      <c r="AF463" s="6"/>
      <c r="AG463" s="6"/>
      <c r="AH463" s="6"/>
      <c r="AI463" s="6"/>
      <c r="AJ463" s="6"/>
    </row>
    <row r="464" spans="2:36" s="9" customFormat="1" ht="6" hidden="1" customHeight="1" x14ac:dyDescent="0.35">
      <c r="B464" s="10"/>
      <c r="F464" s="7"/>
      <c r="G464" s="2"/>
      <c r="H464" s="7"/>
      <c r="I464" s="7"/>
      <c r="J464" s="7"/>
      <c r="K464" s="7"/>
      <c r="L464" s="7"/>
      <c r="M464" s="3"/>
      <c r="N464" s="2"/>
      <c r="O464" s="7"/>
      <c r="P464" s="2"/>
      <c r="Q464" s="7"/>
      <c r="R464" s="14"/>
      <c r="S464" s="14"/>
      <c r="T464" s="20"/>
      <c r="U464" s="20"/>
      <c r="V464" s="20"/>
      <c r="W464" s="32"/>
      <c r="X464" s="173"/>
      <c r="Y464" s="174"/>
      <c r="Z464" s="6"/>
      <c r="AA464" s="6"/>
      <c r="AB464" s="6"/>
      <c r="AC464" s="6"/>
      <c r="AD464" s="6"/>
      <c r="AE464" s="6"/>
      <c r="AF464" s="6"/>
      <c r="AG464" s="6"/>
      <c r="AH464" s="6"/>
      <c r="AI464" s="6"/>
      <c r="AJ464" s="6"/>
    </row>
    <row r="465" spans="2:36" s="9" customFormat="1" ht="6" hidden="1" customHeight="1" x14ac:dyDescent="0.35">
      <c r="B465" s="10"/>
      <c r="F465" s="7"/>
      <c r="G465" s="2"/>
      <c r="H465" s="7"/>
      <c r="I465" s="7"/>
      <c r="J465" s="7"/>
      <c r="K465" s="7"/>
      <c r="L465" s="7"/>
      <c r="M465" s="3"/>
      <c r="N465" s="2"/>
      <c r="O465" s="7"/>
      <c r="P465" s="2"/>
      <c r="Q465" s="7"/>
      <c r="R465" s="14"/>
      <c r="S465" s="14"/>
      <c r="T465" s="20"/>
      <c r="U465" s="20"/>
      <c r="V465" s="20"/>
      <c r="W465" s="32"/>
      <c r="X465" s="173"/>
      <c r="Y465" s="174"/>
      <c r="Z465" s="6"/>
      <c r="AA465" s="6"/>
      <c r="AB465" s="6"/>
      <c r="AC465" s="6"/>
      <c r="AD465" s="6"/>
      <c r="AE465" s="6"/>
      <c r="AF465" s="6"/>
      <c r="AG465" s="6"/>
      <c r="AH465" s="6"/>
      <c r="AI465" s="6"/>
      <c r="AJ465" s="6"/>
    </row>
    <row r="466" spans="2:36" s="9" customFormat="1" ht="6" hidden="1" customHeight="1" x14ac:dyDescent="0.35">
      <c r="B466" s="10"/>
      <c r="F466" s="7"/>
      <c r="G466" s="2"/>
      <c r="H466" s="7"/>
      <c r="I466" s="7"/>
      <c r="J466" s="7"/>
      <c r="K466" s="7"/>
      <c r="L466" s="7"/>
      <c r="M466" s="3"/>
      <c r="N466" s="2"/>
      <c r="O466" s="7"/>
      <c r="P466" s="2"/>
      <c r="Q466" s="7"/>
      <c r="R466" s="14"/>
      <c r="S466" s="14"/>
      <c r="T466" s="20"/>
      <c r="U466" s="20"/>
      <c r="V466" s="20"/>
      <c r="W466" s="32"/>
      <c r="X466" s="173"/>
      <c r="Y466" s="174"/>
      <c r="Z466" s="6"/>
      <c r="AA466" s="6"/>
      <c r="AB466" s="6"/>
      <c r="AC466" s="6"/>
      <c r="AD466" s="6"/>
      <c r="AE466" s="6"/>
      <c r="AF466" s="6"/>
      <c r="AG466" s="6"/>
      <c r="AH466" s="6"/>
      <c r="AI466" s="6"/>
      <c r="AJ466" s="6"/>
    </row>
    <row r="467" spans="2:36" s="9" customFormat="1" ht="6" hidden="1" customHeight="1" x14ac:dyDescent="0.35">
      <c r="B467" s="10"/>
      <c r="F467" s="7"/>
      <c r="G467" s="2"/>
      <c r="H467" s="7"/>
      <c r="I467" s="7"/>
      <c r="J467" s="7"/>
      <c r="K467" s="7"/>
      <c r="L467" s="7"/>
      <c r="M467" s="3"/>
      <c r="N467" s="2"/>
      <c r="O467" s="7"/>
      <c r="P467" s="2"/>
      <c r="Q467" s="7"/>
      <c r="R467" s="14"/>
      <c r="S467" s="14"/>
      <c r="T467" s="20"/>
      <c r="U467" s="20"/>
      <c r="V467" s="20"/>
      <c r="W467" s="32"/>
      <c r="X467" s="173"/>
      <c r="Y467" s="174"/>
      <c r="Z467" s="6"/>
      <c r="AA467" s="6"/>
      <c r="AB467" s="6"/>
      <c r="AC467" s="6"/>
      <c r="AD467" s="6"/>
      <c r="AE467" s="6"/>
      <c r="AF467" s="6"/>
      <c r="AG467" s="6"/>
      <c r="AH467" s="6"/>
      <c r="AI467" s="6"/>
      <c r="AJ467" s="6"/>
    </row>
    <row r="468" spans="2:36" s="9" customFormat="1" ht="6" hidden="1" customHeight="1" x14ac:dyDescent="0.35">
      <c r="B468" s="10"/>
      <c r="F468" s="7"/>
      <c r="G468" s="2"/>
      <c r="H468" s="7"/>
      <c r="I468" s="7"/>
      <c r="J468" s="7"/>
      <c r="K468" s="7"/>
      <c r="L468" s="7"/>
      <c r="M468" s="3"/>
      <c r="N468" s="2"/>
      <c r="O468" s="7"/>
      <c r="P468" s="2"/>
      <c r="Q468" s="7"/>
      <c r="R468" s="14"/>
      <c r="S468" s="14"/>
      <c r="T468" s="20"/>
      <c r="U468" s="20"/>
      <c r="V468" s="20"/>
      <c r="W468" s="32"/>
      <c r="X468" s="173"/>
      <c r="Y468" s="174"/>
      <c r="Z468" s="6"/>
      <c r="AA468" s="6"/>
      <c r="AB468" s="6"/>
      <c r="AC468" s="6"/>
      <c r="AD468" s="6"/>
      <c r="AE468" s="6"/>
      <c r="AF468" s="6"/>
      <c r="AG468" s="6"/>
      <c r="AH468" s="6"/>
      <c r="AI468" s="6"/>
      <c r="AJ468" s="6"/>
    </row>
    <row r="469" spans="2:36" s="9" customFormat="1" ht="6" hidden="1" customHeight="1" x14ac:dyDescent="0.35">
      <c r="B469" s="10"/>
      <c r="F469" s="7"/>
      <c r="G469" s="2"/>
      <c r="H469" s="7"/>
      <c r="I469" s="7"/>
      <c r="J469" s="7"/>
      <c r="K469" s="7"/>
      <c r="L469" s="7"/>
      <c r="M469" s="3"/>
      <c r="N469" s="2"/>
      <c r="O469" s="7"/>
      <c r="P469" s="2"/>
      <c r="Q469" s="7"/>
      <c r="R469" s="14"/>
      <c r="S469" s="14"/>
      <c r="T469" s="20"/>
      <c r="U469" s="20"/>
      <c r="V469" s="20"/>
      <c r="W469" s="32"/>
      <c r="X469" s="173"/>
      <c r="Y469" s="174"/>
      <c r="Z469" s="6"/>
      <c r="AA469" s="6"/>
      <c r="AB469" s="6"/>
      <c r="AC469" s="6"/>
      <c r="AD469" s="6"/>
      <c r="AE469" s="6"/>
      <c r="AF469" s="6"/>
      <c r="AG469" s="6"/>
      <c r="AH469" s="6"/>
      <c r="AI469" s="6"/>
      <c r="AJ469" s="6"/>
    </row>
    <row r="470" spans="2:36" s="9" customFormat="1" ht="6" hidden="1" customHeight="1" x14ac:dyDescent="0.35">
      <c r="B470" s="10"/>
      <c r="F470" s="7"/>
      <c r="G470" s="2"/>
      <c r="H470" s="7"/>
      <c r="I470" s="7"/>
      <c r="J470" s="7"/>
      <c r="K470" s="7"/>
      <c r="L470" s="7"/>
      <c r="M470" s="3"/>
      <c r="N470" s="2"/>
      <c r="O470" s="7"/>
      <c r="P470" s="2"/>
      <c r="Q470" s="7"/>
      <c r="R470" s="14"/>
      <c r="S470" s="14"/>
      <c r="T470" s="20"/>
      <c r="U470" s="20"/>
      <c r="V470" s="20"/>
      <c r="W470" s="32"/>
      <c r="X470" s="173"/>
      <c r="Y470" s="174"/>
      <c r="Z470" s="6"/>
      <c r="AA470" s="6"/>
      <c r="AB470" s="6"/>
      <c r="AC470" s="6"/>
      <c r="AD470" s="6"/>
      <c r="AE470" s="6"/>
      <c r="AF470" s="6"/>
      <c r="AG470" s="6"/>
      <c r="AH470" s="6"/>
      <c r="AI470" s="6"/>
      <c r="AJ470" s="6"/>
    </row>
    <row r="471" spans="2:36" s="9" customFormat="1" ht="6" hidden="1" customHeight="1" x14ac:dyDescent="0.35">
      <c r="B471" s="10"/>
      <c r="F471" s="7"/>
      <c r="G471" s="2"/>
      <c r="H471" s="7"/>
      <c r="I471" s="7"/>
      <c r="J471" s="7"/>
      <c r="K471" s="7"/>
      <c r="L471" s="7"/>
      <c r="M471" s="3"/>
      <c r="N471" s="2"/>
      <c r="O471" s="7"/>
      <c r="P471" s="2"/>
      <c r="Q471" s="7"/>
      <c r="R471" s="14"/>
      <c r="S471" s="14"/>
      <c r="T471" s="20"/>
      <c r="U471" s="20"/>
      <c r="V471" s="20"/>
      <c r="W471" s="32"/>
      <c r="X471" s="173"/>
      <c r="Y471" s="174"/>
      <c r="Z471" s="6"/>
      <c r="AA471" s="6"/>
      <c r="AB471" s="6"/>
      <c r="AC471" s="6"/>
      <c r="AD471" s="6"/>
      <c r="AE471" s="6"/>
      <c r="AF471" s="6"/>
      <c r="AG471" s="6"/>
      <c r="AH471" s="6"/>
      <c r="AI471" s="6"/>
      <c r="AJ471" s="6"/>
    </row>
    <row r="472" spans="2:36" s="9" customFormat="1" ht="6" hidden="1" customHeight="1" x14ac:dyDescent="0.35">
      <c r="B472" s="10"/>
      <c r="F472" s="7"/>
      <c r="G472" s="2"/>
      <c r="H472" s="7"/>
      <c r="I472" s="7"/>
      <c r="J472" s="7"/>
      <c r="K472" s="7"/>
      <c r="L472" s="7"/>
      <c r="M472" s="3"/>
      <c r="N472" s="2"/>
      <c r="O472" s="7"/>
      <c r="P472" s="2"/>
      <c r="Q472" s="7"/>
      <c r="R472" s="14"/>
      <c r="S472" s="14"/>
      <c r="T472" s="20"/>
      <c r="U472" s="20"/>
      <c r="V472" s="20"/>
      <c r="W472" s="32"/>
      <c r="X472" s="173"/>
      <c r="Y472" s="174"/>
      <c r="Z472" s="6"/>
      <c r="AA472" s="6"/>
      <c r="AB472" s="6"/>
      <c r="AC472" s="6"/>
      <c r="AD472" s="6"/>
      <c r="AE472" s="6"/>
      <c r="AF472" s="6"/>
      <c r="AG472" s="6"/>
      <c r="AH472" s="6"/>
      <c r="AI472" s="6"/>
      <c r="AJ472" s="6"/>
    </row>
    <row r="473" spans="2:36" s="9" customFormat="1" ht="6" hidden="1" customHeight="1" x14ac:dyDescent="0.35">
      <c r="B473" s="10"/>
      <c r="F473" s="7"/>
      <c r="G473" s="2"/>
      <c r="H473" s="7"/>
      <c r="I473" s="7"/>
      <c r="J473" s="7"/>
      <c r="K473" s="7"/>
      <c r="L473" s="7"/>
      <c r="M473" s="3"/>
      <c r="N473" s="2"/>
      <c r="O473" s="7"/>
      <c r="P473" s="2"/>
      <c r="Q473" s="7"/>
      <c r="R473" s="14"/>
      <c r="S473" s="14"/>
      <c r="T473" s="20"/>
      <c r="U473" s="20"/>
      <c r="V473" s="20"/>
      <c r="W473" s="32"/>
      <c r="X473" s="173"/>
      <c r="Y473" s="174"/>
      <c r="Z473" s="6"/>
      <c r="AA473" s="6"/>
      <c r="AB473" s="6"/>
      <c r="AC473" s="6"/>
      <c r="AD473" s="6"/>
      <c r="AE473" s="6"/>
      <c r="AF473" s="6"/>
      <c r="AG473" s="6"/>
      <c r="AH473" s="6"/>
      <c r="AI473" s="6"/>
      <c r="AJ473" s="6"/>
    </row>
    <row r="474" spans="2:36" s="9" customFormat="1" ht="6" hidden="1" customHeight="1" x14ac:dyDescent="0.35">
      <c r="B474" s="10"/>
      <c r="F474" s="7"/>
      <c r="G474" s="2"/>
      <c r="H474" s="7"/>
      <c r="I474" s="7"/>
      <c r="J474" s="7"/>
      <c r="K474" s="7"/>
      <c r="L474" s="7"/>
      <c r="M474" s="3"/>
      <c r="N474" s="2"/>
      <c r="O474" s="7"/>
      <c r="P474" s="2"/>
      <c r="Q474" s="7"/>
      <c r="R474" s="14"/>
      <c r="S474" s="14"/>
      <c r="T474" s="20"/>
      <c r="U474" s="20"/>
      <c r="V474" s="20"/>
      <c r="W474" s="32"/>
      <c r="X474" s="173"/>
      <c r="Y474" s="174"/>
      <c r="Z474" s="6"/>
      <c r="AA474" s="6"/>
      <c r="AB474" s="6"/>
      <c r="AC474" s="6"/>
      <c r="AD474" s="6"/>
      <c r="AE474" s="6"/>
      <c r="AF474" s="6"/>
      <c r="AG474" s="6"/>
      <c r="AH474" s="6"/>
      <c r="AI474" s="6"/>
      <c r="AJ474" s="6"/>
    </row>
    <row r="475" spans="2:36" s="9" customFormat="1" ht="6" hidden="1" customHeight="1" x14ac:dyDescent="0.35">
      <c r="B475" s="10"/>
      <c r="F475" s="7"/>
      <c r="G475" s="2"/>
      <c r="H475" s="7"/>
      <c r="I475" s="7"/>
      <c r="J475" s="7"/>
      <c r="K475" s="7"/>
      <c r="L475" s="7"/>
      <c r="M475" s="3"/>
      <c r="N475" s="2"/>
      <c r="O475" s="7"/>
      <c r="P475" s="2"/>
      <c r="Q475" s="7"/>
      <c r="R475" s="14"/>
      <c r="S475" s="14"/>
      <c r="T475" s="20"/>
      <c r="U475" s="20"/>
      <c r="V475" s="20"/>
      <c r="W475" s="32"/>
      <c r="X475" s="173"/>
      <c r="Y475" s="174"/>
      <c r="Z475" s="6"/>
      <c r="AA475" s="6"/>
      <c r="AB475" s="6"/>
      <c r="AC475" s="6"/>
      <c r="AD475" s="6"/>
      <c r="AE475" s="6"/>
      <c r="AF475" s="6"/>
      <c r="AG475" s="6"/>
      <c r="AH475" s="6"/>
      <c r="AI475" s="6"/>
      <c r="AJ475" s="6"/>
    </row>
    <row r="476" spans="2:36" s="9" customFormat="1" ht="6" hidden="1" customHeight="1" x14ac:dyDescent="0.35">
      <c r="B476" s="10"/>
      <c r="F476" s="7"/>
      <c r="G476" s="2"/>
      <c r="H476" s="7"/>
      <c r="I476" s="7"/>
      <c r="J476" s="7"/>
      <c r="K476" s="7"/>
      <c r="L476" s="7"/>
      <c r="M476" s="3"/>
      <c r="N476" s="2"/>
      <c r="O476" s="7"/>
      <c r="P476" s="2"/>
      <c r="Q476" s="7"/>
      <c r="R476" s="14"/>
      <c r="S476" s="14"/>
      <c r="T476" s="20"/>
      <c r="U476" s="20"/>
      <c r="V476" s="20"/>
      <c r="W476" s="32"/>
      <c r="X476" s="173"/>
      <c r="Y476" s="174"/>
      <c r="Z476" s="6"/>
      <c r="AA476" s="6"/>
      <c r="AB476" s="6"/>
      <c r="AC476" s="6"/>
      <c r="AD476" s="6"/>
      <c r="AE476" s="6"/>
      <c r="AF476" s="6"/>
      <c r="AG476" s="6"/>
      <c r="AH476" s="6"/>
      <c r="AI476" s="6"/>
      <c r="AJ476" s="6"/>
    </row>
    <row r="477" spans="2:36" s="9" customFormat="1" ht="6" hidden="1" customHeight="1" x14ac:dyDescent="0.35">
      <c r="B477" s="10"/>
      <c r="F477" s="7"/>
      <c r="G477" s="2"/>
      <c r="H477" s="7"/>
      <c r="I477" s="7"/>
      <c r="J477" s="7"/>
      <c r="K477" s="7"/>
      <c r="L477" s="7"/>
      <c r="M477" s="3"/>
      <c r="N477" s="2"/>
      <c r="O477" s="7"/>
      <c r="P477" s="2"/>
      <c r="Q477" s="7"/>
      <c r="R477" s="14"/>
      <c r="S477" s="14"/>
      <c r="T477" s="20"/>
      <c r="U477" s="20"/>
      <c r="V477" s="20"/>
      <c r="W477" s="32"/>
      <c r="X477" s="173"/>
      <c r="Y477" s="174"/>
      <c r="Z477" s="6"/>
      <c r="AA477" s="6"/>
      <c r="AB477" s="6"/>
      <c r="AC477" s="6"/>
      <c r="AD477" s="6"/>
      <c r="AE477" s="6"/>
      <c r="AF477" s="6"/>
      <c r="AG477" s="6"/>
      <c r="AH477" s="6"/>
      <c r="AI477" s="6"/>
      <c r="AJ477" s="6"/>
    </row>
    <row r="478" spans="2:36" s="9" customFormat="1" ht="6" hidden="1" customHeight="1" x14ac:dyDescent="0.35">
      <c r="B478" s="10"/>
      <c r="F478" s="7"/>
      <c r="G478" s="2"/>
      <c r="H478" s="7"/>
      <c r="I478" s="7"/>
      <c r="J478" s="7"/>
      <c r="K478" s="7"/>
      <c r="L478" s="7"/>
      <c r="M478" s="3"/>
      <c r="N478" s="2"/>
      <c r="O478" s="7"/>
      <c r="P478" s="2"/>
      <c r="Q478" s="7"/>
      <c r="R478" s="14"/>
      <c r="S478" s="14"/>
      <c r="T478" s="20"/>
      <c r="U478" s="20"/>
      <c r="V478" s="20"/>
      <c r="W478" s="32"/>
      <c r="X478" s="173"/>
      <c r="Y478" s="174"/>
      <c r="Z478" s="6"/>
      <c r="AA478" s="6"/>
      <c r="AB478" s="6"/>
      <c r="AC478" s="6"/>
      <c r="AD478" s="6"/>
      <c r="AE478" s="6"/>
      <c r="AF478" s="6"/>
      <c r="AG478" s="6"/>
      <c r="AH478" s="6"/>
      <c r="AI478" s="6"/>
      <c r="AJ478" s="6"/>
    </row>
    <row r="479" spans="2:36" s="9" customFormat="1" ht="6" hidden="1" customHeight="1" x14ac:dyDescent="0.35">
      <c r="B479" s="10"/>
      <c r="F479" s="7"/>
      <c r="G479" s="2"/>
      <c r="H479" s="7"/>
      <c r="I479" s="7"/>
      <c r="J479" s="7"/>
      <c r="K479" s="7"/>
      <c r="L479" s="7"/>
      <c r="M479" s="3"/>
      <c r="N479" s="2"/>
      <c r="O479" s="7"/>
      <c r="P479" s="2"/>
      <c r="Q479" s="7"/>
      <c r="R479" s="14"/>
      <c r="S479" s="14"/>
      <c r="T479" s="20"/>
      <c r="U479" s="20"/>
      <c r="V479" s="20"/>
      <c r="W479" s="32"/>
      <c r="X479" s="173"/>
      <c r="Y479" s="174"/>
      <c r="Z479" s="6"/>
      <c r="AA479" s="6"/>
      <c r="AB479" s="6"/>
      <c r="AC479" s="6"/>
      <c r="AD479" s="6"/>
      <c r="AE479" s="6"/>
      <c r="AF479" s="6"/>
      <c r="AG479" s="6"/>
      <c r="AH479" s="6"/>
      <c r="AI479" s="6"/>
      <c r="AJ479" s="6"/>
    </row>
    <row r="480" spans="2:36" s="9" customFormat="1" ht="6" hidden="1" customHeight="1" x14ac:dyDescent="0.35">
      <c r="B480" s="10"/>
      <c r="F480" s="7"/>
      <c r="G480" s="2"/>
      <c r="H480" s="7"/>
      <c r="I480" s="7"/>
      <c r="J480" s="7"/>
      <c r="K480" s="7"/>
      <c r="L480" s="7"/>
      <c r="M480" s="3"/>
      <c r="N480" s="2"/>
      <c r="O480" s="7"/>
      <c r="P480" s="2"/>
      <c r="Q480" s="7"/>
      <c r="R480" s="14"/>
      <c r="S480" s="14"/>
      <c r="T480" s="20"/>
      <c r="U480" s="20"/>
      <c r="V480" s="20"/>
      <c r="W480" s="32"/>
      <c r="X480" s="173"/>
      <c r="Y480" s="174"/>
      <c r="Z480" s="6"/>
      <c r="AA480" s="6"/>
      <c r="AB480" s="6"/>
      <c r="AC480" s="6"/>
      <c r="AD480" s="6"/>
      <c r="AE480" s="6"/>
      <c r="AF480" s="6"/>
      <c r="AG480" s="6"/>
      <c r="AH480" s="6"/>
      <c r="AI480" s="6"/>
      <c r="AJ480" s="6"/>
    </row>
    <row r="481" spans="2:36" s="9" customFormat="1" ht="6" hidden="1" customHeight="1" x14ac:dyDescent="0.35">
      <c r="B481" s="10"/>
      <c r="F481" s="7"/>
      <c r="G481" s="2"/>
      <c r="H481" s="7"/>
      <c r="I481" s="7"/>
      <c r="J481" s="7"/>
      <c r="K481" s="7"/>
      <c r="L481" s="7"/>
      <c r="M481" s="3"/>
      <c r="N481" s="2"/>
      <c r="O481" s="7"/>
      <c r="P481" s="2"/>
      <c r="Q481" s="7"/>
      <c r="R481" s="14"/>
      <c r="S481" s="14"/>
      <c r="T481" s="20"/>
      <c r="U481" s="20"/>
      <c r="V481" s="20"/>
      <c r="W481" s="32"/>
      <c r="X481" s="173"/>
      <c r="Y481" s="174"/>
      <c r="Z481" s="6"/>
      <c r="AA481" s="6"/>
      <c r="AB481" s="6"/>
      <c r="AC481" s="6"/>
      <c r="AD481" s="6"/>
      <c r="AE481" s="6"/>
      <c r="AF481" s="6"/>
      <c r="AG481" s="6"/>
      <c r="AH481" s="6"/>
      <c r="AI481" s="6"/>
      <c r="AJ481" s="6"/>
    </row>
    <row r="482" spans="2:36" s="9" customFormat="1" ht="6" hidden="1" customHeight="1" x14ac:dyDescent="0.35">
      <c r="B482" s="10"/>
      <c r="F482" s="7"/>
      <c r="G482" s="2"/>
      <c r="H482" s="7"/>
      <c r="I482" s="7"/>
      <c r="J482" s="7"/>
      <c r="K482" s="7"/>
      <c r="L482" s="7"/>
      <c r="M482" s="3"/>
      <c r="N482" s="2"/>
      <c r="O482" s="7"/>
      <c r="P482" s="2"/>
      <c r="Q482" s="7"/>
      <c r="R482" s="14"/>
      <c r="S482" s="14"/>
      <c r="T482" s="20"/>
      <c r="U482" s="20"/>
      <c r="V482" s="20"/>
      <c r="W482" s="32"/>
      <c r="X482" s="173"/>
      <c r="Y482" s="174"/>
      <c r="Z482" s="6"/>
      <c r="AA482" s="6"/>
      <c r="AB482" s="6"/>
      <c r="AC482" s="6"/>
      <c r="AD482" s="6"/>
      <c r="AE482" s="6"/>
      <c r="AF482" s="6"/>
      <c r="AG482" s="6"/>
      <c r="AH482" s="6"/>
      <c r="AI482" s="6"/>
      <c r="AJ482" s="6"/>
    </row>
    <row r="483" spans="2:36" s="9" customFormat="1" ht="6" hidden="1" customHeight="1" x14ac:dyDescent="0.35">
      <c r="B483" s="10"/>
      <c r="F483" s="7"/>
      <c r="G483" s="2"/>
      <c r="H483" s="7"/>
      <c r="I483" s="7"/>
      <c r="J483" s="7"/>
      <c r="K483" s="7"/>
      <c r="L483" s="7"/>
      <c r="M483" s="3"/>
      <c r="N483" s="2"/>
      <c r="O483" s="7"/>
      <c r="P483" s="2"/>
      <c r="Q483" s="7"/>
      <c r="R483" s="14"/>
      <c r="S483" s="14"/>
      <c r="T483" s="20"/>
      <c r="U483" s="20"/>
      <c r="V483" s="20"/>
      <c r="W483" s="32"/>
      <c r="X483" s="173"/>
      <c r="Y483" s="174"/>
      <c r="Z483" s="6"/>
      <c r="AA483" s="6"/>
      <c r="AB483" s="6"/>
      <c r="AC483" s="6"/>
      <c r="AD483" s="6"/>
      <c r="AE483" s="6"/>
      <c r="AF483" s="6"/>
      <c r="AG483" s="6"/>
      <c r="AH483" s="6"/>
      <c r="AI483" s="6"/>
      <c r="AJ483" s="6"/>
    </row>
    <row r="484" spans="2:36" s="9" customFormat="1" ht="6" hidden="1" customHeight="1" x14ac:dyDescent="0.35">
      <c r="B484" s="10"/>
      <c r="F484" s="7"/>
      <c r="G484" s="2"/>
      <c r="H484" s="7"/>
      <c r="I484" s="7"/>
      <c r="J484" s="7"/>
      <c r="K484" s="7"/>
      <c r="L484" s="7"/>
      <c r="M484" s="3"/>
      <c r="N484" s="2"/>
      <c r="O484" s="7"/>
      <c r="P484" s="2"/>
      <c r="Q484" s="7"/>
      <c r="R484" s="14"/>
      <c r="S484" s="14"/>
      <c r="T484" s="20"/>
      <c r="U484" s="20"/>
      <c r="V484" s="20"/>
      <c r="W484" s="32"/>
      <c r="X484" s="173"/>
      <c r="Y484" s="174"/>
      <c r="Z484" s="6"/>
      <c r="AA484" s="6"/>
      <c r="AB484" s="6"/>
      <c r="AC484" s="6"/>
      <c r="AD484" s="6"/>
      <c r="AE484" s="6"/>
      <c r="AF484" s="6"/>
      <c r="AG484" s="6"/>
      <c r="AH484" s="6"/>
      <c r="AI484" s="6"/>
      <c r="AJ484" s="6"/>
    </row>
    <row r="485" spans="2:36" s="9" customFormat="1" ht="6" hidden="1" customHeight="1" x14ac:dyDescent="0.35">
      <c r="B485" s="10"/>
      <c r="F485" s="7"/>
      <c r="G485" s="2"/>
      <c r="H485" s="7"/>
      <c r="I485" s="7"/>
      <c r="J485" s="7"/>
      <c r="K485" s="7"/>
      <c r="L485" s="7"/>
      <c r="M485" s="3"/>
      <c r="N485" s="2"/>
      <c r="O485" s="7"/>
      <c r="P485" s="2"/>
      <c r="Q485" s="7"/>
      <c r="R485" s="14"/>
      <c r="S485" s="14"/>
      <c r="T485" s="20"/>
      <c r="U485" s="20"/>
      <c r="V485" s="20"/>
      <c r="W485" s="32"/>
      <c r="X485" s="173"/>
      <c r="Y485" s="174"/>
      <c r="Z485" s="6"/>
      <c r="AA485" s="6"/>
      <c r="AB485" s="6"/>
      <c r="AC485" s="6"/>
      <c r="AD485" s="6"/>
      <c r="AE485" s="6"/>
      <c r="AF485" s="6"/>
      <c r="AG485" s="6"/>
      <c r="AH485" s="6"/>
      <c r="AI485" s="6"/>
      <c r="AJ485" s="6"/>
    </row>
    <row r="486" spans="2:36" s="9" customFormat="1" ht="6" hidden="1" customHeight="1" x14ac:dyDescent="0.35">
      <c r="B486" s="10"/>
      <c r="F486" s="7"/>
      <c r="G486" s="2"/>
      <c r="H486" s="7"/>
      <c r="I486" s="7"/>
      <c r="J486" s="7"/>
      <c r="K486" s="7"/>
      <c r="L486" s="7"/>
      <c r="M486" s="3"/>
      <c r="N486" s="2"/>
      <c r="O486" s="7"/>
      <c r="P486" s="2"/>
      <c r="Q486" s="7"/>
      <c r="R486" s="14"/>
      <c r="S486" s="14"/>
      <c r="T486" s="20"/>
      <c r="U486" s="20"/>
      <c r="V486" s="20"/>
      <c r="W486" s="32"/>
      <c r="X486" s="173"/>
      <c r="Y486" s="174"/>
      <c r="Z486" s="6"/>
      <c r="AA486" s="6"/>
      <c r="AB486" s="6"/>
      <c r="AC486" s="6"/>
      <c r="AD486" s="6"/>
      <c r="AE486" s="6"/>
      <c r="AF486" s="6"/>
      <c r="AG486" s="6"/>
      <c r="AH486" s="6"/>
      <c r="AI486" s="6"/>
      <c r="AJ486" s="6"/>
    </row>
    <row r="487" spans="2:36" s="9" customFormat="1" ht="6" hidden="1" customHeight="1" x14ac:dyDescent="0.35">
      <c r="B487" s="10"/>
      <c r="F487" s="7"/>
      <c r="G487" s="2"/>
      <c r="H487" s="7"/>
      <c r="I487" s="7"/>
      <c r="J487" s="7"/>
      <c r="K487" s="7"/>
      <c r="L487" s="7"/>
      <c r="M487" s="3"/>
      <c r="N487" s="2"/>
      <c r="O487" s="7"/>
      <c r="P487" s="2"/>
      <c r="Q487" s="7"/>
      <c r="R487" s="14"/>
      <c r="S487" s="14"/>
      <c r="T487" s="20"/>
      <c r="U487" s="20"/>
      <c r="V487" s="20"/>
      <c r="W487" s="32"/>
      <c r="X487" s="173"/>
      <c r="Y487" s="174"/>
      <c r="Z487" s="6"/>
      <c r="AA487" s="6"/>
      <c r="AB487" s="6"/>
      <c r="AC487" s="6"/>
      <c r="AD487" s="6"/>
      <c r="AE487" s="6"/>
      <c r="AF487" s="6"/>
      <c r="AG487" s="6"/>
      <c r="AH487" s="6"/>
      <c r="AI487" s="6"/>
      <c r="AJ487" s="6"/>
    </row>
    <row r="488" spans="2:36" s="9" customFormat="1" ht="6" hidden="1" customHeight="1" x14ac:dyDescent="0.35">
      <c r="B488" s="10"/>
      <c r="F488" s="7"/>
      <c r="G488" s="2"/>
      <c r="H488" s="7"/>
      <c r="I488" s="7"/>
      <c r="J488" s="7"/>
      <c r="K488" s="7"/>
      <c r="L488" s="7"/>
      <c r="M488" s="3"/>
      <c r="N488" s="2"/>
      <c r="O488" s="7"/>
      <c r="P488" s="2"/>
      <c r="Q488" s="7"/>
      <c r="R488" s="14"/>
      <c r="S488" s="14"/>
      <c r="T488" s="20"/>
      <c r="U488" s="20"/>
      <c r="V488" s="20"/>
      <c r="W488" s="32"/>
      <c r="X488" s="173"/>
      <c r="Y488" s="174"/>
      <c r="Z488" s="6"/>
      <c r="AA488" s="6"/>
      <c r="AB488" s="6"/>
      <c r="AC488" s="6"/>
      <c r="AD488" s="6"/>
      <c r="AE488" s="6"/>
      <c r="AF488" s="6"/>
      <c r="AG488" s="6"/>
      <c r="AH488" s="6"/>
      <c r="AI488" s="6"/>
      <c r="AJ488" s="6"/>
    </row>
    <row r="489" spans="2:36" s="9" customFormat="1" ht="6" hidden="1" customHeight="1" x14ac:dyDescent="0.35">
      <c r="B489" s="10"/>
      <c r="F489" s="7"/>
      <c r="G489" s="2"/>
      <c r="H489" s="7"/>
      <c r="I489" s="7"/>
      <c r="J489" s="7"/>
      <c r="K489" s="7"/>
      <c r="L489" s="7"/>
      <c r="M489" s="3"/>
      <c r="N489" s="2"/>
      <c r="O489" s="7"/>
      <c r="P489" s="2"/>
      <c r="Q489" s="7"/>
      <c r="R489" s="14"/>
      <c r="S489" s="14"/>
      <c r="T489" s="20"/>
      <c r="U489" s="20"/>
      <c r="V489" s="20"/>
      <c r="W489" s="32"/>
      <c r="X489" s="173"/>
      <c r="Y489" s="174"/>
      <c r="Z489" s="6"/>
      <c r="AA489" s="6"/>
      <c r="AB489" s="6"/>
      <c r="AC489" s="6"/>
      <c r="AD489" s="6"/>
      <c r="AE489" s="6"/>
      <c r="AF489" s="6"/>
      <c r="AG489" s="6"/>
      <c r="AH489" s="6"/>
      <c r="AI489" s="6"/>
      <c r="AJ489" s="6"/>
    </row>
    <row r="490" spans="2:36" s="9" customFormat="1" ht="6" hidden="1" customHeight="1" x14ac:dyDescent="0.35">
      <c r="B490" s="10"/>
      <c r="F490" s="7"/>
      <c r="G490" s="2"/>
      <c r="H490" s="7"/>
      <c r="I490" s="7"/>
      <c r="J490" s="7"/>
      <c r="K490" s="7"/>
      <c r="L490" s="7"/>
      <c r="M490" s="3"/>
      <c r="N490" s="2"/>
      <c r="O490" s="7"/>
      <c r="P490" s="2"/>
      <c r="Q490" s="7"/>
      <c r="R490" s="14"/>
      <c r="S490" s="14"/>
      <c r="T490" s="20"/>
      <c r="U490" s="20"/>
      <c r="V490" s="20"/>
      <c r="W490" s="32"/>
      <c r="X490" s="173"/>
      <c r="Y490" s="174"/>
      <c r="Z490" s="6"/>
      <c r="AA490" s="6"/>
      <c r="AB490" s="6"/>
      <c r="AC490" s="6"/>
      <c r="AD490" s="6"/>
      <c r="AE490" s="6"/>
      <c r="AF490" s="6"/>
      <c r="AG490" s="6"/>
      <c r="AH490" s="6"/>
      <c r="AI490" s="6"/>
      <c r="AJ490" s="6"/>
    </row>
    <row r="491" spans="2:36" s="9" customFormat="1" ht="6" hidden="1" customHeight="1" x14ac:dyDescent="0.35">
      <c r="B491" s="10"/>
      <c r="F491" s="7"/>
      <c r="G491" s="2"/>
      <c r="H491" s="7"/>
      <c r="I491" s="7"/>
      <c r="J491" s="7"/>
      <c r="K491" s="7"/>
      <c r="L491" s="7"/>
      <c r="M491" s="3"/>
      <c r="N491" s="2"/>
      <c r="O491" s="7"/>
      <c r="P491" s="2"/>
      <c r="Q491" s="7"/>
      <c r="R491" s="14"/>
      <c r="S491" s="14"/>
      <c r="T491" s="20"/>
      <c r="U491" s="20"/>
      <c r="V491" s="20"/>
      <c r="W491" s="32"/>
      <c r="X491" s="173"/>
      <c r="Y491" s="174"/>
      <c r="Z491" s="6"/>
      <c r="AA491" s="6"/>
      <c r="AB491" s="6"/>
      <c r="AC491" s="6"/>
      <c r="AD491" s="6"/>
      <c r="AE491" s="6"/>
      <c r="AF491" s="6"/>
      <c r="AG491" s="6"/>
      <c r="AH491" s="6"/>
      <c r="AI491" s="6"/>
      <c r="AJ491" s="6"/>
    </row>
    <row r="492" spans="2:36" s="9" customFormat="1" ht="6" hidden="1" customHeight="1" x14ac:dyDescent="0.35">
      <c r="B492" s="10"/>
      <c r="F492" s="7"/>
      <c r="G492" s="2"/>
      <c r="H492" s="7"/>
      <c r="I492" s="7"/>
      <c r="J492" s="7"/>
      <c r="K492" s="7"/>
      <c r="L492" s="7"/>
      <c r="M492" s="3"/>
      <c r="N492" s="2"/>
      <c r="O492" s="7"/>
      <c r="P492" s="2"/>
      <c r="Q492" s="7"/>
      <c r="R492" s="14"/>
      <c r="S492" s="14"/>
      <c r="T492" s="20"/>
      <c r="U492" s="20"/>
      <c r="V492" s="20"/>
      <c r="W492" s="32"/>
      <c r="X492" s="173"/>
      <c r="Y492" s="174"/>
      <c r="Z492" s="6"/>
      <c r="AA492" s="6"/>
      <c r="AB492" s="6"/>
      <c r="AC492" s="6"/>
      <c r="AD492" s="6"/>
      <c r="AE492" s="6"/>
      <c r="AF492" s="6"/>
      <c r="AG492" s="6"/>
      <c r="AH492" s="6"/>
      <c r="AI492" s="6"/>
      <c r="AJ492" s="6"/>
    </row>
    <row r="493" spans="2:36" s="9" customFormat="1" ht="6" hidden="1" customHeight="1" x14ac:dyDescent="0.35">
      <c r="B493" s="10"/>
      <c r="F493" s="7"/>
      <c r="G493" s="2"/>
      <c r="H493" s="7"/>
      <c r="I493" s="7"/>
      <c r="J493" s="7"/>
      <c r="K493" s="7"/>
      <c r="L493" s="7"/>
      <c r="M493" s="3"/>
      <c r="N493" s="2"/>
      <c r="O493" s="7"/>
      <c r="P493" s="2"/>
      <c r="Q493" s="7"/>
      <c r="R493" s="14"/>
      <c r="S493" s="14"/>
      <c r="T493" s="20"/>
      <c r="U493" s="20"/>
      <c r="V493" s="20"/>
      <c r="W493" s="32"/>
      <c r="X493" s="173"/>
      <c r="Y493" s="174"/>
      <c r="Z493" s="6"/>
      <c r="AA493" s="6"/>
      <c r="AB493" s="6"/>
      <c r="AC493" s="6"/>
      <c r="AD493" s="6"/>
      <c r="AE493" s="6"/>
      <c r="AF493" s="6"/>
      <c r="AG493" s="6"/>
      <c r="AH493" s="6"/>
      <c r="AI493" s="6"/>
      <c r="AJ493" s="6"/>
    </row>
    <row r="494" spans="2:36" s="9" customFormat="1" ht="6" hidden="1" customHeight="1" x14ac:dyDescent="0.35">
      <c r="B494" s="10"/>
      <c r="F494" s="7"/>
      <c r="G494" s="2"/>
      <c r="H494" s="7"/>
      <c r="I494" s="7"/>
      <c r="J494" s="7"/>
      <c r="K494" s="7"/>
      <c r="L494" s="7"/>
      <c r="M494" s="3"/>
      <c r="N494" s="2"/>
      <c r="O494" s="7"/>
      <c r="P494" s="2"/>
      <c r="Q494" s="7"/>
      <c r="R494" s="14"/>
      <c r="S494" s="14"/>
      <c r="T494" s="20"/>
      <c r="U494" s="20"/>
      <c r="V494" s="20"/>
      <c r="W494" s="32"/>
      <c r="X494" s="173"/>
      <c r="Y494" s="174"/>
      <c r="Z494" s="6"/>
      <c r="AA494" s="6"/>
      <c r="AB494" s="6"/>
      <c r="AC494" s="6"/>
      <c r="AD494" s="6"/>
      <c r="AE494" s="6"/>
      <c r="AF494" s="6"/>
      <c r="AG494" s="6"/>
      <c r="AH494" s="6"/>
      <c r="AI494" s="6"/>
      <c r="AJ494" s="6"/>
    </row>
    <row r="495" spans="2:36" s="9" customFormat="1" ht="6" hidden="1" customHeight="1" x14ac:dyDescent="0.35">
      <c r="B495" s="10"/>
      <c r="F495" s="7"/>
      <c r="G495" s="2"/>
      <c r="H495" s="7"/>
      <c r="I495" s="7"/>
      <c r="J495" s="7"/>
      <c r="K495" s="7"/>
      <c r="L495" s="7"/>
      <c r="M495" s="3"/>
      <c r="N495" s="2"/>
      <c r="O495" s="7"/>
      <c r="P495" s="2"/>
      <c r="Q495" s="7"/>
      <c r="R495" s="14"/>
      <c r="S495" s="14"/>
      <c r="T495" s="20"/>
      <c r="U495" s="20"/>
      <c r="V495" s="20"/>
      <c r="W495" s="32"/>
      <c r="X495" s="173"/>
      <c r="Y495" s="174"/>
      <c r="Z495" s="6"/>
      <c r="AA495" s="6"/>
      <c r="AB495" s="6"/>
      <c r="AC495" s="6"/>
      <c r="AD495" s="6"/>
      <c r="AE495" s="6"/>
      <c r="AF495" s="6"/>
      <c r="AG495" s="6"/>
      <c r="AH495" s="6"/>
      <c r="AI495" s="6"/>
      <c r="AJ495" s="6"/>
    </row>
    <row r="496" spans="2:36" s="9" customFormat="1" ht="6" hidden="1" customHeight="1" x14ac:dyDescent="0.35">
      <c r="B496" s="10"/>
      <c r="F496" s="7"/>
      <c r="G496" s="2"/>
      <c r="H496" s="7"/>
      <c r="I496" s="7"/>
      <c r="J496" s="7"/>
      <c r="K496" s="7"/>
      <c r="L496" s="7"/>
      <c r="M496" s="3"/>
      <c r="N496" s="2"/>
      <c r="O496" s="7"/>
      <c r="P496" s="2"/>
      <c r="Q496" s="7"/>
      <c r="R496" s="14"/>
      <c r="S496" s="14"/>
      <c r="T496" s="20"/>
      <c r="U496" s="20"/>
      <c r="V496" s="20"/>
      <c r="W496" s="32"/>
      <c r="X496" s="173"/>
      <c r="Y496" s="174"/>
      <c r="Z496" s="6"/>
      <c r="AA496" s="6"/>
      <c r="AB496" s="6"/>
      <c r="AC496" s="6"/>
      <c r="AD496" s="6"/>
      <c r="AE496" s="6"/>
      <c r="AF496" s="6"/>
      <c r="AG496" s="6"/>
      <c r="AH496" s="6"/>
      <c r="AI496" s="6"/>
      <c r="AJ496" s="6"/>
    </row>
    <row r="497" spans="2:36" s="9" customFormat="1" ht="6" hidden="1" customHeight="1" x14ac:dyDescent="0.35">
      <c r="B497" s="10"/>
      <c r="F497" s="7"/>
      <c r="G497" s="2"/>
      <c r="H497" s="7"/>
      <c r="I497" s="7"/>
      <c r="J497" s="7"/>
      <c r="K497" s="7"/>
      <c r="L497" s="7"/>
      <c r="M497" s="3"/>
      <c r="N497" s="2"/>
      <c r="O497" s="7"/>
      <c r="P497" s="2"/>
      <c r="Q497" s="7"/>
      <c r="R497" s="14"/>
      <c r="S497" s="14"/>
      <c r="T497" s="20"/>
      <c r="U497" s="20"/>
      <c r="V497" s="20"/>
      <c r="W497" s="32"/>
      <c r="X497" s="173"/>
      <c r="Y497" s="174"/>
      <c r="Z497" s="6"/>
      <c r="AA497" s="6"/>
      <c r="AB497" s="6"/>
      <c r="AC497" s="6"/>
      <c r="AD497" s="6"/>
      <c r="AE497" s="6"/>
      <c r="AF497" s="6"/>
      <c r="AG497" s="6"/>
      <c r="AH497" s="6"/>
      <c r="AI497" s="6"/>
      <c r="AJ497" s="6"/>
    </row>
    <row r="498" spans="2:36" s="9" customFormat="1" ht="6" hidden="1" customHeight="1" x14ac:dyDescent="0.35">
      <c r="B498" s="10"/>
      <c r="F498" s="7"/>
      <c r="G498" s="2"/>
      <c r="H498" s="7"/>
      <c r="I498" s="7"/>
      <c r="J498" s="7"/>
      <c r="K498" s="7"/>
      <c r="L498" s="7"/>
      <c r="M498" s="3"/>
      <c r="N498" s="2"/>
      <c r="O498" s="7"/>
      <c r="P498" s="2"/>
      <c r="Q498" s="7"/>
      <c r="R498" s="14"/>
      <c r="S498" s="14"/>
      <c r="T498" s="20"/>
      <c r="U498" s="20"/>
      <c r="V498" s="20"/>
      <c r="W498" s="32"/>
      <c r="X498" s="173"/>
      <c r="Y498" s="174"/>
      <c r="Z498" s="6"/>
      <c r="AA498" s="6"/>
      <c r="AB498" s="6"/>
      <c r="AC498" s="6"/>
      <c r="AD498" s="6"/>
      <c r="AE498" s="6"/>
      <c r="AF498" s="6"/>
      <c r="AG498" s="6"/>
      <c r="AH498" s="6"/>
      <c r="AI498" s="6"/>
      <c r="AJ498" s="6"/>
    </row>
    <row r="499" spans="2:36" s="9" customFormat="1" ht="6" hidden="1" customHeight="1" x14ac:dyDescent="0.35">
      <c r="B499" s="10"/>
      <c r="F499" s="7"/>
      <c r="G499" s="2"/>
      <c r="H499" s="7"/>
      <c r="I499" s="7"/>
      <c r="J499" s="7"/>
      <c r="K499" s="7"/>
      <c r="L499" s="7"/>
      <c r="M499" s="3"/>
      <c r="N499" s="2"/>
      <c r="O499" s="7"/>
      <c r="P499" s="2"/>
      <c r="Q499" s="7"/>
      <c r="R499" s="14"/>
      <c r="S499" s="14"/>
      <c r="T499" s="20"/>
      <c r="U499" s="20"/>
      <c r="V499" s="20"/>
      <c r="W499" s="32"/>
      <c r="X499" s="173"/>
      <c r="Y499" s="174"/>
      <c r="Z499" s="6"/>
      <c r="AA499" s="6"/>
      <c r="AB499" s="6"/>
      <c r="AC499" s="6"/>
      <c r="AD499" s="6"/>
      <c r="AE499" s="6"/>
      <c r="AF499" s="6"/>
      <c r="AG499" s="6"/>
      <c r="AH499" s="6"/>
      <c r="AI499" s="6"/>
      <c r="AJ499" s="6"/>
    </row>
    <row r="500" spans="2:36" s="9" customFormat="1" ht="6" hidden="1" customHeight="1" x14ac:dyDescent="0.35">
      <c r="B500" s="10"/>
      <c r="F500" s="7"/>
      <c r="G500" s="2"/>
      <c r="H500" s="7"/>
      <c r="I500" s="7"/>
      <c r="J500" s="7"/>
      <c r="K500" s="7"/>
      <c r="L500" s="7"/>
      <c r="M500" s="3"/>
      <c r="N500" s="2"/>
      <c r="O500" s="7"/>
      <c r="P500" s="2"/>
      <c r="Q500" s="7"/>
      <c r="R500" s="14"/>
      <c r="S500" s="14"/>
      <c r="T500" s="20"/>
      <c r="U500" s="20"/>
      <c r="V500" s="20"/>
      <c r="W500" s="32"/>
      <c r="X500" s="173"/>
      <c r="Y500" s="174"/>
      <c r="Z500" s="6"/>
      <c r="AA500" s="6"/>
      <c r="AB500" s="6"/>
      <c r="AC500" s="6"/>
      <c r="AD500" s="6"/>
      <c r="AE500" s="6"/>
      <c r="AF500" s="6"/>
      <c r="AG500" s="6"/>
      <c r="AH500" s="6"/>
      <c r="AI500" s="6"/>
      <c r="AJ500" s="6"/>
    </row>
    <row r="501" spans="2:36" s="9" customFormat="1" ht="6" hidden="1" customHeight="1" x14ac:dyDescent="0.35">
      <c r="B501" s="10"/>
      <c r="F501" s="7"/>
      <c r="G501" s="2"/>
      <c r="H501" s="7"/>
      <c r="I501" s="7"/>
      <c r="J501" s="7"/>
      <c r="K501" s="7"/>
      <c r="L501" s="7"/>
      <c r="M501" s="3"/>
      <c r="N501" s="2"/>
      <c r="O501" s="7"/>
      <c r="P501" s="2"/>
      <c r="Q501" s="7"/>
      <c r="R501" s="14"/>
      <c r="S501" s="14"/>
      <c r="T501" s="20"/>
      <c r="U501" s="20"/>
      <c r="V501" s="20"/>
      <c r="W501" s="32"/>
      <c r="X501" s="173"/>
      <c r="Y501" s="174"/>
      <c r="Z501" s="6"/>
      <c r="AA501" s="6"/>
      <c r="AB501" s="6"/>
      <c r="AC501" s="6"/>
      <c r="AD501" s="6"/>
      <c r="AE501" s="6"/>
      <c r="AF501" s="6"/>
      <c r="AG501" s="6"/>
      <c r="AH501" s="6"/>
      <c r="AI501" s="6"/>
      <c r="AJ501" s="6"/>
    </row>
    <row r="502" spans="2:36" s="9" customFormat="1" ht="6" hidden="1" customHeight="1" x14ac:dyDescent="0.35">
      <c r="B502" s="10"/>
      <c r="F502" s="7"/>
      <c r="G502" s="2"/>
      <c r="H502" s="7"/>
      <c r="I502" s="7"/>
      <c r="J502" s="7"/>
      <c r="K502" s="7"/>
      <c r="L502" s="7"/>
      <c r="M502" s="3"/>
      <c r="N502" s="2"/>
      <c r="O502" s="7"/>
      <c r="P502" s="2"/>
      <c r="Q502" s="7"/>
      <c r="R502" s="14"/>
      <c r="S502" s="14"/>
      <c r="T502" s="20"/>
      <c r="U502" s="20"/>
      <c r="V502" s="20"/>
      <c r="W502" s="32"/>
      <c r="X502" s="173"/>
      <c r="Y502" s="174"/>
      <c r="Z502" s="6"/>
      <c r="AA502" s="6"/>
      <c r="AB502" s="6"/>
      <c r="AC502" s="6"/>
      <c r="AD502" s="6"/>
      <c r="AE502" s="6"/>
      <c r="AF502" s="6"/>
      <c r="AG502" s="6"/>
      <c r="AH502" s="6"/>
      <c r="AI502" s="6"/>
      <c r="AJ502" s="6"/>
    </row>
    <row r="503" spans="2:36" s="9" customFormat="1" ht="6" hidden="1" customHeight="1" x14ac:dyDescent="0.35">
      <c r="B503" s="10"/>
      <c r="F503" s="7"/>
      <c r="G503" s="2"/>
      <c r="H503" s="7"/>
      <c r="I503" s="7"/>
      <c r="J503" s="7"/>
      <c r="K503" s="7"/>
      <c r="L503" s="7"/>
      <c r="M503" s="3"/>
      <c r="N503" s="2"/>
      <c r="O503" s="7"/>
      <c r="P503" s="2"/>
      <c r="Q503" s="7"/>
      <c r="R503" s="14"/>
      <c r="S503" s="14"/>
      <c r="T503" s="20"/>
      <c r="U503" s="20"/>
      <c r="V503" s="20"/>
      <c r="W503" s="32"/>
      <c r="X503" s="173"/>
      <c r="Y503" s="174"/>
      <c r="Z503" s="6"/>
      <c r="AA503" s="6"/>
      <c r="AB503" s="6"/>
      <c r="AC503" s="6"/>
      <c r="AD503" s="6"/>
      <c r="AE503" s="6"/>
      <c r="AF503" s="6"/>
      <c r="AG503" s="6"/>
      <c r="AH503" s="6"/>
      <c r="AI503" s="6"/>
      <c r="AJ503" s="6"/>
    </row>
    <row r="504" spans="2:36" s="9" customFormat="1" ht="6" hidden="1" customHeight="1" x14ac:dyDescent="0.35">
      <c r="B504" s="10"/>
      <c r="F504" s="7"/>
      <c r="G504" s="2"/>
      <c r="H504" s="7"/>
      <c r="I504" s="7"/>
      <c r="J504" s="7"/>
      <c r="K504" s="7"/>
      <c r="L504" s="7"/>
      <c r="M504" s="3"/>
      <c r="N504" s="2"/>
      <c r="O504" s="7"/>
      <c r="P504" s="2"/>
      <c r="Q504" s="7"/>
      <c r="R504" s="14"/>
      <c r="S504" s="14"/>
      <c r="T504" s="20"/>
      <c r="U504" s="20"/>
      <c r="V504" s="20"/>
      <c r="W504" s="32"/>
      <c r="X504" s="173"/>
      <c r="Y504" s="174"/>
      <c r="Z504" s="6"/>
      <c r="AA504" s="6"/>
      <c r="AB504" s="6"/>
      <c r="AC504" s="6"/>
      <c r="AD504" s="6"/>
      <c r="AE504" s="6"/>
      <c r="AF504" s="6"/>
      <c r="AG504" s="6"/>
      <c r="AH504" s="6"/>
      <c r="AI504" s="6"/>
      <c r="AJ504" s="6"/>
    </row>
    <row r="505" spans="2:36" s="9" customFormat="1" ht="6" hidden="1" customHeight="1" x14ac:dyDescent="0.35">
      <c r="B505" s="10"/>
      <c r="F505" s="7"/>
      <c r="G505" s="2"/>
      <c r="H505" s="7"/>
      <c r="I505" s="7"/>
      <c r="J505" s="7"/>
      <c r="K505" s="7"/>
      <c r="L505" s="7"/>
      <c r="M505" s="3"/>
      <c r="N505" s="2"/>
      <c r="O505" s="7"/>
      <c r="P505" s="2"/>
      <c r="Q505" s="7"/>
      <c r="R505" s="14"/>
      <c r="S505" s="14"/>
      <c r="T505" s="20"/>
      <c r="U505" s="20"/>
      <c r="V505" s="20"/>
      <c r="W505" s="32"/>
      <c r="X505" s="173"/>
      <c r="Y505" s="174"/>
      <c r="Z505" s="6"/>
      <c r="AA505" s="6"/>
      <c r="AB505" s="6"/>
      <c r="AC505" s="6"/>
      <c r="AD505" s="6"/>
      <c r="AE505" s="6"/>
      <c r="AF505" s="6"/>
      <c r="AG505" s="6"/>
      <c r="AH505" s="6"/>
      <c r="AI505" s="6"/>
      <c r="AJ505" s="6"/>
    </row>
    <row r="506" spans="2:36" s="9" customFormat="1" ht="6" hidden="1" customHeight="1" x14ac:dyDescent="0.35">
      <c r="B506" s="10"/>
      <c r="F506" s="7"/>
      <c r="G506" s="2"/>
      <c r="H506" s="7"/>
      <c r="I506" s="7"/>
      <c r="J506" s="7"/>
      <c r="K506" s="7"/>
      <c r="L506" s="7"/>
      <c r="M506" s="3"/>
      <c r="N506" s="2"/>
      <c r="O506" s="7"/>
      <c r="P506" s="2"/>
      <c r="Q506" s="7"/>
      <c r="R506" s="14"/>
      <c r="S506" s="14"/>
      <c r="T506" s="20"/>
      <c r="U506" s="20"/>
      <c r="V506" s="20"/>
      <c r="W506" s="32"/>
      <c r="X506" s="173"/>
      <c r="Y506" s="174"/>
      <c r="Z506" s="6"/>
      <c r="AA506" s="6"/>
      <c r="AB506" s="6"/>
      <c r="AC506" s="6"/>
      <c r="AD506" s="6"/>
      <c r="AE506" s="6"/>
      <c r="AF506" s="6"/>
      <c r="AG506" s="6"/>
      <c r="AH506" s="6"/>
      <c r="AI506" s="6"/>
      <c r="AJ506" s="6"/>
    </row>
    <row r="507" spans="2:36" s="9" customFormat="1" ht="6" hidden="1" customHeight="1" x14ac:dyDescent="0.35">
      <c r="B507" s="10"/>
      <c r="F507" s="7"/>
      <c r="G507" s="2"/>
      <c r="H507" s="7"/>
      <c r="I507" s="7"/>
      <c r="J507" s="7"/>
      <c r="K507" s="7"/>
      <c r="L507" s="7"/>
      <c r="M507" s="3"/>
      <c r="N507" s="2"/>
      <c r="O507" s="7"/>
      <c r="P507" s="2"/>
      <c r="Q507" s="7"/>
      <c r="R507" s="14"/>
      <c r="S507" s="14"/>
      <c r="T507" s="20"/>
      <c r="U507" s="20"/>
      <c r="V507" s="20"/>
      <c r="W507" s="32"/>
      <c r="X507" s="173"/>
      <c r="Y507" s="174"/>
      <c r="Z507" s="6"/>
      <c r="AA507" s="6"/>
      <c r="AB507" s="6"/>
      <c r="AC507" s="6"/>
      <c r="AD507" s="6"/>
      <c r="AE507" s="6"/>
      <c r="AF507" s="6"/>
      <c r="AG507" s="6"/>
      <c r="AH507" s="6"/>
      <c r="AI507" s="6"/>
      <c r="AJ507" s="6"/>
    </row>
    <row r="508" spans="2:36" s="9" customFormat="1" ht="6" hidden="1" customHeight="1" x14ac:dyDescent="0.35">
      <c r="B508" s="10"/>
      <c r="F508" s="7"/>
      <c r="G508" s="2"/>
      <c r="H508" s="7"/>
      <c r="I508" s="7"/>
      <c r="J508" s="7"/>
      <c r="K508" s="7"/>
      <c r="L508" s="7"/>
      <c r="M508" s="3"/>
      <c r="N508" s="2"/>
      <c r="O508" s="7"/>
      <c r="P508" s="2"/>
      <c r="Q508" s="7"/>
      <c r="R508" s="14"/>
      <c r="S508" s="14"/>
      <c r="T508" s="20"/>
      <c r="U508" s="20"/>
      <c r="V508" s="20"/>
      <c r="W508" s="32"/>
      <c r="X508" s="173"/>
      <c r="Y508" s="174"/>
      <c r="Z508" s="6"/>
      <c r="AA508" s="6"/>
      <c r="AB508" s="6"/>
      <c r="AC508" s="6"/>
      <c r="AD508" s="6"/>
      <c r="AE508" s="6"/>
      <c r="AF508" s="6"/>
      <c r="AG508" s="6"/>
      <c r="AH508" s="6"/>
      <c r="AI508" s="6"/>
      <c r="AJ508" s="6"/>
    </row>
    <row r="509" spans="2:36" s="9" customFormat="1" ht="6" hidden="1" customHeight="1" x14ac:dyDescent="0.35">
      <c r="B509" s="10"/>
      <c r="F509" s="7"/>
      <c r="G509" s="2"/>
      <c r="H509" s="7"/>
      <c r="I509" s="7"/>
      <c r="J509" s="7"/>
      <c r="K509" s="7"/>
      <c r="L509" s="7"/>
      <c r="M509" s="3"/>
      <c r="N509" s="2"/>
      <c r="O509" s="7"/>
      <c r="P509" s="2"/>
      <c r="Q509" s="7"/>
      <c r="R509" s="14"/>
      <c r="S509" s="14"/>
      <c r="T509" s="20"/>
      <c r="U509" s="20"/>
      <c r="V509" s="20"/>
      <c r="W509" s="32"/>
      <c r="X509" s="173"/>
      <c r="Y509" s="174"/>
      <c r="Z509" s="6"/>
      <c r="AA509" s="6"/>
      <c r="AB509" s="6"/>
      <c r="AC509" s="6"/>
      <c r="AD509" s="6"/>
      <c r="AE509" s="6"/>
      <c r="AF509" s="6"/>
      <c r="AG509" s="6"/>
      <c r="AH509" s="6"/>
      <c r="AI509" s="6"/>
      <c r="AJ509" s="6"/>
    </row>
    <row r="510" spans="2:36" s="9" customFormat="1" ht="6" hidden="1" customHeight="1" x14ac:dyDescent="0.35">
      <c r="B510" s="10"/>
      <c r="F510" s="7"/>
      <c r="G510" s="2"/>
      <c r="H510" s="7"/>
      <c r="I510" s="7"/>
      <c r="J510" s="7"/>
      <c r="K510" s="7"/>
      <c r="L510" s="7"/>
      <c r="M510" s="3"/>
      <c r="N510" s="2"/>
      <c r="O510" s="7"/>
      <c r="P510" s="2"/>
      <c r="Q510" s="7"/>
      <c r="R510" s="14"/>
      <c r="S510" s="14"/>
      <c r="T510" s="20"/>
      <c r="U510" s="20"/>
      <c r="V510" s="20"/>
      <c r="W510" s="32"/>
      <c r="X510" s="173"/>
      <c r="Y510" s="174"/>
      <c r="Z510" s="6"/>
      <c r="AA510" s="6"/>
      <c r="AB510" s="6"/>
      <c r="AC510" s="6"/>
      <c r="AD510" s="6"/>
      <c r="AE510" s="6"/>
      <c r="AF510" s="6"/>
      <c r="AG510" s="6"/>
      <c r="AH510" s="6"/>
      <c r="AI510" s="6"/>
      <c r="AJ510" s="6"/>
    </row>
    <row r="511" spans="2:36" s="9" customFormat="1" ht="6" hidden="1" customHeight="1" x14ac:dyDescent="0.35">
      <c r="B511" s="10"/>
      <c r="F511" s="7"/>
      <c r="G511" s="2"/>
      <c r="H511" s="7"/>
      <c r="I511" s="7"/>
      <c r="J511" s="7"/>
      <c r="K511" s="7"/>
      <c r="L511" s="7"/>
      <c r="M511" s="3"/>
      <c r="N511" s="2"/>
      <c r="O511" s="7"/>
      <c r="P511" s="2"/>
      <c r="Q511" s="7"/>
      <c r="R511" s="14"/>
      <c r="S511" s="14"/>
      <c r="T511" s="20"/>
      <c r="U511" s="20"/>
      <c r="V511" s="20"/>
      <c r="W511" s="32"/>
      <c r="X511" s="173"/>
      <c r="Y511" s="174"/>
      <c r="Z511" s="6"/>
      <c r="AA511" s="6"/>
      <c r="AB511" s="6"/>
      <c r="AC511" s="6"/>
      <c r="AD511" s="6"/>
      <c r="AE511" s="6"/>
      <c r="AF511" s="6"/>
      <c r="AG511" s="6"/>
      <c r="AH511" s="6"/>
      <c r="AI511" s="6"/>
      <c r="AJ511" s="6"/>
    </row>
    <row r="512" spans="2:36" s="9" customFormat="1" ht="6" hidden="1" customHeight="1" x14ac:dyDescent="0.35">
      <c r="B512" s="10"/>
      <c r="F512" s="7"/>
      <c r="G512" s="2"/>
      <c r="H512" s="7"/>
      <c r="I512" s="7"/>
      <c r="J512" s="7"/>
      <c r="K512" s="7"/>
      <c r="L512" s="7"/>
      <c r="M512" s="3"/>
      <c r="N512" s="2"/>
      <c r="O512" s="7"/>
      <c r="P512" s="2"/>
      <c r="Q512" s="7"/>
      <c r="R512" s="14"/>
      <c r="S512" s="14"/>
      <c r="T512" s="20"/>
      <c r="U512" s="20"/>
      <c r="V512" s="20"/>
      <c r="W512" s="32"/>
      <c r="X512" s="173"/>
      <c r="Y512" s="174"/>
      <c r="Z512" s="6"/>
      <c r="AA512" s="6"/>
      <c r="AB512" s="6"/>
      <c r="AC512" s="6"/>
      <c r="AD512" s="6"/>
      <c r="AE512" s="6"/>
      <c r="AF512" s="6"/>
      <c r="AG512" s="6"/>
      <c r="AH512" s="6"/>
      <c r="AI512" s="6"/>
      <c r="AJ512" s="6"/>
    </row>
    <row r="513" spans="2:36" s="9" customFormat="1" ht="6" hidden="1" customHeight="1" x14ac:dyDescent="0.35">
      <c r="B513" s="10"/>
      <c r="F513" s="7"/>
      <c r="G513" s="2"/>
      <c r="H513" s="7"/>
      <c r="I513" s="7"/>
      <c r="J513" s="7"/>
      <c r="K513" s="7"/>
      <c r="L513" s="7"/>
      <c r="M513" s="3"/>
      <c r="N513" s="2"/>
      <c r="O513" s="7"/>
      <c r="P513" s="2"/>
      <c r="Q513" s="7"/>
      <c r="R513" s="14"/>
      <c r="S513" s="14"/>
      <c r="T513" s="20"/>
      <c r="U513" s="20"/>
      <c r="V513" s="20"/>
      <c r="W513" s="32"/>
      <c r="X513" s="173"/>
      <c r="Y513" s="174"/>
      <c r="Z513" s="6"/>
      <c r="AA513" s="6"/>
      <c r="AB513" s="6"/>
      <c r="AC513" s="6"/>
      <c r="AD513" s="6"/>
      <c r="AE513" s="6"/>
      <c r="AF513" s="6"/>
      <c r="AG513" s="6"/>
      <c r="AH513" s="6"/>
      <c r="AI513" s="6"/>
      <c r="AJ513" s="6"/>
    </row>
    <row r="514" spans="2:36" s="9" customFormat="1" ht="6" hidden="1" customHeight="1" x14ac:dyDescent="0.35">
      <c r="B514" s="10"/>
      <c r="F514" s="7"/>
      <c r="G514" s="2"/>
      <c r="H514" s="7"/>
      <c r="I514" s="7"/>
      <c r="J514" s="7"/>
      <c r="K514" s="7"/>
      <c r="L514" s="7"/>
      <c r="M514" s="3"/>
      <c r="N514" s="2"/>
      <c r="O514" s="7"/>
      <c r="P514" s="2"/>
      <c r="Q514" s="7"/>
      <c r="R514" s="14"/>
      <c r="S514" s="14"/>
      <c r="T514" s="20"/>
      <c r="U514" s="20"/>
      <c r="V514" s="20"/>
      <c r="W514" s="32"/>
      <c r="X514" s="173"/>
      <c r="Y514" s="174"/>
      <c r="Z514" s="6"/>
      <c r="AA514" s="6"/>
      <c r="AB514" s="6"/>
      <c r="AC514" s="6"/>
      <c r="AD514" s="6"/>
      <c r="AE514" s="6"/>
      <c r="AF514" s="6"/>
      <c r="AG514" s="6"/>
      <c r="AH514" s="6"/>
      <c r="AI514" s="6"/>
      <c r="AJ514" s="6"/>
    </row>
    <row r="515" spans="2:36" s="9" customFormat="1" ht="6" hidden="1" customHeight="1" x14ac:dyDescent="0.35">
      <c r="B515" s="10"/>
      <c r="F515" s="7"/>
      <c r="G515" s="2"/>
      <c r="H515" s="7"/>
      <c r="I515" s="7"/>
      <c r="J515" s="7"/>
      <c r="K515" s="7"/>
      <c r="L515" s="7"/>
      <c r="M515" s="3"/>
      <c r="N515" s="2"/>
      <c r="O515" s="7"/>
      <c r="P515" s="2"/>
      <c r="Q515" s="7"/>
      <c r="R515" s="14"/>
      <c r="S515" s="14"/>
      <c r="T515" s="20"/>
      <c r="U515" s="20"/>
      <c r="V515" s="20"/>
      <c r="W515" s="32"/>
      <c r="X515" s="173"/>
      <c r="Y515" s="174"/>
      <c r="Z515" s="6"/>
      <c r="AA515" s="6"/>
      <c r="AB515" s="6"/>
      <c r="AC515" s="6"/>
      <c r="AD515" s="6"/>
      <c r="AE515" s="6"/>
      <c r="AF515" s="6"/>
      <c r="AG515" s="6"/>
      <c r="AH515" s="6"/>
      <c r="AI515" s="6"/>
      <c r="AJ515" s="6"/>
    </row>
    <row r="516" spans="2:36" s="9" customFormat="1" ht="6" hidden="1" customHeight="1" x14ac:dyDescent="0.35">
      <c r="B516" s="10"/>
      <c r="F516" s="7"/>
      <c r="G516" s="2"/>
      <c r="H516" s="7"/>
      <c r="I516" s="7"/>
      <c r="J516" s="7"/>
      <c r="K516" s="7"/>
      <c r="L516" s="7"/>
      <c r="M516" s="3"/>
      <c r="N516" s="2"/>
      <c r="O516" s="7"/>
      <c r="P516" s="2"/>
      <c r="Q516" s="7"/>
      <c r="R516" s="14"/>
      <c r="S516" s="14"/>
      <c r="T516" s="20"/>
      <c r="U516" s="20"/>
      <c r="V516" s="20"/>
      <c r="W516" s="32"/>
      <c r="X516" s="173"/>
      <c r="Y516" s="174"/>
      <c r="Z516" s="6"/>
      <c r="AA516" s="6"/>
      <c r="AB516" s="6"/>
      <c r="AC516" s="6"/>
      <c r="AD516" s="6"/>
      <c r="AE516" s="6"/>
      <c r="AF516" s="6"/>
      <c r="AG516" s="6"/>
      <c r="AH516" s="6"/>
      <c r="AI516" s="6"/>
      <c r="AJ516" s="6"/>
    </row>
    <row r="517" spans="2:36" s="9" customFormat="1" ht="6" hidden="1" customHeight="1" x14ac:dyDescent="0.35">
      <c r="B517" s="10"/>
      <c r="F517" s="7"/>
      <c r="G517" s="2"/>
      <c r="H517" s="7"/>
      <c r="I517" s="7"/>
      <c r="J517" s="7"/>
      <c r="K517" s="7"/>
      <c r="L517" s="7"/>
      <c r="M517" s="3"/>
      <c r="N517" s="2"/>
      <c r="O517" s="7"/>
      <c r="P517" s="2"/>
      <c r="Q517" s="7"/>
      <c r="R517" s="14"/>
      <c r="S517" s="14"/>
      <c r="T517" s="20"/>
      <c r="U517" s="20"/>
      <c r="V517" s="20"/>
      <c r="W517" s="32"/>
      <c r="X517" s="173"/>
      <c r="Y517" s="174"/>
      <c r="Z517" s="6"/>
      <c r="AA517" s="6"/>
      <c r="AB517" s="6"/>
      <c r="AC517" s="6"/>
      <c r="AD517" s="6"/>
      <c r="AE517" s="6"/>
      <c r="AF517" s="6"/>
      <c r="AG517" s="6"/>
      <c r="AH517" s="6"/>
      <c r="AI517" s="6"/>
      <c r="AJ517" s="6"/>
    </row>
    <row r="518" spans="2:36" s="9" customFormat="1" ht="6" hidden="1" customHeight="1" x14ac:dyDescent="0.35">
      <c r="B518" s="10"/>
      <c r="F518" s="7"/>
      <c r="G518" s="2"/>
      <c r="H518" s="7"/>
      <c r="I518" s="7"/>
      <c r="J518" s="7"/>
      <c r="K518" s="7"/>
      <c r="L518" s="7"/>
      <c r="M518" s="3"/>
      <c r="N518" s="2"/>
      <c r="O518" s="7"/>
      <c r="P518" s="2"/>
      <c r="Q518" s="7"/>
      <c r="R518" s="14"/>
      <c r="S518" s="14"/>
      <c r="T518" s="20"/>
      <c r="U518" s="20"/>
      <c r="V518" s="20"/>
      <c r="W518" s="32"/>
      <c r="X518" s="173"/>
      <c r="Y518" s="174"/>
      <c r="Z518" s="6"/>
      <c r="AA518" s="6"/>
      <c r="AB518" s="6"/>
      <c r="AC518" s="6"/>
      <c r="AD518" s="6"/>
      <c r="AE518" s="6"/>
      <c r="AF518" s="6"/>
      <c r="AG518" s="6"/>
      <c r="AH518" s="6"/>
      <c r="AI518" s="6"/>
      <c r="AJ518" s="6"/>
    </row>
    <row r="519" spans="2:36" s="9" customFormat="1" ht="6" hidden="1" customHeight="1" x14ac:dyDescent="0.35">
      <c r="B519" s="10"/>
      <c r="F519" s="7"/>
      <c r="G519" s="2"/>
      <c r="H519" s="7"/>
      <c r="I519" s="7"/>
      <c r="J519" s="7"/>
      <c r="K519" s="7"/>
      <c r="L519" s="7"/>
      <c r="M519" s="3"/>
      <c r="N519" s="2"/>
      <c r="O519" s="7"/>
      <c r="P519" s="2"/>
      <c r="Q519" s="7"/>
      <c r="R519" s="14"/>
      <c r="S519" s="14"/>
      <c r="T519" s="20"/>
      <c r="U519" s="20"/>
      <c r="V519" s="20"/>
      <c r="W519" s="32"/>
      <c r="X519" s="173"/>
      <c r="Y519" s="174"/>
      <c r="Z519" s="6"/>
      <c r="AA519" s="6"/>
      <c r="AB519" s="6"/>
      <c r="AC519" s="6"/>
      <c r="AD519" s="6"/>
      <c r="AE519" s="6"/>
      <c r="AF519" s="6"/>
      <c r="AG519" s="6"/>
      <c r="AH519" s="6"/>
      <c r="AI519" s="6"/>
      <c r="AJ519" s="6"/>
    </row>
    <row r="520" spans="2:36" s="9" customFormat="1" ht="6" hidden="1" customHeight="1" x14ac:dyDescent="0.35">
      <c r="B520" s="10"/>
      <c r="F520" s="7"/>
      <c r="G520" s="2"/>
      <c r="H520" s="7"/>
      <c r="I520" s="7"/>
      <c r="J520" s="7"/>
      <c r="K520" s="7"/>
      <c r="L520" s="7"/>
      <c r="M520" s="3"/>
      <c r="N520" s="2"/>
      <c r="O520" s="7"/>
      <c r="P520" s="2"/>
      <c r="Q520" s="7"/>
      <c r="R520" s="14"/>
      <c r="S520" s="14"/>
      <c r="T520" s="20"/>
      <c r="U520" s="20"/>
      <c r="V520" s="20"/>
      <c r="W520" s="32"/>
      <c r="X520" s="173"/>
      <c r="Y520" s="174"/>
      <c r="Z520" s="6"/>
      <c r="AA520" s="6"/>
      <c r="AB520" s="6"/>
      <c r="AC520" s="6"/>
      <c r="AD520" s="6"/>
      <c r="AE520" s="6"/>
      <c r="AF520" s="6"/>
      <c r="AG520" s="6"/>
      <c r="AH520" s="6"/>
      <c r="AI520" s="6"/>
      <c r="AJ520" s="6"/>
    </row>
    <row r="521" spans="2:36" s="9" customFormat="1" ht="6" hidden="1" customHeight="1" x14ac:dyDescent="0.35">
      <c r="B521" s="10"/>
      <c r="F521" s="7"/>
      <c r="G521" s="2"/>
      <c r="H521" s="7"/>
      <c r="I521" s="7"/>
      <c r="J521" s="7"/>
      <c r="K521" s="7"/>
      <c r="L521" s="7"/>
      <c r="M521" s="3"/>
      <c r="N521" s="2"/>
      <c r="O521" s="7"/>
      <c r="P521" s="2"/>
      <c r="Q521" s="7"/>
      <c r="R521" s="14"/>
      <c r="S521" s="14"/>
      <c r="T521" s="20"/>
      <c r="U521" s="20"/>
      <c r="V521" s="20"/>
      <c r="W521" s="32"/>
      <c r="X521" s="173"/>
      <c r="Y521" s="174"/>
      <c r="Z521" s="6"/>
      <c r="AA521" s="6"/>
      <c r="AB521" s="6"/>
      <c r="AC521" s="6"/>
      <c r="AD521" s="6"/>
      <c r="AE521" s="6"/>
      <c r="AF521" s="6"/>
      <c r="AG521" s="6"/>
      <c r="AH521" s="6"/>
      <c r="AI521" s="6"/>
      <c r="AJ521" s="6"/>
    </row>
    <row r="522" spans="2:36" s="9" customFormat="1" ht="6" hidden="1" customHeight="1" x14ac:dyDescent="0.35">
      <c r="B522" s="10"/>
      <c r="F522" s="7"/>
      <c r="G522" s="2"/>
      <c r="H522" s="7"/>
      <c r="I522" s="7"/>
      <c r="J522" s="7"/>
      <c r="K522" s="7"/>
      <c r="L522" s="7"/>
      <c r="M522" s="3"/>
      <c r="N522" s="2"/>
      <c r="O522" s="7"/>
      <c r="P522" s="2"/>
      <c r="Q522" s="7"/>
      <c r="R522" s="14"/>
      <c r="S522" s="14"/>
      <c r="T522" s="20"/>
      <c r="U522" s="20"/>
      <c r="V522" s="20"/>
      <c r="W522" s="32"/>
      <c r="X522" s="173"/>
      <c r="Y522" s="174"/>
      <c r="Z522" s="6"/>
      <c r="AA522" s="6"/>
      <c r="AB522" s="6"/>
      <c r="AC522" s="6"/>
      <c r="AD522" s="6"/>
      <c r="AE522" s="6"/>
      <c r="AF522" s="6"/>
      <c r="AG522" s="6"/>
      <c r="AH522" s="6"/>
      <c r="AI522" s="6"/>
      <c r="AJ522" s="6"/>
    </row>
    <row r="523" spans="2:36" s="9" customFormat="1" ht="6" hidden="1" customHeight="1" x14ac:dyDescent="0.35">
      <c r="B523" s="10"/>
      <c r="F523" s="7"/>
      <c r="G523" s="2"/>
      <c r="H523" s="7"/>
      <c r="I523" s="7"/>
      <c r="J523" s="7"/>
      <c r="K523" s="7"/>
      <c r="L523" s="7"/>
      <c r="M523" s="3"/>
      <c r="N523" s="2"/>
      <c r="O523" s="7"/>
      <c r="P523" s="2"/>
      <c r="Q523" s="7"/>
      <c r="R523" s="14"/>
      <c r="S523" s="14"/>
      <c r="T523" s="20"/>
      <c r="U523" s="20"/>
      <c r="V523" s="20"/>
      <c r="W523" s="32"/>
      <c r="X523" s="173"/>
      <c r="Y523" s="174"/>
      <c r="Z523" s="6"/>
      <c r="AA523" s="6"/>
      <c r="AB523" s="6"/>
      <c r="AC523" s="6"/>
      <c r="AD523" s="6"/>
      <c r="AE523" s="6"/>
      <c r="AF523" s="6"/>
      <c r="AG523" s="6"/>
      <c r="AH523" s="6"/>
      <c r="AI523" s="6"/>
      <c r="AJ523" s="6"/>
    </row>
    <row r="524" spans="2:36" s="9" customFormat="1" ht="6" hidden="1" customHeight="1" x14ac:dyDescent="0.35">
      <c r="B524" s="10"/>
      <c r="F524" s="7"/>
      <c r="G524" s="2"/>
      <c r="H524" s="7"/>
      <c r="I524" s="7"/>
      <c r="J524" s="7"/>
      <c r="K524" s="7"/>
      <c r="L524" s="7"/>
      <c r="M524" s="3"/>
      <c r="N524" s="2"/>
      <c r="O524" s="7"/>
      <c r="P524" s="2"/>
      <c r="Q524" s="7"/>
      <c r="R524" s="14"/>
      <c r="S524" s="14"/>
      <c r="T524" s="20"/>
      <c r="U524" s="20"/>
      <c r="V524" s="20"/>
      <c r="W524" s="32"/>
      <c r="X524" s="173"/>
      <c r="Y524" s="174"/>
      <c r="Z524" s="6"/>
      <c r="AA524" s="6"/>
      <c r="AB524" s="6"/>
      <c r="AC524" s="6"/>
      <c r="AD524" s="6"/>
      <c r="AE524" s="6"/>
      <c r="AF524" s="6"/>
      <c r="AG524" s="6"/>
      <c r="AH524" s="6"/>
      <c r="AI524" s="6"/>
      <c r="AJ524" s="6"/>
    </row>
    <row r="525" spans="2:36" s="9" customFormat="1" ht="6" hidden="1" customHeight="1" x14ac:dyDescent="0.35">
      <c r="B525" s="10"/>
      <c r="F525" s="7"/>
      <c r="G525" s="2"/>
      <c r="H525" s="7"/>
      <c r="I525" s="7"/>
      <c r="J525" s="7"/>
      <c r="K525" s="7"/>
      <c r="L525" s="7"/>
      <c r="M525" s="3"/>
      <c r="N525" s="2"/>
      <c r="O525" s="7"/>
      <c r="P525" s="2"/>
      <c r="Q525" s="7"/>
      <c r="R525" s="14"/>
      <c r="S525" s="14"/>
      <c r="T525" s="20"/>
      <c r="U525" s="20"/>
      <c r="V525" s="20"/>
      <c r="W525" s="32"/>
      <c r="X525" s="173"/>
      <c r="Y525" s="174"/>
      <c r="Z525" s="6"/>
      <c r="AA525" s="6"/>
      <c r="AB525" s="6"/>
      <c r="AC525" s="6"/>
      <c r="AD525" s="6"/>
      <c r="AE525" s="6"/>
      <c r="AF525" s="6"/>
      <c r="AG525" s="6"/>
      <c r="AH525" s="6"/>
      <c r="AI525" s="6"/>
      <c r="AJ525" s="6"/>
    </row>
    <row r="526" spans="2:36" s="9" customFormat="1" ht="6" hidden="1" customHeight="1" x14ac:dyDescent="0.35">
      <c r="B526" s="10"/>
      <c r="F526" s="7"/>
      <c r="G526" s="2"/>
      <c r="H526" s="7"/>
      <c r="I526" s="7"/>
      <c r="J526" s="7"/>
      <c r="K526" s="7"/>
      <c r="L526" s="7"/>
      <c r="M526" s="3"/>
      <c r="N526" s="2"/>
      <c r="O526" s="7"/>
      <c r="P526" s="2"/>
      <c r="Q526" s="7"/>
      <c r="R526" s="14"/>
      <c r="S526" s="14"/>
      <c r="T526" s="20"/>
      <c r="U526" s="20"/>
      <c r="V526" s="20"/>
      <c r="W526" s="32"/>
      <c r="X526" s="173"/>
      <c r="Y526" s="174"/>
      <c r="Z526" s="6"/>
      <c r="AA526" s="6"/>
      <c r="AB526" s="6"/>
      <c r="AC526" s="6"/>
      <c r="AD526" s="6"/>
      <c r="AE526" s="6"/>
      <c r="AF526" s="6"/>
      <c r="AG526" s="6"/>
      <c r="AH526" s="6"/>
      <c r="AI526" s="6"/>
      <c r="AJ526" s="6"/>
    </row>
    <row r="527" spans="2:36" s="9" customFormat="1" ht="6" hidden="1" customHeight="1" x14ac:dyDescent="0.35">
      <c r="B527" s="10"/>
      <c r="F527" s="7"/>
      <c r="G527" s="2"/>
      <c r="H527" s="7"/>
      <c r="I527" s="7"/>
      <c r="J527" s="7"/>
      <c r="K527" s="7"/>
      <c r="L527" s="7"/>
      <c r="M527" s="3"/>
      <c r="N527" s="2"/>
      <c r="O527" s="7"/>
      <c r="P527" s="2"/>
      <c r="Q527" s="7"/>
      <c r="R527" s="14"/>
      <c r="S527" s="14"/>
      <c r="T527" s="20"/>
      <c r="U527" s="20"/>
      <c r="V527" s="20"/>
      <c r="W527" s="32"/>
      <c r="X527" s="173"/>
      <c r="Y527" s="174"/>
      <c r="Z527" s="6"/>
      <c r="AA527" s="6"/>
      <c r="AB527" s="6"/>
      <c r="AC527" s="6"/>
      <c r="AD527" s="6"/>
      <c r="AE527" s="6"/>
      <c r="AF527" s="6"/>
      <c r="AG527" s="6"/>
      <c r="AH527" s="6"/>
      <c r="AI527" s="6"/>
      <c r="AJ527" s="6"/>
    </row>
    <row r="528" spans="2:36" s="9" customFormat="1" ht="6" hidden="1" customHeight="1" x14ac:dyDescent="0.35">
      <c r="B528" s="10"/>
      <c r="F528" s="7"/>
      <c r="G528" s="2"/>
      <c r="H528" s="7"/>
      <c r="I528" s="7"/>
      <c r="J528" s="7"/>
      <c r="K528" s="7"/>
      <c r="L528" s="7"/>
      <c r="M528" s="3"/>
      <c r="N528" s="2"/>
      <c r="O528" s="7"/>
      <c r="P528" s="2"/>
      <c r="Q528" s="7"/>
      <c r="R528" s="14"/>
      <c r="S528" s="14"/>
      <c r="T528" s="20"/>
      <c r="U528" s="20"/>
      <c r="V528" s="20"/>
      <c r="W528" s="32"/>
      <c r="X528" s="173"/>
      <c r="Y528" s="174"/>
      <c r="Z528" s="6"/>
      <c r="AA528" s="6"/>
      <c r="AB528" s="6"/>
      <c r="AC528" s="6"/>
      <c r="AD528" s="6"/>
      <c r="AE528" s="6"/>
      <c r="AF528" s="6"/>
      <c r="AG528" s="6"/>
      <c r="AH528" s="6"/>
      <c r="AI528" s="6"/>
      <c r="AJ528" s="6"/>
    </row>
    <row r="529" spans="2:36" s="9" customFormat="1" ht="6" hidden="1" customHeight="1" x14ac:dyDescent="0.35">
      <c r="B529" s="10"/>
      <c r="F529" s="7"/>
      <c r="G529" s="2"/>
      <c r="H529" s="7"/>
      <c r="I529" s="7"/>
      <c r="J529" s="7"/>
      <c r="K529" s="7"/>
      <c r="L529" s="7"/>
      <c r="M529" s="3"/>
      <c r="N529" s="2"/>
      <c r="O529" s="7"/>
      <c r="P529" s="2"/>
      <c r="Q529" s="7"/>
      <c r="R529" s="14"/>
      <c r="S529" s="14"/>
      <c r="T529" s="20"/>
      <c r="U529" s="20"/>
      <c r="V529" s="20"/>
      <c r="W529" s="32"/>
      <c r="X529" s="173"/>
      <c r="Y529" s="174"/>
      <c r="Z529" s="6"/>
      <c r="AA529" s="6"/>
      <c r="AB529" s="6"/>
      <c r="AC529" s="6"/>
      <c r="AD529" s="6"/>
      <c r="AE529" s="6"/>
      <c r="AF529" s="6"/>
      <c r="AG529" s="6"/>
      <c r="AH529" s="6"/>
      <c r="AI529" s="6"/>
      <c r="AJ529" s="6"/>
    </row>
    <row r="530" spans="2:36" s="9" customFormat="1" ht="6" hidden="1" customHeight="1" x14ac:dyDescent="0.35">
      <c r="B530" s="10"/>
      <c r="F530" s="7"/>
      <c r="G530" s="2"/>
      <c r="H530" s="7"/>
      <c r="I530" s="7"/>
      <c r="J530" s="7"/>
      <c r="K530" s="7"/>
      <c r="L530" s="7"/>
      <c r="M530" s="3"/>
      <c r="N530" s="2"/>
      <c r="O530" s="7"/>
      <c r="P530" s="2"/>
      <c r="Q530" s="7"/>
      <c r="R530" s="14"/>
      <c r="S530" s="14"/>
      <c r="T530" s="20"/>
      <c r="U530" s="20"/>
      <c r="V530" s="20"/>
      <c r="W530" s="32"/>
      <c r="X530" s="173"/>
      <c r="Y530" s="174"/>
      <c r="Z530" s="6"/>
      <c r="AA530" s="6"/>
      <c r="AB530" s="6"/>
      <c r="AC530" s="6"/>
      <c r="AD530" s="6"/>
      <c r="AE530" s="6"/>
      <c r="AF530" s="6"/>
      <c r="AG530" s="6"/>
      <c r="AH530" s="6"/>
      <c r="AI530" s="6"/>
      <c r="AJ530" s="6"/>
    </row>
    <row r="531" spans="2:36" s="9" customFormat="1" ht="6" hidden="1" customHeight="1" x14ac:dyDescent="0.35">
      <c r="B531" s="10"/>
      <c r="F531" s="7"/>
      <c r="G531" s="2"/>
      <c r="H531" s="7"/>
      <c r="I531" s="7"/>
      <c r="J531" s="7"/>
      <c r="K531" s="7"/>
      <c r="L531" s="7"/>
      <c r="M531" s="3"/>
      <c r="N531" s="2"/>
      <c r="O531" s="7"/>
      <c r="P531" s="2"/>
      <c r="Q531" s="7"/>
      <c r="R531" s="14"/>
      <c r="S531" s="14"/>
      <c r="T531" s="20"/>
      <c r="U531" s="20"/>
      <c r="V531" s="20"/>
      <c r="W531" s="32"/>
      <c r="X531" s="173"/>
      <c r="Y531" s="174"/>
      <c r="Z531" s="6"/>
      <c r="AA531" s="6"/>
      <c r="AB531" s="6"/>
      <c r="AC531" s="6"/>
      <c r="AD531" s="6"/>
      <c r="AE531" s="6"/>
      <c r="AF531" s="6"/>
      <c r="AG531" s="6"/>
      <c r="AH531" s="6"/>
      <c r="AI531" s="6"/>
      <c r="AJ531" s="6"/>
    </row>
    <row r="532" spans="2:36" s="9" customFormat="1" ht="6" hidden="1" customHeight="1" x14ac:dyDescent="0.35">
      <c r="B532" s="10"/>
      <c r="F532" s="7"/>
      <c r="G532" s="2"/>
      <c r="H532" s="7"/>
      <c r="I532" s="7"/>
      <c r="J532" s="7"/>
      <c r="K532" s="7"/>
      <c r="L532" s="7"/>
      <c r="M532" s="3"/>
      <c r="N532" s="2"/>
      <c r="O532" s="7"/>
      <c r="P532" s="2"/>
      <c r="Q532" s="7"/>
      <c r="R532" s="14"/>
      <c r="S532" s="14"/>
      <c r="T532" s="20"/>
      <c r="U532" s="20"/>
      <c r="V532" s="20"/>
      <c r="W532" s="32"/>
      <c r="X532" s="173"/>
      <c r="Y532" s="174"/>
      <c r="Z532" s="6"/>
      <c r="AA532" s="6"/>
      <c r="AB532" s="6"/>
      <c r="AC532" s="6"/>
      <c r="AD532" s="6"/>
      <c r="AE532" s="6"/>
      <c r="AF532" s="6"/>
      <c r="AG532" s="6"/>
      <c r="AH532" s="6"/>
      <c r="AI532" s="6"/>
      <c r="AJ532" s="6"/>
    </row>
    <row r="533" spans="2:36" s="9" customFormat="1" ht="6" hidden="1" customHeight="1" x14ac:dyDescent="0.35">
      <c r="B533" s="10"/>
      <c r="F533" s="7"/>
      <c r="G533" s="2"/>
      <c r="H533" s="7"/>
      <c r="I533" s="7"/>
      <c r="J533" s="7"/>
      <c r="K533" s="7"/>
      <c r="L533" s="7"/>
      <c r="M533" s="3"/>
      <c r="N533" s="2"/>
      <c r="O533" s="7"/>
      <c r="P533" s="2"/>
      <c r="Q533" s="7"/>
      <c r="R533" s="14"/>
      <c r="S533" s="14"/>
      <c r="T533" s="20"/>
      <c r="U533" s="20"/>
      <c r="V533" s="20"/>
      <c r="W533" s="32"/>
      <c r="X533" s="173"/>
      <c r="Y533" s="174"/>
      <c r="Z533" s="6"/>
      <c r="AA533" s="6"/>
      <c r="AB533" s="6"/>
      <c r="AC533" s="6"/>
      <c r="AD533" s="6"/>
      <c r="AE533" s="6"/>
      <c r="AF533" s="6"/>
      <c r="AG533" s="6"/>
      <c r="AH533" s="6"/>
      <c r="AI533" s="6"/>
      <c r="AJ533" s="6"/>
    </row>
    <row r="534" spans="2:36" s="9" customFormat="1" ht="6" hidden="1" customHeight="1" x14ac:dyDescent="0.35">
      <c r="B534" s="10"/>
      <c r="F534" s="7"/>
      <c r="G534" s="2"/>
      <c r="H534" s="7"/>
      <c r="I534" s="7"/>
      <c r="J534" s="7"/>
      <c r="K534" s="7"/>
      <c r="L534" s="7"/>
      <c r="M534" s="3"/>
      <c r="N534" s="2"/>
      <c r="O534" s="7"/>
      <c r="P534" s="2"/>
      <c r="Q534" s="7"/>
      <c r="R534" s="14"/>
      <c r="S534" s="14"/>
      <c r="T534" s="20"/>
      <c r="U534" s="20"/>
      <c r="V534" s="20"/>
      <c r="W534" s="32"/>
      <c r="X534" s="173"/>
      <c r="Y534" s="174"/>
      <c r="Z534" s="6"/>
      <c r="AA534" s="6"/>
      <c r="AB534" s="6"/>
      <c r="AC534" s="6"/>
      <c r="AD534" s="6"/>
      <c r="AE534" s="6"/>
      <c r="AF534" s="6"/>
      <c r="AG534" s="6"/>
      <c r="AH534" s="6"/>
      <c r="AI534" s="6"/>
      <c r="AJ534" s="6"/>
    </row>
    <row r="535" spans="2:36" s="9" customFormat="1" ht="6" hidden="1" customHeight="1" x14ac:dyDescent="0.35">
      <c r="B535" s="10"/>
      <c r="F535" s="7"/>
      <c r="G535" s="2"/>
      <c r="H535" s="7"/>
      <c r="I535" s="7"/>
      <c r="J535" s="7"/>
      <c r="K535" s="7"/>
      <c r="L535" s="7"/>
      <c r="M535" s="3"/>
      <c r="N535" s="2"/>
      <c r="O535" s="7"/>
      <c r="P535" s="2"/>
      <c r="Q535" s="7"/>
      <c r="R535" s="14"/>
      <c r="S535" s="14"/>
      <c r="T535" s="20"/>
      <c r="U535" s="20"/>
      <c r="V535" s="20"/>
      <c r="W535" s="32"/>
      <c r="X535" s="173"/>
      <c r="Y535" s="174"/>
      <c r="Z535" s="6"/>
      <c r="AA535" s="6"/>
      <c r="AB535" s="6"/>
      <c r="AC535" s="6"/>
      <c r="AD535" s="6"/>
      <c r="AE535" s="6"/>
      <c r="AF535" s="6"/>
      <c r="AG535" s="6"/>
      <c r="AH535" s="6"/>
      <c r="AI535" s="6"/>
      <c r="AJ535" s="6"/>
    </row>
    <row r="536" spans="2:36" s="9" customFormat="1" ht="6" hidden="1" customHeight="1" x14ac:dyDescent="0.35">
      <c r="B536" s="10"/>
      <c r="F536" s="7"/>
      <c r="G536" s="2"/>
      <c r="H536" s="7"/>
      <c r="I536" s="7"/>
      <c r="J536" s="7"/>
      <c r="K536" s="7"/>
      <c r="L536" s="7"/>
      <c r="M536" s="3"/>
      <c r="N536" s="2"/>
      <c r="O536" s="7"/>
      <c r="P536" s="2"/>
      <c r="Q536" s="7"/>
      <c r="R536" s="14"/>
      <c r="S536" s="14"/>
      <c r="T536" s="20"/>
      <c r="U536" s="20"/>
      <c r="V536" s="20"/>
      <c r="W536" s="32"/>
      <c r="X536" s="173"/>
      <c r="Y536" s="174"/>
      <c r="Z536" s="6"/>
      <c r="AA536" s="6"/>
      <c r="AB536" s="6"/>
      <c r="AC536" s="6"/>
      <c r="AD536" s="6"/>
      <c r="AE536" s="6"/>
      <c r="AF536" s="6"/>
      <c r="AG536" s="6"/>
      <c r="AH536" s="6"/>
      <c r="AI536" s="6"/>
      <c r="AJ536" s="6"/>
    </row>
    <row r="537" spans="2:36" s="9" customFormat="1" ht="6" hidden="1" customHeight="1" x14ac:dyDescent="0.35">
      <c r="B537" s="10"/>
      <c r="F537" s="7"/>
      <c r="G537" s="2"/>
      <c r="H537" s="7"/>
      <c r="I537" s="7"/>
      <c r="J537" s="7"/>
      <c r="K537" s="7"/>
      <c r="L537" s="7"/>
      <c r="M537" s="3"/>
      <c r="N537" s="2"/>
      <c r="O537" s="7"/>
      <c r="P537" s="2"/>
      <c r="Q537" s="7"/>
      <c r="R537" s="14"/>
      <c r="S537" s="14"/>
      <c r="T537" s="20"/>
      <c r="U537" s="20"/>
      <c r="V537" s="20"/>
      <c r="W537" s="32"/>
      <c r="X537" s="173"/>
      <c r="Y537" s="174"/>
      <c r="Z537" s="6"/>
      <c r="AA537" s="6"/>
      <c r="AB537" s="6"/>
      <c r="AC537" s="6"/>
      <c r="AD537" s="6"/>
      <c r="AE537" s="6"/>
      <c r="AF537" s="6"/>
      <c r="AG537" s="6"/>
      <c r="AH537" s="6"/>
      <c r="AI537" s="6"/>
      <c r="AJ537" s="6"/>
    </row>
    <row r="538" spans="2:36" s="9" customFormat="1" ht="6" hidden="1" customHeight="1" x14ac:dyDescent="0.35">
      <c r="B538" s="10"/>
      <c r="F538" s="7"/>
      <c r="G538" s="2"/>
      <c r="H538" s="7"/>
      <c r="I538" s="7"/>
      <c r="J538" s="7"/>
      <c r="K538" s="7"/>
      <c r="L538" s="7"/>
      <c r="M538" s="3"/>
      <c r="N538" s="2"/>
      <c r="O538" s="7"/>
      <c r="P538" s="2"/>
      <c r="Q538" s="7"/>
      <c r="R538" s="14"/>
      <c r="S538" s="14"/>
      <c r="T538" s="20"/>
      <c r="U538" s="20"/>
      <c r="V538" s="20"/>
      <c r="W538" s="32"/>
      <c r="X538" s="173"/>
      <c r="Y538" s="174"/>
      <c r="Z538" s="6"/>
      <c r="AA538" s="6"/>
      <c r="AB538" s="6"/>
      <c r="AC538" s="6"/>
      <c r="AD538" s="6"/>
      <c r="AE538" s="6"/>
      <c r="AF538" s="6"/>
      <c r="AG538" s="6"/>
      <c r="AH538" s="6"/>
      <c r="AI538" s="6"/>
      <c r="AJ538" s="6"/>
    </row>
    <row r="539" spans="2:36" s="9" customFormat="1" ht="6" hidden="1" customHeight="1" x14ac:dyDescent="0.35">
      <c r="B539" s="10"/>
      <c r="F539" s="7"/>
      <c r="G539" s="2"/>
      <c r="H539" s="7"/>
      <c r="I539" s="7"/>
      <c r="J539" s="7"/>
      <c r="K539" s="7"/>
      <c r="L539" s="7"/>
      <c r="M539" s="3"/>
      <c r="N539" s="2"/>
      <c r="O539" s="7"/>
      <c r="P539" s="2"/>
      <c r="Q539" s="7"/>
      <c r="R539" s="14"/>
      <c r="S539" s="14"/>
      <c r="T539" s="20"/>
      <c r="U539" s="20"/>
      <c r="V539" s="20"/>
      <c r="W539" s="32"/>
      <c r="X539" s="173"/>
      <c r="Y539" s="174"/>
      <c r="Z539" s="6"/>
      <c r="AA539" s="6"/>
      <c r="AB539" s="6"/>
      <c r="AC539" s="6"/>
      <c r="AD539" s="6"/>
      <c r="AE539" s="6"/>
      <c r="AF539" s="6"/>
      <c r="AG539" s="6"/>
      <c r="AH539" s="6"/>
      <c r="AI539" s="6"/>
      <c r="AJ539" s="6"/>
    </row>
    <row r="540" spans="2:36" s="9" customFormat="1" ht="6" hidden="1" customHeight="1" x14ac:dyDescent="0.35">
      <c r="B540" s="10"/>
      <c r="F540" s="7"/>
      <c r="G540" s="2"/>
      <c r="H540" s="7"/>
      <c r="I540" s="7"/>
      <c r="J540" s="7"/>
      <c r="K540" s="7"/>
      <c r="L540" s="7"/>
      <c r="M540" s="3"/>
      <c r="N540" s="2"/>
      <c r="O540" s="7"/>
      <c r="P540" s="2"/>
      <c r="Q540" s="7"/>
      <c r="R540" s="14"/>
      <c r="S540" s="14"/>
      <c r="T540" s="20"/>
      <c r="U540" s="20"/>
      <c r="V540" s="20"/>
      <c r="W540" s="32"/>
      <c r="X540" s="173"/>
      <c r="Y540" s="174"/>
      <c r="Z540" s="6"/>
      <c r="AA540" s="6"/>
      <c r="AB540" s="6"/>
      <c r="AC540" s="6"/>
      <c r="AD540" s="6"/>
      <c r="AE540" s="6"/>
      <c r="AF540" s="6"/>
      <c r="AG540" s="6"/>
      <c r="AH540" s="6"/>
      <c r="AI540" s="6"/>
      <c r="AJ540" s="6"/>
    </row>
    <row r="541" spans="2:36" s="9" customFormat="1" ht="6" hidden="1" customHeight="1" x14ac:dyDescent="0.35">
      <c r="B541" s="10"/>
      <c r="F541" s="7"/>
      <c r="G541" s="2"/>
      <c r="H541" s="7"/>
      <c r="I541" s="7"/>
      <c r="J541" s="7"/>
      <c r="K541" s="7"/>
      <c r="L541" s="7"/>
      <c r="M541" s="3"/>
      <c r="N541" s="2"/>
      <c r="O541" s="7"/>
      <c r="P541" s="2"/>
      <c r="Q541" s="7"/>
      <c r="R541" s="14"/>
      <c r="S541" s="14"/>
      <c r="T541" s="20"/>
      <c r="U541" s="20"/>
      <c r="V541" s="20"/>
      <c r="W541" s="32"/>
      <c r="X541" s="173"/>
      <c r="Y541" s="174"/>
      <c r="Z541" s="6"/>
      <c r="AA541" s="6"/>
      <c r="AB541" s="6"/>
      <c r="AC541" s="6"/>
      <c r="AD541" s="6"/>
      <c r="AE541" s="6"/>
      <c r="AF541" s="6"/>
      <c r="AG541" s="6"/>
      <c r="AH541" s="6"/>
      <c r="AI541" s="6"/>
      <c r="AJ541" s="6"/>
    </row>
    <row r="542" spans="2:36" s="9" customFormat="1" ht="6" hidden="1" customHeight="1" x14ac:dyDescent="0.35">
      <c r="B542" s="10"/>
      <c r="F542" s="7"/>
      <c r="G542" s="2"/>
      <c r="H542" s="7"/>
      <c r="I542" s="7"/>
      <c r="J542" s="7"/>
      <c r="K542" s="7"/>
      <c r="L542" s="7"/>
      <c r="M542" s="3"/>
      <c r="N542" s="2"/>
      <c r="O542" s="7"/>
      <c r="P542" s="2"/>
      <c r="Q542" s="7"/>
      <c r="R542" s="14"/>
      <c r="S542" s="14"/>
      <c r="T542" s="20"/>
      <c r="U542" s="20"/>
      <c r="V542" s="20"/>
      <c r="W542" s="32"/>
      <c r="X542" s="173"/>
      <c r="Y542" s="174"/>
      <c r="Z542" s="6"/>
      <c r="AA542" s="6"/>
      <c r="AB542" s="6"/>
      <c r="AC542" s="6"/>
      <c r="AD542" s="6"/>
      <c r="AE542" s="6"/>
      <c r="AF542" s="6"/>
      <c r="AG542" s="6"/>
      <c r="AH542" s="6"/>
      <c r="AI542" s="6"/>
      <c r="AJ542" s="6"/>
    </row>
    <row r="543" spans="2:36" s="9" customFormat="1" ht="6" hidden="1" customHeight="1" x14ac:dyDescent="0.35">
      <c r="B543" s="10"/>
      <c r="F543" s="7"/>
      <c r="G543" s="2"/>
      <c r="H543" s="7"/>
      <c r="I543" s="7"/>
      <c r="J543" s="7"/>
      <c r="K543" s="7"/>
      <c r="L543" s="7"/>
      <c r="M543" s="3"/>
      <c r="N543" s="2"/>
      <c r="O543" s="7"/>
      <c r="P543" s="2"/>
      <c r="Q543" s="7"/>
      <c r="R543" s="14"/>
      <c r="S543" s="14"/>
      <c r="T543" s="20"/>
      <c r="U543" s="20"/>
      <c r="V543" s="20"/>
      <c r="W543" s="32"/>
      <c r="X543" s="173"/>
      <c r="Y543" s="174"/>
      <c r="Z543" s="6"/>
      <c r="AA543" s="6"/>
      <c r="AB543" s="6"/>
      <c r="AC543" s="6"/>
      <c r="AD543" s="6"/>
      <c r="AE543" s="6"/>
      <c r="AF543" s="6"/>
      <c r="AG543" s="6"/>
      <c r="AH543" s="6"/>
      <c r="AI543" s="6"/>
      <c r="AJ543" s="6"/>
    </row>
    <row r="544" spans="2:36" s="9" customFormat="1" ht="6" hidden="1" customHeight="1" x14ac:dyDescent="0.35">
      <c r="B544" s="10"/>
      <c r="F544" s="7"/>
      <c r="G544" s="2"/>
      <c r="H544" s="7"/>
      <c r="I544" s="7"/>
      <c r="J544" s="7"/>
      <c r="K544" s="7"/>
      <c r="L544" s="7"/>
      <c r="M544" s="3"/>
      <c r="N544" s="2"/>
      <c r="O544" s="7"/>
      <c r="P544" s="2"/>
      <c r="Q544" s="7"/>
      <c r="R544" s="14"/>
      <c r="S544" s="14"/>
      <c r="T544" s="20"/>
      <c r="U544" s="20"/>
      <c r="V544" s="20"/>
      <c r="W544" s="32"/>
      <c r="X544" s="173"/>
      <c r="Y544" s="174"/>
      <c r="Z544" s="6"/>
      <c r="AA544" s="6"/>
      <c r="AB544" s="6"/>
      <c r="AC544" s="6"/>
      <c r="AD544" s="6"/>
      <c r="AE544" s="6"/>
      <c r="AF544" s="6"/>
      <c r="AG544" s="6"/>
      <c r="AH544" s="6"/>
      <c r="AI544" s="6"/>
      <c r="AJ544" s="6"/>
    </row>
    <row r="545" spans="2:36" s="9" customFormat="1" ht="6" hidden="1" customHeight="1" x14ac:dyDescent="0.35">
      <c r="B545" s="10"/>
      <c r="F545" s="7"/>
      <c r="G545" s="2"/>
      <c r="H545" s="7"/>
      <c r="I545" s="7"/>
      <c r="J545" s="7"/>
      <c r="K545" s="7"/>
      <c r="L545" s="7"/>
      <c r="M545" s="3"/>
      <c r="N545" s="2"/>
      <c r="O545" s="7"/>
      <c r="P545" s="2"/>
      <c r="Q545" s="7"/>
      <c r="R545" s="14"/>
      <c r="S545" s="14"/>
      <c r="T545" s="20"/>
      <c r="U545" s="20"/>
      <c r="V545" s="20"/>
      <c r="W545" s="32"/>
      <c r="X545" s="173"/>
      <c r="Y545" s="174"/>
      <c r="Z545" s="6"/>
      <c r="AA545" s="6"/>
      <c r="AB545" s="6"/>
      <c r="AC545" s="6"/>
      <c r="AD545" s="6"/>
      <c r="AE545" s="6"/>
      <c r="AF545" s="6"/>
      <c r="AG545" s="6"/>
      <c r="AH545" s="6"/>
      <c r="AI545" s="6"/>
      <c r="AJ545" s="6"/>
    </row>
    <row r="546" spans="2:36" s="9" customFormat="1" ht="6" hidden="1" customHeight="1" x14ac:dyDescent="0.35">
      <c r="B546" s="10"/>
      <c r="F546" s="7"/>
      <c r="G546" s="2"/>
      <c r="H546" s="7"/>
      <c r="I546" s="7"/>
      <c r="J546" s="7"/>
      <c r="K546" s="7"/>
      <c r="L546" s="7"/>
      <c r="M546" s="3"/>
      <c r="N546" s="2"/>
      <c r="O546" s="7"/>
      <c r="P546" s="2"/>
      <c r="Q546" s="7"/>
      <c r="R546" s="14"/>
      <c r="S546" s="14"/>
      <c r="T546" s="20"/>
      <c r="U546" s="20"/>
      <c r="V546" s="20"/>
      <c r="W546" s="32"/>
      <c r="X546" s="173"/>
      <c r="Y546" s="174"/>
      <c r="Z546" s="6"/>
      <c r="AA546" s="6"/>
      <c r="AB546" s="6"/>
      <c r="AC546" s="6"/>
      <c r="AD546" s="6"/>
      <c r="AE546" s="6"/>
      <c r="AF546" s="6"/>
      <c r="AG546" s="6"/>
      <c r="AH546" s="6"/>
      <c r="AI546" s="6"/>
      <c r="AJ546" s="6"/>
    </row>
    <row r="547" spans="2:36" s="9" customFormat="1" ht="6" hidden="1" customHeight="1" x14ac:dyDescent="0.35">
      <c r="B547" s="10"/>
      <c r="F547" s="7"/>
      <c r="G547" s="2"/>
      <c r="H547" s="7"/>
      <c r="I547" s="7"/>
      <c r="J547" s="7"/>
      <c r="K547" s="7"/>
      <c r="L547" s="7"/>
      <c r="M547" s="3"/>
      <c r="N547" s="2"/>
      <c r="O547" s="7"/>
      <c r="P547" s="2"/>
      <c r="Q547" s="7"/>
      <c r="R547" s="14"/>
      <c r="S547" s="14"/>
      <c r="T547" s="20"/>
      <c r="U547" s="20"/>
      <c r="V547" s="20"/>
      <c r="W547" s="32"/>
      <c r="X547" s="173"/>
      <c r="Y547" s="174"/>
      <c r="Z547" s="6"/>
      <c r="AA547" s="6"/>
      <c r="AB547" s="6"/>
      <c r="AC547" s="6"/>
      <c r="AD547" s="6"/>
      <c r="AE547" s="6"/>
      <c r="AF547" s="6"/>
      <c r="AG547" s="6"/>
      <c r="AH547" s="6"/>
      <c r="AI547" s="6"/>
      <c r="AJ547" s="6"/>
    </row>
    <row r="548" spans="2:36" s="9" customFormat="1" ht="6" hidden="1" customHeight="1" x14ac:dyDescent="0.35">
      <c r="B548" s="10"/>
      <c r="F548" s="7"/>
      <c r="G548" s="2"/>
      <c r="H548" s="7"/>
      <c r="I548" s="7"/>
      <c r="J548" s="7"/>
      <c r="K548" s="7"/>
      <c r="L548" s="7"/>
      <c r="M548" s="3"/>
      <c r="N548" s="2"/>
      <c r="O548" s="7"/>
      <c r="P548" s="2"/>
      <c r="Q548" s="7"/>
      <c r="R548" s="14"/>
      <c r="S548" s="14"/>
      <c r="T548" s="20"/>
      <c r="U548" s="20"/>
      <c r="V548" s="20"/>
      <c r="W548" s="32"/>
      <c r="X548" s="173"/>
      <c r="Y548" s="174"/>
      <c r="Z548" s="6"/>
      <c r="AA548" s="6"/>
      <c r="AB548" s="6"/>
      <c r="AC548" s="6"/>
      <c r="AD548" s="6"/>
      <c r="AE548" s="6"/>
      <c r="AF548" s="6"/>
      <c r="AG548" s="6"/>
      <c r="AH548" s="6"/>
      <c r="AI548" s="6"/>
      <c r="AJ548" s="6"/>
    </row>
    <row r="549" spans="2:36" s="9" customFormat="1" ht="6" hidden="1" customHeight="1" x14ac:dyDescent="0.35">
      <c r="B549" s="10"/>
      <c r="F549" s="7"/>
      <c r="G549" s="2"/>
      <c r="H549" s="7"/>
      <c r="I549" s="7"/>
      <c r="J549" s="7"/>
      <c r="K549" s="7"/>
      <c r="L549" s="7"/>
      <c r="M549" s="3"/>
      <c r="N549" s="2"/>
      <c r="O549" s="7"/>
      <c r="P549" s="2"/>
      <c r="Q549" s="7"/>
      <c r="R549" s="14"/>
      <c r="S549" s="14"/>
      <c r="T549" s="20"/>
      <c r="U549" s="20"/>
      <c r="V549" s="20"/>
      <c r="W549" s="32"/>
      <c r="X549" s="173"/>
      <c r="Y549" s="174"/>
      <c r="Z549" s="6"/>
      <c r="AA549" s="6"/>
      <c r="AB549" s="6"/>
      <c r="AC549" s="6"/>
      <c r="AD549" s="6"/>
      <c r="AE549" s="6"/>
      <c r="AF549" s="6"/>
      <c r="AG549" s="6"/>
      <c r="AH549" s="6"/>
      <c r="AI549" s="6"/>
      <c r="AJ549" s="6"/>
    </row>
    <row r="550" spans="2:36" s="9" customFormat="1" ht="6" hidden="1" customHeight="1" x14ac:dyDescent="0.35">
      <c r="B550" s="10"/>
      <c r="F550" s="7"/>
      <c r="G550" s="2"/>
      <c r="H550" s="7"/>
      <c r="I550" s="7"/>
      <c r="J550" s="7"/>
      <c r="K550" s="7"/>
      <c r="L550" s="7"/>
      <c r="M550" s="3"/>
      <c r="N550" s="2"/>
      <c r="O550" s="7"/>
      <c r="P550" s="2"/>
      <c r="Q550" s="7"/>
      <c r="R550" s="14"/>
      <c r="S550" s="14"/>
      <c r="T550" s="20"/>
      <c r="U550" s="20"/>
      <c r="V550" s="20"/>
      <c r="W550" s="32"/>
      <c r="X550" s="173"/>
      <c r="Y550" s="174"/>
      <c r="Z550" s="6"/>
      <c r="AA550" s="6"/>
      <c r="AB550" s="6"/>
      <c r="AC550" s="6"/>
      <c r="AD550" s="6"/>
      <c r="AE550" s="6"/>
      <c r="AF550" s="6"/>
      <c r="AG550" s="6"/>
      <c r="AH550" s="6"/>
      <c r="AI550" s="6"/>
      <c r="AJ550" s="6"/>
    </row>
    <row r="551" spans="2:36" s="9" customFormat="1" ht="6" hidden="1" customHeight="1" x14ac:dyDescent="0.35">
      <c r="B551" s="10"/>
      <c r="F551" s="7"/>
      <c r="G551" s="2"/>
      <c r="H551" s="7"/>
      <c r="I551" s="7"/>
      <c r="J551" s="7"/>
      <c r="K551" s="7"/>
      <c r="L551" s="7"/>
      <c r="M551" s="3"/>
      <c r="N551" s="2"/>
      <c r="O551" s="7"/>
      <c r="P551" s="2"/>
      <c r="Q551" s="7"/>
      <c r="R551" s="14"/>
      <c r="S551" s="14"/>
      <c r="T551" s="20"/>
      <c r="U551" s="20"/>
      <c r="V551" s="20"/>
      <c r="W551" s="32"/>
      <c r="X551" s="173"/>
      <c r="Y551" s="174"/>
      <c r="Z551" s="6"/>
      <c r="AA551" s="6"/>
      <c r="AB551" s="6"/>
      <c r="AC551" s="6"/>
      <c r="AD551" s="6"/>
      <c r="AE551" s="6"/>
      <c r="AF551" s="6"/>
      <c r="AG551" s="6"/>
      <c r="AH551" s="6"/>
      <c r="AI551" s="6"/>
      <c r="AJ551" s="6"/>
    </row>
    <row r="552" spans="2:36" s="9" customFormat="1" ht="6" hidden="1" customHeight="1" x14ac:dyDescent="0.35">
      <c r="B552" s="10"/>
      <c r="F552" s="7"/>
      <c r="G552" s="2"/>
      <c r="H552" s="7"/>
      <c r="I552" s="7"/>
      <c r="J552" s="7"/>
      <c r="K552" s="7"/>
      <c r="L552" s="7"/>
      <c r="M552" s="3"/>
      <c r="N552" s="2"/>
      <c r="O552" s="7"/>
      <c r="P552" s="2"/>
      <c r="Q552" s="7"/>
      <c r="R552" s="14"/>
      <c r="S552" s="14"/>
      <c r="T552" s="20"/>
      <c r="U552" s="20"/>
      <c r="V552" s="20"/>
      <c r="W552" s="32"/>
      <c r="X552" s="173"/>
      <c r="Y552" s="174"/>
      <c r="Z552" s="6"/>
      <c r="AA552" s="6"/>
      <c r="AB552" s="6"/>
      <c r="AC552" s="6"/>
      <c r="AD552" s="6"/>
      <c r="AE552" s="6"/>
      <c r="AF552" s="6"/>
      <c r="AG552" s="6"/>
      <c r="AH552" s="6"/>
      <c r="AI552" s="6"/>
      <c r="AJ552" s="6"/>
    </row>
    <row r="553" spans="2:36" s="9" customFormat="1" ht="6" hidden="1" customHeight="1" x14ac:dyDescent="0.35">
      <c r="B553" s="10"/>
      <c r="F553" s="7"/>
      <c r="G553" s="2"/>
      <c r="H553" s="7"/>
      <c r="I553" s="7"/>
      <c r="J553" s="7"/>
      <c r="K553" s="7"/>
      <c r="L553" s="7"/>
      <c r="M553" s="3"/>
      <c r="N553" s="2"/>
      <c r="O553" s="7"/>
      <c r="P553" s="2"/>
      <c r="Q553" s="7"/>
      <c r="R553" s="14"/>
      <c r="S553" s="14"/>
      <c r="T553" s="20"/>
      <c r="U553" s="20"/>
      <c r="V553" s="20"/>
      <c r="W553" s="32"/>
      <c r="X553" s="173"/>
      <c r="Y553" s="174"/>
      <c r="Z553" s="6"/>
      <c r="AA553" s="6"/>
      <c r="AB553" s="6"/>
      <c r="AC553" s="6"/>
      <c r="AD553" s="6"/>
      <c r="AE553" s="6"/>
      <c r="AF553" s="6"/>
      <c r="AG553" s="6"/>
      <c r="AH553" s="6"/>
      <c r="AI553" s="6"/>
      <c r="AJ553" s="6"/>
    </row>
    <row r="554" spans="2:36" s="9" customFormat="1" ht="6" hidden="1" customHeight="1" x14ac:dyDescent="0.35">
      <c r="B554" s="10"/>
      <c r="F554" s="7"/>
      <c r="G554" s="2"/>
      <c r="H554" s="7"/>
      <c r="I554" s="7"/>
      <c r="J554" s="7"/>
      <c r="K554" s="7"/>
      <c r="L554" s="7"/>
      <c r="M554" s="3"/>
      <c r="N554" s="2"/>
      <c r="O554" s="7"/>
      <c r="P554" s="2"/>
      <c r="Q554" s="7"/>
      <c r="R554" s="14"/>
      <c r="S554" s="14"/>
      <c r="T554" s="20"/>
      <c r="U554" s="20"/>
      <c r="V554" s="20"/>
      <c r="W554" s="32"/>
      <c r="X554" s="173"/>
      <c r="Y554" s="174"/>
      <c r="Z554" s="6"/>
      <c r="AA554" s="6"/>
      <c r="AB554" s="6"/>
      <c r="AC554" s="6"/>
      <c r="AD554" s="6"/>
      <c r="AE554" s="6"/>
      <c r="AF554" s="6"/>
      <c r="AG554" s="6"/>
      <c r="AH554" s="6"/>
      <c r="AI554" s="6"/>
      <c r="AJ554" s="6"/>
    </row>
    <row r="555" spans="2:36" s="9" customFormat="1" ht="6" hidden="1" customHeight="1" x14ac:dyDescent="0.35">
      <c r="B555" s="10"/>
      <c r="F555" s="7"/>
      <c r="G555" s="2"/>
      <c r="H555" s="7"/>
      <c r="I555" s="7"/>
      <c r="J555" s="7"/>
      <c r="K555" s="7"/>
      <c r="L555" s="7"/>
      <c r="M555" s="3"/>
      <c r="N555" s="2"/>
      <c r="O555" s="7"/>
      <c r="P555" s="2"/>
      <c r="Q555" s="7"/>
      <c r="R555" s="14"/>
      <c r="S555" s="14"/>
      <c r="T555" s="20"/>
      <c r="U555" s="20"/>
      <c r="V555" s="20"/>
      <c r="W555" s="32"/>
      <c r="X555" s="173"/>
      <c r="Y555" s="174"/>
      <c r="Z555" s="6"/>
      <c r="AA555" s="6"/>
      <c r="AB555" s="6"/>
      <c r="AC555" s="6"/>
      <c r="AD555" s="6"/>
      <c r="AE555" s="6"/>
      <c r="AF555" s="6"/>
      <c r="AG555" s="6"/>
      <c r="AH555" s="6"/>
      <c r="AI555" s="6"/>
      <c r="AJ555" s="6"/>
    </row>
    <row r="556" spans="2:36" s="9" customFormat="1" ht="6" hidden="1" customHeight="1" x14ac:dyDescent="0.35">
      <c r="B556" s="10"/>
      <c r="F556" s="7"/>
      <c r="G556" s="2"/>
      <c r="H556" s="7"/>
      <c r="I556" s="7"/>
      <c r="J556" s="7"/>
      <c r="K556" s="7"/>
      <c r="L556" s="7"/>
      <c r="M556" s="3"/>
      <c r="N556" s="2"/>
      <c r="O556" s="7"/>
      <c r="P556" s="2"/>
      <c r="Q556" s="7"/>
      <c r="R556" s="14"/>
      <c r="S556" s="14"/>
      <c r="T556" s="20"/>
      <c r="U556" s="20"/>
      <c r="V556" s="20"/>
      <c r="W556" s="32"/>
      <c r="X556" s="173"/>
      <c r="Y556" s="174"/>
      <c r="Z556" s="6"/>
      <c r="AA556" s="6"/>
      <c r="AB556" s="6"/>
      <c r="AC556" s="6"/>
      <c r="AD556" s="6"/>
      <c r="AE556" s="6"/>
      <c r="AF556" s="6"/>
      <c r="AG556" s="6"/>
      <c r="AH556" s="6"/>
      <c r="AI556" s="6"/>
      <c r="AJ556" s="6"/>
    </row>
    <row r="557" spans="2:36" s="9" customFormat="1" ht="6" hidden="1" customHeight="1" x14ac:dyDescent="0.35">
      <c r="B557" s="10"/>
      <c r="F557" s="7"/>
      <c r="G557" s="2"/>
      <c r="H557" s="7"/>
      <c r="I557" s="7"/>
      <c r="J557" s="7"/>
      <c r="K557" s="7"/>
      <c r="L557" s="7"/>
      <c r="M557" s="3"/>
      <c r="N557" s="2"/>
      <c r="O557" s="7"/>
      <c r="P557" s="2"/>
      <c r="Q557" s="7"/>
      <c r="R557" s="14"/>
      <c r="S557" s="14"/>
      <c r="T557" s="20"/>
      <c r="U557" s="20"/>
      <c r="V557" s="20"/>
      <c r="W557" s="32"/>
      <c r="X557" s="173"/>
      <c r="Y557" s="174"/>
      <c r="Z557" s="6"/>
      <c r="AA557" s="6"/>
      <c r="AB557" s="6"/>
      <c r="AC557" s="6"/>
      <c r="AD557" s="6"/>
      <c r="AE557" s="6"/>
      <c r="AF557" s="6"/>
      <c r="AG557" s="6"/>
      <c r="AH557" s="6"/>
      <c r="AI557" s="6"/>
      <c r="AJ557" s="6"/>
    </row>
    <row r="558" spans="2:36" s="9" customFormat="1" ht="6" hidden="1" customHeight="1" x14ac:dyDescent="0.35">
      <c r="B558" s="10"/>
      <c r="F558" s="7"/>
      <c r="G558" s="2"/>
      <c r="H558" s="7"/>
      <c r="I558" s="7"/>
      <c r="J558" s="7"/>
      <c r="K558" s="7"/>
      <c r="L558" s="7"/>
      <c r="M558" s="3"/>
      <c r="N558" s="2"/>
      <c r="O558" s="7"/>
      <c r="P558" s="2"/>
      <c r="Q558" s="7"/>
      <c r="R558" s="14"/>
      <c r="S558" s="14"/>
      <c r="T558" s="20"/>
      <c r="U558" s="20"/>
      <c r="V558" s="20"/>
      <c r="W558" s="32"/>
      <c r="X558" s="173"/>
      <c r="Y558" s="174"/>
      <c r="Z558" s="6"/>
      <c r="AA558" s="6"/>
      <c r="AB558" s="6"/>
      <c r="AC558" s="6"/>
      <c r="AD558" s="6"/>
      <c r="AE558" s="6"/>
      <c r="AF558" s="6"/>
      <c r="AG558" s="6"/>
      <c r="AH558" s="6"/>
      <c r="AI558" s="6"/>
      <c r="AJ558" s="6"/>
    </row>
    <row r="559" spans="2:36" s="9" customFormat="1" ht="6" hidden="1" customHeight="1" x14ac:dyDescent="0.35">
      <c r="B559" s="10"/>
      <c r="F559" s="7"/>
      <c r="G559" s="2"/>
      <c r="H559" s="7"/>
      <c r="I559" s="7"/>
      <c r="J559" s="7"/>
      <c r="K559" s="7"/>
      <c r="L559" s="7"/>
      <c r="M559" s="3"/>
      <c r="N559" s="2"/>
      <c r="O559" s="7"/>
      <c r="P559" s="2"/>
      <c r="Q559" s="7"/>
      <c r="R559" s="14"/>
      <c r="S559" s="14"/>
      <c r="T559" s="20"/>
      <c r="U559" s="20"/>
      <c r="V559" s="20"/>
      <c r="W559" s="32"/>
      <c r="X559" s="173"/>
      <c r="Y559" s="174"/>
      <c r="Z559" s="6"/>
      <c r="AA559" s="6"/>
      <c r="AB559" s="6"/>
      <c r="AC559" s="6"/>
      <c r="AD559" s="6"/>
      <c r="AE559" s="6"/>
      <c r="AF559" s="6"/>
      <c r="AG559" s="6"/>
      <c r="AH559" s="6"/>
      <c r="AI559" s="6"/>
      <c r="AJ559" s="6"/>
    </row>
    <row r="560" spans="2:36" s="9" customFormat="1" ht="6" hidden="1" customHeight="1" x14ac:dyDescent="0.35">
      <c r="B560" s="10"/>
      <c r="F560" s="7"/>
      <c r="G560" s="2"/>
      <c r="H560" s="7"/>
      <c r="I560" s="7"/>
      <c r="J560" s="7"/>
      <c r="K560" s="7"/>
      <c r="L560" s="7"/>
      <c r="M560" s="3"/>
      <c r="N560" s="2"/>
      <c r="O560" s="7"/>
      <c r="P560" s="2"/>
      <c r="Q560" s="7"/>
      <c r="R560" s="14"/>
      <c r="S560" s="14"/>
      <c r="T560" s="20"/>
      <c r="U560" s="20"/>
      <c r="V560" s="20"/>
      <c r="W560" s="32"/>
      <c r="X560" s="173"/>
      <c r="Y560" s="174"/>
      <c r="Z560" s="6"/>
      <c r="AA560" s="6"/>
      <c r="AB560" s="6"/>
      <c r="AC560" s="6"/>
      <c r="AD560" s="6"/>
      <c r="AE560" s="6"/>
      <c r="AF560" s="6"/>
      <c r="AG560" s="6"/>
      <c r="AH560" s="6"/>
      <c r="AI560" s="6"/>
      <c r="AJ560" s="6"/>
    </row>
    <row r="561" spans="2:36" s="9" customFormat="1" ht="6" hidden="1" customHeight="1" x14ac:dyDescent="0.35">
      <c r="B561" s="10"/>
      <c r="F561" s="7"/>
      <c r="G561" s="2"/>
      <c r="H561" s="7"/>
      <c r="I561" s="7"/>
      <c r="J561" s="7"/>
      <c r="K561" s="7"/>
      <c r="L561" s="7"/>
      <c r="M561" s="3"/>
      <c r="N561" s="2"/>
      <c r="O561" s="7"/>
      <c r="P561" s="2"/>
      <c r="Q561" s="7"/>
      <c r="R561" s="14"/>
      <c r="S561" s="14"/>
      <c r="T561" s="20"/>
      <c r="U561" s="20"/>
      <c r="V561" s="20"/>
      <c r="W561" s="32"/>
      <c r="X561" s="173"/>
      <c r="Y561" s="174"/>
      <c r="Z561" s="6"/>
      <c r="AA561" s="6"/>
      <c r="AB561" s="6"/>
      <c r="AC561" s="6"/>
      <c r="AD561" s="6"/>
      <c r="AE561" s="6"/>
      <c r="AF561" s="6"/>
      <c r="AG561" s="6"/>
      <c r="AH561" s="6"/>
      <c r="AI561" s="6"/>
      <c r="AJ561" s="6"/>
    </row>
    <row r="562" spans="2:36" s="9" customFormat="1" ht="6" hidden="1" customHeight="1" x14ac:dyDescent="0.35">
      <c r="B562" s="10"/>
      <c r="F562" s="7"/>
      <c r="G562" s="2"/>
      <c r="H562" s="7"/>
      <c r="I562" s="7"/>
      <c r="J562" s="7"/>
      <c r="K562" s="7"/>
      <c r="L562" s="7"/>
      <c r="M562" s="3"/>
      <c r="N562" s="2"/>
      <c r="O562" s="7"/>
      <c r="P562" s="2"/>
      <c r="Q562" s="7"/>
      <c r="R562" s="14"/>
      <c r="S562" s="14"/>
      <c r="T562" s="20"/>
      <c r="U562" s="20"/>
      <c r="V562" s="20"/>
      <c r="W562" s="32"/>
      <c r="X562" s="173"/>
      <c r="Y562" s="174"/>
      <c r="Z562" s="6"/>
      <c r="AA562" s="6"/>
      <c r="AB562" s="6"/>
      <c r="AC562" s="6"/>
      <c r="AD562" s="6"/>
      <c r="AE562" s="6"/>
      <c r="AF562" s="6"/>
      <c r="AG562" s="6"/>
      <c r="AH562" s="6"/>
      <c r="AI562" s="6"/>
      <c r="AJ562" s="6"/>
    </row>
    <row r="563" spans="2:36" s="9" customFormat="1" ht="6" hidden="1" customHeight="1" x14ac:dyDescent="0.35">
      <c r="B563" s="10"/>
      <c r="F563" s="7"/>
      <c r="G563" s="2"/>
      <c r="H563" s="7"/>
      <c r="I563" s="7"/>
      <c r="J563" s="7"/>
      <c r="K563" s="7"/>
      <c r="L563" s="7"/>
      <c r="M563" s="3"/>
      <c r="N563" s="2"/>
      <c r="O563" s="7"/>
      <c r="P563" s="2"/>
      <c r="Q563" s="7"/>
      <c r="R563" s="14"/>
      <c r="S563" s="14"/>
      <c r="T563" s="20"/>
      <c r="U563" s="20"/>
      <c r="V563" s="20"/>
      <c r="W563" s="32"/>
      <c r="X563" s="173"/>
      <c r="Y563" s="174"/>
      <c r="Z563" s="6"/>
      <c r="AA563" s="6"/>
      <c r="AB563" s="6"/>
      <c r="AC563" s="6"/>
      <c r="AD563" s="6"/>
      <c r="AE563" s="6"/>
      <c r="AF563" s="6"/>
      <c r="AG563" s="6"/>
      <c r="AH563" s="6"/>
      <c r="AI563" s="6"/>
      <c r="AJ563" s="6"/>
    </row>
    <row r="564" spans="2:36" s="9" customFormat="1" ht="6" hidden="1" customHeight="1" x14ac:dyDescent="0.35">
      <c r="B564" s="10"/>
      <c r="F564" s="7"/>
      <c r="G564" s="2"/>
      <c r="H564" s="7"/>
      <c r="I564" s="7"/>
      <c r="J564" s="7"/>
      <c r="K564" s="7"/>
      <c r="L564" s="7"/>
      <c r="M564" s="3"/>
      <c r="N564" s="2"/>
      <c r="O564" s="7"/>
      <c r="P564" s="2"/>
      <c r="Q564" s="7"/>
      <c r="R564" s="14"/>
      <c r="S564" s="14"/>
      <c r="T564" s="20"/>
      <c r="U564" s="20"/>
      <c r="V564" s="20"/>
      <c r="W564" s="32"/>
      <c r="X564" s="173"/>
      <c r="Y564" s="174"/>
      <c r="Z564" s="6"/>
      <c r="AA564" s="6"/>
      <c r="AB564" s="6"/>
      <c r="AC564" s="6"/>
      <c r="AD564" s="6"/>
      <c r="AE564" s="6"/>
      <c r="AF564" s="6"/>
      <c r="AG564" s="6"/>
      <c r="AH564" s="6"/>
      <c r="AI564" s="6"/>
      <c r="AJ564" s="6"/>
    </row>
    <row r="565" spans="2:36" s="9" customFormat="1" ht="6" hidden="1" customHeight="1" x14ac:dyDescent="0.35">
      <c r="B565" s="10"/>
      <c r="F565" s="7"/>
      <c r="G565" s="2"/>
      <c r="H565" s="7"/>
      <c r="I565" s="7"/>
      <c r="J565" s="7"/>
      <c r="K565" s="7"/>
      <c r="L565" s="7"/>
      <c r="M565" s="3"/>
      <c r="N565" s="2"/>
      <c r="O565" s="7"/>
      <c r="P565" s="2"/>
      <c r="Q565" s="7"/>
      <c r="R565" s="14"/>
      <c r="S565" s="14"/>
      <c r="T565" s="20"/>
      <c r="U565" s="20"/>
      <c r="V565" s="20"/>
      <c r="W565" s="32"/>
      <c r="X565" s="173"/>
      <c r="Y565" s="174"/>
      <c r="Z565" s="6"/>
      <c r="AA565" s="6"/>
      <c r="AB565" s="6"/>
      <c r="AC565" s="6"/>
      <c r="AD565" s="6"/>
      <c r="AE565" s="6"/>
      <c r="AF565" s="6"/>
      <c r="AG565" s="6"/>
      <c r="AH565" s="6"/>
      <c r="AI565" s="6"/>
      <c r="AJ565" s="6"/>
    </row>
    <row r="566" spans="2:36" s="9" customFormat="1" ht="6" hidden="1" customHeight="1" x14ac:dyDescent="0.35">
      <c r="B566" s="10"/>
      <c r="F566" s="7"/>
      <c r="G566" s="2"/>
      <c r="H566" s="7"/>
      <c r="I566" s="7"/>
      <c r="J566" s="7"/>
      <c r="K566" s="7"/>
      <c r="L566" s="7"/>
      <c r="M566" s="3"/>
      <c r="N566" s="2"/>
      <c r="O566" s="7"/>
      <c r="P566" s="2"/>
      <c r="Q566" s="7"/>
      <c r="R566" s="14"/>
      <c r="S566" s="14"/>
      <c r="T566" s="20"/>
      <c r="U566" s="20"/>
      <c r="V566" s="20"/>
      <c r="W566" s="32"/>
      <c r="X566" s="173"/>
      <c r="Y566" s="174"/>
      <c r="Z566" s="6"/>
      <c r="AA566" s="6"/>
      <c r="AB566" s="6"/>
      <c r="AC566" s="6"/>
      <c r="AD566" s="6"/>
      <c r="AE566" s="6"/>
      <c r="AF566" s="6"/>
      <c r="AG566" s="6"/>
      <c r="AH566" s="6"/>
      <c r="AI566" s="6"/>
      <c r="AJ566" s="6"/>
    </row>
    <row r="567" spans="2:36" s="9" customFormat="1" ht="6" hidden="1" customHeight="1" x14ac:dyDescent="0.35">
      <c r="B567" s="10"/>
      <c r="F567" s="7"/>
      <c r="G567" s="2"/>
      <c r="H567" s="7"/>
      <c r="I567" s="7"/>
      <c r="J567" s="7"/>
      <c r="K567" s="7"/>
      <c r="L567" s="7"/>
      <c r="M567" s="3"/>
      <c r="N567" s="2"/>
      <c r="O567" s="7"/>
      <c r="P567" s="2"/>
      <c r="Q567" s="7"/>
      <c r="R567" s="14"/>
      <c r="S567" s="14"/>
      <c r="T567" s="20"/>
      <c r="U567" s="20"/>
      <c r="V567" s="20"/>
      <c r="W567" s="32"/>
      <c r="X567" s="173"/>
      <c r="Y567" s="174"/>
      <c r="Z567" s="6"/>
      <c r="AA567" s="6"/>
      <c r="AB567" s="6"/>
      <c r="AC567" s="6"/>
      <c r="AD567" s="6"/>
      <c r="AE567" s="6"/>
      <c r="AF567" s="6"/>
      <c r="AG567" s="6"/>
      <c r="AH567" s="6"/>
      <c r="AI567" s="6"/>
      <c r="AJ567" s="6"/>
    </row>
    <row r="568" spans="2:36" s="9" customFormat="1" ht="6" hidden="1" customHeight="1" x14ac:dyDescent="0.35">
      <c r="B568" s="10"/>
      <c r="F568" s="7"/>
      <c r="G568" s="2"/>
      <c r="H568" s="7"/>
      <c r="I568" s="7"/>
      <c r="J568" s="7"/>
      <c r="K568" s="7"/>
      <c r="L568" s="7"/>
      <c r="M568" s="3"/>
      <c r="N568" s="2"/>
      <c r="O568" s="7"/>
      <c r="P568" s="2"/>
      <c r="Q568" s="7"/>
      <c r="R568" s="14"/>
      <c r="S568" s="14"/>
      <c r="T568" s="20"/>
      <c r="U568" s="20"/>
      <c r="V568" s="20"/>
      <c r="W568" s="32"/>
      <c r="X568" s="173"/>
      <c r="Y568" s="174"/>
      <c r="Z568" s="6"/>
      <c r="AA568" s="6"/>
      <c r="AB568" s="6"/>
      <c r="AC568" s="6"/>
      <c r="AD568" s="6"/>
      <c r="AE568" s="6"/>
      <c r="AF568" s="6"/>
      <c r="AG568" s="6"/>
      <c r="AH568" s="6"/>
      <c r="AI568" s="6"/>
      <c r="AJ568" s="6"/>
    </row>
    <row r="569" spans="2:36" s="9" customFormat="1" ht="6" hidden="1" customHeight="1" x14ac:dyDescent="0.35">
      <c r="B569" s="10"/>
      <c r="F569" s="7"/>
      <c r="G569" s="2"/>
      <c r="H569" s="7"/>
      <c r="I569" s="7"/>
      <c r="J569" s="7"/>
      <c r="K569" s="7"/>
      <c r="L569" s="7"/>
      <c r="M569" s="3"/>
      <c r="N569" s="2"/>
      <c r="O569" s="7"/>
      <c r="P569" s="2"/>
      <c r="Q569" s="7"/>
      <c r="R569" s="14"/>
      <c r="S569" s="14"/>
      <c r="T569" s="20"/>
      <c r="U569" s="20"/>
      <c r="V569" s="20"/>
      <c r="W569" s="32"/>
      <c r="X569" s="173"/>
      <c r="Y569" s="174"/>
      <c r="Z569" s="6"/>
      <c r="AA569" s="6"/>
      <c r="AB569" s="6"/>
      <c r="AC569" s="6"/>
      <c r="AD569" s="6"/>
      <c r="AE569" s="6"/>
      <c r="AF569" s="6"/>
      <c r="AG569" s="6"/>
      <c r="AH569" s="6"/>
      <c r="AI569" s="6"/>
      <c r="AJ569" s="6"/>
    </row>
    <row r="570" spans="2:36" s="9" customFormat="1" ht="6" hidden="1" customHeight="1" x14ac:dyDescent="0.35">
      <c r="B570" s="10"/>
      <c r="F570" s="7"/>
      <c r="G570" s="2"/>
      <c r="H570" s="7"/>
      <c r="I570" s="7"/>
      <c r="J570" s="7"/>
      <c r="K570" s="7"/>
      <c r="L570" s="7"/>
      <c r="M570" s="3"/>
      <c r="N570" s="2"/>
      <c r="O570" s="7"/>
      <c r="P570" s="2"/>
      <c r="Q570" s="7"/>
      <c r="R570" s="14"/>
      <c r="S570" s="14"/>
      <c r="T570" s="20"/>
      <c r="U570" s="20"/>
      <c r="V570" s="20"/>
      <c r="W570" s="32"/>
      <c r="X570" s="173"/>
      <c r="Y570" s="174"/>
      <c r="Z570" s="6"/>
      <c r="AA570" s="6"/>
      <c r="AB570" s="6"/>
      <c r="AC570" s="6"/>
      <c r="AD570" s="6"/>
      <c r="AE570" s="6"/>
      <c r="AF570" s="6"/>
      <c r="AG570" s="6"/>
      <c r="AH570" s="6"/>
      <c r="AI570" s="6"/>
      <c r="AJ570" s="6"/>
    </row>
    <row r="571" spans="2:36" s="9" customFormat="1" ht="6" hidden="1" customHeight="1" x14ac:dyDescent="0.35">
      <c r="B571" s="10"/>
      <c r="F571" s="7"/>
      <c r="G571" s="2"/>
      <c r="H571" s="7"/>
      <c r="I571" s="7"/>
      <c r="J571" s="7"/>
      <c r="K571" s="7"/>
      <c r="L571" s="7"/>
      <c r="M571" s="3"/>
      <c r="N571" s="2"/>
      <c r="O571" s="7"/>
      <c r="P571" s="2"/>
      <c r="Q571" s="7"/>
      <c r="R571" s="14"/>
      <c r="S571" s="14"/>
      <c r="T571" s="20"/>
      <c r="U571" s="20"/>
      <c r="V571" s="20"/>
      <c r="W571" s="32"/>
      <c r="X571" s="173"/>
      <c r="Y571" s="174"/>
      <c r="Z571" s="6"/>
      <c r="AA571" s="6"/>
      <c r="AB571" s="6"/>
      <c r="AC571" s="6"/>
      <c r="AD571" s="6"/>
      <c r="AE571" s="6"/>
      <c r="AF571" s="6"/>
      <c r="AG571" s="6"/>
      <c r="AH571" s="6"/>
      <c r="AI571" s="6"/>
      <c r="AJ571" s="6"/>
    </row>
    <row r="572" spans="2:36" s="9" customFormat="1" ht="6" hidden="1" customHeight="1" x14ac:dyDescent="0.35">
      <c r="B572" s="10"/>
      <c r="F572" s="7"/>
      <c r="G572" s="2"/>
      <c r="H572" s="7"/>
      <c r="I572" s="7"/>
      <c r="J572" s="7"/>
      <c r="K572" s="7"/>
      <c r="L572" s="7"/>
      <c r="M572" s="3"/>
      <c r="N572" s="2"/>
      <c r="O572" s="7"/>
      <c r="P572" s="2"/>
      <c r="Q572" s="7"/>
      <c r="R572" s="14"/>
      <c r="S572" s="14"/>
      <c r="T572" s="20"/>
      <c r="U572" s="20"/>
      <c r="V572" s="20"/>
      <c r="W572" s="32"/>
      <c r="X572" s="173"/>
      <c r="Y572" s="174"/>
      <c r="Z572" s="6"/>
      <c r="AA572" s="6"/>
      <c r="AB572" s="6"/>
      <c r="AC572" s="6"/>
      <c r="AD572" s="6"/>
      <c r="AE572" s="6"/>
      <c r="AF572" s="6"/>
      <c r="AG572" s="6"/>
      <c r="AH572" s="6"/>
      <c r="AI572" s="6"/>
      <c r="AJ572" s="6"/>
    </row>
    <row r="573" spans="2:36" s="9" customFormat="1" ht="6" hidden="1" customHeight="1" x14ac:dyDescent="0.35">
      <c r="B573" s="10"/>
      <c r="F573" s="7"/>
      <c r="G573" s="2"/>
      <c r="H573" s="7"/>
      <c r="I573" s="7"/>
      <c r="J573" s="7"/>
      <c r="K573" s="7"/>
      <c r="L573" s="7"/>
      <c r="M573" s="3"/>
      <c r="N573" s="2"/>
      <c r="O573" s="7"/>
      <c r="P573" s="2"/>
      <c r="Q573" s="7"/>
      <c r="R573" s="14"/>
      <c r="S573" s="14"/>
      <c r="T573" s="20"/>
      <c r="U573" s="20"/>
      <c r="V573" s="20"/>
      <c r="W573" s="32"/>
      <c r="X573" s="173"/>
      <c r="Y573" s="174"/>
      <c r="Z573" s="6"/>
      <c r="AA573" s="6"/>
      <c r="AB573" s="6"/>
      <c r="AC573" s="6"/>
      <c r="AD573" s="6"/>
      <c r="AE573" s="6"/>
      <c r="AF573" s="6"/>
      <c r="AG573" s="6"/>
      <c r="AH573" s="6"/>
      <c r="AI573" s="6"/>
      <c r="AJ573" s="6"/>
    </row>
    <row r="574" spans="2:36" s="9" customFormat="1" ht="6" hidden="1" customHeight="1" x14ac:dyDescent="0.35">
      <c r="B574" s="10"/>
      <c r="F574" s="7"/>
      <c r="G574" s="2"/>
      <c r="H574" s="7"/>
      <c r="I574" s="7"/>
      <c r="J574" s="7"/>
      <c r="K574" s="7"/>
      <c r="L574" s="7"/>
      <c r="M574" s="3"/>
      <c r="N574" s="2"/>
      <c r="O574" s="7"/>
      <c r="P574" s="2"/>
      <c r="Q574" s="7"/>
      <c r="R574" s="14"/>
      <c r="S574" s="14"/>
      <c r="T574" s="20"/>
      <c r="U574" s="20"/>
      <c r="V574" s="20"/>
      <c r="W574" s="32"/>
      <c r="X574" s="173"/>
      <c r="Y574" s="174"/>
      <c r="Z574" s="6"/>
      <c r="AA574" s="6"/>
      <c r="AB574" s="6"/>
      <c r="AC574" s="6"/>
      <c r="AD574" s="6"/>
      <c r="AE574" s="6"/>
      <c r="AF574" s="6"/>
      <c r="AG574" s="6"/>
      <c r="AH574" s="6"/>
      <c r="AI574" s="6"/>
      <c r="AJ574" s="6"/>
    </row>
    <row r="575" spans="2:36" s="9" customFormat="1" ht="6" hidden="1" customHeight="1" x14ac:dyDescent="0.35">
      <c r="B575" s="10"/>
      <c r="F575" s="7"/>
      <c r="G575" s="2"/>
      <c r="H575" s="7"/>
      <c r="I575" s="7"/>
      <c r="J575" s="7"/>
      <c r="K575" s="7"/>
      <c r="L575" s="7"/>
      <c r="M575" s="3"/>
      <c r="N575" s="2"/>
      <c r="O575" s="7"/>
      <c r="P575" s="2"/>
      <c r="Q575" s="7"/>
      <c r="R575" s="14"/>
      <c r="S575" s="14"/>
      <c r="T575" s="20"/>
      <c r="U575" s="20"/>
      <c r="V575" s="20"/>
      <c r="W575" s="32"/>
      <c r="X575" s="173"/>
      <c r="Y575" s="174"/>
      <c r="Z575" s="6"/>
      <c r="AA575" s="6"/>
      <c r="AB575" s="6"/>
      <c r="AC575" s="6"/>
      <c r="AD575" s="6"/>
      <c r="AE575" s="6"/>
      <c r="AF575" s="6"/>
      <c r="AG575" s="6"/>
      <c r="AH575" s="6"/>
      <c r="AI575" s="6"/>
      <c r="AJ575" s="6"/>
    </row>
    <row r="576" spans="2:36" s="9" customFormat="1" ht="6" hidden="1" customHeight="1" x14ac:dyDescent="0.35">
      <c r="B576" s="10"/>
      <c r="F576" s="7"/>
      <c r="G576" s="2"/>
      <c r="H576" s="7"/>
      <c r="I576" s="7"/>
      <c r="J576" s="7"/>
      <c r="K576" s="7"/>
      <c r="L576" s="7"/>
      <c r="M576" s="3"/>
      <c r="N576" s="2"/>
      <c r="O576" s="7"/>
      <c r="P576" s="2"/>
      <c r="Q576" s="7"/>
      <c r="R576" s="14"/>
      <c r="S576" s="14"/>
      <c r="T576" s="20"/>
      <c r="U576" s="20"/>
      <c r="V576" s="20"/>
      <c r="W576" s="32"/>
      <c r="X576" s="173"/>
      <c r="Y576" s="174"/>
      <c r="Z576" s="6"/>
      <c r="AA576" s="6"/>
      <c r="AB576" s="6"/>
      <c r="AC576" s="6"/>
      <c r="AD576" s="6"/>
      <c r="AE576" s="6"/>
      <c r="AF576" s="6"/>
      <c r="AG576" s="6"/>
      <c r="AH576" s="6"/>
      <c r="AI576" s="6"/>
      <c r="AJ576" s="6"/>
    </row>
    <row r="577" spans="2:36" s="9" customFormat="1" ht="6" hidden="1" customHeight="1" x14ac:dyDescent="0.35">
      <c r="B577" s="10"/>
      <c r="F577" s="7"/>
      <c r="G577" s="2"/>
      <c r="H577" s="7"/>
      <c r="I577" s="7"/>
      <c r="J577" s="7"/>
      <c r="K577" s="7"/>
      <c r="L577" s="7"/>
      <c r="M577" s="3"/>
      <c r="N577" s="2"/>
      <c r="O577" s="7"/>
      <c r="P577" s="2"/>
      <c r="Q577" s="7"/>
      <c r="R577" s="14"/>
      <c r="S577" s="14"/>
      <c r="T577" s="20"/>
      <c r="U577" s="20"/>
      <c r="V577" s="20"/>
      <c r="W577" s="32"/>
      <c r="X577" s="173"/>
      <c r="Y577" s="174"/>
      <c r="Z577" s="6"/>
      <c r="AA577" s="6"/>
      <c r="AB577" s="6"/>
      <c r="AC577" s="6"/>
      <c r="AD577" s="6"/>
      <c r="AE577" s="6"/>
      <c r="AF577" s="6"/>
      <c r="AG577" s="6"/>
      <c r="AH577" s="6"/>
      <c r="AI577" s="6"/>
      <c r="AJ577" s="6"/>
    </row>
    <row r="578" spans="2:36" s="9" customFormat="1" ht="6" hidden="1" customHeight="1" x14ac:dyDescent="0.35">
      <c r="B578" s="10"/>
      <c r="F578" s="7"/>
      <c r="G578" s="2"/>
      <c r="H578" s="7"/>
      <c r="I578" s="7"/>
      <c r="J578" s="7"/>
      <c r="K578" s="7"/>
      <c r="L578" s="7"/>
      <c r="M578" s="3"/>
      <c r="N578" s="2"/>
      <c r="O578" s="7"/>
      <c r="P578" s="2"/>
      <c r="Q578" s="7"/>
      <c r="R578" s="14"/>
      <c r="S578" s="14"/>
      <c r="T578" s="20"/>
      <c r="U578" s="20"/>
      <c r="V578" s="20"/>
      <c r="W578" s="32"/>
      <c r="X578" s="173"/>
      <c r="Y578" s="174"/>
      <c r="Z578" s="6"/>
      <c r="AA578" s="6"/>
      <c r="AB578" s="6"/>
      <c r="AC578" s="6"/>
      <c r="AD578" s="6"/>
      <c r="AE578" s="6"/>
      <c r="AF578" s="6"/>
      <c r="AG578" s="6"/>
      <c r="AH578" s="6"/>
      <c r="AI578" s="6"/>
      <c r="AJ578" s="6"/>
    </row>
    <row r="579" spans="2:36" s="9" customFormat="1" ht="6" hidden="1" customHeight="1" x14ac:dyDescent="0.35">
      <c r="B579" s="10"/>
      <c r="F579" s="7"/>
      <c r="G579" s="2"/>
      <c r="H579" s="7"/>
      <c r="I579" s="7"/>
      <c r="J579" s="7"/>
      <c r="K579" s="7"/>
      <c r="L579" s="7"/>
      <c r="M579" s="3"/>
      <c r="N579" s="2"/>
      <c r="O579" s="7"/>
      <c r="P579" s="2"/>
      <c r="Q579" s="7"/>
      <c r="R579" s="14"/>
      <c r="S579" s="14"/>
      <c r="T579" s="20"/>
      <c r="U579" s="20"/>
      <c r="V579" s="20"/>
      <c r="W579" s="32"/>
      <c r="X579" s="173"/>
      <c r="Y579" s="174"/>
      <c r="Z579" s="6"/>
      <c r="AA579" s="6"/>
      <c r="AB579" s="6"/>
      <c r="AC579" s="6"/>
      <c r="AD579" s="6"/>
      <c r="AE579" s="6"/>
      <c r="AF579" s="6"/>
      <c r="AG579" s="6"/>
      <c r="AH579" s="6"/>
      <c r="AI579" s="6"/>
      <c r="AJ579" s="6"/>
    </row>
    <row r="580" spans="2:36" s="9" customFormat="1" ht="6" hidden="1" customHeight="1" x14ac:dyDescent="0.35">
      <c r="B580" s="10"/>
      <c r="F580" s="7"/>
      <c r="G580" s="2"/>
      <c r="H580" s="7"/>
      <c r="I580" s="7"/>
      <c r="J580" s="7"/>
      <c r="K580" s="7"/>
      <c r="L580" s="7"/>
      <c r="M580" s="3"/>
      <c r="N580" s="2"/>
      <c r="O580" s="7"/>
      <c r="P580" s="2"/>
      <c r="Q580" s="7"/>
      <c r="R580" s="14"/>
      <c r="S580" s="14"/>
      <c r="T580" s="20"/>
      <c r="U580" s="20"/>
      <c r="V580" s="20"/>
      <c r="W580" s="32"/>
      <c r="X580" s="173"/>
      <c r="Y580" s="174"/>
      <c r="Z580" s="6"/>
      <c r="AA580" s="6"/>
      <c r="AB580" s="6"/>
      <c r="AC580" s="6"/>
      <c r="AD580" s="6"/>
      <c r="AE580" s="6"/>
      <c r="AF580" s="6"/>
      <c r="AG580" s="6"/>
      <c r="AH580" s="6"/>
      <c r="AI580" s="6"/>
      <c r="AJ580" s="6"/>
    </row>
    <row r="581" spans="2:36" s="9" customFormat="1" ht="6" hidden="1" customHeight="1" x14ac:dyDescent="0.35">
      <c r="B581" s="10"/>
      <c r="F581" s="7"/>
      <c r="G581" s="2"/>
      <c r="H581" s="7"/>
      <c r="I581" s="7"/>
      <c r="J581" s="7"/>
      <c r="K581" s="7"/>
      <c r="L581" s="7"/>
      <c r="M581" s="3"/>
      <c r="N581" s="2"/>
      <c r="O581" s="7"/>
      <c r="P581" s="2"/>
      <c r="Q581" s="7"/>
      <c r="R581" s="14"/>
      <c r="S581" s="14"/>
      <c r="T581" s="20"/>
      <c r="U581" s="20"/>
      <c r="V581" s="20"/>
      <c r="W581" s="32"/>
      <c r="X581" s="173"/>
      <c r="Y581" s="174"/>
      <c r="Z581" s="6"/>
      <c r="AA581" s="6"/>
      <c r="AB581" s="6"/>
      <c r="AC581" s="6"/>
      <c r="AD581" s="6"/>
      <c r="AE581" s="6"/>
      <c r="AF581" s="6"/>
      <c r="AG581" s="6"/>
      <c r="AH581" s="6"/>
      <c r="AI581" s="6"/>
      <c r="AJ581" s="6"/>
    </row>
    <row r="582" spans="2:36" s="9" customFormat="1" ht="6" hidden="1" customHeight="1" x14ac:dyDescent="0.35">
      <c r="B582" s="10"/>
      <c r="F582" s="7"/>
      <c r="G582" s="2"/>
      <c r="H582" s="7"/>
      <c r="I582" s="7"/>
      <c r="J582" s="7"/>
      <c r="K582" s="7"/>
      <c r="L582" s="7"/>
      <c r="M582" s="3"/>
      <c r="N582" s="2"/>
      <c r="O582" s="7"/>
      <c r="P582" s="2"/>
      <c r="Q582" s="7"/>
      <c r="R582" s="14"/>
      <c r="S582" s="14"/>
      <c r="T582" s="20"/>
      <c r="U582" s="20"/>
      <c r="V582" s="20"/>
      <c r="W582" s="32"/>
      <c r="X582" s="173"/>
      <c r="Y582" s="174"/>
      <c r="Z582" s="6"/>
      <c r="AA582" s="6"/>
      <c r="AB582" s="6"/>
      <c r="AC582" s="6"/>
      <c r="AD582" s="6"/>
      <c r="AE582" s="6"/>
      <c r="AF582" s="6"/>
      <c r="AG582" s="6"/>
      <c r="AH582" s="6"/>
      <c r="AI582" s="6"/>
      <c r="AJ582" s="6"/>
    </row>
    <row r="583" spans="2:36" s="9" customFormat="1" ht="6" hidden="1" customHeight="1" x14ac:dyDescent="0.35">
      <c r="B583" s="10"/>
      <c r="F583" s="7"/>
      <c r="G583" s="2"/>
      <c r="H583" s="7"/>
      <c r="I583" s="7"/>
      <c r="J583" s="7"/>
      <c r="K583" s="7"/>
      <c r="L583" s="7"/>
      <c r="M583" s="3"/>
      <c r="N583" s="2"/>
      <c r="O583" s="7"/>
      <c r="P583" s="2"/>
      <c r="Q583" s="7"/>
      <c r="R583" s="14"/>
      <c r="S583" s="14"/>
      <c r="T583" s="20"/>
      <c r="U583" s="20"/>
      <c r="V583" s="20"/>
      <c r="W583" s="32"/>
      <c r="X583" s="173"/>
      <c r="Y583" s="174"/>
      <c r="Z583" s="6"/>
      <c r="AA583" s="6"/>
      <c r="AB583" s="6"/>
      <c r="AC583" s="6"/>
      <c r="AD583" s="6"/>
      <c r="AE583" s="6"/>
      <c r="AF583" s="6"/>
      <c r="AG583" s="6"/>
      <c r="AH583" s="6"/>
      <c r="AI583" s="6"/>
      <c r="AJ583" s="6"/>
    </row>
    <row r="584" spans="2:36" s="9" customFormat="1" ht="6" hidden="1" customHeight="1" x14ac:dyDescent="0.35">
      <c r="B584" s="10"/>
      <c r="F584" s="7"/>
      <c r="G584" s="2"/>
      <c r="H584" s="7"/>
      <c r="I584" s="7"/>
      <c r="J584" s="7"/>
      <c r="K584" s="7"/>
      <c r="L584" s="7"/>
      <c r="M584" s="3"/>
      <c r="N584" s="2"/>
      <c r="O584" s="7"/>
      <c r="P584" s="2"/>
      <c r="Q584" s="7"/>
      <c r="R584" s="14"/>
      <c r="S584" s="14"/>
      <c r="T584" s="20"/>
      <c r="U584" s="20"/>
      <c r="V584" s="20"/>
      <c r="W584" s="32"/>
      <c r="X584" s="173"/>
      <c r="Y584" s="174"/>
      <c r="Z584" s="6"/>
      <c r="AA584" s="6"/>
      <c r="AB584" s="6"/>
      <c r="AC584" s="6"/>
      <c r="AD584" s="6"/>
      <c r="AE584" s="6"/>
      <c r="AF584" s="6"/>
      <c r="AG584" s="6"/>
      <c r="AH584" s="6"/>
      <c r="AI584" s="6"/>
      <c r="AJ584" s="6"/>
    </row>
    <row r="585" spans="2:36" s="9" customFormat="1" ht="6" hidden="1" customHeight="1" x14ac:dyDescent="0.35">
      <c r="B585" s="10"/>
      <c r="F585" s="7"/>
      <c r="G585" s="2"/>
      <c r="H585" s="7"/>
      <c r="I585" s="7"/>
      <c r="J585" s="7"/>
      <c r="K585" s="7"/>
      <c r="L585" s="7"/>
      <c r="M585" s="3"/>
      <c r="N585" s="2"/>
      <c r="O585" s="7"/>
      <c r="P585" s="2"/>
      <c r="Q585" s="7"/>
      <c r="R585" s="14"/>
      <c r="S585" s="14"/>
      <c r="T585" s="20"/>
      <c r="U585" s="20"/>
      <c r="V585" s="20"/>
      <c r="W585" s="32"/>
      <c r="X585" s="173"/>
      <c r="Y585" s="174"/>
      <c r="Z585" s="6"/>
      <c r="AA585" s="6"/>
      <c r="AB585" s="6"/>
      <c r="AC585" s="6"/>
      <c r="AD585" s="6"/>
      <c r="AE585" s="6"/>
      <c r="AF585" s="6"/>
      <c r="AG585" s="6"/>
      <c r="AH585" s="6"/>
      <c r="AI585" s="6"/>
      <c r="AJ585" s="6"/>
    </row>
    <row r="586" spans="2:36" s="9" customFormat="1" ht="6" hidden="1" customHeight="1" x14ac:dyDescent="0.35">
      <c r="B586" s="10"/>
      <c r="F586" s="7"/>
      <c r="G586" s="2"/>
      <c r="H586" s="7"/>
      <c r="I586" s="7"/>
      <c r="J586" s="7"/>
      <c r="K586" s="7"/>
      <c r="L586" s="7"/>
      <c r="M586" s="3"/>
      <c r="N586" s="2"/>
      <c r="O586" s="7"/>
      <c r="P586" s="2"/>
      <c r="Q586" s="7"/>
      <c r="R586" s="14"/>
      <c r="S586" s="14"/>
      <c r="T586" s="20"/>
      <c r="U586" s="20"/>
      <c r="V586" s="20"/>
      <c r="W586" s="32"/>
      <c r="X586" s="173"/>
      <c r="Y586" s="174"/>
      <c r="Z586" s="6"/>
      <c r="AA586" s="6"/>
      <c r="AB586" s="6"/>
      <c r="AC586" s="6"/>
      <c r="AD586" s="6"/>
      <c r="AE586" s="6"/>
      <c r="AF586" s="6"/>
      <c r="AG586" s="6"/>
      <c r="AH586" s="6"/>
      <c r="AI586" s="6"/>
      <c r="AJ586" s="6"/>
    </row>
    <row r="587" spans="2:36" s="9" customFormat="1" ht="6" hidden="1" customHeight="1" x14ac:dyDescent="0.35">
      <c r="B587" s="10"/>
      <c r="F587" s="7"/>
      <c r="G587" s="2"/>
      <c r="H587" s="7"/>
      <c r="I587" s="7"/>
      <c r="J587" s="7"/>
      <c r="K587" s="7"/>
      <c r="L587" s="7"/>
      <c r="M587" s="3"/>
      <c r="N587" s="2"/>
      <c r="O587" s="7"/>
      <c r="P587" s="2"/>
      <c r="Q587" s="7"/>
      <c r="R587" s="14"/>
      <c r="S587" s="14"/>
      <c r="T587" s="20"/>
      <c r="U587" s="20"/>
      <c r="V587" s="20"/>
      <c r="W587" s="32"/>
      <c r="X587" s="173"/>
      <c r="Y587" s="174"/>
      <c r="Z587" s="6"/>
      <c r="AA587" s="6"/>
      <c r="AB587" s="6"/>
      <c r="AC587" s="6"/>
      <c r="AD587" s="6"/>
      <c r="AE587" s="6"/>
      <c r="AF587" s="6"/>
      <c r="AG587" s="6"/>
      <c r="AH587" s="6"/>
      <c r="AI587" s="6"/>
      <c r="AJ587" s="6"/>
    </row>
    <row r="588" spans="2:36" s="9" customFormat="1" ht="6" hidden="1" customHeight="1" x14ac:dyDescent="0.35">
      <c r="B588" s="10"/>
      <c r="F588" s="7"/>
      <c r="G588" s="2"/>
      <c r="H588" s="7"/>
      <c r="I588" s="7"/>
      <c r="J588" s="7"/>
      <c r="K588" s="7"/>
      <c r="L588" s="7"/>
      <c r="M588" s="3"/>
      <c r="N588" s="2"/>
      <c r="O588" s="7"/>
      <c r="P588" s="2"/>
      <c r="Q588" s="7"/>
      <c r="R588" s="14"/>
      <c r="S588" s="14"/>
      <c r="T588" s="20"/>
      <c r="U588" s="20"/>
      <c r="V588" s="20"/>
      <c r="W588" s="32"/>
      <c r="X588" s="173"/>
      <c r="Y588" s="174"/>
      <c r="Z588" s="6"/>
      <c r="AA588" s="6"/>
      <c r="AB588" s="6"/>
      <c r="AC588" s="6"/>
      <c r="AD588" s="6"/>
      <c r="AE588" s="6"/>
      <c r="AF588" s="6"/>
      <c r="AG588" s="6"/>
      <c r="AH588" s="6"/>
      <c r="AI588" s="6"/>
      <c r="AJ588" s="6"/>
    </row>
    <row r="589" spans="2:36" s="9" customFormat="1" ht="6" hidden="1" customHeight="1" x14ac:dyDescent="0.35">
      <c r="B589" s="10"/>
      <c r="F589" s="7"/>
      <c r="G589" s="2"/>
      <c r="H589" s="7"/>
      <c r="I589" s="7"/>
      <c r="J589" s="7"/>
      <c r="K589" s="7"/>
      <c r="L589" s="7"/>
      <c r="M589" s="3"/>
      <c r="N589" s="2"/>
      <c r="O589" s="7"/>
      <c r="P589" s="2"/>
      <c r="Q589" s="7"/>
      <c r="R589" s="14"/>
      <c r="S589" s="14"/>
      <c r="T589" s="20"/>
      <c r="U589" s="20"/>
      <c r="V589" s="20"/>
      <c r="W589" s="32"/>
      <c r="X589" s="173"/>
      <c r="Y589" s="174"/>
      <c r="Z589" s="6"/>
      <c r="AA589" s="6"/>
      <c r="AB589" s="6"/>
      <c r="AC589" s="6"/>
      <c r="AD589" s="6"/>
      <c r="AE589" s="6"/>
      <c r="AF589" s="6"/>
      <c r="AG589" s="6"/>
      <c r="AH589" s="6"/>
      <c r="AI589" s="6"/>
      <c r="AJ589" s="6"/>
    </row>
    <row r="590" spans="2:36" s="9" customFormat="1" ht="6" hidden="1" customHeight="1" x14ac:dyDescent="0.35">
      <c r="B590" s="10"/>
      <c r="F590" s="7"/>
      <c r="G590" s="2"/>
      <c r="H590" s="7"/>
      <c r="I590" s="7"/>
      <c r="J590" s="7"/>
      <c r="K590" s="7"/>
      <c r="L590" s="7"/>
      <c r="M590" s="3"/>
      <c r="N590" s="2"/>
      <c r="O590" s="7"/>
      <c r="P590" s="2"/>
      <c r="Q590" s="7"/>
      <c r="R590" s="14"/>
      <c r="S590" s="14"/>
      <c r="T590" s="20"/>
      <c r="U590" s="20"/>
      <c r="V590" s="20"/>
      <c r="W590" s="32"/>
      <c r="X590" s="173"/>
      <c r="Y590" s="174"/>
      <c r="Z590" s="6"/>
      <c r="AA590" s="6"/>
      <c r="AB590" s="6"/>
      <c r="AC590" s="6"/>
      <c r="AD590" s="6"/>
      <c r="AE590" s="6"/>
      <c r="AF590" s="6"/>
      <c r="AG590" s="6"/>
      <c r="AH590" s="6"/>
      <c r="AI590" s="6"/>
      <c r="AJ590" s="6"/>
    </row>
    <row r="591" spans="2:36" s="9" customFormat="1" ht="6" hidden="1" customHeight="1" x14ac:dyDescent="0.35">
      <c r="B591" s="10"/>
      <c r="F591" s="7"/>
      <c r="G591" s="2"/>
      <c r="H591" s="7"/>
      <c r="I591" s="7"/>
      <c r="J591" s="7"/>
      <c r="K591" s="7"/>
      <c r="L591" s="7"/>
      <c r="M591" s="3"/>
      <c r="N591" s="2"/>
      <c r="O591" s="7"/>
      <c r="P591" s="2"/>
      <c r="Q591" s="7"/>
      <c r="R591" s="14"/>
      <c r="S591" s="14"/>
      <c r="T591" s="20"/>
      <c r="U591" s="20"/>
      <c r="V591" s="20"/>
      <c r="W591" s="32"/>
      <c r="X591" s="173"/>
      <c r="Y591" s="174"/>
      <c r="Z591" s="6"/>
      <c r="AA591" s="6"/>
      <c r="AB591" s="6"/>
      <c r="AC591" s="6"/>
      <c r="AD591" s="6"/>
      <c r="AE591" s="6"/>
      <c r="AF591" s="6"/>
      <c r="AG591" s="6"/>
      <c r="AH591" s="6"/>
      <c r="AI591" s="6"/>
      <c r="AJ591" s="6"/>
    </row>
    <row r="592" spans="2:36" s="9" customFormat="1" ht="6" hidden="1" customHeight="1" x14ac:dyDescent="0.35">
      <c r="B592" s="10"/>
      <c r="F592" s="7"/>
      <c r="G592" s="2"/>
      <c r="H592" s="7"/>
      <c r="I592" s="7"/>
      <c r="J592" s="7"/>
      <c r="K592" s="7"/>
      <c r="L592" s="7"/>
      <c r="M592" s="3"/>
      <c r="N592" s="2"/>
      <c r="O592" s="7"/>
      <c r="P592" s="2"/>
      <c r="Q592" s="7"/>
      <c r="R592" s="14"/>
      <c r="S592" s="14"/>
      <c r="T592" s="20"/>
      <c r="U592" s="20"/>
      <c r="V592" s="20"/>
      <c r="W592" s="32"/>
      <c r="X592" s="173"/>
      <c r="Y592" s="174"/>
      <c r="Z592" s="6"/>
      <c r="AA592" s="6"/>
      <c r="AB592" s="6"/>
      <c r="AC592" s="6"/>
      <c r="AD592" s="6"/>
      <c r="AE592" s="6"/>
      <c r="AF592" s="6"/>
      <c r="AG592" s="6"/>
      <c r="AH592" s="6"/>
      <c r="AI592" s="6"/>
      <c r="AJ592" s="6"/>
    </row>
    <row r="593" spans="2:36" s="9" customFormat="1" ht="6" hidden="1" customHeight="1" x14ac:dyDescent="0.35">
      <c r="B593" s="10"/>
      <c r="F593" s="7"/>
      <c r="G593" s="2"/>
      <c r="H593" s="7"/>
      <c r="I593" s="7"/>
      <c r="J593" s="7"/>
      <c r="K593" s="7"/>
      <c r="L593" s="7"/>
      <c r="M593" s="3"/>
      <c r="N593" s="2"/>
      <c r="O593" s="7"/>
      <c r="P593" s="2"/>
      <c r="Q593" s="7"/>
      <c r="R593" s="14"/>
      <c r="S593" s="14"/>
      <c r="T593" s="20"/>
      <c r="U593" s="20"/>
      <c r="V593" s="20"/>
      <c r="W593" s="32"/>
      <c r="X593" s="173"/>
      <c r="Y593" s="174"/>
      <c r="Z593" s="6"/>
      <c r="AA593" s="6"/>
      <c r="AB593" s="6"/>
      <c r="AC593" s="6"/>
      <c r="AD593" s="6"/>
      <c r="AE593" s="6"/>
      <c r="AF593" s="6"/>
      <c r="AG593" s="6"/>
      <c r="AH593" s="6"/>
      <c r="AI593" s="6"/>
      <c r="AJ593" s="6"/>
    </row>
    <row r="594" spans="2:36" s="9" customFormat="1" ht="6" hidden="1" customHeight="1" x14ac:dyDescent="0.35">
      <c r="B594" s="10"/>
      <c r="F594" s="7"/>
      <c r="G594" s="2"/>
      <c r="H594" s="7"/>
      <c r="I594" s="7"/>
      <c r="J594" s="7"/>
      <c r="K594" s="7"/>
      <c r="L594" s="7"/>
      <c r="M594" s="3"/>
      <c r="N594" s="2"/>
      <c r="O594" s="7"/>
      <c r="P594" s="2"/>
      <c r="Q594" s="7"/>
      <c r="R594" s="14"/>
      <c r="S594" s="14"/>
      <c r="T594" s="20"/>
      <c r="U594" s="20"/>
      <c r="V594" s="20"/>
      <c r="W594" s="32"/>
      <c r="X594" s="173"/>
      <c r="Y594" s="174"/>
      <c r="Z594" s="6"/>
      <c r="AA594" s="6"/>
      <c r="AB594" s="6"/>
      <c r="AC594" s="6"/>
      <c r="AD594" s="6"/>
      <c r="AE594" s="6"/>
      <c r="AF594" s="6"/>
      <c r="AG594" s="6"/>
      <c r="AH594" s="6"/>
      <c r="AI594" s="6"/>
      <c r="AJ594" s="6"/>
    </row>
    <row r="595" spans="2:36" s="9" customFormat="1" ht="6" hidden="1" customHeight="1" x14ac:dyDescent="0.35">
      <c r="B595" s="10"/>
      <c r="F595" s="7"/>
      <c r="G595" s="2"/>
      <c r="H595" s="7"/>
      <c r="I595" s="7"/>
      <c r="J595" s="7"/>
      <c r="K595" s="7"/>
      <c r="L595" s="7"/>
      <c r="M595" s="3"/>
      <c r="N595" s="2"/>
      <c r="O595" s="7"/>
      <c r="P595" s="2"/>
      <c r="Q595" s="7"/>
      <c r="R595" s="14"/>
      <c r="S595" s="14"/>
      <c r="T595" s="20"/>
      <c r="U595" s="20"/>
      <c r="V595" s="20"/>
      <c r="W595" s="32"/>
      <c r="X595" s="173"/>
      <c r="Y595" s="174"/>
      <c r="Z595" s="6"/>
      <c r="AA595" s="6"/>
      <c r="AB595" s="6"/>
      <c r="AC595" s="6"/>
      <c r="AD595" s="6"/>
      <c r="AE595" s="6"/>
      <c r="AF595" s="6"/>
      <c r="AG595" s="6"/>
      <c r="AH595" s="6"/>
      <c r="AI595" s="6"/>
      <c r="AJ595" s="6"/>
    </row>
    <row r="596" spans="2:36" s="9" customFormat="1" ht="6" hidden="1" customHeight="1" x14ac:dyDescent="0.35">
      <c r="B596" s="10"/>
      <c r="F596" s="7"/>
      <c r="G596" s="2"/>
      <c r="H596" s="7"/>
      <c r="I596" s="7"/>
      <c r="J596" s="7"/>
      <c r="K596" s="7"/>
      <c r="L596" s="7"/>
      <c r="M596" s="3"/>
      <c r="N596" s="2"/>
      <c r="O596" s="7"/>
      <c r="P596" s="2"/>
      <c r="Q596" s="7"/>
      <c r="R596" s="14"/>
      <c r="S596" s="14"/>
      <c r="T596" s="20"/>
      <c r="U596" s="20"/>
      <c r="V596" s="20"/>
      <c r="W596" s="32"/>
      <c r="X596" s="173"/>
      <c r="Y596" s="174"/>
      <c r="Z596" s="6"/>
      <c r="AA596" s="6"/>
      <c r="AB596" s="6"/>
      <c r="AC596" s="6"/>
      <c r="AD596" s="6"/>
      <c r="AE596" s="6"/>
      <c r="AF596" s="6"/>
      <c r="AG596" s="6"/>
      <c r="AH596" s="6"/>
      <c r="AI596" s="6"/>
      <c r="AJ596" s="6"/>
    </row>
    <row r="597" spans="2:36" s="9" customFormat="1" ht="6" hidden="1" customHeight="1" x14ac:dyDescent="0.35">
      <c r="B597" s="10"/>
      <c r="F597" s="7"/>
      <c r="G597" s="2"/>
      <c r="H597" s="7"/>
      <c r="I597" s="7"/>
      <c r="J597" s="7"/>
      <c r="K597" s="7"/>
      <c r="L597" s="7"/>
      <c r="M597" s="3"/>
      <c r="N597" s="2"/>
      <c r="O597" s="7"/>
      <c r="P597" s="2"/>
      <c r="Q597" s="7"/>
      <c r="R597" s="14"/>
      <c r="S597" s="14"/>
      <c r="T597" s="20"/>
      <c r="U597" s="20"/>
      <c r="V597" s="20"/>
      <c r="W597" s="32"/>
      <c r="X597" s="173"/>
      <c r="Y597" s="174"/>
      <c r="Z597" s="6"/>
      <c r="AA597" s="6"/>
      <c r="AB597" s="6"/>
      <c r="AC597" s="6"/>
      <c r="AD597" s="6"/>
      <c r="AE597" s="6"/>
      <c r="AF597" s="6"/>
      <c r="AG597" s="6"/>
      <c r="AH597" s="6"/>
      <c r="AI597" s="6"/>
      <c r="AJ597" s="6"/>
    </row>
    <row r="598" spans="2:36" s="9" customFormat="1" ht="6" hidden="1" customHeight="1" x14ac:dyDescent="0.35">
      <c r="B598" s="10"/>
      <c r="F598" s="7"/>
      <c r="G598" s="2"/>
      <c r="H598" s="7"/>
      <c r="I598" s="7"/>
      <c r="J598" s="7"/>
      <c r="K598" s="7"/>
      <c r="L598" s="7"/>
      <c r="M598" s="3"/>
      <c r="N598" s="2"/>
      <c r="O598" s="7"/>
      <c r="P598" s="2"/>
      <c r="Q598" s="7"/>
      <c r="R598" s="14"/>
      <c r="S598" s="14"/>
      <c r="T598" s="20"/>
      <c r="U598" s="20"/>
      <c r="V598" s="20"/>
      <c r="W598" s="32"/>
      <c r="X598" s="173"/>
      <c r="Y598" s="174"/>
      <c r="Z598" s="6"/>
      <c r="AA598" s="6"/>
      <c r="AB598" s="6"/>
      <c r="AC598" s="6"/>
      <c r="AD598" s="6"/>
      <c r="AE598" s="6"/>
      <c r="AF598" s="6"/>
      <c r="AG598" s="6"/>
      <c r="AH598" s="6"/>
      <c r="AI598" s="6"/>
      <c r="AJ598" s="6"/>
    </row>
    <row r="599" spans="2:36" s="9" customFormat="1" ht="6" hidden="1" customHeight="1" x14ac:dyDescent="0.35">
      <c r="B599" s="10"/>
      <c r="F599" s="7"/>
      <c r="G599" s="2"/>
      <c r="H599" s="7"/>
      <c r="I599" s="7"/>
      <c r="J599" s="7"/>
      <c r="K599" s="7"/>
      <c r="L599" s="7"/>
      <c r="M599" s="3"/>
      <c r="N599" s="2"/>
      <c r="O599" s="7"/>
      <c r="P599" s="2"/>
      <c r="Q599" s="7"/>
      <c r="R599" s="14"/>
      <c r="S599" s="14"/>
      <c r="T599" s="20"/>
      <c r="U599" s="20"/>
      <c r="V599" s="20"/>
      <c r="W599" s="32"/>
      <c r="X599" s="173"/>
      <c r="Y599" s="174"/>
      <c r="Z599" s="6"/>
      <c r="AA599" s="6"/>
      <c r="AB599" s="6"/>
      <c r="AC599" s="6"/>
      <c r="AD599" s="6"/>
      <c r="AE599" s="6"/>
      <c r="AF599" s="6"/>
      <c r="AG599" s="6"/>
      <c r="AH599" s="6"/>
      <c r="AI599" s="6"/>
      <c r="AJ599" s="6"/>
    </row>
    <row r="600" spans="2:36" s="9" customFormat="1" ht="6" hidden="1" customHeight="1" x14ac:dyDescent="0.35">
      <c r="B600" s="10"/>
      <c r="F600" s="7"/>
      <c r="G600" s="2"/>
      <c r="H600" s="7"/>
      <c r="I600" s="7"/>
      <c r="J600" s="7"/>
      <c r="K600" s="7"/>
      <c r="L600" s="7"/>
      <c r="M600" s="3"/>
      <c r="N600" s="2"/>
      <c r="O600" s="7"/>
      <c r="P600" s="2"/>
      <c r="Q600" s="7"/>
      <c r="R600" s="14"/>
      <c r="S600" s="14"/>
      <c r="T600" s="20"/>
      <c r="U600" s="20"/>
      <c r="V600" s="20"/>
      <c r="W600" s="32"/>
      <c r="X600" s="173"/>
      <c r="Y600" s="174"/>
      <c r="Z600" s="6"/>
      <c r="AA600" s="6"/>
      <c r="AB600" s="6"/>
      <c r="AC600" s="6"/>
      <c r="AD600" s="6"/>
      <c r="AE600" s="6"/>
      <c r="AF600" s="6"/>
      <c r="AG600" s="6"/>
      <c r="AH600" s="6"/>
      <c r="AI600" s="6"/>
      <c r="AJ600" s="6"/>
    </row>
    <row r="601" spans="2:36" s="9" customFormat="1" ht="6" hidden="1" customHeight="1" x14ac:dyDescent="0.35">
      <c r="B601" s="10"/>
      <c r="F601" s="7"/>
      <c r="G601" s="2"/>
      <c r="H601" s="7"/>
      <c r="I601" s="7"/>
      <c r="J601" s="7"/>
      <c r="K601" s="7"/>
      <c r="L601" s="7"/>
      <c r="M601" s="3"/>
      <c r="N601" s="2"/>
      <c r="O601" s="7"/>
      <c r="P601" s="2"/>
      <c r="Q601" s="7"/>
      <c r="R601" s="14"/>
      <c r="S601" s="14"/>
      <c r="T601" s="20"/>
      <c r="U601" s="20"/>
      <c r="V601" s="20"/>
      <c r="W601" s="32"/>
      <c r="X601" s="173"/>
      <c r="Y601" s="174"/>
      <c r="Z601" s="6"/>
      <c r="AA601" s="6"/>
      <c r="AB601" s="6"/>
      <c r="AC601" s="6"/>
      <c r="AD601" s="6"/>
      <c r="AE601" s="6"/>
      <c r="AF601" s="6"/>
      <c r="AG601" s="6"/>
      <c r="AH601" s="6"/>
      <c r="AI601" s="6"/>
      <c r="AJ601" s="6"/>
    </row>
    <row r="602" spans="2:36" s="9" customFormat="1" ht="6" hidden="1" customHeight="1" x14ac:dyDescent="0.35">
      <c r="B602" s="10"/>
      <c r="F602" s="7"/>
      <c r="G602" s="2"/>
      <c r="H602" s="7"/>
      <c r="I602" s="7"/>
      <c r="J602" s="7"/>
      <c r="K602" s="7"/>
      <c r="L602" s="7"/>
      <c r="M602" s="3"/>
      <c r="N602" s="2"/>
      <c r="O602" s="7"/>
      <c r="P602" s="2"/>
      <c r="Q602" s="7"/>
      <c r="R602" s="14"/>
      <c r="S602" s="14"/>
      <c r="T602" s="20"/>
      <c r="U602" s="20"/>
      <c r="V602" s="20"/>
      <c r="W602" s="32"/>
      <c r="X602" s="173"/>
      <c r="Y602" s="174"/>
      <c r="Z602" s="6"/>
      <c r="AA602" s="6"/>
      <c r="AB602" s="6"/>
      <c r="AC602" s="6"/>
      <c r="AD602" s="6"/>
      <c r="AE602" s="6"/>
      <c r="AF602" s="6"/>
      <c r="AG602" s="6"/>
      <c r="AH602" s="6"/>
      <c r="AI602" s="6"/>
      <c r="AJ602" s="6"/>
    </row>
    <row r="603" spans="2:36" s="9" customFormat="1" ht="6" hidden="1" customHeight="1" x14ac:dyDescent="0.35">
      <c r="B603" s="10"/>
      <c r="F603" s="7"/>
      <c r="G603" s="2"/>
      <c r="H603" s="7"/>
      <c r="I603" s="7"/>
      <c r="J603" s="7"/>
      <c r="K603" s="7"/>
      <c r="L603" s="7"/>
      <c r="M603" s="3"/>
      <c r="N603" s="2"/>
      <c r="O603" s="7"/>
      <c r="P603" s="2"/>
      <c r="Q603" s="7"/>
      <c r="R603" s="14"/>
      <c r="S603" s="14"/>
      <c r="T603" s="20"/>
      <c r="U603" s="20"/>
      <c r="V603" s="20"/>
      <c r="W603" s="32"/>
      <c r="X603" s="173"/>
      <c r="Y603" s="174"/>
      <c r="Z603" s="6"/>
      <c r="AA603" s="6"/>
      <c r="AB603" s="6"/>
      <c r="AC603" s="6"/>
      <c r="AD603" s="6"/>
      <c r="AE603" s="6"/>
      <c r="AF603" s="6"/>
      <c r="AG603" s="6"/>
      <c r="AH603" s="6"/>
      <c r="AI603" s="6"/>
      <c r="AJ603" s="6"/>
    </row>
    <row r="604" spans="2:36" s="9" customFormat="1" ht="6" hidden="1" customHeight="1" x14ac:dyDescent="0.35">
      <c r="B604" s="10"/>
      <c r="F604" s="7"/>
      <c r="G604" s="2"/>
      <c r="H604" s="7"/>
      <c r="I604" s="7"/>
      <c r="J604" s="7"/>
      <c r="K604" s="7"/>
      <c r="L604" s="7"/>
      <c r="M604" s="3"/>
      <c r="N604" s="2"/>
      <c r="O604" s="7"/>
      <c r="P604" s="2"/>
      <c r="Q604" s="7"/>
      <c r="R604" s="14"/>
      <c r="S604" s="14"/>
      <c r="T604" s="20"/>
      <c r="U604" s="20"/>
      <c r="V604" s="20"/>
      <c r="W604" s="32"/>
      <c r="X604" s="173"/>
      <c r="Y604" s="174"/>
      <c r="Z604" s="6"/>
      <c r="AA604" s="6"/>
      <c r="AB604" s="6"/>
      <c r="AC604" s="6"/>
      <c r="AD604" s="6"/>
      <c r="AE604" s="6"/>
      <c r="AF604" s="6"/>
      <c r="AG604" s="6"/>
      <c r="AH604" s="6"/>
      <c r="AI604" s="6"/>
      <c r="AJ604" s="6"/>
    </row>
    <row r="605" spans="2:36" s="9" customFormat="1" ht="6" hidden="1" customHeight="1" x14ac:dyDescent="0.35">
      <c r="B605" s="10"/>
      <c r="F605" s="7"/>
      <c r="G605" s="2"/>
      <c r="H605" s="7"/>
      <c r="I605" s="7"/>
      <c r="J605" s="7"/>
      <c r="K605" s="7"/>
      <c r="L605" s="7"/>
      <c r="M605" s="3"/>
      <c r="N605" s="2"/>
      <c r="O605" s="7"/>
      <c r="P605" s="2"/>
      <c r="Q605" s="7"/>
      <c r="R605" s="14"/>
      <c r="S605" s="14"/>
      <c r="T605" s="20"/>
      <c r="U605" s="20"/>
      <c r="V605" s="20"/>
      <c r="W605" s="32"/>
      <c r="X605" s="173"/>
      <c r="Y605" s="174"/>
      <c r="Z605" s="6"/>
      <c r="AA605" s="6"/>
      <c r="AB605" s="6"/>
      <c r="AC605" s="6"/>
      <c r="AD605" s="6"/>
      <c r="AE605" s="6"/>
      <c r="AF605" s="6"/>
      <c r="AG605" s="6"/>
      <c r="AH605" s="6"/>
      <c r="AI605" s="6"/>
      <c r="AJ605" s="6"/>
    </row>
    <row r="606" spans="2:36" s="9" customFormat="1" ht="6" hidden="1" customHeight="1" x14ac:dyDescent="0.35">
      <c r="B606" s="10"/>
      <c r="F606" s="7"/>
      <c r="G606" s="2"/>
      <c r="H606" s="7"/>
      <c r="I606" s="7"/>
      <c r="J606" s="7"/>
      <c r="K606" s="7"/>
      <c r="L606" s="7"/>
      <c r="M606" s="3"/>
      <c r="N606" s="2"/>
      <c r="O606" s="7"/>
      <c r="P606" s="2"/>
      <c r="Q606" s="7"/>
      <c r="R606" s="14"/>
      <c r="S606" s="14"/>
      <c r="T606" s="20"/>
      <c r="U606" s="20"/>
      <c r="V606" s="20"/>
      <c r="W606" s="32"/>
      <c r="X606" s="173"/>
      <c r="Y606" s="174"/>
      <c r="Z606" s="6"/>
      <c r="AA606" s="6"/>
      <c r="AB606" s="6"/>
      <c r="AC606" s="6"/>
      <c r="AD606" s="6"/>
      <c r="AE606" s="6"/>
      <c r="AF606" s="6"/>
      <c r="AG606" s="6"/>
      <c r="AH606" s="6"/>
      <c r="AI606" s="6"/>
      <c r="AJ606" s="6"/>
    </row>
    <row r="607" spans="2:36" s="9" customFormat="1" ht="6" hidden="1" customHeight="1" x14ac:dyDescent="0.35">
      <c r="B607" s="10"/>
      <c r="F607" s="7"/>
      <c r="G607" s="2"/>
      <c r="H607" s="7"/>
      <c r="I607" s="7"/>
      <c r="J607" s="7"/>
      <c r="K607" s="7"/>
      <c r="L607" s="7"/>
      <c r="M607" s="3"/>
      <c r="N607" s="2"/>
      <c r="O607" s="7"/>
      <c r="P607" s="2"/>
      <c r="Q607" s="7"/>
      <c r="R607" s="14"/>
      <c r="S607" s="14"/>
      <c r="T607" s="20"/>
      <c r="U607" s="20"/>
      <c r="V607" s="20"/>
      <c r="W607" s="32"/>
      <c r="X607" s="173"/>
      <c r="Y607" s="174"/>
      <c r="Z607" s="6"/>
      <c r="AA607" s="6"/>
      <c r="AB607" s="6"/>
      <c r="AC607" s="6"/>
      <c r="AD607" s="6"/>
      <c r="AE607" s="6"/>
      <c r="AF607" s="6"/>
      <c r="AG607" s="6"/>
      <c r="AH607" s="6"/>
      <c r="AI607" s="6"/>
      <c r="AJ607" s="6"/>
    </row>
    <row r="608" spans="2:36" s="9" customFormat="1" ht="6" hidden="1" customHeight="1" x14ac:dyDescent="0.35">
      <c r="B608" s="10"/>
      <c r="F608" s="7"/>
      <c r="G608" s="2"/>
      <c r="H608" s="7"/>
      <c r="I608" s="7"/>
      <c r="J608" s="7"/>
      <c r="K608" s="7"/>
      <c r="L608" s="7"/>
      <c r="M608" s="3"/>
      <c r="N608" s="2"/>
      <c r="O608" s="7"/>
      <c r="P608" s="2"/>
      <c r="Q608" s="7"/>
      <c r="R608" s="14"/>
      <c r="S608" s="14"/>
      <c r="T608" s="20"/>
      <c r="U608" s="20"/>
      <c r="V608" s="20"/>
      <c r="W608" s="32"/>
      <c r="X608" s="173"/>
      <c r="Y608" s="174"/>
      <c r="Z608" s="6"/>
      <c r="AA608" s="6"/>
      <c r="AB608" s="6"/>
      <c r="AC608" s="6"/>
      <c r="AD608" s="6"/>
      <c r="AE608" s="6"/>
      <c r="AF608" s="6"/>
      <c r="AG608" s="6"/>
      <c r="AH608" s="6"/>
      <c r="AI608" s="6"/>
      <c r="AJ608" s="6"/>
    </row>
    <row r="609" spans="2:36" s="9" customFormat="1" ht="6" hidden="1" customHeight="1" x14ac:dyDescent="0.35">
      <c r="B609" s="10"/>
      <c r="F609" s="7"/>
      <c r="G609" s="2"/>
      <c r="H609" s="7"/>
      <c r="I609" s="7"/>
      <c r="J609" s="7"/>
      <c r="K609" s="7"/>
      <c r="L609" s="7"/>
      <c r="M609" s="3"/>
      <c r="N609" s="2"/>
      <c r="O609" s="7"/>
      <c r="P609" s="2"/>
      <c r="Q609" s="7"/>
      <c r="R609" s="14"/>
      <c r="S609" s="14"/>
      <c r="T609" s="20"/>
      <c r="U609" s="20"/>
      <c r="V609" s="20"/>
      <c r="W609" s="32"/>
      <c r="X609" s="173"/>
      <c r="Y609" s="174"/>
      <c r="Z609" s="6"/>
      <c r="AA609" s="6"/>
      <c r="AB609" s="6"/>
      <c r="AC609" s="6"/>
      <c r="AD609" s="6"/>
      <c r="AE609" s="6"/>
      <c r="AF609" s="6"/>
      <c r="AG609" s="6"/>
      <c r="AH609" s="6"/>
      <c r="AI609" s="6"/>
      <c r="AJ609" s="6"/>
    </row>
    <row r="610" spans="2:36" s="9" customFormat="1" ht="6" hidden="1" customHeight="1" x14ac:dyDescent="0.35">
      <c r="B610" s="10"/>
      <c r="F610" s="7"/>
      <c r="G610" s="2"/>
      <c r="H610" s="7"/>
      <c r="I610" s="7"/>
      <c r="J610" s="7"/>
      <c r="K610" s="7"/>
      <c r="L610" s="7"/>
      <c r="M610" s="3"/>
      <c r="N610" s="2"/>
      <c r="O610" s="7"/>
      <c r="P610" s="2"/>
      <c r="Q610" s="7"/>
      <c r="R610" s="14"/>
      <c r="S610" s="14"/>
      <c r="T610" s="20"/>
      <c r="U610" s="20"/>
      <c r="V610" s="20"/>
      <c r="W610" s="32"/>
      <c r="X610" s="173"/>
      <c r="Y610" s="174"/>
      <c r="Z610" s="6"/>
      <c r="AA610" s="6"/>
      <c r="AB610" s="6"/>
      <c r="AC610" s="6"/>
      <c r="AD610" s="6"/>
      <c r="AE610" s="6"/>
      <c r="AF610" s="6"/>
      <c r="AG610" s="6"/>
      <c r="AH610" s="6"/>
      <c r="AI610" s="6"/>
      <c r="AJ610" s="6"/>
    </row>
    <row r="611" spans="2:36" s="9" customFormat="1" ht="6" hidden="1" customHeight="1" x14ac:dyDescent="0.35">
      <c r="B611" s="10"/>
      <c r="F611" s="7"/>
      <c r="G611" s="2"/>
      <c r="H611" s="7"/>
      <c r="I611" s="7"/>
      <c r="J611" s="7"/>
      <c r="K611" s="7"/>
      <c r="L611" s="7"/>
      <c r="M611" s="3"/>
      <c r="N611" s="2"/>
      <c r="O611" s="7"/>
      <c r="P611" s="2"/>
      <c r="Q611" s="7"/>
      <c r="R611" s="14"/>
      <c r="S611" s="14"/>
      <c r="T611" s="20"/>
      <c r="U611" s="20"/>
      <c r="V611" s="20"/>
      <c r="W611" s="32"/>
      <c r="X611" s="173"/>
      <c r="Y611" s="174"/>
      <c r="Z611" s="6"/>
      <c r="AA611" s="6"/>
      <c r="AB611" s="6"/>
      <c r="AC611" s="6"/>
      <c r="AD611" s="6"/>
      <c r="AE611" s="6"/>
      <c r="AF611" s="6"/>
      <c r="AG611" s="6"/>
      <c r="AH611" s="6"/>
      <c r="AI611" s="6"/>
      <c r="AJ611" s="6"/>
    </row>
    <row r="612" spans="2:36" s="9" customFormat="1" ht="6" hidden="1" customHeight="1" x14ac:dyDescent="0.35">
      <c r="B612" s="10"/>
      <c r="F612" s="7"/>
      <c r="G612" s="2"/>
      <c r="H612" s="7"/>
      <c r="I612" s="7"/>
      <c r="J612" s="7"/>
      <c r="K612" s="7"/>
      <c r="L612" s="7"/>
      <c r="M612" s="3"/>
      <c r="N612" s="2"/>
      <c r="O612" s="7"/>
      <c r="P612" s="2"/>
      <c r="Q612" s="7"/>
      <c r="R612" s="14"/>
      <c r="S612" s="14"/>
      <c r="T612" s="20"/>
      <c r="U612" s="20"/>
      <c r="V612" s="20"/>
      <c r="W612" s="32"/>
      <c r="X612" s="173"/>
      <c r="Y612" s="174"/>
      <c r="Z612" s="6"/>
      <c r="AA612" s="6"/>
      <c r="AB612" s="6"/>
      <c r="AC612" s="6"/>
      <c r="AD612" s="6"/>
      <c r="AE612" s="6"/>
      <c r="AF612" s="6"/>
      <c r="AG612" s="6"/>
      <c r="AH612" s="6"/>
      <c r="AI612" s="6"/>
      <c r="AJ612" s="6"/>
    </row>
    <row r="613" spans="2:36" s="9" customFormat="1" ht="6" hidden="1" customHeight="1" x14ac:dyDescent="0.35">
      <c r="B613" s="10"/>
      <c r="F613" s="7"/>
      <c r="G613" s="2"/>
      <c r="H613" s="7"/>
      <c r="I613" s="7"/>
      <c r="J613" s="7"/>
      <c r="K613" s="7"/>
      <c r="L613" s="7"/>
      <c r="M613" s="3"/>
      <c r="N613" s="2"/>
      <c r="O613" s="7"/>
      <c r="P613" s="2"/>
      <c r="Q613" s="7"/>
      <c r="R613" s="14"/>
      <c r="S613" s="14"/>
      <c r="T613" s="20"/>
      <c r="U613" s="20"/>
      <c r="V613" s="20"/>
      <c r="W613" s="32"/>
      <c r="X613" s="173"/>
      <c r="Y613" s="174"/>
      <c r="Z613" s="6"/>
      <c r="AA613" s="6"/>
      <c r="AB613" s="6"/>
      <c r="AC613" s="6"/>
      <c r="AD613" s="6"/>
      <c r="AE613" s="6"/>
      <c r="AF613" s="6"/>
      <c r="AG613" s="6"/>
      <c r="AH613" s="6"/>
      <c r="AI613" s="6"/>
      <c r="AJ613" s="6"/>
    </row>
    <row r="614" spans="2:36" s="9" customFormat="1" ht="6" hidden="1" customHeight="1" x14ac:dyDescent="0.35">
      <c r="B614" s="10"/>
      <c r="F614" s="7"/>
      <c r="G614" s="2"/>
      <c r="H614" s="7"/>
      <c r="I614" s="7"/>
      <c r="J614" s="7"/>
      <c r="K614" s="7"/>
      <c r="L614" s="7"/>
      <c r="M614" s="3"/>
      <c r="N614" s="2"/>
      <c r="O614" s="7"/>
      <c r="P614" s="2"/>
      <c r="Q614" s="7"/>
      <c r="R614" s="14"/>
      <c r="S614" s="14"/>
      <c r="T614" s="20"/>
      <c r="U614" s="20"/>
      <c r="V614" s="20"/>
      <c r="W614" s="32"/>
      <c r="X614" s="173"/>
      <c r="Y614" s="174"/>
      <c r="Z614" s="6"/>
      <c r="AA614" s="6"/>
      <c r="AB614" s="6"/>
      <c r="AC614" s="6"/>
      <c r="AD614" s="6"/>
      <c r="AE614" s="6"/>
      <c r="AF614" s="6"/>
      <c r="AG614" s="6"/>
      <c r="AH614" s="6"/>
      <c r="AI614" s="6"/>
      <c r="AJ614" s="6"/>
    </row>
    <row r="615" spans="2:36" s="9" customFormat="1" ht="6" hidden="1" customHeight="1" x14ac:dyDescent="0.35">
      <c r="B615" s="10"/>
      <c r="F615" s="7"/>
      <c r="G615" s="2"/>
      <c r="H615" s="7"/>
      <c r="I615" s="7"/>
      <c r="J615" s="7"/>
      <c r="K615" s="7"/>
      <c r="L615" s="7"/>
      <c r="M615" s="3"/>
      <c r="N615" s="2"/>
      <c r="O615" s="7"/>
      <c r="P615" s="2"/>
      <c r="Q615" s="7"/>
      <c r="R615" s="14"/>
      <c r="S615" s="14"/>
      <c r="T615" s="20"/>
      <c r="U615" s="20"/>
      <c r="V615" s="20"/>
      <c r="W615" s="32"/>
      <c r="X615" s="173"/>
      <c r="Y615" s="174"/>
      <c r="Z615" s="6"/>
      <c r="AA615" s="6"/>
      <c r="AB615" s="6"/>
      <c r="AC615" s="6"/>
      <c r="AD615" s="6"/>
      <c r="AE615" s="6"/>
      <c r="AF615" s="6"/>
      <c r="AG615" s="6"/>
      <c r="AH615" s="6"/>
      <c r="AI615" s="6"/>
      <c r="AJ615" s="6"/>
    </row>
    <row r="616" spans="2:36" s="9" customFormat="1" ht="6" hidden="1" customHeight="1" x14ac:dyDescent="0.35">
      <c r="B616" s="10"/>
      <c r="F616" s="7"/>
      <c r="G616" s="2"/>
      <c r="H616" s="7"/>
      <c r="I616" s="7"/>
      <c r="J616" s="7"/>
      <c r="K616" s="7"/>
      <c r="L616" s="7"/>
      <c r="M616" s="3"/>
      <c r="N616" s="2"/>
      <c r="O616" s="7"/>
      <c r="P616" s="2"/>
      <c r="Q616" s="7"/>
      <c r="R616" s="14"/>
      <c r="S616" s="14"/>
      <c r="T616" s="20"/>
      <c r="U616" s="20"/>
      <c r="V616" s="20"/>
      <c r="W616" s="32"/>
      <c r="X616" s="173"/>
      <c r="Y616" s="174"/>
      <c r="Z616" s="6"/>
      <c r="AA616" s="6"/>
      <c r="AB616" s="6"/>
      <c r="AC616" s="6"/>
      <c r="AD616" s="6"/>
      <c r="AE616" s="6"/>
      <c r="AF616" s="6"/>
      <c r="AG616" s="6"/>
      <c r="AH616" s="6"/>
      <c r="AI616" s="6"/>
      <c r="AJ616" s="6"/>
    </row>
    <row r="617" spans="2:36" s="9" customFormat="1" ht="6" hidden="1" customHeight="1" x14ac:dyDescent="0.35">
      <c r="B617" s="10"/>
      <c r="F617" s="7"/>
      <c r="G617" s="2"/>
      <c r="H617" s="7"/>
      <c r="I617" s="7"/>
      <c r="J617" s="7"/>
      <c r="K617" s="7"/>
      <c r="L617" s="7"/>
      <c r="M617" s="3"/>
      <c r="N617" s="2"/>
      <c r="O617" s="7"/>
      <c r="P617" s="2"/>
      <c r="Q617" s="7"/>
      <c r="R617" s="14"/>
      <c r="S617" s="14"/>
      <c r="T617" s="20"/>
      <c r="U617" s="20"/>
      <c r="V617" s="20"/>
      <c r="W617" s="32"/>
      <c r="X617" s="173"/>
      <c r="Y617" s="174"/>
      <c r="Z617" s="6"/>
      <c r="AA617" s="6"/>
      <c r="AB617" s="6"/>
      <c r="AC617" s="6"/>
      <c r="AD617" s="6"/>
      <c r="AE617" s="6"/>
      <c r="AF617" s="6"/>
      <c r="AG617" s="6"/>
      <c r="AH617" s="6"/>
      <c r="AI617" s="6"/>
      <c r="AJ617" s="6"/>
    </row>
    <row r="618" spans="2:36" s="9" customFormat="1" ht="6" hidden="1" customHeight="1" x14ac:dyDescent="0.35">
      <c r="B618" s="10"/>
      <c r="F618" s="7"/>
      <c r="G618" s="2"/>
      <c r="H618" s="7"/>
      <c r="I618" s="7"/>
      <c r="J618" s="7"/>
      <c r="K618" s="7"/>
      <c r="L618" s="7"/>
      <c r="M618" s="3"/>
      <c r="N618" s="2"/>
      <c r="O618" s="7"/>
      <c r="P618" s="2"/>
      <c r="Q618" s="7"/>
      <c r="R618" s="14"/>
      <c r="S618" s="14"/>
      <c r="T618" s="20"/>
      <c r="U618" s="20"/>
      <c r="V618" s="20"/>
      <c r="W618" s="32"/>
      <c r="X618" s="173"/>
      <c r="Y618" s="174"/>
      <c r="Z618" s="6"/>
      <c r="AA618" s="6"/>
      <c r="AB618" s="6"/>
      <c r="AC618" s="6"/>
      <c r="AD618" s="6"/>
      <c r="AE618" s="6"/>
      <c r="AF618" s="6"/>
      <c r="AG618" s="6"/>
      <c r="AH618" s="6"/>
      <c r="AI618" s="6"/>
      <c r="AJ618" s="6"/>
    </row>
    <row r="619" spans="2:36" s="9" customFormat="1" ht="6" hidden="1" customHeight="1" x14ac:dyDescent="0.35">
      <c r="B619" s="10"/>
      <c r="F619" s="7"/>
      <c r="G619" s="2"/>
      <c r="H619" s="7"/>
      <c r="I619" s="7"/>
      <c r="J619" s="7"/>
      <c r="K619" s="7"/>
      <c r="L619" s="7"/>
      <c r="M619" s="3"/>
      <c r="N619" s="2"/>
      <c r="O619" s="7"/>
      <c r="P619" s="2"/>
      <c r="Q619" s="7"/>
      <c r="R619" s="14"/>
      <c r="S619" s="14"/>
      <c r="T619" s="20"/>
      <c r="U619" s="20"/>
      <c r="V619" s="20"/>
      <c r="W619" s="32"/>
      <c r="X619" s="173"/>
      <c r="Y619" s="174"/>
      <c r="Z619" s="6"/>
      <c r="AA619" s="6"/>
      <c r="AB619" s="6"/>
      <c r="AC619" s="6"/>
      <c r="AD619" s="6"/>
      <c r="AE619" s="6"/>
      <c r="AF619" s="6"/>
      <c r="AG619" s="6"/>
      <c r="AH619" s="6"/>
      <c r="AI619" s="6"/>
      <c r="AJ619" s="6"/>
    </row>
    <row r="620" spans="2:36" s="9" customFormat="1" ht="6" hidden="1" customHeight="1" x14ac:dyDescent="0.35">
      <c r="B620" s="10"/>
      <c r="F620" s="7"/>
      <c r="G620" s="2"/>
      <c r="H620" s="7"/>
      <c r="I620" s="7"/>
      <c r="J620" s="7"/>
      <c r="K620" s="7"/>
      <c r="L620" s="7"/>
      <c r="M620" s="3"/>
      <c r="N620" s="2"/>
      <c r="O620" s="7"/>
      <c r="P620" s="2"/>
      <c r="Q620" s="7"/>
      <c r="R620" s="14"/>
      <c r="S620" s="14"/>
      <c r="T620" s="20"/>
      <c r="U620" s="20"/>
      <c r="V620" s="20"/>
      <c r="W620" s="32"/>
      <c r="X620" s="173"/>
      <c r="Y620" s="174"/>
      <c r="Z620" s="6"/>
      <c r="AA620" s="6"/>
      <c r="AB620" s="6"/>
      <c r="AC620" s="6"/>
      <c r="AD620" s="6"/>
      <c r="AE620" s="6"/>
      <c r="AF620" s="6"/>
      <c r="AG620" s="6"/>
      <c r="AH620" s="6"/>
      <c r="AI620" s="6"/>
      <c r="AJ620" s="6"/>
    </row>
    <row r="621" spans="2:36" s="9" customFormat="1" ht="6" hidden="1" customHeight="1" x14ac:dyDescent="0.35">
      <c r="B621" s="10"/>
      <c r="F621" s="7"/>
      <c r="G621" s="2"/>
      <c r="H621" s="7"/>
      <c r="I621" s="7"/>
      <c r="J621" s="7"/>
      <c r="K621" s="7"/>
      <c r="L621" s="7"/>
      <c r="M621" s="3"/>
      <c r="N621" s="2"/>
      <c r="O621" s="7"/>
      <c r="P621" s="2"/>
      <c r="Q621" s="7"/>
      <c r="R621" s="14"/>
      <c r="S621" s="14"/>
      <c r="T621" s="20"/>
      <c r="U621" s="20"/>
      <c r="V621" s="20"/>
      <c r="W621" s="32"/>
      <c r="X621" s="173"/>
      <c r="Y621" s="174"/>
      <c r="Z621" s="6"/>
      <c r="AA621" s="6"/>
      <c r="AB621" s="6"/>
      <c r="AC621" s="6"/>
      <c r="AD621" s="6"/>
      <c r="AE621" s="6"/>
      <c r="AF621" s="6"/>
      <c r="AG621" s="6"/>
      <c r="AH621" s="6"/>
      <c r="AI621" s="6"/>
      <c r="AJ621" s="6"/>
    </row>
    <row r="622" spans="2:36" s="9" customFormat="1" ht="6" hidden="1" customHeight="1" x14ac:dyDescent="0.35">
      <c r="B622" s="10"/>
      <c r="F622" s="7"/>
      <c r="G622" s="2"/>
      <c r="H622" s="7"/>
      <c r="I622" s="7"/>
      <c r="J622" s="7"/>
      <c r="K622" s="7"/>
      <c r="L622" s="7"/>
      <c r="M622" s="3"/>
      <c r="N622" s="2"/>
      <c r="O622" s="7"/>
      <c r="P622" s="2"/>
      <c r="Q622" s="7"/>
      <c r="R622" s="14"/>
      <c r="S622" s="14"/>
      <c r="T622" s="20"/>
      <c r="U622" s="20"/>
      <c r="V622" s="20"/>
      <c r="W622" s="32"/>
      <c r="X622" s="173"/>
      <c r="Y622" s="174"/>
      <c r="Z622" s="6"/>
      <c r="AA622" s="6"/>
      <c r="AB622" s="6"/>
      <c r="AC622" s="6"/>
      <c r="AD622" s="6"/>
      <c r="AE622" s="6"/>
      <c r="AF622" s="6"/>
      <c r="AG622" s="6"/>
      <c r="AH622" s="6"/>
      <c r="AI622" s="6"/>
      <c r="AJ622" s="6"/>
    </row>
    <row r="623" spans="2:36" s="9" customFormat="1" ht="6" hidden="1" customHeight="1" x14ac:dyDescent="0.35">
      <c r="B623" s="10"/>
      <c r="F623" s="7"/>
      <c r="G623" s="2"/>
      <c r="H623" s="7"/>
      <c r="I623" s="7"/>
      <c r="J623" s="7"/>
      <c r="K623" s="7"/>
      <c r="L623" s="7"/>
      <c r="M623" s="3"/>
      <c r="N623" s="2"/>
      <c r="O623" s="7"/>
      <c r="P623" s="2"/>
      <c r="Q623" s="7"/>
      <c r="R623" s="14"/>
      <c r="S623" s="14"/>
      <c r="T623" s="20"/>
      <c r="U623" s="20"/>
      <c r="V623" s="20"/>
      <c r="W623" s="32"/>
      <c r="X623" s="173"/>
      <c r="Y623" s="174"/>
      <c r="Z623" s="6"/>
      <c r="AA623" s="6"/>
      <c r="AB623" s="6"/>
      <c r="AC623" s="6"/>
      <c r="AD623" s="6"/>
      <c r="AE623" s="6"/>
      <c r="AF623" s="6"/>
      <c r="AG623" s="6"/>
      <c r="AH623" s="6"/>
      <c r="AI623" s="6"/>
      <c r="AJ623" s="6"/>
    </row>
    <row r="624" spans="2:36" s="9" customFormat="1" ht="6" hidden="1" customHeight="1" x14ac:dyDescent="0.35">
      <c r="B624" s="10"/>
      <c r="F624" s="7"/>
      <c r="G624" s="2"/>
      <c r="H624" s="7"/>
      <c r="I624" s="7"/>
      <c r="J624" s="7"/>
      <c r="K624" s="7"/>
      <c r="L624" s="7"/>
      <c r="M624" s="3"/>
      <c r="N624" s="2"/>
      <c r="O624" s="7"/>
      <c r="P624" s="2"/>
      <c r="Q624" s="7"/>
      <c r="R624" s="14"/>
      <c r="S624" s="14"/>
      <c r="T624" s="20"/>
      <c r="U624" s="20"/>
      <c r="V624" s="20"/>
      <c r="W624" s="32"/>
      <c r="X624" s="173"/>
      <c r="Y624" s="174"/>
      <c r="Z624" s="6"/>
      <c r="AA624" s="6"/>
      <c r="AB624" s="6"/>
      <c r="AC624" s="6"/>
      <c r="AD624" s="6"/>
      <c r="AE624" s="6"/>
      <c r="AF624" s="6"/>
      <c r="AG624" s="6"/>
      <c r="AH624" s="6"/>
      <c r="AI624" s="6"/>
      <c r="AJ624" s="6"/>
    </row>
    <row r="625" spans="2:36" s="9" customFormat="1" ht="6" hidden="1" customHeight="1" x14ac:dyDescent="0.35">
      <c r="B625" s="10"/>
      <c r="F625" s="7"/>
      <c r="G625" s="2"/>
      <c r="H625" s="7"/>
      <c r="I625" s="7"/>
      <c r="J625" s="7"/>
      <c r="K625" s="7"/>
      <c r="L625" s="7"/>
      <c r="M625" s="3"/>
      <c r="N625" s="2"/>
      <c r="O625" s="7"/>
      <c r="P625" s="2"/>
      <c r="Q625" s="7"/>
      <c r="R625" s="14"/>
      <c r="S625" s="14"/>
      <c r="T625" s="20"/>
      <c r="U625" s="20"/>
      <c r="V625" s="20"/>
      <c r="W625" s="32"/>
      <c r="X625" s="173"/>
      <c r="Y625" s="174"/>
      <c r="Z625" s="6"/>
      <c r="AA625" s="6"/>
      <c r="AB625" s="6"/>
      <c r="AC625" s="6"/>
      <c r="AD625" s="6"/>
      <c r="AE625" s="6"/>
      <c r="AF625" s="6"/>
      <c r="AG625" s="6"/>
      <c r="AH625" s="6"/>
      <c r="AI625" s="6"/>
      <c r="AJ625" s="6"/>
    </row>
    <row r="626" spans="2:36" s="9" customFormat="1" ht="6" hidden="1" customHeight="1" x14ac:dyDescent="0.35">
      <c r="B626" s="10"/>
      <c r="F626" s="7"/>
      <c r="G626" s="2"/>
      <c r="H626" s="7"/>
      <c r="I626" s="7"/>
      <c r="J626" s="7"/>
      <c r="K626" s="7"/>
      <c r="L626" s="7"/>
      <c r="M626" s="3"/>
      <c r="N626" s="2"/>
      <c r="O626" s="7"/>
      <c r="P626" s="2"/>
      <c r="Q626" s="7"/>
      <c r="R626" s="14"/>
      <c r="S626" s="14"/>
      <c r="T626" s="20"/>
      <c r="U626" s="20"/>
      <c r="V626" s="20"/>
      <c r="W626" s="32"/>
      <c r="X626" s="173"/>
      <c r="Y626" s="174"/>
      <c r="Z626" s="6"/>
      <c r="AA626" s="6"/>
      <c r="AB626" s="6"/>
      <c r="AC626" s="6"/>
      <c r="AD626" s="6"/>
      <c r="AE626" s="6"/>
      <c r="AF626" s="6"/>
      <c r="AG626" s="6"/>
      <c r="AH626" s="6"/>
      <c r="AI626" s="6"/>
      <c r="AJ626" s="6"/>
    </row>
    <row r="627" spans="2:36" s="9" customFormat="1" ht="6" hidden="1" customHeight="1" x14ac:dyDescent="0.35">
      <c r="B627" s="10"/>
      <c r="F627" s="7"/>
      <c r="G627" s="2"/>
      <c r="H627" s="7"/>
      <c r="I627" s="7"/>
      <c r="J627" s="7"/>
      <c r="K627" s="7"/>
      <c r="L627" s="7"/>
      <c r="M627" s="3"/>
      <c r="N627" s="2"/>
      <c r="O627" s="7"/>
      <c r="P627" s="2"/>
      <c r="Q627" s="7"/>
      <c r="R627" s="14"/>
      <c r="S627" s="14"/>
      <c r="T627" s="20"/>
      <c r="U627" s="20"/>
      <c r="V627" s="20"/>
      <c r="W627" s="32"/>
      <c r="X627" s="173"/>
      <c r="Y627" s="174"/>
      <c r="Z627" s="6"/>
      <c r="AA627" s="6"/>
      <c r="AB627" s="6"/>
      <c r="AC627" s="6"/>
      <c r="AD627" s="6"/>
      <c r="AE627" s="6"/>
      <c r="AF627" s="6"/>
      <c r="AG627" s="6"/>
      <c r="AH627" s="6"/>
      <c r="AI627" s="6"/>
      <c r="AJ627" s="6"/>
    </row>
    <row r="628" spans="2:36" s="9" customFormat="1" ht="6" hidden="1" customHeight="1" x14ac:dyDescent="0.35">
      <c r="B628" s="10"/>
      <c r="F628" s="7"/>
      <c r="G628" s="2"/>
      <c r="H628" s="7"/>
      <c r="I628" s="7"/>
      <c r="J628" s="7"/>
      <c r="K628" s="7"/>
      <c r="L628" s="7"/>
      <c r="M628" s="3"/>
      <c r="N628" s="2"/>
      <c r="O628" s="7"/>
      <c r="P628" s="2"/>
      <c r="Q628" s="7"/>
      <c r="R628" s="14"/>
      <c r="S628" s="14"/>
      <c r="T628" s="20"/>
      <c r="U628" s="20"/>
      <c r="V628" s="20"/>
      <c r="W628" s="32"/>
      <c r="X628" s="173"/>
      <c r="Y628" s="174"/>
      <c r="Z628" s="6"/>
      <c r="AA628" s="6"/>
      <c r="AB628" s="6"/>
      <c r="AC628" s="6"/>
      <c r="AD628" s="6"/>
      <c r="AE628" s="6"/>
      <c r="AF628" s="6"/>
      <c r="AG628" s="6"/>
      <c r="AH628" s="6"/>
      <c r="AI628" s="6"/>
      <c r="AJ628" s="6"/>
    </row>
    <row r="629" spans="2:36" s="9" customFormat="1" ht="6" hidden="1" customHeight="1" x14ac:dyDescent="0.35">
      <c r="B629" s="10"/>
      <c r="F629" s="7"/>
      <c r="G629" s="2"/>
      <c r="H629" s="7"/>
      <c r="I629" s="7"/>
      <c r="J629" s="7"/>
      <c r="K629" s="7"/>
      <c r="L629" s="7"/>
      <c r="M629" s="3"/>
      <c r="N629" s="2"/>
      <c r="O629" s="7"/>
      <c r="P629" s="2"/>
      <c r="Q629" s="7"/>
      <c r="R629" s="14"/>
      <c r="S629" s="14"/>
      <c r="T629" s="20"/>
      <c r="U629" s="20"/>
      <c r="V629" s="20"/>
      <c r="W629" s="32"/>
      <c r="X629" s="173"/>
      <c r="Y629" s="174"/>
      <c r="Z629" s="6"/>
      <c r="AA629" s="6"/>
      <c r="AB629" s="6"/>
      <c r="AC629" s="6"/>
      <c r="AD629" s="6"/>
      <c r="AE629" s="6"/>
      <c r="AF629" s="6"/>
      <c r="AG629" s="6"/>
      <c r="AH629" s="6"/>
      <c r="AI629" s="6"/>
      <c r="AJ629" s="6"/>
    </row>
    <row r="630" spans="2:36" s="9" customFormat="1" ht="6" hidden="1" customHeight="1" x14ac:dyDescent="0.35">
      <c r="B630" s="10"/>
      <c r="F630" s="7"/>
      <c r="G630" s="2"/>
      <c r="H630" s="7"/>
      <c r="I630" s="7"/>
      <c r="J630" s="7"/>
      <c r="K630" s="7"/>
      <c r="L630" s="7"/>
      <c r="M630" s="3"/>
      <c r="N630" s="2"/>
      <c r="O630" s="7"/>
      <c r="P630" s="2"/>
      <c r="Q630" s="7"/>
      <c r="R630" s="14"/>
      <c r="S630" s="14"/>
      <c r="T630" s="20"/>
      <c r="U630" s="20"/>
      <c r="V630" s="20"/>
      <c r="W630" s="32"/>
      <c r="X630" s="173"/>
      <c r="Y630" s="174"/>
      <c r="Z630" s="6"/>
      <c r="AA630" s="6"/>
      <c r="AB630" s="6"/>
      <c r="AC630" s="6"/>
      <c r="AD630" s="6"/>
      <c r="AE630" s="6"/>
      <c r="AF630" s="6"/>
      <c r="AG630" s="6"/>
      <c r="AH630" s="6"/>
      <c r="AI630" s="6"/>
      <c r="AJ630" s="6"/>
    </row>
    <row r="631" spans="2:36" s="9" customFormat="1" ht="6" hidden="1" customHeight="1" x14ac:dyDescent="0.35">
      <c r="B631" s="10"/>
      <c r="F631" s="7"/>
      <c r="G631" s="2"/>
      <c r="H631" s="7"/>
      <c r="I631" s="7"/>
      <c r="J631" s="7"/>
      <c r="K631" s="7"/>
      <c r="L631" s="7"/>
      <c r="M631" s="3"/>
      <c r="N631" s="2"/>
      <c r="O631" s="7"/>
      <c r="P631" s="2"/>
      <c r="Q631" s="7"/>
      <c r="R631" s="14"/>
      <c r="S631" s="14"/>
      <c r="T631" s="20"/>
      <c r="U631" s="20"/>
      <c r="V631" s="20"/>
      <c r="W631" s="32"/>
      <c r="X631" s="173"/>
      <c r="Y631" s="174"/>
      <c r="Z631" s="6"/>
      <c r="AA631" s="6"/>
      <c r="AB631" s="6"/>
      <c r="AC631" s="6"/>
      <c r="AD631" s="6"/>
      <c r="AE631" s="6"/>
      <c r="AF631" s="6"/>
      <c r="AG631" s="6"/>
      <c r="AH631" s="6"/>
      <c r="AI631" s="6"/>
      <c r="AJ631" s="6"/>
    </row>
    <row r="632" spans="2:36" s="9" customFormat="1" ht="6" hidden="1" customHeight="1" x14ac:dyDescent="0.35">
      <c r="B632" s="10"/>
      <c r="F632" s="7"/>
      <c r="G632" s="2"/>
      <c r="H632" s="7"/>
      <c r="I632" s="7"/>
      <c r="J632" s="7"/>
      <c r="K632" s="7"/>
      <c r="L632" s="7"/>
      <c r="M632" s="3"/>
      <c r="N632" s="2"/>
      <c r="O632" s="7"/>
      <c r="P632" s="2"/>
      <c r="Q632" s="7"/>
      <c r="R632" s="14"/>
      <c r="S632" s="14"/>
      <c r="T632" s="20"/>
      <c r="U632" s="20"/>
      <c r="V632" s="20"/>
      <c r="W632" s="32"/>
      <c r="X632" s="173"/>
      <c r="Y632" s="174"/>
      <c r="Z632" s="6"/>
      <c r="AA632" s="6"/>
      <c r="AB632" s="6"/>
      <c r="AC632" s="6"/>
      <c r="AD632" s="6"/>
      <c r="AE632" s="6"/>
      <c r="AF632" s="6"/>
      <c r="AG632" s="6"/>
      <c r="AH632" s="6"/>
      <c r="AI632" s="6"/>
      <c r="AJ632" s="6"/>
    </row>
    <row r="633" spans="2:36" s="9" customFormat="1" ht="6" hidden="1" customHeight="1" x14ac:dyDescent="0.35">
      <c r="B633" s="10"/>
      <c r="F633" s="7"/>
      <c r="G633" s="2"/>
      <c r="H633" s="7"/>
      <c r="I633" s="7"/>
      <c r="J633" s="7"/>
      <c r="K633" s="7"/>
      <c r="L633" s="7"/>
      <c r="M633" s="3"/>
      <c r="N633" s="2"/>
      <c r="O633" s="7"/>
      <c r="P633" s="2"/>
      <c r="Q633" s="7"/>
      <c r="R633" s="14"/>
      <c r="S633" s="14"/>
      <c r="T633" s="20"/>
      <c r="U633" s="20"/>
      <c r="V633" s="20"/>
      <c r="W633" s="32"/>
      <c r="X633" s="173"/>
      <c r="Y633" s="174"/>
      <c r="Z633" s="6"/>
      <c r="AA633" s="6"/>
      <c r="AB633" s="6"/>
      <c r="AC633" s="6"/>
      <c r="AD633" s="6"/>
      <c r="AE633" s="6"/>
      <c r="AF633" s="6"/>
      <c r="AG633" s="6"/>
      <c r="AH633" s="6"/>
      <c r="AI633" s="6"/>
      <c r="AJ633" s="6"/>
    </row>
    <row r="634" spans="2:36" s="9" customFormat="1" ht="6" hidden="1" customHeight="1" x14ac:dyDescent="0.35">
      <c r="B634" s="10"/>
      <c r="F634" s="7"/>
      <c r="G634" s="2"/>
      <c r="H634" s="7"/>
      <c r="I634" s="7"/>
      <c r="J634" s="7"/>
      <c r="K634" s="7"/>
      <c r="L634" s="7"/>
      <c r="M634" s="3"/>
      <c r="N634" s="2"/>
      <c r="O634" s="7"/>
      <c r="P634" s="2"/>
      <c r="Q634" s="7"/>
      <c r="R634" s="14"/>
      <c r="S634" s="14"/>
      <c r="T634" s="20"/>
      <c r="U634" s="20"/>
      <c r="V634" s="20"/>
      <c r="W634" s="32"/>
      <c r="X634" s="173"/>
      <c r="Y634" s="174"/>
      <c r="Z634" s="6"/>
      <c r="AA634" s="6"/>
      <c r="AB634" s="6"/>
      <c r="AC634" s="6"/>
      <c r="AD634" s="6"/>
      <c r="AE634" s="6"/>
      <c r="AF634" s="6"/>
      <c r="AG634" s="6"/>
      <c r="AH634" s="6"/>
      <c r="AI634" s="6"/>
      <c r="AJ634" s="6"/>
    </row>
    <row r="635" spans="2:36" s="9" customFormat="1" ht="6" hidden="1" customHeight="1" x14ac:dyDescent="0.35">
      <c r="B635" s="10"/>
      <c r="F635" s="7"/>
      <c r="G635" s="2"/>
      <c r="H635" s="7"/>
      <c r="I635" s="7"/>
      <c r="J635" s="7"/>
      <c r="K635" s="7"/>
      <c r="L635" s="7"/>
      <c r="M635" s="3"/>
      <c r="N635" s="2"/>
      <c r="O635" s="7"/>
      <c r="P635" s="2"/>
      <c r="Q635" s="7"/>
      <c r="R635" s="14"/>
      <c r="S635" s="14"/>
      <c r="T635" s="20"/>
      <c r="U635" s="20"/>
      <c r="V635" s="20"/>
      <c r="W635" s="32"/>
      <c r="X635" s="173"/>
      <c r="Y635" s="174"/>
      <c r="Z635" s="6"/>
      <c r="AA635" s="6"/>
      <c r="AB635" s="6"/>
      <c r="AC635" s="6"/>
      <c r="AD635" s="6"/>
      <c r="AE635" s="6"/>
      <c r="AF635" s="6"/>
      <c r="AG635" s="6"/>
      <c r="AH635" s="6"/>
      <c r="AI635" s="6"/>
      <c r="AJ635" s="6"/>
    </row>
    <row r="636" spans="2:36" s="9" customFormat="1" ht="6" hidden="1" customHeight="1" x14ac:dyDescent="0.35">
      <c r="B636" s="10"/>
      <c r="F636" s="7"/>
      <c r="G636" s="2"/>
      <c r="H636" s="7"/>
      <c r="I636" s="7"/>
      <c r="J636" s="7"/>
      <c r="K636" s="7"/>
      <c r="L636" s="7"/>
      <c r="M636" s="3"/>
      <c r="N636" s="2"/>
      <c r="O636" s="7"/>
      <c r="P636" s="2"/>
      <c r="Q636" s="7"/>
      <c r="R636" s="14"/>
      <c r="S636" s="14"/>
      <c r="T636" s="20"/>
      <c r="U636" s="20"/>
      <c r="V636" s="20"/>
      <c r="W636" s="32"/>
      <c r="X636" s="173"/>
      <c r="Y636" s="174"/>
      <c r="Z636" s="6"/>
      <c r="AA636" s="6"/>
      <c r="AB636" s="6"/>
      <c r="AC636" s="6"/>
      <c r="AD636" s="6"/>
      <c r="AE636" s="6"/>
      <c r="AF636" s="6"/>
      <c r="AG636" s="6"/>
      <c r="AH636" s="6"/>
      <c r="AI636" s="6"/>
      <c r="AJ636" s="6"/>
    </row>
    <row r="637" spans="2:36" s="9" customFormat="1" ht="6" hidden="1" customHeight="1" x14ac:dyDescent="0.35">
      <c r="B637" s="10"/>
      <c r="F637" s="7"/>
      <c r="G637" s="2"/>
      <c r="H637" s="7"/>
      <c r="I637" s="7"/>
      <c r="J637" s="7"/>
      <c r="K637" s="7"/>
      <c r="L637" s="7"/>
      <c r="M637" s="3"/>
      <c r="N637" s="2"/>
      <c r="O637" s="7"/>
      <c r="P637" s="2"/>
      <c r="Q637" s="7"/>
      <c r="R637" s="14"/>
      <c r="S637" s="14"/>
      <c r="T637" s="20"/>
      <c r="U637" s="20"/>
      <c r="V637" s="20"/>
      <c r="W637" s="32"/>
      <c r="X637" s="173"/>
      <c r="Y637" s="174"/>
      <c r="Z637" s="6"/>
      <c r="AA637" s="6"/>
      <c r="AB637" s="6"/>
      <c r="AC637" s="6"/>
      <c r="AD637" s="6"/>
      <c r="AE637" s="6"/>
      <c r="AF637" s="6"/>
      <c r="AG637" s="6"/>
      <c r="AH637" s="6"/>
      <c r="AI637" s="6"/>
      <c r="AJ637" s="6"/>
    </row>
    <row r="638" spans="2:36" s="9" customFormat="1" ht="6" hidden="1" customHeight="1" x14ac:dyDescent="0.35">
      <c r="B638" s="10"/>
      <c r="F638" s="7"/>
      <c r="G638" s="2"/>
      <c r="H638" s="7"/>
      <c r="I638" s="7"/>
      <c r="J638" s="7"/>
      <c r="K638" s="7"/>
      <c r="L638" s="7"/>
      <c r="M638" s="3"/>
      <c r="N638" s="2"/>
      <c r="O638" s="7"/>
      <c r="P638" s="2"/>
      <c r="Q638" s="7"/>
      <c r="R638" s="14"/>
      <c r="S638" s="14"/>
      <c r="T638" s="20"/>
      <c r="U638" s="20"/>
      <c r="V638" s="20"/>
      <c r="W638" s="32"/>
      <c r="X638" s="173"/>
      <c r="Y638" s="174"/>
      <c r="Z638" s="6"/>
      <c r="AA638" s="6"/>
      <c r="AB638" s="6"/>
      <c r="AC638" s="6"/>
      <c r="AD638" s="6"/>
      <c r="AE638" s="6"/>
      <c r="AF638" s="6"/>
      <c r="AG638" s="6"/>
      <c r="AH638" s="6"/>
      <c r="AI638" s="6"/>
      <c r="AJ638" s="6"/>
    </row>
    <row r="639" spans="2:36" s="9" customFormat="1" ht="6" hidden="1" customHeight="1" x14ac:dyDescent="0.35">
      <c r="B639" s="10"/>
      <c r="F639" s="7"/>
      <c r="G639" s="2"/>
      <c r="H639" s="7"/>
      <c r="I639" s="7"/>
      <c r="J639" s="7"/>
      <c r="K639" s="7"/>
      <c r="L639" s="7"/>
      <c r="M639" s="3"/>
      <c r="N639" s="2"/>
      <c r="O639" s="7"/>
      <c r="P639" s="2"/>
      <c r="Q639" s="7"/>
      <c r="R639" s="14"/>
      <c r="S639" s="14"/>
      <c r="T639" s="20"/>
      <c r="U639" s="20"/>
      <c r="V639" s="20"/>
      <c r="W639" s="32"/>
      <c r="X639" s="173"/>
      <c r="Y639" s="174"/>
      <c r="Z639" s="6"/>
      <c r="AA639" s="6"/>
      <c r="AB639" s="6"/>
      <c r="AC639" s="6"/>
      <c r="AD639" s="6"/>
      <c r="AE639" s="6"/>
      <c r="AF639" s="6"/>
      <c r="AG639" s="6"/>
      <c r="AH639" s="6"/>
      <c r="AI639" s="6"/>
      <c r="AJ639" s="6"/>
    </row>
    <row r="640" spans="2:36" s="9" customFormat="1" ht="6" hidden="1" customHeight="1" x14ac:dyDescent="0.35">
      <c r="B640" s="10"/>
      <c r="F640" s="7"/>
      <c r="G640" s="2"/>
      <c r="H640" s="7"/>
      <c r="I640" s="7"/>
      <c r="J640" s="7"/>
      <c r="K640" s="7"/>
      <c r="L640" s="7"/>
      <c r="M640" s="3"/>
      <c r="N640" s="2"/>
      <c r="O640" s="7"/>
      <c r="P640" s="2"/>
      <c r="Q640" s="7"/>
      <c r="R640" s="14"/>
      <c r="S640" s="14"/>
      <c r="T640" s="20"/>
      <c r="U640" s="20"/>
      <c r="V640" s="20"/>
      <c r="W640" s="32"/>
      <c r="X640" s="173"/>
      <c r="Y640" s="174"/>
      <c r="Z640" s="6"/>
      <c r="AA640" s="6"/>
      <c r="AB640" s="6"/>
      <c r="AC640" s="6"/>
      <c r="AD640" s="6"/>
      <c r="AE640" s="6"/>
      <c r="AF640" s="6"/>
      <c r="AG640" s="6"/>
      <c r="AH640" s="6"/>
      <c r="AI640" s="6"/>
      <c r="AJ640" s="6"/>
    </row>
    <row r="641" spans="2:36" s="9" customFormat="1" ht="6" hidden="1" customHeight="1" x14ac:dyDescent="0.35">
      <c r="B641" s="10"/>
      <c r="F641" s="7"/>
      <c r="G641" s="2"/>
      <c r="H641" s="7"/>
      <c r="I641" s="7"/>
      <c r="J641" s="7"/>
      <c r="K641" s="7"/>
      <c r="L641" s="7"/>
      <c r="M641" s="3"/>
      <c r="N641" s="2"/>
      <c r="O641" s="7"/>
      <c r="P641" s="2"/>
      <c r="Q641" s="7"/>
      <c r="R641" s="14"/>
      <c r="S641" s="14"/>
      <c r="T641" s="20"/>
      <c r="U641" s="20"/>
      <c r="V641" s="20"/>
      <c r="W641" s="32"/>
      <c r="X641" s="173"/>
      <c r="Y641" s="174"/>
      <c r="Z641" s="6"/>
      <c r="AA641" s="6"/>
      <c r="AB641" s="6"/>
      <c r="AC641" s="6"/>
      <c r="AD641" s="6"/>
      <c r="AE641" s="6"/>
      <c r="AF641" s="6"/>
      <c r="AG641" s="6"/>
      <c r="AH641" s="6"/>
      <c r="AI641" s="6"/>
      <c r="AJ641" s="6"/>
    </row>
    <row r="642" spans="2:36" s="9" customFormat="1" ht="6" hidden="1" customHeight="1" x14ac:dyDescent="0.35">
      <c r="B642" s="10"/>
      <c r="F642" s="7"/>
      <c r="G642" s="2"/>
      <c r="H642" s="7"/>
      <c r="I642" s="7"/>
      <c r="J642" s="7"/>
      <c r="K642" s="7"/>
      <c r="L642" s="7"/>
      <c r="M642" s="3"/>
      <c r="N642" s="2"/>
      <c r="O642" s="7"/>
      <c r="P642" s="2"/>
      <c r="Q642" s="7"/>
      <c r="R642" s="14"/>
      <c r="S642" s="14"/>
      <c r="T642" s="20"/>
      <c r="U642" s="20"/>
      <c r="V642" s="20"/>
      <c r="W642" s="32"/>
      <c r="X642" s="173"/>
      <c r="Y642" s="174"/>
      <c r="Z642" s="6"/>
      <c r="AA642" s="6"/>
      <c r="AB642" s="6"/>
      <c r="AC642" s="6"/>
      <c r="AD642" s="6"/>
      <c r="AE642" s="6"/>
      <c r="AF642" s="6"/>
      <c r="AG642" s="6"/>
      <c r="AH642" s="6"/>
      <c r="AI642" s="6"/>
      <c r="AJ642" s="6"/>
    </row>
    <row r="643" spans="2:36" s="9" customFormat="1" ht="6" hidden="1" customHeight="1" x14ac:dyDescent="0.35">
      <c r="B643" s="10"/>
      <c r="F643" s="7"/>
      <c r="G643" s="2"/>
      <c r="H643" s="7"/>
      <c r="I643" s="7"/>
      <c r="J643" s="7"/>
      <c r="K643" s="7"/>
      <c r="L643" s="7"/>
      <c r="M643" s="3"/>
      <c r="N643" s="2"/>
      <c r="O643" s="7"/>
      <c r="P643" s="2"/>
      <c r="Q643" s="7"/>
      <c r="R643" s="14"/>
      <c r="S643" s="14"/>
      <c r="T643" s="20"/>
      <c r="U643" s="20"/>
      <c r="V643" s="20"/>
      <c r="W643" s="32"/>
      <c r="X643" s="173"/>
      <c r="Y643" s="174"/>
      <c r="Z643" s="6"/>
      <c r="AA643" s="6"/>
      <c r="AB643" s="6"/>
      <c r="AC643" s="6"/>
      <c r="AD643" s="6"/>
      <c r="AE643" s="6"/>
      <c r="AF643" s="6"/>
      <c r="AG643" s="6"/>
      <c r="AH643" s="6"/>
      <c r="AI643" s="6"/>
      <c r="AJ643" s="6"/>
    </row>
    <row r="644" spans="2:36" s="9" customFormat="1" ht="6" hidden="1" customHeight="1" x14ac:dyDescent="0.35">
      <c r="B644" s="10"/>
      <c r="F644" s="7"/>
      <c r="G644" s="2"/>
      <c r="H644" s="7"/>
      <c r="I644" s="7"/>
      <c r="J644" s="7"/>
      <c r="K644" s="7"/>
      <c r="L644" s="7"/>
      <c r="M644" s="3"/>
      <c r="N644" s="2"/>
      <c r="O644" s="7"/>
      <c r="P644" s="2"/>
      <c r="Q644" s="7"/>
      <c r="R644" s="14"/>
      <c r="S644" s="14"/>
      <c r="T644" s="20"/>
      <c r="U644" s="20"/>
      <c r="V644" s="20"/>
      <c r="W644" s="32"/>
      <c r="X644" s="173"/>
      <c r="Y644" s="174"/>
      <c r="Z644" s="6"/>
      <c r="AA644" s="6"/>
      <c r="AB644" s="6"/>
      <c r="AC644" s="6"/>
      <c r="AD644" s="6"/>
      <c r="AE644" s="6"/>
      <c r="AF644" s="6"/>
      <c r="AG644" s="6"/>
      <c r="AH644" s="6"/>
      <c r="AI644" s="6"/>
      <c r="AJ644" s="6"/>
    </row>
    <row r="645" spans="2:36" s="9" customFormat="1" ht="6" hidden="1" customHeight="1" x14ac:dyDescent="0.35">
      <c r="B645" s="10"/>
      <c r="F645" s="7"/>
      <c r="G645" s="2"/>
      <c r="H645" s="7"/>
      <c r="I645" s="7"/>
      <c r="J645" s="7"/>
      <c r="K645" s="7"/>
      <c r="L645" s="7"/>
      <c r="M645" s="3"/>
      <c r="N645" s="2"/>
      <c r="O645" s="7"/>
      <c r="P645" s="2"/>
      <c r="Q645" s="7"/>
      <c r="R645" s="14"/>
      <c r="S645" s="14"/>
      <c r="T645" s="20"/>
      <c r="U645" s="20"/>
      <c r="V645" s="20"/>
      <c r="W645" s="32"/>
      <c r="X645" s="173"/>
      <c r="Y645" s="174"/>
      <c r="Z645" s="6"/>
      <c r="AA645" s="6"/>
      <c r="AB645" s="6"/>
      <c r="AC645" s="6"/>
      <c r="AD645" s="6"/>
      <c r="AE645" s="6"/>
      <c r="AF645" s="6"/>
      <c r="AG645" s="6"/>
      <c r="AH645" s="6"/>
      <c r="AI645" s="6"/>
      <c r="AJ645" s="6"/>
    </row>
    <row r="646" spans="2:36" s="9" customFormat="1" ht="6" hidden="1" customHeight="1" x14ac:dyDescent="0.35">
      <c r="B646" s="10"/>
      <c r="F646" s="7"/>
      <c r="G646" s="2"/>
      <c r="H646" s="7"/>
      <c r="I646" s="7"/>
      <c r="J646" s="7"/>
      <c r="K646" s="7"/>
      <c r="L646" s="7"/>
      <c r="M646" s="3"/>
      <c r="N646" s="2"/>
      <c r="O646" s="7"/>
      <c r="P646" s="2"/>
      <c r="Q646" s="7"/>
      <c r="R646" s="14"/>
      <c r="S646" s="14"/>
      <c r="T646" s="20"/>
      <c r="U646" s="20"/>
      <c r="V646" s="20"/>
      <c r="W646" s="32"/>
      <c r="X646" s="173"/>
      <c r="Y646" s="174"/>
      <c r="Z646" s="6"/>
      <c r="AA646" s="6"/>
      <c r="AB646" s="6"/>
      <c r="AC646" s="6"/>
      <c r="AD646" s="6"/>
      <c r="AE646" s="6"/>
      <c r="AF646" s="6"/>
      <c r="AG646" s="6"/>
      <c r="AH646" s="6"/>
      <c r="AI646" s="6"/>
      <c r="AJ646" s="6"/>
    </row>
    <row r="647" spans="2:36" s="9" customFormat="1" ht="6" hidden="1" customHeight="1" x14ac:dyDescent="0.35">
      <c r="B647" s="10"/>
      <c r="F647" s="7"/>
      <c r="G647" s="2"/>
      <c r="H647" s="7"/>
      <c r="I647" s="7"/>
      <c r="J647" s="7"/>
      <c r="K647" s="7"/>
      <c r="L647" s="7"/>
      <c r="M647" s="3"/>
      <c r="N647" s="2"/>
      <c r="O647" s="7"/>
      <c r="P647" s="2"/>
      <c r="Q647" s="7"/>
      <c r="R647" s="14"/>
      <c r="S647" s="14"/>
      <c r="T647" s="20"/>
      <c r="U647" s="20"/>
      <c r="V647" s="20"/>
      <c r="W647" s="32"/>
      <c r="X647" s="173"/>
      <c r="Y647" s="174"/>
      <c r="Z647" s="6"/>
      <c r="AA647" s="6"/>
      <c r="AB647" s="6"/>
      <c r="AC647" s="6"/>
      <c r="AD647" s="6"/>
      <c r="AE647" s="6"/>
      <c r="AF647" s="6"/>
      <c r="AG647" s="6"/>
      <c r="AH647" s="6"/>
      <c r="AI647" s="6"/>
      <c r="AJ647" s="6"/>
    </row>
    <row r="648" spans="2:36" s="9" customFormat="1" ht="6" hidden="1" customHeight="1" x14ac:dyDescent="0.35">
      <c r="B648" s="10"/>
      <c r="F648" s="7"/>
      <c r="G648" s="2"/>
      <c r="H648" s="7"/>
      <c r="I648" s="7"/>
      <c r="J648" s="7"/>
      <c r="K648" s="7"/>
      <c r="L648" s="7"/>
      <c r="M648" s="3"/>
      <c r="N648" s="2"/>
      <c r="O648" s="7"/>
      <c r="P648" s="2"/>
      <c r="Q648" s="7"/>
      <c r="R648" s="14"/>
      <c r="S648" s="14"/>
      <c r="T648" s="20"/>
      <c r="U648" s="20"/>
      <c r="V648" s="20"/>
      <c r="W648" s="32"/>
      <c r="X648" s="173"/>
      <c r="Y648" s="174"/>
      <c r="Z648" s="6"/>
      <c r="AA648" s="6"/>
      <c r="AB648" s="6"/>
      <c r="AC648" s="6"/>
      <c r="AD648" s="6"/>
      <c r="AE648" s="6"/>
      <c r="AF648" s="6"/>
      <c r="AG648" s="6"/>
      <c r="AH648" s="6"/>
      <c r="AI648" s="6"/>
      <c r="AJ648" s="6"/>
    </row>
    <row r="649" spans="2:36" s="9" customFormat="1" ht="6" hidden="1" customHeight="1" x14ac:dyDescent="0.35">
      <c r="B649" s="10"/>
      <c r="F649" s="7"/>
      <c r="G649" s="2"/>
      <c r="H649" s="7"/>
      <c r="I649" s="7"/>
      <c r="J649" s="7"/>
      <c r="K649" s="7"/>
      <c r="L649" s="7"/>
      <c r="M649" s="3"/>
      <c r="N649" s="2"/>
      <c r="O649" s="7"/>
      <c r="P649" s="2"/>
      <c r="Q649" s="7"/>
      <c r="R649" s="14"/>
      <c r="S649" s="14"/>
      <c r="T649" s="20"/>
      <c r="U649" s="20"/>
      <c r="V649" s="20"/>
      <c r="W649" s="32"/>
      <c r="X649" s="173"/>
      <c r="Y649" s="174"/>
      <c r="Z649" s="6"/>
      <c r="AA649" s="6"/>
      <c r="AB649" s="6"/>
      <c r="AC649" s="6"/>
      <c r="AD649" s="6"/>
      <c r="AE649" s="6"/>
      <c r="AF649" s="6"/>
      <c r="AG649" s="6"/>
      <c r="AH649" s="6"/>
      <c r="AI649" s="6"/>
      <c r="AJ649" s="6"/>
    </row>
    <row r="650" spans="2:36" s="9" customFormat="1" ht="6" hidden="1" customHeight="1" x14ac:dyDescent="0.35">
      <c r="B650" s="10"/>
      <c r="F650" s="7"/>
      <c r="G650" s="2"/>
      <c r="H650" s="7"/>
      <c r="I650" s="7"/>
      <c r="J650" s="7"/>
      <c r="K650" s="7"/>
      <c r="L650" s="7"/>
      <c r="M650" s="3"/>
      <c r="N650" s="2"/>
      <c r="O650" s="7"/>
      <c r="P650" s="2"/>
      <c r="Q650" s="7"/>
      <c r="R650" s="14"/>
      <c r="S650" s="14"/>
      <c r="T650" s="20"/>
      <c r="U650" s="20"/>
      <c r="V650" s="20"/>
      <c r="W650" s="32"/>
      <c r="X650" s="173"/>
      <c r="Y650" s="174"/>
      <c r="Z650" s="6"/>
      <c r="AA650" s="6"/>
      <c r="AB650" s="6"/>
      <c r="AC650" s="6"/>
      <c r="AD650" s="6"/>
      <c r="AE650" s="6"/>
      <c r="AF650" s="6"/>
      <c r="AG650" s="6"/>
      <c r="AH650" s="6"/>
      <c r="AI650" s="6"/>
      <c r="AJ650" s="6"/>
    </row>
    <row r="651" spans="2:36" s="9" customFormat="1" ht="6" hidden="1" customHeight="1" x14ac:dyDescent="0.35">
      <c r="B651" s="10"/>
      <c r="F651" s="7"/>
      <c r="G651" s="2"/>
      <c r="H651" s="7"/>
      <c r="I651" s="7"/>
      <c r="J651" s="7"/>
      <c r="K651" s="7"/>
      <c r="L651" s="7"/>
      <c r="M651" s="3"/>
      <c r="N651" s="2"/>
      <c r="O651" s="7"/>
      <c r="P651" s="2"/>
      <c r="Q651" s="7"/>
      <c r="R651" s="14"/>
      <c r="S651" s="14"/>
      <c r="T651" s="20"/>
      <c r="U651" s="20"/>
      <c r="V651" s="20"/>
      <c r="W651" s="32"/>
      <c r="X651" s="173"/>
      <c r="Y651" s="174"/>
      <c r="Z651" s="6"/>
      <c r="AA651" s="6"/>
      <c r="AB651" s="6"/>
      <c r="AC651" s="6"/>
      <c r="AD651" s="6"/>
      <c r="AE651" s="6"/>
      <c r="AF651" s="6"/>
      <c r="AG651" s="6"/>
      <c r="AH651" s="6"/>
      <c r="AI651" s="6"/>
      <c r="AJ651" s="6"/>
    </row>
    <row r="652" spans="2:36" s="9" customFormat="1" ht="6" hidden="1" customHeight="1" x14ac:dyDescent="0.35">
      <c r="B652" s="10"/>
      <c r="F652" s="7"/>
      <c r="G652" s="2"/>
      <c r="H652" s="7"/>
      <c r="I652" s="7"/>
      <c r="J652" s="7"/>
      <c r="K652" s="7"/>
      <c r="L652" s="7"/>
      <c r="M652" s="3"/>
      <c r="N652" s="2"/>
      <c r="O652" s="7"/>
      <c r="P652" s="2"/>
      <c r="Q652" s="7"/>
      <c r="R652" s="14"/>
      <c r="S652" s="14"/>
      <c r="T652" s="20"/>
      <c r="U652" s="20"/>
      <c r="V652" s="20"/>
      <c r="W652" s="32"/>
      <c r="X652" s="173"/>
      <c r="Y652" s="174"/>
      <c r="Z652" s="6"/>
      <c r="AA652" s="6"/>
      <c r="AB652" s="6"/>
      <c r="AC652" s="6"/>
      <c r="AD652" s="6"/>
      <c r="AE652" s="6"/>
      <c r="AF652" s="6"/>
      <c r="AG652" s="6"/>
      <c r="AH652" s="6"/>
      <c r="AI652" s="6"/>
      <c r="AJ652" s="6"/>
    </row>
    <row r="653" spans="2:36" s="9" customFormat="1" ht="6" hidden="1" customHeight="1" x14ac:dyDescent="0.35">
      <c r="B653" s="10"/>
      <c r="F653" s="7"/>
      <c r="G653" s="2"/>
      <c r="H653" s="7"/>
      <c r="I653" s="7"/>
      <c r="J653" s="7"/>
      <c r="K653" s="7"/>
      <c r="L653" s="7"/>
      <c r="M653" s="3"/>
      <c r="N653" s="2"/>
      <c r="O653" s="7"/>
      <c r="P653" s="2"/>
      <c r="Q653" s="7"/>
      <c r="R653" s="14"/>
      <c r="S653" s="14"/>
      <c r="T653" s="20"/>
      <c r="U653" s="20"/>
      <c r="V653" s="20"/>
      <c r="W653" s="32"/>
      <c r="X653" s="173"/>
      <c r="Y653" s="174"/>
      <c r="Z653" s="6"/>
      <c r="AA653" s="6"/>
      <c r="AB653" s="6"/>
      <c r="AC653" s="6"/>
      <c r="AD653" s="6"/>
      <c r="AE653" s="6"/>
      <c r="AF653" s="6"/>
      <c r="AG653" s="6"/>
      <c r="AH653" s="6"/>
      <c r="AI653" s="6"/>
      <c r="AJ653" s="6"/>
    </row>
    <row r="654" spans="2:36" s="9" customFormat="1" ht="6" hidden="1" customHeight="1" x14ac:dyDescent="0.35">
      <c r="B654" s="10"/>
      <c r="F654" s="7"/>
      <c r="G654" s="2"/>
      <c r="H654" s="7"/>
      <c r="I654" s="7"/>
      <c r="J654" s="7"/>
      <c r="K654" s="7"/>
      <c r="L654" s="7"/>
      <c r="M654" s="3"/>
      <c r="N654" s="2"/>
      <c r="O654" s="7"/>
      <c r="P654" s="2"/>
      <c r="Q654" s="7"/>
      <c r="R654" s="14"/>
      <c r="S654" s="14"/>
      <c r="T654" s="20"/>
      <c r="U654" s="20"/>
      <c r="V654" s="20"/>
      <c r="W654" s="32"/>
      <c r="X654" s="173"/>
      <c r="Y654" s="174"/>
      <c r="Z654" s="6"/>
      <c r="AA654" s="6"/>
      <c r="AB654" s="6"/>
      <c r="AC654" s="6"/>
      <c r="AD654" s="6"/>
      <c r="AE654" s="6"/>
      <c r="AF654" s="6"/>
      <c r="AG654" s="6"/>
      <c r="AH654" s="6"/>
      <c r="AI654" s="6"/>
      <c r="AJ654" s="6"/>
    </row>
    <row r="655" spans="2:36" s="9" customFormat="1" ht="6" hidden="1" customHeight="1" x14ac:dyDescent="0.35">
      <c r="B655" s="10"/>
      <c r="F655" s="7"/>
      <c r="G655" s="2"/>
      <c r="H655" s="7"/>
      <c r="I655" s="7"/>
      <c r="J655" s="7"/>
      <c r="K655" s="7"/>
      <c r="L655" s="7"/>
      <c r="M655" s="3"/>
      <c r="N655" s="2"/>
      <c r="O655" s="7"/>
      <c r="P655" s="2"/>
      <c r="Q655" s="7"/>
      <c r="R655" s="14"/>
      <c r="S655" s="14"/>
      <c r="T655" s="20"/>
      <c r="U655" s="20"/>
      <c r="V655" s="20"/>
      <c r="W655" s="32"/>
      <c r="X655" s="173"/>
      <c r="Y655" s="174"/>
      <c r="Z655" s="6"/>
      <c r="AA655" s="6"/>
      <c r="AB655" s="6"/>
      <c r="AC655" s="6"/>
      <c r="AD655" s="6"/>
      <c r="AE655" s="6"/>
      <c r="AF655" s="6"/>
      <c r="AG655" s="6"/>
      <c r="AH655" s="6"/>
      <c r="AI655" s="6"/>
      <c r="AJ655" s="6"/>
    </row>
    <row r="656" spans="2:36" s="9" customFormat="1" ht="6" hidden="1" customHeight="1" x14ac:dyDescent="0.35">
      <c r="B656" s="10"/>
      <c r="F656" s="7"/>
      <c r="G656" s="2"/>
      <c r="H656" s="7"/>
      <c r="I656" s="7"/>
      <c r="J656" s="7"/>
      <c r="K656" s="7"/>
      <c r="L656" s="7"/>
      <c r="M656" s="3"/>
      <c r="N656" s="2"/>
      <c r="O656" s="7"/>
      <c r="P656" s="2"/>
      <c r="Q656" s="7"/>
      <c r="R656" s="14"/>
      <c r="S656" s="14"/>
      <c r="T656" s="20"/>
      <c r="U656" s="20"/>
      <c r="V656" s="20"/>
      <c r="W656" s="32"/>
      <c r="X656" s="173"/>
      <c r="Y656" s="174"/>
      <c r="Z656" s="6"/>
      <c r="AA656" s="6"/>
      <c r="AB656" s="6"/>
      <c r="AC656" s="6"/>
      <c r="AD656" s="6"/>
      <c r="AE656" s="6"/>
      <c r="AF656" s="6"/>
      <c r="AG656" s="6"/>
      <c r="AH656" s="6"/>
      <c r="AI656" s="6"/>
      <c r="AJ656" s="6"/>
    </row>
    <row r="657" spans="2:36" s="9" customFormat="1" ht="6" hidden="1" customHeight="1" x14ac:dyDescent="0.35">
      <c r="B657" s="10"/>
      <c r="F657" s="7"/>
      <c r="G657" s="2"/>
      <c r="H657" s="7"/>
      <c r="I657" s="7"/>
      <c r="J657" s="7"/>
      <c r="K657" s="7"/>
      <c r="L657" s="7"/>
      <c r="M657" s="3"/>
      <c r="N657" s="2"/>
      <c r="O657" s="7"/>
      <c r="P657" s="2"/>
      <c r="Q657" s="7"/>
      <c r="R657" s="14"/>
      <c r="S657" s="14"/>
      <c r="T657" s="20"/>
      <c r="U657" s="20"/>
      <c r="V657" s="20"/>
      <c r="W657" s="32"/>
      <c r="X657" s="173"/>
      <c r="Y657" s="174"/>
      <c r="Z657" s="6"/>
      <c r="AA657" s="6"/>
      <c r="AB657" s="6"/>
      <c r="AC657" s="6"/>
      <c r="AD657" s="6"/>
      <c r="AE657" s="6"/>
      <c r="AF657" s="6"/>
      <c r="AG657" s="6"/>
      <c r="AH657" s="6"/>
      <c r="AI657" s="6"/>
      <c r="AJ657" s="6"/>
    </row>
    <row r="658" spans="2:36" s="9" customFormat="1" ht="6" hidden="1" customHeight="1" x14ac:dyDescent="0.35">
      <c r="B658" s="10"/>
      <c r="F658" s="7"/>
      <c r="G658" s="2"/>
      <c r="H658" s="7"/>
      <c r="I658" s="7"/>
      <c r="J658" s="7"/>
      <c r="K658" s="7"/>
      <c r="L658" s="7"/>
      <c r="M658" s="3"/>
      <c r="N658" s="2"/>
      <c r="O658" s="7"/>
      <c r="P658" s="2"/>
      <c r="Q658" s="7"/>
      <c r="R658" s="14"/>
      <c r="S658" s="14"/>
      <c r="T658" s="20"/>
      <c r="U658" s="20"/>
      <c r="V658" s="20"/>
      <c r="W658" s="32"/>
      <c r="X658" s="173"/>
      <c r="Y658" s="174"/>
      <c r="Z658" s="6"/>
      <c r="AA658" s="6"/>
      <c r="AB658" s="6"/>
      <c r="AC658" s="6"/>
      <c r="AD658" s="6"/>
      <c r="AE658" s="6"/>
      <c r="AF658" s="6"/>
      <c r="AG658" s="6"/>
      <c r="AH658" s="6"/>
      <c r="AI658" s="6"/>
      <c r="AJ658" s="6"/>
    </row>
    <row r="659" spans="2:36" s="9" customFormat="1" ht="6" hidden="1" customHeight="1" x14ac:dyDescent="0.35">
      <c r="B659" s="10"/>
      <c r="F659" s="7"/>
      <c r="G659" s="2"/>
      <c r="H659" s="7"/>
      <c r="I659" s="7"/>
      <c r="J659" s="7"/>
      <c r="K659" s="7"/>
      <c r="L659" s="7"/>
      <c r="M659" s="3"/>
      <c r="N659" s="2"/>
      <c r="O659" s="7"/>
      <c r="P659" s="2"/>
      <c r="Q659" s="7"/>
      <c r="R659" s="14"/>
      <c r="S659" s="14"/>
      <c r="T659" s="20"/>
      <c r="U659" s="20"/>
      <c r="V659" s="20"/>
      <c r="W659" s="32"/>
      <c r="X659" s="173"/>
      <c r="Y659" s="174"/>
      <c r="Z659" s="6"/>
      <c r="AA659" s="6"/>
      <c r="AB659" s="6"/>
      <c r="AC659" s="6"/>
      <c r="AD659" s="6"/>
      <c r="AE659" s="6"/>
      <c r="AF659" s="6"/>
      <c r="AG659" s="6"/>
      <c r="AH659" s="6"/>
      <c r="AI659" s="6"/>
      <c r="AJ659" s="6"/>
    </row>
    <row r="660" spans="2:36" s="9" customFormat="1" ht="6" hidden="1" customHeight="1" x14ac:dyDescent="0.35">
      <c r="B660" s="10"/>
      <c r="F660" s="7"/>
      <c r="G660" s="2"/>
      <c r="H660" s="7"/>
      <c r="I660" s="7"/>
      <c r="J660" s="7"/>
      <c r="K660" s="7"/>
      <c r="L660" s="7"/>
      <c r="M660" s="3"/>
      <c r="N660" s="2"/>
      <c r="O660" s="7"/>
      <c r="P660" s="2"/>
      <c r="Q660" s="7"/>
      <c r="R660" s="14"/>
      <c r="S660" s="14"/>
      <c r="T660" s="20"/>
      <c r="U660" s="20"/>
      <c r="V660" s="20"/>
      <c r="W660" s="32"/>
      <c r="X660" s="173"/>
      <c r="Y660" s="174"/>
      <c r="Z660" s="6"/>
      <c r="AA660" s="6"/>
      <c r="AB660" s="6"/>
      <c r="AC660" s="6"/>
      <c r="AD660" s="6"/>
      <c r="AE660" s="6"/>
      <c r="AF660" s="6"/>
      <c r="AG660" s="6"/>
      <c r="AH660" s="6"/>
      <c r="AI660" s="6"/>
      <c r="AJ660" s="6"/>
    </row>
    <row r="661" spans="2:36" s="9" customFormat="1" ht="6" hidden="1" customHeight="1" x14ac:dyDescent="0.35">
      <c r="B661" s="10"/>
      <c r="F661" s="7"/>
      <c r="G661" s="2"/>
      <c r="H661" s="7"/>
      <c r="I661" s="7"/>
      <c r="J661" s="7"/>
      <c r="K661" s="7"/>
      <c r="L661" s="7"/>
      <c r="M661" s="3"/>
      <c r="N661" s="2"/>
      <c r="O661" s="7"/>
      <c r="P661" s="2"/>
      <c r="Q661" s="7"/>
      <c r="R661" s="14"/>
      <c r="S661" s="14"/>
      <c r="T661" s="20"/>
      <c r="U661" s="20"/>
      <c r="V661" s="20"/>
      <c r="W661" s="32"/>
      <c r="X661" s="173"/>
      <c r="Y661" s="174"/>
      <c r="Z661" s="6"/>
      <c r="AA661" s="6"/>
      <c r="AB661" s="6"/>
      <c r="AC661" s="6"/>
      <c r="AD661" s="6"/>
      <c r="AE661" s="6"/>
      <c r="AF661" s="6"/>
      <c r="AG661" s="6"/>
      <c r="AH661" s="6"/>
      <c r="AI661" s="6"/>
      <c r="AJ661" s="6"/>
    </row>
    <row r="662" spans="2:36" s="9" customFormat="1" ht="6" hidden="1" customHeight="1" x14ac:dyDescent="0.35">
      <c r="B662" s="10"/>
      <c r="F662" s="7"/>
      <c r="G662" s="2"/>
      <c r="H662" s="7"/>
      <c r="I662" s="7"/>
      <c r="J662" s="7"/>
      <c r="K662" s="7"/>
      <c r="L662" s="7"/>
      <c r="M662" s="3"/>
      <c r="N662" s="2"/>
      <c r="O662" s="7"/>
      <c r="P662" s="2"/>
      <c r="Q662" s="7"/>
      <c r="R662" s="14"/>
      <c r="S662" s="14"/>
      <c r="T662" s="20"/>
      <c r="U662" s="20"/>
      <c r="V662" s="20"/>
      <c r="W662" s="32"/>
      <c r="X662" s="173"/>
      <c r="Y662" s="174"/>
      <c r="Z662" s="6"/>
      <c r="AA662" s="6"/>
      <c r="AB662" s="6"/>
      <c r="AC662" s="6"/>
      <c r="AD662" s="6"/>
      <c r="AE662" s="6"/>
      <c r="AF662" s="6"/>
      <c r="AG662" s="6"/>
      <c r="AH662" s="6"/>
      <c r="AI662" s="6"/>
      <c r="AJ662" s="6"/>
    </row>
    <row r="663" spans="2:36" s="9" customFormat="1" ht="6" hidden="1" customHeight="1" x14ac:dyDescent="0.35">
      <c r="B663" s="10"/>
      <c r="F663" s="7"/>
      <c r="G663" s="2"/>
      <c r="H663" s="7"/>
      <c r="I663" s="7"/>
      <c r="J663" s="7"/>
      <c r="K663" s="7"/>
      <c r="L663" s="7"/>
      <c r="M663" s="3"/>
      <c r="N663" s="2"/>
      <c r="O663" s="7"/>
      <c r="P663" s="2"/>
      <c r="Q663" s="7"/>
      <c r="R663" s="14"/>
      <c r="S663" s="14"/>
      <c r="T663" s="20"/>
      <c r="U663" s="20"/>
      <c r="V663" s="20"/>
      <c r="W663" s="32"/>
      <c r="X663" s="173"/>
      <c r="Y663" s="174"/>
      <c r="Z663" s="6"/>
      <c r="AA663" s="6"/>
      <c r="AB663" s="6"/>
      <c r="AC663" s="6"/>
      <c r="AD663" s="6"/>
      <c r="AE663" s="6"/>
      <c r="AF663" s="6"/>
      <c r="AG663" s="6"/>
      <c r="AH663" s="6"/>
      <c r="AI663" s="6"/>
      <c r="AJ663" s="6"/>
    </row>
    <row r="664" spans="2:36" s="9" customFormat="1" ht="6" hidden="1" customHeight="1" x14ac:dyDescent="0.35">
      <c r="B664" s="10"/>
      <c r="F664" s="7"/>
      <c r="G664" s="2"/>
      <c r="H664" s="7"/>
      <c r="I664" s="7"/>
      <c r="J664" s="7"/>
      <c r="K664" s="7"/>
      <c r="L664" s="7"/>
      <c r="M664" s="3"/>
      <c r="N664" s="2"/>
      <c r="O664" s="7"/>
      <c r="P664" s="2"/>
      <c r="Q664" s="7"/>
      <c r="R664" s="14"/>
      <c r="S664" s="14"/>
      <c r="T664" s="20"/>
      <c r="U664" s="20"/>
      <c r="V664" s="20"/>
      <c r="W664" s="32"/>
      <c r="X664" s="173"/>
      <c r="Y664" s="174"/>
      <c r="Z664" s="6"/>
      <c r="AA664" s="6"/>
      <c r="AB664" s="6"/>
      <c r="AC664" s="6"/>
      <c r="AD664" s="6"/>
      <c r="AE664" s="6"/>
      <c r="AF664" s="6"/>
      <c r="AG664" s="6"/>
      <c r="AH664" s="6"/>
      <c r="AI664" s="6"/>
      <c r="AJ664" s="6"/>
    </row>
    <row r="665" spans="2:36" s="9" customFormat="1" ht="6" hidden="1" customHeight="1" x14ac:dyDescent="0.35">
      <c r="B665" s="10"/>
      <c r="F665" s="7"/>
      <c r="G665" s="2"/>
      <c r="H665" s="7"/>
      <c r="I665" s="7"/>
      <c r="J665" s="7"/>
      <c r="K665" s="7"/>
      <c r="L665" s="7"/>
      <c r="M665" s="3"/>
      <c r="N665" s="2"/>
      <c r="O665" s="7"/>
      <c r="P665" s="2"/>
      <c r="Q665" s="7"/>
      <c r="R665" s="14"/>
      <c r="S665" s="14"/>
      <c r="T665" s="20"/>
      <c r="U665" s="20"/>
      <c r="V665" s="20"/>
      <c r="W665" s="32"/>
      <c r="X665" s="173"/>
      <c r="Y665" s="174"/>
      <c r="Z665" s="6"/>
      <c r="AA665" s="6"/>
      <c r="AB665" s="6"/>
      <c r="AC665" s="6"/>
      <c r="AD665" s="6"/>
      <c r="AE665" s="6"/>
      <c r="AF665" s="6"/>
      <c r="AG665" s="6"/>
      <c r="AH665" s="6"/>
      <c r="AI665" s="6"/>
      <c r="AJ665" s="6"/>
    </row>
    <row r="666" spans="2:36" s="9" customFormat="1" ht="6" hidden="1" customHeight="1" x14ac:dyDescent="0.35">
      <c r="B666" s="10"/>
      <c r="F666" s="7"/>
      <c r="G666" s="2"/>
      <c r="H666" s="7"/>
      <c r="I666" s="7"/>
      <c r="J666" s="7"/>
      <c r="K666" s="7"/>
      <c r="L666" s="7"/>
      <c r="M666" s="3"/>
      <c r="N666" s="2"/>
      <c r="O666" s="7"/>
      <c r="P666" s="2"/>
      <c r="Q666" s="7"/>
      <c r="R666" s="14"/>
      <c r="S666" s="14"/>
      <c r="T666" s="20"/>
      <c r="U666" s="20"/>
      <c r="V666" s="20"/>
      <c r="W666" s="32"/>
      <c r="X666" s="173"/>
      <c r="Y666" s="174"/>
      <c r="Z666" s="6"/>
      <c r="AA666" s="6"/>
      <c r="AB666" s="6"/>
      <c r="AC666" s="6"/>
      <c r="AD666" s="6"/>
      <c r="AE666" s="6"/>
      <c r="AF666" s="6"/>
      <c r="AG666" s="6"/>
      <c r="AH666" s="6"/>
      <c r="AI666" s="6"/>
      <c r="AJ666" s="6"/>
    </row>
    <row r="667" spans="2:36" s="9" customFormat="1" ht="6" hidden="1" customHeight="1" x14ac:dyDescent="0.35">
      <c r="B667" s="10"/>
      <c r="F667" s="7"/>
      <c r="G667" s="2"/>
      <c r="H667" s="7"/>
      <c r="I667" s="7"/>
      <c r="J667" s="7"/>
      <c r="K667" s="7"/>
      <c r="L667" s="7"/>
      <c r="M667" s="3"/>
      <c r="N667" s="2"/>
      <c r="O667" s="7"/>
      <c r="P667" s="2"/>
      <c r="Q667" s="7"/>
      <c r="R667" s="14"/>
      <c r="S667" s="14"/>
      <c r="T667" s="20"/>
      <c r="U667" s="20"/>
      <c r="V667" s="20"/>
      <c r="W667" s="32"/>
      <c r="X667" s="173"/>
      <c r="Y667" s="174"/>
      <c r="Z667" s="6"/>
      <c r="AA667" s="6"/>
      <c r="AB667" s="6"/>
      <c r="AC667" s="6"/>
      <c r="AD667" s="6"/>
      <c r="AE667" s="6"/>
      <c r="AF667" s="6"/>
      <c r="AG667" s="6"/>
      <c r="AH667" s="6"/>
      <c r="AI667" s="6"/>
      <c r="AJ667" s="6"/>
    </row>
    <row r="668" spans="2:36" s="9" customFormat="1" ht="6" hidden="1" customHeight="1" x14ac:dyDescent="0.35">
      <c r="B668" s="10"/>
      <c r="F668" s="7"/>
      <c r="G668" s="2"/>
      <c r="H668" s="7"/>
      <c r="I668" s="7"/>
      <c r="J668" s="7"/>
      <c r="K668" s="7"/>
      <c r="L668" s="7"/>
      <c r="M668" s="3"/>
      <c r="N668" s="2"/>
      <c r="O668" s="7"/>
      <c r="P668" s="2"/>
      <c r="Q668" s="7"/>
      <c r="R668" s="14"/>
      <c r="S668" s="14"/>
      <c r="T668" s="20"/>
      <c r="U668" s="20"/>
      <c r="V668" s="20"/>
      <c r="W668" s="32"/>
      <c r="X668" s="173"/>
      <c r="Y668" s="174"/>
      <c r="Z668" s="6"/>
      <c r="AA668" s="6"/>
      <c r="AB668" s="6"/>
      <c r="AC668" s="6"/>
      <c r="AD668" s="6"/>
      <c r="AE668" s="6"/>
      <c r="AF668" s="6"/>
      <c r="AG668" s="6"/>
      <c r="AH668" s="6"/>
      <c r="AI668" s="6"/>
      <c r="AJ668" s="6"/>
    </row>
    <row r="669" spans="2:36" s="9" customFormat="1" ht="6" hidden="1" customHeight="1" x14ac:dyDescent="0.35">
      <c r="B669" s="10"/>
      <c r="F669" s="7"/>
      <c r="G669" s="2"/>
      <c r="H669" s="7"/>
      <c r="I669" s="7"/>
      <c r="J669" s="7"/>
      <c r="K669" s="7"/>
      <c r="L669" s="7"/>
      <c r="M669" s="3"/>
      <c r="N669" s="2"/>
      <c r="O669" s="7"/>
      <c r="P669" s="2"/>
      <c r="Q669" s="7"/>
      <c r="R669" s="14"/>
      <c r="S669" s="14"/>
      <c r="T669" s="20"/>
      <c r="U669" s="20"/>
      <c r="V669" s="20"/>
      <c r="W669" s="32"/>
      <c r="X669" s="173"/>
      <c r="Y669" s="174"/>
      <c r="Z669" s="6"/>
      <c r="AA669" s="6"/>
      <c r="AB669" s="6"/>
      <c r="AC669" s="6"/>
      <c r="AD669" s="6"/>
      <c r="AE669" s="6"/>
      <c r="AF669" s="6"/>
      <c r="AG669" s="6"/>
      <c r="AH669" s="6"/>
      <c r="AI669" s="6"/>
      <c r="AJ669" s="6"/>
    </row>
    <row r="670" spans="2:36" s="9" customFormat="1" ht="6" hidden="1" customHeight="1" x14ac:dyDescent="0.35">
      <c r="B670" s="10"/>
      <c r="F670" s="7"/>
      <c r="G670" s="2"/>
      <c r="H670" s="7"/>
      <c r="I670" s="7"/>
      <c r="J670" s="7"/>
      <c r="K670" s="7"/>
      <c r="L670" s="7"/>
      <c r="M670" s="3"/>
      <c r="N670" s="2"/>
      <c r="O670" s="7"/>
      <c r="P670" s="2"/>
      <c r="Q670" s="7"/>
      <c r="R670" s="14"/>
      <c r="S670" s="14"/>
      <c r="T670" s="20"/>
      <c r="U670" s="20"/>
      <c r="V670" s="20"/>
      <c r="W670" s="32"/>
      <c r="X670" s="173"/>
      <c r="Y670" s="174"/>
      <c r="Z670" s="6"/>
      <c r="AA670" s="6"/>
      <c r="AB670" s="6"/>
      <c r="AC670" s="6"/>
      <c r="AD670" s="6"/>
      <c r="AE670" s="6"/>
      <c r="AF670" s="6"/>
      <c r="AG670" s="6"/>
      <c r="AH670" s="6"/>
      <c r="AI670" s="6"/>
      <c r="AJ670" s="6"/>
    </row>
    <row r="671" spans="2:36" s="9" customFormat="1" ht="6" hidden="1" customHeight="1" x14ac:dyDescent="0.35">
      <c r="B671" s="10"/>
      <c r="F671" s="7"/>
      <c r="G671" s="2"/>
      <c r="H671" s="7"/>
      <c r="I671" s="7"/>
      <c r="J671" s="7"/>
      <c r="K671" s="7"/>
      <c r="L671" s="7"/>
      <c r="M671" s="3"/>
      <c r="N671" s="2"/>
      <c r="O671" s="7"/>
      <c r="P671" s="2"/>
      <c r="Q671" s="7"/>
      <c r="R671" s="14"/>
      <c r="S671" s="14"/>
      <c r="T671" s="20"/>
      <c r="U671" s="20"/>
      <c r="V671" s="20"/>
      <c r="W671" s="32"/>
      <c r="X671" s="173"/>
      <c r="Y671" s="174"/>
      <c r="Z671" s="6"/>
      <c r="AA671" s="6"/>
      <c r="AB671" s="6"/>
      <c r="AC671" s="6"/>
      <c r="AD671" s="6"/>
      <c r="AE671" s="6"/>
      <c r="AF671" s="6"/>
      <c r="AG671" s="6"/>
      <c r="AH671" s="6"/>
      <c r="AI671" s="6"/>
      <c r="AJ671" s="6"/>
    </row>
    <row r="672" spans="2:36" s="9" customFormat="1" ht="6" hidden="1" customHeight="1" x14ac:dyDescent="0.35">
      <c r="B672" s="10"/>
      <c r="F672" s="7"/>
      <c r="G672" s="2"/>
      <c r="H672" s="7"/>
      <c r="I672" s="7"/>
      <c r="J672" s="7"/>
      <c r="K672" s="7"/>
      <c r="L672" s="7"/>
      <c r="M672" s="3"/>
      <c r="N672" s="2"/>
      <c r="O672" s="7"/>
      <c r="P672" s="2"/>
      <c r="Q672" s="7"/>
      <c r="R672" s="14"/>
      <c r="S672" s="14"/>
      <c r="T672" s="20"/>
      <c r="U672" s="20"/>
      <c r="V672" s="20"/>
      <c r="W672" s="32"/>
      <c r="X672" s="173"/>
      <c r="Y672" s="174"/>
      <c r="Z672" s="6"/>
      <c r="AA672" s="6"/>
      <c r="AB672" s="6"/>
      <c r="AC672" s="6"/>
      <c r="AD672" s="6"/>
      <c r="AE672" s="6"/>
      <c r="AF672" s="6"/>
      <c r="AG672" s="6"/>
      <c r="AH672" s="6"/>
      <c r="AI672" s="6"/>
      <c r="AJ672" s="6"/>
    </row>
    <row r="673" spans="2:36" s="9" customFormat="1" ht="6" hidden="1" customHeight="1" x14ac:dyDescent="0.35">
      <c r="B673" s="10"/>
      <c r="F673" s="7"/>
      <c r="G673" s="2"/>
      <c r="H673" s="7"/>
      <c r="I673" s="7"/>
      <c r="J673" s="7"/>
      <c r="K673" s="7"/>
      <c r="L673" s="7"/>
      <c r="M673" s="3"/>
      <c r="N673" s="2"/>
      <c r="O673" s="7"/>
      <c r="P673" s="2"/>
      <c r="Q673" s="7"/>
      <c r="R673" s="14"/>
      <c r="S673" s="14"/>
      <c r="T673" s="20"/>
      <c r="U673" s="20"/>
      <c r="V673" s="20"/>
      <c r="W673" s="32"/>
      <c r="X673" s="173"/>
      <c r="Y673" s="174"/>
      <c r="Z673" s="6"/>
      <c r="AA673" s="6"/>
      <c r="AB673" s="6"/>
      <c r="AC673" s="6"/>
      <c r="AD673" s="6"/>
      <c r="AE673" s="6"/>
      <c r="AF673" s="6"/>
      <c r="AG673" s="6"/>
      <c r="AH673" s="6"/>
      <c r="AI673" s="6"/>
      <c r="AJ673" s="6"/>
    </row>
    <row r="674" spans="2:36" s="9" customFormat="1" ht="6" hidden="1" customHeight="1" x14ac:dyDescent="0.35">
      <c r="B674" s="10"/>
      <c r="F674" s="7"/>
      <c r="G674" s="2"/>
      <c r="H674" s="7"/>
      <c r="I674" s="7"/>
      <c r="J674" s="7"/>
      <c r="K674" s="7"/>
      <c r="L674" s="7"/>
      <c r="M674" s="3"/>
      <c r="N674" s="2"/>
      <c r="O674" s="7"/>
      <c r="P674" s="2"/>
      <c r="Q674" s="7"/>
      <c r="R674" s="14"/>
      <c r="S674" s="14"/>
      <c r="T674" s="20"/>
      <c r="U674" s="20"/>
      <c r="V674" s="20"/>
      <c r="W674" s="32"/>
      <c r="X674" s="173"/>
      <c r="Y674" s="174"/>
      <c r="Z674" s="6"/>
      <c r="AA674" s="6"/>
      <c r="AB674" s="6"/>
      <c r="AC674" s="6"/>
      <c r="AD674" s="6"/>
      <c r="AE674" s="6"/>
      <c r="AF674" s="6"/>
      <c r="AG674" s="6"/>
      <c r="AH674" s="6"/>
      <c r="AI674" s="6"/>
      <c r="AJ674" s="6"/>
    </row>
    <row r="675" spans="2:36" s="9" customFormat="1" ht="6" hidden="1" customHeight="1" x14ac:dyDescent="0.35">
      <c r="B675" s="10"/>
      <c r="F675" s="7"/>
      <c r="G675" s="2"/>
      <c r="H675" s="7"/>
      <c r="I675" s="7"/>
      <c r="J675" s="7"/>
      <c r="K675" s="7"/>
      <c r="L675" s="7"/>
      <c r="M675" s="3"/>
      <c r="N675" s="2"/>
      <c r="O675" s="7"/>
      <c r="P675" s="2"/>
      <c r="Q675" s="7"/>
      <c r="R675" s="14"/>
      <c r="S675" s="14"/>
      <c r="T675" s="20"/>
      <c r="U675" s="20"/>
      <c r="V675" s="20"/>
      <c r="W675" s="32"/>
      <c r="X675" s="173"/>
      <c r="Y675" s="174"/>
      <c r="Z675" s="6"/>
      <c r="AA675" s="6"/>
      <c r="AB675" s="6"/>
      <c r="AC675" s="6"/>
      <c r="AD675" s="6"/>
      <c r="AE675" s="6"/>
      <c r="AF675" s="6"/>
      <c r="AG675" s="6"/>
      <c r="AH675" s="6"/>
      <c r="AI675" s="6"/>
      <c r="AJ675" s="6"/>
    </row>
    <row r="676" spans="2:36" s="9" customFormat="1" ht="6" hidden="1" customHeight="1" x14ac:dyDescent="0.35">
      <c r="B676" s="10"/>
      <c r="F676" s="7"/>
      <c r="G676" s="2"/>
      <c r="H676" s="7"/>
      <c r="I676" s="7"/>
      <c r="J676" s="7"/>
      <c r="K676" s="7"/>
      <c r="L676" s="7"/>
      <c r="M676" s="3"/>
      <c r="N676" s="2"/>
      <c r="O676" s="7"/>
      <c r="P676" s="2"/>
      <c r="Q676" s="7"/>
      <c r="R676" s="14"/>
      <c r="S676" s="14"/>
      <c r="T676" s="20"/>
      <c r="U676" s="20"/>
      <c r="V676" s="20"/>
      <c r="W676" s="32"/>
      <c r="X676" s="173"/>
      <c r="Y676" s="174"/>
      <c r="Z676" s="6"/>
      <c r="AA676" s="6"/>
      <c r="AB676" s="6"/>
      <c r="AC676" s="6"/>
      <c r="AD676" s="6"/>
      <c r="AE676" s="6"/>
      <c r="AF676" s="6"/>
      <c r="AG676" s="6"/>
      <c r="AH676" s="6"/>
      <c r="AI676" s="6"/>
      <c r="AJ676" s="6"/>
    </row>
    <row r="677" spans="2:36" s="9" customFormat="1" ht="6" hidden="1" customHeight="1" x14ac:dyDescent="0.35">
      <c r="B677" s="10"/>
      <c r="F677" s="7"/>
      <c r="G677" s="2"/>
      <c r="H677" s="7"/>
      <c r="I677" s="7"/>
      <c r="J677" s="7"/>
      <c r="K677" s="7"/>
      <c r="L677" s="7"/>
      <c r="M677" s="3"/>
      <c r="N677" s="2"/>
      <c r="O677" s="7"/>
      <c r="P677" s="2"/>
      <c r="Q677" s="7"/>
      <c r="R677" s="14"/>
      <c r="S677" s="14"/>
      <c r="T677" s="20"/>
      <c r="U677" s="20"/>
      <c r="V677" s="20"/>
      <c r="W677" s="32"/>
      <c r="X677" s="173"/>
      <c r="Y677" s="174"/>
      <c r="Z677" s="6"/>
      <c r="AA677" s="6"/>
      <c r="AB677" s="6"/>
      <c r="AC677" s="6"/>
      <c r="AD677" s="6"/>
      <c r="AE677" s="6"/>
      <c r="AF677" s="6"/>
      <c r="AG677" s="6"/>
      <c r="AH677" s="6"/>
      <c r="AI677" s="6"/>
      <c r="AJ677" s="6"/>
    </row>
    <row r="678" spans="2:36" s="9" customFormat="1" ht="6" hidden="1" customHeight="1" x14ac:dyDescent="0.35">
      <c r="B678" s="10"/>
      <c r="F678" s="7"/>
      <c r="G678" s="2"/>
      <c r="H678" s="7"/>
      <c r="I678" s="7"/>
      <c r="J678" s="7"/>
      <c r="K678" s="7"/>
      <c r="L678" s="7"/>
      <c r="M678" s="3"/>
      <c r="N678" s="2"/>
      <c r="O678" s="7"/>
      <c r="P678" s="2"/>
      <c r="Q678" s="7"/>
      <c r="R678" s="14"/>
      <c r="S678" s="14"/>
      <c r="T678" s="20"/>
      <c r="U678" s="20"/>
      <c r="V678" s="20"/>
      <c r="W678" s="32"/>
      <c r="X678" s="173"/>
      <c r="Y678" s="174"/>
      <c r="Z678" s="6"/>
      <c r="AA678" s="6"/>
      <c r="AB678" s="6"/>
      <c r="AC678" s="6"/>
      <c r="AD678" s="6"/>
      <c r="AE678" s="6"/>
      <c r="AF678" s="6"/>
      <c r="AG678" s="6"/>
      <c r="AH678" s="6"/>
      <c r="AI678" s="6"/>
      <c r="AJ678" s="6"/>
    </row>
    <row r="679" spans="2:36" s="9" customFormat="1" ht="6" hidden="1" customHeight="1" x14ac:dyDescent="0.35">
      <c r="B679" s="10"/>
      <c r="F679" s="7"/>
      <c r="G679" s="2"/>
      <c r="H679" s="7"/>
      <c r="I679" s="7"/>
      <c r="J679" s="7"/>
      <c r="K679" s="7"/>
      <c r="L679" s="7"/>
      <c r="M679" s="3"/>
      <c r="N679" s="2"/>
      <c r="O679" s="7"/>
      <c r="P679" s="2"/>
      <c r="Q679" s="7"/>
      <c r="R679" s="14"/>
      <c r="S679" s="14"/>
      <c r="T679" s="20"/>
      <c r="U679" s="20"/>
      <c r="V679" s="20"/>
      <c r="W679" s="32"/>
      <c r="X679" s="173"/>
      <c r="Y679" s="174"/>
      <c r="Z679" s="6"/>
      <c r="AA679" s="6"/>
      <c r="AB679" s="6"/>
      <c r="AC679" s="6"/>
      <c r="AD679" s="6"/>
      <c r="AE679" s="6"/>
      <c r="AF679" s="6"/>
      <c r="AG679" s="6"/>
      <c r="AH679" s="6"/>
      <c r="AI679" s="6"/>
      <c r="AJ679" s="6"/>
    </row>
    <row r="680" spans="2:36" s="9" customFormat="1" ht="6" hidden="1" customHeight="1" x14ac:dyDescent="0.35">
      <c r="B680" s="10"/>
      <c r="F680" s="7"/>
      <c r="G680" s="2"/>
      <c r="H680" s="7"/>
      <c r="I680" s="7"/>
      <c r="J680" s="7"/>
      <c r="K680" s="7"/>
      <c r="L680" s="7"/>
      <c r="M680" s="3"/>
      <c r="N680" s="2"/>
      <c r="O680" s="7"/>
      <c r="P680" s="2"/>
      <c r="Q680" s="7"/>
      <c r="R680" s="14"/>
      <c r="S680" s="14"/>
      <c r="T680" s="20"/>
      <c r="U680" s="20"/>
      <c r="V680" s="20"/>
      <c r="W680" s="32"/>
      <c r="X680" s="173"/>
      <c r="Y680" s="174"/>
      <c r="Z680" s="6"/>
      <c r="AA680" s="6"/>
      <c r="AB680" s="6"/>
      <c r="AC680" s="6"/>
      <c r="AD680" s="6"/>
      <c r="AE680" s="6"/>
      <c r="AF680" s="6"/>
      <c r="AG680" s="6"/>
      <c r="AH680" s="6"/>
      <c r="AI680" s="6"/>
      <c r="AJ680" s="6"/>
    </row>
    <row r="681" spans="2:36" s="9" customFormat="1" ht="6" hidden="1" customHeight="1" x14ac:dyDescent="0.35">
      <c r="B681" s="10"/>
      <c r="F681" s="7"/>
      <c r="G681" s="2"/>
      <c r="H681" s="7"/>
      <c r="I681" s="7"/>
      <c r="J681" s="7"/>
      <c r="K681" s="7"/>
      <c r="L681" s="7"/>
      <c r="M681" s="3"/>
      <c r="N681" s="2"/>
      <c r="O681" s="7"/>
      <c r="P681" s="2"/>
      <c r="Q681" s="7"/>
      <c r="R681" s="14"/>
      <c r="S681" s="14"/>
      <c r="T681" s="20"/>
      <c r="U681" s="20"/>
      <c r="V681" s="20"/>
      <c r="W681" s="32"/>
      <c r="X681" s="173"/>
      <c r="Y681" s="174"/>
      <c r="Z681" s="6"/>
      <c r="AA681" s="6"/>
      <c r="AB681" s="6"/>
      <c r="AC681" s="6"/>
      <c r="AD681" s="6"/>
      <c r="AE681" s="6"/>
      <c r="AF681" s="6"/>
      <c r="AG681" s="6"/>
      <c r="AH681" s="6"/>
      <c r="AI681" s="6"/>
      <c r="AJ681" s="6"/>
    </row>
    <row r="682" spans="2:36" s="9" customFormat="1" ht="6" hidden="1" customHeight="1" x14ac:dyDescent="0.35">
      <c r="B682" s="10"/>
      <c r="F682" s="7"/>
      <c r="G682" s="2"/>
      <c r="H682" s="7"/>
      <c r="I682" s="7"/>
      <c r="J682" s="7"/>
      <c r="K682" s="7"/>
      <c r="L682" s="7"/>
      <c r="M682" s="3"/>
      <c r="N682" s="2"/>
      <c r="O682" s="7"/>
      <c r="P682" s="2"/>
      <c r="Q682" s="7"/>
      <c r="R682" s="14"/>
      <c r="S682" s="14"/>
      <c r="T682" s="20"/>
      <c r="U682" s="20"/>
      <c r="V682" s="20"/>
      <c r="W682" s="32"/>
      <c r="X682" s="173"/>
      <c r="Y682" s="174"/>
      <c r="Z682" s="6"/>
      <c r="AA682" s="6"/>
      <c r="AB682" s="6"/>
      <c r="AC682" s="6"/>
      <c r="AD682" s="6"/>
      <c r="AE682" s="6"/>
      <c r="AF682" s="6"/>
      <c r="AG682" s="6"/>
      <c r="AH682" s="6"/>
      <c r="AI682" s="6"/>
      <c r="AJ682" s="6"/>
    </row>
    <row r="683" spans="2:36" s="9" customFormat="1" ht="6" hidden="1" customHeight="1" x14ac:dyDescent="0.35">
      <c r="B683" s="10"/>
      <c r="F683" s="7"/>
      <c r="G683" s="2"/>
      <c r="H683" s="7"/>
      <c r="I683" s="7"/>
      <c r="J683" s="7"/>
      <c r="K683" s="7"/>
      <c r="L683" s="7"/>
      <c r="M683" s="3"/>
      <c r="N683" s="2"/>
      <c r="O683" s="7"/>
      <c r="P683" s="2"/>
      <c r="Q683" s="7"/>
      <c r="R683" s="14"/>
      <c r="S683" s="14"/>
      <c r="T683" s="20"/>
      <c r="U683" s="20"/>
      <c r="V683" s="20"/>
      <c r="W683" s="32"/>
      <c r="X683" s="173"/>
      <c r="Y683" s="174"/>
      <c r="Z683" s="6"/>
      <c r="AA683" s="6"/>
      <c r="AB683" s="6"/>
      <c r="AC683" s="6"/>
      <c r="AD683" s="6"/>
      <c r="AE683" s="6"/>
      <c r="AF683" s="6"/>
      <c r="AG683" s="6"/>
      <c r="AH683" s="6"/>
      <c r="AI683" s="6"/>
      <c r="AJ683" s="6"/>
    </row>
    <row r="684" spans="2:36" s="9" customFormat="1" ht="6" hidden="1" customHeight="1" x14ac:dyDescent="0.35">
      <c r="B684" s="10"/>
      <c r="F684" s="7"/>
      <c r="G684" s="2"/>
      <c r="H684" s="7"/>
      <c r="I684" s="7"/>
      <c r="J684" s="7"/>
      <c r="K684" s="7"/>
      <c r="L684" s="7"/>
      <c r="M684" s="3"/>
      <c r="N684" s="2"/>
      <c r="O684" s="7"/>
      <c r="P684" s="2"/>
      <c r="Q684" s="7"/>
      <c r="R684" s="14"/>
      <c r="S684" s="14"/>
      <c r="T684" s="20"/>
      <c r="U684" s="20"/>
      <c r="V684" s="20"/>
      <c r="W684" s="32"/>
      <c r="X684" s="173"/>
      <c r="Y684" s="174"/>
      <c r="Z684" s="6"/>
      <c r="AA684" s="6"/>
      <c r="AB684" s="6"/>
      <c r="AC684" s="6"/>
      <c r="AD684" s="6"/>
      <c r="AE684" s="6"/>
      <c r="AF684" s="6"/>
      <c r="AG684" s="6"/>
      <c r="AH684" s="6"/>
      <c r="AI684" s="6"/>
      <c r="AJ684" s="6"/>
    </row>
    <row r="685" spans="2:36" s="9" customFormat="1" ht="6" hidden="1" customHeight="1" x14ac:dyDescent="0.35">
      <c r="B685" s="10"/>
      <c r="F685" s="7"/>
      <c r="G685" s="2"/>
      <c r="H685" s="7"/>
      <c r="I685" s="7"/>
      <c r="J685" s="7"/>
      <c r="K685" s="7"/>
      <c r="L685" s="7"/>
      <c r="M685" s="3"/>
      <c r="N685" s="2"/>
      <c r="O685" s="7"/>
      <c r="P685" s="2"/>
      <c r="Q685" s="7"/>
      <c r="R685" s="14"/>
      <c r="S685" s="14"/>
      <c r="T685" s="20"/>
      <c r="U685" s="20"/>
      <c r="V685" s="20"/>
      <c r="W685" s="32"/>
      <c r="X685" s="173"/>
      <c r="Y685" s="174"/>
      <c r="Z685" s="6"/>
      <c r="AA685" s="6"/>
      <c r="AB685" s="6"/>
      <c r="AC685" s="6"/>
      <c r="AD685" s="6"/>
      <c r="AE685" s="6"/>
      <c r="AF685" s="6"/>
      <c r="AG685" s="6"/>
      <c r="AH685" s="6"/>
      <c r="AI685" s="6"/>
      <c r="AJ685" s="6"/>
    </row>
    <row r="686" spans="2:36" s="9" customFormat="1" ht="6" hidden="1" customHeight="1" x14ac:dyDescent="0.35">
      <c r="B686" s="10"/>
      <c r="F686" s="7"/>
      <c r="G686" s="2"/>
      <c r="H686" s="7"/>
      <c r="I686" s="7"/>
      <c r="J686" s="7"/>
      <c r="K686" s="7"/>
      <c r="L686" s="7"/>
      <c r="M686" s="3"/>
      <c r="N686" s="2"/>
      <c r="O686" s="7"/>
      <c r="P686" s="2"/>
      <c r="Q686" s="7"/>
      <c r="R686" s="14"/>
      <c r="S686" s="14"/>
      <c r="T686" s="20"/>
      <c r="U686" s="20"/>
      <c r="V686" s="20"/>
      <c r="W686" s="32"/>
      <c r="X686" s="173"/>
      <c r="Y686" s="174"/>
      <c r="Z686" s="6"/>
      <c r="AA686" s="6"/>
      <c r="AB686" s="6"/>
      <c r="AC686" s="6"/>
      <c r="AD686" s="6"/>
      <c r="AE686" s="6"/>
      <c r="AF686" s="6"/>
      <c r="AG686" s="6"/>
      <c r="AH686" s="6"/>
      <c r="AI686" s="6"/>
      <c r="AJ686" s="6"/>
    </row>
    <row r="687" spans="2:36" s="9" customFormat="1" ht="6" hidden="1" customHeight="1" x14ac:dyDescent="0.35">
      <c r="B687" s="10"/>
      <c r="F687" s="7"/>
      <c r="G687" s="2"/>
      <c r="H687" s="7"/>
      <c r="I687" s="7"/>
      <c r="J687" s="7"/>
      <c r="K687" s="7"/>
      <c r="L687" s="7"/>
      <c r="M687" s="3"/>
      <c r="N687" s="2"/>
      <c r="O687" s="7"/>
      <c r="P687" s="2"/>
      <c r="Q687" s="7"/>
      <c r="R687" s="14"/>
      <c r="S687" s="14"/>
      <c r="T687" s="20"/>
      <c r="U687" s="20"/>
      <c r="V687" s="20"/>
      <c r="W687" s="32"/>
      <c r="X687" s="173"/>
      <c r="Y687" s="174"/>
      <c r="Z687" s="6"/>
      <c r="AA687" s="6"/>
      <c r="AB687" s="6"/>
      <c r="AC687" s="6"/>
      <c r="AD687" s="6"/>
      <c r="AE687" s="6"/>
      <c r="AF687" s="6"/>
      <c r="AG687" s="6"/>
      <c r="AH687" s="6"/>
      <c r="AI687" s="6"/>
      <c r="AJ687" s="6"/>
    </row>
    <row r="688" spans="2:36" s="9" customFormat="1" ht="6" hidden="1" customHeight="1" x14ac:dyDescent="0.35">
      <c r="B688" s="10"/>
      <c r="F688" s="7"/>
      <c r="G688" s="2"/>
      <c r="H688" s="7"/>
      <c r="I688" s="7"/>
      <c r="J688" s="7"/>
      <c r="K688" s="7"/>
      <c r="L688" s="7"/>
      <c r="M688" s="3"/>
      <c r="N688" s="2"/>
      <c r="O688" s="7"/>
      <c r="P688" s="2"/>
      <c r="Q688" s="7"/>
      <c r="R688" s="14"/>
      <c r="S688" s="14"/>
      <c r="T688" s="20"/>
      <c r="U688" s="20"/>
      <c r="V688" s="20"/>
      <c r="W688" s="32"/>
      <c r="X688" s="173"/>
      <c r="Y688" s="174"/>
      <c r="Z688" s="6"/>
      <c r="AA688" s="6"/>
      <c r="AB688" s="6"/>
      <c r="AC688" s="6"/>
      <c r="AD688" s="6"/>
      <c r="AE688" s="6"/>
      <c r="AF688" s="6"/>
      <c r="AG688" s="6"/>
      <c r="AH688" s="6"/>
      <c r="AI688" s="6"/>
      <c r="AJ688" s="6"/>
    </row>
    <row r="689" spans="2:36" s="9" customFormat="1" ht="6" hidden="1" customHeight="1" x14ac:dyDescent="0.35">
      <c r="B689" s="10"/>
      <c r="F689" s="7"/>
      <c r="G689" s="2"/>
      <c r="H689" s="7"/>
      <c r="I689" s="7"/>
      <c r="J689" s="7"/>
      <c r="K689" s="7"/>
      <c r="L689" s="7"/>
      <c r="M689" s="3"/>
      <c r="N689" s="2"/>
      <c r="O689" s="7"/>
      <c r="P689" s="2"/>
      <c r="Q689" s="7"/>
      <c r="R689" s="14"/>
      <c r="S689" s="14"/>
      <c r="T689" s="20"/>
      <c r="U689" s="20"/>
      <c r="V689" s="20"/>
      <c r="W689" s="32"/>
      <c r="X689" s="173"/>
      <c r="Y689" s="174"/>
      <c r="Z689" s="6"/>
      <c r="AA689" s="6"/>
      <c r="AB689" s="6"/>
      <c r="AC689" s="6"/>
      <c r="AD689" s="6"/>
      <c r="AE689" s="6"/>
      <c r="AF689" s="6"/>
      <c r="AG689" s="6"/>
      <c r="AH689" s="6"/>
      <c r="AI689" s="6"/>
      <c r="AJ689" s="6"/>
    </row>
    <row r="690" spans="2:36" s="9" customFormat="1" ht="6" hidden="1" customHeight="1" x14ac:dyDescent="0.35">
      <c r="B690" s="10"/>
      <c r="F690" s="7"/>
      <c r="G690" s="2"/>
      <c r="H690" s="7"/>
      <c r="I690" s="7"/>
      <c r="J690" s="7"/>
      <c r="K690" s="7"/>
      <c r="L690" s="7"/>
      <c r="M690" s="3"/>
      <c r="N690" s="2"/>
      <c r="O690" s="7"/>
      <c r="P690" s="2"/>
      <c r="Q690" s="7"/>
      <c r="R690" s="14"/>
      <c r="S690" s="14"/>
      <c r="T690" s="20"/>
      <c r="U690" s="20"/>
      <c r="V690" s="20"/>
      <c r="W690" s="32"/>
      <c r="X690" s="173"/>
      <c r="Y690" s="174"/>
      <c r="Z690" s="6"/>
      <c r="AA690" s="6"/>
      <c r="AB690" s="6"/>
      <c r="AC690" s="6"/>
      <c r="AD690" s="6"/>
      <c r="AE690" s="6"/>
      <c r="AF690" s="6"/>
      <c r="AG690" s="6"/>
      <c r="AH690" s="6"/>
      <c r="AI690" s="6"/>
      <c r="AJ690" s="6"/>
    </row>
    <row r="691" spans="2:36" s="9" customFormat="1" ht="6" hidden="1" customHeight="1" x14ac:dyDescent="0.35">
      <c r="B691" s="10"/>
      <c r="F691" s="7"/>
      <c r="G691" s="2"/>
      <c r="H691" s="7"/>
      <c r="I691" s="7"/>
      <c r="J691" s="7"/>
      <c r="K691" s="7"/>
      <c r="L691" s="7"/>
      <c r="M691" s="3"/>
      <c r="N691" s="2"/>
      <c r="O691" s="7"/>
      <c r="P691" s="2"/>
      <c r="Q691" s="7"/>
      <c r="R691" s="14"/>
      <c r="S691" s="14"/>
      <c r="T691" s="20"/>
      <c r="U691" s="20"/>
      <c r="V691" s="20"/>
      <c r="W691" s="32"/>
      <c r="X691" s="173"/>
      <c r="Y691" s="174"/>
      <c r="Z691" s="6"/>
      <c r="AA691" s="6"/>
      <c r="AB691" s="6"/>
      <c r="AC691" s="6"/>
      <c r="AD691" s="6"/>
      <c r="AE691" s="6"/>
      <c r="AF691" s="6"/>
      <c r="AG691" s="6"/>
      <c r="AH691" s="6"/>
      <c r="AI691" s="6"/>
      <c r="AJ691" s="6"/>
    </row>
    <row r="692" spans="2:36" s="9" customFormat="1" ht="6" hidden="1" customHeight="1" x14ac:dyDescent="0.35">
      <c r="B692" s="10"/>
      <c r="F692" s="7"/>
      <c r="G692" s="2"/>
      <c r="H692" s="7"/>
      <c r="I692" s="7"/>
      <c r="J692" s="7"/>
      <c r="K692" s="7"/>
      <c r="L692" s="7"/>
      <c r="M692" s="3"/>
      <c r="N692" s="2"/>
      <c r="O692" s="7"/>
      <c r="P692" s="2"/>
      <c r="Q692" s="7"/>
      <c r="R692" s="14"/>
      <c r="S692" s="14"/>
      <c r="T692" s="20"/>
      <c r="U692" s="20"/>
      <c r="V692" s="20"/>
      <c r="W692" s="32"/>
      <c r="X692" s="173"/>
      <c r="Y692" s="174"/>
      <c r="Z692" s="6"/>
      <c r="AA692" s="6"/>
      <c r="AB692" s="6"/>
      <c r="AC692" s="6"/>
      <c r="AD692" s="6"/>
      <c r="AE692" s="6"/>
      <c r="AF692" s="6"/>
      <c r="AG692" s="6"/>
      <c r="AH692" s="6"/>
      <c r="AI692" s="6"/>
      <c r="AJ692" s="6"/>
    </row>
    <row r="693" spans="2:36" s="9" customFormat="1" ht="6" hidden="1" customHeight="1" x14ac:dyDescent="0.35">
      <c r="B693" s="10"/>
      <c r="F693" s="7"/>
      <c r="G693" s="2"/>
      <c r="H693" s="7"/>
      <c r="I693" s="7"/>
      <c r="J693" s="7"/>
      <c r="K693" s="7"/>
      <c r="L693" s="7"/>
      <c r="M693" s="3"/>
      <c r="N693" s="2"/>
      <c r="O693" s="7"/>
      <c r="P693" s="2"/>
      <c r="Q693" s="7"/>
      <c r="R693" s="14"/>
      <c r="S693" s="14"/>
      <c r="T693" s="20"/>
      <c r="U693" s="20"/>
      <c r="V693" s="20"/>
      <c r="W693" s="32"/>
      <c r="X693" s="173"/>
      <c r="Y693" s="174"/>
      <c r="Z693" s="6"/>
      <c r="AA693" s="6"/>
      <c r="AB693" s="6"/>
      <c r="AC693" s="6"/>
      <c r="AD693" s="6"/>
      <c r="AE693" s="6"/>
      <c r="AF693" s="6"/>
      <c r="AG693" s="6"/>
      <c r="AH693" s="6"/>
      <c r="AI693" s="6"/>
      <c r="AJ693" s="6"/>
    </row>
    <row r="694" spans="2:36" s="9" customFormat="1" ht="6" hidden="1" customHeight="1" x14ac:dyDescent="0.35">
      <c r="B694" s="10"/>
      <c r="F694" s="7"/>
      <c r="G694" s="2"/>
      <c r="H694" s="7"/>
      <c r="I694" s="7"/>
      <c r="J694" s="7"/>
      <c r="K694" s="7"/>
      <c r="L694" s="7"/>
      <c r="M694" s="3"/>
      <c r="N694" s="2"/>
      <c r="O694" s="7"/>
      <c r="P694" s="2"/>
      <c r="Q694" s="7"/>
      <c r="R694" s="14"/>
      <c r="S694" s="14"/>
      <c r="T694" s="20"/>
      <c r="U694" s="20"/>
      <c r="V694" s="20"/>
      <c r="W694" s="32"/>
      <c r="X694" s="173"/>
      <c r="Y694" s="174"/>
      <c r="Z694" s="6"/>
      <c r="AA694" s="6"/>
      <c r="AB694" s="6"/>
      <c r="AC694" s="6"/>
      <c r="AD694" s="6"/>
      <c r="AE694" s="6"/>
      <c r="AF694" s="6"/>
      <c r="AG694" s="6"/>
      <c r="AH694" s="6"/>
      <c r="AI694" s="6"/>
      <c r="AJ694" s="6"/>
    </row>
    <row r="695" spans="2:36" s="9" customFormat="1" ht="6" hidden="1" customHeight="1" x14ac:dyDescent="0.35">
      <c r="B695" s="10"/>
      <c r="F695" s="7"/>
      <c r="G695" s="2"/>
      <c r="H695" s="7"/>
      <c r="I695" s="7"/>
      <c r="J695" s="7"/>
      <c r="K695" s="7"/>
      <c r="L695" s="7"/>
      <c r="M695" s="3"/>
      <c r="N695" s="2"/>
      <c r="O695" s="7"/>
      <c r="P695" s="2"/>
      <c r="Q695" s="7"/>
      <c r="R695" s="14"/>
      <c r="S695" s="14"/>
      <c r="T695" s="20"/>
      <c r="U695" s="20"/>
      <c r="V695" s="20"/>
      <c r="W695" s="32"/>
      <c r="X695" s="173"/>
      <c r="Y695" s="174"/>
      <c r="Z695" s="6"/>
      <c r="AA695" s="6"/>
      <c r="AB695" s="6"/>
      <c r="AC695" s="6"/>
      <c r="AD695" s="6"/>
      <c r="AE695" s="6"/>
      <c r="AF695" s="6"/>
      <c r="AG695" s="6"/>
      <c r="AH695" s="6"/>
      <c r="AI695" s="6"/>
      <c r="AJ695" s="6"/>
    </row>
    <row r="696" spans="2:36" s="9" customFormat="1" ht="6" hidden="1" customHeight="1" x14ac:dyDescent="0.35">
      <c r="B696" s="10"/>
      <c r="F696" s="7"/>
      <c r="G696" s="2"/>
      <c r="H696" s="7"/>
      <c r="I696" s="7"/>
      <c r="J696" s="7"/>
      <c r="K696" s="7"/>
      <c r="L696" s="7"/>
      <c r="M696" s="3"/>
      <c r="N696" s="2"/>
      <c r="O696" s="7"/>
      <c r="P696" s="2"/>
      <c r="Q696" s="7"/>
      <c r="R696" s="14"/>
      <c r="S696" s="14"/>
      <c r="T696" s="20"/>
      <c r="U696" s="20"/>
      <c r="V696" s="20"/>
      <c r="W696" s="32"/>
      <c r="X696" s="173"/>
      <c r="Y696" s="174"/>
      <c r="Z696" s="6"/>
      <c r="AA696" s="6"/>
      <c r="AB696" s="6"/>
      <c r="AC696" s="6"/>
      <c r="AD696" s="6"/>
      <c r="AE696" s="6"/>
      <c r="AF696" s="6"/>
      <c r="AG696" s="6"/>
      <c r="AH696" s="6"/>
      <c r="AI696" s="6"/>
      <c r="AJ696" s="6"/>
    </row>
    <row r="697" spans="2:36" s="9" customFormat="1" ht="6" hidden="1" customHeight="1" x14ac:dyDescent="0.35">
      <c r="B697" s="10"/>
      <c r="F697" s="7"/>
      <c r="G697" s="2"/>
      <c r="H697" s="7"/>
      <c r="I697" s="7"/>
      <c r="J697" s="7"/>
      <c r="K697" s="7"/>
      <c r="L697" s="7"/>
      <c r="M697" s="3"/>
      <c r="N697" s="2"/>
      <c r="O697" s="7"/>
      <c r="P697" s="2"/>
      <c r="Q697" s="7"/>
      <c r="R697" s="14"/>
      <c r="S697" s="14"/>
      <c r="T697" s="20"/>
      <c r="U697" s="20"/>
      <c r="V697" s="20"/>
      <c r="W697" s="32"/>
      <c r="X697" s="173"/>
      <c r="Y697" s="174"/>
      <c r="Z697" s="6"/>
      <c r="AA697" s="6"/>
      <c r="AB697" s="6"/>
      <c r="AC697" s="6"/>
      <c r="AD697" s="6"/>
      <c r="AE697" s="6"/>
      <c r="AF697" s="6"/>
      <c r="AG697" s="6"/>
      <c r="AH697" s="6"/>
      <c r="AI697" s="6"/>
      <c r="AJ697" s="6"/>
    </row>
    <row r="698" spans="2:36" s="9" customFormat="1" ht="6" hidden="1" customHeight="1" x14ac:dyDescent="0.35">
      <c r="B698" s="10"/>
      <c r="F698" s="7"/>
      <c r="G698" s="2"/>
      <c r="H698" s="7"/>
      <c r="I698" s="7"/>
      <c r="J698" s="7"/>
      <c r="K698" s="7"/>
      <c r="L698" s="7"/>
      <c r="M698" s="3"/>
      <c r="N698" s="2"/>
      <c r="O698" s="7"/>
      <c r="P698" s="2"/>
      <c r="Q698" s="7"/>
      <c r="R698" s="14"/>
      <c r="S698" s="14"/>
      <c r="T698" s="20"/>
      <c r="U698" s="20"/>
      <c r="V698" s="20"/>
      <c r="W698" s="32"/>
      <c r="X698" s="173"/>
      <c r="Y698" s="174"/>
      <c r="Z698" s="6"/>
      <c r="AA698" s="6"/>
      <c r="AB698" s="6"/>
      <c r="AC698" s="6"/>
      <c r="AD698" s="6"/>
      <c r="AE698" s="6"/>
      <c r="AF698" s="6"/>
      <c r="AG698" s="6"/>
      <c r="AH698" s="6"/>
      <c r="AI698" s="6"/>
      <c r="AJ698" s="6"/>
    </row>
    <row r="699" spans="2:36" s="9" customFormat="1" ht="6" hidden="1" customHeight="1" x14ac:dyDescent="0.35">
      <c r="B699" s="10"/>
      <c r="F699" s="7"/>
      <c r="G699" s="2"/>
      <c r="H699" s="7"/>
      <c r="I699" s="7"/>
      <c r="J699" s="7"/>
      <c r="K699" s="7"/>
      <c r="L699" s="7"/>
      <c r="M699" s="3"/>
      <c r="N699" s="2"/>
      <c r="O699" s="7"/>
      <c r="P699" s="2"/>
      <c r="Q699" s="7"/>
      <c r="R699" s="14"/>
      <c r="S699" s="14"/>
      <c r="T699" s="20"/>
      <c r="U699" s="20"/>
      <c r="V699" s="20"/>
      <c r="W699" s="32"/>
      <c r="X699" s="173"/>
      <c r="Y699" s="174"/>
      <c r="Z699" s="6"/>
      <c r="AA699" s="6"/>
      <c r="AB699" s="6"/>
      <c r="AC699" s="6"/>
      <c r="AD699" s="6"/>
      <c r="AE699" s="6"/>
      <c r="AF699" s="6"/>
      <c r="AG699" s="6"/>
      <c r="AH699" s="6"/>
      <c r="AI699" s="6"/>
      <c r="AJ699" s="6"/>
    </row>
    <row r="700" spans="2:36" s="9" customFormat="1" ht="6" hidden="1" customHeight="1" x14ac:dyDescent="0.35">
      <c r="B700" s="10"/>
      <c r="F700" s="7"/>
      <c r="G700" s="2"/>
      <c r="H700" s="7"/>
      <c r="I700" s="7"/>
      <c r="J700" s="7"/>
      <c r="K700" s="7"/>
      <c r="L700" s="7"/>
      <c r="M700" s="3"/>
      <c r="N700" s="2"/>
      <c r="O700" s="7"/>
      <c r="P700" s="2"/>
      <c r="Q700" s="7"/>
      <c r="R700" s="14"/>
      <c r="S700" s="14"/>
      <c r="T700" s="20"/>
      <c r="U700" s="20"/>
      <c r="V700" s="20"/>
      <c r="W700" s="32"/>
      <c r="X700" s="173"/>
      <c r="Y700" s="174"/>
      <c r="Z700" s="6"/>
      <c r="AA700" s="6"/>
      <c r="AB700" s="6"/>
      <c r="AC700" s="6"/>
      <c r="AD700" s="6"/>
      <c r="AE700" s="6"/>
      <c r="AF700" s="6"/>
      <c r="AG700" s="6"/>
      <c r="AH700" s="6"/>
      <c r="AI700" s="6"/>
      <c r="AJ700" s="6"/>
    </row>
    <row r="701" spans="2:36" s="9" customFormat="1" ht="6" hidden="1" customHeight="1" x14ac:dyDescent="0.35">
      <c r="B701" s="10"/>
      <c r="F701" s="7"/>
      <c r="G701" s="2"/>
      <c r="H701" s="7"/>
      <c r="I701" s="7"/>
      <c r="J701" s="7"/>
      <c r="K701" s="7"/>
      <c r="L701" s="7"/>
      <c r="M701" s="3"/>
      <c r="N701" s="2"/>
      <c r="O701" s="7"/>
      <c r="P701" s="2"/>
      <c r="Q701" s="7"/>
      <c r="R701" s="14"/>
      <c r="S701" s="14"/>
      <c r="T701" s="20"/>
      <c r="U701" s="20"/>
      <c r="V701" s="20"/>
      <c r="W701" s="32"/>
      <c r="X701" s="173"/>
      <c r="Y701" s="174"/>
      <c r="Z701" s="6"/>
      <c r="AA701" s="6"/>
      <c r="AB701" s="6"/>
      <c r="AC701" s="6"/>
      <c r="AD701" s="6"/>
      <c r="AE701" s="6"/>
      <c r="AF701" s="6"/>
      <c r="AG701" s="6"/>
      <c r="AH701" s="6"/>
      <c r="AI701" s="6"/>
      <c r="AJ701" s="6"/>
    </row>
    <row r="702" spans="2:36" s="9" customFormat="1" ht="6" hidden="1" customHeight="1" x14ac:dyDescent="0.35">
      <c r="B702" s="10"/>
      <c r="F702" s="7"/>
      <c r="G702" s="2"/>
      <c r="H702" s="7"/>
      <c r="I702" s="7"/>
      <c r="J702" s="7"/>
      <c r="K702" s="7"/>
      <c r="L702" s="7"/>
      <c r="M702" s="3"/>
      <c r="N702" s="2"/>
      <c r="O702" s="7"/>
      <c r="P702" s="2"/>
      <c r="Q702" s="7"/>
      <c r="R702" s="14"/>
      <c r="S702" s="14"/>
      <c r="T702" s="20"/>
      <c r="U702" s="20"/>
      <c r="V702" s="20"/>
      <c r="W702" s="32"/>
      <c r="X702" s="173"/>
      <c r="Y702" s="174"/>
      <c r="Z702" s="6"/>
      <c r="AA702" s="6"/>
      <c r="AB702" s="6"/>
      <c r="AC702" s="6"/>
      <c r="AD702" s="6"/>
      <c r="AE702" s="6"/>
      <c r="AF702" s="6"/>
      <c r="AG702" s="6"/>
      <c r="AH702" s="6"/>
      <c r="AI702" s="6"/>
      <c r="AJ702" s="6"/>
    </row>
    <row r="703" spans="2:36" s="9" customFormat="1" ht="6" hidden="1" customHeight="1" x14ac:dyDescent="0.35">
      <c r="B703" s="10"/>
      <c r="F703" s="7"/>
      <c r="G703" s="2"/>
      <c r="H703" s="7"/>
      <c r="I703" s="7"/>
      <c r="J703" s="7"/>
      <c r="K703" s="7"/>
      <c r="L703" s="7"/>
      <c r="M703" s="3"/>
      <c r="N703" s="2"/>
      <c r="O703" s="7"/>
      <c r="P703" s="2"/>
      <c r="Q703" s="7"/>
      <c r="R703" s="14"/>
      <c r="S703" s="14"/>
      <c r="T703" s="20"/>
      <c r="U703" s="20"/>
      <c r="V703" s="20"/>
      <c r="W703" s="32"/>
      <c r="X703" s="173"/>
      <c r="Y703" s="174"/>
      <c r="Z703" s="6"/>
      <c r="AA703" s="6"/>
      <c r="AB703" s="6"/>
      <c r="AC703" s="6"/>
      <c r="AD703" s="6"/>
      <c r="AE703" s="6"/>
      <c r="AF703" s="6"/>
      <c r="AG703" s="6"/>
      <c r="AH703" s="6"/>
      <c r="AI703" s="6"/>
      <c r="AJ703" s="6"/>
    </row>
    <row r="704" spans="2:36" s="9" customFormat="1" ht="6" hidden="1" customHeight="1" x14ac:dyDescent="0.35">
      <c r="B704" s="10"/>
      <c r="F704" s="7"/>
      <c r="G704" s="2"/>
      <c r="H704" s="7"/>
      <c r="I704" s="7"/>
      <c r="J704" s="7"/>
      <c r="K704" s="7"/>
      <c r="L704" s="7"/>
      <c r="M704" s="3"/>
      <c r="N704" s="2"/>
      <c r="O704" s="7"/>
      <c r="P704" s="2"/>
      <c r="Q704" s="7"/>
      <c r="R704" s="14"/>
      <c r="S704" s="14"/>
      <c r="T704" s="20"/>
      <c r="U704" s="20"/>
      <c r="V704" s="20"/>
      <c r="W704" s="32"/>
      <c r="X704" s="173"/>
      <c r="Y704" s="174"/>
      <c r="Z704" s="6"/>
      <c r="AA704" s="6"/>
      <c r="AB704" s="6"/>
      <c r="AC704" s="6"/>
      <c r="AD704" s="6"/>
      <c r="AE704" s="6"/>
      <c r="AF704" s="6"/>
      <c r="AG704" s="6"/>
      <c r="AH704" s="6"/>
      <c r="AI704" s="6"/>
      <c r="AJ704" s="6"/>
    </row>
    <row r="705" spans="2:36" s="9" customFormat="1" ht="6" hidden="1" customHeight="1" x14ac:dyDescent="0.35">
      <c r="B705" s="10"/>
      <c r="F705" s="7"/>
      <c r="G705" s="2"/>
      <c r="H705" s="7"/>
      <c r="I705" s="7"/>
      <c r="J705" s="7"/>
      <c r="K705" s="7"/>
      <c r="L705" s="7"/>
      <c r="M705" s="3"/>
      <c r="N705" s="2"/>
      <c r="O705" s="7"/>
      <c r="P705" s="2"/>
      <c r="Q705" s="7"/>
      <c r="R705" s="14"/>
      <c r="S705" s="14"/>
      <c r="T705" s="20"/>
      <c r="U705" s="20"/>
      <c r="V705" s="20"/>
      <c r="W705" s="32"/>
      <c r="X705" s="173"/>
      <c r="Y705" s="174"/>
      <c r="Z705" s="6"/>
      <c r="AA705" s="6"/>
      <c r="AB705" s="6"/>
      <c r="AC705" s="6"/>
      <c r="AD705" s="6"/>
      <c r="AE705" s="6"/>
      <c r="AF705" s="6"/>
      <c r="AG705" s="6"/>
      <c r="AH705" s="6"/>
      <c r="AI705" s="6"/>
      <c r="AJ705" s="6"/>
    </row>
    <row r="706" spans="2:36" s="9" customFormat="1" ht="6" hidden="1" customHeight="1" x14ac:dyDescent="0.35">
      <c r="B706" s="10"/>
      <c r="F706" s="7"/>
      <c r="G706" s="2"/>
      <c r="H706" s="7"/>
      <c r="I706" s="7"/>
      <c r="J706" s="7"/>
      <c r="K706" s="7"/>
      <c r="L706" s="7"/>
      <c r="M706" s="3"/>
      <c r="N706" s="2"/>
      <c r="O706" s="7"/>
      <c r="P706" s="2"/>
      <c r="Q706" s="7"/>
      <c r="R706" s="14"/>
      <c r="S706" s="14"/>
      <c r="T706" s="20"/>
      <c r="U706" s="20"/>
      <c r="V706" s="20"/>
      <c r="W706" s="32"/>
      <c r="X706" s="173"/>
      <c r="Y706" s="174"/>
      <c r="Z706" s="6"/>
      <c r="AA706" s="6"/>
      <c r="AB706" s="6"/>
      <c r="AC706" s="6"/>
      <c r="AD706" s="6"/>
      <c r="AE706" s="6"/>
      <c r="AF706" s="6"/>
      <c r="AG706" s="6"/>
      <c r="AH706" s="6"/>
      <c r="AI706" s="6"/>
      <c r="AJ706" s="6"/>
    </row>
    <row r="707" spans="2:36" s="9" customFormat="1" ht="6" hidden="1" customHeight="1" x14ac:dyDescent="0.35">
      <c r="B707" s="10"/>
      <c r="F707" s="7"/>
      <c r="G707" s="2"/>
      <c r="H707" s="7"/>
      <c r="I707" s="7"/>
      <c r="J707" s="7"/>
      <c r="K707" s="7"/>
      <c r="L707" s="7"/>
      <c r="M707" s="3"/>
      <c r="N707" s="2"/>
      <c r="O707" s="7"/>
      <c r="P707" s="2"/>
      <c r="Q707" s="7"/>
      <c r="R707" s="14"/>
      <c r="S707" s="14"/>
      <c r="T707" s="20"/>
      <c r="U707" s="20"/>
      <c r="V707" s="20"/>
      <c r="W707" s="32"/>
      <c r="X707" s="173"/>
      <c r="Y707" s="174"/>
      <c r="Z707" s="6"/>
      <c r="AA707" s="6"/>
      <c r="AB707" s="6"/>
      <c r="AC707" s="6"/>
      <c r="AD707" s="6"/>
      <c r="AE707" s="6"/>
      <c r="AF707" s="6"/>
      <c r="AG707" s="6"/>
      <c r="AH707" s="6"/>
      <c r="AI707" s="6"/>
      <c r="AJ707" s="6"/>
    </row>
    <row r="708" spans="2:36" s="9" customFormat="1" ht="6" hidden="1" customHeight="1" x14ac:dyDescent="0.35">
      <c r="B708" s="10"/>
      <c r="F708" s="7"/>
      <c r="G708" s="2"/>
      <c r="H708" s="7"/>
      <c r="I708" s="7"/>
      <c r="J708" s="7"/>
      <c r="K708" s="7"/>
      <c r="L708" s="7"/>
      <c r="M708" s="3"/>
      <c r="N708" s="2"/>
      <c r="O708" s="7"/>
      <c r="P708" s="2"/>
      <c r="Q708" s="7"/>
      <c r="R708" s="14"/>
      <c r="S708" s="14"/>
      <c r="T708" s="20"/>
      <c r="U708" s="20"/>
      <c r="V708" s="20"/>
      <c r="W708" s="32"/>
      <c r="X708" s="173"/>
      <c r="Y708" s="174"/>
      <c r="Z708" s="6"/>
      <c r="AA708" s="6"/>
      <c r="AB708" s="6"/>
      <c r="AC708" s="6"/>
      <c r="AD708" s="6"/>
      <c r="AE708" s="6"/>
      <c r="AF708" s="6"/>
      <c r="AG708" s="6"/>
      <c r="AH708" s="6"/>
      <c r="AI708" s="6"/>
      <c r="AJ708" s="6"/>
    </row>
    <row r="709" spans="2:36" s="9" customFormat="1" ht="6" hidden="1" customHeight="1" x14ac:dyDescent="0.35">
      <c r="B709" s="10"/>
      <c r="F709" s="7"/>
      <c r="G709" s="2"/>
      <c r="H709" s="7"/>
      <c r="I709" s="7"/>
      <c r="J709" s="7"/>
      <c r="K709" s="7"/>
      <c r="L709" s="7"/>
      <c r="M709" s="3"/>
      <c r="N709" s="2"/>
      <c r="O709" s="7"/>
      <c r="P709" s="2"/>
      <c r="Q709" s="7"/>
      <c r="R709" s="14"/>
      <c r="S709" s="14"/>
      <c r="T709" s="20"/>
      <c r="U709" s="20"/>
      <c r="V709" s="20"/>
      <c r="W709" s="32"/>
      <c r="X709" s="173"/>
      <c r="Y709" s="174"/>
      <c r="Z709" s="6"/>
      <c r="AA709" s="6"/>
      <c r="AB709" s="6"/>
      <c r="AC709" s="6"/>
      <c r="AD709" s="6"/>
      <c r="AE709" s="6"/>
      <c r="AF709" s="6"/>
      <c r="AG709" s="6"/>
      <c r="AH709" s="6"/>
      <c r="AI709" s="6"/>
      <c r="AJ709" s="6"/>
    </row>
    <row r="710" spans="2:36" s="9" customFormat="1" ht="6" hidden="1" customHeight="1" x14ac:dyDescent="0.35">
      <c r="B710" s="10"/>
      <c r="F710" s="7"/>
      <c r="G710" s="2"/>
      <c r="H710" s="7"/>
      <c r="I710" s="7"/>
      <c r="J710" s="7"/>
      <c r="K710" s="7"/>
      <c r="L710" s="7"/>
      <c r="M710" s="3"/>
      <c r="N710" s="2"/>
      <c r="O710" s="7"/>
      <c r="P710" s="2"/>
      <c r="Q710" s="7"/>
      <c r="R710" s="14"/>
      <c r="S710" s="14"/>
      <c r="T710" s="20"/>
      <c r="U710" s="20"/>
      <c r="V710" s="20"/>
      <c r="W710" s="32"/>
      <c r="X710" s="173"/>
      <c r="Y710" s="174"/>
      <c r="Z710" s="6"/>
      <c r="AA710" s="6"/>
      <c r="AB710" s="6"/>
      <c r="AC710" s="6"/>
      <c r="AD710" s="6"/>
      <c r="AE710" s="6"/>
      <c r="AF710" s="6"/>
      <c r="AG710" s="6"/>
      <c r="AH710" s="6"/>
      <c r="AI710" s="6"/>
      <c r="AJ710" s="6"/>
    </row>
    <row r="711" spans="2:36" s="9" customFormat="1" ht="6" hidden="1" customHeight="1" x14ac:dyDescent="0.35">
      <c r="B711" s="10"/>
      <c r="F711" s="7"/>
      <c r="G711" s="2"/>
      <c r="H711" s="7"/>
      <c r="I711" s="7"/>
      <c r="J711" s="7"/>
      <c r="K711" s="7"/>
      <c r="L711" s="7"/>
      <c r="M711" s="3"/>
      <c r="N711" s="2"/>
      <c r="O711" s="7"/>
      <c r="P711" s="2"/>
      <c r="Q711" s="7"/>
      <c r="R711" s="14"/>
      <c r="S711" s="14"/>
      <c r="T711" s="20"/>
      <c r="U711" s="20"/>
      <c r="V711" s="20"/>
      <c r="W711" s="32"/>
      <c r="X711" s="173"/>
      <c r="Y711" s="174"/>
      <c r="Z711" s="6"/>
      <c r="AA711" s="6"/>
      <c r="AB711" s="6"/>
      <c r="AC711" s="6"/>
      <c r="AD711" s="6"/>
      <c r="AE711" s="6"/>
      <c r="AF711" s="6"/>
      <c r="AG711" s="6"/>
      <c r="AH711" s="6"/>
      <c r="AI711" s="6"/>
      <c r="AJ711" s="6"/>
    </row>
    <row r="712" spans="2:36" s="9" customFormat="1" ht="6" hidden="1" customHeight="1" x14ac:dyDescent="0.35">
      <c r="B712" s="10"/>
      <c r="F712" s="7"/>
      <c r="G712" s="2"/>
      <c r="H712" s="7"/>
      <c r="I712" s="7"/>
      <c r="J712" s="7"/>
      <c r="K712" s="7"/>
      <c r="L712" s="7"/>
      <c r="M712" s="3"/>
      <c r="N712" s="2"/>
      <c r="O712" s="7"/>
      <c r="P712" s="2"/>
      <c r="Q712" s="7"/>
      <c r="R712" s="14"/>
      <c r="S712" s="14"/>
      <c r="T712" s="20"/>
      <c r="U712" s="20"/>
      <c r="V712" s="20"/>
      <c r="W712" s="32"/>
      <c r="X712" s="173"/>
      <c r="Y712" s="174"/>
      <c r="Z712" s="6"/>
      <c r="AA712" s="6"/>
      <c r="AB712" s="6"/>
      <c r="AC712" s="6"/>
      <c r="AD712" s="6"/>
      <c r="AE712" s="6"/>
      <c r="AF712" s="6"/>
      <c r="AG712" s="6"/>
      <c r="AH712" s="6"/>
      <c r="AI712" s="6"/>
      <c r="AJ712" s="6"/>
    </row>
    <row r="713" spans="2:36" s="9" customFormat="1" ht="6" hidden="1" customHeight="1" x14ac:dyDescent="0.35">
      <c r="B713" s="10"/>
      <c r="F713" s="7"/>
      <c r="G713" s="2"/>
      <c r="H713" s="7"/>
      <c r="I713" s="7"/>
      <c r="J713" s="7"/>
      <c r="K713" s="7"/>
      <c r="L713" s="7"/>
      <c r="M713" s="3"/>
      <c r="N713" s="2"/>
      <c r="O713" s="7"/>
      <c r="P713" s="2"/>
      <c r="Q713" s="7"/>
      <c r="R713" s="14"/>
      <c r="S713" s="14"/>
      <c r="T713" s="20"/>
      <c r="U713" s="20"/>
      <c r="V713" s="20"/>
      <c r="W713" s="32"/>
      <c r="X713" s="173"/>
      <c r="Y713" s="174"/>
      <c r="Z713" s="6"/>
      <c r="AA713" s="6"/>
      <c r="AB713" s="6"/>
      <c r="AC713" s="6"/>
      <c r="AD713" s="6"/>
      <c r="AE713" s="6"/>
      <c r="AF713" s="6"/>
      <c r="AG713" s="6"/>
      <c r="AH713" s="6"/>
      <c r="AI713" s="6"/>
      <c r="AJ713" s="6"/>
    </row>
    <row r="714" spans="2:36" s="9" customFormat="1" ht="6" hidden="1" customHeight="1" x14ac:dyDescent="0.35">
      <c r="B714" s="10"/>
      <c r="F714" s="7"/>
      <c r="G714" s="2"/>
      <c r="H714" s="7"/>
      <c r="I714" s="7"/>
      <c r="J714" s="7"/>
      <c r="K714" s="7"/>
      <c r="L714" s="7"/>
      <c r="M714" s="3"/>
      <c r="N714" s="2"/>
      <c r="O714" s="7"/>
      <c r="P714" s="2"/>
      <c r="Q714" s="7"/>
      <c r="R714" s="14"/>
      <c r="S714" s="14"/>
      <c r="T714" s="20"/>
      <c r="U714" s="20"/>
      <c r="V714" s="20"/>
      <c r="W714" s="32"/>
      <c r="X714" s="173"/>
      <c r="Y714" s="174"/>
      <c r="Z714" s="6"/>
      <c r="AA714" s="6"/>
      <c r="AB714" s="6"/>
      <c r="AC714" s="6"/>
      <c r="AD714" s="6"/>
      <c r="AE714" s="6"/>
      <c r="AF714" s="6"/>
      <c r="AG714" s="6"/>
      <c r="AH714" s="6"/>
      <c r="AI714" s="6"/>
      <c r="AJ714" s="6"/>
    </row>
    <row r="715" spans="2:36" s="9" customFormat="1" ht="6" hidden="1" customHeight="1" x14ac:dyDescent="0.35">
      <c r="B715" s="10"/>
      <c r="F715" s="7"/>
      <c r="G715" s="2"/>
      <c r="H715" s="7"/>
      <c r="I715" s="7"/>
      <c r="J715" s="7"/>
      <c r="K715" s="7"/>
      <c r="L715" s="7"/>
      <c r="M715" s="3"/>
      <c r="N715" s="2"/>
      <c r="O715" s="7"/>
      <c r="P715" s="2"/>
      <c r="Q715" s="7"/>
      <c r="R715" s="14"/>
      <c r="S715" s="14"/>
      <c r="T715" s="20"/>
      <c r="U715" s="20"/>
      <c r="V715" s="20"/>
      <c r="W715" s="32"/>
      <c r="X715" s="173"/>
      <c r="Y715" s="174"/>
      <c r="Z715" s="6"/>
      <c r="AA715" s="6"/>
      <c r="AB715" s="6"/>
      <c r="AC715" s="6"/>
      <c r="AD715" s="6"/>
      <c r="AE715" s="6"/>
      <c r="AF715" s="6"/>
      <c r="AG715" s="6"/>
      <c r="AH715" s="6"/>
      <c r="AI715" s="6"/>
      <c r="AJ715" s="6"/>
    </row>
    <row r="716" spans="2:36" s="9" customFormat="1" ht="6" hidden="1" customHeight="1" x14ac:dyDescent="0.35">
      <c r="B716" s="10"/>
      <c r="F716" s="7"/>
      <c r="G716" s="2"/>
      <c r="H716" s="7"/>
      <c r="I716" s="7"/>
      <c r="J716" s="7"/>
      <c r="K716" s="7"/>
      <c r="L716" s="7"/>
      <c r="M716" s="3"/>
      <c r="N716" s="2"/>
      <c r="O716" s="7"/>
      <c r="P716" s="2"/>
      <c r="Q716" s="7"/>
      <c r="R716" s="14"/>
      <c r="S716" s="14"/>
      <c r="T716" s="20"/>
      <c r="U716" s="20"/>
      <c r="V716" s="20"/>
      <c r="W716" s="32"/>
      <c r="X716" s="173"/>
      <c r="Y716" s="174"/>
      <c r="Z716" s="6"/>
      <c r="AA716" s="6"/>
      <c r="AB716" s="6"/>
      <c r="AC716" s="6"/>
      <c r="AD716" s="6"/>
      <c r="AE716" s="6"/>
      <c r="AF716" s="6"/>
      <c r="AG716" s="6"/>
      <c r="AH716" s="6"/>
      <c r="AI716" s="6"/>
      <c r="AJ716" s="6"/>
    </row>
    <row r="717" spans="2:36" s="9" customFormat="1" ht="6" hidden="1" customHeight="1" x14ac:dyDescent="0.35">
      <c r="B717" s="10"/>
      <c r="F717" s="7"/>
      <c r="G717" s="2"/>
      <c r="H717" s="7"/>
      <c r="I717" s="7"/>
      <c r="J717" s="7"/>
      <c r="K717" s="7"/>
      <c r="L717" s="7"/>
      <c r="M717" s="3"/>
      <c r="N717" s="2"/>
      <c r="O717" s="7"/>
      <c r="P717" s="2"/>
      <c r="Q717" s="7"/>
      <c r="R717" s="14"/>
      <c r="S717" s="14"/>
      <c r="T717" s="20"/>
      <c r="U717" s="20"/>
      <c r="V717" s="20"/>
      <c r="W717" s="32"/>
      <c r="X717" s="173"/>
      <c r="Y717" s="174"/>
      <c r="Z717" s="6"/>
      <c r="AA717" s="6"/>
      <c r="AB717" s="6"/>
      <c r="AC717" s="6"/>
      <c r="AD717" s="6"/>
      <c r="AE717" s="6"/>
      <c r="AF717" s="6"/>
      <c r="AG717" s="6"/>
      <c r="AH717" s="6"/>
      <c r="AI717" s="6"/>
      <c r="AJ717" s="6"/>
    </row>
    <row r="718" spans="2:36" s="9" customFormat="1" ht="6" hidden="1" customHeight="1" x14ac:dyDescent="0.35">
      <c r="B718" s="10"/>
      <c r="F718" s="7"/>
      <c r="G718" s="2"/>
      <c r="H718" s="7"/>
      <c r="I718" s="7"/>
      <c r="J718" s="7"/>
      <c r="K718" s="7"/>
      <c r="L718" s="7"/>
      <c r="M718" s="3"/>
      <c r="N718" s="2"/>
      <c r="O718" s="7"/>
      <c r="P718" s="2"/>
      <c r="Q718" s="7"/>
      <c r="R718" s="14"/>
      <c r="S718" s="14"/>
      <c r="T718" s="20"/>
      <c r="U718" s="20"/>
      <c r="V718" s="20"/>
      <c r="W718" s="32"/>
      <c r="X718" s="173"/>
      <c r="Y718" s="174"/>
      <c r="Z718" s="6"/>
      <c r="AA718" s="6"/>
      <c r="AB718" s="6"/>
      <c r="AC718" s="6"/>
      <c r="AD718" s="6"/>
      <c r="AE718" s="6"/>
      <c r="AF718" s="6"/>
      <c r="AG718" s="6"/>
      <c r="AH718" s="6"/>
      <c r="AI718" s="6"/>
      <c r="AJ718" s="6"/>
    </row>
    <row r="719" spans="2:36" s="9" customFormat="1" ht="6" hidden="1" customHeight="1" x14ac:dyDescent="0.35">
      <c r="B719" s="10"/>
      <c r="F719" s="7"/>
      <c r="G719" s="2"/>
      <c r="H719" s="7"/>
      <c r="I719" s="7"/>
      <c r="J719" s="7"/>
      <c r="K719" s="7"/>
      <c r="L719" s="7"/>
      <c r="M719" s="3"/>
      <c r="N719" s="2"/>
      <c r="O719" s="7"/>
      <c r="P719" s="2"/>
      <c r="Q719" s="7"/>
      <c r="R719" s="14"/>
      <c r="S719" s="14"/>
      <c r="T719" s="20"/>
      <c r="U719" s="20"/>
      <c r="V719" s="20"/>
      <c r="W719" s="32"/>
      <c r="X719" s="173"/>
      <c r="Y719" s="174"/>
      <c r="Z719" s="6"/>
      <c r="AA719" s="6"/>
      <c r="AB719" s="6"/>
      <c r="AC719" s="6"/>
      <c r="AD719" s="6"/>
      <c r="AE719" s="6"/>
      <c r="AF719" s="6"/>
      <c r="AG719" s="6"/>
      <c r="AH719" s="6"/>
      <c r="AI719" s="6"/>
      <c r="AJ719" s="6"/>
    </row>
    <row r="720" spans="2:36" s="9" customFormat="1" ht="6" hidden="1" customHeight="1" x14ac:dyDescent="0.35">
      <c r="B720" s="10"/>
      <c r="F720" s="7"/>
      <c r="G720" s="2"/>
      <c r="H720" s="7"/>
      <c r="I720" s="7"/>
      <c r="J720" s="7"/>
      <c r="K720" s="7"/>
      <c r="L720" s="7"/>
      <c r="M720" s="3"/>
      <c r="N720" s="2"/>
      <c r="O720" s="7"/>
      <c r="P720" s="2"/>
      <c r="Q720" s="7"/>
      <c r="R720" s="14"/>
      <c r="S720" s="14"/>
      <c r="T720" s="20"/>
      <c r="U720" s="20"/>
      <c r="V720" s="20"/>
      <c r="W720" s="32"/>
      <c r="X720" s="173"/>
      <c r="Y720" s="174"/>
      <c r="Z720" s="6"/>
      <c r="AA720" s="6"/>
      <c r="AB720" s="6"/>
      <c r="AC720" s="6"/>
      <c r="AD720" s="6"/>
      <c r="AE720" s="6"/>
      <c r="AF720" s="6"/>
      <c r="AG720" s="6"/>
      <c r="AH720" s="6"/>
      <c r="AI720" s="6"/>
      <c r="AJ720" s="6"/>
    </row>
    <row r="721" spans="2:36" s="9" customFormat="1" ht="6" hidden="1" customHeight="1" x14ac:dyDescent="0.35">
      <c r="B721" s="10"/>
      <c r="F721" s="7"/>
      <c r="G721" s="2"/>
      <c r="H721" s="7"/>
      <c r="I721" s="7"/>
      <c r="J721" s="7"/>
      <c r="K721" s="7"/>
      <c r="L721" s="7"/>
      <c r="M721" s="3"/>
      <c r="N721" s="2"/>
      <c r="O721" s="7"/>
      <c r="P721" s="2"/>
      <c r="Q721" s="7"/>
      <c r="R721" s="14"/>
      <c r="S721" s="14"/>
      <c r="T721" s="20"/>
      <c r="U721" s="20"/>
      <c r="V721" s="20"/>
      <c r="W721" s="32"/>
      <c r="X721" s="173"/>
      <c r="Y721" s="174"/>
      <c r="Z721" s="6"/>
      <c r="AA721" s="6"/>
      <c r="AB721" s="6"/>
      <c r="AC721" s="6"/>
      <c r="AD721" s="6"/>
      <c r="AE721" s="6"/>
      <c r="AF721" s="6"/>
      <c r="AG721" s="6"/>
      <c r="AH721" s="6"/>
      <c r="AI721" s="6"/>
      <c r="AJ721" s="6"/>
    </row>
    <row r="722" spans="2:36" s="9" customFormat="1" ht="6" hidden="1" customHeight="1" x14ac:dyDescent="0.35">
      <c r="B722" s="10"/>
      <c r="F722" s="7"/>
      <c r="G722" s="2"/>
      <c r="H722" s="7"/>
      <c r="I722" s="7"/>
      <c r="J722" s="7"/>
      <c r="K722" s="7"/>
      <c r="L722" s="7"/>
      <c r="M722" s="3"/>
      <c r="N722" s="2"/>
      <c r="O722" s="7"/>
      <c r="P722" s="2"/>
      <c r="Q722" s="7"/>
      <c r="R722" s="14"/>
      <c r="S722" s="14"/>
      <c r="T722" s="20"/>
      <c r="U722" s="20"/>
      <c r="V722" s="20"/>
      <c r="W722" s="32"/>
      <c r="X722" s="173"/>
      <c r="Y722" s="174"/>
      <c r="Z722" s="6"/>
      <c r="AA722" s="6"/>
      <c r="AB722" s="6"/>
      <c r="AC722" s="6"/>
      <c r="AD722" s="6"/>
      <c r="AE722" s="6"/>
      <c r="AF722" s="6"/>
      <c r="AG722" s="6"/>
      <c r="AH722" s="6"/>
      <c r="AI722" s="6"/>
      <c r="AJ722" s="6"/>
    </row>
    <row r="723" spans="2:36" s="9" customFormat="1" ht="6" hidden="1" customHeight="1" x14ac:dyDescent="0.35">
      <c r="B723" s="10"/>
      <c r="F723" s="7"/>
      <c r="G723" s="2"/>
      <c r="H723" s="7"/>
      <c r="I723" s="7"/>
      <c r="J723" s="7"/>
      <c r="K723" s="7"/>
      <c r="L723" s="7"/>
      <c r="M723" s="3"/>
      <c r="N723" s="2"/>
      <c r="O723" s="7"/>
      <c r="P723" s="2"/>
      <c r="Q723" s="7"/>
      <c r="R723" s="14"/>
      <c r="S723" s="14"/>
      <c r="T723" s="20"/>
      <c r="U723" s="20"/>
      <c r="V723" s="20"/>
      <c r="W723" s="32"/>
      <c r="X723" s="173"/>
      <c r="Y723" s="174"/>
      <c r="Z723" s="6"/>
      <c r="AA723" s="6"/>
      <c r="AB723" s="6"/>
      <c r="AC723" s="6"/>
      <c r="AD723" s="6"/>
      <c r="AE723" s="6"/>
      <c r="AF723" s="6"/>
      <c r="AG723" s="6"/>
      <c r="AH723" s="6"/>
      <c r="AI723" s="6"/>
      <c r="AJ723" s="6"/>
    </row>
    <row r="724" spans="2:36" s="9" customFormat="1" ht="6" hidden="1" customHeight="1" x14ac:dyDescent="0.35">
      <c r="B724" s="10"/>
      <c r="F724" s="7"/>
      <c r="G724" s="2"/>
      <c r="H724" s="7"/>
      <c r="I724" s="7"/>
      <c r="J724" s="7"/>
      <c r="K724" s="7"/>
      <c r="L724" s="7"/>
      <c r="M724" s="3"/>
      <c r="N724" s="2"/>
      <c r="O724" s="7"/>
      <c r="P724" s="2"/>
      <c r="Q724" s="7"/>
      <c r="R724" s="14"/>
      <c r="S724" s="14"/>
      <c r="T724" s="20"/>
      <c r="U724" s="20"/>
      <c r="V724" s="20"/>
      <c r="W724" s="32"/>
      <c r="X724" s="173"/>
      <c r="Y724" s="174"/>
      <c r="Z724" s="6"/>
      <c r="AA724" s="6"/>
      <c r="AB724" s="6"/>
      <c r="AC724" s="6"/>
      <c r="AD724" s="6"/>
      <c r="AE724" s="6"/>
      <c r="AF724" s="6"/>
      <c r="AG724" s="6"/>
      <c r="AH724" s="6"/>
      <c r="AI724" s="6"/>
      <c r="AJ724" s="6"/>
    </row>
    <row r="725" spans="2:36" s="9" customFormat="1" ht="6" hidden="1" customHeight="1" x14ac:dyDescent="0.35">
      <c r="B725" s="10"/>
      <c r="F725" s="7"/>
      <c r="G725" s="2"/>
      <c r="H725" s="7"/>
      <c r="I725" s="7"/>
      <c r="J725" s="7"/>
      <c r="K725" s="7"/>
      <c r="L725" s="7"/>
      <c r="M725" s="3"/>
      <c r="N725" s="2"/>
      <c r="O725" s="7"/>
      <c r="P725" s="2"/>
      <c r="Q725" s="7"/>
      <c r="R725" s="14"/>
      <c r="S725" s="14"/>
      <c r="T725" s="20"/>
      <c r="U725" s="20"/>
      <c r="V725" s="20"/>
      <c r="W725" s="32"/>
      <c r="X725" s="173"/>
      <c r="Y725" s="174"/>
      <c r="Z725" s="6"/>
      <c r="AA725" s="6"/>
      <c r="AB725" s="6"/>
      <c r="AC725" s="6"/>
      <c r="AD725" s="6"/>
      <c r="AE725" s="6"/>
      <c r="AF725" s="6"/>
      <c r="AG725" s="6"/>
      <c r="AH725" s="6"/>
      <c r="AI725" s="6"/>
      <c r="AJ725" s="6"/>
    </row>
    <row r="726" spans="2:36" s="9" customFormat="1" ht="6" hidden="1" customHeight="1" x14ac:dyDescent="0.35">
      <c r="B726" s="10"/>
      <c r="F726" s="7"/>
      <c r="G726" s="2"/>
      <c r="H726" s="7"/>
      <c r="I726" s="7"/>
      <c r="J726" s="7"/>
      <c r="K726" s="7"/>
      <c r="L726" s="7"/>
      <c r="M726" s="3"/>
      <c r="N726" s="2"/>
      <c r="O726" s="7"/>
      <c r="P726" s="2"/>
      <c r="Q726" s="7"/>
      <c r="R726" s="14"/>
      <c r="S726" s="14"/>
      <c r="T726" s="20"/>
      <c r="U726" s="20"/>
      <c r="V726" s="20"/>
      <c r="W726" s="32"/>
      <c r="X726" s="173"/>
      <c r="Y726" s="174"/>
      <c r="Z726" s="6"/>
      <c r="AA726" s="6"/>
      <c r="AB726" s="6"/>
      <c r="AC726" s="6"/>
      <c r="AD726" s="6"/>
      <c r="AE726" s="6"/>
      <c r="AF726" s="6"/>
      <c r="AG726" s="6"/>
      <c r="AH726" s="6"/>
      <c r="AI726" s="6"/>
      <c r="AJ726" s="6"/>
    </row>
    <row r="727" spans="2:36" s="9" customFormat="1" ht="6" hidden="1" customHeight="1" x14ac:dyDescent="0.35">
      <c r="B727" s="10"/>
      <c r="F727" s="7"/>
      <c r="G727" s="2"/>
      <c r="H727" s="7"/>
      <c r="I727" s="7"/>
      <c r="J727" s="7"/>
      <c r="K727" s="7"/>
      <c r="L727" s="7"/>
      <c r="M727" s="3"/>
      <c r="N727" s="2"/>
      <c r="O727" s="7"/>
      <c r="P727" s="2"/>
      <c r="Q727" s="7"/>
      <c r="R727" s="14"/>
      <c r="S727" s="14"/>
      <c r="T727" s="20"/>
      <c r="U727" s="20"/>
      <c r="V727" s="20"/>
      <c r="W727" s="32"/>
      <c r="X727" s="173"/>
      <c r="Y727" s="174"/>
      <c r="Z727" s="6"/>
      <c r="AA727" s="6"/>
      <c r="AB727" s="6"/>
      <c r="AC727" s="6"/>
      <c r="AD727" s="6"/>
      <c r="AE727" s="6"/>
      <c r="AF727" s="6"/>
      <c r="AG727" s="6"/>
      <c r="AH727" s="6"/>
      <c r="AI727" s="6"/>
      <c r="AJ727" s="6"/>
    </row>
    <row r="728" spans="2:36" s="9" customFormat="1" ht="6" hidden="1" customHeight="1" x14ac:dyDescent="0.35">
      <c r="B728" s="10"/>
      <c r="F728" s="7"/>
      <c r="G728" s="2"/>
      <c r="H728" s="7"/>
      <c r="I728" s="7"/>
      <c r="J728" s="7"/>
      <c r="K728" s="7"/>
      <c r="L728" s="7"/>
      <c r="M728" s="3"/>
      <c r="N728" s="2"/>
      <c r="O728" s="7"/>
      <c r="P728" s="2"/>
      <c r="Q728" s="7"/>
      <c r="R728" s="14"/>
      <c r="S728" s="14"/>
      <c r="T728" s="20"/>
      <c r="U728" s="20"/>
      <c r="V728" s="20"/>
      <c r="W728" s="32"/>
      <c r="X728" s="173"/>
      <c r="Y728" s="174"/>
      <c r="Z728" s="6"/>
      <c r="AA728" s="6"/>
      <c r="AB728" s="6"/>
      <c r="AC728" s="6"/>
      <c r="AD728" s="6"/>
      <c r="AE728" s="6"/>
      <c r="AF728" s="6"/>
      <c r="AG728" s="6"/>
      <c r="AH728" s="6"/>
      <c r="AI728" s="6"/>
      <c r="AJ728" s="6"/>
    </row>
    <row r="729" spans="2:36" s="9" customFormat="1" ht="6" hidden="1" customHeight="1" x14ac:dyDescent="0.35">
      <c r="B729" s="10"/>
      <c r="F729" s="7"/>
      <c r="G729" s="2"/>
      <c r="H729" s="7"/>
      <c r="I729" s="7"/>
      <c r="J729" s="7"/>
      <c r="K729" s="7"/>
      <c r="L729" s="7"/>
      <c r="M729" s="3"/>
      <c r="N729" s="2"/>
      <c r="O729" s="7"/>
      <c r="P729" s="2"/>
      <c r="Q729" s="7"/>
      <c r="R729" s="14"/>
      <c r="S729" s="14"/>
      <c r="T729" s="20"/>
      <c r="U729" s="20"/>
      <c r="V729" s="20"/>
      <c r="W729" s="32"/>
      <c r="X729" s="173"/>
      <c r="Y729" s="174"/>
      <c r="Z729" s="6"/>
      <c r="AA729" s="6"/>
      <c r="AB729" s="6"/>
      <c r="AC729" s="6"/>
      <c r="AD729" s="6"/>
      <c r="AE729" s="6"/>
      <c r="AF729" s="6"/>
      <c r="AG729" s="6"/>
      <c r="AH729" s="6"/>
      <c r="AI729" s="6"/>
      <c r="AJ729" s="6"/>
    </row>
    <row r="730" spans="2:36" s="9" customFormat="1" ht="6" hidden="1" customHeight="1" x14ac:dyDescent="0.35">
      <c r="B730" s="10"/>
      <c r="F730" s="7"/>
      <c r="G730" s="2"/>
      <c r="H730" s="7"/>
      <c r="I730" s="7"/>
      <c r="J730" s="7"/>
      <c r="K730" s="7"/>
      <c r="L730" s="7"/>
      <c r="M730" s="3"/>
      <c r="N730" s="2"/>
      <c r="O730" s="7"/>
      <c r="P730" s="2"/>
      <c r="Q730" s="7"/>
      <c r="R730" s="14"/>
      <c r="S730" s="14"/>
      <c r="T730" s="20"/>
      <c r="U730" s="20"/>
      <c r="V730" s="20"/>
      <c r="W730" s="32"/>
      <c r="X730" s="173"/>
      <c r="Y730" s="174"/>
      <c r="Z730" s="6"/>
      <c r="AA730" s="6"/>
      <c r="AB730" s="6"/>
      <c r="AC730" s="6"/>
      <c r="AD730" s="6"/>
      <c r="AE730" s="6"/>
      <c r="AF730" s="6"/>
      <c r="AG730" s="6"/>
      <c r="AH730" s="6"/>
      <c r="AI730" s="6"/>
      <c r="AJ730" s="6"/>
    </row>
    <row r="731" spans="2:36" s="9" customFormat="1" ht="6" hidden="1" customHeight="1" x14ac:dyDescent="0.35">
      <c r="B731" s="10"/>
      <c r="F731" s="7"/>
      <c r="G731" s="2"/>
      <c r="H731" s="7"/>
      <c r="I731" s="7"/>
      <c r="J731" s="7"/>
      <c r="K731" s="7"/>
      <c r="L731" s="7"/>
      <c r="M731" s="3"/>
      <c r="N731" s="2"/>
      <c r="O731" s="7"/>
      <c r="P731" s="2"/>
      <c r="Q731" s="7"/>
      <c r="R731" s="14"/>
      <c r="S731" s="14"/>
      <c r="T731" s="20"/>
      <c r="U731" s="20"/>
      <c r="V731" s="20"/>
      <c r="W731" s="32"/>
      <c r="X731" s="173"/>
      <c r="Y731" s="174"/>
      <c r="Z731" s="6"/>
      <c r="AA731" s="6"/>
      <c r="AB731" s="6"/>
      <c r="AC731" s="6"/>
      <c r="AD731" s="6"/>
      <c r="AE731" s="6"/>
      <c r="AF731" s="6"/>
      <c r="AG731" s="6"/>
      <c r="AH731" s="6"/>
      <c r="AI731" s="6"/>
      <c r="AJ731" s="6"/>
    </row>
    <row r="732" spans="2:36" s="9" customFormat="1" ht="6" hidden="1" customHeight="1" x14ac:dyDescent="0.35">
      <c r="B732" s="10"/>
      <c r="F732" s="7"/>
      <c r="G732" s="2"/>
      <c r="H732" s="7"/>
      <c r="I732" s="7"/>
      <c r="J732" s="7"/>
      <c r="K732" s="7"/>
      <c r="L732" s="7"/>
      <c r="M732" s="3"/>
      <c r="N732" s="2"/>
      <c r="O732" s="7"/>
      <c r="P732" s="2"/>
      <c r="Q732" s="7"/>
      <c r="R732" s="14"/>
      <c r="S732" s="14"/>
      <c r="T732" s="20"/>
      <c r="U732" s="20"/>
      <c r="V732" s="20"/>
      <c r="W732" s="32"/>
      <c r="X732" s="173"/>
      <c r="Y732" s="174"/>
      <c r="Z732" s="6"/>
      <c r="AA732" s="6"/>
      <c r="AB732" s="6"/>
      <c r="AC732" s="6"/>
      <c r="AD732" s="6"/>
      <c r="AE732" s="6"/>
      <c r="AF732" s="6"/>
      <c r="AG732" s="6"/>
      <c r="AH732" s="6"/>
      <c r="AI732" s="6"/>
      <c r="AJ732" s="6"/>
    </row>
    <row r="733" spans="2:36" s="9" customFormat="1" ht="6" hidden="1" customHeight="1" x14ac:dyDescent="0.35">
      <c r="B733" s="10"/>
      <c r="F733" s="7"/>
      <c r="G733" s="2"/>
      <c r="H733" s="7"/>
      <c r="I733" s="7"/>
      <c r="J733" s="7"/>
      <c r="K733" s="7"/>
      <c r="L733" s="7"/>
      <c r="M733" s="3"/>
      <c r="N733" s="2"/>
      <c r="O733" s="7"/>
      <c r="P733" s="2"/>
      <c r="Q733" s="7"/>
      <c r="R733" s="14"/>
      <c r="S733" s="14"/>
      <c r="T733" s="20"/>
      <c r="U733" s="20"/>
      <c r="V733" s="20"/>
      <c r="W733" s="32"/>
      <c r="X733" s="173"/>
      <c r="Y733" s="174"/>
      <c r="Z733" s="6"/>
      <c r="AA733" s="6"/>
      <c r="AB733" s="6"/>
      <c r="AC733" s="6"/>
      <c r="AD733" s="6"/>
      <c r="AE733" s="6"/>
      <c r="AF733" s="6"/>
      <c r="AG733" s="6"/>
      <c r="AH733" s="6"/>
      <c r="AI733" s="6"/>
      <c r="AJ733" s="6"/>
    </row>
    <row r="734" spans="2:36" s="9" customFormat="1" ht="6" hidden="1" customHeight="1" x14ac:dyDescent="0.35">
      <c r="B734" s="10"/>
      <c r="F734" s="7"/>
      <c r="G734" s="2"/>
      <c r="H734" s="7"/>
      <c r="I734" s="7"/>
      <c r="J734" s="7"/>
      <c r="K734" s="7"/>
      <c r="L734" s="7"/>
      <c r="M734" s="3"/>
      <c r="N734" s="2"/>
      <c r="O734" s="7"/>
      <c r="P734" s="2"/>
      <c r="Q734" s="7"/>
      <c r="R734" s="14"/>
      <c r="S734" s="14"/>
      <c r="T734" s="20"/>
      <c r="U734" s="20"/>
      <c r="V734" s="20"/>
      <c r="W734" s="32"/>
      <c r="X734" s="173"/>
      <c r="Y734" s="174"/>
      <c r="Z734" s="6"/>
      <c r="AA734" s="6"/>
      <c r="AB734" s="6"/>
      <c r="AC734" s="6"/>
      <c r="AD734" s="6"/>
      <c r="AE734" s="6"/>
      <c r="AF734" s="6"/>
      <c r="AG734" s="6"/>
      <c r="AH734" s="6"/>
      <c r="AI734" s="6"/>
      <c r="AJ734" s="6"/>
    </row>
    <row r="735" spans="2:36" s="9" customFormat="1" ht="6" hidden="1" customHeight="1" x14ac:dyDescent="0.35">
      <c r="B735" s="10"/>
      <c r="F735" s="7"/>
      <c r="G735" s="2"/>
      <c r="H735" s="7"/>
      <c r="I735" s="7"/>
      <c r="J735" s="7"/>
      <c r="K735" s="7"/>
      <c r="L735" s="7"/>
      <c r="M735" s="3"/>
      <c r="N735" s="2"/>
      <c r="O735" s="7"/>
      <c r="P735" s="2"/>
      <c r="Q735" s="7"/>
      <c r="R735" s="14"/>
      <c r="S735" s="14"/>
      <c r="T735" s="20"/>
      <c r="U735" s="20"/>
      <c r="V735" s="20"/>
      <c r="W735" s="32"/>
      <c r="X735" s="173"/>
      <c r="Y735" s="174"/>
      <c r="Z735" s="6"/>
      <c r="AA735" s="6"/>
      <c r="AB735" s="6"/>
      <c r="AC735" s="6"/>
      <c r="AD735" s="6"/>
      <c r="AE735" s="6"/>
      <c r="AF735" s="6"/>
      <c r="AG735" s="6"/>
      <c r="AH735" s="6"/>
      <c r="AI735" s="6"/>
      <c r="AJ735" s="6"/>
    </row>
    <row r="736" spans="2:36" s="9" customFormat="1" ht="6" hidden="1" customHeight="1" x14ac:dyDescent="0.35">
      <c r="B736" s="10"/>
      <c r="F736" s="7"/>
      <c r="G736" s="2"/>
      <c r="H736" s="7"/>
      <c r="I736" s="7"/>
      <c r="J736" s="7"/>
      <c r="K736" s="7"/>
      <c r="L736" s="7"/>
      <c r="M736" s="3"/>
      <c r="N736" s="2"/>
      <c r="O736" s="7"/>
      <c r="P736" s="2"/>
      <c r="Q736" s="7"/>
      <c r="R736" s="14"/>
      <c r="S736" s="14"/>
      <c r="T736" s="20"/>
      <c r="U736" s="20"/>
      <c r="V736" s="20"/>
      <c r="W736" s="32"/>
      <c r="X736" s="173"/>
      <c r="Y736" s="174"/>
      <c r="Z736" s="6"/>
      <c r="AA736" s="6"/>
      <c r="AB736" s="6"/>
      <c r="AC736" s="6"/>
      <c r="AD736" s="6"/>
      <c r="AE736" s="6"/>
      <c r="AF736" s="6"/>
      <c r="AG736" s="6"/>
      <c r="AH736" s="6"/>
      <c r="AI736" s="6"/>
      <c r="AJ736" s="6"/>
    </row>
    <row r="737" spans="2:36" s="9" customFormat="1" ht="6" hidden="1" customHeight="1" x14ac:dyDescent="0.35">
      <c r="B737" s="10"/>
      <c r="F737" s="7"/>
      <c r="G737" s="2"/>
      <c r="H737" s="7"/>
      <c r="I737" s="7"/>
      <c r="J737" s="7"/>
      <c r="K737" s="7"/>
      <c r="L737" s="7"/>
      <c r="M737" s="3"/>
      <c r="N737" s="2"/>
      <c r="O737" s="7"/>
      <c r="P737" s="2"/>
      <c r="Q737" s="7"/>
      <c r="R737" s="14"/>
      <c r="S737" s="14"/>
      <c r="T737" s="20"/>
      <c r="U737" s="20"/>
      <c r="V737" s="20"/>
      <c r="W737" s="32"/>
      <c r="X737" s="173"/>
      <c r="Y737" s="174"/>
      <c r="Z737" s="6"/>
      <c r="AA737" s="6"/>
      <c r="AB737" s="6"/>
      <c r="AC737" s="6"/>
      <c r="AD737" s="6"/>
      <c r="AE737" s="6"/>
      <c r="AF737" s="6"/>
      <c r="AG737" s="6"/>
      <c r="AH737" s="6"/>
      <c r="AI737" s="6"/>
      <c r="AJ737" s="6"/>
    </row>
    <row r="738" spans="2:36" s="9" customFormat="1" ht="6" hidden="1" customHeight="1" x14ac:dyDescent="0.35">
      <c r="B738" s="10"/>
      <c r="F738" s="7"/>
      <c r="G738" s="2"/>
      <c r="H738" s="7"/>
      <c r="I738" s="7"/>
      <c r="J738" s="7"/>
      <c r="K738" s="7"/>
      <c r="L738" s="7"/>
      <c r="M738" s="3"/>
      <c r="N738" s="2"/>
      <c r="O738" s="7"/>
      <c r="P738" s="2"/>
      <c r="Q738" s="7"/>
      <c r="R738" s="14"/>
      <c r="S738" s="14"/>
      <c r="T738" s="20"/>
      <c r="U738" s="20"/>
      <c r="V738" s="20"/>
      <c r="W738" s="32"/>
      <c r="X738" s="173"/>
      <c r="Y738" s="174"/>
      <c r="Z738" s="6"/>
      <c r="AA738" s="6"/>
      <c r="AB738" s="6"/>
      <c r="AC738" s="6"/>
      <c r="AD738" s="6"/>
      <c r="AE738" s="6"/>
      <c r="AF738" s="6"/>
      <c r="AG738" s="6"/>
      <c r="AH738" s="6"/>
      <c r="AI738" s="6"/>
      <c r="AJ738" s="6"/>
    </row>
    <row r="739" spans="2:36" s="9" customFormat="1" ht="6" hidden="1" customHeight="1" x14ac:dyDescent="0.35">
      <c r="B739" s="10"/>
      <c r="F739" s="7"/>
      <c r="G739" s="2"/>
      <c r="H739" s="7"/>
      <c r="I739" s="7"/>
      <c r="J739" s="7"/>
      <c r="K739" s="7"/>
      <c r="L739" s="7"/>
      <c r="M739" s="3"/>
      <c r="N739" s="2"/>
      <c r="O739" s="7"/>
      <c r="P739" s="2"/>
      <c r="Q739" s="7"/>
      <c r="R739" s="14"/>
      <c r="S739" s="14"/>
      <c r="T739" s="20"/>
      <c r="U739" s="20"/>
      <c r="V739" s="20"/>
      <c r="W739" s="32"/>
      <c r="X739" s="173"/>
      <c r="Y739" s="174"/>
      <c r="Z739" s="6"/>
      <c r="AA739" s="6"/>
      <c r="AB739" s="6"/>
      <c r="AC739" s="6"/>
      <c r="AD739" s="6"/>
      <c r="AE739" s="6"/>
      <c r="AF739" s="6"/>
      <c r="AG739" s="6"/>
      <c r="AH739" s="6"/>
      <c r="AI739" s="6"/>
      <c r="AJ739" s="6"/>
    </row>
    <row r="740" spans="2:36" s="9" customFormat="1" ht="6" hidden="1" customHeight="1" x14ac:dyDescent="0.35">
      <c r="B740" s="10"/>
      <c r="F740" s="7"/>
      <c r="G740" s="2"/>
      <c r="H740" s="7"/>
      <c r="I740" s="7"/>
      <c r="J740" s="7"/>
      <c r="K740" s="7"/>
      <c r="L740" s="7"/>
      <c r="M740" s="3"/>
      <c r="N740" s="2"/>
      <c r="O740" s="7"/>
      <c r="P740" s="2"/>
      <c r="Q740" s="7"/>
      <c r="R740" s="14"/>
      <c r="S740" s="14"/>
      <c r="T740" s="20"/>
      <c r="U740" s="20"/>
      <c r="V740" s="20"/>
      <c r="W740" s="32"/>
      <c r="X740" s="173"/>
      <c r="Y740" s="174"/>
      <c r="Z740" s="6"/>
      <c r="AA740" s="6"/>
      <c r="AB740" s="6"/>
      <c r="AC740" s="6"/>
      <c r="AD740" s="6"/>
      <c r="AE740" s="6"/>
      <c r="AF740" s="6"/>
      <c r="AG740" s="6"/>
      <c r="AH740" s="6"/>
      <c r="AI740" s="6"/>
      <c r="AJ740" s="6"/>
    </row>
    <row r="741" spans="2:36" s="9" customFormat="1" ht="6" hidden="1" customHeight="1" x14ac:dyDescent="0.35">
      <c r="B741" s="10"/>
      <c r="F741" s="7"/>
      <c r="G741" s="2"/>
      <c r="H741" s="7"/>
      <c r="I741" s="7"/>
      <c r="J741" s="7"/>
      <c r="K741" s="7"/>
      <c r="L741" s="7"/>
      <c r="M741" s="3"/>
      <c r="N741" s="2"/>
      <c r="O741" s="7"/>
      <c r="P741" s="2"/>
      <c r="Q741" s="7"/>
      <c r="R741" s="14"/>
      <c r="S741" s="14"/>
      <c r="T741" s="20"/>
      <c r="U741" s="20"/>
      <c r="V741" s="20"/>
      <c r="W741" s="32"/>
      <c r="X741" s="173"/>
      <c r="Y741" s="174"/>
      <c r="Z741" s="6"/>
      <c r="AA741" s="6"/>
      <c r="AB741" s="6"/>
      <c r="AC741" s="6"/>
      <c r="AD741" s="6"/>
      <c r="AE741" s="6"/>
      <c r="AF741" s="6"/>
      <c r="AG741" s="6"/>
      <c r="AH741" s="6"/>
      <c r="AI741" s="6"/>
      <c r="AJ741" s="6"/>
    </row>
    <row r="742" spans="2:36" s="9" customFormat="1" ht="6" hidden="1" customHeight="1" x14ac:dyDescent="0.35">
      <c r="B742" s="10"/>
      <c r="F742" s="7"/>
      <c r="G742" s="2"/>
      <c r="H742" s="7"/>
      <c r="I742" s="7"/>
      <c r="J742" s="7"/>
      <c r="K742" s="7"/>
      <c r="L742" s="7"/>
      <c r="M742" s="3"/>
      <c r="N742" s="2"/>
      <c r="O742" s="7"/>
      <c r="P742" s="2"/>
      <c r="Q742" s="7"/>
      <c r="R742" s="14"/>
      <c r="S742" s="14"/>
      <c r="T742" s="20"/>
      <c r="U742" s="20"/>
      <c r="V742" s="20"/>
      <c r="W742" s="32"/>
      <c r="X742" s="173"/>
      <c r="Y742" s="174"/>
      <c r="Z742" s="6"/>
      <c r="AA742" s="6"/>
      <c r="AB742" s="6"/>
      <c r="AC742" s="6"/>
      <c r="AD742" s="6"/>
      <c r="AE742" s="6"/>
      <c r="AF742" s="6"/>
      <c r="AG742" s="6"/>
      <c r="AH742" s="6"/>
      <c r="AI742" s="6"/>
      <c r="AJ742" s="6"/>
    </row>
    <row r="743" spans="2:36" s="9" customFormat="1" ht="6" hidden="1" customHeight="1" x14ac:dyDescent="0.35">
      <c r="B743" s="10"/>
      <c r="F743" s="7"/>
      <c r="G743" s="2"/>
      <c r="H743" s="7"/>
      <c r="I743" s="7"/>
      <c r="J743" s="7"/>
      <c r="K743" s="7"/>
      <c r="L743" s="7"/>
      <c r="M743" s="3"/>
      <c r="N743" s="2"/>
      <c r="O743" s="7"/>
      <c r="P743" s="2"/>
      <c r="Q743" s="7"/>
      <c r="R743" s="14"/>
      <c r="S743" s="14"/>
      <c r="T743" s="20"/>
      <c r="U743" s="20"/>
      <c r="V743" s="20"/>
      <c r="W743" s="32"/>
      <c r="X743" s="173"/>
      <c r="Y743" s="174"/>
      <c r="Z743" s="6"/>
      <c r="AA743" s="6"/>
      <c r="AB743" s="6"/>
      <c r="AC743" s="6"/>
      <c r="AD743" s="6"/>
      <c r="AE743" s="6"/>
      <c r="AF743" s="6"/>
      <c r="AG743" s="6"/>
      <c r="AH743" s="6"/>
      <c r="AI743" s="6"/>
      <c r="AJ743" s="6"/>
    </row>
    <row r="744" spans="2:36" s="9" customFormat="1" ht="6" hidden="1" customHeight="1" x14ac:dyDescent="0.35">
      <c r="B744" s="10"/>
      <c r="F744" s="7"/>
      <c r="G744" s="2"/>
      <c r="H744" s="7"/>
      <c r="I744" s="7"/>
      <c r="J744" s="7"/>
      <c r="K744" s="7"/>
      <c r="L744" s="7"/>
      <c r="M744" s="3"/>
      <c r="N744" s="2"/>
      <c r="O744" s="7"/>
      <c r="P744" s="2"/>
      <c r="Q744" s="7"/>
      <c r="R744" s="14"/>
      <c r="S744" s="14"/>
      <c r="T744" s="20"/>
      <c r="U744" s="20"/>
      <c r="V744" s="20"/>
      <c r="W744" s="32"/>
      <c r="X744" s="173"/>
      <c r="Y744" s="174"/>
      <c r="Z744" s="6"/>
      <c r="AA744" s="6"/>
      <c r="AB744" s="6"/>
      <c r="AC744" s="6"/>
      <c r="AD744" s="6"/>
      <c r="AE744" s="6"/>
      <c r="AF744" s="6"/>
      <c r="AG744" s="6"/>
      <c r="AH744" s="6"/>
      <c r="AI744" s="6"/>
      <c r="AJ744" s="6"/>
    </row>
    <row r="745" spans="2:36" s="9" customFormat="1" ht="6" hidden="1" customHeight="1" x14ac:dyDescent="0.35">
      <c r="B745" s="10"/>
      <c r="F745" s="7"/>
      <c r="G745" s="2"/>
      <c r="H745" s="7"/>
      <c r="I745" s="7"/>
      <c r="J745" s="7"/>
      <c r="K745" s="7"/>
      <c r="L745" s="7"/>
      <c r="M745" s="3"/>
      <c r="N745" s="2"/>
      <c r="O745" s="7"/>
      <c r="P745" s="2"/>
      <c r="Q745" s="7"/>
      <c r="R745" s="14"/>
      <c r="S745" s="14"/>
      <c r="T745" s="20"/>
      <c r="U745" s="20"/>
      <c r="V745" s="20"/>
      <c r="W745" s="32"/>
      <c r="X745" s="173"/>
      <c r="Y745" s="174"/>
      <c r="Z745" s="6"/>
      <c r="AA745" s="6"/>
      <c r="AB745" s="6"/>
      <c r="AC745" s="6"/>
      <c r="AD745" s="6"/>
      <c r="AE745" s="6"/>
      <c r="AF745" s="6"/>
      <c r="AG745" s="6"/>
      <c r="AH745" s="6"/>
      <c r="AI745" s="6"/>
      <c r="AJ745" s="6"/>
    </row>
    <row r="746" spans="2:36" s="9" customFormat="1" ht="6" hidden="1" customHeight="1" x14ac:dyDescent="0.35">
      <c r="B746" s="10"/>
      <c r="F746" s="7"/>
      <c r="G746" s="2"/>
      <c r="H746" s="7"/>
      <c r="I746" s="7"/>
      <c r="J746" s="7"/>
      <c r="K746" s="7"/>
      <c r="L746" s="7"/>
      <c r="M746" s="3"/>
      <c r="N746" s="2"/>
      <c r="O746" s="7"/>
      <c r="P746" s="2"/>
      <c r="Q746" s="7"/>
      <c r="R746" s="14"/>
      <c r="S746" s="14"/>
      <c r="T746" s="20"/>
      <c r="U746" s="20"/>
      <c r="V746" s="20"/>
      <c r="W746" s="32"/>
      <c r="X746" s="173"/>
      <c r="Y746" s="174"/>
      <c r="Z746" s="6"/>
      <c r="AA746" s="6"/>
      <c r="AB746" s="6"/>
      <c r="AC746" s="6"/>
      <c r="AD746" s="6"/>
      <c r="AE746" s="6"/>
      <c r="AF746" s="6"/>
      <c r="AG746" s="6"/>
      <c r="AH746" s="6"/>
      <c r="AI746" s="6"/>
      <c r="AJ746" s="6"/>
    </row>
    <row r="747" spans="2:36" s="9" customFormat="1" ht="6" hidden="1" customHeight="1" x14ac:dyDescent="0.35">
      <c r="B747" s="10"/>
      <c r="F747" s="7"/>
      <c r="G747" s="2"/>
      <c r="H747" s="7"/>
      <c r="I747" s="7"/>
      <c r="J747" s="7"/>
      <c r="K747" s="7"/>
      <c r="L747" s="7"/>
      <c r="M747" s="3"/>
      <c r="N747" s="2"/>
      <c r="O747" s="7"/>
      <c r="P747" s="2"/>
      <c r="Q747" s="7"/>
      <c r="R747" s="14"/>
      <c r="S747" s="14"/>
      <c r="T747" s="20"/>
      <c r="U747" s="20"/>
      <c r="V747" s="20"/>
      <c r="W747" s="32"/>
      <c r="X747" s="173"/>
      <c r="Y747" s="174"/>
      <c r="Z747" s="6"/>
      <c r="AA747" s="6"/>
      <c r="AB747" s="6"/>
      <c r="AC747" s="6"/>
      <c r="AD747" s="6"/>
      <c r="AE747" s="6"/>
      <c r="AF747" s="6"/>
      <c r="AG747" s="6"/>
      <c r="AH747" s="6"/>
      <c r="AI747" s="6"/>
      <c r="AJ747" s="6"/>
    </row>
    <row r="748" spans="2:36" s="9" customFormat="1" ht="6" hidden="1" customHeight="1" x14ac:dyDescent="0.35">
      <c r="B748" s="10"/>
      <c r="F748" s="7"/>
      <c r="G748" s="2"/>
      <c r="H748" s="7"/>
      <c r="I748" s="7"/>
      <c r="J748" s="7"/>
      <c r="K748" s="7"/>
      <c r="L748" s="7"/>
      <c r="M748" s="3"/>
      <c r="N748" s="2"/>
      <c r="O748" s="7"/>
      <c r="P748" s="2"/>
      <c r="Q748" s="7"/>
      <c r="R748" s="14"/>
      <c r="S748" s="14"/>
      <c r="T748" s="20"/>
      <c r="U748" s="20"/>
      <c r="V748" s="20"/>
      <c r="W748" s="32"/>
      <c r="X748" s="173"/>
      <c r="Y748" s="174"/>
      <c r="Z748" s="6"/>
      <c r="AA748" s="6"/>
      <c r="AB748" s="6"/>
      <c r="AC748" s="6"/>
      <c r="AD748" s="6"/>
      <c r="AE748" s="6"/>
      <c r="AF748" s="6"/>
      <c r="AG748" s="6"/>
      <c r="AH748" s="6"/>
      <c r="AI748" s="6"/>
      <c r="AJ748" s="6"/>
    </row>
    <row r="749" spans="2:36" s="9" customFormat="1" ht="6" hidden="1" customHeight="1" x14ac:dyDescent="0.35">
      <c r="B749" s="10"/>
      <c r="F749" s="7"/>
      <c r="G749" s="2"/>
      <c r="H749" s="7"/>
      <c r="I749" s="7"/>
      <c r="J749" s="7"/>
      <c r="K749" s="7"/>
      <c r="L749" s="7"/>
      <c r="M749" s="3"/>
      <c r="N749" s="2"/>
      <c r="O749" s="7"/>
      <c r="P749" s="2"/>
      <c r="Q749" s="7"/>
      <c r="R749" s="14"/>
      <c r="S749" s="14"/>
      <c r="T749" s="20"/>
      <c r="U749" s="20"/>
      <c r="V749" s="20"/>
      <c r="W749" s="32"/>
      <c r="X749" s="173"/>
      <c r="Y749" s="174"/>
      <c r="Z749" s="6"/>
      <c r="AA749" s="6"/>
      <c r="AB749" s="6"/>
      <c r="AC749" s="6"/>
      <c r="AD749" s="6"/>
      <c r="AE749" s="6"/>
      <c r="AF749" s="6"/>
      <c r="AG749" s="6"/>
      <c r="AH749" s="6"/>
      <c r="AI749" s="6"/>
      <c r="AJ749" s="6"/>
    </row>
    <row r="750" spans="2:36" s="9" customFormat="1" ht="6" hidden="1" customHeight="1" x14ac:dyDescent="0.35">
      <c r="B750" s="10"/>
      <c r="F750" s="7"/>
      <c r="G750" s="2"/>
      <c r="H750" s="7"/>
      <c r="I750" s="7"/>
      <c r="J750" s="7"/>
      <c r="K750" s="7"/>
      <c r="L750" s="7"/>
      <c r="M750" s="3"/>
      <c r="N750" s="2"/>
      <c r="O750" s="7"/>
      <c r="P750" s="2"/>
      <c r="Q750" s="7"/>
      <c r="R750" s="14"/>
      <c r="S750" s="14"/>
      <c r="T750" s="20"/>
      <c r="U750" s="20"/>
      <c r="V750" s="20"/>
      <c r="W750" s="32"/>
      <c r="X750" s="173"/>
      <c r="Y750" s="174"/>
      <c r="Z750" s="6"/>
      <c r="AA750" s="6"/>
      <c r="AB750" s="6"/>
      <c r="AC750" s="6"/>
      <c r="AD750" s="6"/>
      <c r="AE750" s="6"/>
      <c r="AF750" s="6"/>
      <c r="AG750" s="6"/>
      <c r="AH750" s="6"/>
      <c r="AI750" s="6"/>
      <c r="AJ750" s="6"/>
    </row>
    <row r="751" spans="2:36" s="9" customFormat="1" ht="6" hidden="1" customHeight="1" x14ac:dyDescent="0.35">
      <c r="B751" s="10"/>
      <c r="F751" s="7"/>
      <c r="G751" s="2"/>
      <c r="H751" s="7"/>
      <c r="I751" s="7"/>
      <c r="J751" s="7"/>
      <c r="K751" s="7"/>
      <c r="L751" s="7"/>
      <c r="M751" s="3"/>
      <c r="N751" s="2"/>
      <c r="O751" s="7"/>
      <c r="P751" s="2"/>
      <c r="Q751" s="7"/>
      <c r="R751" s="14"/>
      <c r="S751" s="14"/>
      <c r="T751" s="20"/>
      <c r="U751" s="20"/>
      <c r="V751" s="20"/>
      <c r="W751" s="32"/>
      <c r="X751" s="173"/>
      <c r="Y751" s="174"/>
      <c r="Z751" s="6"/>
      <c r="AA751" s="6"/>
      <c r="AB751" s="6"/>
      <c r="AC751" s="6"/>
      <c r="AD751" s="6"/>
      <c r="AE751" s="6"/>
      <c r="AF751" s="6"/>
      <c r="AG751" s="6"/>
      <c r="AH751" s="6"/>
      <c r="AI751" s="6"/>
      <c r="AJ751" s="6"/>
    </row>
    <row r="752" spans="2:36" s="9" customFormat="1" ht="6" hidden="1" customHeight="1" x14ac:dyDescent="0.35">
      <c r="B752" s="10"/>
      <c r="F752" s="7"/>
      <c r="G752" s="2"/>
      <c r="H752" s="7"/>
      <c r="I752" s="7"/>
      <c r="J752" s="7"/>
      <c r="K752" s="7"/>
      <c r="L752" s="7"/>
      <c r="M752" s="3"/>
      <c r="N752" s="2"/>
      <c r="O752" s="7"/>
      <c r="P752" s="2"/>
      <c r="Q752" s="7"/>
      <c r="R752" s="14"/>
      <c r="S752" s="14"/>
      <c r="T752" s="20"/>
      <c r="U752" s="20"/>
      <c r="V752" s="20"/>
      <c r="W752" s="32"/>
      <c r="X752" s="173"/>
      <c r="Y752" s="174"/>
      <c r="Z752" s="6"/>
      <c r="AA752" s="6"/>
      <c r="AB752" s="6"/>
      <c r="AC752" s="6"/>
      <c r="AD752" s="6"/>
      <c r="AE752" s="6"/>
      <c r="AF752" s="6"/>
      <c r="AG752" s="6"/>
      <c r="AH752" s="6"/>
      <c r="AI752" s="6"/>
      <c r="AJ752" s="6"/>
    </row>
    <row r="753" spans="2:36" s="9" customFormat="1" ht="6" hidden="1" customHeight="1" x14ac:dyDescent="0.35">
      <c r="B753" s="10"/>
      <c r="F753" s="7"/>
      <c r="G753" s="2"/>
      <c r="H753" s="7"/>
      <c r="I753" s="7"/>
      <c r="J753" s="7"/>
      <c r="K753" s="7"/>
      <c r="L753" s="7"/>
      <c r="M753" s="3"/>
      <c r="N753" s="2"/>
      <c r="O753" s="7"/>
      <c r="P753" s="2"/>
      <c r="Q753" s="7"/>
      <c r="R753" s="14"/>
      <c r="S753" s="14"/>
      <c r="T753" s="20"/>
      <c r="U753" s="20"/>
      <c r="V753" s="20"/>
      <c r="W753" s="32"/>
      <c r="X753" s="173"/>
      <c r="Y753" s="174"/>
      <c r="Z753" s="6"/>
      <c r="AA753" s="6"/>
      <c r="AB753" s="6"/>
      <c r="AC753" s="6"/>
      <c r="AD753" s="6"/>
      <c r="AE753" s="6"/>
      <c r="AF753" s="6"/>
      <c r="AG753" s="6"/>
      <c r="AH753" s="6"/>
      <c r="AI753" s="6"/>
      <c r="AJ753" s="6"/>
    </row>
    <row r="754" spans="2:36" s="9" customFormat="1" ht="6" hidden="1" customHeight="1" x14ac:dyDescent="0.35">
      <c r="B754" s="10"/>
      <c r="F754" s="7"/>
      <c r="G754" s="2"/>
      <c r="H754" s="7"/>
      <c r="I754" s="7"/>
      <c r="J754" s="7"/>
      <c r="K754" s="7"/>
      <c r="L754" s="7"/>
      <c r="M754" s="3"/>
      <c r="N754" s="2"/>
      <c r="O754" s="7"/>
      <c r="P754" s="2"/>
      <c r="Q754" s="7"/>
      <c r="R754" s="14"/>
      <c r="S754" s="14"/>
      <c r="T754" s="20"/>
      <c r="U754" s="20"/>
      <c r="V754" s="20"/>
      <c r="W754" s="32"/>
      <c r="X754" s="173"/>
      <c r="Y754" s="174"/>
      <c r="Z754" s="6"/>
      <c r="AA754" s="6"/>
      <c r="AB754" s="6"/>
      <c r="AC754" s="6"/>
      <c r="AD754" s="6"/>
      <c r="AE754" s="6"/>
      <c r="AF754" s="6"/>
      <c r="AG754" s="6"/>
      <c r="AH754" s="6"/>
      <c r="AI754" s="6"/>
      <c r="AJ754" s="6"/>
    </row>
    <row r="755" spans="2:36" s="9" customFormat="1" ht="6" hidden="1" customHeight="1" x14ac:dyDescent="0.35">
      <c r="B755" s="10"/>
      <c r="F755" s="7"/>
      <c r="G755" s="2"/>
      <c r="H755" s="7"/>
      <c r="I755" s="7"/>
      <c r="J755" s="7"/>
      <c r="K755" s="7"/>
      <c r="L755" s="7"/>
      <c r="M755" s="3"/>
      <c r="N755" s="2"/>
      <c r="O755" s="7"/>
      <c r="P755" s="2"/>
      <c r="Q755" s="7"/>
      <c r="R755" s="14"/>
      <c r="S755" s="14"/>
      <c r="T755" s="20"/>
      <c r="U755" s="20"/>
      <c r="V755" s="20"/>
      <c r="W755" s="32"/>
      <c r="X755" s="173"/>
      <c r="Y755" s="174"/>
      <c r="Z755" s="6"/>
      <c r="AA755" s="6"/>
      <c r="AB755" s="6"/>
      <c r="AC755" s="6"/>
      <c r="AD755" s="6"/>
      <c r="AE755" s="6"/>
      <c r="AF755" s="6"/>
      <c r="AG755" s="6"/>
      <c r="AH755" s="6"/>
      <c r="AI755" s="6"/>
      <c r="AJ755" s="6"/>
    </row>
    <row r="756" spans="2:36" s="9" customFormat="1" ht="6" hidden="1" customHeight="1" x14ac:dyDescent="0.35">
      <c r="B756" s="10"/>
      <c r="F756" s="7"/>
      <c r="G756" s="2"/>
      <c r="H756" s="7"/>
      <c r="I756" s="7"/>
      <c r="J756" s="7"/>
      <c r="K756" s="7"/>
      <c r="L756" s="7"/>
      <c r="M756" s="3"/>
      <c r="N756" s="2"/>
      <c r="O756" s="7"/>
      <c r="P756" s="2"/>
      <c r="Q756" s="7"/>
      <c r="R756" s="14"/>
      <c r="S756" s="14"/>
      <c r="T756" s="20"/>
      <c r="U756" s="20"/>
      <c r="V756" s="20"/>
      <c r="W756" s="32"/>
      <c r="X756" s="173"/>
      <c r="Y756" s="174"/>
      <c r="Z756" s="6"/>
      <c r="AA756" s="6"/>
      <c r="AB756" s="6"/>
      <c r="AC756" s="6"/>
      <c r="AD756" s="6"/>
      <c r="AE756" s="6"/>
      <c r="AF756" s="6"/>
      <c r="AG756" s="6"/>
      <c r="AH756" s="6"/>
      <c r="AI756" s="6"/>
      <c r="AJ756" s="6"/>
    </row>
    <row r="757" spans="2:36" s="9" customFormat="1" ht="6" hidden="1" customHeight="1" x14ac:dyDescent="0.35">
      <c r="B757" s="10"/>
      <c r="F757" s="7"/>
      <c r="G757" s="2"/>
      <c r="H757" s="7"/>
      <c r="I757" s="7"/>
      <c r="J757" s="7"/>
      <c r="K757" s="7"/>
      <c r="L757" s="7"/>
      <c r="M757" s="3"/>
      <c r="N757" s="2"/>
      <c r="O757" s="7"/>
      <c r="P757" s="2"/>
      <c r="Q757" s="7"/>
      <c r="R757" s="14"/>
      <c r="S757" s="14"/>
      <c r="T757" s="20"/>
      <c r="U757" s="20"/>
      <c r="V757" s="20"/>
      <c r="W757" s="32"/>
      <c r="X757" s="173"/>
      <c r="Y757" s="174"/>
      <c r="Z757" s="6"/>
      <c r="AA757" s="6"/>
      <c r="AB757" s="6"/>
      <c r="AC757" s="6"/>
      <c r="AD757" s="6"/>
      <c r="AE757" s="6"/>
      <c r="AF757" s="6"/>
      <c r="AG757" s="6"/>
      <c r="AH757" s="6"/>
      <c r="AI757" s="6"/>
      <c r="AJ757" s="6"/>
    </row>
    <row r="758" spans="2:36" s="9" customFormat="1" ht="6" hidden="1" customHeight="1" x14ac:dyDescent="0.35">
      <c r="B758" s="10"/>
      <c r="F758" s="7"/>
      <c r="G758" s="2"/>
      <c r="H758" s="7"/>
      <c r="I758" s="7"/>
      <c r="J758" s="7"/>
      <c r="K758" s="7"/>
      <c r="L758" s="7"/>
      <c r="M758" s="3"/>
      <c r="N758" s="2"/>
      <c r="O758" s="7"/>
      <c r="P758" s="2"/>
      <c r="Q758" s="7"/>
      <c r="R758" s="14"/>
      <c r="S758" s="14"/>
      <c r="T758" s="20"/>
      <c r="U758" s="20"/>
      <c r="V758" s="20"/>
      <c r="W758" s="32"/>
      <c r="X758" s="173"/>
      <c r="Y758" s="174"/>
      <c r="Z758" s="6"/>
      <c r="AA758" s="6"/>
      <c r="AB758" s="6"/>
      <c r="AC758" s="6"/>
      <c r="AD758" s="6"/>
      <c r="AE758" s="6"/>
      <c r="AF758" s="6"/>
      <c r="AG758" s="6"/>
      <c r="AH758" s="6"/>
      <c r="AI758" s="6"/>
      <c r="AJ758" s="6"/>
    </row>
    <row r="759" spans="2:36" s="9" customFormat="1" ht="6" hidden="1" customHeight="1" x14ac:dyDescent="0.35">
      <c r="B759" s="10"/>
      <c r="F759" s="7"/>
      <c r="G759" s="2"/>
      <c r="H759" s="7"/>
      <c r="I759" s="7"/>
      <c r="J759" s="7"/>
      <c r="K759" s="7"/>
      <c r="L759" s="7"/>
      <c r="M759" s="3"/>
      <c r="N759" s="2"/>
      <c r="O759" s="7"/>
      <c r="P759" s="2"/>
      <c r="Q759" s="7"/>
      <c r="R759" s="14"/>
      <c r="S759" s="14"/>
      <c r="T759" s="20"/>
      <c r="U759" s="20"/>
      <c r="V759" s="20"/>
      <c r="W759" s="32"/>
      <c r="X759" s="173"/>
      <c r="Y759" s="174"/>
      <c r="Z759" s="6"/>
      <c r="AA759" s="6"/>
      <c r="AB759" s="6"/>
      <c r="AC759" s="6"/>
      <c r="AD759" s="6"/>
      <c r="AE759" s="6"/>
      <c r="AF759" s="6"/>
      <c r="AG759" s="6"/>
      <c r="AH759" s="6"/>
      <c r="AI759" s="6"/>
      <c r="AJ759" s="6"/>
    </row>
    <row r="760" spans="2:36" s="9" customFormat="1" ht="6" hidden="1" customHeight="1" x14ac:dyDescent="0.35">
      <c r="B760" s="10"/>
      <c r="F760" s="7"/>
      <c r="G760" s="2"/>
      <c r="H760" s="7"/>
      <c r="I760" s="7"/>
      <c r="J760" s="7"/>
      <c r="K760" s="7"/>
      <c r="L760" s="7"/>
      <c r="M760" s="3"/>
      <c r="N760" s="2"/>
      <c r="O760" s="7"/>
      <c r="P760" s="2"/>
      <c r="Q760" s="7"/>
      <c r="R760" s="14"/>
      <c r="S760" s="14"/>
      <c r="T760" s="20"/>
      <c r="U760" s="20"/>
      <c r="V760" s="20"/>
      <c r="W760" s="32"/>
      <c r="X760" s="173"/>
      <c r="Y760" s="174"/>
      <c r="Z760" s="6"/>
      <c r="AA760" s="6"/>
      <c r="AB760" s="6"/>
      <c r="AC760" s="6"/>
      <c r="AD760" s="6"/>
      <c r="AE760" s="6"/>
      <c r="AF760" s="6"/>
      <c r="AG760" s="6"/>
      <c r="AH760" s="6"/>
      <c r="AI760" s="6"/>
      <c r="AJ760" s="6"/>
    </row>
    <row r="761" spans="2:36" s="9" customFormat="1" ht="6" hidden="1" customHeight="1" x14ac:dyDescent="0.35">
      <c r="B761" s="10"/>
      <c r="F761" s="7"/>
      <c r="G761" s="2"/>
      <c r="H761" s="7"/>
      <c r="I761" s="7"/>
      <c r="J761" s="7"/>
      <c r="K761" s="7"/>
      <c r="L761" s="7"/>
      <c r="M761" s="3"/>
      <c r="N761" s="2"/>
      <c r="O761" s="7"/>
      <c r="P761" s="2"/>
      <c r="Q761" s="7"/>
      <c r="R761" s="14"/>
      <c r="S761" s="14"/>
      <c r="T761" s="20"/>
      <c r="U761" s="20"/>
      <c r="V761" s="20"/>
      <c r="W761" s="32"/>
      <c r="X761" s="173"/>
      <c r="Y761" s="174"/>
      <c r="Z761" s="6"/>
      <c r="AA761" s="6"/>
      <c r="AB761" s="6"/>
      <c r="AC761" s="6"/>
      <c r="AD761" s="6"/>
      <c r="AE761" s="6"/>
      <c r="AF761" s="6"/>
      <c r="AG761" s="6"/>
      <c r="AH761" s="6"/>
      <c r="AI761" s="6"/>
      <c r="AJ761" s="6"/>
    </row>
    <row r="762" spans="2:36" s="9" customFormat="1" ht="6" hidden="1" customHeight="1" x14ac:dyDescent="0.35">
      <c r="B762" s="10"/>
      <c r="F762" s="7"/>
      <c r="G762" s="2"/>
      <c r="H762" s="7"/>
      <c r="I762" s="7"/>
      <c r="J762" s="7"/>
      <c r="K762" s="7"/>
      <c r="L762" s="7"/>
      <c r="M762" s="3"/>
      <c r="N762" s="2"/>
      <c r="O762" s="7"/>
      <c r="P762" s="2"/>
      <c r="Q762" s="7"/>
      <c r="R762" s="14"/>
      <c r="S762" s="14"/>
      <c r="T762" s="20"/>
      <c r="U762" s="20"/>
      <c r="V762" s="20"/>
      <c r="W762" s="32"/>
      <c r="X762" s="173"/>
      <c r="Y762" s="174"/>
      <c r="Z762" s="6"/>
      <c r="AA762" s="6"/>
      <c r="AB762" s="6"/>
      <c r="AC762" s="6"/>
      <c r="AD762" s="6"/>
      <c r="AE762" s="6"/>
      <c r="AF762" s="6"/>
      <c r="AG762" s="6"/>
      <c r="AH762" s="6"/>
      <c r="AI762" s="6"/>
      <c r="AJ762" s="6"/>
    </row>
    <row r="763" spans="2:36" s="9" customFormat="1" ht="6" hidden="1" customHeight="1" x14ac:dyDescent="0.35">
      <c r="B763" s="10"/>
      <c r="F763" s="7"/>
      <c r="G763" s="2"/>
      <c r="H763" s="7"/>
      <c r="I763" s="7"/>
      <c r="J763" s="7"/>
      <c r="K763" s="7"/>
      <c r="L763" s="7"/>
      <c r="M763" s="3"/>
      <c r="N763" s="2"/>
      <c r="O763" s="7"/>
      <c r="P763" s="2"/>
      <c r="Q763" s="7"/>
      <c r="R763" s="14"/>
      <c r="S763" s="14"/>
      <c r="T763" s="20"/>
      <c r="U763" s="20"/>
      <c r="V763" s="20"/>
      <c r="W763" s="32"/>
      <c r="X763" s="173"/>
      <c r="Y763" s="174"/>
      <c r="Z763" s="6"/>
      <c r="AA763" s="6"/>
      <c r="AB763" s="6"/>
      <c r="AC763" s="6"/>
      <c r="AD763" s="6"/>
      <c r="AE763" s="6"/>
      <c r="AF763" s="6"/>
      <c r="AG763" s="6"/>
      <c r="AH763" s="6"/>
      <c r="AI763" s="6"/>
      <c r="AJ763" s="6"/>
    </row>
    <row r="764" spans="2:36" s="9" customFormat="1" ht="6" hidden="1" customHeight="1" x14ac:dyDescent="0.35">
      <c r="B764" s="10"/>
      <c r="F764" s="7"/>
      <c r="G764" s="2"/>
      <c r="H764" s="7"/>
      <c r="I764" s="7"/>
      <c r="J764" s="7"/>
      <c r="K764" s="7"/>
      <c r="L764" s="7"/>
      <c r="M764" s="3"/>
      <c r="N764" s="2"/>
      <c r="O764" s="7"/>
      <c r="P764" s="2"/>
      <c r="Q764" s="7"/>
      <c r="R764" s="14"/>
      <c r="S764" s="14"/>
      <c r="T764" s="20"/>
      <c r="U764" s="20"/>
      <c r="V764" s="20"/>
      <c r="W764" s="32"/>
      <c r="X764" s="173"/>
      <c r="Y764" s="174"/>
      <c r="Z764" s="6"/>
      <c r="AA764" s="6"/>
      <c r="AB764" s="6"/>
      <c r="AC764" s="6"/>
      <c r="AD764" s="6"/>
      <c r="AE764" s="6"/>
      <c r="AF764" s="6"/>
      <c r="AG764" s="6"/>
      <c r="AH764" s="6"/>
      <c r="AI764" s="6"/>
      <c r="AJ764" s="6"/>
    </row>
    <row r="765" spans="2:36" s="9" customFormat="1" ht="6" hidden="1" customHeight="1" x14ac:dyDescent="0.35">
      <c r="B765" s="10"/>
      <c r="F765" s="7"/>
      <c r="G765" s="2"/>
      <c r="H765" s="7"/>
      <c r="I765" s="7"/>
      <c r="J765" s="7"/>
      <c r="K765" s="7"/>
      <c r="L765" s="7"/>
      <c r="M765" s="3"/>
      <c r="N765" s="2"/>
      <c r="O765" s="7"/>
      <c r="P765" s="2"/>
      <c r="Q765" s="7"/>
      <c r="R765" s="14"/>
      <c r="S765" s="14"/>
      <c r="T765" s="20"/>
      <c r="U765" s="20"/>
      <c r="V765" s="20"/>
      <c r="W765" s="32"/>
      <c r="X765" s="173"/>
      <c r="Y765" s="174"/>
      <c r="Z765" s="6"/>
      <c r="AA765" s="6"/>
      <c r="AB765" s="6"/>
      <c r="AC765" s="6"/>
      <c r="AD765" s="6"/>
      <c r="AE765" s="6"/>
      <c r="AF765" s="6"/>
      <c r="AG765" s="6"/>
      <c r="AH765" s="6"/>
      <c r="AI765" s="6"/>
      <c r="AJ765" s="6"/>
    </row>
    <row r="766" spans="2:36" s="9" customFormat="1" ht="6" hidden="1" customHeight="1" x14ac:dyDescent="0.35">
      <c r="B766" s="10"/>
      <c r="F766" s="7"/>
      <c r="G766" s="2"/>
      <c r="H766" s="7"/>
      <c r="I766" s="7"/>
      <c r="J766" s="7"/>
      <c r="K766" s="7"/>
      <c r="L766" s="7"/>
      <c r="M766" s="3"/>
      <c r="N766" s="2"/>
      <c r="O766" s="7"/>
      <c r="P766" s="2"/>
      <c r="Q766" s="7"/>
      <c r="R766" s="14"/>
      <c r="S766" s="14"/>
      <c r="T766" s="20"/>
      <c r="U766" s="20"/>
      <c r="V766" s="20"/>
      <c r="W766" s="32"/>
      <c r="X766" s="173"/>
      <c r="Y766" s="174"/>
      <c r="Z766" s="6"/>
      <c r="AA766" s="6"/>
      <c r="AB766" s="6"/>
      <c r="AC766" s="6"/>
      <c r="AD766" s="6"/>
      <c r="AE766" s="6"/>
      <c r="AF766" s="6"/>
      <c r="AG766" s="6"/>
      <c r="AH766" s="6"/>
      <c r="AI766" s="6"/>
      <c r="AJ766" s="6"/>
    </row>
    <row r="767" spans="2:36" s="9" customFormat="1" ht="6" hidden="1" customHeight="1" x14ac:dyDescent="0.35">
      <c r="B767" s="10"/>
      <c r="F767" s="7"/>
      <c r="G767" s="2"/>
      <c r="H767" s="7"/>
      <c r="I767" s="7"/>
      <c r="J767" s="7"/>
      <c r="K767" s="7"/>
      <c r="L767" s="7"/>
      <c r="M767" s="3"/>
      <c r="N767" s="2"/>
      <c r="O767" s="7"/>
      <c r="P767" s="2"/>
      <c r="Q767" s="7"/>
      <c r="R767" s="14"/>
      <c r="S767" s="14"/>
      <c r="T767" s="20"/>
      <c r="U767" s="20"/>
      <c r="V767" s="20"/>
      <c r="W767" s="32"/>
      <c r="X767" s="173"/>
      <c r="Y767" s="174"/>
      <c r="Z767" s="6"/>
      <c r="AA767" s="6"/>
      <c r="AB767" s="6"/>
      <c r="AC767" s="6"/>
      <c r="AD767" s="6"/>
      <c r="AE767" s="6"/>
      <c r="AF767" s="6"/>
      <c r="AG767" s="6"/>
      <c r="AH767" s="6"/>
      <c r="AI767" s="6"/>
      <c r="AJ767" s="6"/>
    </row>
    <row r="768" spans="2:36" s="9" customFormat="1" ht="6" hidden="1" customHeight="1" x14ac:dyDescent="0.35">
      <c r="B768" s="10"/>
      <c r="F768" s="7"/>
      <c r="G768" s="2"/>
      <c r="H768" s="7"/>
      <c r="I768" s="7"/>
      <c r="J768" s="7"/>
      <c r="K768" s="7"/>
      <c r="L768" s="7"/>
      <c r="M768" s="3"/>
      <c r="N768" s="2"/>
      <c r="O768" s="7"/>
      <c r="P768" s="2"/>
      <c r="Q768" s="7"/>
      <c r="R768" s="14"/>
      <c r="S768" s="14"/>
      <c r="T768" s="20"/>
      <c r="U768" s="20"/>
      <c r="V768" s="20"/>
      <c r="W768" s="32"/>
      <c r="X768" s="173"/>
      <c r="Y768" s="174"/>
      <c r="Z768" s="6"/>
      <c r="AA768" s="6"/>
      <c r="AB768" s="6"/>
      <c r="AC768" s="6"/>
      <c r="AD768" s="6"/>
      <c r="AE768" s="6"/>
      <c r="AF768" s="6"/>
      <c r="AG768" s="6"/>
      <c r="AH768" s="6"/>
      <c r="AI768" s="6"/>
      <c r="AJ768" s="6"/>
    </row>
    <row r="769" spans="2:36" s="9" customFormat="1" ht="6" hidden="1" customHeight="1" x14ac:dyDescent="0.35">
      <c r="B769" s="10"/>
      <c r="F769" s="7"/>
      <c r="G769" s="2"/>
      <c r="H769" s="7"/>
      <c r="I769" s="7"/>
      <c r="J769" s="7"/>
      <c r="K769" s="7"/>
      <c r="L769" s="7"/>
      <c r="M769" s="3"/>
      <c r="N769" s="2"/>
      <c r="O769" s="7"/>
      <c r="P769" s="2"/>
      <c r="Q769" s="7"/>
      <c r="R769" s="14"/>
      <c r="S769" s="14"/>
      <c r="T769" s="20"/>
      <c r="U769" s="20"/>
      <c r="V769" s="20"/>
      <c r="W769" s="32"/>
      <c r="X769" s="173"/>
      <c r="Y769" s="174"/>
      <c r="Z769" s="6"/>
      <c r="AA769" s="6"/>
      <c r="AB769" s="6"/>
      <c r="AC769" s="6"/>
      <c r="AD769" s="6"/>
      <c r="AE769" s="6"/>
      <c r="AF769" s="6"/>
      <c r="AG769" s="6"/>
      <c r="AH769" s="6"/>
      <c r="AI769" s="6"/>
      <c r="AJ769" s="6"/>
    </row>
    <row r="770" spans="2:36" s="9" customFormat="1" ht="6" hidden="1" customHeight="1" x14ac:dyDescent="0.35">
      <c r="B770" s="10"/>
      <c r="F770" s="7"/>
      <c r="G770" s="2"/>
      <c r="H770" s="7"/>
      <c r="I770" s="7"/>
      <c r="J770" s="7"/>
      <c r="K770" s="7"/>
      <c r="L770" s="7"/>
      <c r="M770" s="3"/>
      <c r="N770" s="2"/>
      <c r="O770" s="7"/>
      <c r="P770" s="2"/>
      <c r="Q770" s="7"/>
      <c r="R770" s="14"/>
      <c r="S770" s="14"/>
      <c r="T770" s="20"/>
      <c r="U770" s="20"/>
      <c r="V770" s="20"/>
      <c r="W770" s="32"/>
      <c r="X770" s="173"/>
      <c r="Y770" s="174"/>
      <c r="Z770" s="6"/>
      <c r="AA770" s="6"/>
      <c r="AB770" s="6"/>
      <c r="AC770" s="6"/>
      <c r="AD770" s="6"/>
      <c r="AE770" s="6"/>
      <c r="AF770" s="6"/>
      <c r="AG770" s="6"/>
      <c r="AH770" s="6"/>
      <c r="AI770" s="6"/>
      <c r="AJ770" s="6"/>
    </row>
    <row r="771" spans="2:36" s="9" customFormat="1" ht="6" hidden="1" customHeight="1" x14ac:dyDescent="0.35">
      <c r="B771" s="10"/>
      <c r="F771" s="7"/>
      <c r="G771" s="2"/>
      <c r="H771" s="7"/>
      <c r="I771" s="7"/>
      <c r="J771" s="7"/>
      <c r="K771" s="7"/>
      <c r="L771" s="7"/>
      <c r="M771" s="3"/>
      <c r="N771" s="2"/>
      <c r="O771" s="7"/>
      <c r="P771" s="2"/>
      <c r="Q771" s="7"/>
      <c r="R771" s="14"/>
      <c r="S771" s="14"/>
      <c r="T771" s="20"/>
      <c r="U771" s="20"/>
      <c r="V771" s="20"/>
      <c r="W771" s="32"/>
      <c r="X771" s="173"/>
      <c r="Y771" s="174"/>
      <c r="Z771" s="6"/>
      <c r="AA771" s="6"/>
      <c r="AB771" s="6"/>
      <c r="AC771" s="6"/>
      <c r="AD771" s="6"/>
      <c r="AE771" s="6"/>
      <c r="AF771" s="6"/>
      <c r="AG771" s="6"/>
      <c r="AH771" s="6"/>
      <c r="AI771" s="6"/>
      <c r="AJ771" s="6"/>
    </row>
    <row r="772" spans="2:36" s="9" customFormat="1" ht="6" hidden="1" customHeight="1" x14ac:dyDescent="0.35">
      <c r="B772" s="10"/>
      <c r="F772" s="7"/>
      <c r="G772" s="2"/>
      <c r="H772" s="7"/>
      <c r="I772" s="7"/>
      <c r="J772" s="7"/>
      <c r="K772" s="7"/>
      <c r="L772" s="7"/>
      <c r="M772" s="3"/>
      <c r="N772" s="2"/>
      <c r="O772" s="7"/>
      <c r="P772" s="2"/>
      <c r="Q772" s="7"/>
      <c r="R772" s="14"/>
      <c r="S772" s="14"/>
      <c r="T772" s="20"/>
      <c r="U772" s="20"/>
      <c r="V772" s="20"/>
      <c r="W772" s="32"/>
      <c r="X772" s="173"/>
      <c r="Y772" s="174"/>
      <c r="Z772" s="6"/>
      <c r="AA772" s="6"/>
      <c r="AB772" s="6"/>
      <c r="AC772" s="6"/>
      <c r="AD772" s="6"/>
      <c r="AE772" s="6"/>
      <c r="AF772" s="6"/>
      <c r="AG772" s="6"/>
      <c r="AH772" s="6"/>
      <c r="AI772" s="6"/>
      <c r="AJ772" s="6"/>
    </row>
    <row r="773" spans="2:36" s="9" customFormat="1" ht="6" hidden="1" customHeight="1" x14ac:dyDescent="0.35">
      <c r="B773" s="10"/>
      <c r="F773" s="7"/>
      <c r="G773" s="2"/>
      <c r="H773" s="7"/>
      <c r="I773" s="7"/>
      <c r="J773" s="7"/>
      <c r="K773" s="7"/>
      <c r="L773" s="7"/>
      <c r="M773" s="3"/>
      <c r="N773" s="2"/>
      <c r="O773" s="7"/>
      <c r="P773" s="2"/>
      <c r="Q773" s="7"/>
      <c r="R773" s="14"/>
      <c r="S773" s="14"/>
      <c r="T773" s="20"/>
      <c r="U773" s="20"/>
      <c r="V773" s="20"/>
      <c r="W773" s="32"/>
      <c r="X773" s="173"/>
      <c r="Y773" s="174"/>
      <c r="Z773" s="6"/>
      <c r="AA773" s="6"/>
      <c r="AB773" s="6"/>
      <c r="AC773" s="6"/>
      <c r="AD773" s="6"/>
      <c r="AE773" s="6"/>
      <c r="AF773" s="6"/>
      <c r="AG773" s="6"/>
      <c r="AH773" s="6"/>
      <c r="AI773" s="6"/>
      <c r="AJ773" s="6"/>
    </row>
    <row r="774" spans="2:36" s="9" customFormat="1" ht="6" hidden="1" customHeight="1" x14ac:dyDescent="0.35">
      <c r="B774" s="10"/>
      <c r="F774" s="7"/>
      <c r="G774" s="2"/>
      <c r="H774" s="7"/>
      <c r="I774" s="7"/>
      <c r="J774" s="7"/>
      <c r="K774" s="7"/>
      <c r="L774" s="7"/>
      <c r="M774" s="3"/>
      <c r="N774" s="2"/>
      <c r="O774" s="7"/>
      <c r="P774" s="2"/>
      <c r="Q774" s="7"/>
      <c r="R774" s="14"/>
      <c r="S774" s="14"/>
      <c r="T774" s="20"/>
      <c r="U774" s="20"/>
      <c r="V774" s="20"/>
      <c r="W774" s="32"/>
      <c r="X774" s="173"/>
      <c r="Y774" s="174"/>
      <c r="Z774" s="6"/>
      <c r="AA774" s="6"/>
      <c r="AB774" s="6"/>
      <c r="AC774" s="6"/>
      <c r="AD774" s="6"/>
      <c r="AE774" s="6"/>
      <c r="AF774" s="6"/>
      <c r="AG774" s="6"/>
      <c r="AH774" s="6"/>
      <c r="AI774" s="6"/>
      <c r="AJ774" s="6"/>
    </row>
    <row r="775" spans="2:36" s="9" customFormat="1" ht="6" hidden="1" customHeight="1" x14ac:dyDescent="0.35">
      <c r="B775" s="10"/>
      <c r="F775" s="7"/>
      <c r="G775" s="2"/>
      <c r="H775" s="7"/>
      <c r="I775" s="7"/>
      <c r="J775" s="7"/>
      <c r="K775" s="7"/>
      <c r="L775" s="7"/>
      <c r="M775" s="3"/>
      <c r="N775" s="2"/>
      <c r="O775" s="7"/>
      <c r="P775" s="2"/>
      <c r="Q775" s="7"/>
      <c r="R775" s="14"/>
      <c r="S775" s="14"/>
      <c r="T775" s="20"/>
      <c r="U775" s="20"/>
      <c r="V775" s="20"/>
      <c r="W775" s="32"/>
      <c r="X775" s="173"/>
      <c r="Y775" s="174"/>
      <c r="Z775" s="6"/>
      <c r="AA775" s="6"/>
      <c r="AB775" s="6"/>
      <c r="AC775" s="6"/>
      <c r="AD775" s="6"/>
      <c r="AE775" s="6"/>
      <c r="AF775" s="6"/>
      <c r="AG775" s="6"/>
      <c r="AH775" s="6"/>
      <c r="AI775" s="6"/>
      <c r="AJ775" s="6"/>
    </row>
    <row r="776" spans="2:36" s="9" customFormat="1" ht="6" hidden="1" customHeight="1" x14ac:dyDescent="0.35">
      <c r="B776" s="10"/>
      <c r="F776" s="7"/>
      <c r="G776" s="2"/>
      <c r="H776" s="7"/>
      <c r="I776" s="7"/>
      <c r="J776" s="7"/>
      <c r="K776" s="7"/>
      <c r="L776" s="7"/>
      <c r="M776" s="3"/>
      <c r="N776" s="2"/>
      <c r="O776" s="7"/>
      <c r="P776" s="2"/>
      <c r="Q776" s="7"/>
      <c r="R776" s="14"/>
      <c r="S776" s="14"/>
      <c r="T776" s="20"/>
      <c r="U776" s="20"/>
      <c r="V776" s="20"/>
      <c r="W776" s="32"/>
      <c r="X776" s="173"/>
      <c r="Y776" s="174"/>
      <c r="Z776" s="6"/>
      <c r="AA776" s="6"/>
      <c r="AB776" s="6"/>
      <c r="AC776" s="6"/>
      <c r="AD776" s="6"/>
      <c r="AE776" s="6"/>
      <c r="AF776" s="6"/>
      <c r="AG776" s="6"/>
      <c r="AH776" s="6"/>
      <c r="AI776" s="6"/>
      <c r="AJ776" s="6"/>
    </row>
    <row r="777" spans="2:36" s="9" customFormat="1" ht="6" hidden="1" customHeight="1" x14ac:dyDescent="0.35">
      <c r="B777" s="10"/>
      <c r="F777" s="7"/>
      <c r="G777" s="2"/>
      <c r="H777" s="7"/>
      <c r="I777" s="7"/>
      <c r="J777" s="7"/>
      <c r="K777" s="7"/>
      <c r="L777" s="7"/>
      <c r="M777" s="3"/>
      <c r="N777" s="2"/>
      <c r="O777" s="7"/>
      <c r="P777" s="2"/>
      <c r="Q777" s="7"/>
      <c r="R777" s="14"/>
      <c r="S777" s="14"/>
      <c r="T777" s="20"/>
      <c r="U777" s="20"/>
      <c r="V777" s="20"/>
      <c r="W777" s="32"/>
      <c r="X777" s="173"/>
      <c r="Y777" s="174"/>
      <c r="Z777" s="6"/>
      <c r="AA777" s="6"/>
      <c r="AB777" s="6"/>
      <c r="AC777" s="6"/>
      <c r="AD777" s="6"/>
      <c r="AE777" s="6"/>
      <c r="AF777" s="6"/>
      <c r="AG777" s="6"/>
      <c r="AH777" s="6"/>
      <c r="AI777" s="6"/>
      <c r="AJ777" s="6"/>
    </row>
    <row r="778" spans="2:36" s="9" customFormat="1" ht="6" hidden="1" customHeight="1" x14ac:dyDescent="0.35">
      <c r="B778" s="10"/>
      <c r="F778" s="7"/>
      <c r="G778" s="2"/>
      <c r="H778" s="7"/>
      <c r="I778" s="7"/>
      <c r="J778" s="7"/>
      <c r="K778" s="7"/>
      <c r="L778" s="7"/>
      <c r="M778" s="3"/>
      <c r="N778" s="2"/>
      <c r="O778" s="7"/>
      <c r="P778" s="2"/>
      <c r="Q778" s="7"/>
      <c r="R778" s="14"/>
      <c r="S778" s="14"/>
      <c r="T778" s="20"/>
      <c r="U778" s="20"/>
      <c r="V778" s="20"/>
      <c r="W778" s="32"/>
      <c r="X778" s="173"/>
      <c r="Y778" s="174"/>
      <c r="Z778" s="6"/>
      <c r="AA778" s="6"/>
      <c r="AB778" s="6"/>
      <c r="AC778" s="6"/>
      <c r="AD778" s="6"/>
      <c r="AE778" s="6"/>
      <c r="AF778" s="6"/>
      <c r="AG778" s="6"/>
      <c r="AH778" s="6"/>
      <c r="AI778" s="6"/>
      <c r="AJ778" s="6"/>
    </row>
    <row r="779" spans="2:36" s="9" customFormat="1" ht="6" hidden="1" customHeight="1" x14ac:dyDescent="0.35">
      <c r="B779" s="10"/>
      <c r="F779" s="7"/>
      <c r="G779" s="2"/>
      <c r="H779" s="7"/>
      <c r="I779" s="7"/>
      <c r="J779" s="7"/>
      <c r="K779" s="7"/>
      <c r="L779" s="7"/>
      <c r="M779" s="3"/>
      <c r="N779" s="2"/>
      <c r="O779" s="7"/>
      <c r="P779" s="2"/>
      <c r="Q779" s="7"/>
      <c r="R779" s="14"/>
      <c r="S779" s="14"/>
      <c r="T779" s="20"/>
      <c r="U779" s="20"/>
      <c r="V779" s="20"/>
      <c r="W779" s="32"/>
      <c r="X779" s="173"/>
      <c r="Y779" s="174"/>
      <c r="Z779" s="6"/>
      <c r="AA779" s="6"/>
      <c r="AB779" s="6"/>
      <c r="AC779" s="6"/>
      <c r="AD779" s="6"/>
      <c r="AE779" s="6"/>
      <c r="AF779" s="6"/>
      <c r="AG779" s="6"/>
      <c r="AH779" s="6"/>
      <c r="AI779" s="6"/>
      <c r="AJ779" s="6"/>
    </row>
    <row r="780" spans="2:36" s="9" customFormat="1" ht="6" hidden="1" customHeight="1" x14ac:dyDescent="0.35">
      <c r="B780" s="10"/>
      <c r="F780" s="7"/>
      <c r="G780" s="2"/>
      <c r="H780" s="7"/>
      <c r="I780" s="7"/>
      <c r="J780" s="7"/>
      <c r="K780" s="7"/>
      <c r="L780" s="7"/>
      <c r="M780" s="3"/>
      <c r="N780" s="2"/>
      <c r="O780" s="7"/>
      <c r="P780" s="2"/>
      <c r="Q780" s="7"/>
      <c r="R780" s="14"/>
      <c r="S780" s="14"/>
      <c r="T780" s="20"/>
      <c r="U780" s="20"/>
      <c r="V780" s="20"/>
      <c r="W780" s="32"/>
      <c r="X780" s="173"/>
      <c r="Y780" s="174"/>
      <c r="Z780" s="6"/>
      <c r="AA780" s="6"/>
      <c r="AB780" s="6"/>
      <c r="AC780" s="6"/>
      <c r="AD780" s="6"/>
      <c r="AE780" s="6"/>
      <c r="AF780" s="6"/>
      <c r="AG780" s="6"/>
      <c r="AH780" s="6"/>
      <c r="AI780" s="6"/>
      <c r="AJ780" s="6"/>
    </row>
    <row r="781" spans="2:36" s="9" customFormat="1" ht="6" hidden="1" customHeight="1" x14ac:dyDescent="0.35">
      <c r="B781" s="10"/>
      <c r="F781" s="7"/>
      <c r="G781" s="2"/>
      <c r="H781" s="7"/>
      <c r="I781" s="7"/>
      <c r="J781" s="7"/>
      <c r="K781" s="7"/>
      <c r="L781" s="7"/>
      <c r="M781" s="3"/>
      <c r="N781" s="2"/>
      <c r="O781" s="7"/>
      <c r="P781" s="2"/>
      <c r="Q781" s="7"/>
      <c r="R781" s="14"/>
      <c r="S781" s="14"/>
      <c r="T781" s="20"/>
      <c r="U781" s="20"/>
      <c r="V781" s="20"/>
      <c r="W781" s="32"/>
      <c r="X781" s="173"/>
      <c r="Y781" s="174"/>
      <c r="Z781" s="6"/>
      <c r="AA781" s="6"/>
      <c r="AB781" s="6"/>
      <c r="AC781" s="6"/>
      <c r="AD781" s="6"/>
      <c r="AE781" s="6"/>
      <c r="AF781" s="6"/>
      <c r="AG781" s="6"/>
      <c r="AH781" s="6"/>
      <c r="AI781" s="6"/>
      <c r="AJ781" s="6"/>
    </row>
    <row r="782" spans="2:36" s="9" customFormat="1" ht="6" hidden="1" customHeight="1" x14ac:dyDescent="0.35">
      <c r="B782" s="10"/>
      <c r="F782" s="7"/>
      <c r="G782" s="2"/>
      <c r="H782" s="7"/>
      <c r="I782" s="7"/>
      <c r="J782" s="7"/>
      <c r="K782" s="7"/>
      <c r="L782" s="7"/>
      <c r="M782" s="3"/>
      <c r="N782" s="2"/>
      <c r="O782" s="7"/>
      <c r="P782" s="2"/>
      <c r="Q782" s="7"/>
      <c r="R782" s="14"/>
      <c r="S782" s="14"/>
      <c r="T782" s="20"/>
      <c r="U782" s="20"/>
      <c r="V782" s="20"/>
      <c r="W782" s="32"/>
      <c r="X782" s="173"/>
      <c r="Y782" s="174"/>
      <c r="Z782" s="6"/>
      <c r="AA782" s="6"/>
      <c r="AB782" s="6"/>
      <c r="AC782" s="6"/>
      <c r="AD782" s="6"/>
      <c r="AE782" s="6"/>
      <c r="AF782" s="6"/>
      <c r="AG782" s="6"/>
      <c r="AH782" s="6"/>
      <c r="AI782" s="6"/>
      <c r="AJ782" s="6"/>
    </row>
    <row r="783" spans="2:36" s="9" customFormat="1" ht="6" hidden="1" customHeight="1" x14ac:dyDescent="0.35">
      <c r="B783" s="10"/>
      <c r="F783" s="7"/>
      <c r="G783" s="2"/>
      <c r="H783" s="7"/>
      <c r="I783" s="7"/>
      <c r="J783" s="7"/>
      <c r="K783" s="7"/>
      <c r="L783" s="7"/>
      <c r="M783" s="3"/>
      <c r="N783" s="2"/>
      <c r="O783" s="7"/>
      <c r="P783" s="2"/>
      <c r="Q783" s="7"/>
      <c r="R783" s="14"/>
      <c r="S783" s="14"/>
      <c r="T783" s="20"/>
      <c r="U783" s="20"/>
      <c r="V783" s="20"/>
      <c r="W783" s="32"/>
      <c r="X783" s="173"/>
      <c r="Y783" s="174"/>
      <c r="Z783" s="6"/>
      <c r="AA783" s="6"/>
      <c r="AB783" s="6"/>
      <c r="AC783" s="6"/>
      <c r="AD783" s="6"/>
      <c r="AE783" s="6"/>
      <c r="AF783" s="6"/>
      <c r="AG783" s="6"/>
      <c r="AH783" s="6"/>
      <c r="AI783" s="6"/>
      <c r="AJ783" s="6"/>
    </row>
    <row r="784" spans="2:36" s="9" customFormat="1" ht="6" hidden="1" customHeight="1" x14ac:dyDescent="0.35">
      <c r="B784" s="10"/>
      <c r="F784" s="7"/>
      <c r="G784" s="2"/>
      <c r="H784" s="7"/>
      <c r="I784" s="7"/>
      <c r="J784" s="7"/>
      <c r="K784" s="7"/>
      <c r="L784" s="7"/>
      <c r="M784" s="3"/>
      <c r="N784" s="2"/>
      <c r="O784" s="7"/>
      <c r="P784" s="2"/>
      <c r="Q784" s="7"/>
      <c r="R784" s="14"/>
      <c r="S784" s="14"/>
      <c r="T784" s="20"/>
      <c r="U784" s="20"/>
      <c r="V784" s="20"/>
      <c r="W784" s="32"/>
      <c r="X784" s="173"/>
      <c r="Y784" s="174"/>
      <c r="Z784" s="6"/>
      <c r="AA784" s="6"/>
      <c r="AB784" s="6"/>
      <c r="AC784" s="6"/>
      <c r="AD784" s="6"/>
      <c r="AE784" s="6"/>
      <c r="AF784" s="6"/>
      <c r="AG784" s="6"/>
      <c r="AH784" s="6"/>
      <c r="AI784" s="6"/>
      <c r="AJ784" s="6"/>
    </row>
    <row r="785" spans="2:36" s="9" customFormat="1" ht="6" hidden="1" customHeight="1" x14ac:dyDescent="0.35">
      <c r="B785" s="10"/>
      <c r="F785" s="7"/>
      <c r="G785" s="2"/>
      <c r="H785" s="7"/>
      <c r="I785" s="7"/>
      <c r="J785" s="7"/>
      <c r="K785" s="7"/>
      <c r="L785" s="7"/>
      <c r="M785" s="3"/>
      <c r="N785" s="2"/>
      <c r="O785" s="7"/>
      <c r="P785" s="2"/>
      <c r="Q785" s="7"/>
      <c r="R785" s="14"/>
      <c r="S785" s="14"/>
      <c r="T785" s="20"/>
      <c r="U785" s="20"/>
      <c r="V785" s="20"/>
      <c r="W785" s="32"/>
      <c r="X785" s="173"/>
      <c r="Y785" s="174"/>
      <c r="Z785" s="6"/>
      <c r="AA785" s="6"/>
      <c r="AB785" s="6"/>
      <c r="AC785" s="6"/>
      <c r="AD785" s="6"/>
      <c r="AE785" s="6"/>
      <c r="AF785" s="6"/>
      <c r="AG785" s="6"/>
      <c r="AH785" s="6"/>
      <c r="AI785" s="6"/>
      <c r="AJ785" s="6"/>
    </row>
    <row r="786" spans="2:36" s="9" customFormat="1" ht="6" hidden="1" customHeight="1" x14ac:dyDescent="0.35">
      <c r="B786" s="10"/>
      <c r="F786" s="7"/>
      <c r="G786" s="2"/>
      <c r="H786" s="7"/>
      <c r="I786" s="7"/>
      <c r="J786" s="7"/>
      <c r="K786" s="7"/>
      <c r="L786" s="7"/>
      <c r="M786" s="3"/>
      <c r="N786" s="2"/>
      <c r="O786" s="7"/>
      <c r="P786" s="2"/>
      <c r="Q786" s="7"/>
      <c r="R786" s="14"/>
      <c r="S786" s="14"/>
      <c r="T786" s="20"/>
      <c r="U786" s="20"/>
      <c r="V786" s="20"/>
      <c r="W786" s="32"/>
      <c r="X786" s="173"/>
      <c r="Y786" s="174"/>
      <c r="Z786" s="6"/>
      <c r="AA786" s="6"/>
      <c r="AB786" s="6"/>
      <c r="AC786" s="6"/>
      <c r="AD786" s="6"/>
      <c r="AE786" s="6"/>
      <c r="AF786" s="6"/>
      <c r="AG786" s="6"/>
      <c r="AH786" s="6"/>
      <c r="AI786" s="6"/>
      <c r="AJ786" s="6"/>
    </row>
    <row r="787" spans="2:36" s="9" customFormat="1" ht="6" hidden="1" customHeight="1" x14ac:dyDescent="0.35">
      <c r="B787" s="10"/>
      <c r="F787" s="7"/>
      <c r="G787" s="2"/>
      <c r="H787" s="7"/>
      <c r="I787" s="7"/>
      <c r="J787" s="7"/>
      <c r="K787" s="7"/>
      <c r="L787" s="7"/>
      <c r="M787" s="3"/>
      <c r="N787" s="2"/>
      <c r="O787" s="7"/>
      <c r="P787" s="2"/>
      <c r="Q787" s="7"/>
      <c r="R787" s="14"/>
      <c r="S787" s="14"/>
      <c r="T787" s="20"/>
      <c r="U787" s="20"/>
      <c r="V787" s="20"/>
      <c r="W787" s="32"/>
      <c r="X787" s="173"/>
      <c r="Y787" s="174"/>
      <c r="Z787" s="6"/>
      <c r="AA787" s="6"/>
      <c r="AB787" s="6"/>
      <c r="AC787" s="6"/>
      <c r="AD787" s="6"/>
      <c r="AE787" s="6"/>
      <c r="AF787" s="6"/>
      <c r="AG787" s="6"/>
      <c r="AH787" s="6"/>
      <c r="AI787" s="6"/>
      <c r="AJ787" s="6"/>
    </row>
    <row r="788" spans="2:36" s="9" customFormat="1" ht="6" hidden="1" customHeight="1" x14ac:dyDescent="0.35">
      <c r="B788" s="10"/>
      <c r="F788" s="7"/>
      <c r="G788" s="2"/>
      <c r="H788" s="7"/>
      <c r="I788" s="7"/>
      <c r="J788" s="7"/>
      <c r="K788" s="7"/>
      <c r="L788" s="7"/>
      <c r="M788" s="3"/>
      <c r="N788" s="2"/>
      <c r="O788" s="7"/>
      <c r="P788" s="2"/>
      <c r="Q788" s="7"/>
      <c r="R788" s="14"/>
      <c r="S788" s="14"/>
      <c r="T788" s="20"/>
      <c r="U788" s="20"/>
      <c r="V788" s="20"/>
      <c r="W788" s="32"/>
      <c r="X788" s="173"/>
      <c r="Y788" s="174"/>
      <c r="Z788" s="6"/>
      <c r="AA788" s="6"/>
      <c r="AB788" s="6"/>
      <c r="AC788" s="6"/>
      <c r="AD788" s="6"/>
      <c r="AE788" s="6"/>
      <c r="AF788" s="6"/>
      <c r="AG788" s="6"/>
      <c r="AH788" s="6"/>
      <c r="AI788" s="6"/>
      <c r="AJ788" s="6"/>
    </row>
    <row r="789" spans="2:36" s="9" customFormat="1" ht="6" hidden="1" customHeight="1" x14ac:dyDescent="0.35">
      <c r="B789" s="10"/>
      <c r="F789" s="7"/>
      <c r="G789" s="2"/>
      <c r="H789" s="7"/>
      <c r="I789" s="7"/>
      <c r="J789" s="7"/>
      <c r="K789" s="7"/>
      <c r="L789" s="7"/>
      <c r="M789" s="3"/>
      <c r="N789" s="2"/>
      <c r="O789" s="7"/>
      <c r="P789" s="2"/>
      <c r="Q789" s="7"/>
      <c r="R789" s="14"/>
      <c r="S789" s="14"/>
      <c r="T789" s="20"/>
      <c r="U789" s="20"/>
      <c r="V789" s="20"/>
      <c r="W789" s="32"/>
      <c r="X789" s="173"/>
      <c r="Y789" s="174"/>
      <c r="Z789" s="6"/>
      <c r="AA789" s="6"/>
      <c r="AB789" s="6"/>
      <c r="AC789" s="6"/>
      <c r="AD789" s="6"/>
      <c r="AE789" s="6"/>
      <c r="AF789" s="6"/>
      <c r="AG789" s="6"/>
      <c r="AH789" s="6"/>
      <c r="AI789" s="6"/>
      <c r="AJ789" s="6"/>
    </row>
    <row r="790" spans="2:36" s="9" customFormat="1" ht="6" hidden="1" customHeight="1" x14ac:dyDescent="0.35">
      <c r="B790" s="10"/>
      <c r="F790" s="7"/>
      <c r="G790" s="2"/>
      <c r="H790" s="7"/>
      <c r="I790" s="7"/>
      <c r="J790" s="7"/>
      <c r="K790" s="7"/>
      <c r="L790" s="7"/>
      <c r="M790" s="3"/>
      <c r="N790" s="2"/>
      <c r="O790" s="7"/>
      <c r="P790" s="2"/>
      <c r="Q790" s="7"/>
      <c r="R790" s="14"/>
      <c r="S790" s="14"/>
      <c r="T790" s="20"/>
      <c r="U790" s="20"/>
      <c r="V790" s="20"/>
      <c r="W790" s="32"/>
      <c r="X790" s="173"/>
      <c r="Y790" s="174"/>
      <c r="Z790" s="6"/>
      <c r="AA790" s="6"/>
      <c r="AB790" s="6"/>
      <c r="AC790" s="6"/>
      <c r="AD790" s="6"/>
      <c r="AE790" s="6"/>
      <c r="AF790" s="6"/>
      <c r="AG790" s="6"/>
      <c r="AH790" s="6"/>
      <c r="AI790" s="6"/>
      <c r="AJ790" s="6"/>
    </row>
    <row r="791" spans="2:36" s="9" customFormat="1" ht="6" hidden="1" customHeight="1" x14ac:dyDescent="0.35">
      <c r="B791" s="10"/>
      <c r="F791" s="7"/>
      <c r="G791" s="2"/>
      <c r="H791" s="7"/>
      <c r="I791" s="7"/>
      <c r="J791" s="7"/>
      <c r="K791" s="7"/>
      <c r="L791" s="7"/>
      <c r="M791" s="3"/>
      <c r="N791" s="2"/>
      <c r="O791" s="7"/>
      <c r="P791" s="2"/>
      <c r="Q791" s="7"/>
      <c r="R791" s="14"/>
      <c r="S791" s="14"/>
      <c r="T791" s="20"/>
      <c r="U791" s="20"/>
      <c r="V791" s="20"/>
      <c r="W791" s="32"/>
      <c r="X791" s="173"/>
      <c r="Y791" s="174"/>
      <c r="Z791" s="6"/>
      <c r="AA791" s="6"/>
      <c r="AB791" s="6"/>
      <c r="AC791" s="6"/>
      <c r="AD791" s="6"/>
      <c r="AE791" s="6"/>
      <c r="AF791" s="6"/>
      <c r="AG791" s="6"/>
      <c r="AH791" s="6"/>
      <c r="AI791" s="6"/>
      <c r="AJ791" s="6"/>
    </row>
    <row r="792" spans="2:36" s="9" customFormat="1" ht="6" hidden="1" customHeight="1" x14ac:dyDescent="0.35">
      <c r="B792" s="10"/>
      <c r="F792" s="7"/>
      <c r="G792" s="2"/>
      <c r="H792" s="7"/>
      <c r="I792" s="7"/>
      <c r="J792" s="7"/>
      <c r="K792" s="7"/>
      <c r="L792" s="7"/>
      <c r="M792" s="3"/>
      <c r="N792" s="2"/>
      <c r="O792" s="7"/>
      <c r="P792" s="2"/>
      <c r="Q792" s="7"/>
      <c r="R792" s="14"/>
      <c r="S792" s="14"/>
      <c r="T792" s="20"/>
      <c r="U792" s="20"/>
      <c r="V792" s="20"/>
      <c r="W792" s="32"/>
      <c r="X792" s="173"/>
      <c r="Y792" s="174"/>
      <c r="Z792" s="6"/>
      <c r="AA792" s="6"/>
      <c r="AB792" s="6"/>
      <c r="AC792" s="6"/>
      <c r="AD792" s="6"/>
      <c r="AE792" s="6"/>
      <c r="AF792" s="6"/>
      <c r="AG792" s="6"/>
      <c r="AH792" s="6"/>
      <c r="AI792" s="6"/>
      <c r="AJ792" s="6"/>
    </row>
    <row r="793" spans="2:36" s="9" customFormat="1" ht="6" hidden="1" customHeight="1" x14ac:dyDescent="0.35">
      <c r="B793" s="10"/>
      <c r="F793" s="7"/>
      <c r="G793" s="2"/>
      <c r="H793" s="7"/>
      <c r="I793" s="7"/>
      <c r="J793" s="7"/>
      <c r="K793" s="7"/>
      <c r="L793" s="7"/>
      <c r="M793" s="3"/>
      <c r="N793" s="2"/>
      <c r="O793" s="7"/>
      <c r="P793" s="2"/>
      <c r="Q793" s="7"/>
      <c r="R793" s="14"/>
      <c r="S793" s="14"/>
      <c r="T793" s="20"/>
      <c r="U793" s="20"/>
      <c r="V793" s="20"/>
      <c r="W793" s="32"/>
      <c r="X793" s="173"/>
      <c r="Y793" s="174"/>
      <c r="Z793" s="6"/>
      <c r="AA793" s="6"/>
      <c r="AB793" s="6"/>
      <c r="AC793" s="6"/>
      <c r="AD793" s="6"/>
      <c r="AE793" s="6"/>
      <c r="AF793" s="6"/>
      <c r="AG793" s="6"/>
      <c r="AH793" s="6"/>
      <c r="AI793" s="6"/>
      <c r="AJ793" s="6"/>
    </row>
    <row r="794" spans="2:36" s="9" customFormat="1" ht="6" hidden="1" customHeight="1" x14ac:dyDescent="0.35">
      <c r="B794" s="10"/>
      <c r="F794" s="7"/>
      <c r="G794" s="2"/>
      <c r="H794" s="7"/>
      <c r="I794" s="7"/>
      <c r="J794" s="7"/>
      <c r="K794" s="7"/>
      <c r="L794" s="7"/>
      <c r="M794" s="3"/>
      <c r="N794" s="2"/>
      <c r="O794" s="7"/>
      <c r="P794" s="2"/>
      <c r="Q794" s="7"/>
      <c r="R794" s="14"/>
      <c r="S794" s="14"/>
      <c r="T794" s="20"/>
      <c r="U794" s="20"/>
      <c r="V794" s="20"/>
      <c r="W794" s="32"/>
      <c r="X794" s="173"/>
      <c r="Y794" s="174"/>
      <c r="Z794" s="6"/>
      <c r="AA794" s="6"/>
      <c r="AB794" s="6"/>
      <c r="AC794" s="6"/>
      <c r="AD794" s="6"/>
      <c r="AE794" s="6"/>
      <c r="AF794" s="6"/>
      <c r="AG794" s="6"/>
      <c r="AH794" s="6"/>
      <c r="AI794" s="6"/>
      <c r="AJ794" s="6"/>
    </row>
    <row r="795" spans="2:36" s="9" customFormat="1" ht="6" hidden="1" customHeight="1" x14ac:dyDescent="0.35">
      <c r="B795" s="10"/>
      <c r="F795" s="7"/>
      <c r="G795" s="2"/>
      <c r="H795" s="7"/>
      <c r="I795" s="7"/>
      <c r="J795" s="7"/>
      <c r="K795" s="7"/>
      <c r="L795" s="7"/>
      <c r="M795" s="3"/>
      <c r="N795" s="2"/>
      <c r="O795" s="7"/>
      <c r="P795" s="2"/>
      <c r="Q795" s="7"/>
      <c r="R795" s="14"/>
      <c r="S795" s="14"/>
      <c r="T795" s="20"/>
      <c r="U795" s="20"/>
      <c r="V795" s="20"/>
      <c r="W795" s="32"/>
      <c r="X795" s="173"/>
      <c r="Y795" s="174"/>
      <c r="Z795" s="6"/>
      <c r="AA795" s="6"/>
      <c r="AB795" s="6"/>
      <c r="AC795" s="6"/>
      <c r="AD795" s="6"/>
      <c r="AE795" s="6"/>
      <c r="AF795" s="6"/>
      <c r="AG795" s="6"/>
      <c r="AH795" s="6"/>
      <c r="AI795" s="6"/>
      <c r="AJ795" s="6"/>
    </row>
    <row r="796" spans="2:36" s="9" customFormat="1" ht="6" hidden="1" customHeight="1" x14ac:dyDescent="0.35">
      <c r="B796" s="10"/>
      <c r="F796" s="7"/>
      <c r="G796" s="2"/>
      <c r="H796" s="7"/>
      <c r="I796" s="7"/>
      <c r="J796" s="7"/>
      <c r="K796" s="7"/>
      <c r="L796" s="7"/>
      <c r="M796" s="3"/>
      <c r="N796" s="2"/>
      <c r="O796" s="7"/>
      <c r="P796" s="2"/>
      <c r="Q796" s="7"/>
      <c r="R796" s="14"/>
      <c r="S796" s="14"/>
      <c r="T796" s="20"/>
      <c r="U796" s="20"/>
      <c r="V796" s="20"/>
      <c r="W796" s="32"/>
      <c r="X796" s="173"/>
      <c r="Y796" s="174"/>
      <c r="Z796" s="6"/>
      <c r="AA796" s="6"/>
      <c r="AB796" s="6"/>
      <c r="AC796" s="6"/>
      <c r="AD796" s="6"/>
      <c r="AE796" s="6"/>
      <c r="AF796" s="6"/>
      <c r="AG796" s="6"/>
      <c r="AH796" s="6"/>
      <c r="AI796" s="6"/>
      <c r="AJ796" s="6"/>
    </row>
    <row r="797" spans="2:36" s="9" customFormat="1" ht="6" hidden="1" customHeight="1" x14ac:dyDescent="0.35">
      <c r="B797" s="10"/>
      <c r="F797" s="7"/>
      <c r="G797" s="2"/>
      <c r="H797" s="7"/>
      <c r="I797" s="7"/>
      <c r="J797" s="7"/>
      <c r="K797" s="7"/>
      <c r="L797" s="7"/>
      <c r="M797" s="3"/>
      <c r="N797" s="2"/>
      <c r="O797" s="7"/>
      <c r="P797" s="2"/>
      <c r="Q797" s="7"/>
      <c r="R797" s="14"/>
      <c r="S797" s="14"/>
      <c r="T797" s="20"/>
      <c r="U797" s="20"/>
      <c r="V797" s="20"/>
      <c r="W797" s="32"/>
      <c r="X797" s="173"/>
      <c r="Y797" s="174"/>
      <c r="Z797" s="6"/>
      <c r="AA797" s="6"/>
      <c r="AB797" s="6"/>
      <c r="AC797" s="6"/>
      <c r="AD797" s="6"/>
      <c r="AE797" s="6"/>
      <c r="AF797" s="6"/>
      <c r="AG797" s="6"/>
      <c r="AH797" s="6"/>
      <c r="AI797" s="6"/>
      <c r="AJ797" s="6"/>
    </row>
    <row r="798" spans="2:36" s="9" customFormat="1" ht="6" hidden="1" customHeight="1" x14ac:dyDescent="0.35">
      <c r="B798" s="10"/>
      <c r="F798" s="7"/>
      <c r="G798" s="2"/>
      <c r="H798" s="7"/>
      <c r="I798" s="7"/>
      <c r="J798" s="7"/>
      <c r="K798" s="7"/>
      <c r="L798" s="7"/>
      <c r="M798" s="3"/>
      <c r="N798" s="2"/>
      <c r="O798" s="7"/>
      <c r="P798" s="2"/>
      <c r="Q798" s="7"/>
      <c r="R798" s="14"/>
      <c r="S798" s="14"/>
      <c r="T798" s="20"/>
      <c r="U798" s="20"/>
      <c r="V798" s="20"/>
      <c r="W798" s="32"/>
      <c r="X798" s="173"/>
      <c r="Y798" s="174"/>
      <c r="Z798" s="6"/>
      <c r="AA798" s="6"/>
      <c r="AB798" s="6"/>
      <c r="AC798" s="6"/>
      <c r="AD798" s="6"/>
      <c r="AE798" s="6"/>
      <c r="AF798" s="6"/>
      <c r="AG798" s="6"/>
      <c r="AH798" s="6"/>
      <c r="AI798" s="6"/>
      <c r="AJ798" s="6"/>
    </row>
    <row r="799" spans="2:36" s="9" customFormat="1" ht="6" hidden="1" customHeight="1" x14ac:dyDescent="0.35">
      <c r="B799" s="10"/>
      <c r="F799" s="7"/>
      <c r="G799" s="2"/>
      <c r="H799" s="7"/>
      <c r="I799" s="7"/>
      <c r="J799" s="7"/>
      <c r="K799" s="7"/>
      <c r="L799" s="7"/>
      <c r="M799" s="3"/>
      <c r="N799" s="2"/>
      <c r="O799" s="7"/>
      <c r="P799" s="2"/>
      <c r="Q799" s="7"/>
      <c r="R799" s="14"/>
      <c r="S799" s="14"/>
      <c r="T799" s="20"/>
      <c r="U799" s="20"/>
      <c r="V799" s="20"/>
      <c r="W799" s="32"/>
      <c r="X799" s="173"/>
      <c r="Y799" s="174"/>
      <c r="Z799" s="6"/>
      <c r="AA799" s="6"/>
      <c r="AB799" s="6"/>
      <c r="AC799" s="6"/>
      <c r="AD799" s="6"/>
      <c r="AE799" s="6"/>
      <c r="AF799" s="6"/>
      <c r="AG799" s="6"/>
      <c r="AH799" s="6"/>
      <c r="AI799" s="6"/>
      <c r="AJ799" s="6"/>
    </row>
    <row r="800" spans="2:36" s="9" customFormat="1" ht="6" hidden="1" customHeight="1" x14ac:dyDescent="0.35">
      <c r="B800" s="10"/>
      <c r="F800" s="7"/>
      <c r="G800" s="2"/>
      <c r="H800" s="7"/>
      <c r="I800" s="7"/>
      <c r="J800" s="7"/>
      <c r="K800" s="7"/>
      <c r="L800" s="7"/>
      <c r="M800" s="3"/>
      <c r="N800" s="2"/>
      <c r="O800" s="7"/>
      <c r="P800" s="2"/>
      <c r="Q800" s="7"/>
      <c r="R800" s="14"/>
      <c r="S800" s="14"/>
      <c r="T800" s="20"/>
      <c r="U800" s="20"/>
      <c r="V800" s="20"/>
      <c r="W800" s="32"/>
      <c r="X800" s="173"/>
      <c r="Y800" s="174"/>
      <c r="Z800" s="6"/>
      <c r="AA800" s="6"/>
      <c r="AB800" s="6"/>
      <c r="AC800" s="6"/>
      <c r="AD800" s="6"/>
      <c r="AE800" s="6"/>
      <c r="AF800" s="6"/>
      <c r="AG800" s="6"/>
      <c r="AH800" s="6"/>
      <c r="AI800" s="6"/>
      <c r="AJ800" s="6"/>
    </row>
    <row r="801" spans="2:36" s="9" customFormat="1" ht="6" hidden="1" customHeight="1" x14ac:dyDescent="0.35">
      <c r="B801" s="10"/>
      <c r="F801" s="7"/>
      <c r="G801" s="2"/>
      <c r="H801" s="7"/>
      <c r="I801" s="7"/>
      <c r="J801" s="7"/>
      <c r="K801" s="7"/>
      <c r="L801" s="7"/>
      <c r="M801" s="3"/>
      <c r="N801" s="2"/>
      <c r="O801" s="7"/>
      <c r="P801" s="2"/>
      <c r="Q801" s="7"/>
      <c r="R801" s="14"/>
      <c r="S801" s="14"/>
      <c r="T801" s="20"/>
      <c r="U801" s="20"/>
      <c r="V801" s="20"/>
      <c r="W801" s="32"/>
      <c r="X801" s="173"/>
      <c r="Y801" s="174"/>
      <c r="Z801" s="6"/>
      <c r="AA801" s="6"/>
      <c r="AB801" s="6"/>
      <c r="AC801" s="6"/>
      <c r="AD801" s="6"/>
      <c r="AE801" s="6"/>
      <c r="AF801" s="6"/>
      <c r="AG801" s="6"/>
      <c r="AH801" s="6"/>
      <c r="AI801" s="6"/>
      <c r="AJ801" s="6"/>
    </row>
    <row r="802" spans="2:36" s="9" customFormat="1" ht="6" hidden="1" customHeight="1" x14ac:dyDescent="0.35">
      <c r="B802" s="10"/>
      <c r="F802" s="7"/>
      <c r="G802" s="2"/>
      <c r="H802" s="7"/>
      <c r="I802" s="7"/>
      <c r="J802" s="7"/>
      <c r="K802" s="7"/>
      <c r="L802" s="7"/>
      <c r="M802" s="3"/>
      <c r="N802" s="2"/>
      <c r="O802" s="7"/>
      <c r="P802" s="2"/>
      <c r="Q802" s="7"/>
      <c r="R802" s="14"/>
      <c r="S802" s="14"/>
      <c r="T802" s="20"/>
      <c r="U802" s="20"/>
      <c r="V802" s="20"/>
      <c r="W802" s="32"/>
      <c r="X802" s="173"/>
      <c r="Y802" s="174"/>
      <c r="Z802" s="6"/>
      <c r="AA802" s="6"/>
      <c r="AB802" s="6"/>
      <c r="AC802" s="6"/>
      <c r="AD802" s="6"/>
      <c r="AE802" s="6"/>
      <c r="AF802" s="6"/>
      <c r="AG802" s="6"/>
      <c r="AH802" s="6"/>
      <c r="AI802" s="6"/>
      <c r="AJ802" s="6"/>
    </row>
    <row r="803" spans="2:36" s="9" customFormat="1" ht="6" hidden="1" customHeight="1" x14ac:dyDescent="0.35">
      <c r="B803" s="10"/>
      <c r="F803" s="7"/>
      <c r="G803" s="2"/>
      <c r="H803" s="7"/>
      <c r="I803" s="7"/>
      <c r="J803" s="7"/>
      <c r="K803" s="7"/>
      <c r="L803" s="7"/>
      <c r="M803" s="3"/>
      <c r="N803" s="2"/>
      <c r="O803" s="7"/>
      <c r="P803" s="2"/>
      <c r="Q803" s="7"/>
      <c r="R803" s="14"/>
      <c r="S803" s="14"/>
      <c r="T803" s="20"/>
      <c r="U803" s="20"/>
      <c r="V803" s="20"/>
      <c r="W803" s="32"/>
      <c r="X803" s="173"/>
      <c r="Y803" s="174"/>
      <c r="Z803" s="6"/>
      <c r="AA803" s="6"/>
      <c r="AB803" s="6"/>
      <c r="AC803" s="6"/>
      <c r="AD803" s="6"/>
      <c r="AE803" s="6"/>
      <c r="AF803" s="6"/>
      <c r="AG803" s="6"/>
      <c r="AH803" s="6"/>
      <c r="AI803" s="6"/>
      <c r="AJ803" s="6"/>
    </row>
    <row r="804" spans="2:36" s="9" customFormat="1" ht="6" hidden="1" customHeight="1" x14ac:dyDescent="0.35">
      <c r="B804" s="10"/>
      <c r="F804" s="7"/>
      <c r="G804" s="2"/>
      <c r="H804" s="7"/>
      <c r="I804" s="7"/>
      <c r="J804" s="7"/>
      <c r="K804" s="7"/>
      <c r="L804" s="7"/>
      <c r="M804" s="3"/>
      <c r="N804" s="2"/>
      <c r="O804" s="7"/>
      <c r="P804" s="2"/>
      <c r="Q804" s="7"/>
      <c r="R804" s="14"/>
      <c r="S804" s="14"/>
      <c r="T804" s="20"/>
      <c r="U804" s="20"/>
      <c r="V804" s="20"/>
      <c r="W804" s="32"/>
      <c r="X804" s="173"/>
      <c r="Y804" s="174"/>
      <c r="Z804" s="6"/>
      <c r="AA804" s="6"/>
      <c r="AB804" s="6"/>
      <c r="AC804" s="6"/>
      <c r="AD804" s="6"/>
      <c r="AE804" s="6"/>
      <c r="AF804" s="6"/>
      <c r="AG804" s="6"/>
      <c r="AH804" s="6"/>
      <c r="AI804" s="6"/>
      <c r="AJ804" s="6"/>
    </row>
    <row r="805" spans="2:36" s="9" customFormat="1" ht="6" hidden="1" customHeight="1" x14ac:dyDescent="0.35">
      <c r="B805" s="10"/>
      <c r="F805" s="7"/>
      <c r="G805" s="2"/>
      <c r="H805" s="7"/>
      <c r="I805" s="7"/>
      <c r="J805" s="7"/>
      <c r="K805" s="7"/>
      <c r="L805" s="7"/>
      <c r="M805" s="3"/>
      <c r="N805" s="2"/>
      <c r="O805" s="7"/>
      <c r="P805" s="2"/>
      <c r="Q805" s="7"/>
      <c r="R805" s="14"/>
      <c r="S805" s="14"/>
      <c r="T805" s="20"/>
      <c r="U805" s="20"/>
      <c r="V805" s="20"/>
      <c r="W805" s="32"/>
      <c r="X805" s="173"/>
      <c r="Y805" s="174"/>
      <c r="Z805" s="6"/>
      <c r="AA805" s="6"/>
      <c r="AB805" s="6"/>
      <c r="AC805" s="6"/>
      <c r="AD805" s="6"/>
      <c r="AE805" s="6"/>
      <c r="AF805" s="6"/>
      <c r="AG805" s="6"/>
      <c r="AH805" s="6"/>
      <c r="AI805" s="6"/>
      <c r="AJ805" s="6"/>
    </row>
    <row r="806" spans="2:36" s="9" customFormat="1" ht="6" hidden="1" customHeight="1" x14ac:dyDescent="0.35">
      <c r="B806" s="10"/>
      <c r="F806" s="7"/>
      <c r="G806" s="2"/>
      <c r="H806" s="7"/>
      <c r="I806" s="7"/>
      <c r="J806" s="7"/>
      <c r="K806" s="7"/>
      <c r="L806" s="7"/>
      <c r="M806" s="3"/>
      <c r="N806" s="2"/>
      <c r="O806" s="7"/>
      <c r="P806" s="2"/>
      <c r="Q806" s="7"/>
      <c r="R806" s="14"/>
      <c r="S806" s="14"/>
      <c r="T806" s="20"/>
      <c r="U806" s="20"/>
      <c r="V806" s="20"/>
      <c r="W806" s="32"/>
      <c r="X806" s="173"/>
      <c r="Y806" s="174"/>
      <c r="Z806" s="6"/>
      <c r="AA806" s="6"/>
      <c r="AB806" s="6"/>
      <c r="AC806" s="6"/>
      <c r="AD806" s="6"/>
      <c r="AE806" s="6"/>
      <c r="AF806" s="6"/>
      <c r="AG806" s="6"/>
      <c r="AH806" s="6"/>
      <c r="AI806" s="6"/>
      <c r="AJ806" s="6"/>
    </row>
    <row r="807" spans="2:36" s="9" customFormat="1" ht="6" hidden="1" customHeight="1" x14ac:dyDescent="0.35">
      <c r="B807" s="10"/>
      <c r="F807" s="7"/>
      <c r="G807" s="2"/>
      <c r="H807" s="7"/>
      <c r="I807" s="7"/>
      <c r="J807" s="7"/>
      <c r="K807" s="7"/>
      <c r="L807" s="7"/>
      <c r="M807" s="3"/>
      <c r="N807" s="2"/>
      <c r="O807" s="7"/>
      <c r="P807" s="2"/>
      <c r="Q807" s="7"/>
      <c r="R807" s="14"/>
      <c r="S807" s="14"/>
      <c r="T807" s="20"/>
      <c r="U807" s="20"/>
      <c r="V807" s="20"/>
      <c r="W807" s="32"/>
      <c r="X807" s="173"/>
      <c r="Y807" s="174"/>
      <c r="Z807" s="6"/>
      <c r="AA807" s="6"/>
      <c r="AB807" s="6"/>
      <c r="AC807" s="6"/>
      <c r="AD807" s="6"/>
      <c r="AE807" s="6"/>
      <c r="AF807" s="6"/>
      <c r="AG807" s="6"/>
      <c r="AH807" s="6"/>
      <c r="AI807" s="6"/>
      <c r="AJ807" s="6"/>
    </row>
    <row r="808" spans="2:36" s="9" customFormat="1" ht="6" hidden="1" customHeight="1" x14ac:dyDescent="0.35">
      <c r="B808" s="10"/>
      <c r="F808" s="7"/>
      <c r="G808" s="2"/>
      <c r="H808" s="7"/>
      <c r="I808" s="7"/>
      <c r="J808" s="7"/>
      <c r="K808" s="7"/>
      <c r="L808" s="7"/>
      <c r="M808" s="3"/>
      <c r="N808" s="2"/>
      <c r="O808" s="7"/>
      <c r="P808" s="2"/>
      <c r="Q808" s="7"/>
      <c r="R808" s="14"/>
      <c r="S808" s="14"/>
      <c r="T808" s="20"/>
      <c r="U808" s="20"/>
      <c r="V808" s="20"/>
      <c r="W808" s="32"/>
      <c r="X808" s="173"/>
      <c r="Y808" s="174"/>
      <c r="Z808" s="6"/>
      <c r="AA808" s="6"/>
      <c r="AB808" s="6"/>
      <c r="AC808" s="6"/>
      <c r="AD808" s="6"/>
      <c r="AE808" s="6"/>
      <c r="AF808" s="6"/>
      <c r="AG808" s="6"/>
      <c r="AH808" s="6"/>
      <c r="AI808" s="6"/>
      <c r="AJ808" s="6"/>
    </row>
    <row r="809" spans="2:36" s="9" customFormat="1" ht="6" hidden="1" customHeight="1" x14ac:dyDescent="0.35">
      <c r="B809" s="10"/>
      <c r="F809" s="7"/>
      <c r="G809" s="2"/>
      <c r="H809" s="7"/>
      <c r="I809" s="7"/>
      <c r="J809" s="7"/>
      <c r="K809" s="7"/>
      <c r="L809" s="7"/>
      <c r="M809" s="3"/>
      <c r="N809" s="2"/>
      <c r="O809" s="7"/>
      <c r="P809" s="2"/>
      <c r="Q809" s="7"/>
      <c r="R809" s="14"/>
      <c r="S809" s="14"/>
      <c r="T809" s="20"/>
      <c r="U809" s="20"/>
      <c r="V809" s="20"/>
      <c r="W809" s="32"/>
      <c r="X809" s="173"/>
      <c r="Y809" s="174"/>
      <c r="Z809" s="6"/>
      <c r="AA809" s="6"/>
      <c r="AB809" s="6"/>
      <c r="AC809" s="6"/>
      <c r="AD809" s="6"/>
      <c r="AE809" s="6"/>
      <c r="AF809" s="6"/>
      <c r="AG809" s="6"/>
      <c r="AH809" s="6"/>
      <c r="AI809" s="6"/>
      <c r="AJ809" s="6"/>
    </row>
    <row r="810" spans="2:36" s="9" customFormat="1" ht="6" hidden="1" customHeight="1" x14ac:dyDescent="0.35">
      <c r="B810" s="10"/>
      <c r="F810" s="7"/>
      <c r="G810" s="2"/>
      <c r="H810" s="7"/>
      <c r="I810" s="7"/>
      <c r="J810" s="7"/>
      <c r="K810" s="7"/>
      <c r="L810" s="7"/>
      <c r="M810" s="3"/>
      <c r="N810" s="2"/>
      <c r="O810" s="7"/>
      <c r="P810" s="2"/>
      <c r="Q810" s="7"/>
      <c r="R810" s="14"/>
      <c r="S810" s="14"/>
      <c r="T810" s="20"/>
      <c r="U810" s="20"/>
      <c r="V810" s="20"/>
      <c r="W810" s="32"/>
      <c r="X810" s="173"/>
      <c r="Y810" s="174"/>
      <c r="Z810" s="6"/>
      <c r="AA810" s="6"/>
      <c r="AB810" s="6"/>
      <c r="AC810" s="6"/>
      <c r="AD810" s="6"/>
      <c r="AE810" s="6"/>
      <c r="AF810" s="6"/>
      <c r="AG810" s="6"/>
      <c r="AH810" s="6"/>
      <c r="AI810" s="6"/>
      <c r="AJ810" s="6"/>
    </row>
    <row r="811" spans="2:36" s="9" customFormat="1" ht="6" hidden="1" customHeight="1" x14ac:dyDescent="0.35">
      <c r="B811" s="10"/>
      <c r="F811" s="7"/>
      <c r="G811" s="2"/>
      <c r="H811" s="7"/>
      <c r="I811" s="7"/>
      <c r="J811" s="7"/>
      <c r="K811" s="7"/>
      <c r="L811" s="7"/>
      <c r="M811" s="3"/>
      <c r="N811" s="2"/>
      <c r="O811" s="7"/>
      <c r="P811" s="2"/>
      <c r="Q811" s="7"/>
      <c r="R811" s="14"/>
      <c r="S811" s="14"/>
      <c r="T811" s="20"/>
      <c r="U811" s="20"/>
      <c r="V811" s="20"/>
      <c r="W811" s="32"/>
      <c r="X811" s="173"/>
      <c r="Y811" s="174"/>
      <c r="Z811" s="6"/>
      <c r="AA811" s="6"/>
      <c r="AB811" s="6"/>
      <c r="AC811" s="6"/>
      <c r="AD811" s="6"/>
      <c r="AE811" s="6"/>
      <c r="AF811" s="6"/>
      <c r="AG811" s="6"/>
      <c r="AH811" s="6"/>
      <c r="AI811" s="6"/>
      <c r="AJ811" s="6"/>
    </row>
    <row r="812" spans="2:36" s="9" customFormat="1" ht="6" hidden="1" customHeight="1" x14ac:dyDescent="0.35">
      <c r="B812" s="10"/>
      <c r="F812" s="7"/>
      <c r="G812" s="2"/>
      <c r="H812" s="7"/>
      <c r="I812" s="7"/>
      <c r="J812" s="7"/>
      <c r="K812" s="7"/>
      <c r="L812" s="7"/>
      <c r="M812" s="3"/>
      <c r="N812" s="2"/>
      <c r="O812" s="7"/>
      <c r="P812" s="2"/>
      <c r="Q812" s="7"/>
      <c r="R812" s="14"/>
      <c r="S812" s="14"/>
      <c r="T812" s="20"/>
      <c r="U812" s="20"/>
      <c r="V812" s="20"/>
      <c r="W812" s="32"/>
      <c r="X812" s="173"/>
      <c r="Y812" s="174"/>
      <c r="Z812" s="6"/>
      <c r="AA812" s="6"/>
      <c r="AB812" s="6"/>
      <c r="AC812" s="6"/>
      <c r="AD812" s="6"/>
      <c r="AE812" s="6"/>
      <c r="AF812" s="6"/>
      <c r="AG812" s="6"/>
      <c r="AH812" s="6"/>
      <c r="AI812" s="6"/>
      <c r="AJ812" s="6"/>
    </row>
    <row r="813" spans="2:36" s="9" customFormat="1" ht="6" hidden="1" customHeight="1" x14ac:dyDescent="0.35">
      <c r="B813" s="10"/>
      <c r="F813" s="7"/>
      <c r="G813" s="2"/>
      <c r="H813" s="7"/>
      <c r="I813" s="7"/>
      <c r="J813" s="7"/>
      <c r="K813" s="7"/>
      <c r="L813" s="7"/>
      <c r="M813" s="3"/>
      <c r="N813" s="2"/>
      <c r="O813" s="7"/>
      <c r="P813" s="2"/>
      <c r="Q813" s="7"/>
      <c r="R813" s="14"/>
      <c r="S813" s="14"/>
      <c r="T813" s="20"/>
      <c r="U813" s="20"/>
      <c r="V813" s="20"/>
      <c r="W813" s="32"/>
      <c r="X813" s="173"/>
      <c r="Y813" s="174"/>
      <c r="Z813" s="6"/>
      <c r="AA813" s="6"/>
      <c r="AB813" s="6"/>
      <c r="AC813" s="6"/>
      <c r="AD813" s="6"/>
      <c r="AE813" s="6"/>
      <c r="AF813" s="6"/>
      <c r="AG813" s="6"/>
      <c r="AH813" s="6"/>
      <c r="AI813" s="6"/>
      <c r="AJ813" s="6"/>
    </row>
    <row r="814" spans="2:36" s="9" customFormat="1" ht="6" hidden="1" customHeight="1" x14ac:dyDescent="0.35">
      <c r="B814" s="10"/>
      <c r="F814" s="7"/>
      <c r="G814" s="2"/>
      <c r="H814" s="7"/>
      <c r="I814" s="7"/>
      <c r="J814" s="7"/>
      <c r="K814" s="7"/>
      <c r="L814" s="7"/>
      <c r="M814" s="3"/>
      <c r="N814" s="2"/>
      <c r="O814" s="7"/>
      <c r="P814" s="2"/>
      <c r="Q814" s="7"/>
      <c r="R814" s="14"/>
      <c r="S814" s="14"/>
      <c r="T814" s="20"/>
      <c r="U814" s="20"/>
      <c r="V814" s="20"/>
      <c r="W814" s="32"/>
      <c r="X814" s="173"/>
      <c r="Y814" s="174"/>
      <c r="Z814" s="6"/>
      <c r="AA814" s="6"/>
      <c r="AB814" s="6"/>
      <c r="AC814" s="6"/>
      <c r="AD814" s="6"/>
      <c r="AE814" s="6"/>
      <c r="AF814" s="6"/>
      <c r="AG814" s="6"/>
      <c r="AH814" s="6"/>
      <c r="AI814" s="6"/>
      <c r="AJ814" s="6"/>
    </row>
    <row r="815" spans="2:36" s="9" customFormat="1" ht="6" hidden="1" customHeight="1" x14ac:dyDescent="0.35">
      <c r="B815" s="10"/>
      <c r="F815" s="7"/>
      <c r="G815" s="2"/>
      <c r="H815" s="7"/>
      <c r="I815" s="7"/>
      <c r="J815" s="7"/>
      <c r="K815" s="7"/>
      <c r="L815" s="7"/>
      <c r="M815" s="3"/>
      <c r="N815" s="2"/>
      <c r="O815" s="7"/>
      <c r="P815" s="2"/>
      <c r="Q815" s="7"/>
      <c r="R815" s="14"/>
      <c r="S815" s="14"/>
      <c r="T815" s="20"/>
      <c r="U815" s="20"/>
      <c r="V815" s="20"/>
      <c r="W815" s="32"/>
      <c r="X815" s="173"/>
      <c r="Y815" s="174"/>
      <c r="Z815" s="6"/>
      <c r="AA815" s="6"/>
      <c r="AB815" s="6"/>
      <c r="AC815" s="6"/>
      <c r="AD815" s="6"/>
      <c r="AE815" s="6"/>
      <c r="AF815" s="6"/>
      <c r="AG815" s="6"/>
      <c r="AH815" s="6"/>
      <c r="AI815" s="6"/>
      <c r="AJ815" s="6"/>
    </row>
    <row r="816" spans="2:36" s="9" customFormat="1" ht="6" hidden="1" customHeight="1" x14ac:dyDescent="0.35">
      <c r="B816" s="10"/>
      <c r="F816" s="7"/>
      <c r="G816" s="2"/>
      <c r="H816" s="7"/>
      <c r="I816" s="7"/>
      <c r="J816" s="7"/>
      <c r="K816" s="7"/>
      <c r="L816" s="7"/>
      <c r="M816" s="3"/>
      <c r="N816" s="2"/>
      <c r="O816" s="7"/>
      <c r="P816" s="2"/>
      <c r="Q816" s="7"/>
      <c r="R816" s="14"/>
      <c r="S816" s="14"/>
      <c r="T816" s="20"/>
      <c r="U816" s="20"/>
      <c r="V816" s="20"/>
      <c r="W816" s="32"/>
      <c r="X816" s="173"/>
      <c r="Y816" s="174"/>
      <c r="Z816" s="6"/>
      <c r="AA816" s="6"/>
      <c r="AB816" s="6"/>
      <c r="AC816" s="6"/>
      <c r="AD816" s="6"/>
      <c r="AE816" s="6"/>
      <c r="AF816" s="6"/>
      <c r="AG816" s="6"/>
      <c r="AH816" s="6"/>
      <c r="AI816" s="6"/>
      <c r="AJ816" s="6"/>
    </row>
    <row r="817" spans="2:36" s="9" customFormat="1" ht="6" hidden="1" customHeight="1" x14ac:dyDescent="0.35">
      <c r="B817" s="10"/>
      <c r="F817" s="7"/>
      <c r="G817" s="2"/>
      <c r="H817" s="7"/>
      <c r="I817" s="7"/>
      <c r="J817" s="7"/>
      <c r="K817" s="7"/>
      <c r="L817" s="7"/>
      <c r="M817" s="3"/>
      <c r="N817" s="2"/>
      <c r="O817" s="7"/>
      <c r="P817" s="2"/>
      <c r="Q817" s="7"/>
      <c r="R817" s="14"/>
      <c r="S817" s="14"/>
      <c r="T817" s="20"/>
      <c r="U817" s="20"/>
      <c r="V817" s="20"/>
      <c r="W817" s="32"/>
      <c r="X817" s="173"/>
      <c r="Y817" s="174"/>
      <c r="Z817" s="6"/>
      <c r="AA817" s="6"/>
      <c r="AB817" s="6"/>
      <c r="AC817" s="6"/>
      <c r="AD817" s="6"/>
      <c r="AE817" s="6"/>
      <c r="AF817" s="6"/>
      <c r="AG817" s="6"/>
      <c r="AH817" s="6"/>
      <c r="AI817" s="6"/>
      <c r="AJ817" s="6"/>
    </row>
    <row r="818" spans="2:36" s="9" customFormat="1" ht="6" hidden="1" customHeight="1" x14ac:dyDescent="0.35">
      <c r="B818" s="10"/>
      <c r="F818" s="7"/>
      <c r="G818" s="2"/>
      <c r="H818" s="7"/>
      <c r="I818" s="7"/>
      <c r="J818" s="7"/>
      <c r="K818" s="7"/>
      <c r="L818" s="7"/>
      <c r="M818" s="3"/>
      <c r="N818" s="2"/>
      <c r="O818" s="7"/>
      <c r="P818" s="2"/>
      <c r="Q818" s="7"/>
      <c r="R818" s="14"/>
      <c r="S818" s="14"/>
      <c r="T818" s="20"/>
      <c r="U818" s="20"/>
      <c r="V818" s="20"/>
      <c r="W818" s="32"/>
      <c r="X818" s="173"/>
      <c r="Y818" s="174"/>
      <c r="Z818" s="6"/>
      <c r="AA818" s="6"/>
      <c r="AB818" s="6"/>
      <c r="AC818" s="6"/>
      <c r="AD818" s="6"/>
      <c r="AE818" s="6"/>
      <c r="AF818" s="6"/>
      <c r="AG818" s="6"/>
      <c r="AH818" s="6"/>
      <c r="AI818" s="6"/>
      <c r="AJ818" s="6"/>
    </row>
    <row r="819" spans="2:36" s="9" customFormat="1" ht="6" hidden="1" customHeight="1" x14ac:dyDescent="0.35">
      <c r="B819" s="10"/>
      <c r="F819" s="7"/>
      <c r="G819" s="2"/>
      <c r="H819" s="7"/>
      <c r="I819" s="7"/>
      <c r="J819" s="7"/>
      <c r="K819" s="7"/>
      <c r="L819" s="7"/>
      <c r="M819" s="3"/>
      <c r="N819" s="2"/>
      <c r="O819" s="7"/>
      <c r="P819" s="2"/>
      <c r="Q819" s="7"/>
      <c r="R819" s="14"/>
      <c r="S819" s="14"/>
      <c r="T819" s="20"/>
      <c r="U819" s="20"/>
      <c r="V819" s="20"/>
      <c r="W819" s="32"/>
      <c r="X819" s="173"/>
      <c r="Y819" s="174"/>
      <c r="Z819" s="6"/>
      <c r="AA819" s="6"/>
      <c r="AB819" s="6"/>
      <c r="AC819" s="6"/>
      <c r="AD819" s="6"/>
      <c r="AE819" s="6"/>
      <c r="AF819" s="6"/>
      <c r="AG819" s="6"/>
      <c r="AH819" s="6"/>
      <c r="AI819" s="6"/>
      <c r="AJ819" s="6"/>
    </row>
    <row r="820" spans="2:36" s="9" customFormat="1" ht="6" hidden="1" customHeight="1" x14ac:dyDescent="0.35">
      <c r="B820" s="10"/>
      <c r="F820" s="7"/>
      <c r="G820" s="2"/>
      <c r="H820" s="7"/>
      <c r="I820" s="7"/>
      <c r="J820" s="7"/>
      <c r="K820" s="7"/>
      <c r="L820" s="7"/>
      <c r="M820" s="3"/>
      <c r="N820" s="2"/>
      <c r="O820" s="7"/>
      <c r="P820" s="2"/>
      <c r="Q820" s="7"/>
      <c r="R820" s="14"/>
      <c r="S820" s="14"/>
      <c r="T820" s="20"/>
      <c r="U820" s="20"/>
      <c r="V820" s="20"/>
      <c r="W820" s="32"/>
      <c r="X820" s="173"/>
      <c r="Y820" s="174"/>
      <c r="Z820" s="6"/>
      <c r="AA820" s="6"/>
      <c r="AB820" s="6"/>
      <c r="AC820" s="6"/>
      <c r="AD820" s="6"/>
      <c r="AE820" s="6"/>
      <c r="AF820" s="6"/>
      <c r="AG820" s="6"/>
      <c r="AH820" s="6"/>
      <c r="AI820" s="6"/>
      <c r="AJ820" s="6"/>
    </row>
    <row r="821" spans="2:36" s="9" customFormat="1" ht="6" hidden="1" customHeight="1" x14ac:dyDescent="0.35">
      <c r="B821" s="10"/>
      <c r="F821" s="7"/>
      <c r="G821" s="2"/>
      <c r="H821" s="7"/>
      <c r="I821" s="7"/>
      <c r="J821" s="7"/>
      <c r="K821" s="7"/>
      <c r="L821" s="7"/>
      <c r="M821" s="3"/>
      <c r="N821" s="2"/>
      <c r="O821" s="7"/>
      <c r="P821" s="2"/>
      <c r="Q821" s="7"/>
      <c r="R821" s="14"/>
      <c r="S821" s="14"/>
      <c r="T821" s="20"/>
      <c r="U821" s="20"/>
      <c r="V821" s="20"/>
      <c r="W821" s="32"/>
      <c r="X821" s="173"/>
      <c r="Y821" s="174"/>
      <c r="Z821" s="6"/>
      <c r="AA821" s="6"/>
      <c r="AB821" s="6"/>
      <c r="AC821" s="6"/>
      <c r="AD821" s="6"/>
      <c r="AE821" s="6"/>
      <c r="AF821" s="6"/>
      <c r="AG821" s="6"/>
      <c r="AH821" s="6"/>
      <c r="AI821" s="6"/>
      <c r="AJ821" s="6"/>
    </row>
    <row r="822" spans="2:36" s="9" customFormat="1" ht="6" hidden="1" customHeight="1" x14ac:dyDescent="0.35">
      <c r="B822" s="10"/>
      <c r="F822" s="7"/>
      <c r="G822" s="2"/>
      <c r="H822" s="7"/>
      <c r="I822" s="7"/>
      <c r="J822" s="7"/>
      <c r="K822" s="7"/>
      <c r="L822" s="7"/>
      <c r="M822" s="3"/>
      <c r="N822" s="2"/>
      <c r="O822" s="7"/>
      <c r="P822" s="2"/>
      <c r="Q822" s="7"/>
      <c r="R822" s="14"/>
      <c r="S822" s="14"/>
      <c r="T822" s="20"/>
      <c r="U822" s="20"/>
      <c r="V822" s="20"/>
      <c r="W822" s="32"/>
      <c r="X822" s="173"/>
      <c r="Y822" s="174"/>
      <c r="Z822" s="6"/>
      <c r="AA822" s="6"/>
      <c r="AB822" s="6"/>
      <c r="AC822" s="6"/>
      <c r="AD822" s="6"/>
      <c r="AE822" s="6"/>
      <c r="AF822" s="6"/>
      <c r="AG822" s="6"/>
      <c r="AH822" s="6"/>
      <c r="AI822" s="6"/>
      <c r="AJ822" s="6"/>
    </row>
    <row r="823" spans="2:36" s="9" customFormat="1" ht="6" hidden="1" customHeight="1" x14ac:dyDescent="0.35">
      <c r="B823" s="10"/>
      <c r="F823" s="7"/>
      <c r="G823" s="2"/>
      <c r="H823" s="7"/>
      <c r="I823" s="7"/>
      <c r="J823" s="7"/>
      <c r="K823" s="7"/>
      <c r="L823" s="7"/>
      <c r="M823" s="3"/>
      <c r="N823" s="2"/>
      <c r="O823" s="7"/>
      <c r="P823" s="2"/>
      <c r="Q823" s="7"/>
      <c r="R823" s="14"/>
      <c r="S823" s="14"/>
      <c r="T823" s="20"/>
      <c r="U823" s="20"/>
      <c r="V823" s="20"/>
      <c r="W823" s="32"/>
      <c r="X823" s="173"/>
      <c r="Y823" s="174"/>
      <c r="Z823" s="6"/>
      <c r="AA823" s="6"/>
      <c r="AB823" s="6"/>
      <c r="AC823" s="6"/>
      <c r="AD823" s="6"/>
      <c r="AE823" s="6"/>
      <c r="AF823" s="6"/>
      <c r="AG823" s="6"/>
      <c r="AH823" s="6"/>
      <c r="AI823" s="6"/>
      <c r="AJ823" s="6"/>
    </row>
    <row r="824" spans="2:36" s="9" customFormat="1" ht="6" hidden="1" customHeight="1" x14ac:dyDescent="0.35">
      <c r="B824" s="10"/>
      <c r="F824" s="7"/>
      <c r="G824" s="2"/>
      <c r="H824" s="7"/>
      <c r="I824" s="7"/>
      <c r="J824" s="7"/>
      <c r="K824" s="7"/>
      <c r="L824" s="7"/>
      <c r="M824" s="3"/>
      <c r="N824" s="2"/>
      <c r="O824" s="7"/>
      <c r="P824" s="2"/>
      <c r="Q824" s="7"/>
      <c r="R824" s="14"/>
      <c r="S824" s="14"/>
      <c r="T824" s="20"/>
      <c r="U824" s="20"/>
      <c r="V824" s="20"/>
      <c r="W824" s="32"/>
      <c r="X824" s="173"/>
      <c r="Y824" s="174"/>
      <c r="Z824" s="6"/>
      <c r="AA824" s="6"/>
      <c r="AB824" s="6"/>
      <c r="AC824" s="6"/>
      <c r="AD824" s="6"/>
      <c r="AE824" s="6"/>
      <c r="AF824" s="6"/>
      <c r="AG824" s="6"/>
      <c r="AH824" s="6"/>
      <c r="AI824" s="6"/>
      <c r="AJ824" s="6"/>
    </row>
    <row r="825" spans="2:36" s="9" customFormat="1" ht="6" hidden="1" customHeight="1" x14ac:dyDescent="0.35">
      <c r="B825" s="10"/>
      <c r="F825" s="7"/>
      <c r="G825" s="2"/>
      <c r="H825" s="7"/>
      <c r="I825" s="7"/>
      <c r="J825" s="7"/>
      <c r="K825" s="7"/>
      <c r="L825" s="7"/>
      <c r="M825" s="3"/>
      <c r="N825" s="2"/>
      <c r="O825" s="7"/>
      <c r="P825" s="2"/>
      <c r="Q825" s="7"/>
      <c r="R825" s="14"/>
      <c r="S825" s="14"/>
      <c r="T825" s="20"/>
      <c r="U825" s="20"/>
      <c r="V825" s="20"/>
      <c r="W825" s="32"/>
      <c r="X825" s="173"/>
      <c r="Y825" s="174"/>
      <c r="Z825" s="6"/>
      <c r="AA825" s="6"/>
      <c r="AB825" s="6"/>
      <c r="AC825" s="6"/>
      <c r="AD825" s="6"/>
      <c r="AE825" s="6"/>
      <c r="AF825" s="6"/>
      <c r="AG825" s="6"/>
      <c r="AH825" s="6"/>
      <c r="AI825" s="6"/>
      <c r="AJ825" s="6"/>
    </row>
    <row r="826" spans="2:36" s="9" customFormat="1" ht="6" hidden="1" customHeight="1" x14ac:dyDescent="0.35">
      <c r="B826" s="10"/>
      <c r="F826" s="7"/>
      <c r="G826" s="2"/>
      <c r="H826" s="7"/>
      <c r="I826" s="7"/>
      <c r="J826" s="7"/>
      <c r="K826" s="7"/>
      <c r="L826" s="7"/>
      <c r="M826" s="3"/>
      <c r="N826" s="2"/>
      <c r="O826" s="7"/>
      <c r="P826" s="2"/>
      <c r="Q826" s="7"/>
      <c r="R826" s="14"/>
      <c r="S826" s="14"/>
      <c r="T826" s="20"/>
      <c r="U826" s="20"/>
      <c r="V826" s="20"/>
      <c r="W826" s="32"/>
      <c r="X826" s="173"/>
      <c r="Y826" s="174"/>
      <c r="Z826" s="6"/>
      <c r="AA826" s="6"/>
      <c r="AB826" s="6"/>
      <c r="AC826" s="6"/>
      <c r="AD826" s="6"/>
      <c r="AE826" s="6"/>
      <c r="AF826" s="6"/>
      <c r="AG826" s="6"/>
      <c r="AH826" s="6"/>
      <c r="AI826" s="6"/>
      <c r="AJ826" s="6"/>
    </row>
    <row r="827" spans="2:36" s="9" customFormat="1" ht="6" hidden="1" customHeight="1" x14ac:dyDescent="0.35">
      <c r="B827" s="10"/>
      <c r="F827" s="7"/>
      <c r="G827" s="2"/>
      <c r="H827" s="7"/>
      <c r="I827" s="7"/>
      <c r="J827" s="7"/>
      <c r="K827" s="7"/>
      <c r="L827" s="7"/>
      <c r="M827" s="3"/>
      <c r="N827" s="2"/>
      <c r="O827" s="7"/>
      <c r="P827" s="2"/>
      <c r="Q827" s="7"/>
      <c r="R827" s="14"/>
      <c r="S827" s="14"/>
      <c r="T827" s="20"/>
      <c r="U827" s="20"/>
      <c r="V827" s="20"/>
      <c r="W827" s="32"/>
      <c r="X827" s="173"/>
      <c r="Y827" s="174"/>
      <c r="Z827" s="6"/>
      <c r="AA827" s="6"/>
      <c r="AB827" s="6"/>
      <c r="AC827" s="6"/>
      <c r="AD827" s="6"/>
      <c r="AE827" s="6"/>
      <c r="AF827" s="6"/>
      <c r="AG827" s="6"/>
      <c r="AH827" s="6"/>
      <c r="AI827" s="6"/>
      <c r="AJ827" s="6"/>
    </row>
    <row r="828" spans="2:36" s="9" customFormat="1" ht="6" hidden="1" customHeight="1" x14ac:dyDescent="0.35">
      <c r="B828" s="10"/>
      <c r="F828" s="7"/>
      <c r="G828" s="2"/>
      <c r="H828" s="7"/>
      <c r="I828" s="7"/>
      <c r="J828" s="7"/>
      <c r="K828" s="7"/>
      <c r="L828" s="7"/>
      <c r="M828" s="3"/>
      <c r="N828" s="2"/>
      <c r="O828" s="7"/>
      <c r="P828" s="2"/>
      <c r="Q828" s="7"/>
      <c r="R828" s="14"/>
      <c r="S828" s="14"/>
      <c r="T828" s="20"/>
      <c r="U828" s="20"/>
      <c r="V828" s="20"/>
      <c r="W828" s="32"/>
      <c r="X828" s="173"/>
      <c r="Y828" s="174"/>
      <c r="Z828" s="6"/>
      <c r="AA828" s="6"/>
      <c r="AB828" s="6"/>
      <c r="AC828" s="6"/>
      <c r="AD828" s="6"/>
      <c r="AE828" s="6"/>
      <c r="AF828" s="6"/>
      <c r="AG828" s="6"/>
      <c r="AH828" s="6"/>
      <c r="AI828" s="6"/>
      <c r="AJ828" s="6"/>
    </row>
    <row r="829" spans="2:36" s="9" customFormat="1" ht="6" hidden="1" customHeight="1" x14ac:dyDescent="0.35">
      <c r="B829" s="10"/>
      <c r="F829" s="7"/>
      <c r="G829" s="2"/>
      <c r="H829" s="7"/>
      <c r="I829" s="7"/>
      <c r="J829" s="7"/>
      <c r="K829" s="7"/>
      <c r="L829" s="7"/>
      <c r="M829" s="3"/>
      <c r="N829" s="2"/>
      <c r="O829" s="7"/>
      <c r="P829" s="2"/>
      <c r="Q829" s="7"/>
      <c r="R829" s="14"/>
      <c r="S829" s="14"/>
      <c r="T829" s="20"/>
      <c r="U829" s="20"/>
      <c r="V829" s="20"/>
      <c r="W829" s="32"/>
      <c r="X829" s="173"/>
      <c r="Y829" s="174"/>
      <c r="Z829" s="6"/>
      <c r="AA829" s="6"/>
      <c r="AB829" s="6"/>
      <c r="AC829" s="6"/>
      <c r="AD829" s="6"/>
      <c r="AE829" s="6"/>
      <c r="AF829" s="6"/>
      <c r="AG829" s="6"/>
      <c r="AH829" s="6"/>
      <c r="AI829" s="6"/>
      <c r="AJ829" s="6"/>
    </row>
    <row r="830" spans="2:36" s="9" customFormat="1" ht="6" hidden="1" customHeight="1" x14ac:dyDescent="0.35">
      <c r="B830" s="10"/>
      <c r="F830" s="7"/>
      <c r="G830" s="2"/>
      <c r="H830" s="7"/>
      <c r="I830" s="7"/>
      <c r="J830" s="7"/>
      <c r="K830" s="7"/>
      <c r="L830" s="7"/>
      <c r="M830" s="3"/>
      <c r="N830" s="2"/>
      <c r="O830" s="7"/>
      <c r="P830" s="2"/>
      <c r="Q830" s="7"/>
      <c r="R830" s="14"/>
      <c r="S830" s="14"/>
      <c r="T830" s="20"/>
      <c r="U830" s="20"/>
      <c r="V830" s="20"/>
      <c r="W830" s="32"/>
      <c r="X830" s="173"/>
      <c r="Y830" s="174"/>
      <c r="Z830" s="6"/>
      <c r="AA830" s="6"/>
      <c r="AB830" s="6"/>
      <c r="AC830" s="6"/>
      <c r="AD830" s="6"/>
      <c r="AE830" s="6"/>
      <c r="AF830" s="6"/>
      <c r="AG830" s="6"/>
      <c r="AH830" s="6"/>
      <c r="AI830" s="6"/>
      <c r="AJ830" s="6"/>
    </row>
    <row r="831" spans="2:36" s="9" customFormat="1" ht="6" hidden="1" customHeight="1" x14ac:dyDescent="0.35">
      <c r="B831" s="10"/>
      <c r="F831" s="7"/>
      <c r="G831" s="2"/>
      <c r="H831" s="7"/>
      <c r="I831" s="7"/>
      <c r="J831" s="7"/>
      <c r="K831" s="7"/>
      <c r="L831" s="7"/>
      <c r="M831" s="3"/>
      <c r="N831" s="2"/>
      <c r="O831" s="7"/>
      <c r="P831" s="2"/>
      <c r="Q831" s="7"/>
      <c r="R831" s="14"/>
      <c r="S831" s="14"/>
      <c r="T831" s="20"/>
      <c r="U831" s="20"/>
      <c r="V831" s="20"/>
      <c r="W831" s="32"/>
      <c r="X831" s="173"/>
      <c r="Y831" s="174"/>
      <c r="Z831" s="6"/>
      <c r="AA831" s="6"/>
      <c r="AB831" s="6"/>
      <c r="AC831" s="6"/>
      <c r="AD831" s="6"/>
      <c r="AE831" s="6"/>
      <c r="AF831" s="6"/>
      <c r="AG831" s="6"/>
      <c r="AH831" s="6"/>
      <c r="AI831" s="6"/>
      <c r="AJ831" s="6"/>
    </row>
    <row r="832" spans="2:36" s="9" customFormat="1" ht="6" hidden="1" customHeight="1" x14ac:dyDescent="0.35">
      <c r="B832" s="10"/>
      <c r="F832" s="7"/>
      <c r="G832" s="2"/>
      <c r="H832" s="7"/>
      <c r="I832" s="7"/>
      <c r="J832" s="7"/>
      <c r="K832" s="7"/>
      <c r="L832" s="7"/>
      <c r="M832" s="3"/>
      <c r="N832" s="2"/>
      <c r="O832" s="7"/>
      <c r="P832" s="2"/>
      <c r="Q832" s="7"/>
      <c r="R832" s="14"/>
      <c r="S832" s="14"/>
      <c r="T832" s="20"/>
      <c r="U832" s="20"/>
      <c r="V832" s="20"/>
      <c r="W832" s="32"/>
      <c r="X832" s="173"/>
      <c r="Y832" s="174"/>
      <c r="Z832" s="6"/>
      <c r="AA832" s="6"/>
      <c r="AB832" s="6"/>
      <c r="AC832" s="6"/>
      <c r="AD832" s="6"/>
      <c r="AE832" s="6"/>
      <c r="AF832" s="6"/>
      <c r="AG832" s="6"/>
      <c r="AH832" s="6"/>
      <c r="AI832" s="6"/>
      <c r="AJ832" s="6"/>
    </row>
    <row r="833" spans="2:36" s="9" customFormat="1" ht="6" hidden="1" customHeight="1" x14ac:dyDescent="0.35">
      <c r="B833" s="10"/>
      <c r="F833" s="7"/>
      <c r="G833" s="2"/>
      <c r="H833" s="7"/>
      <c r="I833" s="7"/>
      <c r="J833" s="7"/>
      <c r="K833" s="7"/>
      <c r="L833" s="7"/>
      <c r="M833" s="3"/>
      <c r="N833" s="2"/>
      <c r="O833" s="7"/>
      <c r="P833" s="2"/>
      <c r="Q833" s="7"/>
      <c r="R833" s="14"/>
      <c r="S833" s="14"/>
      <c r="T833" s="20"/>
      <c r="U833" s="20"/>
      <c r="V833" s="20"/>
      <c r="W833" s="32"/>
      <c r="X833" s="173"/>
      <c r="Y833" s="174"/>
      <c r="Z833" s="6"/>
      <c r="AA833" s="6"/>
      <c r="AB833" s="6"/>
      <c r="AC833" s="6"/>
      <c r="AD833" s="6"/>
      <c r="AE833" s="6"/>
      <c r="AF833" s="6"/>
      <c r="AG833" s="6"/>
      <c r="AH833" s="6"/>
      <c r="AI833" s="6"/>
      <c r="AJ833" s="6"/>
    </row>
    <row r="834" spans="2:36" s="9" customFormat="1" ht="6" hidden="1" customHeight="1" x14ac:dyDescent="0.35">
      <c r="B834" s="10"/>
      <c r="F834" s="7"/>
      <c r="G834" s="2"/>
      <c r="H834" s="7"/>
      <c r="I834" s="7"/>
      <c r="J834" s="7"/>
      <c r="K834" s="7"/>
      <c r="L834" s="7"/>
      <c r="M834" s="3"/>
      <c r="N834" s="2"/>
      <c r="O834" s="7"/>
      <c r="P834" s="2"/>
      <c r="Q834" s="7"/>
      <c r="R834" s="14"/>
      <c r="S834" s="14"/>
      <c r="T834" s="20"/>
      <c r="U834" s="20"/>
      <c r="V834" s="20"/>
      <c r="W834" s="32"/>
      <c r="X834" s="173"/>
      <c r="Y834" s="174"/>
      <c r="Z834" s="6"/>
      <c r="AA834" s="6"/>
      <c r="AB834" s="6"/>
      <c r="AC834" s="6"/>
      <c r="AD834" s="6"/>
      <c r="AE834" s="6"/>
      <c r="AF834" s="6"/>
      <c r="AG834" s="6"/>
      <c r="AH834" s="6"/>
      <c r="AI834" s="6"/>
      <c r="AJ834" s="6"/>
    </row>
    <row r="835" spans="2:36" s="9" customFormat="1" ht="6" hidden="1" customHeight="1" x14ac:dyDescent="0.35">
      <c r="B835" s="10"/>
      <c r="F835" s="7"/>
      <c r="G835" s="2"/>
      <c r="H835" s="7"/>
      <c r="I835" s="7"/>
      <c r="J835" s="7"/>
      <c r="K835" s="7"/>
      <c r="L835" s="7"/>
      <c r="M835" s="3"/>
      <c r="N835" s="2"/>
      <c r="O835" s="7"/>
      <c r="P835" s="2"/>
      <c r="Q835" s="7"/>
      <c r="R835" s="14"/>
      <c r="S835" s="14"/>
      <c r="T835" s="20"/>
      <c r="U835" s="20"/>
      <c r="V835" s="20"/>
      <c r="W835" s="32"/>
      <c r="X835" s="173"/>
      <c r="Y835" s="174"/>
      <c r="Z835" s="6"/>
      <c r="AA835" s="6"/>
      <c r="AB835" s="6"/>
      <c r="AC835" s="6"/>
      <c r="AD835" s="6"/>
      <c r="AE835" s="6"/>
      <c r="AF835" s="6"/>
      <c r="AG835" s="6"/>
      <c r="AH835" s="6"/>
      <c r="AI835" s="6"/>
      <c r="AJ835" s="6"/>
    </row>
    <row r="836" spans="2:36" s="9" customFormat="1" ht="6" hidden="1" customHeight="1" x14ac:dyDescent="0.35">
      <c r="B836" s="10"/>
      <c r="F836" s="7"/>
      <c r="G836" s="2"/>
      <c r="H836" s="7"/>
      <c r="I836" s="7"/>
      <c r="J836" s="7"/>
      <c r="K836" s="7"/>
      <c r="L836" s="7"/>
      <c r="M836" s="3"/>
      <c r="N836" s="2"/>
      <c r="O836" s="7"/>
      <c r="P836" s="2"/>
      <c r="Q836" s="7"/>
      <c r="R836" s="14"/>
      <c r="S836" s="14"/>
      <c r="T836" s="20"/>
      <c r="U836" s="20"/>
      <c r="V836" s="20"/>
      <c r="W836" s="32"/>
      <c r="X836" s="173"/>
      <c r="Y836" s="174"/>
      <c r="Z836" s="6"/>
      <c r="AA836" s="6"/>
      <c r="AB836" s="6"/>
      <c r="AC836" s="6"/>
      <c r="AD836" s="6"/>
      <c r="AE836" s="6"/>
      <c r="AF836" s="6"/>
      <c r="AG836" s="6"/>
      <c r="AH836" s="6"/>
      <c r="AI836" s="6"/>
      <c r="AJ836" s="6"/>
    </row>
    <row r="837" spans="2:36" s="9" customFormat="1" ht="6" hidden="1" customHeight="1" x14ac:dyDescent="0.35">
      <c r="B837" s="10"/>
      <c r="F837" s="7"/>
      <c r="G837" s="2"/>
      <c r="H837" s="7"/>
      <c r="I837" s="7"/>
      <c r="J837" s="7"/>
      <c r="K837" s="7"/>
      <c r="L837" s="7"/>
      <c r="M837" s="3"/>
      <c r="N837" s="2"/>
      <c r="O837" s="7"/>
      <c r="P837" s="2"/>
      <c r="Q837" s="7"/>
      <c r="R837" s="14"/>
      <c r="S837" s="14"/>
      <c r="T837" s="20"/>
      <c r="U837" s="20"/>
      <c r="V837" s="20"/>
      <c r="W837" s="32"/>
      <c r="X837" s="173"/>
      <c r="Y837" s="174"/>
      <c r="Z837" s="6"/>
      <c r="AA837" s="6"/>
      <c r="AB837" s="6"/>
      <c r="AC837" s="6"/>
      <c r="AD837" s="6"/>
      <c r="AE837" s="6"/>
      <c r="AF837" s="6"/>
      <c r="AG837" s="6"/>
      <c r="AH837" s="6"/>
      <c r="AI837" s="6"/>
      <c r="AJ837" s="6"/>
    </row>
    <row r="838" spans="2:36" s="9" customFormat="1" ht="6" hidden="1" customHeight="1" x14ac:dyDescent="0.35">
      <c r="B838" s="10"/>
      <c r="F838" s="7"/>
      <c r="G838" s="2"/>
      <c r="H838" s="7"/>
      <c r="I838" s="7"/>
      <c r="J838" s="7"/>
      <c r="K838" s="7"/>
      <c r="L838" s="7"/>
      <c r="M838" s="3"/>
      <c r="N838" s="2"/>
      <c r="O838" s="7"/>
      <c r="P838" s="2"/>
      <c r="Q838" s="7"/>
      <c r="R838" s="14"/>
      <c r="S838" s="14"/>
      <c r="T838" s="20"/>
      <c r="U838" s="20"/>
      <c r="V838" s="20"/>
      <c r="W838" s="32"/>
      <c r="X838" s="173"/>
      <c r="Y838" s="174"/>
      <c r="Z838" s="6"/>
      <c r="AA838" s="6"/>
      <c r="AB838" s="6"/>
      <c r="AC838" s="6"/>
      <c r="AD838" s="6"/>
      <c r="AE838" s="6"/>
      <c r="AF838" s="6"/>
      <c r="AG838" s="6"/>
      <c r="AH838" s="6"/>
      <c r="AI838" s="6"/>
      <c r="AJ838" s="6"/>
    </row>
    <row r="839" spans="2:36" s="9" customFormat="1" ht="6" hidden="1" customHeight="1" x14ac:dyDescent="0.35">
      <c r="B839" s="10"/>
      <c r="F839" s="7"/>
      <c r="G839" s="2"/>
      <c r="H839" s="7"/>
      <c r="I839" s="7"/>
      <c r="J839" s="7"/>
      <c r="K839" s="7"/>
      <c r="L839" s="7"/>
      <c r="M839" s="3"/>
      <c r="N839" s="2"/>
      <c r="O839" s="7"/>
      <c r="P839" s="2"/>
      <c r="Q839" s="7"/>
      <c r="R839" s="14"/>
      <c r="S839" s="14"/>
      <c r="T839" s="20"/>
      <c r="U839" s="20"/>
      <c r="V839" s="20"/>
      <c r="W839" s="32"/>
      <c r="X839" s="173"/>
      <c r="Y839" s="174"/>
      <c r="Z839" s="6"/>
      <c r="AA839" s="6"/>
      <c r="AB839" s="6"/>
      <c r="AC839" s="6"/>
      <c r="AD839" s="6"/>
      <c r="AE839" s="6"/>
      <c r="AF839" s="6"/>
      <c r="AG839" s="6"/>
      <c r="AH839" s="6"/>
      <c r="AI839" s="6"/>
      <c r="AJ839" s="6"/>
    </row>
    <row r="840" spans="2:36" s="9" customFormat="1" ht="6" hidden="1" customHeight="1" x14ac:dyDescent="0.35">
      <c r="B840" s="10"/>
      <c r="F840" s="7"/>
      <c r="G840" s="2"/>
      <c r="H840" s="7"/>
      <c r="I840" s="7"/>
      <c r="J840" s="7"/>
      <c r="K840" s="7"/>
      <c r="L840" s="7"/>
      <c r="M840" s="3"/>
      <c r="N840" s="2"/>
      <c r="O840" s="7"/>
      <c r="P840" s="2"/>
      <c r="Q840" s="7"/>
      <c r="R840" s="14"/>
      <c r="S840" s="14"/>
      <c r="T840" s="20"/>
      <c r="U840" s="20"/>
      <c r="V840" s="20"/>
      <c r="W840" s="32"/>
      <c r="X840" s="173"/>
      <c r="Y840" s="174"/>
      <c r="Z840" s="6"/>
      <c r="AA840" s="6"/>
      <c r="AB840" s="6"/>
      <c r="AC840" s="6"/>
      <c r="AD840" s="6"/>
      <c r="AE840" s="6"/>
      <c r="AF840" s="6"/>
      <c r="AG840" s="6"/>
      <c r="AH840" s="6"/>
      <c r="AI840" s="6"/>
      <c r="AJ840" s="6"/>
    </row>
    <row r="841" spans="2:36" s="9" customFormat="1" ht="6" hidden="1" customHeight="1" x14ac:dyDescent="0.35">
      <c r="B841" s="10"/>
      <c r="F841" s="7"/>
      <c r="G841" s="2"/>
      <c r="H841" s="7"/>
      <c r="I841" s="7"/>
      <c r="J841" s="7"/>
      <c r="K841" s="7"/>
      <c r="L841" s="7"/>
      <c r="M841" s="3"/>
      <c r="N841" s="2"/>
      <c r="O841" s="7"/>
      <c r="P841" s="2"/>
      <c r="Q841" s="7"/>
      <c r="R841" s="14"/>
      <c r="S841" s="14"/>
      <c r="T841" s="20"/>
      <c r="U841" s="20"/>
      <c r="V841" s="20"/>
      <c r="W841" s="32"/>
      <c r="X841" s="173"/>
      <c r="Y841" s="174"/>
      <c r="Z841" s="6"/>
      <c r="AA841" s="6"/>
      <c r="AB841" s="6"/>
      <c r="AC841" s="6"/>
      <c r="AD841" s="6"/>
      <c r="AE841" s="6"/>
      <c r="AF841" s="6"/>
      <c r="AG841" s="6"/>
      <c r="AH841" s="6"/>
      <c r="AI841" s="6"/>
      <c r="AJ841" s="6"/>
    </row>
    <row r="842" spans="2:36" s="9" customFormat="1" ht="6" hidden="1" customHeight="1" x14ac:dyDescent="0.35">
      <c r="B842" s="10"/>
      <c r="F842" s="7"/>
      <c r="G842" s="2"/>
      <c r="H842" s="7"/>
      <c r="I842" s="7"/>
      <c r="J842" s="7"/>
      <c r="K842" s="7"/>
      <c r="L842" s="7"/>
      <c r="M842" s="3"/>
      <c r="N842" s="2"/>
      <c r="O842" s="7"/>
      <c r="P842" s="2"/>
      <c r="Q842" s="7"/>
      <c r="R842" s="14"/>
      <c r="S842" s="14"/>
      <c r="T842" s="20"/>
      <c r="U842" s="20"/>
      <c r="V842" s="20"/>
      <c r="W842" s="32"/>
      <c r="X842" s="173"/>
      <c r="Y842" s="174"/>
      <c r="Z842" s="6"/>
      <c r="AA842" s="6"/>
      <c r="AB842" s="6"/>
      <c r="AC842" s="6"/>
      <c r="AD842" s="6"/>
      <c r="AE842" s="6"/>
      <c r="AF842" s="6"/>
      <c r="AG842" s="6"/>
      <c r="AH842" s="6"/>
      <c r="AI842" s="6"/>
      <c r="AJ842" s="6"/>
    </row>
    <row r="843" spans="2:36" s="9" customFormat="1" ht="6" hidden="1" customHeight="1" x14ac:dyDescent="0.35">
      <c r="B843" s="10"/>
      <c r="F843" s="7"/>
      <c r="G843" s="2"/>
      <c r="H843" s="7"/>
      <c r="I843" s="7"/>
      <c r="J843" s="7"/>
      <c r="K843" s="7"/>
      <c r="L843" s="7"/>
      <c r="M843" s="3"/>
      <c r="N843" s="2"/>
      <c r="O843" s="7"/>
      <c r="P843" s="2"/>
      <c r="Q843" s="7"/>
      <c r="R843" s="14"/>
      <c r="S843" s="14"/>
      <c r="T843" s="20"/>
      <c r="U843" s="20"/>
      <c r="V843" s="20"/>
      <c r="W843" s="32"/>
      <c r="X843" s="173"/>
      <c r="Y843" s="174"/>
      <c r="Z843" s="6"/>
      <c r="AA843" s="6"/>
      <c r="AB843" s="6"/>
      <c r="AC843" s="6"/>
      <c r="AD843" s="6"/>
      <c r="AE843" s="6"/>
      <c r="AF843" s="6"/>
      <c r="AG843" s="6"/>
      <c r="AH843" s="6"/>
      <c r="AI843" s="6"/>
      <c r="AJ843" s="6"/>
    </row>
    <row r="844" spans="2:36" s="9" customFormat="1" ht="6" hidden="1" customHeight="1" x14ac:dyDescent="0.35">
      <c r="B844" s="10"/>
      <c r="F844" s="7"/>
      <c r="G844" s="2"/>
      <c r="H844" s="7"/>
      <c r="I844" s="7"/>
      <c r="J844" s="7"/>
      <c r="K844" s="7"/>
      <c r="L844" s="7"/>
      <c r="M844" s="3"/>
      <c r="N844" s="2"/>
      <c r="O844" s="7"/>
      <c r="P844" s="2"/>
      <c r="Q844" s="7"/>
      <c r="R844" s="14"/>
      <c r="S844" s="14"/>
      <c r="T844" s="20"/>
      <c r="U844" s="20"/>
      <c r="V844" s="20"/>
      <c r="W844" s="32"/>
      <c r="X844" s="173"/>
      <c r="Y844" s="174"/>
      <c r="Z844" s="6"/>
      <c r="AA844" s="6"/>
      <c r="AB844" s="6"/>
      <c r="AC844" s="6"/>
      <c r="AD844" s="6"/>
      <c r="AE844" s="6"/>
      <c r="AF844" s="6"/>
      <c r="AG844" s="6"/>
      <c r="AH844" s="6"/>
      <c r="AI844" s="6"/>
      <c r="AJ844" s="6"/>
    </row>
    <row r="845" spans="2:36" s="9" customFormat="1" ht="6" hidden="1" customHeight="1" x14ac:dyDescent="0.35">
      <c r="B845" s="10"/>
      <c r="F845" s="7"/>
      <c r="G845" s="2"/>
      <c r="H845" s="7"/>
      <c r="I845" s="7"/>
      <c r="J845" s="7"/>
      <c r="K845" s="7"/>
      <c r="L845" s="7"/>
      <c r="M845" s="3"/>
      <c r="N845" s="2"/>
      <c r="O845" s="7"/>
      <c r="P845" s="2"/>
      <c r="Q845" s="7"/>
      <c r="R845" s="14"/>
      <c r="S845" s="14"/>
      <c r="T845" s="20"/>
      <c r="U845" s="20"/>
      <c r="V845" s="20"/>
      <c r="W845" s="32"/>
      <c r="X845" s="173"/>
      <c r="Y845" s="174"/>
      <c r="Z845" s="6"/>
      <c r="AA845" s="6"/>
      <c r="AB845" s="6"/>
      <c r="AC845" s="6"/>
      <c r="AD845" s="6"/>
      <c r="AE845" s="6"/>
      <c r="AF845" s="6"/>
      <c r="AG845" s="6"/>
      <c r="AH845" s="6"/>
      <c r="AI845" s="6"/>
      <c r="AJ845" s="6"/>
    </row>
    <row r="846" spans="2:36" s="9" customFormat="1" ht="6" hidden="1" customHeight="1" x14ac:dyDescent="0.35">
      <c r="B846" s="10"/>
      <c r="F846" s="7"/>
      <c r="G846" s="2"/>
      <c r="H846" s="7"/>
      <c r="I846" s="7"/>
      <c r="J846" s="7"/>
      <c r="K846" s="7"/>
      <c r="L846" s="7"/>
      <c r="M846" s="3"/>
      <c r="N846" s="2"/>
      <c r="O846" s="7"/>
      <c r="P846" s="2"/>
      <c r="Q846" s="7"/>
      <c r="R846" s="14"/>
      <c r="S846" s="14"/>
      <c r="T846" s="20"/>
      <c r="U846" s="20"/>
      <c r="V846" s="20"/>
      <c r="W846" s="32"/>
      <c r="X846" s="173"/>
      <c r="Y846" s="174"/>
      <c r="Z846" s="6"/>
      <c r="AA846" s="6"/>
      <c r="AB846" s="6"/>
      <c r="AC846" s="6"/>
      <c r="AD846" s="6"/>
      <c r="AE846" s="6"/>
      <c r="AF846" s="6"/>
      <c r="AG846" s="6"/>
      <c r="AH846" s="6"/>
      <c r="AI846" s="6"/>
      <c r="AJ846" s="6"/>
    </row>
    <row r="847" spans="2:36" s="9" customFormat="1" ht="6" hidden="1" customHeight="1" x14ac:dyDescent="0.35">
      <c r="B847" s="10"/>
      <c r="F847" s="7"/>
      <c r="G847" s="2"/>
      <c r="H847" s="7"/>
      <c r="I847" s="7"/>
      <c r="J847" s="7"/>
      <c r="K847" s="7"/>
      <c r="L847" s="7"/>
      <c r="M847" s="3"/>
      <c r="N847" s="2"/>
      <c r="O847" s="7"/>
      <c r="P847" s="2"/>
      <c r="Q847" s="7"/>
      <c r="R847" s="14"/>
      <c r="S847" s="14"/>
      <c r="T847" s="20"/>
      <c r="U847" s="20"/>
      <c r="V847" s="20"/>
      <c r="W847" s="32"/>
      <c r="X847" s="173"/>
      <c r="Y847" s="174"/>
      <c r="Z847" s="6"/>
      <c r="AA847" s="6"/>
      <c r="AB847" s="6"/>
      <c r="AC847" s="6"/>
      <c r="AD847" s="6"/>
      <c r="AE847" s="6"/>
      <c r="AF847" s="6"/>
      <c r="AG847" s="6"/>
      <c r="AH847" s="6"/>
      <c r="AI847" s="6"/>
      <c r="AJ847" s="6"/>
    </row>
    <row r="848" spans="2:36" s="9" customFormat="1" ht="6" hidden="1" customHeight="1" x14ac:dyDescent="0.35">
      <c r="B848" s="10"/>
      <c r="F848" s="7"/>
      <c r="G848" s="2"/>
      <c r="H848" s="7"/>
      <c r="I848" s="7"/>
      <c r="J848" s="7"/>
      <c r="K848" s="7"/>
      <c r="L848" s="7"/>
      <c r="M848" s="3"/>
      <c r="N848" s="2"/>
      <c r="O848" s="7"/>
      <c r="P848" s="2"/>
      <c r="Q848" s="7"/>
      <c r="R848" s="14"/>
      <c r="S848" s="14"/>
      <c r="T848" s="20"/>
      <c r="U848" s="20"/>
      <c r="V848" s="20"/>
      <c r="W848" s="32"/>
      <c r="X848" s="173"/>
      <c r="Y848" s="174"/>
      <c r="Z848" s="6"/>
      <c r="AA848" s="6"/>
      <c r="AB848" s="6"/>
      <c r="AC848" s="6"/>
      <c r="AD848" s="6"/>
      <c r="AE848" s="6"/>
      <c r="AF848" s="6"/>
      <c r="AG848" s="6"/>
      <c r="AH848" s="6"/>
      <c r="AI848" s="6"/>
      <c r="AJ848" s="6"/>
    </row>
    <row r="849" spans="2:36" s="9" customFormat="1" ht="6" hidden="1" customHeight="1" x14ac:dyDescent="0.35">
      <c r="B849" s="10"/>
      <c r="F849" s="7"/>
      <c r="G849" s="2"/>
      <c r="H849" s="7"/>
      <c r="I849" s="7"/>
      <c r="J849" s="7"/>
      <c r="K849" s="7"/>
      <c r="L849" s="7"/>
      <c r="M849" s="3"/>
      <c r="N849" s="2"/>
      <c r="O849" s="7"/>
      <c r="P849" s="2"/>
      <c r="Q849" s="7"/>
      <c r="R849" s="14"/>
      <c r="S849" s="14"/>
      <c r="T849" s="20"/>
      <c r="U849" s="20"/>
      <c r="V849" s="20"/>
      <c r="W849" s="32"/>
      <c r="X849" s="173"/>
      <c r="Y849" s="174"/>
      <c r="Z849" s="6"/>
      <c r="AA849" s="6"/>
      <c r="AB849" s="6"/>
      <c r="AC849" s="6"/>
      <c r="AD849" s="6"/>
      <c r="AE849" s="6"/>
      <c r="AF849" s="6"/>
      <c r="AG849" s="6"/>
      <c r="AH849" s="6"/>
      <c r="AI849" s="6"/>
      <c r="AJ849" s="6"/>
    </row>
    <row r="850" spans="2:36" s="9" customFormat="1" ht="6" hidden="1" customHeight="1" x14ac:dyDescent="0.35">
      <c r="B850" s="10"/>
      <c r="F850" s="7"/>
      <c r="G850" s="2"/>
      <c r="H850" s="7"/>
      <c r="I850" s="7"/>
      <c r="J850" s="7"/>
      <c r="K850" s="7"/>
      <c r="L850" s="7"/>
      <c r="M850" s="3"/>
      <c r="N850" s="2"/>
      <c r="O850" s="7"/>
      <c r="P850" s="2"/>
      <c r="Q850" s="7"/>
      <c r="R850" s="14"/>
      <c r="S850" s="14"/>
      <c r="T850" s="20"/>
      <c r="U850" s="20"/>
      <c r="V850" s="20"/>
      <c r="W850" s="32"/>
      <c r="X850" s="173"/>
      <c r="Y850" s="174"/>
      <c r="Z850" s="6"/>
      <c r="AA850" s="6"/>
      <c r="AB850" s="6"/>
      <c r="AC850" s="6"/>
      <c r="AD850" s="6"/>
      <c r="AE850" s="6"/>
      <c r="AF850" s="6"/>
      <c r="AG850" s="6"/>
      <c r="AH850" s="6"/>
      <c r="AI850" s="6"/>
      <c r="AJ850" s="6"/>
    </row>
    <row r="851" spans="2:36" s="9" customFormat="1" ht="6" hidden="1" customHeight="1" x14ac:dyDescent="0.35">
      <c r="B851" s="10"/>
      <c r="F851" s="7"/>
      <c r="G851" s="2"/>
      <c r="H851" s="7"/>
      <c r="I851" s="7"/>
      <c r="J851" s="7"/>
      <c r="K851" s="7"/>
      <c r="L851" s="7"/>
      <c r="M851" s="3"/>
      <c r="N851" s="2"/>
      <c r="O851" s="7"/>
      <c r="P851" s="2"/>
      <c r="Q851" s="7"/>
      <c r="R851" s="14"/>
      <c r="S851" s="14"/>
      <c r="T851" s="20"/>
      <c r="U851" s="20"/>
      <c r="V851" s="20"/>
      <c r="W851" s="32"/>
      <c r="X851" s="173"/>
      <c r="Y851" s="174"/>
      <c r="Z851" s="6"/>
      <c r="AA851" s="6"/>
      <c r="AB851" s="6"/>
      <c r="AC851" s="6"/>
      <c r="AD851" s="6"/>
      <c r="AE851" s="6"/>
      <c r="AF851" s="6"/>
      <c r="AG851" s="6"/>
      <c r="AH851" s="6"/>
      <c r="AI851" s="6"/>
      <c r="AJ851" s="6"/>
    </row>
    <row r="852" spans="2:36" s="9" customFormat="1" ht="6" hidden="1" customHeight="1" x14ac:dyDescent="0.35">
      <c r="B852" s="10"/>
      <c r="F852" s="7"/>
      <c r="G852" s="2"/>
      <c r="H852" s="7"/>
      <c r="I852" s="7"/>
      <c r="J852" s="7"/>
      <c r="K852" s="7"/>
      <c r="L852" s="7"/>
      <c r="M852" s="3"/>
      <c r="N852" s="2"/>
      <c r="O852" s="7"/>
      <c r="P852" s="2"/>
      <c r="Q852" s="7"/>
      <c r="R852" s="14"/>
      <c r="S852" s="14"/>
      <c r="T852" s="20"/>
      <c r="U852" s="20"/>
      <c r="V852" s="20"/>
      <c r="W852" s="32"/>
      <c r="X852" s="173"/>
      <c r="Y852" s="174"/>
      <c r="Z852" s="6"/>
      <c r="AA852" s="6"/>
      <c r="AB852" s="6"/>
      <c r="AC852" s="6"/>
      <c r="AD852" s="6"/>
      <c r="AE852" s="6"/>
      <c r="AF852" s="6"/>
      <c r="AG852" s="6"/>
      <c r="AH852" s="6"/>
      <c r="AI852" s="6"/>
      <c r="AJ852" s="6"/>
    </row>
    <row r="853" spans="2:36" s="9" customFormat="1" ht="6" hidden="1" customHeight="1" x14ac:dyDescent="0.35">
      <c r="B853" s="10"/>
      <c r="F853" s="7"/>
      <c r="G853" s="2"/>
      <c r="H853" s="7"/>
      <c r="I853" s="7"/>
      <c r="J853" s="7"/>
      <c r="K853" s="7"/>
      <c r="L853" s="7"/>
      <c r="M853" s="3"/>
      <c r="N853" s="2"/>
      <c r="O853" s="7"/>
      <c r="P853" s="2"/>
      <c r="Q853" s="7"/>
      <c r="R853" s="14"/>
      <c r="S853" s="14"/>
      <c r="T853" s="20"/>
      <c r="U853" s="20"/>
      <c r="V853" s="20"/>
      <c r="W853" s="32"/>
      <c r="X853" s="173"/>
      <c r="Y853" s="174"/>
      <c r="Z853" s="6"/>
      <c r="AA853" s="6"/>
      <c r="AB853" s="6"/>
      <c r="AC853" s="6"/>
      <c r="AD853" s="6"/>
      <c r="AE853" s="6"/>
      <c r="AF853" s="6"/>
      <c r="AG853" s="6"/>
      <c r="AH853" s="6"/>
      <c r="AI853" s="6"/>
      <c r="AJ853" s="6"/>
    </row>
    <row r="854" spans="2:36" s="9" customFormat="1" ht="6" hidden="1" customHeight="1" x14ac:dyDescent="0.35">
      <c r="B854" s="10"/>
      <c r="F854" s="7"/>
      <c r="G854" s="2"/>
      <c r="H854" s="7"/>
      <c r="I854" s="7"/>
      <c r="J854" s="7"/>
      <c r="K854" s="7"/>
      <c r="L854" s="7"/>
      <c r="M854" s="3"/>
      <c r="N854" s="2"/>
      <c r="O854" s="7"/>
      <c r="P854" s="2"/>
      <c r="Q854" s="7"/>
      <c r="R854" s="14"/>
      <c r="S854" s="14"/>
      <c r="T854" s="20"/>
      <c r="U854" s="20"/>
      <c r="V854" s="20"/>
      <c r="W854" s="32"/>
      <c r="X854" s="173"/>
      <c r="Y854" s="174"/>
      <c r="Z854" s="6"/>
      <c r="AA854" s="6"/>
      <c r="AB854" s="6"/>
      <c r="AC854" s="6"/>
      <c r="AD854" s="6"/>
      <c r="AE854" s="6"/>
      <c r="AF854" s="6"/>
      <c r="AG854" s="6"/>
      <c r="AH854" s="6"/>
      <c r="AI854" s="6"/>
      <c r="AJ854" s="6"/>
    </row>
    <row r="855" spans="2:36" s="9" customFormat="1" ht="6" hidden="1" customHeight="1" x14ac:dyDescent="0.35">
      <c r="B855" s="10"/>
      <c r="F855" s="7"/>
      <c r="G855" s="2"/>
      <c r="H855" s="7"/>
      <c r="I855" s="7"/>
      <c r="J855" s="7"/>
      <c r="K855" s="7"/>
      <c r="L855" s="7"/>
      <c r="M855" s="3"/>
      <c r="N855" s="2"/>
      <c r="O855" s="7"/>
      <c r="P855" s="2"/>
      <c r="Q855" s="7"/>
      <c r="R855" s="14"/>
      <c r="S855" s="14"/>
      <c r="T855" s="20"/>
      <c r="U855" s="20"/>
      <c r="V855" s="20"/>
      <c r="W855" s="32"/>
      <c r="X855" s="173"/>
      <c r="Y855" s="174"/>
      <c r="Z855" s="6"/>
      <c r="AA855" s="6"/>
      <c r="AB855" s="6"/>
      <c r="AC855" s="6"/>
      <c r="AD855" s="6"/>
      <c r="AE855" s="6"/>
      <c r="AF855" s="6"/>
      <c r="AG855" s="6"/>
      <c r="AH855" s="6"/>
      <c r="AI855" s="6"/>
      <c r="AJ855" s="6"/>
    </row>
    <row r="856" spans="2:36" s="9" customFormat="1" ht="6" hidden="1" customHeight="1" x14ac:dyDescent="0.35">
      <c r="B856" s="10"/>
      <c r="F856" s="7"/>
      <c r="G856" s="2"/>
      <c r="H856" s="7"/>
      <c r="I856" s="7"/>
      <c r="J856" s="7"/>
      <c r="K856" s="7"/>
      <c r="L856" s="7"/>
      <c r="M856" s="3"/>
      <c r="N856" s="2"/>
      <c r="O856" s="7"/>
      <c r="P856" s="2"/>
      <c r="Q856" s="7"/>
      <c r="R856" s="14"/>
      <c r="S856" s="14"/>
      <c r="T856" s="20"/>
      <c r="U856" s="20"/>
      <c r="V856" s="20"/>
      <c r="W856" s="32"/>
      <c r="X856" s="173"/>
      <c r="Y856" s="174"/>
      <c r="Z856" s="6"/>
      <c r="AA856" s="6"/>
      <c r="AB856" s="6"/>
      <c r="AC856" s="6"/>
      <c r="AD856" s="6"/>
      <c r="AE856" s="6"/>
      <c r="AF856" s="6"/>
      <c r="AG856" s="6"/>
      <c r="AH856" s="6"/>
      <c r="AI856" s="6"/>
      <c r="AJ856" s="6"/>
    </row>
    <row r="857" spans="2:36" s="9" customFormat="1" ht="6" hidden="1" customHeight="1" x14ac:dyDescent="0.35">
      <c r="B857" s="10"/>
      <c r="F857" s="7"/>
      <c r="G857" s="2"/>
      <c r="H857" s="7"/>
      <c r="I857" s="7"/>
      <c r="J857" s="7"/>
      <c r="K857" s="7"/>
      <c r="L857" s="7"/>
      <c r="M857" s="3"/>
      <c r="N857" s="2"/>
      <c r="O857" s="7"/>
      <c r="P857" s="2"/>
      <c r="Q857" s="7"/>
      <c r="R857" s="14"/>
      <c r="S857" s="14"/>
      <c r="T857" s="20"/>
      <c r="U857" s="20"/>
      <c r="V857" s="20"/>
      <c r="W857" s="32"/>
      <c r="X857" s="173"/>
      <c r="Y857" s="174"/>
      <c r="Z857" s="6"/>
      <c r="AA857" s="6"/>
      <c r="AB857" s="6"/>
      <c r="AC857" s="6"/>
      <c r="AD857" s="6"/>
      <c r="AE857" s="6"/>
      <c r="AF857" s="6"/>
      <c r="AG857" s="6"/>
      <c r="AH857" s="6"/>
      <c r="AI857" s="6"/>
      <c r="AJ857" s="6"/>
    </row>
    <row r="858" spans="2:36" s="9" customFormat="1" ht="6" hidden="1" customHeight="1" x14ac:dyDescent="0.35">
      <c r="B858" s="10"/>
      <c r="F858" s="7"/>
      <c r="G858" s="2"/>
      <c r="H858" s="7"/>
      <c r="I858" s="7"/>
      <c r="J858" s="7"/>
      <c r="K858" s="7"/>
      <c r="L858" s="7"/>
      <c r="M858" s="3"/>
      <c r="N858" s="2"/>
      <c r="O858" s="7"/>
      <c r="P858" s="2"/>
      <c r="Q858" s="7"/>
      <c r="R858" s="14"/>
      <c r="S858" s="14"/>
      <c r="T858" s="20"/>
      <c r="U858" s="20"/>
      <c r="V858" s="20"/>
      <c r="W858" s="32"/>
      <c r="X858" s="173"/>
      <c r="Y858" s="174"/>
      <c r="Z858" s="6"/>
      <c r="AA858" s="6"/>
      <c r="AB858" s="6"/>
      <c r="AC858" s="6"/>
      <c r="AD858" s="6"/>
      <c r="AE858" s="6"/>
      <c r="AF858" s="6"/>
      <c r="AG858" s="6"/>
      <c r="AH858" s="6"/>
      <c r="AI858" s="6"/>
      <c r="AJ858" s="6"/>
    </row>
    <row r="859" spans="2:36" s="9" customFormat="1" ht="6" hidden="1" customHeight="1" x14ac:dyDescent="0.35">
      <c r="B859" s="10"/>
      <c r="F859" s="7"/>
      <c r="G859" s="2"/>
      <c r="H859" s="7"/>
      <c r="I859" s="7"/>
      <c r="J859" s="7"/>
      <c r="K859" s="7"/>
      <c r="L859" s="7"/>
      <c r="M859" s="3"/>
      <c r="N859" s="2"/>
      <c r="O859" s="7"/>
      <c r="P859" s="2"/>
      <c r="Q859" s="7"/>
      <c r="R859" s="14"/>
      <c r="S859" s="14"/>
      <c r="T859" s="20"/>
      <c r="U859" s="20"/>
      <c r="V859" s="20"/>
      <c r="W859" s="32"/>
      <c r="X859" s="173"/>
      <c r="Y859" s="174"/>
      <c r="Z859" s="6"/>
      <c r="AA859" s="6"/>
      <c r="AB859" s="6"/>
      <c r="AC859" s="6"/>
      <c r="AD859" s="6"/>
      <c r="AE859" s="6"/>
      <c r="AF859" s="6"/>
      <c r="AG859" s="6"/>
      <c r="AH859" s="6"/>
      <c r="AI859" s="6"/>
      <c r="AJ859" s="6"/>
    </row>
    <row r="860" spans="2:36" s="9" customFormat="1" ht="6" hidden="1" customHeight="1" x14ac:dyDescent="0.35">
      <c r="B860" s="10"/>
      <c r="F860" s="7"/>
      <c r="G860" s="2"/>
      <c r="H860" s="7"/>
      <c r="I860" s="7"/>
      <c r="J860" s="7"/>
      <c r="K860" s="7"/>
      <c r="L860" s="7"/>
      <c r="M860" s="3"/>
      <c r="N860" s="2"/>
      <c r="O860" s="7"/>
      <c r="P860" s="2"/>
      <c r="Q860" s="7"/>
      <c r="R860" s="14"/>
      <c r="S860" s="14"/>
      <c r="T860" s="20"/>
      <c r="U860" s="20"/>
      <c r="V860" s="20"/>
      <c r="W860" s="32"/>
      <c r="X860" s="173"/>
      <c r="Y860" s="174"/>
      <c r="Z860" s="6"/>
      <c r="AA860" s="6"/>
      <c r="AB860" s="6"/>
      <c r="AC860" s="6"/>
      <c r="AD860" s="6"/>
      <c r="AE860" s="6"/>
      <c r="AF860" s="6"/>
      <c r="AG860" s="6"/>
      <c r="AH860" s="6"/>
      <c r="AI860" s="6"/>
      <c r="AJ860" s="6"/>
    </row>
    <row r="861" spans="2:36" s="9" customFormat="1" ht="6" hidden="1" customHeight="1" x14ac:dyDescent="0.35">
      <c r="B861" s="10"/>
      <c r="F861" s="7"/>
      <c r="G861" s="2"/>
      <c r="H861" s="7"/>
      <c r="I861" s="7"/>
      <c r="J861" s="7"/>
      <c r="K861" s="7"/>
      <c r="L861" s="7"/>
      <c r="M861" s="3"/>
      <c r="N861" s="2"/>
      <c r="O861" s="7"/>
      <c r="P861" s="2"/>
      <c r="Q861" s="7"/>
      <c r="R861" s="14"/>
      <c r="S861" s="14"/>
      <c r="T861" s="20"/>
      <c r="U861" s="20"/>
      <c r="V861" s="20"/>
      <c r="W861" s="32"/>
      <c r="X861" s="173"/>
      <c r="Y861" s="174"/>
      <c r="Z861" s="6"/>
      <c r="AA861" s="6"/>
      <c r="AB861" s="6"/>
      <c r="AC861" s="6"/>
      <c r="AD861" s="6"/>
      <c r="AE861" s="6"/>
      <c r="AF861" s="6"/>
      <c r="AG861" s="6"/>
      <c r="AH861" s="6"/>
      <c r="AI861" s="6"/>
      <c r="AJ861" s="6"/>
    </row>
    <row r="862" spans="2:36" s="9" customFormat="1" ht="6" hidden="1" customHeight="1" x14ac:dyDescent="0.35">
      <c r="B862" s="10"/>
      <c r="F862" s="7"/>
      <c r="G862" s="2"/>
      <c r="H862" s="7"/>
      <c r="I862" s="7"/>
      <c r="J862" s="7"/>
      <c r="K862" s="7"/>
      <c r="L862" s="7"/>
      <c r="M862" s="3"/>
      <c r="N862" s="2"/>
      <c r="O862" s="7"/>
      <c r="P862" s="2"/>
      <c r="Q862" s="7"/>
      <c r="R862" s="14"/>
      <c r="S862" s="14"/>
      <c r="T862" s="20"/>
      <c r="U862" s="20"/>
      <c r="V862" s="20"/>
      <c r="W862" s="32"/>
      <c r="X862" s="173"/>
      <c r="Y862" s="174"/>
      <c r="Z862" s="6"/>
      <c r="AA862" s="6"/>
      <c r="AB862" s="6"/>
      <c r="AC862" s="6"/>
      <c r="AD862" s="6"/>
      <c r="AE862" s="6"/>
      <c r="AF862" s="6"/>
      <c r="AG862" s="6"/>
      <c r="AH862" s="6"/>
      <c r="AI862" s="6"/>
      <c r="AJ862" s="6"/>
    </row>
    <row r="863" spans="2:36" s="9" customFormat="1" ht="6" hidden="1" customHeight="1" x14ac:dyDescent="0.35">
      <c r="B863" s="10"/>
      <c r="F863" s="7"/>
      <c r="G863" s="2"/>
      <c r="H863" s="7"/>
      <c r="I863" s="7"/>
      <c r="J863" s="7"/>
      <c r="K863" s="7"/>
      <c r="L863" s="7"/>
      <c r="M863" s="3"/>
      <c r="N863" s="2"/>
      <c r="O863" s="7"/>
      <c r="P863" s="2"/>
      <c r="Q863" s="7"/>
      <c r="R863" s="14"/>
      <c r="S863" s="14"/>
      <c r="T863" s="20"/>
      <c r="U863" s="20"/>
      <c r="V863" s="20"/>
      <c r="W863" s="32"/>
      <c r="X863" s="173"/>
      <c r="Y863" s="174"/>
      <c r="Z863" s="6"/>
      <c r="AA863" s="6"/>
      <c r="AB863" s="6"/>
      <c r="AC863" s="6"/>
      <c r="AD863" s="6"/>
      <c r="AE863" s="6"/>
      <c r="AF863" s="6"/>
      <c r="AG863" s="6"/>
      <c r="AH863" s="6"/>
      <c r="AI863" s="6"/>
      <c r="AJ863" s="6"/>
    </row>
    <row r="864" spans="2:36" s="9" customFormat="1" ht="6" hidden="1" customHeight="1" x14ac:dyDescent="0.35">
      <c r="B864" s="10"/>
      <c r="F864" s="7"/>
      <c r="G864" s="2"/>
      <c r="H864" s="7"/>
      <c r="I864" s="7"/>
      <c r="J864" s="7"/>
      <c r="K864" s="7"/>
      <c r="L864" s="7"/>
      <c r="M864" s="3"/>
      <c r="N864" s="2"/>
      <c r="O864" s="7"/>
      <c r="P864" s="2"/>
      <c r="Q864" s="7"/>
      <c r="R864" s="14"/>
      <c r="S864" s="14"/>
      <c r="T864" s="20"/>
      <c r="U864" s="20"/>
      <c r="V864" s="20"/>
      <c r="W864" s="32"/>
      <c r="X864" s="173"/>
      <c r="Y864" s="174"/>
      <c r="Z864" s="6"/>
      <c r="AA864" s="6"/>
      <c r="AB864" s="6"/>
      <c r="AC864" s="6"/>
      <c r="AD864" s="6"/>
      <c r="AE864" s="6"/>
      <c r="AF864" s="6"/>
      <c r="AG864" s="6"/>
      <c r="AH864" s="6"/>
      <c r="AI864" s="6"/>
      <c r="AJ864" s="6"/>
    </row>
    <row r="865" spans="2:36" s="9" customFormat="1" ht="6" hidden="1" customHeight="1" x14ac:dyDescent="0.35">
      <c r="B865" s="10"/>
      <c r="F865" s="7"/>
      <c r="G865" s="2"/>
      <c r="H865" s="7"/>
      <c r="I865" s="7"/>
      <c r="J865" s="7"/>
      <c r="K865" s="7"/>
      <c r="L865" s="7"/>
      <c r="M865" s="3"/>
      <c r="N865" s="2"/>
      <c r="O865" s="7"/>
      <c r="P865" s="2"/>
      <c r="Q865" s="7"/>
      <c r="R865" s="14"/>
      <c r="S865" s="14"/>
      <c r="T865" s="20"/>
      <c r="U865" s="20"/>
      <c r="V865" s="20"/>
      <c r="W865" s="32"/>
      <c r="X865" s="173"/>
      <c r="Y865" s="174"/>
      <c r="Z865" s="6"/>
      <c r="AA865" s="6"/>
      <c r="AB865" s="6"/>
      <c r="AC865" s="6"/>
      <c r="AD865" s="6"/>
      <c r="AE865" s="6"/>
      <c r="AF865" s="6"/>
      <c r="AG865" s="6"/>
      <c r="AH865" s="6"/>
      <c r="AI865" s="6"/>
      <c r="AJ865" s="6"/>
    </row>
    <row r="866" spans="2:36" s="9" customFormat="1" ht="6" hidden="1" customHeight="1" x14ac:dyDescent="0.35">
      <c r="B866" s="10"/>
      <c r="F866" s="7"/>
      <c r="G866" s="2"/>
      <c r="H866" s="7"/>
      <c r="I866" s="7"/>
      <c r="J866" s="7"/>
      <c r="K866" s="7"/>
      <c r="L866" s="7"/>
      <c r="M866" s="3"/>
      <c r="N866" s="2"/>
      <c r="O866" s="7"/>
      <c r="P866" s="2"/>
      <c r="Q866" s="7"/>
      <c r="R866" s="14"/>
      <c r="S866" s="14"/>
      <c r="T866" s="20"/>
      <c r="U866" s="20"/>
      <c r="V866" s="20"/>
      <c r="W866" s="32"/>
      <c r="X866" s="173"/>
      <c r="Y866" s="174"/>
      <c r="Z866" s="6"/>
      <c r="AA866" s="6"/>
      <c r="AB866" s="6"/>
      <c r="AC866" s="6"/>
      <c r="AD866" s="6"/>
      <c r="AE866" s="6"/>
      <c r="AF866" s="6"/>
      <c r="AG866" s="6"/>
      <c r="AH866" s="6"/>
      <c r="AI866" s="6"/>
      <c r="AJ866" s="6"/>
    </row>
    <row r="867" spans="2:36" s="9" customFormat="1" ht="6" hidden="1" customHeight="1" x14ac:dyDescent="0.35">
      <c r="B867" s="10"/>
      <c r="F867" s="7"/>
      <c r="G867" s="2"/>
      <c r="H867" s="7"/>
      <c r="I867" s="7"/>
      <c r="J867" s="7"/>
      <c r="K867" s="7"/>
      <c r="L867" s="7"/>
      <c r="M867" s="3"/>
      <c r="N867" s="2"/>
      <c r="O867" s="7"/>
      <c r="P867" s="2"/>
      <c r="Q867" s="7"/>
      <c r="R867" s="14"/>
      <c r="S867" s="14"/>
      <c r="T867" s="20"/>
      <c r="U867" s="20"/>
      <c r="V867" s="20"/>
      <c r="W867" s="32"/>
      <c r="X867" s="173"/>
      <c r="Y867" s="174"/>
      <c r="Z867" s="6"/>
      <c r="AA867" s="6"/>
      <c r="AB867" s="6"/>
      <c r="AC867" s="6"/>
      <c r="AD867" s="6"/>
      <c r="AE867" s="6"/>
      <c r="AF867" s="6"/>
      <c r="AG867" s="6"/>
      <c r="AH867" s="6"/>
      <c r="AI867" s="6"/>
      <c r="AJ867" s="6"/>
    </row>
    <row r="868" spans="2:36" s="9" customFormat="1" ht="6" hidden="1" customHeight="1" x14ac:dyDescent="0.35">
      <c r="B868" s="10"/>
      <c r="F868" s="7"/>
      <c r="G868" s="2"/>
      <c r="H868" s="7"/>
      <c r="I868" s="7"/>
      <c r="J868" s="7"/>
      <c r="K868" s="7"/>
      <c r="L868" s="7"/>
      <c r="M868" s="3"/>
      <c r="N868" s="2"/>
      <c r="O868" s="7"/>
      <c r="P868" s="2"/>
      <c r="Q868" s="7"/>
      <c r="R868" s="14"/>
      <c r="S868" s="14"/>
      <c r="T868" s="20"/>
      <c r="U868" s="20"/>
      <c r="V868" s="20"/>
      <c r="W868" s="32"/>
      <c r="X868" s="173"/>
      <c r="Y868" s="174"/>
      <c r="Z868" s="6"/>
      <c r="AA868" s="6"/>
      <c r="AB868" s="6"/>
      <c r="AC868" s="6"/>
      <c r="AD868" s="6"/>
      <c r="AE868" s="6"/>
      <c r="AF868" s="6"/>
      <c r="AG868" s="6"/>
      <c r="AH868" s="6"/>
      <c r="AI868" s="6"/>
      <c r="AJ868" s="6"/>
    </row>
    <row r="869" spans="2:36" s="9" customFormat="1" ht="6" hidden="1" customHeight="1" x14ac:dyDescent="0.35">
      <c r="B869" s="10"/>
      <c r="F869" s="7"/>
      <c r="G869" s="2"/>
      <c r="H869" s="7"/>
      <c r="I869" s="7"/>
      <c r="J869" s="7"/>
      <c r="K869" s="7"/>
      <c r="L869" s="7"/>
      <c r="M869" s="3"/>
      <c r="N869" s="2"/>
      <c r="O869" s="7"/>
      <c r="P869" s="2"/>
      <c r="Q869" s="7"/>
      <c r="R869" s="14"/>
      <c r="S869" s="14"/>
      <c r="T869" s="20"/>
      <c r="U869" s="20"/>
      <c r="V869" s="20"/>
      <c r="W869" s="32"/>
      <c r="X869" s="173"/>
      <c r="Y869" s="174"/>
      <c r="Z869" s="6"/>
      <c r="AA869" s="6"/>
      <c r="AB869" s="6"/>
      <c r="AC869" s="6"/>
      <c r="AD869" s="6"/>
      <c r="AE869" s="6"/>
      <c r="AF869" s="6"/>
      <c r="AG869" s="6"/>
      <c r="AH869" s="6"/>
      <c r="AI869" s="6"/>
      <c r="AJ869" s="6"/>
    </row>
    <row r="870" spans="2:36" s="9" customFormat="1" ht="6" hidden="1" customHeight="1" x14ac:dyDescent="0.35">
      <c r="B870" s="10"/>
      <c r="F870" s="7"/>
      <c r="G870" s="2"/>
      <c r="H870" s="7"/>
      <c r="I870" s="7"/>
      <c r="J870" s="7"/>
      <c r="K870" s="7"/>
      <c r="L870" s="7"/>
      <c r="M870" s="3"/>
      <c r="N870" s="2"/>
      <c r="O870" s="7"/>
      <c r="P870" s="2"/>
      <c r="Q870" s="7"/>
      <c r="R870" s="14"/>
      <c r="S870" s="14"/>
      <c r="T870" s="20"/>
      <c r="U870" s="20"/>
      <c r="V870" s="20"/>
      <c r="W870" s="32"/>
      <c r="X870" s="173"/>
      <c r="Y870" s="174"/>
      <c r="Z870" s="6"/>
      <c r="AA870" s="6"/>
      <c r="AB870" s="6"/>
      <c r="AC870" s="6"/>
      <c r="AD870" s="6"/>
      <c r="AE870" s="6"/>
      <c r="AF870" s="6"/>
      <c r="AG870" s="6"/>
      <c r="AH870" s="6"/>
      <c r="AI870" s="6"/>
      <c r="AJ870" s="6"/>
    </row>
    <row r="871" spans="2:36" s="9" customFormat="1" ht="6" hidden="1" customHeight="1" x14ac:dyDescent="0.35">
      <c r="B871" s="10"/>
      <c r="F871" s="7"/>
      <c r="G871" s="2"/>
      <c r="H871" s="7"/>
      <c r="I871" s="7"/>
      <c r="J871" s="7"/>
      <c r="K871" s="7"/>
      <c r="L871" s="7"/>
      <c r="M871" s="3"/>
      <c r="N871" s="2"/>
      <c r="O871" s="7"/>
      <c r="P871" s="2"/>
      <c r="Q871" s="7"/>
      <c r="R871" s="14"/>
      <c r="S871" s="14"/>
      <c r="T871" s="20"/>
      <c r="U871" s="20"/>
      <c r="V871" s="20"/>
      <c r="W871" s="32"/>
      <c r="X871" s="173"/>
      <c r="Y871" s="174"/>
      <c r="Z871" s="6"/>
      <c r="AA871" s="6"/>
      <c r="AB871" s="6"/>
      <c r="AC871" s="6"/>
      <c r="AD871" s="6"/>
      <c r="AE871" s="6"/>
      <c r="AF871" s="6"/>
      <c r="AG871" s="6"/>
      <c r="AH871" s="6"/>
      <c r="AI871" s="6"/>
      <c r="AJ871" s="6"/>
    </row>
    <row r="872" spans="2:36" s="9" customFormat="1" ht="6" hidden="1" customHeight="1" x14ac:dyDescent="0.35">
      <c r="B872" s="10"/>
      <c r="F872" s="7"/>
      <c r="G872" s="2"/>
      <c r="H872" s="7"/>
      <c r="I872" s="7"/>
      <c r="J872" s="7"/>
      <c r="K872" s="7"/>
      <c r="L872" s="7"/>
      <c r="M872" s="3"/>
      <c r="N872" s="2"/>
      <c r="O872" s="7"/>
      <c r="P872" s="2"/>
      <c r="Q872" s="7"/>
      <c r="R872" s="14"/>
      <c r="S872" s="14"/>
      <c r="T872" s="20"/>
      <c r="U872" s="20"/>
      <c r="V872" s="20"/>
      <c r="W872" s="32"/>
      <c r="X872" s="173"/>
      <c r="Y872" s="174"/>
      <c r="Z872" s="6"/>
      <c r="AA872" s="6"/>
      <c r="AB872" s="6"/>
      <c r="AC872" s="6"/>
      <c r="AD872" s="6"/>
      <c r="AE872" s="6"/>
      <c r="AF872" s="6"/>
      <c r="AG872" s="6"/>
      <c r="AH872" s="6"/>
      <c r="AI872" s="6"/>
      <c r="AJ872" s="6"/>
    </row>
    <row r="873" spans="2:36" s="9" customFormat="1" ht="6" hidden="1" customHeight="1" x14ac:dyDescent="0.35">
      <c r="B873" s="10"/>
      <c r="F873" s="7"/>
      <c r="G873" s="2"/>
      <c r="H873" s="7"/>
      <c r="I873" s="7"/>
      <c r="J873" s="7"/>
      <c r="K873" s="7"/>
      <c r="L873" s="7"/>
      <c r="M873" s="3"/>
      <c r="N873" s="2"/>
      <c r="O873" s="7"/>
      <c r="P873" s="2"/>
      <c r="Q873" s="7"/>
      <c r="R873" s="14"/>
      <c r="S873" s="14"/>
      <c r="T873" s="20"/>
      <c r="U873" s="20"/>
      <c r="V873" s="20"/>
      <c r="W873" s="32"/>
      <c r="X873" s="173"/>
      <c r="Y873" s="174"/>
      <c r="Z873" s="6"/>
      <c r="AA873" s="6"/>
      <c r="AB873" s="6"/>
      <c r="AC873" s="6"/>
      <c r="AD873" s="6"/>
      <c r="AE873" s="6"/>
      <c r="AF873" s="6"/>
      <c r="AG873" s="6"/>
      <c r="AH873" s="6"/>
      <c r="AI873" s="6"/>
      <c r="AJ873" s="6"/>
    </row>
    <row r="874" spans="2:36" s="9" customFormat="1" ht="6" hidden="1" customHeight="1" x14ac:dyDescent="0.35">
      <c r="B874" s="10"/>
      <c r="F874" s="7"/>
      <c r="G874" s="2"/>
      <c r="H874" s="7"/>
      <c r="I874" s="7"/>
      <c r="J874" s="7"/>
      <c r="K874" s="7"/>
      <c r="L874" s="7"/>
      <c r="M874" s="3"/>
      <c r="N874" s="2"/>
      <c r="O874" s="7"/>
      <c r="P874" s="2"/>
      <c r="Q874" s="7"/>
      <c r="R874" s="14"/>
      <c r="S874" s="14"/>
      <c r="T874" s="20"/>
      <c r="U874" s="20"/>
      <c r="V874" s="20"/>
      <c r="W874" s="32"/>
      <c r="X874" s="173"/>
      <c r="Y874" s="174"/>
      <c r="Z874" s="6"/>
      <c r="AA874" s="6"/>
      <c r="AB874" s="6"/>
      <c r="AC874" s="6"/>
      <c r="AD874" s="6"/>
      <c r="AE874" s="6"/>
      <c r="AF874" s="6"/>
      <c r="AG874" s="6"/>
      <c r="AH874" s="6"/>
      <c r="AI874" s="6"/>
      <c r="AJ874" s="6"/>
    </row>
    <row r="875" spans="2:36" s="9" customFormat="1" ht="6" hidden="1" customHeight="1" x14ac:dyDescent="0.35">
      <c r="B875" s="10"/>
      <c r="F875" s="7"/>
      <c r="G875" s="2"/>
      <c r="H875" s="7"/>
      <c r="I875" s="7"/>
      <c r="J875" s="7"/>
      <c r="K875" s="7"/>
      <c r="L875" s="7"/>
      <c r="M875" s="3"/>
      <c r="N875" s="2"/>
      <c r="O875" s="7"/>
      <c r="P875" s="2"/>
      <c r="Q875" s="7"/>
      <c r="R875" s="14"/>
      <c r="S875" s="14"/>
      <c r="T875" s="20"/>
      <c r="U875" s="20"/>
      <c r="V875" s="20"/>
      <c r="W875" s="32"/>
      <c r="X875" s="173"/>
      <c r="Y875" s="174"/>
      <c r="Z875" s="6"/>
      <c r="AA875" s="6"/>
      <c r="AB875" s="6"/>
      <c r="AC875" s="6"/>
      <c r="AD875" s="6"/>
      <c r="AE875" s="6"/>
      <c r="AF875" s="6"/>
      <c r="AG875" s="6"/>
      <c r="AH875" s="6"/>
      <c r="AI875" s="6"/>
      <c r="AJ875" s="6"/>
    </row>
    <row r="876" spans="2:36" s="9" customFormat="1" ht="6" hidden="1" customHeight="1" x14ac:dyDescent="0.35">
      <c r="B876" s="10"/>
      <c r="F876" s="7"/>
      <c r="G876" s="2"/>
      <c r="H876" s="7"/>
      <c r="I876" s="7"/>
      <c r="J876" s="7"/>
      <c r="K876" s="7"/>
      <c r="L876" s="7"/>
      <c r="M876" s="3"/>
      <c r="N876" s="2"/>
      <c r="O876" s="7"/>
      <c r="P876" s="2"/>
      <c r="Q876" s="7"/>
      <c r="R876" s="14"/>
      <c r="S876" s="14"/>
      <c r="T876" s="20"/>
      <c r="U876" s="20"/>
      <c r="V876" s="20"/>
      <c r="W876" s="32"/>
      <c r="X876" s="173"/>
      <c r="Y876" s="174"/>
      <c r="Z876" s="6"/>
      <c r="AA876" s="6"/>
      <c r="AB876" s="6"/>
      <c r="AC876" s="6"/>
      <c r="AD876" s="6"/>
      <c r="AE876" s="6"/>
      <c r="AF876" s="6"/>
      <c r="AG876" s="6"/>
      <c r="AH876" s="6"/>
      <c r="AI876" s="6"/>
      <c r="AJ876" s="6"/>
    </row>
    <row r="877" spans="2:36" s="9" customFormat="1" ht="6" hidden="1" customHeight="1" x14ac:dyDescent="0.35">
      <c r="B877" s="10"/>
      <c r="F877" s="7"/>
      <c r="G877" s="2"/>
      <c r="H877" s="7"/>
      <c r="I877" s="7"/>
      <c r="J877" s="7"/>
      <c r="K877" s="7"/>
      <c r="L877" s="7"/>
      <c r="M877" s="3"/>
      <c r="N877" s="2"/>
      <c r="O877" s="7"/>
      <c r="P877" s="2"/>
      <c r="Q877" s="7"/>
      <c r="R877" s="14"/>
      <c r="S877" s="14"/>
      <c r="T877" s="20"/>
      <c r="U877" s="20"/>
      <c r="V877" s="20"/>
      <c r="W877" s="32"/>
      <c r="X877" s="173"/>
      <c r="Y877" s="174"/>
      <c r="Z877" s="6"/>
      <c r="AA877" s="6"/>
      <c r="AB877" s="6"/>
      <c r="AC877" s="6"/>
      <c r="AD877" s="6"/>
      <c r="AE877" s="6"/>
      <c r="AF877" s="6"/>
      <c r="AG877" s="6"/>
      <c r="AH877" s="6"/>
      <c r="AI877" s="6"/>
      <c r="AJ877" s="6"/>
    </row>
    <row r="878" spans="2:36" s="9" customFormat="1" ht="6" hidden="1" customHeight="1" x14ac:dyDescent="0.35">
      <c r="B878" s="10"/>
      <c r="F878" s="7"/>
      <c r="G878" s="2"/>
      <c r="H878" s="7"/>
      <c r="I878" s="7"/>
      <c r="J878" s="7"/>
      <c r="K878" s="7"/>
      <c r="L878" s="7"/>
      <c r="M878" s="3"/>
      <c r="N878" s="2"/>
      <c r="O878" s="7"/>
      <c r="P878" s="2"/>
      <c r="Q878" s="7"/>
      <c r="R878" s="14"/>
      <c r="S878" s="14"/>
      <c r="T878" s="20"/>
      <c r="U878" s="20"/>
      <c r="V878" s="20"/>
      <c r="W878" s="32"/>
      <c r="X878" s="173"/>
      <c r="Y878" s="174"/>
      <c r="Z878" s="6"/>
      <c r="AA878" s="6"/>
      <c r="AB878" s="6"/>
      <c r="AC878" s="6"/>
      <c r="AD878" s="6"/>
      <c r="AE878" s="6"/>
      <c r="AF878" s="6"/>
      <c r="AG878" s="6"/>
      <c r="AH878" s="6"/>
      <c r="AI878" s="6"/>
      <c r="AJ878" s="6"/>
    </row>
    <row r="879" spans="2:36" s="9" customFormat="1" ht="6" hidden="1" customHeight="1" x14ac:dyDescent="0.35">
      <c r="B879" s="10"/>
      <c r="F879" s="7"/>
      <c r="G879" s="2"/>
      <c r="H879" s="7"/>
      <c r="I879" s="7"/>
      <c r="J879" s="7"/>
      <c r="K879" s="7"/>
      <c r="L879" s="7"/>
      <c r="M879" s="3"/>
      <c r="N879" s="2"/>
      <c r="O879" s="7"/>
      <c r="P879" s="2"/>
      <c r="Q879" s="7"/>
      <c r="R879" s="14"/>
      <c r="S879" s="14"/>
      <c r="T879" s="20"/>
      <c r="U879" s="20"/>
      <c r="V879" s="20"/>
      <c r="W879" s="32"/>
      <c r="X879" s="173"/>
      <c r="Y879" s="174"/>
      <c r="Z879" s="6"/>
      <c r="AA879" s="6"/>
      <c r="AB879" s="6"/>
      <c r="AC879" s="6"/>
      <c r="AD879" s="6"/>
      <c r="AE879" s="6"/>
      <c r="AF879" s="6"/>
      <c r="AG879" s="6"/>
      <c r="AH879" s="6"/>
      <c r="AI879" s="6"/>
      <c r="AJ879" s="6"/>
    </row>
    <row r="880" spans="2:36" s="9" customFormat="1" ht="6" hidden="1" customHeight="1" x14ac:dyDescent="0.35">
      <c r="B880" s="10"/>
      <c r="F880" s="7"/>
      <c r="G880" s="2"/>
      <c r="H880" s="7"/>
      <c r="I880" s="7"/>
      <c r="J880" s="7"/>
      <c r="K880" s="7"/>
      <c r="L880" s="7"/>
      <c r="M880" s="3"/>
      <c r="N880" s="2"/>
      <c r="O880" s="7"/>
      <c r="P880" s="2"/>
      <c r="Q880" s="7"/>
      <c r="R880" s="14"/>
      <c r="S880" s="14"/>
      <c r="T880" s="20"/>
      <c r="U880" s="20"/>
      <c r="V880" s="20"/>
      <c r="W880" s="32"/>
      <c r="X880" s="173"/>
      <c r="Y880" s="174"/>
      <c r="Z880" s="6"/>
      <c r="AA880" s="6"/>
      <c r="AB880" s="6"/>
      <c r="AC880" s="6"/>
      <c r="AD880" s="6"/>
      <c r="AE880" s="6"/>
      <c r="AF880" s="6"/>
      <c r="AG880" s="6"/>
      <c r="AH880" s="6"/>
      <c r="AI880" s="6"/>
      <c r="AJ880" s="6"/>
    </row>
    <row r="881" spans="2:36" s="9" customFormat="1" ht="6" hidden="1" customHeight="1" x14ac:dyDescent="0.35">
      <c r="B881" s="10"/>
      <c r="F881" s="7"/>
      <c r="G881" s="2"/>
      <c r="H881" s="7"/>
      <c r="I881" s="7"/>
      <c r="J881" s="7"/>
      <c r="K881" s="7"/>
      <c r="L881" s="7"/>
      <c r="M881" s="3"/>
      <c r="N881" s="2"/>
      <c r="O881" s="7"/>
      <c r="P881" s="2"/>
      <c r="Q881" s="7"/>
      <c r="R881" s="14"/>
      <c r="S881" s="14"/>
      <c r="T881" s="20"/>
      <c r="U881" s="20"/>
      <c r="V881" s="20"/>
      <c r="W881" s="32"/>
      <c r="X881" s="173"/>
      <c r="Y881" s="174"/>
      <c r="Z881" s="6"/>
      <c r="AA881" s="6"/>
      <c r="AB881" s="6"/>
      <c r="AC881" s="6"/>
      <c r="AD881" s="6"/>
      <c r="AE881" s="6"/>
      <c r="AF881" s="6"/>
      <c r="AG881" s="6"/>
      <c r="AH881" s="6"/>
      <c r="AI881" s="6"/>
      <c r="AJ881" s="6"/>
    </row>
    <row r="882" spans="2:36" s="9" customFormat="1" ht="6" hidden="1" customHeight="1" x14ac:dyDescent="0.35">
      <c r="B882" s="10"/>
      <c r="F882" s="7"/>
      <c r="G882" s="2"/>
      <c r="H882" s="7"/>
      <c r="I882" s="7"/>
      <c r="J882" s="7"/>
      <c r="K882" s="7"/>
      <c r="L882" s="7"/>
      <c r="M882" s="3"/>
      <c r="N882" s="2"/>
      <c r="O882" s="7"/>
      <c r="P882" s="2"/>
      <c r="Q882" s="7"/>
      <c r="R882" s="14"/>
      <c r="S882" s="14"/>
      <c r="T882" s="20"/>
      <c r="U882" s="20"/>
      <c r="V882" s="20"/>
      <c r="W882" s="32"/>
      <c r="X882" s="173"/>
      <c r="Y882" s="174"/>
      <c r="Z882" s="6"/>
      <c r="AA882" s="6"/>
      <c r="AB882" s="6"/>
      <c r="AC882" s="6"/>
      <c r="AD882" s="6"/>
      <c r="AE882" s="6"/>
      <c r="AF882" s="6"/>
      <c r="AG882" s="6"/>
      <c r="AH882" s="6"/>
      <c r="AI882" s="6"/>
      <c r="AJ882" s="6"/>
    </row>
    <row r="883" spans="2:36" s="9" customFormat="1" ht="6" hidden="1" customHeight="1" x14ac:dyDescent="0.35">
      <c r="B883" s="10"/>
      <c r="F883" s="7"/>
      <c r="G883" s="2"/>
      <c r="H883" s="7"/>
      <c r="I883" s="7"/>
      <c r="J883" s="7"/>
      <c r="K883" s="7"/>
      <c r="L883" s="7"/>
      <c r="M883" s="3"/>
      <c r="N883" s="2"/>
      <c r="O883" s="7"/>
      <c r="P883" s="2"/>
      <c r="Q883" s="7"/>
      <c r="R883" s="14"/>
      <c r="S883" s="14"/>
      <c r="T883" s="20"/>
      <c r="U883" s="20"/>
      <c r="V883" s="20"/>
      <c r="W883" s="32"/>
      <c r="X883" s="173"/>
      <c r="Y883" s="174"/>
      <c r="Z883" s="6"/>
      <c r="AA883" s="6"/>
      <c r="AB883" s="6"/>
      <c r="AC883" s="6"/>
      <c r="AD883" s="6"/>
      <c r="AE883" s="6"/>
      <c r="AF883" s="6"/>
      <c r="AG883" s="6"/>
      <c r="AH883" s="6"/>
      <c r="AI883" s="6"/>
      <c r="AJ883" s="6"/>
    </row>
    <row r="884" spans="2:36" s="9" customFormat="1" ht="6" hidden="1" customHeight="1" x14ac:dyDescent="0.35">
      <c r="B884" s="10"/>
      <c r="F884" s="7"/>
      <c r="G884" s="2"/>
      <c r="H884" s="7"/>
      <c r="I884" s="7"/>
      <c r="J884" s="7"/>
      <c r="K884" s="7"/>
      <c r="L884" s="7"/>
      <c r="M884" s="3"/>
      <c r="N884" s="2"/>
      <c r="O884" s="7"/>
      <c r="P884" s="2"/>
      <c r="Q884" s="7"/>
      <c r="R884" s="14"/>
      <c r="S884" s="14"/>
      <c r="T884" s="20"/>
      <c r="U884" s="20"/>
      <c r="V884" s="20"/>
      <c r="W884" s="32"/>
      <c r="X884" s="173"/>
      <c r="Y884" s="174"/>
      <c r="Z884" s="6"/>
      <c r="AA884" s="6"/>
      <c r="AB884" s="6"/>
      <c r="AC884" s="6"/>
      <c r="AD884" s="6"/>
      <c r="AE884" s="6"/>
      <c r="AF884" s="6"/>
      <c r="AG884" s="6"/>
      <c r="AH884" s="6"/>
      <c r="AI884" s="6"/>
      <c r="AJ884" s="6"/>
    </row>
    <row r="885" spans="2:36" s="9" customFormat="1" ht="6" hidden="1" customHeight="1" x14ac:dyDescent="0.35">
      <c r="B885" s="10"/>
      <c r="F885" s="7"/>
      <c r="G885" s="2"/>
      <c r="H885" s="7"/>
      <c r="I885" s="7"/>
      <c r="J885" s="7"/>
      <c r="K885" s="7"/>
      <c r="L885" s="7"/>
      <c r="M885" s="3"/>
      <c r="N885" s="2"/>
      <c r="O885" s="7"/>
      <c r="P885" s="2"/>
      <c r="Q885" s="7"/>
      <c r="R885" s="14"/>
      <c r="S885" s="14"/>
      <c r="T885" s="20"/>
      <c r="U885" s="20"/>
      <c r="V885" s="20"/>
      <c r="W885" s="32"/>
      <c r="X885" s="173"/>
      <c r="Y885" s="174"/>
      <c r="Z885" s="6"/>
      <c r="AA885" s="6"/>
      <c r="AB885" s="6"/>
      <c r="AC885" s="6"/>
      <c r="AD885" s="6"/>
      <c r="AE885" s="6"/>
      <c r="AF885" s="6"/>
      <c r="AG885" s="6"/>
      <c r="AH885" s="6"/>
      <c r="AI885" s="6"/>
      <c r="AJ885" s="6"/>
    </row>
    <row r="886" spans="2:36" s="9" customFormat="1" ht="6" hidden="1" customHeight="1" x14ac:dyDescent="0.35">
      <c r="B886" s="10"/>
      <c r="F886" s="7"/>
      <c r="G886" s="2"/>
      <c r="H886" s="7"/>
      <c r="I886" s="7"/>
      <c r="J886" s="7"/>
      <c r="K886" s="7"/>
      <c r="L886" s="7"/>
      <c r="M886" s="3"/>
      <c r="N886" s="2"/>
      <c r="O886" s="7"/>
      <c r="P886" s="2"/>
      <c r="Q886" s="7"/>
      <c r="R886" s="14"/>
      <c r="S886" s="14"/>
      <c r="T886" s="20"/>
      <c r="U886" s="20"/>
      <c r="V886" s="20"/>
      <c r="W886" s="32"/>
      <c r="X886" s="173"/>
      <c r="Y886" s="174"/>
      <c r="Z886" s="6"/>
      <c r="AA886" s="6"/>
      <c r="AB886" s="6"/>
      <c r="AC886" s="6"/>
      <c r="AD886" s="6"/>
      <c r="AE886" s="6"/>
      <c r="AF886" s="6"/>
      <c r="AG886" s="6"/>
      <c r="AH886" s="6"/>
      <c r="AI886" s="6"/>
      <c r="AJ886" s="6"/>
    </row>
    <row r="887" spans="2:36" s="9" customFormat="1" ht="6" hidden="1" customHeight="1" x14ac:dyDescent="0.35">
      <c r="B887" s="10"/>
      <c r="F887" s="7"/>
      <c r="G887" s="2"/>
      <c r="H887" s="7"/>
      <c r="I887" s="7"/>
      <c r="J887" s="7"/>
      <c r="K887" s="7"/>
      <c r="L887" s="7"/>
      <c r="M887" s="3"/>
      <c r="N887" s="2"/>
      <c r="O887" s="7"/>
      <c r="P887" s="2"/>
      <c r="Q887" s="7"/>
      <c r="R887" s="14"/>
      <c r="S887" s="14"/>
      <c r="T887" s="20"/>
      <c r="U887" s="20"/>
      <c r="V887" s="20"/>
      <c r="W887" s="32"/>
      <c r="X887" s="173"/>
      <c r="Y887" s="174"/>
      <c r="Z887" s="6"/>
      <c r="AA887" s="6"/>
      <c r="AB887" s="6"/>
      <c r="AC887" s="6"/>
      <c r="AD887" s="6"/>
      <c r="AE887" s="6"/>
      <c r="AF887" s="6"/>
      <c r="AG887" s="6"/>
      <c r="AH887" s="6"/>
      <c r="AI887" s="6"/>
      <c r="AJ887" s="6"/>
    </row>
    <row r="888" spans="2:36" s="9" customFormat="1" ht="6" hidden="1" customHeight="1" x14ac:dyDescent="0.35">
      <c r="B888" s="10"/>
      <c r="F888" s="7"/>
      <c r="G888" s="2"/>
      <c r="H888" s="7"/>
      <c r="I888" s="7"/>
      <c r="J888" s="7"/>
      <c r="K888" s="7"/>
      <c r="L888" s="7"/>
      <c r="M888" s="3"/>
      <c r="N888" s="2"/>
      <c r="O888" s="7"/>
      <c r="P888" s="2"/>
      <c r="Q888" s="7"/>
      <c r="R888" s="14"/>
      <c r="S888" s="14"/>
      <c r="T888" s="20"/>
      <c r="U888" s="20"/>
      <c r="V888" s="20"/>
      <c r="W888" s="32"/>
      <c r="X888" s="173"/>
      <c r="Y888" s="174"/>
      <c r="Z888" s="6"/>
      <c r="AA888" s="6"/>
      <c r="AB888" s="6"/>
      <c r="AC888" s="6"/>
      <c r="AD888" s="6"/>
      <c r="AE888" s="6"/>
      <c r="AF888" s="6"/>
      <c r="AG888" s="6"/>
      <c r="AH888" s="6"/>
      <c r="AI888" s="6"/>
      <c r="AJ888" s="6"/>
    </row>
    <row r="889" spans="2:36" s="9" customFormat="1" ht="6" hidden="1" customHeight="1" x14ac:dyDescent="0.35">
      <c r="B889" s="10"/>
      <c r="F889" s="7"/>
      <c r="G889" s="2"/>
      <c r="H889" s="7"/>
      <c r="I889" s="7"/>
      <c r="J889" s="7"/>
      <c r="K889" s="7"/>
      <c r="L889" s="7"/>
      <c r="M889" s="3"/>
      <c r="N889" s="2"/>
      <c r="O889" s="7"/>
      <c r="P889" s="2"/>
      <c r="Q889" s="7"/>
      <c r="R889" s="14"/>
      <c r="S889" s="14"/>
      <c r="T889" s="20"/>
      <c r="U889" s="20"/>
      <c r="V889" s="20"/>
      <c r="W889" s="32"/>
      <c r="X889" s="173"/>
      <c r="Y889" s="174"/>
      <c r="Z889" s="6"/>
      <c r="AA889" s="6"/>
      <c r="AB889" s="6"/>
      <c r="AC889" s="6"/>
      <c r="AD889" s="6"/>
      <c r="AE889" s="6"/>
      <c r="AF889" s="6"/>
      <c r="AG889" s="6"/>
      <c r="AH889" s="6"/>
      <c r="AI889" s="6"/>
      <c r="AJ889" s="6"/>
    </row>
    <row r="890" spans="2:36" s="9" customFormat="1" ht="6" hidden="1" customHeight="1" x14ac:dyDescent="0.35">
      <c r="B890" s="10"/>
      <c r="F890" s="7"/>
      <c r="G890" s="2"/>
      <c r="H890" s="7"/>
      <c r="I890" s="7"/>
      <c r="J890" s="7"/>
      <c r="K890" s="7"/>
      <c r="L890" s="7"/>
      <c r="M890" s="3"/>
      <c r="N890" s="2"/>
      <c r="O890" s="7"/>
      <c r="P890" s="2"/>
      <c r="Q890" s="7"/>
      <c r="R890" s="14"/>
      <c r="S890" s="14"/>
      <c r="T890" s="20"/>
      <c r="U890" s="20"/>
      <c r="V890" s="20"/>
      <c r="W890" s="32"/>
      <c r="X890" s="173"/>
      <c r="Y890" s="174"/>
      <c r="Z890" s="6"/>
      <c r="AA890" s="6"/>
      <c r="AB890" s="6"/>
      <c r="AC890" s="6"/>
      <c r="AD890" s="6"/>
      <c r="AE890" s="6"/>
      <c r="AF890" s="6"/>
      <c r="AG890" s="6"/>
      <c r="AH890" s="6"/>
      <c r="AI890" s="6"/>
      <c r="AJ890" s="6"/>
    </row>
    <row r="891" spans="2:36" s="9" customFormat="1" ht="6" hidden="1" customHeight="1" x14ac:dyDescent="0.35">
      <c r="B891" s="10"/>
      <c r="F891" s="7"/>
      <c r="G891" s="2"/>
      <c r="H891" s="7"/>
      <c r="I891" s="7"/>
      <c r="J891" s="7"/>
      <c r="K891" s="7"/>
      <c r="L891" s="7"/>
      <c r="M891" s="3"/>
      <c r="N891" s="2"/>
      <c r="O891" s="7"/>
      <c r="P891" s="2"/>
      <c r="Q891" s="7"/>
      <c r="R891" s="14"/>
      <c r="S891" s="14"/>
      <c r="T891" s="20"/>
      <c r="U891" s="20"/>
      <c r="V891" s="20"/>
      <c r="W891" s="32"/>
      <c r="X891" s="173"/>
      <c r="Y891" s="174"/>
      <c r="Z891" s="6"/>
      <c r="AA891" s="6"/>
      <c r="AB891" s="6"/>
      <c r="AC891" s="6"/>
      <c r="AD891" s="6"/>
      <c r="AE891" s="6"/>
      <c r="AF891" s="6"/>
      <c r="AG891" s="6"/>
      <c r="AH891" s="6"/>
      <c r="AI891" s="6"/>
      <c r="AJ891" s="6"/>
    </row>
    <row r="892" spans="2:36" s="9" customFormat="1" ht="6" hidden="1" customHeight="1" x14ac:dyDescent="0.35">
      <c r="B892" s="10"/>
      <c r="F892" s="7"/>
      <c r="G892" s="2"/>
      <c r="H892" s="7"/>
      <c r="I892" s="7"/>
      <c r="J892" s="7"/>
      <c r="K892" s="7"/>
      <c r="L892" s="7"/>
      <c r="M892" s="3"/>
      <c r="N892" s="2"/>
      <c r="O892" s="7"/>
      <c r="P892" s="2"/>
      <c r="Q892" s="7"/>
      <c r="R892" s="14"/>
      <c r="S892" s="14"/>
      <c r="T892" s="20"/>
      <c r="U892" s="20"/>
      <c r="V892" s="20"/>
      <c r="W892" s="32"/>
      <c r="X892" s="173"/>
      <c r="Y892" s="174"/>
      <c r="Z892" s="6"/>
      <c r="AA892" s="6"/>
      <c r="AB892" s="6"/>
      <c r="AC892" s="6"/>
      <c r="AD892" s="6"/>
      <c r="AE892" s="6"/>
      <c r="AF892" s="6"/>
      <c r="AG892" s="6"/>
      <c r="AH892" s="6"/>
      <c r="AI892" s="6"/>
      <c r="AJ892" s="6"/>
    </row>
    <row r="893" spans="2:36" s="9" customFormat="1" ht="6" hidden="1" customHeight="1" x14ac:dyDescent="0.35">
      <c r="B893" s="10"/>
      <c r="F893" s="7"/>
      <c r="G893" s="2"/>
      <c r="H893" s="7"/>
      <c r="I893" s="7"/>
      <c r="J893" s="7"/>
      <c r="K893" s="7"/>
      <c r="L893" s="7"/>
      <c r="M893" s="3"/>
      <c r="N893" s="2"/>
      <c r="O893" s="7"/>
      <c r="P893" s="2"/>
      <c r="Q893" s="7"/>
      <c r="R893" s="14"/>
      <c r="S893" s="14"/>
      <c r="T893" s="20"/>
      <c r="U893" s="20"/>
      <c r="V893" s="20"/>
      <c r="W893" s="32"/>
      <c r="X893" s="173"/>
      <c r="Y893" s="174"/>
      <c r="Z893" s="6"/>
      <c r="AA893" s="6"/>
      <c r="AB893" s="6"/>
      <c r="AC893" s="6"/>
      <c r="AD893" s="6"/>
      <c r="AE893" s="6"/>
      <c r="AF893" s="6"/>
      <c r="AG893" s="6"/>
      <c r="AH893" s="6"/>
      <c r="AI893" s="6"/>
      <c r="AJ893" s="6"/>
    </row>
    <row r="894" spans="2:36" s="9" customFormat="1" ht="6" hidden="1" customHeight="1" x14ac:dyDescent="0.35">
      <c r="B894" s="10"/>
      <c r="F894" s="7"/>
      <c r="G894" s="2"/>
      <c r="H894" s="7"/>
      <c r="I894" s="7"/>
      <c r="J894" s="7"/>
      <c r="K894" s="7"/>
      <c r="L894" s="7"/>
      <c r="M894" s="3"/>
      <c r="N894" s="2"/>
      <c r="O894" s="7"/>
      <c r="P894" s="2"/>
      <c r="Q894" s="7"/>
      <c r="R894" s="14"/>
      <c r="S894" s="14"/>
      <c r="T894" s="20"/>
      <c r="U894" s="20"/>
      <c r="V894" s="20"/>
      <c r="W894" s="32"/>
      <c r="X894" s="173"/>
      <c r="Y894" s="174"/>
      <c r="Z894" s="6"/>
      <c r="AA894" s="6"/>
      <c r="AB894" s="6"/>
      <c r="AC894" s="6"/>
      <c r="AD894" s="6"/>
      <c r="AE894" s="6"/>
      <c r="AF894" s="6"/>
      <c r="AG894" s="6"/>
      <c r="AH894" s="6"/>
      <c r="AI894" s="6"/>
      <c r="AJ894" s="6"/>
    </row>
    <row r="895" spans="2:36" s="9" customFormat="1" ht="6" hidden="1" customHeight="1" x14ac:dyDescent="0.35">
      <c r="B895" s="10"/>
      <c r="F895" s="7"/>
      <c r="G895" s="2"/>
      <c r="H895" s="7"/>
      <c r="I895" s="7"/>
      <c r="J895" s="7"/>
      <c r="K895" s="7"/>
      <c r="L895" s="7"/>
      <c r="M895" s="3"/>
      <c r="N895" s="2"/>
      <c r="O895" s="7"/>
      <c r="P895" s="2"/>
      <c r="Q895" s="7"/>
      <c r="R895" s="14"/>
      <c r="S895" s="14"/>
      <c r="T895" s="20"/>
      <c r="U895" s="20"/>
      <c r="V895" s="20"/>
      <c r="W895" s="32"/>
      <c r="X895" s="173"/>
      <c r="Y895" s="174"/>
      <c r="Z895" s="6"/>
      <c r="AA895" s="6"/>
      <c r="AB895" s="6"/>
      <c r="AC895" s="6"/>
      <c r="AD895" s="6"/>
      <c r="AE895" s="6"/>
      <c r="AF895" s="6"/>
      <c r="AG895" s="6"/>
      <c r="AH895" s="6"/>
      <c r="AI895" s="6"/>
      <c r="AJ895" s="6"/>
    </row>
    <row r="896" spans="2:36" s="9" customFormat="1" ht="6" hidden="1" customHeight="1" x14ac:dyDescent="0.35">
      <c r="B896" s="10"/>
      <c r="F896" s="7"/>
      <c r="G896" s="2"/>
      <c r="H896" s="7"/>
      <c r="I896" s="7"/>
      <c r="J896" s="7"/>
      <c r="K896" s="7"/>
      <c r="L896" s="7"/>
      <c r="M896" s="3"/>
      <c r="N896" s="2"/>
      <c r="O896" s="7"/>
      <c r="P896" s="2"/>
      <c r="Q896" s="7"/>
      <c r="R896" s="14"/>
      <c r="S896" s="14"/>
      <c r="T896" s="20"/>
      <c r="U896" s="20"/>
      <c r="V896" s="20"/>
      <c r="W896" s="32"/>
      <c r="X896" s="173"/>
      <c r="Y896" s="174"/>
      <c r="Z896" s="6"/>
      <c r="AA896" s="6"/>
      <c r="AB896" s="6"/>
      <c r="AC896" s="6"/>
      <c r="AD896" s="6"/>
      <c r="AE896" s="6"/>
      <c r="AF896" s="6"/>
      <c r="AG896" s="6"/>
      <c r="AH896" s="6"/>
      <c r="AI896" s="6"/>
      <c r="AJ896" s="6"/>
    </row>
    <row r="897" spans="2:36" s="9" customFormat="1" ht="6" hidden="1" customHeight="1" x14ac:dyDescent="0.35">
      <c r="B897" s="10"/>
      <c r="F897" s="7"/>
      <c r="G897" s="2"/>
      <c r="H897" s="7"/>
      <c r="I897" s="7"/>
      <c r="J897" s="7"/>
      <c r="K897" s="7"/>
      <c r="L897" s="7"/>
      <c r="M897" s="3"/>
      <c r="N897" s="2"/>
      <c r="O897" s="7"/>
      <c r="P897" s="2"/>
      <c r="Q897" s="7"/>
      <c r="R897" s="14"/>
      <c r="S897" s="14"/>
      <c r="T897" s="20"/>
      <c r="U897" s="20"/>
      <c r="V897" s="20"/>
      <c r="W897" s="32"/>
      <c r="X897" s="173"/>
      <c r="Y897" s="174"/>
      <c r="Z897" s="6"/>
      <c r="AA897" s="6"/>
      <c r="AB897" s="6"/>
      <c r="AC897" s="6"/>
      <c r="AD897" s="6"/>
      <c r="AE897" s="6"/>
      <c r="AF897" s="6"/>
      <c r="AG897" s="6"/>
      <c r="AH897" s="6"/>
      <c r="AI897" s="6"/>
      <c r="AJ897" s="6"/>
    </row>
    <row r="898" spans="2:36" s="9" customFormat="1" ht="6" hidden="1" customHeight="1" x14ac:dyDescent="0.35">
      <c r="B898" s="10"/>
      <c r="F898" s="7"/>
      <c r="G898" s="2"/>
      <c r="H898" s="7"/>
      <c r="I898" s="7"/>
      <c r="J898" s="7"/>
      <c r="K898" s="7"/>
      <c r="L898" s="7"/>
      <c r="M898" s="3"/>
      <c r="N898" s="2"/>
      <c r="O898" s="7"/>
      <c r="P898" s="2"/>
      <c r="Q898" s="7"/>
      <c r="R898" s="14"/>
      <c r="S898" s="14"/>
      <c r="T898" s="20"/>
      <c r="U898" s="20"/>
      <c r="V898" s="20"/>
      <c r="W898" s="32"/>
      <c r="X898" s="173"/>
      <c r="Y898" s="174"/>
      <c r="Z898" s="6"/>
      <c r="AA898" s="6"/>
      <c r="AB898" s="6"/>
      <c r="AC898" s="6"/>
      <c r="AD898" s="6"/>
      <c r="AE898" s="6"/>
      <c r="AF898" s="6"/>
      <c r="AG898" s="6"/>
      <c r="AH898" s="6"/>
      <c r="AI898" s="6"/>
      <c r="AJ898" s="6"/>
    </row>
    <row r="899" spans="2:36" s="9" customFormat="1" ht="6" hidden="1" customHeight="1" x14ac:dyDescent="0.35">
      <c r="B899" s="10"/>
      <c r="F899" s="7"/>
      <c r="G899" s="2"/>
      <c r="H899" s="7"/>
      <c r="I899" s="7"/>
      <c r="J899" s="7"/>
      <c r="K899" s="7"/>
      <c r="L899" s="7"/>
      <c r="M899" s="3"/>
      <c r="N899" s="2"/>
      <c r="O899" s="7"/>
      <c r="P899" s="2"/>
      <c r="Q899" s="7"/>
      <c r="R899" s="14"/>
      <c r="S899" s="14"/>
      <c r="T899" s="20"/>
      <c r="U899" s="20"/>
      <c r="V899" s="20"/>
      <c r="W899" s="32"/>
      <c r="X899" s="173"/>
      <c r="Y899" s="174"/>
      <c r="Z899" s="6"/>
      <c r="AA899" s="6"/>
      <c r="AB899" s="6"/>
      <c r="AC899" s="6"/>
      <c r="AD899" s="6"/>
      <c r="AE899" s="6"/>
      <c r="AF899" s="6"/>
      <c r="AG899" s="6"/>
      <c r="AH899" s="6"/>
      <c r="AI899" s="6"/>
      <c r="AJ899" s="6"/>
    </row>
    <row r="900" spans="2:36" s="9" customFormat="1" ht="6" hidden="1" customHeight="1" x14ac:dyDescent="0.35">
      <c r="B900" s="10"/>
      <c r="F900" s="7"/>
      <c r="G900" s="2"/>
      <c r="H900" s="7"/>
      <c r="I900" s="7"/>
      <c r="J900" s="7"/>
      <c r="K900" s="7"/>
      <c r="L900" s="7"/>
      <c r="M900" s="3"/>
      <c r="N900" s="2"/>
      <c r="O900" s="7"/>
      <c r="P900" s="2"/>
      <c r="Q900" s="7"/>
      <c r="R900" s="14"/>
      <c r="S900" s="14"/>
      <c r="T900" s="20"/>
      <c r="U900" s="20"/>
      <c r="V900" s="20"/>
      <c r="W900" s="32"/>
      <c r="X900" s="173"/>
      <c r="Y900" s="174"/>
      <c r="Z900" s="6"/>
      <c r="AA900" s="6"/>
      <c r="AB900" s="6"/>
      <c r="AC900" s="6"/>
      <c r="AD900" s="6"/>
      <c r="AE900" s="6"/>
      <c r="AF900" s="6"/>
      <c r="AG900" s="6"/>
      <c r="AH900" s="6"/>
      <c r="AI900" s="6"/>
      <c r="AJ900" s="6"/>
    </row>
    <row r="901" spans="2:36" s="9" customFormat="1" ht="6" hidden="1" customHeight="1" x14ac:dyDescent="0.35">
      <c r="B901" s="10"/>
      <c r="F901" s="7"/>
      <c r="G901" s="2"/>
      <c r="H901" s="7"/>
      <c r="I901" s="7"/>
      <c r="J901" s="7"/>
      <c r="K901" s="7"/>
      <c r="L901" s="7"/>
      <c r="M901" s="3"/>
      <c r="N901" s="2"/>
      <c r="O901" s="7"/>
      <c r="P901" s="2"/>
      <c r="Q901" s="7"/>
      <c r="R901" s="14"/>
      <c r="S901" s="14"/>
      <c r="T901" s="20"/>
      <c r="U901" s="20"/>
      <c r="V901" s="20"/>
      <c r="W901" s="32"/>
      <c r="X901" s="173"/>
      <c r="Y901" s="174"/>
      <c r="Z901" s="6"/>
      <c r="AA901" s="6"/>
      <c r="AB901" s="6"/>
      <c r="AC901" s="6"/>
      <c r="AD901" s="6"/>
      <c r="AE901" s="6"/>
      <c r="AF901" s="6"/>
      <c r="AG901" s="6"/>
      <c r="AH901" s="6"/>
      <c r="AI901" s="6"/>
      <c r="AJ901" s="6"/>
    </row>
    <row r="902" spans="2:36" s="9" customFormat="1" ht="6" hidden="1" customHeight="1" x14ac:dyDescent="0.35">
      <c r="B902" s="10"/>
      <c r="F902" s="7"/>
      <c r="G902" s="2"/>
      <c r="H902" s="7"/>
      <c r="I902" s="7"/>
      <c r="J902" s="7"/>
      <c r="K902" s="7"/>
      <c r="L902" s="7"/>
      <c r="M902" s="3"/>
      <c r="N902" s="2"/>
      <c r="O902" s="7"/>
      <c r="P902" s="2"/>
      <c r="Q902" s="7"/>
      <c r="R902" s="14"/>
      <c r="S902" s="14"/>
      <c r="T902" s="20"/>
      <c r="U902" s="20"/>
      <c r="V902" s="20"/>
      <c r="W902" s="32"/>
      <c r="X902" s="173"/>
      <c r="Y902" s="174"/>
      <c r="Z902" s="6"/>
      <c r="AA902" s="6"/>
      <c r="AB902" s="6"/>
      <c r="AC902" s="6"/>
      <c r="AD902" s="6"/>
      <c r="AE902" s="6"/>
      <c r="AF902" s="6"/>
      <c r="AG902" s="6"/>
      <c r="AH902" s="6"/>
      <c r="AI902" s="6"/>
      <c r="AJ902" s="6"/>
    </row>
    <row r="903" spans="2:36" s="9" customFormat="1" ht="6" hidden="1" customHeight="1" x14ac:dyDescent="0.35">
      <c r="B903" s="10"/>
      <c r="F903" s="7"/>
      <c r="G903" s="2"/>
      <c r="H903" s="7"/>
      <c r="I903" s="7"/>
      <c r="J903" s="7"/>
      <c r="K903" s="7"/>
      <c r="L903" s="7"/>
      <c r="M903" s="3"/>
      <c r="N903" s="2"/>
      <c r="O903" s="7"/>
      <c r="P903" s="2"/>
      <c r="Q903" s="7"/>
      <c r="R903" s="14"/>
      <c r="S903" s="14"/>
      <c r="T903" s="20"/>
      <c r="U903" s="20"/>
      <c r="V903" s="20"/>
      <c r="W903" s="32"/>
      <c r="X903" s="173"/>
      <c r="Y903" s="174"/>
      <c r="Z903" s="6"/>
      <c r="AA903" s="6"/>
      <c r="AB903" s="6"/>
      <c r="AC903" s="6"/>
      <c r="AD903" s="6"/>
      <c r="AE903" s="6"/>
      <c r="AF903" s="6"/>
      <c r="AG903" s="6"/>
      <c r="AH903" s="6"/>
      <c r="AI903" s="6"/>
      <c r="AJ903" s="6"/>
    </row>
    <row r="904" spans="2:36" s="9" customFormat="1" ht="6" hidden="1" customHeight="1" x14ac:dyDescent="0.35">
      <c r="B904" s="10"/>
      <c r="F904" s="7"/>
      <c r="G904" s="2"/>
      <c r="H904" s="7"/>
      <c r="I904" s="7"/>
      <c r="J904" s="7"/>
      <c r="K904" s="7"/>
      <c r="L904" s="7"/>
      <c r="M904" s="3"/>
      <c r="N904" s="2"/>
      <c r="O904" s="7"/>
      <c r="P904" s="2"/>
      <c r="Q904" s="7"/>
      <c r="R904" s="14"/>
      <c r="S904" s="14"/>
      <c r="T904" s="20"/>
      <c r="U904" s="20"/>
      <c r="V904" s="20"/>
      <c r="W904" s="32"/>
      <c r="X904" s="173"/>
      <c r="Y904" s="174"/>
      <c r="Z904" s="6"/>
      <c r="AA904" s="6"/>
      <c r="AB904" s="6"/>
      <c r="AC904" s="6"/>
      <c r="AD904" s="6"/>
      <c r="AE904" s="6"/>
      <c r="AF904" s="6"/>
      <c r="AG904" s="6"/>
      <c r="AH904" s="6"/>
      <c r="AI904" s="6"/>
      <c r="AJ904" s="6"/>
    </row>
    <row r="905" spans="2:36" s="9" customFormat="1" ht="6" hidden="1" customHeight="1" x14ac:dyDescent="0.35">
      <c r="B905" s="10"/>
      <c r="F905" s="7"/>
      <c r="G905" s="2"/>
      <c r="H905" s="7"/>
      <c r="I905" s="7"/>
      <c r="J905" s="7"/>
      <c r="K905" s="7"/>
      <c r="L905" s="7"/>
      <c r="M905" s="3"/>
      <c r="N905" s="2"/>
      <c r="O905" s="7"/>
      <c r="P905" s="2"/>
      <c r="Q905" s="7"/>
      <c r="R905" s="14"/>
      <c r="S905" s="14"/>
      <c r="T905" s="20"/>
      <c r="U905" s="20"/>
      <c r="V905" s="20"/>
      <c r="W905" s="32"/>
      <c r="X905" s="173"/>
      <c r="Y905" s="174"/>
      <c r="Z905" s="6"/>
      <c r="AA905" s="6"/>
      <c r="AB905" s="6"/>
      <c r="AC905" s="6"/>
      <c r="AD905" s="6"/>
      <c r="AE905" s="6"/>
      <c r="AF905" s="6"/>
      <c r="AG905" s="6"/>
      <c r="AH905" s="6"/>
      <c r="AI905" s="6"/>
      <c r="AJ905" s="6"/>
    </row>
    <row r="906" spans="2:36" s="9" customFormat="1" ht="6" hidden="1" customHeight="1" x14ac:dyDescent="0.35">
      <c r="B906" s="10"/>
      <c r="F906" s="7"/>
      <c r="G906" s="2"/>
      <c r="H906" s="7"/>
      <c r="I906" s="7"/>
      <c r="J906" s="7"/>
      <c r="K906" s="7"/>
      <c r="L906" s="7"/>
      <c r="M906" s="3"/>
      <c r="N906" s="2"/>
      <c r="O906" s="7"/>
      <c r="P906" s="2"/>
      <c r="Q906" s="7"/>
      <c r="R906" s="14"/>
      <c r="S906" s="14"/>
      <c r="T906" s="20"/>
      <c r="U906" s="20"/>
      <c r="V906" s="20"/>
      <c r="W906" s="32"/>
      <c r="X906" s="173"/>
      <c r="Y906" s="174"/>
      <c r="Z906" s="6"/>
      <c r="AA906" s="6"/>
      <c r="AB906" s="6"/>
      <c r="AC906" s="6"/>
      <c r="AD906" s="6"/>
      <c r="AE906" s="6"/>
      <c r="AF906" s="6"/>
      <c r="AG906" s="6"/>
      <c r="AH906" s="6"/>
      <c r="AI906" s="6"/>
      <c r="AJ906" s="6"/>
    </row>
    <row r="907" spans="2:36" s="9" customFormat="1" ht="6" hidden="1" customHeight="1" x14ac:dyDescent="0.35">
      <c r="B907" s="10"/>
      <c r="F907" s="7"/>
      <c r="G907" s="2"/>
      <c r="H907" s="7"/>
      <c r="I907" s="7"/>
      <c r="J907" s="7"/>
      <c r="K907" s="7"/>
      <c r="L907" s="7"/>
      <c r="M907" s="3"/>
      <c r="N907" s="2"/>
      <c r="O907" s="7"/>
      <c r="P907" s="2"/>
      <c r="Q907" s="7"/>
      <c r="R907" s="14"/>
      <c r="S907" s="14"/>
      <c r="T907" s="20"/>
      <c r="U907" s="20"/>
      <c r="V907" s="20"/>
      <c r="W907" s="32"/>
      <c r="X907" s="173"/>
      <c r="Y907" s="174"/>
      <c r="Z907" s="6"/>
      <c r="AA907" s="6"/>
      <c r="AB907" s="6"/>
      <c r="AC907" s="6"/>
      <c r="AD907" s="6"/>
      <c r="AE907" s="6"/>
      <c r="AF907" s="6"/>
      <c r="AG907" s="6"/>
      <c r="AH907" s="6"/>
      <c r="AI907" s="6"/>
      <c r="AJ907" s="6"/>
    </row>
    <row r="908" spans="2:36" s="9" customFormat="1" ht="6" hidden="1" customHeight="1" x14ac:dyDescent="0.35">
      <c r="B908" s="10"/>
      <c r="F908" s="7"/>
      <c r="G908" s="2"/>
      <c r="H908" s="7"/>
      <c r="I908" s="7"/>
      <c r="J908" s="7"/>
      <c r="K908" s="7"/>
      <c r="L908" s="7"/>
      <c r="M908" s="3"/>
      <c r="N908" s="2"/>
      <c r="O908" s="7"/>
      <c r="P908" s="2"/>
      <c r="Q908" s="7"/>
      <c r="R908" s="14"/>
      <c r="S908" s="14"/>
      <c r="T908" s="20"/>
      <c r="U908" s="20"/>
      <c r="V908" s="20"/>
      <c r="W908" s="32"/>
      <c r="X908" s="173"/>
      <c r="Y908" s="174"/>
      <c r="Z908" s="6"/>
      <c r="AA908" s="6"/>
      <c r="AB908" s="6"/>
      <c r="AC908" s="6"/>
      <c r="AD908" s="6"/>
      <c r="AE908" s="6"/>
      <c r="AF908" s="6"/>
      <c r="AG908" s="6"/>
      <c r="AH908" s="6"/>
      <c r="AI908" s="6"/>
      <c r="AJ908" s="6"/>
    </row>
    <row r="909" spans="2:36" s="9" customFormat="1" ht="6" hidden="1" customHeight="1" x14ac:dyDescent="0.35">
      <c r="B909" s="10"/>
      <c r="F909" s="7"/>
      <c r="G909" s="2"/>
      <c r="H909" s="7"/>
      <c r="I909" s="7"/>
      <c r="J909" s="7"/>
      <c r="K909" s="7"/>
      <c r="L909" s="7"/>
      <c r="M909" s="3"/>
      <c r="N909" s="2"/>
      <c r="O909" s="7"/>
      <c r="P909" s="2"/>
      <c r="Q909" s="7"/>
      <c r="R909" s="14"/>
      <c r="S909" s="14"/>
      <c r="T909" s="20"/>
      <c r="U909" s="20"/>
      <c r="V909" s="20"/>
      <c r="W909" s="32"/>
      <c r="X909" s="173"/>
      <c r="Y909" s="174"/>
      <c r="Z909" s="6"/>
      <c r="AA909" s="6"/>
      <c r="AB909" s="6"/>
      <c r="AC909" s="6"/>
      <c r="AD909" s="6"/>
      <c r="AE909" s="6"/>
      <c r="AF909" s="6"/>
      <c r="AG909" s="6"/>
      <c r="AH909" s="6"/>
      <c r="AI909" s="6"/>
      <c r="AJ909" s="6"/>
    </row>
    <row r="910" spans="2:36" s="9" customFormat="1" ht="6" hidden="1" customHeight="1" x14ac:dyDescent="0.35">
      <c r="B910" s="10"/>
      <c r="F910" s="7"/>
      <c r="G910" s="2"/>
      <c r="H910" s="7"/>
      <c r="I910" s="7"/>
      <c r="J910" s="7"/>
      <c r="K910" s="7"/>
      <c r="L910" s="7"/>
      <c r="M910" s="3"/>
      <c r="N910" s="2"/>
      <c r="O910" s="7"/>
      <c r="P910" s="2"/>
      <c r="Q910" s="7"/>
      <c r="R910" s="14"/>
      <c r="S910" s="14"/>
      <c r="T910" s="20"/>
      <c r="U910" s="20"/>
      <c r="V910" s="20"/>
      <c r="W910" s="32"/>
      <c r="X910" s="173"/>
      <c r="Y910" s="174"/>
      <c r="Z910" s="6"/>
      <c r="AA910" s="6"/>
      <c r="AB910" s="6"/>
      <c r="AC910" s="6"/>
      <c r="AD910" s="6"/>
      <c r="AE910" s="6"/>
      <c r="AF910" s="6"/>
      <c r="AG910" s="6"/>
      <c r="AH910" s="6"/>
      <c r="AI910" s="6"/>
      <c r="AJ910" s="6"/>
    </row>
    <row r="911" spans="2:36" s="9" customFormat="1" ht="6" hidden="1" customHeight="1" x14ac:dyDescent="0.35">
      <c r="B911" s="10"/>
      <c r="F911" s="7"/>
      <c r="G911" s="2"/>
      <c r="H911" s="7"/>
      <c r="I911" s="7"/>
      <c r="J911" s="7"/>
      <c r="K911" s="7"/>
      <c r="L911" s="7"/>
      <c r="M911" s="3"/>
      <c r="N911" s="2"/>
      <c r="O911" s="7"/>
      <c r="P911" s="2"/>
      <c r="Q911" s="7"/>
      <c r="R911" s="14"/>
      <c r="S911" s="14"/>
      <c r="T911" s="20"/>
      <c r="U911" s="20"/>
      <c r="V911" s="20"/>
      <c r="W911" s="32"/>
      <c r="X911" s="173"/>
      <c r="Y911" s="174"/>
      <c r="Z911" s="6"/>
      <c r="AA911" s="6"/>
      <c r="AB911" s="6"/>
      <c r="AC911" s="6"/>
      <c r="AD911" s="6"/>
      <c r="AE911" s="6"/>
      <c r="AF911" s="6"/>
      <c r="AG911" s="6"/>
      <c r="AH911" s="6"/>
      <c r="AI911" s="6"/>
      <c r="AJ911" s="6"/>
    </row>
    <row r="912" spans="2:36" s="9" customFormat="1" ht="6" hidden="1" customHeight="1" x14ac:dyDescent="0.35">
      <c r="B912" s="10"/>
      <c r="F912" s="7"/>
      <c r="G912" s="2"/>
      <c r="H912" s="7"/>
      <c r="I912" s="7"/>
      <c r="J912" s="7"/>
      <c r="K912" s="7"/>
      <c r="L912" s="7"/>
      <c r="M912" s="3"/>
      <c r="N912" s="2"/>
      <c r="O912" s="7"/>
      <c r="P912" s="2"/>
      <c r="Q912" s="7"/>
      <c r="R912" s="14"/>
      <c r="S912" s="14"/>
      <c r="T912" s="20"/>
      <c r="U912" s="20"/>
      <c r="V912" s="20"/>
      <c r="W912" s="32"/>
      <c r="X912" s="173"/>
      <c r="Y912" s="174"/>
      <c r="Z912" s="6"/>
      <c r="AA912" s="6"/>
      <c r="AB912" s="6"/>
      <c r="AC912" s="6"/>
      <c r="AD912" s="6"/>
      <c r="AE912" s="6"/>
      <c r="AF912" s="6"/>
      <c r="AG912" s="6"/>
      <c r="AH912" s="6"/>
      <c r="AI912" s="6"/>
      <c r="AJ912" s="6"/>
    </row>
    <row r="913" spans="2:36" s="9" customFormat="1" ht="6" hidden="1" customHeight="1" x14ac:dyDescent="0.35">
      <c r="B913" s="10"/>
      <c r="F913" s="7"/>
      <c r="G913" s="2"/>
      <c r="H913" s="7"/>
      <c r="I913" s="7"/>
      <c r="J913" s="7"/>
      <c r="K913" s="7"/>
      <c r="L913" s="7"/>
      <c r="M913" s="3"/>
      <c r="N913" s="2"/>
      <c r="O913" s="7"/>
      <c r="P913" s="2"/>
      <c r="Q913" s="7"/>
      <c r="R913" s="14"/>
      <c r="S913" s="14"/>
      <c r="T913" s="20"/>
      <c r="U913" s="20"/>
      <c r="V913" s="20"/>
      <c r="W913" s="32"/>
      <c r="X913" s="173"/>
      <c r="Y913" s="174"/>
      <c r="Z913" s="6"/>
      <c r="AA913" s="6"/>
      <c r="AB913" s="6"/>
      <c r="AC913" s="6"/>
      <c r="AD913" s="6"/>
      <c r="AE913" s="6"/>
      <c r="AF913" s="6"/>
      <c r="AG913" s="6"/>
      <c r="AH913" s="6"/>
      <c r="AI913" s="6"/>
      <c r="AJ913" s="6"/>
    </row>
    <row r="914" spans="2:36" s="9" customFormat="1" ht="6" hidden="1" customHeight="1" x14ac:dyDescent="0.35">
      <c r="B914" s="10"/>
      <c r="F914" s="7"/>
      <c r="G914" s="2"/>
      <c r="H914" s="7"/>
      <c r="I914" s="7"/>
      <c r="J914" s="7"/>
      <c r="K914" s="7"/>
      <c r="L914" s="7"/>
      <c r="M914" s="3"/>
      <c r="N914" s="2"/>
      <c r="O914" s="7"/>
      <c r="P914" s="2"/>
      <c r="Q914" s="7"/>
      <c r="R914" s="14"/>
      <c r="S914" s="14"/>
      <c r="T914" s="20"/>
      <c r="U914" s="20"/>
      <c r="V914" s="20"/>
      <c r="W914" s="32"/>
      <c r="X914" s="173"/>
      <c r="Y914" s="174"/>
      <c r="Z914" s="6"/>
      <c r="AA914" s="6"/>
      <c r="AB914" s="6"/>
      <c r="AC914" s="6"/>
      <c r="AD914" s="6"/>
      <c r="AE914" s="6"/>
      <c r="AF914" s="6"/>
      <c r="AG914" s="6"/>
      <c r="AH914" s="6"/>
      <c r="AI914" s="6"/>
      <c r="AJ914" s="6"/>
    </row>
    <row r="915" spans="2:36" s="9" customFormat="1" ht="6" hidden="1" customHeight="1" x14ac:dyDescent="0.35">
      <c r="B915" s="10"/>
      <c r="F915" s="7"/>
      <c r="G915" s="2"/>
      <c r="H915" s="7"/>
      <c r="I915" s="7"/>
      <c r="J915" s="7"/>
      <c r="K915" s="7"/>
      <c r="L915" s="7"/>
      <c r="M915" s="3"/>
      <c r="N915" s="2"/>
      <c r="O915" s="7"/>
      <c r="P915" s="2"/>
      <c r="Q915" s="7"/>
      <c r="R915" s="14"/>
      <c r="S915" s="14"/>
      <c r="T915" s="20"/>
      <c r="U915" s="20"/>
      <c r="V915" s="20"/>
      <c r="W915" s="32"/>
      <c r="X915" s="173"/>
      <c r="Y915" s="174"/>
      <c r="Z915" s="6"/>
      <c r="AA915" s="6"/>
      <c r="AB915" s="6"/>
      <c r="AC915" s="6"/>
      <c r="AD915" s="6"/>
      <c r="AE915" s="6"/>
      <c r="AF915" s="6"/>
      <c r="AG915" s="6"/>
      <c r="AH915" s="6"/>
      <c r="AI915" s="6"/>
      <c r="AJ915" s="6"/>
    </row>
    <row r="916" spans="2:36" s="9" customFormat="1" ht="6" hidden="1" customHeight="1" x14ac:dyDescent="0.35">
      <c r="B916" s="10"/>
      <c r="F916" s="7"/>
      <c r="G916" s="2"/>
      <c r="H916" s="7"/>
      <c r="I916" s="7"/>
      <c r="J916" s="7"/>
      <c r="K916" s="7"/>
      <c r="L916" s="7"/>
      <c r="M916" s="3"/>
      <c r="N916" s="2"/>
      <c r="O916" s="7"/>
      <c r="P916" s="2"/>
      <c r="Q916" s="7"/>
      <c r="R916" s="14"/>
      <c r="S916" s="14"/>
      <c r="T916" s="20"/>
      <c r="U916" s="20"/>
      <c r="V916" s="20"/>
      <c r="W916" s="32"/>
      <c r="X916" s="173"/>
      <c r="Y916" s="174"/>
      <c r="Z916" s="6"/>
      <c r="AA916" s="6"/>
      <c r="AB916" s="6"/>
      <c r="AC916" s="6"/>
      <c r="AD916" s="6"/>
      <c r="AE916" s="6"/>
      <c r="AF916" s="6"/>
      <c r="AG916" s="6"/>
      <c r="AH916" s="6"/>
      <c r="AI916" s="6"/>
      <c r="AJ916" s="6"/>
    </row>
    <row r="917" spans="2:36" s="9" customFormat="1" ht="6" hidden="1" customHeight="1" x14ac:dyDescent="0.35">
      <c r="B917" s="10"/>
      <c r="F917" s="7"/>
      <c r="G917" s="2"/>
      <c r="H917" s="7"/>
      <c r="I917" s="7"/>
      <c r="J917" s="7"/>
      <c r="K917" s="7"/>
      <c r="L917" s="7"/>
      <c r="M917" s="3"/>
      <c r="N917" s="2"/>
      <c r="O917" s="7"/>
      <c r="P917" s="2"/>
      <c r="Q917" s="7"/>
      <c r="R917" s="14"/>
      <c r="S917" s="14"/>
      <c r="T917" s="20"/>
      <c r="U917" s="20"/>
      <c r="V917" s="20"/>
      <c r="W917" s="32"/>
      <c r="X917" s="173"/>
      <c r="Y917" s="174"/>
      <c r="Z917" s="6"/>
      <c r="AA917" s="6"/>
      <c r="AB917" s="6"/>
      <c r="AC917" s="6"/>
      <c r="AD917" s="6"/>
      <c r="AE917" s="6"/>
      <c r="AF917" s="6"/>
      <c r="AG917" s="6"/>
      <c r="AH917" s="6"/>
      <c r="AI917" s="6"/>
      <c r="AJ917" s="6"/>
    </row>
    <row r="918" spans="2:36" s="9" customFormat="1" ht="6" hidden="1" customHeight="1" x14ac:dyDescent="0.35">
      <c r="B918" s="10"/>
      <c r="F918" s="7"/>
      <c r="G918" s="2"/>
      <c r="H918" s="7"/>
      <c r="I918" s="7"/>
      <c r="J918" s="7"/>
      <c r="K918" s="7"/>
      <c r="L918" s="7"/>
      <c r="M918" s="3"/>
      <c r="N918" s="2"/>
      <c r="O918" s="7"/>
      <c r="P918" s="2"/>
      <c r="Q918" s="7"/>
      <c r="R918" s="14"/>
      <c r="S918" s="14"/>
      <c r="T918" s="20"/>
      <c r="U918" s="20"/>
      <c r="V918" s="20"/>
      <c r="W918" s="32"/>
      <c r="X918" s="173"/>
      <c r="Y918" s="174"/>
      <c r="Z918" s="6"/>
      <c r="AA918" s="6"/>
      <c r="AB918" s="6"/>
      <c r="AC918" s="6"/>
      <c r="AD918" s="6"/>
      <c r="AE918" s="6"/>
      <c r="AF918" s="6"/>
      <c r="AG918" s="6"/>
      <c r="AH918" s="6"/>
      <c r="AI918" s="6"/>
      <c r="AJ918" s="6"/>
    </row>
    <row r="919" spans="2:36" s="9" customFormat="1" ht="6" hidden="1" customHeight="1" x14ac:dyDescent="0.35">
      <c r="B919" s="10"/>
      <c r="F919" s="7"/>
      <c r="G919" s="2"/>
      <c r="H919" s="7"/>
      <c r="I919" s="7"/>
      <c r="J919" s="7"/>
      <c r="K919" s="7"/>
      <c r="L919" s="7"/>
      <c r="M919" s="3"/>
      <c r="N919" s="2"/>
      <c r="O919" s="7"/>
      <c r="P919" s="2"/>
      <c r="Q919" s="7"/>
      <c r="R919" s="14"/>
      <c r="S919" s="14"/>
      <c r="T919" s="20"/>
      <c r="U919" s="20"/>
      <c r="V919" s="20"/>
      <c r="W919" s="32"/>
      <c r="X919" s="173"/>
      <c r="Y919" s="174"/>
      <c r="Z919" s="6"/>
      <c r="AA919" s="6"/>
      <c r="AB919" s="6"/>
      <c r="AC919" s="6"/>
      <c r="AD919" s="6"/>
      <c r="AE919" s="6"/>
      <c r="AF919" s="6"/>
      <c r="AG919" s="6"/>
      <c r="AH919" s="6"/>
      <c r="AI919" s="6"/>
      <c r="AJ919" s="6"/>
    </row>
    <row r="920" spans="2:36" s="9" customFormat="1" ht="6" hidden="1" customHeight="1" x14ac:dyDescent="0.35">
      <c r="B920" s="10"/>
      <c r="F920" s="7"/>
      <c r="G920" s="2"/>
      <c r="H920" s="7"/>
      <c r="I920" s="7"/>
      <c r="J920" s="7"/>
      <c r="K920" s="7"/>
      <c r="L920" s="7"/>
      <c r="M920" s="3"/>
      <c r="N920" s="2"/>
      <c r="O920" s="7"/>
      <c r="P920" s="2"/>
      <c r="Q920" s="7"/>
      <c r="R920" s="14"/>
      <c r="S920" s="14"/>
      <c r="T920" s="20"/>
      <c r="U920" s="20"/>
      <c r="V920" s="20"/>
      <c r="W920" s="32"/>
      <c r="X920" s="173"/>
      <c r="Y920" s="174"/>
      <c r="Z920" s="6"/>
      <c r="AA920" s="6"/>
      <c r="AB920" s="6"/>
      <c r="AC920" s="6"/>
      <c r="AD920" s="6"/>
      <c r="AE920" s="6"/>
      <c r="AF920" s="6"/>
      <c r="AG920" s="6"/>
      <c r="AH920" s="6"/>
      <c r="AI920" s="6"/>
      <c r="AJ920" s="6"/>
    </row>
    <row r="921" spans="2:36" s="9" customFormat="1" ht="6" hidden="1" customHeight="1" x14ac:dyDescent="0.35">
      <c r="B921" s="10"/>
      <c r="F921" s="7"/>
      <c r="G921" s="2"/>
      <c r="H921" s="7"/>
      <c r="I921" s="7"/>
      <c r="J921" s="7"/>
      <c r="K921" s="7"/>
      <c r="L921" s="7"/>
      <c r="M921" s="3"/>
      <c r="N921" s="2"/>
      <c r="O921" s="7"/>
      <c r="P921" s="2"/>
      <c r="Q921" s="7"/>
      <c r="R921" s="14"/>
      <c r="S921" s="14"/>
      <c r="T921" s="20"/>
      <c r="U921" s="20"/>
      <c r="V921" s="20"/>
      <c r="W921" s="32"/>
      <c r="X921" s="173"/>
      <c r="Y921" s="174"/>
      <c r="Z921" s="6"/>
      <c r="AA921" s="6"/>
      <c r="AB921" s="6"/>
      <c r="AC921" s="6"/>
      <c r="AD921" s="6"/>
      <c r="AE921" s="6"/>
      <c r="AF921" s="6"/>
      <c r="AG921" s="6"/>
      <c r="AH921" s="6"/>
      <c r="AI921" s="6"/>
      <c r="AJ921" s="6"/>
    </row>
    <row r="922" spans="2:36" s="9" customFormat="1" ht="6" hidden="1" customHeight="1" x14ac:dyDescent="0.35">
      <c r="B922" s="10"/>
      <c r="F922" s="7"/>
      <c r="G922" s="2"/>
      <c r="H922" s="7"/>
      <c r="I922" s="7"/>
      <c r="J922" s="7"/>
      <c r="K922" s="7"/>
      <c r="L922" s="7"/>
      <c r="M922" s="3"/>
      <c r="N922" s="2"/>
      <c r="O922" s="7"/>
      <c r="P922" s="2"/>
      <c r="Q922" s="7"/>
      <c r="R922" s="14"/>
      <c r="S922" s="14"/>
      <c r="T922" s="20"/>
      <c r="U922" s="20"/>
      <c r="V922" s="20"/>
      <c r="W922" s="32"/>
      <c r="X922" s="173"/>
      <c r="Y922" s="174"/>
      <c r="Z922" s="6"/>
      <c r="AA922" s="6"/>
      <c r="AB922" s="6"/>
      <c r="AC922" s="6"/>
      <c r="AD922" s="6"/>
      <c r="AE922" s="6"/>
      <c r="AF922" s="6"/>
      <c r="AG922" s="6"/>
      <c r="AH922" s="6"/>
      <c r="AI922" s="6"/>
      <c r="AJ922" s="6"/>
    </row>
    <row r="923" spans="2:36" s="9" customFormat="1" ht="6" hidden="1" customHeight="1" x14ac:dyDescent="0.35">
      <c r="B923" s="10"/>
      <c r="F923" s="7"/>
      <c r="G923" s="2"/>
      <c r="H923" s="7"/>
      <c r="I923" s="7"/>
      <c r="J923" s="7"/>
      <c r="K923" s="7"/>
      <c r="L923" s="7"/>
      <c r="M923" s="3"/>
      <c r="N923" s="2"/>
      <c r="O923" s="7"/>
      <c r="P923" s="2"/>
      <c r="Q923" s="7"/>
      <c r="R923" s="14"/>
      <c r="S923" s="14"/>
      <c r="T923" s="20"/>
      <c r="U923" s="20"/>
      <c r="V923" s="20"/>
      <c r="W923" s="32"/>
      <c r="X923" s="173"/>
      <c r="Y923" s="174"/>
      <c r="Z923" s="6"/>
      <c r="AA923" s="6"/>
      <c r="AB923" s="6"/>
      <c r="AC923" s="6"/>
      <c r="AD923" s="6"/>
      <c r="AE923" s="6"/>
      <c r="AF923" s="6"/>
      <c r="AG923" s="6"/>
      <c r="AH923" s="6"/>
      <c r="AI923" s="6"/>
      <c r="AJ923" s="6"/>
    </row>
    <row r="924" spans="2:36" s="9" customFormat="1" ht="6" hidden="1" customHeight="1" x14ac:dyDescent="0.35">
      <c r="B924" s="10"/>
      <c r="F924" s="7"/>
      <c r="G924" s="2"/>
      <c r="H924" s="7"/>
      <c r="I924" s="7"/>
      <c r="J924" s="7"/>
      <c r="K924" s="7"/>
      <c r="L924" s="7"/>
      <c r="M924" s="3"/>
      <c r="N924" s="2"/>
      <c r="O924" s="7"/>
      <c r="P924" s="2"/>
      <c r="Q924" s="7"/>
      <c r="R924" s="14"/>
      <c r="S924" s="14"/>
      <c r="T924" s="20"/>
      <c r="U924" s="20"/>
      <c r="V924" s="20"/>
      <c r="W924" s="32"/>
      <c r="X924" s="173"/>
      <c r="Y924" s="174"/>
      <c r="Z924" s="6"/>
      <c r="AA924" s="6"/>
      <c r="AB924" s="6"/>
      <c r="AC924" s="6"/>
      <c r="AD924" s="6"/>
      <c r="AE924" s="6"/>
      <c r="AF924" s="6"/>
      <c r="AG924" s="6"/>
      <c r="AH924" s="6"/>
      <c r="AI924" s="6"/>
      <c r="AJ924" s="6"/>
    </row>
    <row r="925" spans="2:36" s="9" customFormat="1" ht="6" hidden="1" customHeight="1" x14ac:dyDescent="0.35">
      <c r="B925" s="10"/>
      <c r="F925" s="7"/>
      <c r="G925" s="2"/>
      <c r="H925" s="7"/>
      <c r="I925" s="7"/>
      <c r="J925" s="7"/>
      <c r="K925" s="7"/>
      <c r="L925" s="7"/>
      <c r="M925" s="3"/>
      <c r="N925" s="2"/>
      <c r="O925" s="7"/>
      <c r="P925" s="2"/>
      <c r="Q925" s="7"/>
      <c r="R925" s="14"/>
      <c r="S925" s="14"/>
      <c r="T925" s="20"/>
      <c r="U925" s="20"/>
      <c r="V925" s="20"/>
      <c r="W925" s="32"/>
      <c r="X925" s="173"/>
      <c r="Y925" s="174"/>
      <c r="Z925" s="6"/>
      <c r="AA925" s="6"/>
      <c r="AB925" s="6"/>
      <c r="AC925" s="6"/>
      <c r="AD925" s="6"/>
      <c r="AE925" s="6"/>
      <c r="AF925" s="6"/>
      <c r="AG925" s="6"/>
      <c r="AH925" s="6"/>
      <c r="AI925" s="6"/>
      <c r="AJ925" s="6"/>
    </row>
    <row r="926" spans="2:36" s="9" customFormat="1" ht="6" hidden="1" customHeight="1" x14ac:dyDescent="0.35">
      <c r="B926" s="10"/>
      <c r="F926" s="7"/>
      <c r="G926" s="2"/>
      <c r="H926" s="7"/>
      <c r="I926" s="7"/>
      <c r="J926" s="7"/>
      <c r="K926" s="7"/>
      <c r="L926" s="7"/>
      <c r="M926" s="3"/>
      <c r="N926" s="2"/>
      <c r="O926" s="7"/>
      <c r="P926" s="2"/>
      <c r="Q926" s="7"/>
      <c r="R926" s="14"/>
      <c r="S926" s="14"/>
      <c r="T926" s="20"/>
      <c r="U926" s="20"/>
      <c r="V926" s="20"/>
      <c r="W926" s="32"/>
      <c r="X926" s="173"/>
      <c r="Y926" s="174"/>
      <c r="Z926" s="6"/>
      <c r="AA926" s="6"/>
      <c r="AB926" s="6"/>
      <c r="AC926" s="6"/>
      <c r="AD926" s="6"/>
      <c r="AE926" s="6"/>
      <c r="AF926" s="6"/>
      <c r="AG926" s="6"/>
      <c r="AH926" s="6"/>
      <c r="AI926" s="6"/>
      <c r="AJ926" s="6"/>
    </row>
    <row r="927" spans="2:36" s="9" customFormat="1" ht="6" hidden="1" customHeight="1" x14ac:dyDescent="0.35">
      <c r="B927" s="10"/>
      <c r="F927" s="7"/>
      <c r="G927" s="2"/>
      <c r="H927" s="7"/>
      <c r="I927" s="7"/>
      <c r="J927" s="7"/>
      <c r="K927" s="7"/>
      <c r="L927" s="7"/>
      <c r="M927" s="3"/>
      <c r="N927" s="2"/>
      <c r="O927" s="7"/>
      <c r="P927" s="2"/>
      <c r="Q927" s="7"/>
      <c r="R927" s="14"/>
      <c r="S927" s="14"/>
      <c r="T927" s="20"/>
      <c r="U927" s="20"/>
      <c r="V927" s="20"/>
      <c r="W927" s="32"/>
      <c r="X927" s="173"/>
      <c r="Y927" s="174"/>
      <c r="Z927" s="6"/>
      <c r="AA927" s="6"/>
      <c r="AB927" s="6"/>
      <c r="AC927" s="6"/>
      <c r="AD927" s="6"/>
      <c r="AE927" s="6"/>
      <c r="AF927" s="6"/>
      <c r="AG927" s="6"/>
      <c r="AH927" s="6"/>
      <c r="AI927" s="6"/>
      <c r="AJ927" s="6"/>
    </row>
    <row r="928" spans="2:36" s="9" customFormat="1" ht="6" hidden="1" customHeight="1" x14ac:dyDescent="0.35">
      <c r="B928" s="10"/>
      <c r="F928" s="7"/>
      <c r="G928" s="2"/>
      <c r="H928" s="7"/>
      <c r="I928" s="7"/>
      <c r="J928" s="7"/>
      <c r="K928" s="7"/>
      <c r="L928" s="7"/>
      <c r="M928" s="3"/>
      <c r="N928" s="2"/>
      <c r="O928" s="7"/>
      <c r="P928" s="2"/>
      <c r="Q928" s="7"/>
      <c r="R928" s="14"/>
      <c r="S928" s="14"/>
      <c r="T928" s="20"/>
      <c r="U928" s="20"/>
      <c r="V928" s="20"/>
      <c r="W928" s="32"/>
      <c r="X928" s="173"/>
      <c r="Y928" s="174"/>
      <c r="Z928" s="6"/>
      <c r="AA928" s="6"/>
      <c r="AB928" s="6"/>
      <c r="AC928" s="6"/>
      <c r="AD928" s="6"/>
      <c r="AE928" s="6"/>
      <c r="AF928" s="6"/>
      <c r="AG928" s="6"/>
      <c r="AH928" s="6"/>
      <c r="AI928" s="6"/>
      <c r="AJ928" s="6"/>
    </row>
    <row r="929" spans="2:36" s="9" customFormat="1" ht="6" hidden="1" customHeight="1" x14ac:dyDescent="0.35">
      <c r="B929" s="10"/>
      <c r="F929" s="7"/>
      <c r="G929" s="2"/>
      <c r="H929" s="7"/>
      <c r="I929" s="7"/>
      <c r="J929" s="7"/>
      <c r="K929" s="7"/>
      <c r="L929" s="7"/>
      <c r="M929" s="3"/>
      <c r="N929" s="2"/>
      <c r="O929" s="7"/>
      <c r="P929" s="2"/>
      <c r="Q929" s="7"/>
      <c r="R929" s="14"/>
      <c r="S929" s="14"/>
      <c r="T929" s="20"/>
      <c r="U929" s="20"/>
      <c r="V929" s="20"/>
      <c r="W929" s="32"/>
      <c r="X929" s="173"/>
      <c r="Y929" s="174"/>
      <c r="Z929" s="6"/>
      <c r="AA929" s="6"/>
      <c r="AB929" s="6"/>
      <c r="AC929" s="6"/>
      <c r="AD929" s="6"/>
      <c r="AE929" s="6"/>
      <c r="AF929" s="6"/>
      <c r="AG929" s="6"/>
      <c r="AH929" s="6"/>
      <c r="AI929" s="6"/>
      <c r="AJ929" s="6"/>
    </row>
    <row r="930" spans="2:36" s="9" customFormat="1" ht="6" hidden="1" customHeight="1" x14ac:dyDescent="0.35">
      <c r="B930" s="10"/>
      <c r="F930" s="7"/>
      <c r="G930" s="2"/>
      <c r="H930" s="7"/>
      <c r="I930" s="7"/>
      <c r="J930" s="7"/>
      <c r="K930" s="7"/>
      <c r="L930" s="7"/>
      <c r="M930" s="3"/>
      <c r="N930" s="2"/>
      <c r="O930" s="7"/>
      <c r="P930" s="2"/>
      <c r="Q930" s="7"/>
      <c r="R930" s="14"/>
      <c r="S930" s="14"/>
      <c r="T930" s="20"/>
      <c r="U930" s="20"/>
      <c r="V930" s="20"/>
      <c r="W930" s="32"/>
      <c r="X930" s="173"/>
      <c r="Y930" s="174"/>
      <c r="Z930" s="6"/>
      <c r="AA930" s="6"/>
      <c r="AB930" s="6"/>
      <c r="AC930" s="6"/>
      <c r="AD930" s="6"/>
      <c r="AE930" s="6"/>
      <c r="AF930" s="6"/>
      <c r="AG930" s="6"/>
      <c r="AH930" s="6"/>
      <c r="AI930" s="6"/>
      <c r="AJ930" s="6"/>
    </row>
    <row r="931" spans="2:36" s="9" customFormat="1" ht="6" hidden="1" customHeight="1" x14ac:dyDescent="0.35">
      <c r="B931" s="10"/>
      <c r="F931" s="7"/>
      <c r="G931" s="2"/>
      <c r="H931" s="7"/>
      <c r="I931" s="7"/>
      <c r="J931" s="7"/>
      <c r="K931" s="7"/>
      <c r="L931" s="7"/>
      <c r="M931" s="3"/>
      <c r="N931" s="2"/>
      <c r="O931" s="7"/>
      <c r="P931" s="2"/>
      <c r="Q931" s="7"/>
      <c r="R931" s="14"/>
      <c r="S931" s="14"/>
      <c r="T931" s="20"/>
      <c r="U931" s="20"/>
      <c r="V931" s="20"/>
      <c r="W931" s="32"/>
      <c r="X931" s="173"/>
      <c r="Y931" s="174"/>
      <c r="Z931" s="6"/>
      <c r="AA931" s="6"/>
      <c r="AB931" s="6"/>
      <c r="AC931" s="6"/>
      <c r="AD931" s="6"/>
      <c r="AE931" s="6"/>
      <c r="AF931" s="6"/>
      <c r="AG931" s="6"/>
      <c r="AH931" s="6"/>
      <c r="AI931" s="6"/>
      <c r="AJ931" s="6"/>
    </row>
    <row r="932" spans="2:36" s="9" customFormat="1" ht="6" hidden="1" customHeight="1" x14ac:dyDescent="0.35">
      <c r="B932" s="10"/>
      <c r="F932" s="7"/>
      <c r="G932" s="2"/>
      <c r="H932" s="7"/>
      <c r="I932" s="7"/>
      <c r="J932" s="7"/>
      <c r="K932" s="7"/>
      <c r="L932" s="7"/>
      <c r="M932" s="3"/>
      <c r="N932" s="2"/>
      <c r="O932" s="7"/>
      <c r="P932" s="2"/>
      <c r="Q932" s="7"/>
      <c r="R932" s="14"/>
      <c r="S932" s="14"/>
      <c r="T932" s="20"/>
      <c r="U932" s="20"/>
      <c r="V932" s="20"/>
      <c r="W932" s="32"/>
      <c r="X932" s="173"/>
      <c r="Y932" s="174"/>
      <c r="Z932" s="6"/>
      <c r="AA932" s="6"/>
      <c r="AB932" s="6"/>
      <c r="AC932" s="6"/>
      <c r="AD932" s="6"/>
      <c r="AE932" s="6"/>
      <c r="AF932" s="6"/>
      <c r="AG932" s="6"/>
      <c r="AH932" s="6"/>
      <c r="AI932" s="6"/>
      <c r="AJ932" s="6"/>
    </row>
    <row r="933" spans="2:36" s="9" customFormat="1" ht="6" hidden="1" customHeight="1" x14ac:dyDescent="0.35">
      <c r="B933" s="10"/>
      <c r="F933" s="7"/>
      <c r="G933" s="2"/>
      <c r="H933" s="7"/>
      <c r="I933" s="7"/>
      <c r="J933" s="7"/>
      <c r="K933" s="7"/>
      <c r="L933" s="7"/>
      <c r="M933" s="3"/>
      <c r="N933" s="2"/>
      <c r="O933" s="7"/>
      <c r="P933" s="2"/>
      <c r="Q933" s="7"/>
      <c r="R933" s="14"/>
      <c r="S933" s="14"/>
      <c r="T933" s="20"/>
      <c r="U933" s="20"/>
      <c r="V933" s="20"/>
      <c r="W933" s="32"/>
      <c r="X933" s="173"/>
      <c r="Y933" s="174"/>
      <c r="Z933" s="6"/>
      <c r="AA933" s="6"/>
      <c r="AB933" s="6"/>
      <c r="AC933" s="6"/>
      <c r="AD933" s="6"/>
      <c r="AE933" s="6"/>
      <c r="AF933" s="6"/>
      <c r="AG933" s="6"/>
      <c r="AH933" s="6"/>
      <c r="AI933" s="6"/>
      <c r="AJ933" s="6"/>
    </row>
    <row r="934" spans="2:36" s="9" customFormat="1" ht="6" hidden="1" customHeight="1" x14ac:dyDescent="0.35">
      <c r="B934" s="10"/>
      <c r="F934" s="7"/>
      <c r="G934" s="2"/>
      <c r="H934" s="7"/>
      <c r="I934" s="7"/>
      <c r="J934" s="7"/>
      <c r="K934" s="7"/>
      <c r="L934" s="7"/>
      <c r="M934" s="3"/>
      <c r="N934" s="2"/>
      <c r="O934" s="7"/>
      <c r="P934" s="2"/>
      <c r="Q934" s="7"/>
      <c r="R934" s="14"/>
      <c r="S934" s="14"/>
      <c r="T934" s="20"/>
      <c r="U934" s="20"/>
      <c r="V934" s="20"/>
      <c r="W934" s="32"/>
      <c r="X934" s="173"/>
      <c r="Y934" s="174"/>
      <c r="Z934" s="6"/>
      <c r="AA934" s="6"/>
      <c r="AB934" s="6"/>
      <c r="AC934" s="6"/>
      <c r="AD934" s="6"/>
      <c r="AE934" s="6"/>
      <c r="AF934" s="6"/>
      <c r="AG934" s="6"/>
      <c r="AH934" s="6"/>
      <c r="AI934" s="6"/>
      <c r="AJ934" s="6"/>
    </row>
    <row r="935" spans="2:36" s="9" customFormat="1" ht="6" hidden="1" customHeight="1" x14ac:dyDescent="0.35">
      <c r="B935" s="10"/>
      <c r="F935" s="7"/>
      <c r="G935" s="2"/>
      <c r="H935" s="7"/>
      <c r="I935" s="7"/>
      <c r="J935" s="7"/>
      <c r="K935" s="7"/>
      <c r="L935" s="7"/>
      <c r="M935" s="3"/>
      <c r="N935" s="2"/>
      <c r="O935" s="7"/>
      <c r="P935" s="2"/>
      <c r="Q935" s="7"/>
      <c r="R935" s="14"/>
      <c r="S935" s="14"/>
      <c r="T935" s="20"/>
      <c r="U935" s="20"/>
      <c r="V935" s="20"/>
      <c r="W935" s="32"/>
      <c r="X935" s="173"/>
      <c r="Y935" s="174"/>
      <c r="Z935" s="6"/>
      <c r="AA935" s="6"/>
      <c r="AB935" s="6"/>
      <c r="AC935" s="6"/>
      <c r="AD935" s="6"/>
      <c r="AE935" s="6"/>
      <c r="AF935" s="6"/>
      <c r="AG935" s="6"/>
      <c r="AH935" s="6"/>
      <c r="AI935" s="6"/>
      <c r="AJ935" s="6"/>
    </row>
    <row r="936" spans="2:36" s="9" customFormat="1" ht="6" hidden="1" customHeight="1" x14ac:dyDescent="0.35">
      <c r="B936" s="10"/>
      <c r="F936" s="7"/>
      <c r="G936" s="2"/>
      <c r="H936" s="7"/>
      <c r="I936" s="7"/>
      <c r="J936" s="7"/>
      <c r="K936" s="7"/>
      <c r="L936" s="7"/>
      <c r="M936" s="3"/>
      <c r="N936" s="2"/>
      <c r="O936" s="7"/>
      <c r="P936" s="2"/>
      <c r="Q936" s="7"/>
      <c r="R936" s="14"/>
      <c r="S936" s="14"/>
      <c r="T936" s="20"/>
      <c r="U936" s="20"/>
      <c r="V936" s="20"/>
      <c r="W936" s="32"/>
      <c r="X936" s="173"/>
      <c r="Y936" s="174"/>
      <c r="Z936" s="6"/>
      <c r="AA936" s="6"/>
      <c r="AB936" s="6"/>
      <c r="AC936" s="6"/>
      <c r="AD936" s="6"/>
      <c r="AE936" s="6"/>
      <c r="AF936" s="6"/>
      <c r="AG936" s="6"/>
      <c r="AH936" s="6"/>
      <c r="AI936" s="6"/>
      <c r="AJ936" s="6"/>
    </row>
    <row r="937" spans="2:36" s="9" customFormat="1" ht="6" hidden="1" customHeight="1" x14ac:dyDescent="0.35">
      <c r="B937" s="10"/>
      <c r="F937" s="7"/>
      <c r="G937" s="2"/>
      <c r="H937" s="7"/>
      <c r="I937" s="7"/>
      <c r="J937" s="7"/>
      <c r="K937" s="7"/>
      <c r="L937" s="7"/>
      <c r="M937" s="3"/>
      <c r="N937" s="2"/>
      <c r="O937" s="7"/>
      <c r="P937" s="2"/>
      <c r="Q937" s="7"/>
      <c r="R937" s="14"/>
      <c r="S937" s="14"/>
      <c r="T937" s="20"/>
      <c r="U937" s="20"/>
      <c r="V937" s="20"/>
      <c r="W937" s="32"/>
      <c r="X937" s="173"/>
      <c r="Y937" s="174"/>
      <c r="Z937" s="6"/>
      <c r="AA937" s="6"/>
      <c r="AB937" s="6"/>
      <c r="AC937" s="6"/>
      <c r="AD937" s="6"/>
      <c r="AE937" s="6"/>
      <c r="AF937" s="6"/>
      <c r="AG937" s="6"/>
      <c r="AH937" s="6"/>
      <c r="AI937" s="6"/>
      <c r="AJ937" s="6"/>
    </row>
    <row r="938" spans="2:36" s="9" customFormat="1" ht="6" hidden="1" customHeight="1" x14ac:dyDescent="0.35">
      <c r="B938" s="10"/>
      <c r="F938" s="7"/>
      <c r="G938" s="2"/>
      <c r="H938" s="7"/>
      <c r="I938" s="7"/>
      <c r="J938" s="7"/>
      <c r="K938" s="7"/>
      <c r="L938" s="7"/>
      <c r="M938" s="3"/>
      <c r="N938" s="2"/>
      <c r="O938" s="7"/>
      <c r="P938" s="2"/>
      <c r="Q938" s="7"/>
      <c r="R938" s="14"/>
      <c r="S938" s="14"/>
      <c r="T938" s="20"/>
      <c r="U938" s="20"/>
      <c r="V938" s="20"/>
      <c r="W938" s="32"/>
      <c r="X938" s="173"/>
      <c r="Y938" s="174"/>
      <c r="Z938" s="6"/>
      <c r="AA938" s="6"/>
      <c r="AB938" s="6"/>
      <c r="AC938" s="6"/>
      <c r="AD938" s="6"/>
      <c r="AE938" s="6"/>
      <c r="AF938" s="6"/>
      <c r="AG938" s="6"/>
      <c r="AH938" s="6"/>
      <c r="AI938" s="6"/>
      <c r="AJ938" s="6"/>
    </row>
    <row r="939" spans="2:36" s="9" customFormat="1" ht="6" hidden="1" customHeight="1" x14ac:dyDescent="0.35">
      <c r="B939" s="10"/>
      <c r="F939" s="7"/>
      <c r="G939" s="2"/>
      <c r="H939" s="7"/>
      <c r="I939" s="7"/>
      <c r="J939" s="7"/>
      <c r="K939" s="7"/>
      <c r="L939" s="7"/>
      <c r="M939" s="3"/>
      <c r="N939" s="2"/>
      <c r="O939" s="7"/>
      <c r="P939" s="2"/>
      <c r="Q939" s="7"/>
      <c r="R939" s="14"/>
      <c r="S939" s="14"/>
      <c r="T939" s="20"/>
      <c r="U939" s="20"/>
      <c r="V939" s="20"/>
      <c r="W939" s="32"/>
      <c r="X939" s="173"/>
      <c r="Y939" s="174"/>
      <c r="Z939" s="6"/>
      <c r="AA939" s="6"/>
      <c r="AB939" s="6"/>
      <c r="AC939" s="6"/>
      <c r="AD939" s="6"/>
      <c r="AE939" s="6"/>
      <c r="AF939" s="6"/>
      <c r="AG939" s="6"/>
      <c r="AH939" s="6"/>
      <c r="AI939" s="6"/>
      <c r="AJ939" s="6"/>
    </row>
    <row r="940" spans="2:36" s="9" customFormat="1" ht="6" hidden="1" customHeight="1" x14ac:dyDescent="0.35">
      <c r="B940" s="10"/>
      <c r="F940" s="7"/>
      <c r="G940" s="2"/>
      <c r="H940" s="7"/>
      <c r="I940" s="7"/>
      <c r="J940" s="7"/>
      <c r="K940" s="7"/>
      <c r="L940" s="7"/>
      <c r="M940" s="3"/>
      <c r="N940" s="2"/>
      <c r="O940" s="7"/>
      <c r="P940" s="2"/>
      <c r="Q940" s="7"/>
      <c r="R940" s="14"/>
      <c r="S940" s="14"/>
      <c r="T940" s="20"/>
      <c r="U940" s="20"/>
      <c r="V940" s="20"/>
      <c r="W940" s="32"/>
      <c r="X940" s="173"/>
      <c r="Y940" s="174"/>
      <c r="Z940" s="6"/>
      <c r="AA940" s="6"/>
      <c r="AB940" s="6"/>
      <c r="AC940" s="6"/>
      <c r="AD940" s="6"/>
      <c r="AE940" s="6"/>
      <c r="AF940" s="6"/>
      <c r="AG940" s="6"/>
      <c r="AH940" s="6"/>
      <c r="AI940" s="6"/>
      <c r="AJ940" s="6"/>
    </row>
    <row r="941" spans="2:36" s="9" customFormat="1" ht="6" hidden="1" customHeight="1" x14ac:dyDescent="0.35">
      <c r="B941" s="10"/>
      <c r="F941" s="7"/>
      <c r="G941" s="2"/>
      <c r="H941" s="7"/>
      <c r="I941" s="7"/>
      <c r="J941" s="7"/>
      <c r="K941" s="7"/>
      <c r="L941" s="7"/>
      <c r="M941" s="3"/>
      <c r="N941" s="2"/>
      <c r="O941" s="7"/>
      <c r="P941" s="2"/>
      <c r="Q941" s="7"/>
      <c r="R941" s="14"/>
      <c r="S941" s="14"/>
      <c r="T941" s="20"/>
      <c r="U941" s="20"/>
      <c r="V941" s="20"/>
      <c r="W941" s="32"/>
      <c r="X941" s="173"/>
      <c r="Y941" s="174"/>
      <c r="Z941" s="6"/>
      <c r="AA941" s="6"/>
      <c r="AB941" s="6"/>
      <c r="AC941" s="6"/>
      <c r="AD941" s="6"/>
      <c r="AE941" s="6"/>
      <c r="AF941" s="6"/>
      <c r="AG941" s="6"/>
      <c r="AH941" s="6"/>
      <c r="AI941" s="6"/>
      <c r="AJ941" s="6"/>
    </row>
    <row r="942" spans="2:36" s="9" customFormat="1" ht="6" hidden="1" customHeight="1" x14ac:dyDescent="0.35">
      <c r="B942" s="10"/>
      <c r="F942" s="7"/>
      <c r="G942" s="2"/>
      <c r="H942" s="7"/>
      <c r="I942" s="7"/>
      <c r="J942" s="7"/>
      <c r="K942" s="7"/>
      <c r="L942" s="7"/>
      <c r="M942" s="3"/>
      <c r="N942" s="2"/>
      <c r="O942" s="7"/>
      <c r="P942" s="2"/>
      <c r="Q942" s="7"/>
      <c r="R942" s="14"/>
      <c r="S942" s="14"/>
      <c r="T942" s="20"/>
      <c r="U942" s="20"/>
      <c r="V942" s="20"/>
      <c r="W942" s="32"/>
      <c r="X942" s="173"/>
      <c r="Y942" s="174"/>
      <c r="Z942" s="6"/>
      <c r="AA942" s="6"/>
      <c r="AB942" s="6"/>
      <c r="AC942" s="6"/>
      <c r="AD942" s="6"/>
      <c r="AE942" s="6"/>
      <c r="AF942" s="6"/>
      <c r="AG942" s="6"/>
      <c r="AH942" s="6"/>
      <c r="AI942" s="6"/>
      <c r="AJ942" s="6"/>
    </row>
    <row r="943" spans="2:36" s="9" customFormat="1" ht="6" hidden="1" customHeight="1" x14ac:dyDescent="0.35">
      <c r="B943" s="10"/>
      <c r="F943" s="7"/>
      <c r="G943" s="2"/>
      <c r="H943" s="7"/>
      <c r="I943" s="7"/>
      <c r="J943" s="7"/>
      <c r="K943" s="7"/>
      <c r="L943" s="7"/>
      <c r="M943" s="3"/>
      <c r="N943" s="2"/>
      <c r="O943" s="7"/>
      <c r="P943" s="2"/>
      <c r="Q943" s="7"/>
      <c r="R943" s="14"/>
      <c r="S943" s="14"/>
      <c r="T943" s="20"/>
      <c r="U943" s="20"/>
      <c r="V943" s="20"/>
      <c r="W943" s="32"/>
      <c r="X943" s="173"/>
      <c r="Y943" s="174"/>
      <c r="Z943" s="6"/>
      <c r="AA943" s="6"/>
      <c r="AB943" s="6"/>
      <c r="AC943" s="6"/>
      <c r="AD943" s="6"/>
      <c r="AE943" s="6"/>
      <c r="AF943" s="6"/>
      <c r="AG943" s="6"/>
      <c r="AH943" s="6"/>
      <c r="AI943" s="6"/>
      <c r="AJ943" s="6"/>
    </row>
    <row r="944" spans="2:36" s="9" customFormat="1" ht="6" hidden="1" customHeight="1" x14ac:dyDescent="0.35">
      <c r="B944" s="10"/>
      <c r="F944" s="7"/>
      <c r="G944" s="2"/>
      <c r="H944" s="7"/>
      <c r="I944" s="7"/>
      <c r="J944" s="7"/>
      <c r="K944" s="7"/>
      <c r="L944" s="7"/>
      <c r="M944" s="3"/>
      <c r="N944" s="2"/>
      <c r="O944" s="7"/>
      <c r="P944" s="2"/>
      <c r="Q944" s="7"/>
      <c r="R944" s="14"/>
      <c r="S944" s="14"/>
      <c r="T944" s="20"/>
      <c r="U944" s="20"/>
      <c r="V944" s="20"/>
      <c r="W944" s="32"/>
      <c r="X944" s="173"/>
      <c r="Y944" s="174"/>
      <c r="Z944" s="6"/>
      <c r="AA944" s="6"/>
      <c r="AB944" s="6"/>
      <c r="AC944" s="6"/>
      <c r="AD944" s="6"/>
      <c r="AE944" s="6"/>
      <c r="AF944" s="6"/>
      <c r="AG944" s="6"/>
      <c r="AH944" s="6"/>
      <c r="AI944" s="6"/>
      <c r="AJ944" s="6"/>
    </row>
    <row r="945" spans="2:36" s="9" customFormat="1" ht="6" hidden="1" customHeight="1" x14ac:dyDescent="0.35">
      <c r="B945" s="10"/>
      <c r="F945" s="7"/>
      <c r="G945" s="2"/>
      <c r="H945" s="7"/>
      <c r="I945" s="7"/>
      <c r="J945" s="7"/>
      <c r="K945" s="7"/>
      <c r="L945" s="7"/>
      <c r="M945" s="3"/>
      <c r="N945" s="2"/>
      <c r="O945" s="7"/>
      <c r="P945" s="2"/>
      <c r="Q945" s="7"/>
      <c r="R945" s="14"/>
      <c r="S945" s="14"/>
      <c r="T945" s="20"/>
      <c r="U945" s="20"/>
      <c r="V945" s="20"/>
      <c r="W945" s="32"/>
      <c r="X945" s="173"/>
      <c r="Y945" s="174"/>
      <c r="Z945" s="6"/>
      <c r="AA945" s="6"/>
      <c r="AB945" s="6"/>
      <c r="AC945" s="6"/>
      <c r="AD945" s="6"/>
      <c r="AE945" s="6"/>
      <c r="AF945" s="6"/>
      <c r="AG945" s="6"/>
      <c r="AH945" s="6"/>
      <c r="AI945" s="6"/>
      <c r="AJ945" s="6"/>
    </row>
    <row r="946" spans="2:36" s="9" customFormat="1" ht="6" hidden="1" customHeight="1" x14ac:dyDescent="0.35">
      <c r="B946" s="10"/>
      <c r="F946" s="7"/>
      <c r="G946" s="2"/>
      <c r="H946" s="7"/>
      <c r="I946" s="7"/>
      <c r="J946" s="7"/>
      <c r="K946" s="7"/>
      <c r="L946" s="7"/>
      <c r="M946" s="3"/>
      <c r="N946" s="2"/>
      <c r="O946" s="7"/>
      <c r="P946" s="2"/>
      <c r="Q946" s="7"/>
      <c r="R946" s="14"/>
      <c r="S946" s="14"/>
      <c r="T946" s="20"/>
      <c r="U946" s="20"/>
      <c r="V946" s="20"/>
      <c r="W946" s="32"/>
      <c r="X946" s="173"/>
      <c r="Y946" s="174"/>
      <c r="Z946" s="6"/>
      <c r="AA946" s="6"/>
      <c r="AB946" s="6"/>
      <c r="AC946" s="6"/>
      <c r="AD946" s="6"/>
      <c r="AE946" s="6"/>
      <c r="AF946" s="6"/>
      <c r="AG946" s="6"/>
      <c r="AH946" s="6"/>
      <c r="AI946" s="6"/>
      <c r="AJ946" s="6"/>
    </row>
    <row r="947" spans="2:36" s="9" customFormat="1" ht="6" hidden="1" customHeight="1" x14ac:dyDescent="0.35">
      <c r="B947" s="10"/>
      <c r="F947" s="7"/>
      <c r="G947" s="2"/>
      <c r="H947" s="7"/>
      <c r="I947" s="7"/>
      <c r="J947" s="7"/>
      <c r="K947" s="7"/>
      <c r="L947" s="7"/>
      <c r="M947" s="3"/>
      <c r="N947" s="2"/>
      <c r="O947" s="7"/>
      <c r="P947" s="2"/>
      <c r="Q947" s="7"/>
      <c r="R947" s="14"/>
      <c r="S947" s="14"/>
      <c r="T947" s="20"/>
      <c r="U947" s="20"/>
      <c r="V947" s="20"/>
      <c r="W947" s="32"/>
      <c r="X947" s="173"/>
      <c r="Y947" s="174"/>
      <c r="Z947" s="6"/>
      <c r="AA947" s="6"/>
      <c r="AB947" s="6"/>
      <c r="AC947" s="6"/>
      <c r="AD947" s="6"/>
      <c r="AE947" s="6"/>
      <c r="AF947" s="6"/>
      <c r="AG947" s="6"/>
      <c r="AH947" s="6"/>
      <c r="AI947" s="6"/>
      <c r="AJ947" s="6"/>
    </row>
    <row r="948" spans="2:36" s="9" customFormat="1" ht="6" hidden="1" customHeight="1" x14ac:dyDescent="0.35">
      <c r="B948" s="10"/>
      <c r="F948" s="7"/>
      <c r="G948" s="2"/>
      <c r="H948" s="7"/>
      <c r="I948" s="7"/>
      <c r="J948" s="7"/>
      <c r="K948" s="7"/>
      <c r="L948" s="7"/>
      <c r="M948" s="3"/>
      <c r="N948" s="2"/>
      <c r="O948" s="7"/>
      <c r="P948" s="2"/>
      <c r="Q948" s="7"/>
      <c r="R948" s="14"/>
      <c r="S948" s="14"/>
      <c r="T948" s="20"/>
      <c r="U948" s="20"/>
      <c r="V948" s="20"/>
      <c r="W948" s="32"/>
      <c r="X948" s="173"/>
      <c r="Y948" s="174"/>
      <c r="Z948" s="6"/>
      <c r="AA948" s="6"/>
      <c r="AB948" s="6"/>
      <c r="AC948" s="6"/>
      <c r="AD948" s="6"/>
      <c r="AE948" s="6"/>
      <c r="AF948" s="6"/>
      <c r="AG948" s="6"/>
      <c r="AH948" s="6"/>
      <c r="AI948" s="6"/>
      <c r="AJ948" s="6"/>
    </row>
    <row r="949" spans="2:36" s="9" customFormat="1" ht="6" hidden="1" customHeight="1" x14ac:dyDescent="0.35">
      <c r="B949" s="10"/>
      <c r="F949" s="7"/>
      <c r="G949" s="2"/>
      <c r="H949" s="7"/>
      <c r="I949" s="7"/>
      <c r="J949" s="7"/>
      <c r="K949" s="7"/>
      <c r="L949" s="7"/>
      <c r="M949" s="3"/>
      <c r="N949" s="2"/>
      <c r="O949" s="7"/>
      <c r="P949" s="2"/>
      <c r="Q949" s="7"/>
      <c r="R949" s="14"/>
      <c r="S949" s="14"/>
      <c r="T949" s="20"/>
      <c r="U949" s="20"/>
      <c r="V949" s="20"/>
      <c r="W949" s="32"/>
      <c r="X949" s="173"/>
      <c r="Y949" s="174"/>
      <c r="Z949" s="6"/>
      <c r="AA949" s="6"/>
      <c r="AB949" s="6"/>
      <c r="AC949" s="6"/>
      <c r="AD949" s="6"/>
      <c r="AE949" s="6"/>
      <c r="AF949" s="6"/>
      <c r="AG949" s="6"/>
      <c r="AH949" s="6"/>
      <c r="AI949" s="6"/>
      <c r="AJ949" s="6"/>
    </row>
    <row r="950" spans="2:36" s="9" customFormat="1" ht="6" hidden="1" customHeight="1" x14ac:dyDescent="0.35">
      <c r="B950" s="10"/>
      <c r="F950" s="7"/>
      <c r="G950" s="2"/>
      <c r="H950" s="7"/>
      <c r="I950" s="7"/>
      <c r="J950" s="7"/>
      <c r="K950" s="7"/>
      <c r="L950" s="7"/>
      <c r="M950" s="3"/>
      <c r="N950" s="2"/>
      <c r="O950" s="7"/>
      <c r="P950" s="2"/>
      <c r="Q950" s="7"/>
      <c r="R950" s="14"/>
      <c r="S950" s="14"/>
      <c r="T950" s="20"/>
      <c r="U950" s="20"/>
      <c r="V950" s="20"/>
      <c r="W950" s="32"/>
      <c r="X950" s="173"/>
      <c r="Y950" s="174"/>
      <c r="Z950" s="6"/>
      <c r="AA950" s="6"/>
      <c r="AB950" s="6"/>
      <c r="AC950" s="6"/>
      <c r="AD950" s="6"/>
      <c r="AE950" s="6"/>
      <c r="AF950" s="6"/>
      <c r="AG950" s="6"/>
      <c r="AH950" s="6"/>
      <c r="AI950" s="6"/>
      <c r="AJ950" s="6"/>
    </row>
    <row r="951" spans="2:36" s="9" customFormat="1" ht="6" hidden="1" customHeight="1" x14ac:dyDescent="0.35">
      <c r="B951" s="10"/>
      <c r="F951" s="7"/>
      <c r="G951" s="2"/>
      <c r="H951" s="7"/>
      <c r="I951" s="7"/>
      <c r="J951" s="7"/>
      <c r="K951" s="7"/>
      <c r="L951" s="7"/>
      <c r="M951" s="3"/>
      <c r="N951" s="2"/>
      <c r="O951" s="7"/>
      <c r="P951" s="2"/>
      <c r="Q951" s="7"/>
      <c r="R951" s="14"/>
      <c r="S951" s="14"/>
      <c r="T951" s="20"/>
      <c r="U951" s="20"/>
      <c r="V951" s="20"/>
      <c r="W951" s="32"/>
      <c r="X951" s="173"/>
      <c r="Y951" s="174"/>
      <c r="Z951" s="6"/>
      <c r="AA951" s="6"/>
      <c r="AB951" s="6"/>
      <c r="AC951" s="6"/>
      <c r="AD951" s="6"/>
      <c r="AE951" s="6"/>
      <c r="AF951" s="6"/>
      <c r="AG951" s="6"/>
      <c r="AH951" s="6"/>
      <c r="AI951" s="6"/>
      <c r="AJ951" s="6"/>
    </row>
    <row r="952" spans="2:36" s="9" customFormat="1" ht="6" hidden="1" customHeight="1" x14ac:dyDescent="0.35">
      <c r="B952" s="10"/>
      <c r="F952" s="7"/>
      <c r="G952" s="2"/>
      <c r="H952" s="7"/>
      <c r="I952" s="7"/>
      <c r="J952" s="7"/>
      <c r="K952" s="7"/>
      <c r="L952" s="7"/>
      <c r="M952" s="3"/>
      <c r="N952" s="2"/>
      <c r="O952" s="7"/>
      <c r="P952" s="2"/>
      <c r="Q952" s="7"/>
      <c r="R952" s="14"/>
      <c r="S952" s="14"/>
      <c r="T952" s="20"/>
      <c r="U952" s="20"/>
      <c r="V952" s="20"/>
      <c r="W952" s="32"/>
      <c r="X952" s="173"/>
      <c r="Y952" s="174"/>
      <c r="Z952" s="6"/>
      <c r="AA952" s="6"/>
      <c r="AB952" s="6"/>
      <c r="AC952" s="6"/>
      <c r="AD952" s="6"/>
      <c r="AE952" s="6"/>
      <c r="AF952" s="6"/>
      <c r="AG952" s="6"/>
      <c r="AH952" s="6"/>
      <c r="AI952" s="6"/>
      <c r="AJ952" s="6"/>
    </row>
    <row r="953" spans="2:36" s="9" customFormat="1" ht="6" hidden="1" customHeight="1" x14ac:dyDescent="0.35">
      <c r="B953" s="10"/>
      <c r="F953" s="7"/>
      <c r="G953" s="2"/>
      <c r="H953" s="7"/>
      <c r="I953" s="7"/>
      <c r="J953" s="7"/>
      <c r="K953" s="7"/>
      <c r="L953" s="7"/>
      <c r="M953" s="3"/>
      <c r="N953" s="2"/>
      <c r="O953" s="7"/>
      <c r="P953" s="2"/>
      <c r="Q953" s="7"/>
      <c r="R953" s="14"/>
      <c r="S953" s="14"/>
      <c r="T953" s="20"/>
      <c r="U953" s="20"/>
      <c r="V953" s="20"/>
      <c r="W953" s="32"/>
      <c r="X953" s="173"/>
      <c r="Y953" s="174"/>
      <c r="Z953" s="6"/>
      <c r="AA953" s="6"/>
      <c r="AB953" s="6"/>
      <c r="AC953" s="6"/>
      <c r="AD953" s="6"/>
      <c r="AE953" s="6"/>
      <c r="AF953" s="6"/>
      <c r="AG953" s="6"/>
      <c r="AH953" s="6"/>
      <c r="AI953" s="6"/>
      <c r="AJ953" s="6"/>
    </row>
    <row r="954" spans="2:36" s="9" customFormat="1" ht="6" hidden="1" customHeight="1" x14ac:dyDescent="0.35">
      <c r="B954" s="10"/>
      <c r="F954" s="7"/>
      <c r="G954" s="2"/>
      <c r="H954" s="7"/>
      <c r="I954" s="7"/>
      <c r="J954" s="7"/>
      <c r="K954" s="7"/>
      <c r="L954" s="7"/>
      <c r="M954" s="3"/>
      <c r="N954" s="2"/>
      <c r="O954" s="7"/>
      <c r="P954" s="2"/>
      <c r="Q954" s="7"/>
      <c r="R954" s="14"/>
      <c r="S954" s="14"/>
      <c r="T954" s="20"/>
      <c r="U954" s="20"/>
      <c r="V954" s="20"/>
      <c r="W954" s="32"/>
      <c r="X954" s="173"/>
      <c r="Y954" s="174"/>
      <c r="Z954" s="6"/>
      <c r="AA954" s="6"/>
      <c r="AB954" s="6"/>
      <c r="AC954" s="6"/>
      <c r="AD954" s="6"/>
      <c r="AE954" s="6"/>
      <c r="AF954" s="6"/>
      <c r="AG954" s="6"/>
      <c r="AH954" s="6"/>
      <c r="AI954" s="6"/>
      <c r="AJ954" s="6"/>
    </row>
    <row r="955" spans="2:36" s="9" customFormat="1" ht="6" hidden="1" customHeight="1" x14ac:dyDescent="0.35">
      <c r="B955" s="10"/>
      <c r="F955" s="7"/>
      <c r="G955" s="2"/>
      <c r="H955" s="7"/>
      <c r="I955" s="7"/>
      <c r="J955" s="7"/>
      <c r="K955" s="7"/>
      <c r="L955" s="7"/>
      <c r="M955" s="3"/>
      <c r="N955" s="2"/>
      <c r="O955" s="7"/>
      <c r="P955" s="2"/>
      <c r="Q955" s="7"/>
      <c r="R955" s="14"/>
      <c r="S955" s="14"/>
      <c r="T955" s="20"/>
      <c r="U955" s="20"/>
      <c r="V955" s="20"/>
      <c r="W955" s="32"/>
      <c r="X955" s="173"/>
      <c r="Y955" s="174"/>
      <c r="Z955" s="6"/>
      <c r="AA955" s="6"/>
      <c r="AB955" s="6"/>
      <c r="AC955" s="6"/>
      <c r="AD955" s="6"/>
      <c r="AE955" s="6"/>
      <c r="AF955" s="6"/>
      <c r="AG955" s="6"/>
      <c r="AH955" s="6"/>
      <c r="AI955" s="6"/>
      <c r="AJ955" s="6"/>
    </row>
    <row r="956" spans="2:36" s="9" customFormat="1" ht="6" hidden="1" customHeight="1" x14ac:dyDescent="0.35">
      <c r="B956" s="10"/>
      <c r="F956" s="7"/>
      <c r="G956" s="2"/>
      <c r="H956" s="7"/>
      <c r="I956" s="7"/>
      <c r="J956" s="7"/>
      <c r="K956" s="7"/>
      <c r="L956" s="7"/>
      <c r="M956" s="3"/>
      <c r="N956" s="2"/>
      <c r="O956" s="7"/>
      <c r="P956" s="2"/>
      <c r="Q956" s="7"/>
      <c r="R956" s="14"/>
      <c r="S956" s="14"/>
      <c r="T956" s="20"/>
      <c r="U956" s="20"/>
      <c r="V956" s="20"/>
      <c r="W956" s="32"/>
      <c r="X956" s="173"/>
      <c r="Y956" s="174"/>
      <c r="Z956" s="6"/>
      <c r="AA956" s="6"/>
      <c r="AB956" s="6"/>
      <c r="AC956" s="6"/>
      <c r="AD956" s="6"/>
      <c r="AE956" s="6"/>
      <c r="AF956" s="6"/>
      <c r="AG956" s="6"/>
      <c r="AH956" s="6"/>
      <c r="AI956" s="6"/>
      <c r="AJ956" s="6"/>
    </row>
    <row r="957" spans="2:36" s="9" customFormat="1" ht="6" hidden="1" customHeight="1" x14ac:dyDescent="0.35">
      <c r="B957" s="10"/>
      <c r="F957" s="7"/>
      <c r="G957" s="2"/>
      <c r="H957" s="7"/>
      <c r="I957" s="7"/>
      <c r="J957" s="7"/>
      <c r="K957" s="7"/>
      <c r="L957" s="7"/>
      <c r="M957" s="3"/>
      <c r="N957" s="2"/>
      <c r="O957" s="7"/>
      <c r="P957" s="2"/>
      <c r="Q957" s="7"/>
      <c r="R957" s="14"/>
      <c r="S957" s="14"/>
      <c r="T957" s="20"/>
      <c r="U957" s="20"/>
      <c r="V957" s="20"/>
      <c r="W957" s="32"/>
      <c r="X957" s="173"/>
      <c r="Y957" s="174"/>
      <c r="Z957" s="6"/>
      <c r="AA957" s="6"/>
      <c r="AB957" s="6"/>
      <c r="AC957" s="6"/>
      <c r="AD957" s="6"/>
      <c r="AE957" s="6"/>
      <c r="AF957" s="6"/>
      <c r="AG957" s="6"/>
      <c r="AH957" s="6"/>
      <c r="AI957" s="6"/>
      <c r="AJ957" s="6"/>
    </row>
    <row r="958" spans="2:36" s="9" customFormat="1" ht="6" hidden="1" customHeight="1" x14ac:dyDescent="0.35">
      <c r="B958" s="10"/>
      <c r="F958" s="7"/>
      <c r="G958" s="2"/>
      <c r="H958" s="7"/>
      <c r="I958" s="7"/>
      <c r="J958" s="7"/>
      <c r="K958" s="7"/>
      <c r="L958" s="7"/>
      <c r="M958" s="3"/>
      <c r="N958" s="2"/>
      <c r="O958" s="7"/>
      <c r="P958" s="2"/>
      <c r="Q958" s="7"/>
      <c r="R958" s="14"/>
      <c r="S958" s="14"/>
      <c r="T958" s="20"/>
      <c r="U958" s="20"/>
      <c r="V958" s="20"/>
      <c r="W958" s="32"/>
      <c r="X958" s="173"/>
      <c r="Y958" s="174"/>
      <c r="Z958" s="6"/>
      <c r="AA958" s="6"/>
      <c r="AB958" s="6"/>
      <c r="AC958" s="6"/>
      <c r="AD958" s="6"/>
      <c r="AE958" s="6"/>
      <c r="AF958" s="6"/>
      <c r="AG958" s="6"/>
      <c r="AH958" s="6"/>
      <c r="AI958" s="6"/>
      <c r="AJ958" s="6"/>
    </row>
    <row r="959" spans="2:36" s="9" customFormat="1" ht="6" hidden="1" customHeight="1" x14ac:dyDescent="0.35">
      <c r="B959" s="10"/>
      <c r="F959" s="7"/>
      <c r="G959" s="2"/>
      <c r="H959" s="7"/>
      <c r="I959" s="7"/>
      <c r="J959" s="7"/>
      <c r="K959" s="7"/>
      <c r="L959" s="7"/>
      <c r="M959" s="3"/>
      <c r="N959" s="2"/>
      <c r="O959" s="7"/>
      <c r="P959" s="2"/>
      <c r="Q959" s="7"/>
      <c r="R959" s="14"/>
      <c r="S959" s="14"/>
      <c r="T959" s="20"/>
      <c r="U959" s="20"/>
      <c r="V959" s="20"/>
      <c r="W959" s="32"/>
      <c r="X959" s="173"/>
      <c r="Y959" s="174"/>
      <c r="Z959" s="6"/>
      <c r="AA959" s="6"/>
      <c r="AB959" s="6"/>
      <c r="AC959" s="6"/>
      <c r="AD959" s="6"/>
      <c r="AE959" s="6"/>
      <c r="AF959" s="6"/>
      <c r="AG959" s="6"/>
      <c r="AH959" s="6"/>
      <c r="AI959" s="6"/>
      <c r="AJ959" s="6"/>
    </row>
    <row r="960" spans="2:36" s="9" customFormat="1" ht="6" hidden="1" customHeight="1" x14ac:dyDescent="0.35">
      <c r="B960" s="10"/>
      <c r="F960" s="7"/>
      <c r="G960" s="2"/>
      <c r="H960" s="7"/>
      <c r="I960" s="7"/>
      <c r="J960" s="7"/>
      <c r="K960" s="7"/>
      <c r="L960" s="7"/>
      <c r="M960" s="3"/>
      <c r="N960" s="2"/>
      <c r="O960" s="7"/>
      <c r="P960" s="2"/>
      <c r="Q960" s="7"/>
      <c r="R960" s="14"/>
      <c r="S960" s="14"/>
      <c r="T960" s="20"/>
      <c r="U960" s="20"/>
      <c r="V960" s="20"/>
      <c r="W960" s="32"/>
      <c r="X960" s="173"/>
      <c r="Y960" s="174"/>
      <c r="Z960" s="6"/>
      <c r="AA960" s="6"/>
      <c r="AB960" s="6"/>
      <c r="AC960" s="6"/>
      <c r="AD960" s="6"/>
      <c r="AE960" s="6"/>
      <c r="AF960" s="6"/>
      <c r="AG960" s="6"/>
      <c r="AH960" s="6"/>
      <c r="AI960" s="6"/>
      <c r="AJ960" s="6"/>
    </row>
    <row r="961" spans="2:36" s="9" customFormat="1" ht="6" hidden="1" customHeight="1" x14ac:dyDescent="0.35">
      <c r="B961" s="10"/>
      <c r="F961" s="7"/>
      <c r="G961" s="2"/>
      <c r="H961" s="7"/>
      <c r="I961" s="7"/>
      <c r="J961" s="7"/>
      <c r="K961" s="7"/>
      <c r="L961" s="7"/>
      <c r="M961" s="3"/>
      <c r="N961" s="2"/>
      <c r="O961" s="7"/>
      <c r="P961" s="2"/>
      <c r="Q961" s="7"/>
      <c r="R961" s="14"/>
      <c r="S961" s="14"/>
      <c r="T961" s="20"/>
      <c r="U961" s="20"/>
      <c r="V961" s="20"/>
      <c r="W961" s="32"/>
      <c r="X961" s="173"/>
      <c r="Y961" s="174"/>
      <c r="Z961" s="6"/>
      <c r="AA961" s="6"/>
      <c r="AB961" s="6"/>
      <c r="AC961" s="6"/>
      <c r="AD961" s="6"/>
      <c r="AE961" s="6"/>
      <c r="AF961" s="6"/>
      <c r="AG961" s="6"/>
      <c r="AH961" s="6"/>
      <c r="AI961" s="6"/>
      <c r="AJ961" s="6"/>
    </row>
    <row r="962" spans="2:36" s="9" customFormat="1" ht="6" hidden="1" customHeight="1" x14ac:dyDescent="0.35">
      <c r="B962" s="10"/>
      <c r="F962" s="7"/>
      <c r="G962" s="2"/>
      <c r="H962" s="7"/>
      <c r="I962" s="7"/>
      <c r="J962" s="7"/>
      <c r="K962" s="7"/>
      <c r="L962" s="7"/>
      <c r="M962" s="3"/>
      <c r="N962" s="2"/>
      <c r="O962" s="7"/>
      <c r="P962" s="2"/>
      <c r="Q962" s="7"/>
      <c r="R962" s="14"/>
      <c r="S962" s="14"/>
      <c r="T962" s="20"/>
      <c r="U962" s="20"/>
      <c r="V962" s="20"/>
      <c r="W962" s="32"/>
      <c r="X962" s="173"/>
      <c r="Y962" s="174"/>
      <c r="Z962" s="6"/>
      <c r="AA962" s="6"/>
      <c r="AB962" s="6"/>
      <c r="AC962" s="6"/>
      <c r="AD962" s="6"/>
      <c r="AE962" s="6"/>
      <c r="AF962" s="6"/>
      <c r="AG962" s="6"/>
      <c r="AH962" s="6"/>
      <c r="AI962" s="6"/>
      <c r="AJ962" s="6"/>
    </row>
    <row r="963" spans="2:36" s="9" customFormat="1" ht="6" hidden="1" customHeight="1" x14ac:dyDescent="0.35">
      <c r="B963" s="10"/>
      <c r="F963" s="7"/>
      <c r="G963" s="2"/>
      <c r="H963" s="7"/>
      <c r="I963" s="7"/>
      <c r="J963" s="7"/>
      <c r="K963" s="7"/>
      <c r="L963" s="7"/>
      <c r="M963" s="3"/>
      <c r="N963" s="2"/>
      <c r="O963" s="7"/>
      <c r="P963" s="2"/>
      <c r="Q963" s="7"/>
      <c r="R963" s="14"/>
      <c r="S963" s="14"/>
      <c r="T963" s="20"/>
      <c r="U963" s="20"/>
      <c r="V963" s="20"/>
      <c r="W963" s="32"/>
      <c r="X963" s="173"/>
      <c r="Y963" s="174"/>
      <c r="Z963" s="6"/>
      <c r="AA963" s="6"/>
      <c r="AB963" s="6"/>
      <c r="AC963" s="6"/>
      <c r="AD963" s="6"/>
      <c r="AE963" s="6"/>
      <c r="AF963" s="6"/>
      <c r="AG963" s="6"/>
      <c r="AH963" s="6"/>
      <c r="AI963" s="6"/>
      <c r="AJ963" s="6"/>
    </row>
    <row r="964" spans="2:36" s="9" customFormat="1" ht="6" hidden="1" customHeight="1" x14ac:dyDescent="0.35">
      <c r="B964" s="10"/>
      <c r="F964" s="7"/>
      <c r="G964" s="2"/>
      <c r="H964" s="7"/>
      <c r="I964" s="7"/>
      <c r="J964" s="7"/>
      <c r="K964" s="7"/>
      <c r="L964" s="7"/>
      <c r="M964" s="3"/>
      <c r="N964" s="2"/>
      <c r="O964" s="7"/>
      <c r="P964" s="2"/>
      <c r="Q964" s="7"/>
      <c r="R964" s="14"/>
      <c r="S964" s="14"/>
      <c r="T964" s="20"/>
      <c r="U964" s="20"/>
      <c r="V964" s="20"/>
      <c r="W964" s="32"/>
      <c r="X964" s="173"/>
      <c r="Y964" s="174"/>
      <c r="Z964" s="6"/>
      <c r="AA964" s="6"/>
      <c r="AB964" s="6"/>
      <c r="AC964" s="6"/>
      <c r="AD964" s="6"/>
      <c r="AE964" s="6"/>
      <c r="AF964" s="6"/>
      <c r="AG964" s="6"/>
      <c r="AH964" s="6"/>
      <c r="AI964" s="6"/>
      <c r="AJ964" s="6"/>
    </row>
    <row r="965" spans="2:36" s="9" customFormat="1" ht="6" hidden="1" customHeight="1" x14ac:dyDescent="0.35">
      <c r="B965" s="10"/>
      <c r="F965" s="7"/>
      <c r="G965" s="2"/>
      <c r="H965" s="7"/>
      <c r="I965" s="7"/>
      <c r="J965" s="7"/>
      <c r="K965" s="7"/>
      <c r="L965" s="7"/>
      <c r="M965" s="3"/>
      <c r="N965" s="2"/>
      <c r="O965" s="7"/>
      <c r="P965" s="2"/>
      <c r="Q965" s="7"/>
      <c r="R965" s="14"/>
      <c r="S965" s="14"/>
      <c r="T965" s="20"/>
      <c r="U965" s="20"/>
      <c r="V965" s="20"/>
      <c r="W965" s="32"/>
      <c r="X965" s="173"/>
      <c r="Y965" s="174"/>
      <c r="Z965" s="6"/>
      <c r="AA965" s="6"/>
      <c r="AB965" s="6"/>
      <c r="AC965" s="6"/>
      <c r="AD965" s="6"/>
      <c r="AE965" s="6"/>
      <c r="AF965" s="6"/>
      <c r="AG965" s="6"/>
      <c r="AH965" s="6"/>
      <c r="AI965" s="6"/>
      <c r="AJ965" s="6"/>
    </row>
    <row r="966" spans="2:36" s="9" customFormat="1" ht="6" hidden="1" customHeight="1" x14ac:dyDescent="0.35">
      <c r="B966" s="10"/>
      <c r="F966" s="7"/>
      <c r="G966" s="2"/>
      <c r="H966" s="7"/>
      <c r="I966" s="7"/>
      <c r="J966" s="7"/>
      <c r="K966" s="7"/>
      <c r="L966" s="7"/>
      <c r="M966" s="3"/>
      <c r="N966" s="2"/>
      <c r="O966" s="7"/>
      <c r="P966" s="2"/>
      <c r="Q966" s="7"/>
      <c r="R966" s="14"/>
      <c r="S966" s="14"/>
      <c r="T966" s="20"/>
      <c r="U966" s="20"/>
      <c r="V966" s="20"/>
      <c r="W966" s="32"/>
      <c r="X966" s="173"/>
      <c r="Y966" s="174"/>
      <c r="Z966" s="6"/>
      <c r="AA966" s="6"/>
      <c r="AB966" s="6"/>
      <c r="AC966" s="6"/>
      <c r="AD966" s="6"/>
      <c r="AE966" s="6"/>
      <c r="AF966" s="6"/>
      <c r="AG966" s="6"/>
      <c r="AH966" s="6"/>
      <c r="AI966" s="6"/>
      <c r="AJ966" s="6"/>
    </row>
    <row r="967" spans="2:36" s="9" customFormat="1" ht="6" hidden="1" customHeight="1" x14ac:dyDescent="0.35">
      <c r="B967" s="10"/>
      <c r="F967" s="7"/>
      <c r="G967" s="2"/>
      <c r="H967" s="7"/>
      <c r="I967" s="7"/>
      <c r="J967" s="7"/>
      <c r="K967" s="7"/>
      <c r="L967" s="7"/>
      <c r="M967" s="3"/>
      <c r="N967" s="2"/>
      <c r="O967" s="7"/>
      <c r="P967" s="2"/>
      <c r="Q967" s="7"/>
      <c r="R967" s="14"/>
      <c r="S967" s="14"/>
      <c r="T967" s="20"/>
      <c r="U967" s="20"/>
      <c r="V967" s="20"/>
      <c r="W967" s="32"/>
      <c r="X967" s="173"/>
      <c r="Y967" s="174"/>
      <c r="Z967" s="6"/>
      <c r="AA967" s="6"/>
      <c r="AB967" s="6"/>
      <c r="AC967" s="6"/>
      <c r="AD967" s="6"/>
      <c r="AE967" s="6"/>
      <c r="AF967" s="6"/>
      <c r="AG967" s="6"/>
      <c r="AH967" s="6"/>
      <c r="AI967" s="6"/>
      <c r="AJ967" s="6"/>
    </row>
    <row r="968" spans="2:36" s="9" customFormat="1" ht="6" hidden="1" customHeight="1" x14ac:dyDescent="0.35">
      <c r="B968" s="10"/>
      <c r="F968" s="7"/>
      <c r="G968" s="2"/>
      <c r="H968" s="7"/>
      <c r="I968" s="7"/>
      <c r="J968" s="7"/>
      <c r="K968" s="7"/>
      <c r="L968" s="7"/>
      <c r="M968" s="3"/>
      <c r="N968" s="2"/>
      <c r="O968" s="7"/>
      <c r="P968" s="2"/>
      <c r="Q968" s="7"/>
      <c r="R968" s="14"/>
      <c r="S968" s="14"/>
      <c r="T968" s="20"/>
      <c r="U968" s="20"/>
      <c r="V968" s="20"/>
      <c r="W968" s="32"/>
      <c r="X968" s="173"/>
      <c r="Y968" s="174"/>
      <c r="Z968" s="6"/>
      <c r="AA968" s="6"/>
      <c r="AB968" s="6"/>
      <c r="AC968" s="6"/>
      <c r="AD968" s="6"/>
      <c r="AE968" s="6"/>
      <c r="AF968" s="6"/>
      <c r="AG968" s="6"/>
      <c r="AH968" s="6"/>
      <c r="AI968" s="6"/>
      <c r="AJ968" s="6"/>
    </row>
    <row r="969" spans="2:36" s="9" customFormat="1" ht="6" hidden="1" customHeight="1" x14ac:dyDescent="0.35">
      <c r="B969" s="10"/>
      <c r="F969" s="7"/>
      <c r="G969" s="2"/>
      <c r="H969" s="7"/>
      <c r="I969" s="7"/>
      <c r="J969" s="7"/>
      <c r="K969" s="7"/>
      <c r="L969" s="7"/>
      <c r="M969" s="3"/>
      <c r="N969" s="2"/>
      <c r="O969" s="7"/>
      <c r="P969" s="2"/>
      <c r="Q969" s="7"/>
      <c r="R969" s="14"/>
      <c r="S969" s="14"/>
      <c r="T969" s="20"/>
      <c r="U969" s="20"/>
      <c r="V969" s="20"/>
      <c r="W969" s="32"/>
      <c r="X969" s="173"/>
      <c r="Y969" s="174"/>
      <c r="Z969" s="6"/>
      <c r="AA969" s="6"/>
      <c r="AB969" s="6"/>
      <c r="AC969" s="6"/>
      <c r="AD969" s="6"/>
      <c r="AE969" s="6"/>
      <c r="AF969" s="6"/>
      <c r="AG969" s="6"/>
      <c r="AH969" s="6"/>
      <c r="AI969" s="6"/>
      <c r="AJ969" s="6"/>
    </row>
    <row r="970" spans="2:36" s="9" customFormat="1" ht="6" hidden="1" customHeight="1" x14ac:dyDescent="0.35">
      <c r="B970" s="10"/>
      <c r="F970" s="7"/>
      <c r="G970" s="2"/>
      <c r="H970" s="7"/>
      <c r="I970" s="7"/>
      <c r="J970" s="7"/>
      <c r="K970" s="7"/>
      <c r="L970" s="7"/>
      <c r="M970" s="3"/>
      <c r="N970" s="2"/>
      <c r="O970" s="7"/>
      <c r="P970" s="2"/>
      <c r="Q970" s="7"/>
      <c r="R970" s="14"/>
      <c r="S970" s="14"/>
      <c r="T970" s="20"/>
      <c r="U970" s="20"/>
      <c r="V970" s="20"/>
      <c r="W970" s="32"/>
      <c r="X970" s="173"/>
      <c r="Y970" s="174"/>
      <c r="Z970" s="6"/>
      <c r="AA970" s="6"/>
      <c r="AB970" s="6"/>
      <c r="AC970" s="6"/>
      <c r="AD970" s="6"/>
      <c r="AE970" s="6"/>
      <c r="AF970" s="6"/>
      <c r="AG970" s="6"/>
      <c r="AH970" s="6"/>
      <c r="AI970" s="6"/>
      <c r="AJ970" s="6"/>
    </row>
    <row r="971" spans="2:36" s="9" customFormat="1" ht="6" hidden="1" customHeight="1" x14ac:dyDescent="0.35">
      <c r="B971" s="10"/>
      <c r="F971" s="7"/>
      <c r="G971" s="2"/>
      <c r="H971" s="7"/>
      <c r="I971" s="7"/>
      <c r="J971" s="7"/>
      <c r="K971" s="7"/>
      <c r="L971" s="7"/>
      <c r="M971" s="3"/>
      <c r="N971" s="2"/>
      <c r="O971" s="7"/>
      <c r="P971" s="2"/>
      <c r="Q971" s="7"/>
      <c r="R971" s="14"/>
      <c r="S971" s="14"/>
      <c r="T971" s="20"/>
      <c r="U971" s="20"/>
      <c r="V971" s="20"/>
      <c r="W971" s="32"/>
      <c r="X971" s="173"/>
      <c r="Y971" s="174"/>
      <c r="Z971" s="6"/>
      <c r="AA971" s="6"/>
      <c r="AB971" s="6"/>
      <c r="AC971" s="6"/>
      <c r="AD971" s="6"/>
      <c r="AE971" s="6"/>
      <c r="AF971" s="6"/>
      <c r="AG971" s="6"/>
      <c r="AH971" s="6"/>
      <c r="AI971" s="6"/>
      <c r="AJ971" s="6"/>
    </row>
    <row r="972" spans="2:36" s="9" customFormat="1" ht="6" hidden="1" customHeight="1" x14ac:dyDescent="0.35">
      <c r="B972" s="10"/>
      <c r="F972" s="7"/>
      <c r="G972" s="2"/>
      <c r="H972" s="7"/>
      <c r="I972" s="7"/>
      <c r="J972" s="7"/>
      <c r="K972" s="7"/>
      <c r="L972" s="7"/>
      <c r="M972" s="3"/>
      <c r="N972" s="2"/>
      <c r="O972" s="7"/>
      <c r="P972" s="2"/>
      <c r="Q972" s="7"/>
      <c r="R972" s="14"/>
      <c r="S972" s="14"/>
      <c r="T972" s="20"/>
      <c r="U972" s="20"/>
      <c r="V972" s="20"/>
      <c r="W972" s="32"/>
      <c r="X972" s="173"/>
      <c r="Y972" s="174"/>
      <c r="Z972" s="6"/>
      <c r="AA972" s="6"/>
      <c r="AB972" s="6"/>
      <c r="AC972" s="6"/>
      <c r="AD972" s="6"/>
      <c r="AE972" s="6"/>
      <c r="AF972" s="6"/>
      <c r="AG972" s="6"/>
      <c r="AH972" s="6"/>
      <c r="AI972" s="6"/>
      <c r="AJ972" s="6"/>
    </row>
    <row r="973" spans="2:36" s="9" customFormat="1" ht="6" hidden="1" customHeight="1" x14ac:dyDescent="0.35">
      <c r="B973" s="10"/>
      <c r="F973" s="7"/>
      <c r="G973" s="2"/>
      <c r="H973" s="7"/>
      <c r="I973" s="7"/>
      <c r="J973" s="7"/>
      <c r="K973" s="7"/>
      <c r="L973" s="7"/>
      <c r="M973" s="3"/>
      <c r="N973" s="2"/>
      <c r="O973" s="7"/>
      <c r="P973" s="2"/>
      <c r="Q973" s="7"/>
      <c r="R973" s="14"/>
      <c r="S973" s="14"/>
      <c r="T973" s="20"/>
      <c r="U973" s="20"/>
      <c r="V973" s="20"/>
      <c r="W973" s="32"/>
      <c r="X973" s="173"/>
      <c r="Y973" s="174"/>
      <c r="Z973" s="6"/>
      <c r="AA973" s="6"/>
      <c r="AB973" s="6"/>
      <c r="AC973" s="6"/>
      <c r="AD973" s="6"/>
      <c r="AE973" s="6"/>
      <c r="AF973" s="6"/>
      <c r="AG973" s="6"/>
      <c r="AH973" s="6"/>
      <c r="AI973" s="6"/>
      <c r="AJ973" s="6"/>
    </row>
    <row r="974" spans="2:36" s="9" customFormat="1" ht="6" hidden="1" customHeight="1" x14ac:dyDescent="0.35">
      <c r="B974" s="10"/>
      <c r="F974" s="7"/>
      <c r="G974" s="2"/>
      <c r="H974" s="7"/>
      <c r="I974" s="7"/>
      <c r="J974" s="7"/>
      <c r="K974" s="7"/>
      <c r="L974" s="7"/>
      <c r="M974" s="3"/>
      <c r="N974" s="2"/>
      <c r="O974" s="7"/>
      <c r="P974" s="2"/>
      <c r="Q974" s="7"/>
      <c r="R974" s="14"/>
      <c r="S974" s="14"/>
      <c r="T974" s="20"/>
      <c r="U974" s="20"/>
      <c r="V974" s="20"/>
      <c r="W974" s="32"/>
      <c r="X974" s="173"/>
      <c r="Y974" s="174"/>
      <c r="Z974" s="6"/>
      <c r="AA974" s="6"/>
      <c r="AB974" s="6"/>
      <c r="AC974" s="6"/>
      <c r="AD974" s="6"/>
      <c r="AE974" s="6"/>
      <c r="AF974" s="6"/>
      <c r="AG974" s="6"/>
      <c r="AH974" s="6"/>
      <c r="AI974" s="6"/>
      <c r="AJ974" s="6"/>
    </row>
    <row r="975" spans="2:36" s="9" customFormat="1" ht="6" hidden="1" customHeight="1" x14ac:dyDescent="0.35">
      <c r="B975" s="10"/>
      <c r="F975" s="7"/>
      <c r="G975" s="2"/>
      <c r="H975" s="7"/>
      <c r="I975" s="7"/>
      <c r="J975" s="7"/>
      <c r="K975" s="7"/>
      <c r="L975" s="7"/>
      <c r="M975" s="3"/>
      <c r="N975" s="2"/>
      <c r="O975" s="7"/>
      <c r="P975" s="2"/>
      <c r="Q975" s="7"/>
      <c r="R975" s="14"/>
      <c r="S975" s="14"/>
      <c r="T975" s="20"/>
      <c r="U975" s="20"/>
      <c r="V975" s="20"/>
      <c r="W975" s="32"/>
      <c r="X975" s="173"/>
      <c r="Y975" s="174"/>
      <c r="Z975" s="6"/>
      <c r="AA975" s="6"/>
      <c r="AB975" s="6"/>
      <c r="AC975" s="6"/>
      <c r="AD975" s="6"/>
      <c r="AE975" s="6"/>
      <c r="AF975" s="6"/>
      <c r="AG975" s="6"/>
      <c r="AH975" s="6"/>
      <c r="AI975" s="6"/>
      <c r="AJ975" s="6"/>
    </row>
    <row r="976" spans="2:36" s="9" customFormat="1" ht="6" hidden="1" customHeight="1" x14ac:dyDescent="0.35">
      <c r="B976" s="10"/>
      <c r="F976" s="7"/>
      <c r="G976" s="2"/>
      <c r="H976" s="7"/>
      <c r="I976" s="7"/>
      <c r="J976" s="7"/>
      <c r="K976" s="7"/>
      <c r="L976" s="7"/>
      <c r="M976" s="3"/>
      <c r="N976" s="2"/>
      <c r="O976" s="7"/>
      <c r="P976" s="2"/>
      <c r="Q976" s="7"/>
      <c r="R976" s="14"/>
      <c r="S976" s="14"/>
      <c r="T976" s="20"/>
      <c r="U976" s="20"/>
      <c r="V976" s="20"/>
      <c r="W976" s="32"/>
      <c r="X976" s="173"/>
      <c r="Y976" s="174"/>
      <c r="Z976" s="6"/>
      <c r="AA976" s="6"/>
      <c r="AB976" s="6"/>
      <c r="AC976" s="6"/>
      <c r="AD976" s="6"/>
      <c r="AE976" s="6"/>
      <c r="AF976" s="6"/>
      <c r="AG976" s="6"/>
      <c r="AH976" s="6"/>
      <c r="AI976" s="6"/>
      <c r="AJ976" s="6"/>
    </row>
    <row r="977" spans="2:36" s="9" customFormat="1" ht="6" hidden="1" customHeight="1" x14ac:dyDescent="0.35">
      <c r="B977" s="10"/>
      <c r="F977" s="7"/>
      <c r="G977" s="2"/>
      <c r="H977" s="7"/>
      <c r="I977" s="7"/>
      <c r="J977" s="7"/>
      <c r="K977" s="7"/>
      <c r="L977" s="7"/>
      <c r="M977" s="3"/>
      <c r="N977" s="2"/>
      <c r="O977" s="7"/>
      <c r="P977" s="2"/>
      <c r="Q977" s="7"/>
      <c r="R977" s="14"/>
      <c r="S977" s="14"/>
      <c r="T977" s="20"/>
      <c r="U977" s="20"/>
      <c r="V977" s="20"/>
      <c r="W977" s="32"/>
      <c r="X977" s="173"/>
      <c r="Y977" s="174"/>
      <c r="Z977" s="6"/>
      <c r="AA977" s="6"/>
      <c r="AB977" s="6"/>
      <c r="AC977" s="6"/>
      <c r="AD977" s="6"/>
      <c r="AE977" s="6"/>
      <c r="AF977" s="6"/>
      <c r="AG977" s="6"/>
      <c r="AH977" s="6"/>
      <c r="AI977" s="6"/>
      <c r="AJ977" s="6"/>
    </row>
    <row r="978" spans="2:36" s="9" customFormat="1" ht="6" hidden="1" customHeight="1" x14ac:dyDescent="0.35">
      <c r="B978" s="10"/>
      <c r="F978" s="7"/>
      <c r="G978" s="2"/>
      <c r="H978" s="7"/>
      <c r="I978" s="7"/>
      <c r="J978" s="7"/>
      <c r="K978" s="7"/>
      <c r="L978" s="7"/>
      <c r="M978" s="3"/>
      <c r="N978" s="2"/>
      <c r="O978" s="7"/>
      <c r="P978" s="2"/>
      <c r="Q978" s="7"/>
      <c r="R978" s="14"/>
      <c r="S978" s="14"/>
      <c r="T978" s="20"/>
      <c r="U978" s="20"/>
      <c r="V978" s="20"/>
      <c r="W978" s="32"/>
      <c r="X978" s="173"/>
      <c r="Y978" s="174"/>
      <c r="Z978" s="6"/>
      <c r="AA978" s="6"/>
      <c r="AB978" s="6"/>
      <c r="AC978" s="6"/>
      <c r="AD978" s="6"/>
      <c r="AE978" s="6"/>
      <c r="AF978" s="6"/>
      <c r="AG978" s="6"/>
      <c r="AH978" s="6"/>
      <c r="AI978" s="6"/>
      <c r="AJ978" s="6"/>
    </row>
    <row r="979" spans="2:36" s="9" customFormat="1" ht="6" hidden="1" customHeight="1" x14ac:dyDescent="0.35">
      <c r="B979" s="10"/>
      <c r="F979" s="7"/>
      <c r="G979" s="2"/>
      <c r="H979" s="7"/>
      <c r="I979" s="7"/>
      <c r="J979" s="7"/>
      <c r="K979" s="7"/>
      <c r="L979" s="7"/>
      <c r="M979" s="3"/>
      <c r="N979" s="2"/>
      <c r="O979" s="7"/>
      <c r="P979" s="2"/>
      <c r="Q979" s="7"/>
      <c r="R979" s="14"/>
      <c r="S979" s="14"/>
      <c r="T979" s="20"/>
      <c r="U979" s="20"/>
      <c r="V979" s="20"/>
      <c r="W979" s="32"/>
      <c r="X979" s="173"/>
      <c r="Y979" s="174"/>
      <c r="Z979" s="6"/>
      <c r="AA979" s="6"/>
      <c r="AB979" s="6"/>
      <c r="AC979" s="6"/>
      <c r="AD979" s="6"/>
      <c r="AE979" s="6"/>
      <c r="AF979" s="6"/>
      <c r="AG979" s="6"/>
      <c r="AH979" s="6"/>
      <c r="AI979" s="6"/>
      <c r="AJ979" s="6"/>
    </row>
    <row r="980" spans="2:36" s="9" customFormat="1" ht="6" hidden="1" customHeight="1" x14ac:dyDescent="0.35">
      <c r="B980" s="10"/>
      <c r="F980" s="7"/>
      <c r="G980" s="2"/>
      <c r="H980" s="7"/>
      <c r="I980" s="7"/>
      <c r="J980" s="7"/>
      <c r="K980" s="7"/>
      <c r="L980" s="7"/>
      <c r="M980" s="3"/>
      <c r="N980" s="2"/>
      <c r="O980" s="7"/>
      <c r="P980" s="2"/>
      <c r="Q980" s="7"/>
      <c r="R980" s="14"/>
      <c r="S980" s="14"/>
      <c r="T980" s="20"/>
      <c r="U980" s="20"/>
      <c r="V980" s="20"/>
      <c r="W980" s="32"/>
      <c r="X980" s="173"/>
      <c r="Y980" s="174"/>
      <c r="Z980" s="6"/>
      <c r="AA980" s="6"/>
      <c r="AB980" s="6"/>
      <c r="AC980" s="6"/>
      <c r="AD980" s="6"/>
      <c r="AE980" s="6"/>
      <c r="AF980" s="6"/>
      <c r="AG980" s="6"/>
      <c r="AH980" s="6"/>
      <c r="AI980" s="6"/>
      <c r="AJ980" s="6"/>
    </row>
    <row r="981" spans="2:36" s="9" customFormat="1" ht="6" hidden="1" customHeight="1" x14ac:dyDescent="0.35">
      <c r="B981" s="10"/>
      <c r="F981" s="7"/>
      <c r="G981" s="2"/>
      <c r="H981" s="7"/>
      <c r="I981" s="7"/>
      <c r="J981" s="7"/>
      <c r="K981" s="7"/>
      <c r="L981" s="7"/>
      <c r="M981" s="3"/>
      <c r="N981" s="2"/>
      <c r="O981" s="7"/>
      <c r="P981" s="2"/>
      <c r="Q981" s="7"/>
      <c r="R981" s="14"/>
      <c r="S981" s="14"/>
      <c r="T981" s="20"/>
      <c r="U981" s="20"/>
      <c r="V981" s="20"/>
      <c r="W981" s="32"/>
      <c r="X981" s="173"/>
      <c r="Y981" s="174"/>
      <c r="Z981" s="6"/>
      <c r="AA981" s="6"/>
      <c r="AB981" s="6"/>
      <c r="AC981" s="6"/>
      <c r="AD981" s="6"/>
      <c r="AE981" s="6"/>
      <c r="AF981" s="6"/>
      <c r="AG981" s="6"/>
      <c r="AH981" s="6"/>
      <c r="AI981" s="6"/>
      <c r="AJ981" s="6"/>
    </row>
    <row r="982" spans="2:36" s="9" customFormat="1" ht="6" hidden="1" customHeight="1" x14ac:dyDescent="0.35">
      <c r="B982" s="10"/>
      <c r="F982" s="7"/>
      <c r="G982" s="2"/>
      <c r="H982" s="7"/>
      <c r="I982" s="7"/>
      <c r="J982" s="7"/>
      <c r="K982" s="7"/>
      <c r="L982" s="7"/>
      <c r="M982" s="3"/>
      <c r="N982" s="2"/>
      <c r="O982" s="7"/>
      <c r="P982" s="2"/>
      <c r="Q982" s="7"/>
      <c r="R982" s="14"/>
      <c r="S982" s="14"/>
      <c r="T982" s="20"/>
      <c r="U982" s="20"/>
      <c r="V982" s="20"/>
      <c r="W982" s="32"/>
      <c r="X982" s="173"/>
      <c r="Y982" s="174"/>
      <c r="Z982" s="6"/>
      <c r="AA982" s="6"/>
      <c r="AB982" s="6"/>
      <c r="AC982" s="6"/>
      <c r="AD982" s="6"/>
      <c r="AE982" s="6"/>
      <c r="AF982" s="6"/>
      <c r="AG982" s="6"/>
      <c r="AH982" s="6"/>
      <c r="AI982" s="6"/>
      <c r="AJ982" s="6"/>
    </row>
    <row r="983" spans="2:36" s="9" customFormat="1" ht="6" hidden="1" customHeight="1" x14ac:dyDescent="0.35">
      <c r="B983" s="10"/>
      <c r="F983" s="7"/>
      <c r="G983" s="2"/>
      <c r="H983" s="7"/>
      <c r="I983" s="7"/>
      <c r="J983" s="7"/>
      <c r="K983" s="7"/>
      <c r="L983" s="7"/>
      <c r="M983" s="3"/>
      <c r="N983" s="2"/>
      <c r="O983" s="7"/>
      <c r="P983" s="2"/>
      <c r="Q983" s="7"/>
      <c r="R983" s="14"/>
      <c r="S983" s="14"/>
      <c r="T983" s="20"/>
      <c r="U983" s="20"/>
      <c r="V983" s="20"/>
      <c r="W983" s="32"/>
      <c r="X983" s="173"/>
      <c r="Y983" s="174"/>
      <c r="Z983" s="6"/>
      <c r="AA983" s="6"/>
      <c r="AB983" s="6"/>
      <c r="AC983" s="6"/>
      <c r="AD983" s="6"/>
      <c r="AE983" s="6"/>
      <c r="AF983" s="6"/>
      <c r="AG983" s="6"/>
      <c r="AH983" s="6"/>
      <c r="AI983" s="6"/>
      <c r="AJ983" s="6"/>
    </row>
    <row r="984" spans="2:36" s="9" customFormat="1" ht="6" hidden="1" customHeight="1" x14ac:dyDescent="0.35">
      <c r="B984" s="10"/>
      <c r="F984" s="7"/>
      <c r="G984" s="2"/>
      <c r="H984" s="7"/>
      <c r="I984" s="7"/>
      <c r="J984" s="7"/>
      <c r="K984" s="7"/>
      <c r="L984" s="7"/>
      <c r="M984" s="3"/>
      <c r="N984" s="2"/>
      <c r="O984" s="7"/>
      <c r="P984" s="2"/>
      <c r="Q984" s="7"/>
      <c r="R984" s="14"/>
      <c r="S984" s="14"/>
      <c r="T984" s="20"/>
      <c r="U984" s="20"/>
      <c r="V984" s="20"/>
      <c r="W984" s="32"/>
      <c r="X984" s="173"/>
      <c r="Y984" s="174"/>
      <c r="Z984" s="6"/>
      <c r="AA984" s="6"/>
      <c r="AB984" s="6"/>
      <c r="AC984" s="6"/>
      <c r="AD984" s="6"/>
      <c r="AE984" s="6"/>
      <c r="AF984" s="6"/>
      <c r="AG984" s="6"/>
      <c r="AH984" s="6"/>
      <c r="AI984" s="6"/>
      <c r="AJ984" s="6"/>
    </row>
    <row r="985" spans="2:36" s="9" customFormat="1" ht="6" hidden="1" customHeight="1" x14ac:dyDescent="0.35">
      <c r="B985" s="10"/>
      <c r="F985" s="7"/>
      <c r="G985" s="2"/>
      <c r="H985" s="7"/>
      <c r="I985" s="7"/>
      <c r="J985" s="7"/>
      <c r="K985" s="7"/>
      <c r="L985" s="7"/>
      <c r="M985" s="3"/>
      <c r="N985" s="2"/>
      <c r="O985" s="7"/>
      <c r="P985" s="2"/>
      <c r="Q985" s="7"/>
      <c r="R985" s="14"/>
      <c r="S985" s="14"/>
      <c r="T985" s="20"/>
      <c r="U985" s="20"/>
      <c r="V985" s="20"/>
      <c r="W985" s="32"/>
      <c r="X985" s="173"/>
      <c r="Y985" s="174"/>
      <c r="Z985" s="6"/>
      <c r="AA985" s="6"/>
      <c r="AB985" s="6"/>
      <c r="AC985" s="6"/>
      <c r="AD985" s="6"/>
      <c r="AE985" s="6"/>
      <c r="AF985" s="6"/>
      <c r="AG985" s="6"/>
      <c r="AH985" s="6"/>
      <c r="AI985" s="6"/>
      <c r="AJ985" s="6"/>
    </row>
    <row r="986" spans="2:36" s="9" customFormat="1" ht="6" hidden="1" customHeight="1" x14ac:dyDescent="0.35">
      <c r="B986" s="10"/>
      <c r="F986" s="7"/>
      <c r="G986" s="2"/>
      <c r="H986" s="7"/>
      <c r="I986" s="7"/>
      <c r="J986" s="7"/>
      <c r="K986" s="7"/>
      <c r="L986" s="7"/>
      <c r="M986" s="3"/>
      <c r="N986" s="2"/>
      <c r="O986" s="7"/>
      <c r="P986" s="2"/>
      <c r="Q986" s="7"/>
      <c r="R986" s="14"/>
      <c r="S986" s="14"/>
      <c r="T986" s="20"/>
      <c r="U986" s="20"/>
      <c r="V986" s="20"/>
      <c r="W986" s="32"/>
      <c r="X986" s="173"/>
      <c r="Y986" s="174"/>
      <c r="Z986" s="6"/>
      <c r="AA986" s="6"/>
      <c r="AB986" s="6"/>
      <c r="AC986" s="6"/>
      <c r="AD986" s="6"/>
      <c r="AE986" s="6"/>
      <c r="AF986" s="6"/>
      <c r="AG986" s="6"/>
      <c r="AH986" s="6"/>
      <c r="AI986" s="6"/>
      <c r="AJ986" s="6"/>
    </row>
    <row r="987" spans="2:36" s="9" customFormat="1" ht="6" hidden="1" customHeight="1" x14ac:dyDescent="0.35">
      <c r="B987" s="10"/>
      <c r="F987" s="7"/>
      <c r="G987" s="2"/>
      <c r="H987" s="7"/>
      <c r="I987" s="7"/>
      <c r="J987" s="7"/>
      <c r="K987" s="7"/>
      <c r="L987" s="7"/>
      <c r="M987" s="3"/>
      <c r="N987" s="2"/>
      <c r="O987" s="7"/>
      <c r="P987" s="2"/>
      <c r="Q987" s="7"/>
      <c r="R987" s="14"/>
      <c r="S987" s="14"/>
      <c r="T987" s="20"/>
      <c r="U987" s="20"/>
      <c r="V987" s="20"/>
      <c r="W987" s="32"/>
      <c r="X987" s="173"/>
      <c r="Y987" s="174"/>
      <c r="Z987" s="6"/>
      <c r="AA987" s="6"/>
      <c r="AB987" s="6"/>
      <c r="AC987" s="6"/>
      <c r="AD987" s="6"/>
      <c r="AE987" s="6"/>
      <c r="AF987" s="6"/>
      <c r="AG987" s="6"/>
      <c r="AH987" s="6"/>
      <c r="AI987" s="6"/>
      <c r="AJ987" s="6"/>
    </row>
    <row r="988" spans="2:36" s="9" customFormat="1" ht="6" hidden="1" customHeight="1" x14ac:dyDescent="0.35">
      <c r="B988" s="10"/>
      <c r="F988" s="7"/>
      <c r="G988" s="2"/>
      <c r="H988" s="7"/>
      <c r="I988" s="7"/>
      <c r="J988" s="7"/>
      <c r="K988" s="7"/>
      <c r="L988" s="7"/>
      <c r="M988" s="3"/>
      <c r="N988" s="2"/>
      <c r="O988" s="7"/>
      <c r="P988" s="2"/>
      <c r="Q988" s="7"/>
      <c r="R988" s="14"/>
      <c r="S988" s="14"/>
      <c r="T988" s="20"/>
      <c r="U988" s="20"/>
      <c r="V988" s="20"/>
      <c r="W988" s="32"/>
      <c r="X988" s="173"/>
      <c r="Y988" s="174"/>
      <c r="Z988" s="6"/>
      <c r="AA988" s="6"/>
      <c r="AB988" s="6"/>
      <c r="AC988" s="6"/>
      <c r="AD988" s="6"/>
      <c r="AE988" s="6"/>
      <c r="AF988" s="6"/>
      <c r="AG988" s="6"/>
      <c r="AH988" s="6"/>
      <c r="AI988" s="6"/>
      <c r="AJ988" s="6"/>
    </row>
    <row r="989" spans="2:36" s="9" customFormat="1" ht="6" hidden="1" customHeight="1" x14ac:dyDescent="0.35">
      <c r="B989" s="10"/>
      <c r="F989" s="7"/>
      <c r="G989" s="2"/>
      <c r="H989" s="7"/>
      <c r="I989" s="7"/>
      <c r="J989" s="7"/>
      <c r="K989" s="7"/>
      <c r="L989" s="7"/>
      <c r="M989" s="3"/>
      <c r="N989" s="2"/>
      <c r="O989" s="7"/>
      <c r="P989" s="2"/>
      <c r="Q989" s="7"/>
      <c r="R989" s="14"/>
      <c r="S989" s="14"/>
      <c r="T989" s="20"/>
      <c r="U989" s="20"/>
      <c r="V989" s="20"/>
      <c r="W989" s="32"/>
      <c r="X989" s="173"/>
      <c r="Y989" s="174"/>
      <c r="Z989" s="6"/>
      <c r="AA989" s="6"/>
      <c r="AB989" s="6"/>
      <c r="AC989" s="6"/>
      <c r="AD989" s="6"/>
      <c r="AE989" s="6"/>
      <c r="AF989" s="6"/>
      <c r="AG989" s="6"/>
      <c r="AH989" s="6"/>
      <c r="AI989" s="6"/>
      <c r="AJ989" s="6"/>
    </row>
    <row r="990" spans="2:36" s="9" customFormat="1" ht="6" hidden="1" customHeight="1" x14ac:dyDescent="0.35">
      <c r="B990" s="10"/>
      <c r="F990" s="7"/>
      <c r="G990" s="2"/>
      <c r="H990" s="7"/>
      <c r="I990" s="7"/>
      <c r="J990" s="7"/>
      <c r="K990" s="7"/>
      <c r="L990" s="7"/>
      <c r="M990" s="3"/>
      <c r="N990" s="2"/>
      <c r="O990" s="7"/>
      <c r="P990" s="2"/>
      <c r="Q990" s="7"/>
      <c r="R990" s="14"/>
      <c r="S990" s="14"/>
      <c r="T990" s="20"/>
      <c r="U990" s="20"/>
      <c r="V990" s="20"/>
      <c r="W990" s="32"/>
      <c r="X990" s="173"/>
      <c r="Y990" s="174"/>
      <c r="Z990" s="6"/>
      <c r="AA990" s="6"/>
      <c r="AB990" s="6"/>
      <c r="AC990" s="6"/>
      <c r="AD990" s="6"/>
      <c r="AE990" s="6"/>
      <c r="AF990" s="6"/>
      <c r="AG990" s="6"/>
      <c r="AH990" s="6"/>
      <c r="AI990" s="6"/>
      <c r="AJ990" s="6"/>
    </row>
    <row r="991" spans="2:36" s="9" customFormat="1" ht="6" hidden="1" customHeight="1" x14ac:dyDescent="0.35">
      <c r="B991" s="10"/>
      <c r="F991" s="7"/>
      <c r="G991" s="2"/>
      <c r="H991" s="7"/>
      <c r="I991" s="7"/>
      <c r="J991" s="7"/>
      <c r="K991" s="7"/>
      <c r="L991" s="7"/>
      <c r="M991" s="3"/>
      <c r="N991" s="2"/>
      <c r="O991" s="7"/>
      <c r="P991" s="2"/>
      <c r="Q991" s="7"/>
      <c r="R991" s="14"/>
      <c r="S991" s="14"/>
      <c r="T991" s="20"/>
      <c r="U991" s="20"/>
      <c r="V991" s="20"/>
      <c r="W991" s="32"/>
      <c r="X991" s="173"/>
      <c r="Y991" s="174"/>
      <c r="Z991" s="6"/>
      <c r="AA991" s="6"/>
      <c r="AB991" s="6"/>
      <c r="AC991" s="6"/>
      <c r="AD991" s="6"/>
      <c r="AE991" s="6"/>
      <c r="AF991" s="6"/>
      <c r="AG991" s="6"/>
      <c r="AH991" s="6"/>
      <c r="AI991" s="6"/>
      <c r="AJ991" s="6"/>
    </row>
    <row r="992" spans="2:36" s="9" customFormat="1" ht="6" hidden="1" customHeight="1" x14ac:dyDescent="0.35">
      <c r="B992" s="10"/>
      <c r="F992" s="7"/>
      <c r="G992" s="2"/>
      <c r="H992" s="7"/>
      <c r="I992" s="7"/>
      <c r="J992" s="7"/>
      <c r="K992" s="7"/>
      <c r="L992" s="7"/>
      <c r="M992" s="3"/>
      <c r="N992" s="2"/>
      <c r="O992" s="7"/>
      <c r="P992" s="2"/>
      <c r="Q992" s="7"/>
      <c r="R992" s="14"/>
      <c r="S992" s="14"/>
      <c r="T992" s="20"/>
      <c r="U992" s="20"/>
      <c r="V992" s="20"/>
      <c r="W992" s="32"/>
      <c r="X992" s="173"/>
      <c r="Y992" s="174"/>
      <c r="Z992" s="6"/>
      <c r="AA992" s="6"/>
      <c r="AB992" s="6"/>
      <c r="AC992" s="6"/>
      <c r="AD992" s="6"/>
      <c r="AE992" s="6"/>
      <c r="AF992" s="6"/>
      <c r="AG992" s="6"/>
      <c r="AH992" s="6"/>
      <c r="AI992" s="6"/>
      <c r="AJ992" s="6"/>
    </row>
    <row r="993" spans="2:36" s="9" customFormat="1" ht="6" hidden="1" customHeight="1" x14ac:dyDescent="0.35">
      <c r="B993" s="10"/>
      <c r="F993" s="7"/>
      <c r="G993" s="2"/>
      <c r="H993" s="7"/>
      <c r="I993" s="7"/>
      <c r="J993" s="7"/>
      <c r="K993" s="7"/>
      <c r="L993" s="7"/>
      <c r="M993" s="3"/>
      <c r="N993" s="2"/>
      <c r="O993" s="7"/>
      <c r="P993" s="2"/>
      <c r="Q993" s="7"/>
      <c r="R993" s="14"/>
      <c r="S993" s="14"/>
      <c r="T993" s="20"/>
      <c r="U993" s="20"/>
      <c r="V993" s="20"/>
      <c r="W993" s="32"/>
      <c r="X993" s="173"/>
      <c r="Y993" s="174"/>
      <c r="Z993" s="6"/>
      <c r="AA993" s="6"/>
      <c r="AB993" s="6"/>
      <c r="AC993" s="6"/>
      <c r="AD993" s="6"/>
      <c r="AE993" s="6"/>
      <c r="AF993" s="6"/>
      <c r="AG993" s="6"/>
      <c r="AH993" s="6"/>
      <c r="AI993" s="6"/>
      <c r="AJ993" s="6"/>
    </row>
    <row r="994" spans="2:36" s="9" customFormat="1" ht="6" hidden="1" customHeight="1" x14ac:dyDescent="0.35">
      <c r="B994" s="10"/>
      <c r="F994" s="7"/>
      <c r="G994" s="2"/>
      <c r="H994" s="7"/>
      <c r="I994" s="7"/>
      <c r="J994" s="7"/>
      <c r="K994" s="7"/>
      <c r="L994" s="7"/>
      <c r="M994" s="3"/>
      <c r="N994" s="2"/>
      <c r="O994" s="7"/>
      <c r="P994" s="2"/>
      <c r="Q994" s="7"/>
      <c r="R994" s="14"/>
      <c r="S994" s="14"/>
      <c r="T994" s="20"/>
      <c r="U994" s="20"/>
      <c r="V994" s="20"/>
      <c r="W994" s="32"/>
      <c r="X994" s="173"/>
      <c r="Y994" s="174"/>
      <c r="Z994" s="6"/>
      <c r="AA994" s="6"/>
      <c r="AB994" s="6"/>
      <c r="AC994" s="6"/>
      <c r="AD994" s="6"/>
      <c r="AE994" s="6"/>
      <c r="AF994" s="6"/>
      <c r="AG994" s="6"/>
      <c r="AH994" s="6"/>
      <c r="AI994" s="6"/>
      <c r="AJ994" s="6"/>
    </row>
    <row r="995" spans="2:36" s="9" customFormat="1" ht="6" hidden="1" customHeight="1" x14ac:dyDescent="0.35">
      <c r="B995" s="10"/>
      <c r="F995" s="7"/>
      <c r="G995" s="2"/>
      <c r="H995" s="7"/>
      <c r="I995" s="7"/>
      <c r="J995" s="7"/>
      <c r="K995" s="7"/>
      <c r="L995" s="7"/>
      <c r="M995" s="3"/>
      <c r="N995" s="2"/>
      <c r="O995" s="7"/>
      <c r="P995" s="2"/>
      <c r="Q995" s="7"/>
      <c r="R995" s="14"/>
      <c r="S995" s="14"/>
      <c r="T995" s="20"/>
      <c r="U995" s="20"/>
      <c r="V995" s="20"/>
      <c r="W995" s="32"/>
      <c r="X995" s="173"/>
      <c r="Y995" s="174"/>
      <c r="Z995" s="6"/>
      <c r="AA995" s="6"/>
      <c r="AB995" s="6"/>
      <c r="AC995" s="6"/>
      <c r="AD995" s="6"/>
      <c r="AE995" s="6"/>
      <c r="AF995" s="6"/>
      <c r="AG995" s="6"/>
      <c r="AH995" s="6"/>
      <c r="AI995" s="6"/>
      <c r="AJ995" s="6"/>
    </row>
    <row r="996" spans="2:36" s="9" customFormat="1" ht="6" hidden="1" customHeight="1" x14ac:dyDescent="0.35">
      <c r="B996" s="10"/>
      <c r="F996" s="7"/>
      <c r="G996" s="2"/>
      <c r="H996" s="7"/>
      <c r="I996" s="7"/>
      <c r="J996" s="7"/>
      <c r="K996" s="7"/>
      <c r="L996" s="7"/>
      <c r="M996" s="3"/>
      <c r="N996" s="2"/>
      <c r="O996" s="7"/>
      <c r="P996" s="2"/>
      <c r="Q996" s="7"/>
      <c r="R996" s="14"/>
      <c r="S996" s="14"/>
      <c r="T996" s="20"/>
      <c r="U996" s="20"/>
      <c r="V996" s="20"/>
      <c r="W996" s="32"/>
      <c r="X996" s="173"/>
      <c r="Y996" s="174"/>
      <c r="Z996" s="6"/>
      <c r="AA996" s="6"/>
      <c r="AB996" s="6"/>
      <c r="AC996" s="6"/>
      <c r="AD996" s="6"/>
      <c r="AE996" s="6"/>
      <c r="AF996" s="6"/>
      <c r="AG996" s="6"/>
      <c r="AH996" s="6"/>
      <c r="AI996" s="6"/>
      <c r="AJ996" s="6"/>
    </row>
    <row r="997" spans="2:36" s="9" customFormat="1" ht="6" hidden="1" customHeight="1" x14ac:dyDescent="0.35">
      <c r="B997" s="10"/>
      <c r="F997" s="7"/>
      <c r="G997" s="2"/>
      <c r="H997" s="7"/>
      <c r="I997" s="7"/>
      <c r="J997" s="7"/>
      <c r="K997" s="7"/>
      <c r="L997" s="7"/>
      <c r="M997" s="3"/>
      <c r="N997" s="2"/>
      <c r="O997" s="7"/>
      <c r="P997" s="2"/>
      <c r="Q997" s="7"/>
      <c r="R997" s="14"/>
      <c r="S997" s="14"/>
      <c r="T997" s="20"/>
      <c r="U997" s="20"/>
      <c r="V997" s="20"/>
      <c r="W997" s="32"/>
      <c r="X997" s="173"/>
      <c r="Y997" s="174"/>
      <c r="Z997" s="6"/>
      <c r="AA997" s="6"/>
      <c r="AB997" s="6"/>
      <c r="AC997" s="6"/>
      <c r="AD997" s="6"/>
      <c r="AE997" s="6"/>
      <c r="AF997" s="6"/>
      <c r="AG997" s="6"/>
      <c r="AH997" s="6"/>
      <c r="AI997" s="6"/>
      <c r="AJ997" s="6"/>
    </row>
    <row r="998" spans="2:36" s="9" customFormat="1" ht="6" hidden="1" customHeight="1" x14ac:dyDescent="0.35">
      <c r="B998" s="10"/>
      <c r="F998" s="7"/>
      <c r="G998" s="2"/>
      <c r="H998" s="7"/>
      <c r="I998" s="7"/>
      <c r="J998" s="7"/>
      <c r="K998" s="7"/>
      <c r="L998" s="7"/>
      <c r="M998" s="3"/>
      <c r="N998" s="2"/>
      <c r="O998" s="7"/>
      <c r="P998" s="2"/>
      <c r="Q998" s="7"/>
      <c r="R998" s="14"/>
      <c r="S998" s="14"/>
      <c r="T998" s="20"/>
      <c r="U998" s="20"/>
      <c r="V998" s="20"/>
      <c r="W998" s="32"/>
      <c r="X998" s="173"/>
      <c r="Y998" s="174"/>
      <c r="Z998" s="6"/>
      <c r="AA998" s="6"/>
      <c r="AB998" s="6"/>
      <c r="AC998" s="6"/>
      <c r="AD998" s="6"/>
      <c r="AE998" s="6"/>
      <c r="AF998" s="6"/>
      <c r="AG998" s="6"/>
      <c r="AH998" s="6"/>
      <c r="AI998" s="6"/>
      <c r="AJ998" s="6"/>
    </row>
    <row r="999" spans="2:36" s="9" customFormat="1" ht="6" hidden="1" customHeight="1" x14ac:dyDescent="0.35">
      <c r="B999" s="10"/>
      <c r="F999" s="7"/>
      <c r="G999" s="2"/>
      <c r="H999" s="7"/>
      <c r="I999" s="7"/>
      <c r="J999" s="7"/>
      <c r="K999" s="7"/>
      <c r="L999" s="7"/>
      <c r="M999" s="3"/>
      <c r="N999" s="2"/>
      <c r="O999" s="7"/>
      <c r="P999" s="2"/>
      <c r="Q999" s="7"/>
      <c r="R999" s="14"/>
      <c r="S999" s="14"/>
      <c r="T999" s="20"/>
      <c r="U999" s="20"/>
      <c r="V999" s="20"/>
      <c r="W999" s="32"/>
      <c r="X999" s="173"/>
      <c r="Y999" s="174"/>
      <c r="Z999" s="6"/>
      <c r="AA999" s="6"/>
      <c r="AB999" s="6"/>
      <c r="AC999" s="6"/>
      <c r="AD999" s="6"/>
      <c r="AE999" s="6"/>
      <c r="AF999" s="6"/>
      <c r="AG999" s="6"/>
      <c r="AH999" s="6"/>
      <c r="AI999" s="6"/>
      <c r="AJ999" s="6"/>
    </row>
    <row r="1000" spans="2:36" s="9" customFormat="1" ht="6" hidden="1" customHeight="1" x14ac:dyDescent="0.35">
      <c r="B1000" s="10"/>
      <c r="F1000" s="7"/>
      <c r="G1000" s="2"/>
      <c r="H1000" s="7"/>
      <c r="I1000" s="7"/>
      <c r="J1000" s="7"/>
      <c r="K1000" s="7"/>
      <c r="L1000" s="7"/>
      <c r="M1000" s="3"/>
      <c r="N1000" s="2"/>
      <c r="O1000" s="7"/>
      <c r="P1000" s="2"/>
      <c r="Q1000" s="7"/>
      <c r="R1000" s="14"/>
      <c r="S1000" s="14"/>
      <c r="T1000" s="20"/>
      <c r="U1000" s="20"/>
      <c r="V1000" s="20"/>
      <c r="W1000" s="32"/>
      <c r="X1000" s="173"/>
      <c r="Y1000" s="174"/>
      <c r="Z1000" s="6"/>
      <c r="AA1000" s="6"/>
      <c r="AB1000" s="6"/>
      <c r="AC1000" s="6"/>
      <c r="AD1000" s="6"/>
      <c r="AE1000" s="6"/>
      <c r="AF1000" s="6"/>
      <c r="AG1000" s="6"/>
      <c r="AH1000" s="6"/>
      <c r="AI1000" s="6"/>
      <c r="AJ1000" s="6"/>
    </row>
    <row r="1001" spans="2:36" s="9" customFormat="1" ht="6" hidden="1" customHeight="1" x14ac:dyDescent="0.35">
      <c r="B1001" s="10"/>
      <c r="F1001" s="7"/>
      <c r="G1001" s="2"/>
      <c r="H1001" s="7"/>
      <c r="I1001" s="7"/>
      <c r="J1001" s="7"/>
      <c r="K1001" s="7"/>
      <c r="L1001" s="7"/>
      <c r="M1001" s="3"/>
      <c r="N1001" s="2"/>
      <c r="O1001" s="7"/>
      <c r="P1001" s="2"/>
      <c r="Q1001" s="7"/>
      <c r="R1001" s="14"/>
      <c r="S1001" s="14"/>
      <c r="T1001" s="20"/>
      <c r="U1001" s="20"/>
      <c r="V1001" s="20"/>
      <c r="W1001" s="32"/>
      <c r="X1001" s="173"/>
      <c r="Y1001" s="174"/>
      <c r="Z1001" s="6"/>
      <c r="AA1001" s="6"/>
      <c r="AB1001" s="6"/>
      <c r="AC1001" s="6"/>
      <c r="AD1001" s="6"/>
      <c r="AE1001" s="6"/>
      <c r="AF1001" s="6"/>
      <c r="AG1001" s="6"/>
      <c r="AH1001" s="6"/>
      <c r="AI1001" s="6"/>
      <c r="AJ1001" s="6"/>
    </row>
    <row r="1002" spans="2:36" s="9" customFormat="1" ht="6" hidden="1" customHeight="1" x14ac:dyDescent="0.35">
      <c r="B1002" s="10"/>
      <c r="F1002" s="7"/>
      <c r="G1002" s="2"/>
      <c r="H1002" s="7"/>
      <c r="I1002" s="7"/>
      <c r="J1002" s="7"/>
      <c r="K1002" s="7"/>
      <c r="L1002" s="7"/>
      <c r="M1002" s="3"/>
      <c r="N1002" s="2"/>
      <c r="O1002" s="7"/>
      <c r="P1002" s="2"/>
      <c r="Q1002" s="7"/>
      <c r="R1002" s="14"/>
      <c r="S1002" s="14"/>
      <c r="T1002" s="20"/>
      <c r="U1002" s="20"/>
      <c r="V1002" s="20"/>
      <c r="W1002" s="32"/>
      <c r="X1002" s="173"/>
      <c r="Y1002" s="174"/>
      <c r="Z1002" s="6"/>
      <c r="AA1002" s="6"/>
      <c r="AB1002" s="6"/>
      <c r="AC1002" s="6"/>
      <c r="AD1002" s="6"/>
      <c r="AE1002" s="6"/>
      <c r="AF1002" s="6"/>
      <c r="AG1002" s="6"/>
      <c r="AH1002" s="6"/>
      <c r="AI1002" s="6"/>
      <c r="AJ1002" s="6"/>
    </row>
    <row r="1003" spans="2:36" s="9" customFormat="1" ht="6" hidden="1" customHeight="1" x14ac:dyDescent="0.35">
      <c r="B1003" s="10"/>
      <c r="F1003" s="7"/>
      <c r="G1003" s="2"/>
      <c r="H1003" s="7"/>
      <c r="I1003" s="7"/>
      <c r="J1003" s="7"/>
      <c r="K1003" s="7"/>
      <c r="L1003" s="7"/>
      <c r="M1003" s="3"/>
      <c r="N1003" s="2"/>
      <c r="O1003" s="7"/>
      <c r="P1003" s="2"/>
      <c r="Q1003" s="7"/>
      <c r="R1003" s="14"/>
      <c r="S1003" s="14"/>
      <c r="T1003" s="20"/>
      <c r="U1003" s="20"/>
      <c r="V1003" s="20"/>
      <c r="W1003" s="32"/>
      <c r="X1003" s="173"/>
      <c r="Y1003" s="174"/>
      <c r="Z1003" s="6"/>
      <c r="AA1003" s="6"/>
      <c r="AB1003" s="6"/>
      <c r="AC1003" s="6"/>
      <c r="AD1003" s="6"/>
      <c r="AE1003" s="6"/>
      <c r="AF1003" s="6"/>
      <c r="AG1003" s="6"/>
      <c r="AH1003" s="6"/>
      <c r="AI1003" s="6"/>
      <c r="AJ1003" s="6"/>
    </row>
    <row r="1004" spans="2:36" s="9" customFormat="1" ht="6" hidden="1" customHeight="1" x14ac:dyDescent="0.35">
      <c r="B1004" s="10"/>
      <c r="F1004" s="7"/>
      <c r="G1004" s="2"/>
      <c r="H1004" s="7"/>
      <c r="I1004" s="7"/>
      <c r="J1004" s="7"/>
      <c r="K1004" s="7"/>
      <c r="L1004" s="7"/>
      <c r="M1004" s="3"/>
      <c r="N1004" s="2"/>
      <c r="O1004" s="7"/>
      <c r="P1004" s="2"/>
      <c r="Q1004" s="7"/>
      <c r="R1004" s="14"/>
      <c r="S1004" s="14"/>
      <c r="T1004" s="20"/>
      <c r="U1004" s="20"/>
      <c r="V1004" s="20"/>
      <c r="W1004" s="32"/>
      <c r="X1004" s="173"/>
      <c r="Y1004" s="174"/>
      <c r="Z1004" s="6"/>
      <c r="AA1004" s="6"/>
      <c r="AB1004" s="6"/>
      <c r="AC1004" s="6"/>
      <c r="AD1004" s="6"/>
      <c r="AE1004" s="6"/>
      <c r="AF1004" s="6"/>
      <c r="AG1004" s="6"/>
      <c r="AH1004" s="6"/>
      <c r="AI1004" s="6"/>
      <c r="AJ1004" s="6"/>
    </row>
    <row r="1005" spans="2:36" s="9" customFormat="1" ht="6" hidden="1" customHeight="1" x14ac:dyDescent="0.35">
      <c r="B1005" s="10"/>
      <c r="F1005" s="7"/>
      <c r="G1005" s="2"/>
      <c r="H1005" s="7"/>
      <c r="I1005" s="7"/>
      <c r="J1005" s="7"/>
      <c r="K1005" s="7"/>
      <c r="L1005" s="7"/>
      <c r="M1005" s="3"/>
      <c r="N1005" s="2"/>
      <c r="O1005" s="7"/>
      <c r="P1005" s="2"/>
      <c r="Q1005" s="7"/>
      <c r="R1005" s="14"/>
      <c r="S1005" s="14"/>
      <c r="T1005" s="20"/>
      <c r="U1005" s="20"/>
      <c r="V1005" s="20"/>
      <c r="W1005" s="32"/>
      <c r="X1005" s="173"/>
      <c r="Y1005" s="174"/>
      <c r="Z1005" s="6"/>
      <c r="AA1005" s="6"/>
      <c r="AB1005" s="6"/>
      <c r="AC1005" s="6"/>
      <c r="AD1005" s="6"/>
      <c r="AE1005" s="6"/>
      <c r="AF1005" s="6"/>
      <c r="AG1005" s="6"/>
      <c r="AH1005" s="6"/>
      <c r="AI1005" s="6"/>
      <c r="AJ1005" s="6"/>
    </row>
    <row r="1006" spans="2:36" s="9" customFormat="1" ht="6" hidden="1" customHeight="1" x14ac:dyDescent="0.35">
      <c r="B1006" s="10"/>
      <c r="F1006" s="7"/>
      <c r="G1006" s="2"/>
      <c r="H1006" s="7"/>
      <c r="I1006" s="7"/>
      <c r="J1006" s="7"/>
      <c r="K1006" s="7"/>
      <c r="L1006" s="7"/>
      <c r="M1006" s="3"/>
      <c r="N1006" s="2"/>
      <c r="O1006" s="7"/>
      <c r="P1006" s="2"/>
      <c r="Q1006" s="7"/>
      <c r="R1006" s="14"/>
      <c r="S1006" s="14"/>
      <c r="T1006" s="20"/>
      <c r="U1006" s="20"/>
      <c r="V1006" s="20"/>
      <c r="W1006" s="32"/>
      <c r="X1006" s="173"/>
      <c r="Y1006" s="174"/>
      <c r="Z1006" s="6"/>
      <c r="AA1006" s="6"/>
      <c r="AB1006" s="6"/>
      <c r="AC1006" s="6"/>
      <c r="AD1006" s="6"/>
      <c r="AE1006" s="6"/>
      <c r="AF1006" s="6"/>
      <c r="AG1006" s="6"/>
      <c r="AH1006" s="6"/>
      <c r="AI1006" s="6"/>
      <c r="AJ1006" s="6"/>
    </row>
    <row r="1007" spans="2:36" s="9" customFormat="1" ht="6" hidden="1" customHeight="1" x14ac:dyDescent="0.35">
      <c r="B1007" s="10"/>
      <c r="F1007" s="7"/>
      <c r="G1007" s="2"/>
      <c r="H1007" s="7"/>
      <c r="I1007" s="7"/>
      <c r="J1007" s="7"/>
      <c r="K1007" s="7"/>
      <c r="L1007" s="7"/>
      <c r="M1007" s="3"/>
      <c r="N1007" s="2"/>
      <c r="O1007" s="7"/>
      <c r="P1007" s="2"/>
      <c r="Q1007" s="7"/>
      <c r="R1007" s="14"/>
      <c r="S1007" s="14"/>
      <c r="T1007" s="20"/>
      <c r="U1007" s="20"/>
      <c r="V1007" s="20"/>
      <c r="W1007" s="32"/>
      <c r="X1007" s="173"/>
      <c r="Y1007" s="174"/>
      <c r="Z1007" s="6"/>
      <c r="AA1007" s="6"/>
      <c r="AB1007" s="6"/>
      <c r="AC1007" s="6"/>
      <c r="AD1007" s="6"/>
      <c r="AE1007" s="6"/>
      <c r="AF1007" s="6"/>
      <c r="AG1007" s="6"/>
      <c r="AH1007" s="6"/>
      <c r="AI1007" s="6"/>
      <c r="AJ1007" s="6"/>
    </row>
    <row r="1008" spans="2:36" s="9" customFormat="1" ht="6" hidden="1" customHeight="1" x14ac:dyDescent="0.35">
      <c r="B1008" s="10"/>
      <c r="F1008" s="7"/>
      <c r="G1008" s="2"/>
      <c r="H1008" s="7"/>
      <c r="I1008" s="7"/>
      <c r="J1008" s="7"/>
      <c r="K1008" s="7"/>
      <c r="L1008" s="7"/>
      <c r="M1008" s="3"/>
      <c r="N1008" s="2"/>
      <c r="O1008" s="7"/>
      <c r="P1008" s="2"/>
      <c r="Q1008" s="7"/>
      <c r="R1008" s="14"/>
      <c r="S1008" s="14"/>
      <c r="T1008" s="20"/>
      <c r="U1008" s="20"/>
      <c r="V1008" s="20"/>
      <c r="W1008" s="32"/>
      <c r="X1008" s="173"/>
      <c r="Y1008" s="174"/>
      <c r="Z1008" s="6"/>
      <c r="AA1008" s="6"/>
      <c r="AB1008" s="6"/>
      <c r="AC1008" s="6"/>
      <c r="AD1008" s="6"/>
      <c r="AE1008" s="6"/>
      <c r="AF1008" s="6"/>
      <c r="AG1008" s="6"/>
      <c r="AH1008" s="6"/>
      <c r="AI1008" s="6"/>
      <c r="AJ1008" s="6"/>
    </row>
    <row r="1009" spans="2:36" s="9" customFormat="1" ht="6" hidden="1" customHeight="1" x14ac:dyDescent="0.35">
      <c r="B1009" s="10"/>
      <c r="F1009" s="7"/>
      <c r="G1009" s="2"/>
      <c r="H1009" s="7"/>
      <c r="I1009" s="7"/>
      <c r="J1009" s="7"/>
      <c r="K1009" s="7"/>
      <c r="L1009" s="7"/>
      <c r="M1009" s="3"/>
      <c r="N1009" s="2"/>
      <c r="O1009" s="7"/>
      <c r="P1009" s="2"/>
      <c r="Q1009" s="7"/>
      <c r="R1009" s="14"/>
      <c r="S1009" s="14"/>
      <c r="T1009" s="20"/>
      <c r="U1009" s="20"/>
      <c r="V1009" s="20"/>
      <c r="W1009" s="32"/>
      <c r="X1009" s="173"/>
      <c r="Y1009" s="174"/>
      <c r="Z1009" s="6"/>
      <c r="AA1009" s="6"/>
      <c r="AB1009" s="6"/>
      <c r="AC1009" s="6"/>
      <c r="AD1009" s="6"/>
      <c r="AE1009" s="6"/>
      <c r="AF1009" s="6"/>
      <c r="AG1009" s="6"/>
      <c r="AH1009" s="6"/>
      <c r="AI1009" s="6"/>
      <c r="AJ1009" s="6"/>
    </row>
    <row r="1010" spans="2:36" s="9" customFormat="1" ht="6" hidden="1" customHeight="1" x14ac:dyDescent="0.35">
      <c r="B1010" s="10"/>
      <c r="F1010" s="7"/>
      <c r="G1010" s="2"/>
      <c r="H1010" s="7"/>
      <c r="I1010" s="7"/>
      <c r="J1010" s="7"/>
      <c r="K1010" s="7"/>
      <c r="L1010" s="7"/>
      <c r="M1010" s="3"/>
      <c r="N1010" s="2"/>
      <c r="O1010" s="7"/>
      <c r="P1010" s="2"/>
      <c r="Q1010" s="7"/>
      <c r="R1010" s="14"/>
      <c r="S1010" s="14"/>
      <c r="T1010" s="20"/>
      <c r="U1010" s="20"/>
      <c r="V1010" s="20"/>
      <c r="W1010" s="32"/>
      <c r="X1010" s="173"/>
      <c r="Y1010" s="174"/>
      <c r="Z1010" s="6"/>
      <c r="AA1010" s="6"/>
      <c r="AB1010" s="6"/>
      <c r="AC1010" s="6"/>
      <c r="AD1010" s="6"/>
      <c r="AE1010" s="6"/>
      <c r="AF1010" s="6"/>
      <c r="AG1010" s="6"/>
      <c r="AH1010" s="6"/>
      <c r="AI1010" s="6"/>
      <c r="AJ1010" s="6"/>
    </row>
    <row r="1011" spans="2:36" s="9" customFormat="1" ht="6" hidden="1" customHeight="1" x14ac:dyDescent="0.35">
      <c r="B1011" s="10"/>
      <c r="F1011" s="7"/>
      <c r="G1011" s="2"/>
      <c r="H1011" s="7"/>
      <c r="I1011" s="7"/>
      <c r="J1011" s="7"/>
      <c r="K1011" s="7"/>
      <c r="L1011" s="7"/>
      <c r="M1011" s="3"/>
      <c r="N1011" s="2"/>
      <c r="O1011" s="7"/>
      <c r="P1011" s="2"/>
      <c r="Q1011" s="7"/>
      <c r="R1011" s="14"/>
      <c r="S1011" s="14"/>
      <c r="T1011" s="20"/>
      <c r="U1011" s="20"/>
      <c r="V1011" s="20"/>
      <c r="W1011" s="32"/>
      <c r="X1011" s="173"/>
      <c r="Y1011" s="174"/>
      <c r="Z1011" s="6"/>
      <c r="AA1011" s="6"/>
      <c r="AB1011" s="6"/>
      <c r="AC1011" s="6"/>
      <c r="AD1011" s="6"/>
      <c r="AE1011" s="6"/>
      <c r="AF1011" s="6"/>
      <c r="AG1011" s="6"/>
      <c r="AH1011" s="6"/>
      <c r="AI1011" s="6"/>
      <c r="AJ1011" s="6"/>
    </row>
    <row r="1012" spans="2:36" s="9" customFormat="1" ht="6" hidden="1" customHeight="1" x14ac:dyDescent="0.35">
      <c r="B1012" s="10"/>
      <c r="F1012" s="7"/>
      <c r="G1012" s="2"/>
      <c r="H1012" s="7"/>
      <c r="I1012" s="7"/>
      <c r="J1012" s="7"/>
      <c r="K1012" s="7"/>
      <c r="L1012" s="7"/>
      <c r="M1012" s="3"/>
      <c r="N1012" s="2"/>
      <c r="O1012" s="7"/>
      <c r="P1012" s="2"/>
      <c r="Q1012" s="7"/>
      <c r="R1012" s="14"/>
      <c r="S1012" s="14"/>
      <c r="T1012" s="20"/>
      <c r="U1012" s="20"/>
      <c r="V1012" s="20"/>
      <c r="W1012" s="32"/>
      <c r="X1012" s="173"/>
      <c r="Y1012" s="174"/>
      <c r="Z1012" s="6"/>
      <c r="AA1012" s="6"/>
      <c r="AB1012" s="6"/>
      <c r="AC1012" s="6"/>
      <c r="AD1012" s="6"/>
      <c r="AE1012" s="6"/>
      <c r="AF1012" s="6"/>
      <c r="AG1012" s="6"/>
      <c r="AH1012" s="6"/>
      <c r="AI1012" s="6"/>
      <c r="AJ1012" s="6"/>
    </row>
    <row r="1013" spans="2:36" s="9" customFormat="1" ht="6" hidden="1" customHeight="1" x14ac:dyDescent="0.35">
      <c r="B1013" s="10"/>
      <c r="F1013" s="7"/>
      <c r="G1013" s="2"/>
      <c r="H1013" s="7"/>
      <c r="I1013" s="7"/>
      <c r="J1013" s="7"/>
      <c r="K1013" s="7"/>
      <c r="L1013" s="7"/>
      <c r="M1013" s="3"/>
      <c r="N1013" s="2"/>
      <c r="O1013" s="7"/>
      <c r="P1013" s="2"/>
      <c r="Q1013" s="7"/>
      <c r="R1013" s="14"/>
      <c r="S1013" s="14"/>
      <c r="T1013" s="20"/>
      <c r="U1013" s="20"/>
      <c r="V1013" s="20"/>
      <c r="W1013" s="32"/>
      <c r="X1013" s="173"/>
      <c r="Y1013" s="174"/>
      <c r="Z1013" s="6"/>
      <c r="AA1013" s="6"/>
      <c r="AB1013" s="6"/>
      <c r="AC1013" s="6"/>
      <c r="AD1013" s="6"/>
      <c r="AE1013" s="6"/>
      <c r="AF1013" s="6"/>
      <c r="AG1013" s="6"/>
      <c r="AH1013" s="6"/>
      <c r="AI1013" s="6"/>
      <c r="AJ1013" s="6"/>
    </row>
    <row r="1014" spans="2:36" s="9" customFormat="1" ht="6" hidden="1" customHeight="1" x14ac:dyDescent="0.35">
      <c r="B1014" s="10"/>
      <c r="F1014" s="7"/>
      <c r="G1014" s="2"/>
      <c r="H1014" s="7"/>
      <c r="I1014" s="7"/>
      <c r="J1014" s="7"/>
      <c r="K1014" s="7"/>
      <c r="L1014" s="7"/>
      <c r="M1014" s="3"/>
      <c r="N1014" s="2"/>
      <c r="O1014" s="7"/>
      <c r="P1014" s="2"/>
      <c r="Q1014" s="7"/>
      <c r="R1014" s="14"/>
      <c r="S1014" s="14"/>
      <c r="T1014" s="20"/>
      <c r="U1014" s="20"/>
      <c r="V1014" s="20"/>
      <c r="W1014" s="32"/>
      <c r="X1014" s="173"/>
      <c r="Y1014" s="174"/>
      <c r="Z1014" s="6"/>
      <c r="AA1014" s="6"/>
      <c r="AB1014" s="6"/>
      <c r="AC1014" s="6"/>
      <c r="AD1014" s="6"/>
      <c r="AE1014" s="6"/>
      <c r="AF1014" s="6"/>
      <c r="AG1014" s="6"/>
      <c r="AH1014" s="6"/>
      <c r="AI1014" s="6"/>
      <c r="AJ1014" s="6"/>
    </row>
    <row r="1015" spans="2:36" s="9" customFormat="1" ht="6" hidden="1" customHeight="1" x14ac:dyDescent="0.35">
      <c r="B1015" s="10"/>
      <c r="F1015" s="7"/>
      <c r="G1015" s="2"/>
      <c r="H1015" s="7"/>
      <c r="I1015" s="7"/>
      <c r="J1015" s="7"/>
      <c r="K1015" s="7"/>
      <c r="L1015" s="7"/>
      <c r="M1015" s="3"/>
      <c r="N1015" s="2"/>
      <c r="O1015" s="7"/>
      <c r="P1015" s="2"/>
      <c r="Q1015" s="7"/>
      <c r="R1015" s="14"/>
      <c r="S1015" s="14"/>
      <c r="T1015" s="20"/>
      <c r="U1015" s="20"/>
      <c r="V1015" s="20"/>
      <c r="W1015" s="32"/>
      <c r="X1015" s="173"/>
      <c r="Y1015" s="174"/>
      <c r="Z1015" s="6"/>
      <c r="AA1015" s="6"/>
      <c r="AB1015" s="6"/>
      <c r="AC1015" s="6"/>
      <c r="AD1015" s="6"/>
      <c r="AE1015" s="6"/>
      <c r="AF1015" s="6"/>
      <c r="AG1015" s="6"/>
      <c r="AH1015" s="6"/>
      <c r="AI1015" s="6"/>
      <c r="AJ1015" s="6"/>
    </row>
    <row r="1016" spans="2:36" s="9" customFormat="1" ht="6" hidden="1" customHeight="1" x14ac:dyDescent="0.35">
      <c r="B1016" s="10"/>
      <c r="F1016" s="7"/>
      <c r="G1016" s="2"/>
      <c r="H1016" s="7"/>
      <c r="I1016" s="7"/>
      <c r="J1016" s="7"/>
      <c r="K1016" s="7"/>
      <c r="L1016" s="7"/>
      <c r="M1016" s="3"/>
      <c r="N1016" s="2"/>
      <c r="O1016" s="7"/>
      <c r="P1016" s="2"/>
      <c r="Q1016" s="7"/>
      <c r="R1016" s="14"/>
      <c r="S1016" s="14"/>
      <c r="T1016" s="20"/>
      <c r="U1016" s="20"/>
      <c r="V1016" s="20"/>
      <c r="W1016" s="32"/>
      <c r="X1016" s="173"/>
      <c r="Y1016" s="174"/>
      <c r="Z1016" s="6"/>
      <c r="AA1016" s="6"/>
      <c r="AB1016" s="6"/>
      <c r="AC1016" s="6"/>
      <c r="AD1016" s="6"/>
      <c r="AE1016" s="6"/>
      <c r="AF1016" s="6"/>
      <c r="AG1016" s="6"/>
      <c r="AH1016" s="6"/>
      <c r="AI1016" s="6"/>
      <c r="AJ1016" s="6"/>
    </row>
    <row r="1017" spans="2:36" s="9" customFormat="1" ht="6" hidden="1" customHeight="1" x14ac:dyDescent="0.35">
      <c r="B1017" s="10"/>
      <c r="F1017" s="7"/>
      <c r="G1017" s="2"/>
      <c r="H1017" s="7"/>
      <c r="I1017" s="7"/>
      <c r="J1017" s="7"/>
      <c r="K1017" s="7"/>
      <c r="L1017" s="7"/>
      <c r="M1017" s="3"/>
      <c r="N1017" s="2"/>
      <c r="O1017" s="7"/>
      <c r="P1017" s="2"/>
      <c r="Q1017" s="7"/>
      <c r="R1017" s="14"/>
      <c r="S1017" s="14"/>
      <c r="T1017" s="20"/>
      <c r="U1017" s="20"/>
      <c r="V1017" s="20"/>
      <c r="W1017" s="32"/>
      <c r="X1017" s="173"/>
      <c r="Y1017" s="174"/>
      <c r="Z1017" s="6"/>
      <c r="AA1017" s="6"/>
      <c r="AB1017" s="6"/>
      <c r="AC1017" s="6"/>
      <c r="AD1017" s="6"/>
      <c r="AE1017" s="6"/>
      <c r="AF1017" s="6"/>
      <c r="AG1017" s="6"/>
      <c r="AH1017" s="6"/>
      <c r="AI1017" s="6"/>
      <c r="AJ1017" s="6"/>
    </row>
    <row r="1018" spans="2:36" s="9" customFormat="1" ht="6" hidden="1" customHeight="1" x14ac:dyDescent="0.35">
      <c r="B1018" s="10"/>
      <c r="F1018" s="7"/>
      <c r="G1018" s="2"/>
      <c r="H1018" s="7"/>
      <c r="I1018" s="7"/>
      <c r="J1018" s="7"/>
      <c r="K1018" s="7"/>
      <c r="L1018" s="7"/>
      <c r="M1018" s="3"/>
      <c r="N1018" s="2"/>
      <c r="O1018" s="7"/>
      <c r="P1018" s="2"/>
      <c r="Q1018" s="7"/>
      <c r="R1018" s="14"/>
      <c r="S1018" s="14"/>
      <c r="T1018" s="20"/>
      <c r="U1018" s="20"/>
      <c r="V1018" s="20"/>
      <c r="W1018" s="32"/>
      <c r="X1018" s="173"/>
      <c r="Y1018" s="174"/>
      <c r="Z1018" s="6"/>
      <c r="AA1018" s="6"/>
      <c r="AB1018" s="6"/>
      <c r="AC1018" s="6"/>
      <c r="AD1018" s="6"/>
      <c r="AE1018" s="6"/>
      <c r="AF1018" s="6"/>
      <c r="AG1018" s="6"/>
      <c r="AH1018" s="6"/>
      <c r="AI1018" s="6"/>
      <c r="AJ1018" s="6"/>
    </row>
    <row r="1019" spans="2:36" s="9" customFormat="1" ht="6" hidden="1" customHeight="1" x14ac:dyDescent="0.35">
      <c r="B1019" s="10"/>
      <c r="F1019" s="7"/>
      <c r="G1019" s="2"/>
      <c r="H1019" s="7"/>
      <c r="I1019" s="7"/>
      <c r="J1019" s="7"/>
      <c r="K1019" s="7"/>
      <c r="L1019" s="7"/>
      <c r="M1019" s="3"/>
      <c r="N1019" s="2"/>
      <c r="O1019" s="7"/>
      <c r="P1019" s="2"/>
      <c r="Q1019" s="7"/>
      <c r="R1019" s="14"/>
      <c r="S1019" s="14"/>
      <c r="T1019" s="20"/>
      <c r="U1019" s="20"/>
      <c r="V1019" s="20"/>
      <c r="W1019" s="32"/>
      <c r="X1019" s="173"/>
      <c r="Y1019" s="174"/>
      <c r="Z1019" s="6"/>
      <c r="AA1019" s="6"/>
      <c r="AB1019" s="6"/>
      <c r="AC1019" s="6"/>
      <c r="AD1019" s="6"/>
      <c r="AE1019" s="6"/>
      <c r="AF1019" s="6"/>
      <c r="AG1019" s="6"/>
      <c r="AH1019" s="6"/>
      <c r="AI1019" s="6"/>
      <c r="AJ1019" s="6"/>
    </row>
    <row r="1020" spans="2:36" s="9" customFormat="1" ht="6" hidden="1" customHeight="1" x14ac:dyDescent="0.35">
      <c r="B1020" s="10"/>
      <c r="F1020" s="7"/>
      <c r="G1020" s="2"/>
      <c r="H1020" s="7"/>
      <c r="I1020" s="7"/>
      <c r="J1020" s="7"/>
      <c r="K1020" s="7"/>
      <c r="L1020" s="7"/>
      <c r="M1020" s="3"/>
      <c r="N1020" s="2"/>
      <c r="O1020" s="7"/>
      <c r="P1020" s="2"/>
      <c r="Q1020" s="7"/>
      <c r="R1020" s="14"/>
      <c r="S1020" s="14"/>
      <c r="T1020" s="20"/>
      <c r="U1020" s="20"/>
      <c r="V1020" s="20"/>
      <c r="W1020" s="32"/>
      <c r="X1020" s="173"/>
      <c r="Y1020" s="174"/>
      <c r="Z1020" s="6"/>
      <c r="AA1020" s="6"/>
      <c r="AB1020" s="6"/>
      <c r="AC1020" s="6"/>
      <c r="AD1020" s="6"/>
      <c r="AE1020" s="6"/>
      <c r="AF1020" s="6"/>
      <c r="AG1020" s="6"/>
      <c r="AH1020" s="6"/>
      <c r="AI1020" s="6"/>
      <c r="AJ1020" s="6"/>
    </row>
    <row r="1021" spans="2:36" s="9" customFormat="1" ht="6" hidden="1" customHeight="1" x14ac:dyDescent="0.35">
      <c r="B1021" s="10"/>
      <c r="F1021" s="7"/>
      <c r="G1021" s="2"/>
      <c r="H1021" s="7"/>
      <c r="I1021" s="7"/>
      <c r="J1021" s="7"/>
      <c r="K1021" s="7"/>
      <c r="L1021" s="7"/>
      <c r="M1021" s="3"/>
      <c r="N1021" s="2"/>
      <c r="O1021" s="7"/>
      <c r="P1021" s="2"/>
      <c r="Q1021" s="7"/>
      <c r="R1021" s="14"/>
      <c r="S1021" s="14"/>
      <c r="T1021" s="20"/>
      <c r="U1021" s="20"/>
      <c r="V1021" s="20"/>
      <c r="W1021" s="32"/>
      <c r="X1021" s="173"/>
      <c r="Y1021" s="174"/>
      <c r="Z1021" s="6"/>
      <c r="AA1021" s="6"/>
      <c r="AB1021" s="6"/>
      <c r="AC1021" s="6"/>
      <c r="AD1021" s="6"/>
      <c r="AE1021" s="6"/>
      <c r="AF1021" s="6"/>
      <c r="AG1021" s="6"/>
      <c r="AH1021" s="6"/>
      <c r="AI1021" s="6"/>
      <c r="AJ1021" s="6"/>
    </row>
    <row r="1022" spans="2:36" s="9" customFormat="1" ht="6" hidden="1" customHeight="1" x14ac:dyDescent="0.35">
      <c r="B1022" s="10"/>
      <c r="F1022" s="7"/>
      <c r="G1022" s="2"/>
      <c r="H1022" s="7"/>
      <c r="I1022" s="7"/>
      <c r="J1022" s="7"/>
      <c r="K1022" s="7"/>
      <c r="L1022" s="7"/>
      <c r="M1022" s="3"/>
      <c r="N1022" s="2"/>
      <c r="O1022" s="7"/>
      <c r="P1022" s="2"/>
      <c r="Q1022" s="7"/>
      <c r="R1022" s="14"/>
      <c r="S1022" s="14"/>
      <c r="T1022" s="20"/>
      <c r="U1022" s="20"/>
      <c r="V1022" s="20"/>
      <c r="W1022" s="32"/>
      <c r="X1022" s="173"/>
      <c r="Y1022" s="174"/>
      <c r="Z1022" s="6"/>
      <c r="AA1022" s="6"/>
      <c r="AB1022" s="6"/>
      <c r="AC1022" s="6"/>
      <c r="AD1022" s="6"/>
      <c r="AE1022" s="6"/>
      <c r="AF1022" s="6"/>
      <c r="AG1022" s="6"/>
      <c r="AH1022" s="6"/>
      <c r="AI1022" s="6"/>
      <c r="AJ1022" s="6"/>
    </row>
    <row r="1023" spans="2:36" s="9" customFormat="1" ht="6" hidden="1" customHeight="1" x14ac:dyDescent="0.35">
      <c r="B1023" s="10"/>
      <c r="F1023" s="7"/>
      <c r="G1023" s="2"/>
      <c r="H1023" s="7"/>
      <c r="I1023" s="7"/>
      <c r="J1023" s="7"/>
      <c r="K1023" s="7"/>
      <c r="L1023" s="7"/>
      <c r="M1023" s="3"/>
      <c r="N1023" s="2"/>
      <c r="O1023" s="7"/>
      <c r="P1023" s="2"/>
      <c r="Q1023" s="7"/>
      <c r="R1023" s="14"/>
      <c r="S1023" s="14"/>
      <c r="T1023" s="20"/>
      <c r="U1023" s="20"/>
      <c r="V1023" s="20"/>
      <c r="W1023" s="32"/>
      <c r="X1023" s="173"/>
      <c r="Y1023" s="174"/>
      <c r="Z1023" s="6"/>
      <c r="AA1023" s="6"/>
      <c r="AB1023" s="6"/>
      <c r="AC1023" s="6"/>
      <c r="AD1023" s="6"/>
      <c r="AE1023" s="6"/>
      <c r="AF1023" s="6"/>
      <c r="AG1023" s="6"/>
      <c r="AH1023" s="6"/>
      <c r="AI1023" s="6"/>
      <c r="AJ1023" s="6"/>
    </row>
    <row r="1024" spans="2:36" s="9" customFormat="1" ht="6" hidden="1" customHeight="1" x14ac:dyDescent="0.35">
      <c r="B1024" s="10"/>
      <c r="F1024" s="7"/>
      <c r="G1024" s="2"/>
      <c r="H1024" s="7"/>
      <c r="I1024" s="7"/>
      <c r="J1024" s="7"/>
      <c r="K1024" s="7"/>
      <c r="L1024" s="7"/>
      <c r="M1024" s="3"/>
      <c r="N1024" s="2"/>
      <c r="O1024" s="7"/>
      <c r="P1024" s="2"/>
      <c r="Q1024" s="7"/>
      <c r="R1024" s="14"/>
      <c r="S1024" s="14"/>
      <c r="T1024" s="20"/>
      <c r="U1024" s="20"/>
      <c r="V1024" s="20"/>
      <c r="W1024" s="32"/>
      <c r="X1024" s="173"/>
      <c r="Y1024" s="174"/>
      <c r="Z1024" s="6"/>
      <c r="AA1024" s="6"/>
      <c r="AB1024" s="6"/>
      <c r="AC1024" s="6"/>
      <c r="AD1024" s="6"/>
      <c r="AE1024" s="6"/>
      <c r="AF1024" s="6"/>
      <c r="AG1024" s="6"/>
      <c r="AH1024" s="6"/>
      <c r="AI1024" s="6"/>
      <c r="AJ1024" s="6"/>
    </row>
    <row r="1025" spans="2:36" s="9" customFormat="1" ht="6" hidden="1" customHeight="1" x14ac:dyDescent="0.35">
      <c r="B1025" s="10"/>
      <c r="F1025" s="7"/>
      <c r="G1025" s="2"/>
      <c r="H1025" s="7"/>
      <c r="I1025" s="7"/>
      <c r="J1025" s="7"/>
      <c r="K1025" s="7"/>
      <c r="L1025" s="7"/>
      <c r="M1025" s="3"/>
      <c r="N1025" s="2"/>
      <c r="O1025" s="7"/>
      <c r="P1025" s="2"/>
      <c r="Q1025" s="7"/>
      <c r="R1025" s="14"/>
      <c r="S1025" s="14"/>
      <c r="T1025" s="20"/>
      <c r="U1025" s="20"/>
      <c r="V1025" s="20"/>
      <c r="W1025" s="32"/>
      <c r="X1025" s="173"/>
      <c r="Y1025" s="174"/>
      <c r="Z1025" s="6"/>
      <c r="AA1025" s="6"/>
      <c r="AB1025" s="6"/>
      <c r="AC1025" s="6"/>
      <c r="AD1025" s="6"/>
      <c r="AE1025" s="6"/>
      <c r="AF1025" s="6"/>
      <c r="AG1025" s="6"/>
      <c r="AH1025" s="6"/>
      <c r="AI1025" s="6"/>
      <c r="AJ1025" s="6"/>
    </row>
    <row r="1026" spans="2:36" s="9" customFormat="1" ht="6" hidden="1" customHeight="1" x14ac:dyDescent="0.35">
      <c r="B1026" s="10"/>
      <c r="F1026" s="7"/>
      <c r="G1026" s="2"/>
      <c r="H1026" s="7"/>
      <c r="I1026" s="7"/>
      <c r="J1026" s="7"/>
      <c r="K1026" s="7"/>
      <c r="L1026" s="7"/>
      <c r="M1026" s="3"/>
      <c r="N1026" s="2"/>
      <c r="O1026" s="7"/>
      <c r="P1026" s="2"/>
      <c r="Q1026" s="7"/>
      <c r="R1026" s="14"/>
      <c r="S1026" s="14"/>
      <c r="T1026" s="20"/>
      <c r="U1026" s="20"/>
      <c r="V1026" s="20"/>
      <c r="W1026" s="32"/>
      <c r="X1026" s="173"/>
      <c r="Y1026" s="174"/>
      <c r="Z1026" s="6"/>
      <c r="AA1026" s="6"/>
      <c r="AB1026" s="6"/>
      <c r="AC1026" s="6"/>
      <c r="AD1026" s="6"/>
      <c r="AE1026" s="6"/>
      <c r="AF1026" s="6"/>
      <c r="AG1026" s="6"/>
      <c r="AH1026" s="6"/>
      <c r="AI1026" s="6"/>
      <c r="AJ1026" s="6"/>
    </row>
    <row r="1027" spans="2:36" s="9" customFormat="1" ht="6" hidden="1" customHeight="1" x14ac:dyDescent="0.35">
      <c r="B1027" s="10"/>
      <c r="F1027" s="7"/>
      <c r="G1027" s="2"/>
      <c r="H1027" s="7"/>
      <c r="I1027" s="7"/>
      <c r="J1027" s="7"/>
      <c r="K1027" s="7"/>
      <c r="L1027" s="7"/>
      <c r="M1027" s="3"/>
      <c r="N1027" s="2"/>
      <c r="O1027" s="7"/>
      <c r="P1027" s="2"/>
      <c r="Q1027" s="7"/>
      <c r="R1027" s="14"/>
      <c r="S1027" s="14"/>
      <c r="T1027" s="20"/>
      <c r="U1027" s="20"/>
      <c r="V1027" s="20"/>
      <c r="W1027" s="32"/>
      <c r="X1027" s="173"/>
      <c r="Y1027" s="174"/>
      <c r="Z1027" s="6"/>
      <c r="AA1027" s="6"/>
      <c r="AB1027" s="6"/>
      <c r="AC1027" s="6"/>
      <c r="AD1027" s="6"/>
      <c r="AE1027" s="6"/>
      <c r="AF1027" s="6"/>
      <c r="AG1027" s="6"/>
      <c r="AH1027" s="6"/>
      <c r="AI1027" s="6"/>
      <c r="AJ1027" s="6"/>
    </row>
    <row r="1028" spans="2:36" s="9" customFormat="1" ht="6" hidden="1" customHeight="1" x14ac:dyDescent="0.35">
      <c r="B1028" s="10"/>
      <c r="F1028" s="7"/>
      <c r="G1028" s="2"/>
      <c r="H1028" s="7"/>
      <c r="I1028" s="7"/>
      <c r="J1028" s="7"/>
      <c r="K1028" s="7"/>
      <c r="L1028" s="7"/>
      <c r="M1028" s="3"/>
      <c r="N1028" s="2"/>
      <c r="O1028" s="7"/>
      <c r="P1028" s="2"/>
      <c r="Q1028" s="7"/>
      <c r="R1028" s="14"/>
      <c r="S1028" s="14"/>
      <c r="T1028" s="20"/>
      <c r="U1028" s="20"/>
      <c r="V1028" s="20"/>
      <c r="W1028" s="32"/>
      <c r="X1028" s="173"/>
      <c r="Y1028" s="174"/>
      <c r="Z1028" s="6"/>
      <c r="AA1028" s="6"/>
      <c r="AB1028" s="6"/>
      <c r="AC1028" s="6"/>
      <c r="AD1028" s="6"/>
      <c r="AE1028" s="6"/>
      <c r="AF1028" s="6"/>
      <c r="AG1028" s="6"/>
      <c r="AH1028" s="6"/>
      <c r="AI1028" s="6"/>
      <c r="AJ1028" s="6"/>
    </row>
    <row r="1029" spans="2:36" s="9" customFormat="1" ht="6" hidden="1" customHeight="1" x14ac:dyDescent="0.35">
      <c r="B1029" s="10"/>
      <c r="F1029" s="7"/>
      <c r="G1029" s="2"/>
      <c r="H1029" s="7"/>
      <c r="I1029" s="7"/>
      <c r="J1029" s="7"/>
      <c r="K1029" s="7"/>
      <c r="L1029" s="7"/>
      <c r="M1029" s="3"/>
      <c r="N1029" s="2"/>
      <c r="O1029" s="7"/>
      <c r="P1029" s="2"/>
      <c r="Q1029" s="7"/>
      <c r="R1029" s="14"/>
      <c r="S1029" s="14"/>
      <c r="T1029" s="20"/>
      <c r="U1029" s="20"/>
      <c r="V1029" s="20"/>
      <c r="W1029" s="32"/>
      <c r="X1029" s="173"/>
      <c r="Y1029" s="174"/>
      <c r="Z1029" s="6"/>
      <c r="AA1029" s="6"/>
      <c r="AB1029" s="6"/>
      <c r="AC1029" s="6"/>
      <c r="AD1029" s="6"/>
      <c r="AE1029" s="6"/>
      <c r="AF1029" s="6"/>
      <c r="AG1029" s="6"/>
      <c r="AH1029" s="6"/>
      <c r="AI1029" s="6"/>
      <c r="AJ1029" s="6"/>
    </row>
    <row r="1030" spans="2:36" s="9" customFormat="1" ht="6" hidden="1" customHeight="1" x14ac:dyDescent="0.35">
      <c r="B1030" s="10"/>
      <c r="F1030" s="7"/>
      <c r="G1030" s="2"/>
      <c r="H1030" s="7"/>
      <c r="I1030" s="7"/>
      <c r="J1030" s="7"/>
      <c r="K1030" s="7"/>
      <c r="L1030" s="7"/>
      <c r="M1030" s="3"/>
      <c r="N1030" s="2"/>
      <c r="O1030" s="7"/>
      <c r="P1030" s="2"/>
      <c r="Q1030" s="7"/>
      <c r="R1030" s="14"/>
      <c r="S1030" s="14"/>
      <c r="T1030" s="20"/>
      <c r="U1030" s="20"/>
      <c r="V1030" s="20"/>
      <c r="W1030" s="32"/>
      <c r="X1030" s="173"/>
      <c r="Y1030" s="174"/>
      <c r="Z1030" s="6"/>
      <c r="AA1030" s="6"/>
      <c r="AB1030" s="6"/>
      <c r="AC1030" s="6"/>
      <c r="AD1030" s="6"/>
      <c r="AE1030" s="6"/>
      <c r="AF1030" s="6"/>
      <c r="AG1030" s="6"/>
      <c r="AH1030" s="6"/>
      <c r="AI1030" s="6"/>
      <c r="AJ1030" s="6"/>
    </row>
    <row r="1031" spans="2:36" s="9" customFormat="1" ht="6" hidden="1" customHeight="1" x14ac:dyDescent="0.35">
      <c r="B1031" s="10"/>
      <c r="F1031" s="7"/>
      <c r="G1031" s="2"/>
      <c r="H1031" s="7"/>
      <c r="I1031" s="7"/>
      <c r="J1031" s="7"/>
      <c r="K1031" s="7"/>
      <c r="L1031" s="7"/>
      <c r="M1031" s="3"/>
      <c r="N1031" s="2"/>
      <c r="O1031" s="7"/>
      <c r="P1031" s="2"/>
      <c r="Q1031" s="7"/>
      <c r="R1031" s="14"/>
      <c r="S1031" s="14"/>
      <c r="T1031" s="20"/>
      <c r="U1031" s="20"/>
      <c r="V1031" s="20"/>
      <c r="W1031" s="32"/>
      <c r="X1031" s="173"/>
      <c r="Y1031" s="174"/>
      <c r="Z1031" s="6"/>
      <c r="AA1031" s="6"/>
      <c r="AB1031" s="6"/>
      <c r="AC1031" s="6"/>
      <c r="AD1031" s="6"/>
      <c r="AE1031" s="6"/>
      <c r="AF1031" s="6"/>
      <c r="AG1031" s="6"/>
      <c r="AH1031" s="6"/>
      <c r="AI1031" s="6"/>
      <c r="AJ1031" s="6"/>
    </row>
    <row r="1032" spans="2:36" s="9" customFormat="1" ht="6" hidden="1" customHeight="1" x14ac:dyDescent="0.35">
      <c r="B1032" s="10"/>
      <c r="F1032" s="7"/>
      <c r="G1032" s="2"/>
      <c r="H1032" s="7"/>
      <c r="I1032" s="7"/>
      <c r="J1032" s="7"/>
      <c r="K1032" s="7"/>
      <c r="L1032" s="7"/>
      <c r="M1032" s="3"/>
      <c r="N1032" s="2"/>
      <c r="O1032" s="7"/>
      <c r="P1032" s="2"/>
      <c r="Q1032" s="7"/>
      <c r="R1032" s="14"/>
      <c r="S1032" s="14"/>
      <c r="T1032" s="20"/>
      <c r="U1032" s="20"/>
      <c r="V1032" s="20"/>
      <c r="W1032" s="32"/>
      <c r="X1032" s="173"/>
      <c r="Y1032" s="174"/>
      <c r="Z1032" s="6"/>
      <c r="AA1032" s="6"/>
      <c r="AB1032" s="6"/>
      <c r="AC1032" s="6"/>
      <c r="AD1032" s="6"/>
      <c r="AE1032" s="6"/>
      <c r="AF1032" s="6"/>
      <c r="AG1032" s="6"/>
      <c r="AH1032" s="6"/>
      <c r="AI1032" s="6"/>
      <c r="AJ1032" s="6"/>
    </row>
    <row r="1033" spans="2:36" s="9" customFormat="1" ht="6" hidden="1" customHeight="1" x14ac:dyDescent="0.35">
      <c r="B1033" s="10"/>
      <c r="F1033" s="7"/>
      <c r="G1033" s="2"/>
      <c r="H1033" s="7"/>
      <c r="I1033" s="7"/>
      <c r="J1033" s="7"/>
      <c r="K1033" s="7"/>
      <c r="L1033" s="7"/>
      <c r="M1033" s="3"/>
      <c r="N1033" s="2"/>
      <c r="O1033" s="7"/>
      <c r="P1033" s="2"/>
      <c r="Q1033" s="7"/>
      <c r="R1033" s="14"/>
      <c r="S1033" s="14"/>
      <c r="T1033" s="20"/>
      <c r="U1033" s="20"/>
      <c r="V1033" s="20"/>
      <c r="W1033" s="32"/>
      <c r="X1033" s="173"/>
      <c r="Y1033" s="174"/>
      <c r="Z1033" s="6"/>
      <c r="AA1033" s="6"/>
      <c r="AB1033" s="6"/>
      <c r="AC1033" s="6"/>
      <c r="AD1033" s="6"/>
      <c r="AE1033" s="6"/>
      <c r="AF1033" s="6"/>
      <c r="AG1033" s="6"/>
      <c r="AH1033" s="6"/>
      <c r="AI1033" s="6"/>
      <c r="AJ1033" s="6"/>
    </row>
    <row r="1034" spans="2:36" s="9" customFormat="1" ht="6" hidden="1" customHeight="1" x14ac:dyDescent="0.35">
      <c r="B1034" s="10"/>
      <c r="F1034" s="7"/>
      <c r="G1034" s="2"/>
      <c r="H1034" s="7"/>
      <c r="I1034" s="7"/>
      <c r="J1034" s="7"/>
      <c r="K1034" s="7"/>
      <c r="L1034" s="7"/>
      <c r="M1034" s="3"/>
      <c r="N1034" s="2"/>
      <c r="O1034" s="7"/>
      <c r="P1034" s="2"/>
      <c r="Q1034" s="7"/>
      <c r="R1034" s="14"/>
      <c r="S1034" s="14"/>
      <c r="T1034" s="20"/>
      <c r="U1034" s="20"/>
      <c r="V1034" s="20"/>
      <c r="W1034" s="32"/>
      <c r="X1034" s="173"/>
      <c r="Y1034" s="174"/>
      <c r="Z1034" s="6"/>
      <c r="AA1034" s="6"/>
      <c r="AB1034" s="6"/>
      <c r="AC1034" s="6"/>
      <c r="AD1034" s="6"/>
      <c r="AE1034" s="6"/>
      <c r="AF1034" s="6"/>
      <c r="AG1034" s="6"/>
      <c r="AH1034" s="6"/>
      <c r="AI1034" s="6"/>
      <c r="AJ1034" s="6"/>
    </row>
    <row r="1035" spans="2:36" s="9" customFormat="1" ht="6" hidden="1" customHeight="1" x14ac:dyDescent="0.35">
      <c r="B1035" s="10"/>
      <c r="F1035" s="7"/>
      <c r="G1035" s="2"/>
      <c r="H1035" s="7"/>
      <c r="I1035" s="7"/>
      <c r="J1035" s="7"/>
      <c r="K1035" s="7"/>
      <c r="L1035" s="7"/>
      <c r="M1035" s="3"/>
      <c r="N1035" s="2"/>
      <c r="O1035" s="7"/>
      <c r="P1035" s="2"/>
      <c r="Q1035" s="7"/>
      <c r="R1035" s="14"/>
      <c r="S1035" s="14"/>
      <c r="T1035" s="20"/>
      <c r="U1035" s="20"/>
      <c r="V1035" s="20"/>
      <c r="W1035" s="32"/>
      <c r="X1035" s="173"/>
      <c r="Y1035" s="174"/>
      <c r="Z1035" s="6"/>
      <c r="AA1035" s="6"/>
      <c r="AB1035" s="6"/>
      <c r="AC1035" s="6"/>
      <c r="AD1035" s="6"/>
      <c r="AE1035" s="6"/>
      <c r="AF1035" s="6"/>
      <c r="AG1035" s="6"/>
      <c r="AH1035" s="6"/>
      <c r="AI1035" s="6"/>
      <c r="AJ1035" s="6"/>
    </row>
    <row r="1036" spans="2:36" s="9" customFormat="1" ht="6" hidden="1" customHeight="1" x14ac:dyDescent="0.35">
      <c r="B1036" s="10"/>
      <c r="F1036" s="7"/>
      <c r="G1036" s="2"/>
      <c r="H1036" s="7"/>
      <c r="I1036" s="7"/>
      <c r="J1036" s="7"/>
      <c r="K1036" s="7"/>
      <c r="L1036" s="7"/>
      <c r="M1036" s="3"/>
      <c r="N1036" s="2"/>
      <c r="O1036" s="7"/>
      <c r="P1036" s="2"/>
      <c r="Q1036" s="7"/>
      <c r="R1036" s="14"/>
      <c r="S1036" s="14"/>
      <c r="T1036" s="20"/>
      <c r="U1036" s="20"/>
      <c r="V1036" s="20"/>
      <c r="W1036" s="32"/>
      <c r="X1036" s="173"/>
      <c r="Y1036" s="174"/>
      <c r="Z1036" s="6"/>
      <c r="AA1036" s="6"/>
      <c r="AB1036" s="6"/>
      <c r="AC1036" s="6"/>
      <c r="AD1036" s="6"/>
      <c r="AE1036" s="6"/>
      <c r="AF1036" s="6"/>
      <c r="AG1036" s="6"/>
      <c r="AH1036" s="6"/>
      <c r="AI1036" s="6"/>
      <c r="AJ1036" s="6"/>
    </row>
    <row r="1037" spans="2:36" s="9" customFormat="1" ht="6" hidden="1" customHeight="1" x14ac:dyDescent="0.35">
      <c r="B1037" s="10"/>
      <c r="F1037" s="7"/>
      <c r="G1037" s="2"/>
      <c r="H1037" s="7"/>
      <c r="I1037" s="7"/>
      <c r="J1037" s="7"/>
      <c r="K1037" s="7"/>
      <c r="L1037" s="7"/>
      <c r="M1037" s="3"/>
      <c r="N1037" s="2"/>
      <c r="O1037" s="7"/>
      <c r="P1037" s="2"/>
      <c r="Q1037" s="7"/>
      <c r="R1037" s="14"/>
      <c r="S1037" s="14"/>
      <c r="T1037" s="20"/>
      <c r="U1037" s="20"/>
      <c r="V1037" s="20"/>
      <c r="W1037" s="32"/>
      <c r="X1037" s="173"/>
      <c r="Y1037" s="174"/>
      <c r="Z1037" s="6"/>
      <c r="AA1037" s="6"/>
      <c r="AB1037" s="6"/>
      <c r="AC1037" s="6"/>
      <c r="AD1037" s="6"/>
      <c r="AE1037" s="6"/>
      <c r="AF1037" s="6"/>
      <c r="AG1037" s="6"/>
      <c r="AH1037" s="6"/>
      <c r="AI1037" s="6"/>
      <c r="AJ1037" s="6"/>
    </row>
    <row r="1038" spans="2:36" s="9" customFormat="1" ht="6" hidden="1" customHeight="1" x14ac:dyDescent="0.35">
      <c r="B1038" s="10"/>
      <c r="F1038" s="7"/>
      <c r="G1038" s="2"/>
      <c r="H1038" s="7"/>
      <c r="I1038" s="7"/>
      <c r="J1038" s="7"/>
      <c r="K1038" s="7"/>
      <c r="L1038" s="7"/>
      <c r="M1038" s="3"/>
      <c r="N1038" s="2"/>
      <c r="O1038" s="7"/>
      <c r="P1038" s="2"/>
      <c r="Q1038" s="7"/>
      <c r="R1038" s="14"/>
      <c r="S1038" s="14"/>
      <c r="T1038" s="20"/>
      <c r="U1038" s="20"/>
      <c r="V1038" s="20"/>
      <c r="W1038" s="32"/>
      <c r="X1038" s="173"/>
      <c r="Y1038" s="174"/>
      <c r="Z1038" s="6"/>
      <c r="AA1038" s="6"/>
      <c r="AB1038" s="6"/>
      <c r="AC1038" s="6"/>
      <c r="AD1038" s="6"/>
      <c r="AE1038" s="6"/>
      <c r="AF1038" s="6"/>
      <c r="AG1038" s="6"/>
      <c r="AH1038" s="6"/>
      <c r="AI1038" s="6"/>
      <c r="AJ1038" s="6"/>
    </row>
    <row r="1039" spans="2:36" s="9" customFormat="1" ht="6" hidden="1" customHeight="1" x14ac:dyDescent="0.35">
      <c r="B1039" s="10"/>
      <c r="F1039" s="7"/>
      <c r="G1039" s="2"/>
      <c r="H1039" s="7"/>
      <c r="I1039" s="7"/>
      <c r="J1039" s="7"/>
      <c r="K1039" s="7"/>
      <c r="L1039" s="7"/>
      <c r="M1039" s="3"/>
      <c r="N1039" s="2"/>
      <c r="O1039" s="7"/>
      <c r="P1039" s="2"/>
      <c r="Q1039" s="7"/>
      <c r="R1039" s="14"/>
      <c r="S1039" s="14"/>
      <c r="T1039" s="20"/>
      <c r="U1039" s="20"/>
      <c r="V1039" s="20"/>
      <c r="W1039" s="32"/>
      <c r="X1039" s="173"/>
      <c r="Y1039" s="174"/>
      <c r="Z1039" s="6"/>
      <c r="AA1039" s="6"/>
      <c r="AB1039" s="6"/>
      <c r="AC1039" s="6"/>
      <c r="AD1039" s="6"/>
      <c r="AE1039" s="6"/>
      <c r="AF1039" s="6"/>
      <c r="AG1039" s="6"/>
      <c r="AH1039" s="6"/>
      <c r="AI1039" s="6"/>
      <c r="AJ1039" s="6"/>
    </row>
    <row r="1040" spans="2:36" s="9" customFormat="1" ht="6" hidden="1" customHeight="1" x14ac:dyDescent="0.35">
      <c r="B1040" s="10"/>
      <c r="F1040" s="7"/>
      <c r="G1040" s="2"/>
      <c r="H1040" s="7"/>
      <c r="I1040" s="7"/>
      <c r="J1040" s="7"/>
      <c r="K1040" s="7"/>
      <c r="L1040" s="7"/>
      <c r="M1040" s="3"/>
      <c r="N1040" s="2"/>
      <c r="O1040" s="7"/>
      <c r="P1040" s="2"/>
      <c r="Q1040" s="7"/>
      <c r="R1040" s="14"/>
      <c r="S1040" s="14"/>
      <c r="T1040" s="20"/>
      <c r="U1040" s="20"/>
      <c r="V1040" s="20"/>
      <c r="W1040" s="32"/>
      <c r="X1040" s="173"/>
      <c r="Y1040" s="174"/>
      <c r="Z1040" s="6"/>
      <c r="AA1040" s="6"/>
      <c r="AB1040" s="6"/>
      <c r="AC1040" s="6"/>
      <c r="AD1040" s="6"/>
      <c r="AE1040" s="6"/>
      <c r="AF1040" s="6"/>
      <c r="AG1040" s="6"/>
      <c r="AH1040" s="6"/>
      <c r="AI1040" s="6"/>
      <c r="AJ1040" s="6"/>
    </row>
    <row r="1041" spans="2:36" s="9" customFormat="1" ht="6" hidden="1" customHeight="1" x14ac:dyDescent="0.35">
      <c r="B1041" s="10"/>
      <c r="F1041" s="7"/>
      <c r="G1041" s="2"/>
      <c r="H1041" s="7"/>
      <c r="I1041" s="7"/>
      <c r="J1041" s="7"/>
      <c r="K1041" s="7"/>
      <c r="L1041" s="7"/>
      <c r="M1041" s="3"/>
      <c r="N1041" s="2"/>
      <c r="O1041" s="7"/>
      <c r="P1041" s="2"/>
      <c r="Q1041" s="7"/>
      <c r="R1041" s="14"/>
      <c r="S1041" s="14"/>
      <c r="T1041" s="20"/>
      <c r="U1041" s="20"/>
      <c r="V1041" s="20"/>
      <c r="W1041" s="32"/>
      <c r="X1041" s="173"/>
      <c r="Y1041" s="174"/>
      <c r="Z1041" s="6"/>
      <c r="AA1041" s="6"/>
      <c r="AB1041" s="6"/>
      <c r="AC1041" s="6"/>
      <c r="AD1041" s="6"/>
      <c r="AE1041" s="6"/>
      <c r="AF1041" s="6"/>
      <c r="AG1041" s="6"/>
      <c r="AH1041" s="6"/>
      <c r="AI1041" s="6"/>
      <c r="AJ1041" s="6"/>
    </row>
    <row r="1042" spans="2:36" s="9" customFormat="1" ht="6" hidden="1" customHeight="1" x14ac:dyDescent="0.35">
      <c r="B1042" s="10"/>
      <c r="F1042" s="7"/>
      <c r="G1042" s="2"/>
      <c r="H1042" s="7"/>
      <c r="I1042" s="7"/>
      <c r="J1042" s="7"/>
      <c r="K1042" s="7"/>
      <c r="L1042" s="7"/>
      <c r="M1042" s="3"/>
      <c r="N1042" s="2"/>
      <c r="O1042" s="7"/>
      <c r="P1042" s="2"/>
      <c r="Q1042" s="7"/>
      <c r="R1042" s="14"/>
      <c r="S1042" s="14"/>
      <c r="T1042" s="20"/>
      <c r="U1042" s="20"/>
      <c r="V1042" s="20"/>
      <c r="W1042" s="32"/>
      <c r="X1042" s="173"/>
      <c r="Y1042" s="174"/>
      <c r="Z1042" s="6"/>
      <c r="AA1042" s="6"/>
      <c r="AB1042" s="6"/>
      <c r="AC1042" s="6"/>
      <c r="AD1042" s="6"/>
      <c r="AE1042" s="6"/>
      <c r="AF1042" s="6"/>
      <c r="AG1042" s="6"/>
      <c r="AH1042" s="6"/>
      <c r="AI1042" s="6"/>
      <c r="AJ1042" s="6"/>
    </row>
    <row r="1043" spans="2:36" s="9" customFormat="1" ht="6" hidden="1" customHeight="1" x14ac:dyDescent="0.35">
      <c r="B1043" s="10"/>
      <c r="F1043" s="7"/>
      <c r="G1043" s="2"/>
      <c r="H1043" s="7"/>
      <c r="I1043" s="7"/>
      <c r="J1043" s="7"/>
      <c r="K1043" s="7"/>
      <c r="L1043" s="7"/>
      <c r="M1043" s="3"/>
      <c r="N1043" s="2"/>
      <c r="O1043" s="7"/>
      <c r="P1043" s="2"/>
      <c r="Q1043" s="7"/>
      <c r="R1043" s="14"/>
      <c r="S1043" s="14"/>
      <c r="T1043" s="20"/>
      <c r="U1043" s="20"/>
      <c r="V1043" s="20"/>
      <c r="W1043" s="32"/>
      <c r="X1043" s="173"/>
      <c r="Y1043" s="174"/>
      <c r="Z1043" s="6"/>
      <c r="AA1043" s="6"/>
      <c r="AB1043" s="6"/>
      <c r="AC1043" s="6"/>
      <c r="AD1043" s="6"/>
      <c r="AE1043" s="6"/>
      <c r="AF1043" s="6"/>
      <c r="AG1043" s="6"/>
      <c r="AH1043" s="6"/>
      <c r="AI1043" s="6"/>
      <c r="AJ1043" s="6"/>
    </row>
    <row r="1044" spans="2:36" s="9" customFormat="1" ht="6" hidden="1" customHeight="1" x14ac:dyDescent="0.35">
      <c r="B1044" s="10"/>
      <c r="F1044" s="7"/>
      <c r="G1044" s="2"/>
      <c r="H1044" s="7"/>
      <c r="I1044" s="7"/>
      <c r="J1044" s="7"/>
      <c r="K1044" s="7"/>
      <c r="L1044" s="7"/>
      <c r="M1044" s="3"/>
      <c r="N1044" s="2"/>
      <c r="O1044" s="7"/>
      <c r="P1044" s="2"/>
      <c r="Q1044" s="7"/>
      <c r="R1044" s="14"/>
      <c r="S1044" s="14"/>
      <c r="T1044" s="20"/>
      <c r="U1044" s="20"/>
      <c r="V1044" s="20"/>
      <c r="W1044" s="32"/>
      <c r="X1044" s="173"/>
      <c r="Y1044" s="174"/>
      <c r="Z1044" s="6"/>
      <c r="AA1044" s="6"/>
      <c r="AB1044" s="6"/>
      <c r="AC1044" s="6"/>
      <c r="AD1044" s="6"/>
      <c r="AE1044" s="6"/>
      <c r="AF1044" s="6"/>
      <c r="AG1044" s="6"/>
      <c r="AH1044" s="6"/>
      <c r="AI1044" s="6"/>
      <c r="AJ1044" s="6"/>
    </row>
    <row r="1045" spans="2:36" s="9" customFormat="1" ht="6" hidden="1" customHeight="1" x14ac:dyDescent="0.35">
      <c r="B1045" s="10"/>
      <c r="F1045" s="7"/>
      <c r="G1045" s="2"/>
      <c r="H1045" s="7"/>
      <c r="I1045" s="7"/>
      <c r="J1045" s="7"/>
      <c r="K1045" s="7"/>
      <c r="L1045" s="7"/>
      <c r="M1045" s="3"/>
      <c r="N1045" s="2"/>
      <c r="O1045" s="7"/>
      <c r="P1045" s="2"/>
      <c r="Q1045" s="7"/>
      <c r="R1045" s="14"/>
      <c r="S1045" s="14"/>
      <c r="T1045" s="20"/>
      <c r="U1045" s="20"/>
      <c r="V1045" s="20"/>
      <c r="W1045" s="32"/>
      <c r="X1045" s="173"/>
      <c r="Y1045" s="174"/>
      <c r="Z1045" s="6"/>
      <c r="AA1045" s="6"/>
      <c r="AB1045" s="6"/>
      <c r="AC1045" s="6"/>
      <c r="AD1045" s="6"/>
      <c r="AE1045" s="6"/>
      <c r="AF1045" s="6"/>
      <c r="AG1045" s="6"/>
      <c r="AH1045" s="6"/>
      <c r="AI1045" s="6"/>
      <c r="AJ1045" s="6"/>
    </row>
    <row r="1046" spans="2:36" s="9" customFormat="1" ht="6" hidden="1" customHeight="1" x14ac:dyDescent="0.35">
      <c r="B1046" s="10"/>
      <c r="F1046" s="7"/>
      <c r="G1046" s="2"/>
      <c r="H1046" s="7"/>
      <c r="I1046" s="7"/>
      <c r="J1046" s="7"/>
      <c r="K1046" s="7"/>
      <c r="L1046" s="7"/>
      <c r="M1046" s="3"/>
      <c r="N1046" s="2"/>
      <c r="O1046" s="7"/>
      <c r="P1046" s="2"/>
      <c r="Q1046" s="7"/>
      <c r="R1046" s="14"/>
      <c r="S1046" s="14"/>
      <c r="T1046" s="20"/>
      <c r="U1046" s="20"/>
      <c r="V1046" s="20"/>
      <c r="W1046" s="32"/>
      <c r="X1046" s="173"/>
      <c r="Y1046" s="174"/>
      <c r="Z1046" s="6"/>
      <c r="AA1046" s="6"/>
      <c r="AB1046" s="6"/>
      <c r="AC1046" s="6"/>
      <c r="AD1046" s="6"/>
      <c r="AE1046" s="6"/>
      <c r="AF1046" s="6"/>
      <c r="AG1046" s="6"/>
      <c r="AH1046" s="6"/>
      <c r="AI1046" s="6"/>
      <c r="AJ1046" s="6"/>
    </row>
    <row r="1047" spans="2:36" s="9" customFormat="1" ht="6" hidden="1" customHeight="1" x14ac:dyDescent="0.35">
      <c r="B1047" s="10"/>
      <c r="F1047" s="7"/>
      <c r="G1047" s="2"/>
      <c r="H1047" s="7"/>
      <c r="I1047" s="7"/>
      <c r="J1047" s="7"/>
      <c r="K1047" s="7"/>
      <c r="L1047" s="7"/>
      <c r="M1047" s="3"/>
      <c r="N1047" s="2"/>
      <c r="O1047" s="7"/>
      <c r="P1047" s="2"/>
      <c r="Q1047" s="7"/>
      <c r="R1047" s="14"/>
      <c r="S1047" s="14"/>
      <c r="T1047" s="20"/>
      <c r="U1047" s="20"/>
      <c r="V1047" s="20"/>
      <c r="W1047" s="32"/>
      <c r="X1047" s="173"/>
      <c r="Y1047" s="174"/>
      <c r="Z1047" s="6"/>
      <c r="AA1047" s="6"/>
      <c r="AB1047" s="6"/>
      <c r="AC1047" s="6"/>
      <c r="AD1047" s="6"/>
      <c r="AE1047" s="6"/>
      <c r="AF1047" s="6"/>
      <c r="AG1047" s="6"/>
      <c r="AH1047" s="6"/>
      <c r="AI1047" s="6"/>
      <c r="AJ1047" s="6"/>
    </row>
    <row r="1048" spans="2:36" s="9" customFormat="1" ht="6" hidden="1" customHeight="1" x14ac:dyDescent="0.35">
      <c r="B1048" s="10"/>
      <c r="F1048" s="7"/>
      <c r="G1048" s="2"/>
      <c r="H1048" s="7"/>
      <c r="I1048" s="7"/>
      <c r="J1048" s="7"/>
      <c r="K1048" s="7"/>
      <c r="L1048" s="7"/>
      <c r="M1048" s="3"/>
      <c r="N1048" s="2"/>
      <c r="O1048" s="7"/>
      <c r="P1048" s="2"/>
      <c r="Q1048" s="7"/>
      <c r="R1048" s="14"/>
      <c r="S1048" s="14"/>
      <c r="T1048" s="20"/>
      <c r="U1048" s="20"/>
      <c r="V1048" s="20"/>
      <c r="W1048" s="32"/>
      <c r="X1048" s="173"/>
      <c r="Y1048" s="174"/>
      <c r="Z1048" s="6"/>
      <c r="AA1048" s="6"/>
      <c r="AB1048" s="6"/>
      <c r="AC1048" s="6"/>
      <c r="AD1048" s="6"/>
      <c r="AE1048" s="6"/>
      <c r="AF1048" s="6"/>
      <c r="AG1048" s="6"/>
      <c r="AH1048" s="6"/>
      <c r="AI1048" s="6"/>
      <c r="AJ1048" s="6"/>
    </row>
    <row r="1049" spans="2:36" s="9" customFormat="1" ht="6" hidden="1" customHeight="1" x14ac:dyDescent="0.35">
      <c r="B1049" s="10"/>
      <c r="F1049" s="7"/>
      <c r="G1049" s="2"/>
      <c r="H1049" s="7"/>
      <c r="I1049" s="7"/>
      <c r="J1049" s="7"/>
      <c r="K1049" s="7"/>
      <c r="L1049" s="7"/>
      <c r="M1049" s="3"/>
      <c r="N1049" s="2"/>
      <c r="O1049" s="7"/>
      <c r="P1049" s="2"/>
      <c r="Q1049" s="7"/>
      <c r="R1049" s="14"/>
      <c r="S1049" s="14"/>
      <c r="T1049" s="20"/>
      <c r="U1049" s="20"/>
      <c r="V1049" s="20"/>
      <c r="W1049" s="32"/>
      <c r="X1049" s="173"/>
      <c r="Y1049" s="174"/>
      <c r="Z1049" s="6"/>
      <c r="AA1049" s="6"/>
      <c r="AB1049" s="6"/>
      <c r="AC1049" s="6"/>
      <c r="AD1049" s="6"/>
      <c r="AE1049" s="6"/>
      <c r="AF1049" s="6"/>
      <c r="AG1049" s="6"/>
      <c r="AH1049" s="6"/>
      <c r="AI1049" s="6"/>
      <c r="AJ1049" s="6"/>
    </row>
    <row r="1050" spans="2:36" s="9" customFormat="1" ht="6" hidden="1" customHeight="1" x14ac:dyDescent="0.35">
      <c r="B1050" s="10"/>
      <c r="F1050" s="7"/>
      <c r="G1050" s="2"/>
      <c r="H1050" s="7"/>
      <c r="I1050" s="7"/>
      <c r="J1050" s="7"/>
      <c r="K1050" s="7"/>
      <c r="L1050" s="7"/>
      <c r="M1050" s="3"/>
      <c r="N1050" s="2"/>
      <c r="O1050" s="7"/>
      <c r="P1050" s="2"/>
      <c r="Q1050" s="7"/>
      <c r="R1050" s="14"/>
      <c r="S1050" s="14"/>
      <c r="T1050" s="20"/>
      <c r="U1050" s="20"/>
      <c r="V1050" s="20"/>
      <c r="W1050" s="32"/>
      <c r="X1050" s="173"/>
      <c r="Y1050" s="174"/>
      <c r="Z1050" s="6"/>
      <c r="AA1050" s="6"/>
      <c r="AB1050" s="6"/>
      <c r="AC1050" s="6"/>
      <c r="AD1050" s="6"/>
      <c r="AE1050" s="6"/>
      <c r="AF1050" s="6"/>
      <c r="AG1050" s="6"/>
      <c r="AH1050" s="6"/>
      <c r="AI1050" s="6"/>
      <c r="AJ1050" s="6"/>
    </row>
    <row r="1051" spans="2:36" s="9" customFormat="1" ht="6" hidden="1" customHeight="1" x14ac:dyDescent="0.35">
      <c r="B1051" s="10"/>
      <c r="F1051" s="7"/>
      <c r="G1051" s="2"/>
      <c r="H1051" s="7"/>
      <c r="I1051" s="7"/>
      <c r="J1051" s="7"/>
      <c r="K1051" s="7"/>
      <c r="L1051" s="7"/>
      <c r="M1051" s="3"/>
      <c r="N1051" s="2"/>
      <c r="O1051" s="7"/>
      <c r="P1051" s="2"/>
      <c r="Q1051" s="7"/>
      <c r="R1051" s="14"/>
      <c r="S1051" s="14"/>
      <c r="T1051" s="20"/>
      <c r="U1051" s="20"/>
      <c r="V1051" s="20"/>
      <c r="W1051" s="32"/>
      <c r="X1051" s="173"/>
      <c r="Y1051" s="174"/>
      <c r="Z1051" s="6"/>
      <c r="AA1051" s="6"/>
      <c r="AB1051" s="6"/>
      <c r="AC1051" s="6"/>
      <c r="AD1051" s="6"/>
      <c r="AE1051" s="6"/>
      <c r="AF1051" s="6"/>
      <c r="AG1051" s="6"/>
      <c r="AH1051" s="6"/>
      <c r="AI1051" s="6"/>
      <c r="AJ1051" s="6"/>
    </row>
    <row r="1052" spans="2:36" s="9" customFormat="1" ht="6" hidden="1" customHeight="1" x14ac:dyDescent="0.35">
      <c r="B1052" s="10"/>
      <c r="F1052" s="7"/>
      <c r="G1052" s="2"/>
      <c r="H1052" s="7"/>
      <c r="I1052" s="7"/>
      <c r="J1052" s="7"/>
      <c r="K1052" s="7"/>
      <c r="L1052" s="7"/>
      <c r="M1052" s="3"/>
      <c r="N1052" s="2"/>
      <c r="O1052" s="7"/>
      <c r="P1052" s="2"/>
      <c r="Q1052" s="7"/>
      <c r="R1052" s="14"/>
      <c r="S1052" s="14"/>
      <c r="T1052" s="20"/>
      <c r="U1052" s="20"/>
      <c r="V1052" s="20"/>
      <c r="W1052" s="32"/>
      <c r="X1052" s="173"/>
      <c r="Y1052" s="174"/>
      <c r="Z1052" s="6"/>
      <c r="AA1052" s="6"/>
      <c r="AB1052" s="6"/>
      <c r="AC1052" s="6"/>
      <c r="AD1052" s="6"/>
      <c r="AE1052" s="6"/>
      <c r="AF1052" s="6"/>
      <c r="AG1052" s="6"/>
      <c r="AH1052" s="6"/>
      <c r="AI1052" s="6"/>
      <c r="AJ1052" s="6"/>
    </row>
    <row r="1053" spans="2:36" s="9" customFormat="1" ht="6" hidden="1" customHeight="1" x14ac:dyDescent="0.35">
      <c r="B1053" s="10"/>
      <c r="F1053" s="7"/>
      <c r="G1053" s="2"/>
      <c r="H1053" s="7"/>
      <c r="I1053" s="7"/>
      <c r="J1053" s="7"/>
      <c r="K1053" s="7"/>
      <c r="L1053" s="7"/>
      <c r="M1053" s="3"/>
      <c r="N1053" s="2"/>
      <c r="O1053" s="7"/>
      <c r="P1053" s="2"/>
      <c r="Q1053" s="7"/>
      <c r="R1053" s="14"/>
      <c r="S1053" s="14"/>
      <c r="T1053" s="20"/>
      <c r="U1053" s="20"/>
      <c r="V1053" s="20"/>
      <c r="W1053" s="32"/>
      <c r="X1053" s="173"/>
      <c r="Y1053" s="174"/>
      <c r="Z1053" s="6"/>
      <c r="AA1053" s="6"/>
      <c r="AB1053" s="6"/>
      <c r="AC1053" s="6"/>
      <c r="AD1053" s="6"/>
      <c r="AE1053" s="6"/>
      <c r="AF1053" s="6"/>
      <c r="AG1053" s="6"/>
      <c r="AH1053" s="6"/>
      <c r="AI1053" s="6"/>
      <c r="AJ1053" s="6"/>
    </row>
    <row r="1054" spans="2:36" s="9" customFormat="1" ht="6" hidden="1" customHeight="1" x14ac:dyDescent="0.35">
      <c r="B1054" s="10"/>
      <c r="F1054" s="7"/>
      <c r="G1054" s="2"/>
      <c r="H1054" s="7"/>
      <c r="I1054" s="7"/>
      <c r="J1054" s="7"/>
      <c r="K1054" s="7"/>
      <c r="L1054" s="7"/>
      <c r="M1054" s="3"/>
      <c r="N1054" s="2"/>
      <c r="O1054" s="7"/>
      <c r="P1054" s="2"/>
      <c r="Q1054" s="7"/>
      <c r="R1054" s="14"/>
      <c r="S1054" s="14"/>
      <c r="T1054" s="20"/>
      <c r="U1054" s="20"/>
      <c r="V1054" s="20"/>
      <c r="W1054" s="32"/>
      <c r="X1054" s="173"/>
      <c r="Y1054" s="174"/>
      <c r="Z1054" s="6"/>
      <c r="AA1054" s="6"/>
      <c r="AB1054" s="6"/>
      <c r="AC1054" s="6"/>
      <c r="AD1054" s="6"/>
      <c r="AE1054" s="6"/>
      <c r="AF1054" s="6"/>
      <c r="AG1054" s="6"/>
      <c r="AH1054" s="6"/>
      <c r="AI1054" s="6"/>
      <c r="AJ1054" s="6"/>
    </row>
    <row r="1055" spans="2:36" s="9" customFormat="1" ht="6" hidden="1" customHeight="1" x14ac:dyDescent="0.35">
      <c r="B1055" s="10"/>
      <c r="F1055" s="7"/>
      <c r="G1055" s="2"/>
      <c r="H1055" s="7"/>
      <c r="I1055" s="7"/>
      <c r="J1055" s="7"/>
      <c r="K1055" s="7"/>
      <c r="L1055" s="7"/>
      <c r="M1055" s="3"/>
      <c r="N1055" s="2"/>
      <c r="O1055" s="7"/>
      <c r="P1055" s="2"/>
      <c r="Q1055" s="7"/>
      <c r="R1055" s="14"/>
      <c r="S1055" s="14"/>
      <c r="T1055" s="20"/>
      <c r="U1055" s="20"/>
      <c r="V1055" s="20"/>
      <c r="W1055" s="32"/>
      <c r="X1055" s="173"/>
      <c r="Y1055" s="174"/>
      <c r="Z1055" s="6"/>
      <c r="AA1055" s="6"/>
      <c r="AB1055" s="6"/>
      <c r="AC1055" s="6"/>
      <c r="AD1055" s="6"/>
      <c r="AE1055" s="6"/>
      <c r="AF1055" s="6"/>
      <c r="AG1055" s="6"/>
      <c r="AH1055" s="6"/>
      <c r="AI1055" s="6"/>
      <c r="AJ1055" s="6"/>
    </row>
    <row r="1056" spans="2:36" s="9" customFormat="1" ht="6" hidden="1" customHeight="1" x14ac:dyDescent="0.35">
      <c r="B1056" s="10"/>
      <c r="F1056" s="7"/>
      <c r="G1056" s="2"/>
      <c r="H1056" s="7"/>
      <c r="I1056" s="7"/>
      <c r="J1056" s="7"/>
      <c r="K1056" s="7"/>
      <c r="L1056" s="7"/>
      <c r="M1056" s="3"/>
      <c r="N1056" s="2"/>
      <c r="O1056" s="7"/>
      <c r="P1056" s="2"/>
      <c r="Q1056" s="7"/>
      <c r="R1056" s="14"/>
      <c r="S1056" s="14"/>
      <c r="T1056" s="20"/>
      <c r="U1056" s="20"/>
      <c r="V1056" s="20"/>
      <c r="W1056" s="32"/>
      <c r="X1056" s="173"/>
      <c r="Y1056" s="174"/>
      <c r="Z1056" s="6"/>
      <c r="AA1056" s="6"/>
      <c r="AB1056" s="6"/>
      <c r="AC1056" s="6"/>
      <c r="AD1056" s="6"/>
      <c r="AE1056" s="6"/>
      <c r="AF1056" s="6"/>
      <c r="AG1056" s="6"/>
      <c r="AH1056" s="6"/>
      <c r="AI1056" s="6"/>
      <c r="AJ1056" s="6"/>
    </row>
    <row r="1057" spans="2:36" s="9" customFormat="1" ht="6" hidden="1" customHeight="1" x14ac:dyDescent="0.35">
      <c r="B1057" s="10"/>
      <c r="F1057" s="7"/>
      <c r="G1057" s="2"/>
      <c r="H1057" s="7"/>
      <c r="I1057" s="7"/>
      <c r="J1057" s="7"/>
      <c r="K1057" s="7"/>
      <c r="L1057" s="7"/>
      <c r="M1057" s="3"/>
      <c r="N1057" s="2"/>
      <c r="O1057" s="7"/>
      <c r="P1057" s="2"/>
      <c r="Q1057" s="7"/>
      <c r="R1057" s="14"/>
      <c r="S1057" s="14"/>
      <c r="T1057" s="20"/>
      <c r="U1057" s="20"/>
      <c r="V1057" s="20"/>
      <c r="W1057" s="32"/>
      <c r="X1057" s="173"/>
      <c r="Y1057" s="174"/>
      <c r="Z1057" s="6"/>
      <c r="AA1057" s="6"/>
      <c r="AB1057" s="6"/>
      <c r="AC1057" s="6"/>
      <c r="AD1057" s="6"/>
      <c r="AE1057" s="6"/>
      <c r="AF1057" s="6"/>
      <c r="AG1057" s="6"/>
      <c r="AH1057" s="6"/>
      <c r="AI1057" s="6"/>
      <c r="AJ1057" s="6"/>
    </row>
    <row r="1058" spans="2:36" s="9" customFormat="1" ht="6" hidden="1" customHeight="1" x14ac:dyDescent="0.35">
      <c r="B1058" s="10"/>
      <c r="F1058" s="7"/>
      <c r="G1058" s="2"/>
      <c r="H1058" s="7"/>
      <c r="I1058" s="7"/>
      <c r="J1058" s="7"/>
      <c r="K1058" s="7"/>
      <c r="L1058" s="7"/>
      <c r="M1058" s="3"/>
      <c r="N1058" s="2"/>
      <c r="O1058" s="7"/>
      <c r="P1058" s="2"/>
      <c r="Q1058" s="7"/>
      <c r="R1058" s="14"/>
      <c r="S1058" s="14"/>
      <c r="T1058" s="20"/>
      <c r="U1058" s="20"/>
      <c r="V1058" s="20"/>
      <c r="W1058" s="32"/>
      <c r="X1058" s="173"/>
      <c r="Y1058" s="174"/>
      <c r="Z1058" s="6"/>
      <c r="AA1058" s="6"/>
      <c r="AB1058" s="6"/>
      <c r="AC1058" s="6"/>
      <c r="AD1058" s="6"/>
      <c r="AE1058" s="6"/>
      <c r="AF1058" s="6"/>
      <c r="AG1058" s="6"/>
      <c r="AH1058" s="6"/>
      <c r="AI1058" s="6"/>
      <c r="AJ1058" s="6"/>
    </row>
    <row r="1059" spans="2:36" s="9" customFormat="1" ht="6" hidden="1" customHeight="1" x14ac:dyDescent="0.35">
      <c r="B1059" s="10"/>
      <c r="F1059" s="7"/>
      <c r="G1059" s="2"/>
      <c r="H1059" s="7"/>
      <c r="I1059" s="7"/>
      <c r="J1059" s="7"/>
      <c r="K1059" s="7"/>
      <c r="L1059" s="7"/>
      <c r="M1059" s="3"/>
      <c r="N1059" s="2"/>
      <c r="O1059" s="7"/>
      <c r="P1059" s="2"/>
      <c r="Q1059" s="7"/>
      <c r="R1059" s="14"/>
      <c r="S1059" s="14"/>
      <c r="T1059" s="20"/>
      <c r="U1059" s="20"/>
      <c r="V1059" s="20"/>
      <c r="W1059" s="32"/>
      <c r="X1059" s="173"/>
      <c r="Y1059" s="174"/>
      <c r="Z1059" s="6"/>
      <c r="AA1059" s="6"/>
      <c r="AB1059" s="6"/>
      <c r="AC1059" s="6"/>
      <c r="AD1059" s="6"/>
      <c r="AE1059" s="6"/>
      <c r="AF1059" s="6"/>
      <c r="AG1059" s="6"/>
      <c r="AH1059" s="6"/>
      <c r="AI1059" s="6"/>
      <c r="AJ1059" s="6"/>
    </row>
    <row r="1060" spans="2:36" s="9" customFormat="1" ht="6" hidden="1" customHeight="1" x14ac:dyDescent="0.35">
      <c r="B1060" s="10"/>
      <c r="F1060" s="7"/>
      <c r="G1060" s="2"/>
      <c r="H1060" s="7"/>
      <c r="I1060" s="7"/>
      <c r="J1060" s="7"/>
      <c r="K1060" s="7"/>
      <c r="L1060" s="7"/>
      <c r="M1060" s="3"/>
      <c r="N1060" s="2"/>
      <c r="O1060" s="7"/>
      <c r="P1060" s="2"/>
      <c r="Q1060" s="7"/>
      <c r="R1060" s="14"/>
      <c r="S1060" s="14"/>
      <c r="T1060" s="20"/>
      <c r="U1060" s="20"/>
      <c r="V1060" s="20"/>
      <c r="W1060" s="32"/>
      <c r="X1060" s="173"/>
      <c r="Y1060" s="174"/>
      <c r="Z1060" s="6"/>
      <c r="AA1060" s="6"/>
      <c r="AB1060" s="6"/>
      <c r="AC1060" s="6"/>
      <c r="AD1060" s="6"/>
      <c r="AE1060" s="6"/>
      <c r="AF1060" s="6"/>
      <c r="AG1060" s="6"/>
      <c r="AH1060" s="6"/>
      <c r="AI1060" s="6"/>
      <c r="AJ1060" s="6"/>
    </row>
    <row r="1061" spans="2:36" s="9" customFormat="1" ht="6" hidden="1" customHeight="1" x14ac:dyDescent="0.35">
      <c r="B1061" s="10"/>
      <c r="F1061" s="7"/>
      <c r="G1061" s="2"/>
      <c r="H1061" s="7"/>
      <c r="I1061" s="7"/>
      <c r="J1061" s="7"/>
      <c r="K1061" s="7"/>
      <c r="L1061" s="7"/>
      <c r="M1061" s="3"/>
      <c r="N1061" s="2"/>
      <c r="O1061" s="7"/>
      <c r="P1061" s="2"/>
      <c r="Q1061" s="7"/>
      <c r="R1061" s="14"/>
      <c r="S1061" s="14"/>
      <c r="T1061" s="20"/>
      <c r="U1061" s="20"/>
      <c r="V1061" s="20"/>
      <c r="W1061" s="32"/>
      <c r="X1061" s="173"/>
      <c r="Y1061" s="174"/>
      <c r="Z1061" s="6"/>
      <c r="AA1061" s="6"/>
      <c r="AB1061" s="6"/>
      <c r="AC1061" s="6"/>
      <c r="AD1061" s="6"/>
      <c r="AE1061" s="6"/>
      <c r="AF1061" s="6"/>
      <c r="AG1061" s="6"/>
      <c r="AH1061" s="6"/>
      <c r="AI1061" s="6"/>
      <c r="AJ1061" s="6"/>
    </row>
    <row r="1062" spans="2:36" s="9" customFormat="1" ht="6" hidden="1" customHeight="1" x14ac:dyDescent="0.35">
      <c r="B1062" s="10"/>
      <c r="F1062" s="7"/>
      <c r="G1062" s="2"/>
      <c r="H1062" s="7"/>
      <c r="I1062" s="7"/>
      <c r="J1062" s="7"/>
      <c r="K1062" s="7"/>
      <c r="L1062" s="7"/>
      <c r="M1062" s="3"/>
      <c r="N1062" s="2"/>
      <c r="O1062" s="7"/>
      <c r="P1062" s="2"/>
      <c r="Q1062" s="7"/>
      <c r="R1062" s="14"/>
      <c r="S1062" s="14"/>
      <c r="T1062" s="20"/>
      <c r="U1062" s="20"/>
      <c r="V1062" s="20"/>
      <c r="W1062" s="32"/>
      <c r="X1062" s="173"/>
      <c r="Y1062" s="174"/>
      <c r="Z1062" s="6"/>
      <c r="AA1062" s="6"/>
      <c r="AB1062" s="6"/>
      <c r="AC1062" s="6"/>
      <c r="AD1062" s="6"/>
      <c r="AE1062" s="6"/>
      <c r="AF1062" s="6"/>
      <c r="AG1062" s="6"/>
      <c r="AH1062" s="6"/>
      <c r="AI1062" s="6"/>
      <c r="AJ1062" s="6"/>
    </row>
    <row r="1063" spans="2:36" s="9" customFormat="1" ht="6" hidden="1" customHeight="1" x14ac:dyDescent="0.35">
      <c r="B1063" s="10"/>
      <c r="F1063" s="7"/>
      <c r="G1063" s="2"/>
      <c r="H1063" s="7"/>
      <c r="I1063" s="7"/>
      <c r="J1063" s="7"/>
      <c r="K1063" s="7"/>
      <c r="L1063" s="7"/>
      <c r="M1063" s="3"/>
      <c r="N1063" s="2"/>
      <c r="O1063" s="7"/>
      <c r="P1063" s="2"/>
      <c r="Q1063" s="7"/>
      <c r="R1063" s="14"/>
      <c r="S1063" s="14"/>
      <c r="T1063" s="20"/>
      <c r="U1063" s="20"/>
      <c r="V1063" s="20"/>
      <c r="W1063" s="32"/>
      <c r="X1063" s="173"/>
      <c r="Y1063" s="174"/>
      <c r="Z1063" s="6"/>
      <c r="AA1063" s="6"/>
      <c r="AB1063" s="6"/>
      <c r="AC1063" s="6"/>
      <c r="AD1063" s="6"/>
      <c r="AE1063" s="6"/>
      <c r="AF1063" s="6"/>
      <c r="AG1063" s="6"/>
      <c r="AH1063" s="6"/>
      <c r="AI1063" s="6"/>
      <c r="AJ1063" s="6"/>
    </row>
    <row r="1064" spans="2:36" s="9" customFormat="1" ht="6" hidden="1" customHeight="1" x14ac:dyDescent="0.35">
      <c r="B1064" s="10"/>
      <c r="F1064" s="7"/>
      <c r="G1064" s="2"/>
      <c r="H1064" s="7"/>
      <c r="I1064" s="7"/>
      <c r="J1064" s="7"/>
      <c r="K1064" s="7"/>
      <c r="L1064" s="7"/>
      <c r="M1064" s="3"/>
      <c r="N1064" s="2"/>
      <c r="O1064" s="7"/>
      <c r="P1064" s="2"/>
      <c r="Q1064" s="7"/>
      <c r="R1064" s="14"/>
      <c r="S1064" s="14"/>
      <c r="T1064" s="20"/>
      <c r="U1064" s="20"/>
      <c r="V1064" s="20"/>
      <c r="W1064" s="32"/>
      <c r="X1064" s="173"/>
      <c r="Y1064" s="174"/>
      <c r="Z1064" s="6"/>
      <c r="AA1064" s="6"/>
      <c r="AB1064" s="6"/>
      <c r="AC1064" s="6"/>
      <c r="AD1064" s="6"/>
      <c r="AE1064" s="6"/>
      <c r="AF1064" s="6"/>
      <c r="AG1064" s="6"/>
      <c r="AH1064" s="6"/>
      <c r="AI1064" s="6"/>
      <c r="AJ1064" s="6"/>
    </row>
    <row r="1065" spans="2:36" s="9" customFormat="1" ht="6" hidden="1" customHeight="1" x14ac:dyDescent="0.35">
      <c r="B1065" s="10"/>
      <c r="F1065" s="7"/>
      <c r="G1065" s="2"/>
      <c r="H1065" s="7"/>
      <c r="I1065" s="7"/>
      <c r="J1065" s="7"/>
      <c r="K1065" s="7"/>
      <c r="L1065" s="7"/>
      <c r="M1065" s="3"/>
      <c r="N1065" s="2"/>
      <c r="O1065" s="7"/>
      <c r="P1065" s="2"/>
      <c r="Q1065" s="7"/>
      <c r="R1065" s="14"/>
      <c r="S1065" s="14"/>
      <c r="T1065" s="20"/>
      <c r="U1065" s="20"/>
      <c r="V1065" s="20"/>
      <c r="W1065" s="32"/>
      <c r="X1065" s="173"/>
      <c r="Y1065" s="174"/>
      <c r="Z1065" s="6"/>
      <c r="AA1065" s="6"/>
      <c r="AB1065" s="6"/>
      <c r="AC1065" s="6"/>
      <c r="AD1065" s="6"/>
      <c r="AE1065" s="6"/>
      <c r="AF1065" s="6"/>
      <c r="AG1065" s="6"/>
      <c r="AH1065" s="6"/>
      <c r="AI1065" s="6"/>
      <c r="AJ1065" s="6"/>
    </row>
    <row r="1066" spans="2:36" s="9" customFormat="1" ht="6" hidden="1" customHeight="1" x14ac:dyDescent="0.35">
      <c r="B1066" s="10"/>
      <c r="F1066" s="7"/>
      <c r="G1066" s="2"/>
      <c r="H1066" s="7"/>
      <c r="I1066" s="7"/>
      <c r="J1066" s="7"/>
      <c r="K1066" s="7"/>
      <c r="L1066" s="7"/>
      <c r="M1066" s="3"/>
      <c r="N1066" s="2"/>
      <c r="O1066" s="7"/>
      <c r="P1066" s="2"/>
      <c r="Q1066" s="7"/>
      <c r="R1066" s="14"/>
      <c r="S1066" s="14"/>
      <c r="T1066" s="20"/>
      <c r="U1066" s="20"/>
      <c r="V1066" s="20"/>
      <c r="W1066" s="32"/>
      <c r="X1066" s="173"/>
      <c r="Y1066" s="174"/>
      <c r="Z1066" s="6"/>
      <c r="AA1066" s="6"/>
      <c r="AB1066" s="6"/>
      <c r="AC1066" s="6"/>
      <c r="AD1066" s="6"/>
      <c r="AE1066" s="6"/>
      <c r="AF1066" s="6"/>
      <c r="AG1066" s="6"/>
      <c r="AH1066" s="6"/>
      <c r="AI1066" s="6"/>
      <c r="AJ1066" s="6"/>
    </row>
    <row r="1067" spans="2:36" s="9" customFormat="1" ht="6" hidden="1" customHeight="1" x14ac:dyDescent="0.35">
      <c r="B1067" s="10"/>
      <c r="F1067" s="7"/>
      <c r="G1067" s="2"/>
      <c r="H1067" s="7"/>
      <c r="I1067" s="7"/>
      <c r="J1067" s="7"/>
      <c r="K1067" s="7"/>
      <c r="L1067" s="7"/>
      <c r="M1067" s="3"/>
      <c r="N1067" s="2"/>
      <c r="O1067" s="7"/>
      <c r="P1067" s="2"/>
      <c r="Q1067" s="7"/>
      <c r="R1067" s="14"/>
      <c r="S1067" s="14"/>
      <c r="T1067" s="20"/>
      <c r="U1067" s="20"/>
      <c r="V1067" s="20"/>
      <c r="W1067" s="32"/>
      <c r="X1067" s="173"/>
      <c r="Y1067" s="174"/>
      <c r="Z1067" s="6"/>
      <c r="AA1067" s="6"/>
      <c r="AB1067" s="6"/>
      <c r="AC1067" s="6"/>
      <c r="AD1067" s="6"/>
      <c r="AE1067" s="6"/>
      <c r="AF1067" s="6"/>
      <c r="AG1067" s="6"/>
      <c r="AH1067" s="6"/>
      <c r="AI1067" s="6"/>
      <c r="AJ1067" s="6"/>
    </row>
    <row r="1068" spans="2:36" s="9" customFormat="1" ht="6" hidden="1" customHeight="1" x14ac:dyDescent="0.35">
      <c r="B1068" s="10"/>
      <c r="F1068" s="7"/>
      <c r="G1068" s="2"/>
      <c r="H1068" s="7"/>
      <c r="I1068" s="7"/>
      <c r="J1068" s="7"/>
      <c r="K1068" s="7"/>
      <c r="L1068" s="7"/>
      <c r="M1068" s="3"/>
      <c r="N1068" s="2"/>
      <c r="O1068" s="7"/>
      <c r="P1068" s="2"/>
      <c r="Q1068" s="7"/>
      <c r="R1068" s="14"/>
      <c r="S1068" s="14"/>
      <c r="T1068" s="20"/>
      <c r="U1068" s="20"/>
      <c r="V1068" s="20"/>
      <c r="W1068" s="32"/>
      <c r="X1068" s="173"/>
      <c r="Y1068" s="174"/>
      <c r="Z1068" s="6"/>
      <c r="AA1068" s="6"/>
      <c r="AB1068" s="6"/>
      <c r="AC1068" s="6"/>
      <c r="AD1068" s="6"/>
      <c r="AE1068" s="6"/>
      <c r="AF1068" s="6"/>
      <c r="AG1068" s="6"/>
      <c r="AH1068" s="6"/>
      <c r="AI1068" s="6"/>
      <c r="AJ1068" s="6"/>
    </row>
    <row r="1069" spans="2:36" s="9" customFormat="1" ht="6" hidden="1" customHeight="1" x14ac:dyDescent="0.35">
      <c r="B1069" s="10"/>
      <c r="F1069" s="7"/>
      <c r="G1069" s="2"/>
      <c r="H1069" s="7"/>
      <c r="I1069" s="7"/>
      <c r="J1069" s="7"/>
      <c r="K1069" s="7"/>
      <c r="L1069" s="7"/>
      <c r="M1069" s="3"/>
      <c r="N1069" s="2"/>
      <c r="O1069" s="7"/>
      <c r="P1069" s="2"/>
      <c r="Q1069" s="7"/>
      <c r="R1069" s="14"/>
      <c r="S1069" s="14"/>
      <c r="T1069" s="20"/>
      <c r="U1069" s="20"/>
      <c r="V1069" s="20"/>
      <c r="W1069" s="32"/>
      <c r="X1069" s="173"/>
      <c r="Y1069" s="174"/>
      <c r="Z1069" s="6"/>
      <c r="AA1069" s="6"/>
      <c r="AB1069" s="6"/>
      <c r="AC1069" s="6"/>
      <c r="AD1069" s="6"/>
      <c r="AE1069" s="6"/>
      <c r="AF1069" s="6"/>
      <c r="AG1069" s="6"/>
      <c r="AH1069" s="6"/>
      <c r="AI1069" s="6"/>
      <c r="AJ1069" s="6"/>
    </row>
    <row r="1070" spans="2:36" s="9" customFormat="1" ht="6" hidden="1" customHeight="1" x14ac:dyDescent="0.35">
      <c r="B1070" s="10"/>
      <c r="F1070" s="7"/>
      <c r="G1070" s="2"/>
      <c r="H1070" s="7"/>
      <c r="I1070" s="7"/>
      <c r="J1070" s="7"/>
      <c r="K1070" s="7"/>
      <c r="L1070" s="7"/>
      <c r="M1070" s="3"/>
      <c r="N1070" s="2"/>
      <c r="O1070" s="7"/>
      <c r="P1070" s="2"/>
      <c r="Q1070" s="7"/>
      <c r="R1070" s="14"/>
      <c r="S1070" s="14"/>
      <c r="T1070" s="20"/>
      <c r="U1070" s="20"/>
      <c r="V1070" s="20"/>
      <c r="W1070" s="32"/>
      <c r="X1070" s="173"/>
      <c r="Y1070" s="174"/>
      <c r="Z1070" s="6"/>
      <c r="AA1070" s="6"/>
      <c r="AB1070" s="6"/>
      <c r="AC1070" s="6"/>
      <c r="AD1070" s="6"/>
      <c r="AE1070" s="6"/>
      <c r="AF1070" s="6"/>
      <c r="AG1070" s="6"/>
      <c r="AH1070" s="6"/>
      <c r="AI1070" s="6"/>
      <c r="AJ1070" s="6"/>
    </row>
    <row r="1071" spans="2:36" s="9" customFormat="1" ht="6" hidden="1" customHeight="1" x14ac:dyDescent="0.35">
      <c r="B1071" s="10"/>
      <c r="F1071" s="7"/>
      <c r="G1071" s="2"/>
      <c r="H1071" s="7"/>
      <c r="I1071" s="7"/>
      <c r="J1071" s="7"/>
      <c r="K1071" s="7"/>
      <c r="L1071" s="7"/>
      <c r="M1071" s="3"/>
      <c r="N1071" s="2"/>
      <c r="O1071" s="7"/>
      <c r="P1071" s="2"/>
      <c r="Q1071" s="7"/>
      <c r="R1071" s="14"/>
      <c r="S1071" s="14"/>
      <c r="T1071" s="20"/>
      <c r="U1071" s="20"/>
      <c r="V1071" s="20"/>
      <c r="W1071" s="32"/>
      <c r="X1071" s="173"/>
      <c r="Y1071" s="174"/>
      <c r="Z1071" s="6"/>
      <c r="AA1071" s="6"/>
      <c r="AB1071" s="6"/>
      <c r="AC1071" s="6"/>
      <c r="AD1071" s="6"/>
      <c r="AE1071" s="6"/>
      <c r="AF1071" s="6"/>
      <c r="AG1071" s="6"/>
      <c r="AH1071" s="6"/>
      <c r="AI1071" s="6"/>
      <c r="AJ1071" s="6"/>
    </row>
    <row r="1072" spans="2:36" s="9" customFormat="1" ht="6" hidden="1" customHeight="1" x14ac:dyDescent="0.35">
      <c r="B1072" s="10"/>
      <c r="F1072" s="7"/>
      <c r="G1072" s="2"/>
      <c r="H1072" s="7"/>
      <c r="I1072" s="7"/>
      <c r="J1072" s="7"/>
      <c r="K1072" s="7"/>
      <c r="L1072" s="7"/>
      <c r="M1072" s="3"/>
      <c r="N1072" s="2"/>
      <c r="O1072" s="7"/>
      <c r="P1072" s="2"/>
      <c r="Q1072" s="7"/>
      <c r="R1072" s="14"/>
      <c r="S1072" s="14"/>
      <c r="T1072" s="20"/>
      <c r="U1072" s="20"/>
      <c r="V1072" s="20"/>
      <c r="W1072" s="32"/>
      <c r="X1072" s="173"/>
      <c r="Y1072" s="174"/>
      <c r="Z1072" s="6"/>
      <c r="AA1072" s="6"/>
      <c r="AB1072" s="6"/>
      <c r="AC1072" s="6"/>
      <c r="AD1072" s="6"/>
      <c r="AE1072" s="6"/>
      <c r="AF1072" s="6"/>
      <c r="AG1072" s="6"/>
      <c r="AH1072" s="6"/>
      <c r="AI1072" s="6"/>
      <c r="AJ1072" s="6"/>
    </row>
    <row r="1073" spans="2:36" s="9" customFormat="1" ht="6" hidden="1" customHeight="1" x14ac:dyDescent="0.35">
      <c r="B1073" s="10"/>
      <c r="F1073" s="7"/>
      <c r="G1073" s="2"/>
      <c r="H1073" s="7"/>
      <c r="I1073" s="7"/>
      <c r="J1073" s="7"/>
      <c r="K1073" s="7"/>
      <c r="L1073" s="7"/>
      <c r="M1073" s="3"/>
      <c r="N1073" s="2"/>
      <c r="O1073" s="7"/>
      <c r="P1073" s="2"/>
      <c r="Q1073" s="7"/>
      <c r="R1073" s="14"/>
      <c r="S1073" s="14"/>
      <c r="T1073" s="20"/>
      <c r="U1073" s="20"/>
      <c r="V1073" s="20"/>
      <c r="W1073" s="32"/>
      <c r="X1073" s="173"/>
      <c r="Y1073" s="174"/>
      <c r="Z1073" s="6"/>
      <c r="AA1073" s="6"/>
      <c r="AB1073" s="6"/>
      <c r="AC1073" s="6"/>
      <c r="AD1073" s="6"/>
      <c r="AE1073" s="6"/>
      <c r="AF1073" s="6"/>
      <c r="AG1073" s="6"/>
      <c r="AH1073" s="6"/>
      <c r="AI1073" s="6"/>
      <c r="AJ1073" s="6"/>
    </row>
    <row r="1074" spans="2:36" s="9" customFormat="1" ht="6" hidden="1" customHeight="1" x14ac:dyDescent="0.35">
      <c r="B1074" s="10"/>
      <c r="F1074" s="7"/>
      <c r="G1074" s="2"/>
      <c r="H1074" s="7"/>
      <c r="I1074" s="7"/>
      <c r="J1074" s="7"/>
      <c r="K1074" s="7"/>
      <c r="L1074" s="7"/>
      <c r="M1074" s="3"/>
      <c r="N1074" s="2"/>
      <c r="O1074" s="7"/>
      <c r="P1074" s="2"/>
      <c r="Q1074" s="7"/>
      <c r="R1074" s="14"/>
      <c r="S1074" s="14"/>
      <c r="T1074" s="20"/>
      <c r="U1074" s="20"/>
      <c r="V1074" s="20"/>
      <c r="W1074" s="32"/>
      <c r="X1074" s="173"/>
      <c r="Y1074" s="174"/>
      <c r="Z1074" s="6"/>
      <c r="AA1074" s="6"/>
      <c r="AB1074" s="6"/>
      <c r="AC1074" s="6"/>
      <c r="AD1074" s="6"/>
      <c r="AE1074" s="6"/>
      <c r="AF1074" s="6"/>
      <c r="AG1074" s="6"/>
      <c r="AH1074" s="6"/>
      <c r="AI1074" s="6"/>
      <c r="AJ1074" s="6"/>
    </row>
    <row r="1075" spans="2:36" s="9" customFormat="1" ht="6" hidden="1" customHeight="1" x14ac:dyDescent="0.35">
      <c r="B1075" s="10"/>
      <c r="F1075" s="7"/>
      <c r="G1075" s="2"/>
      <c r="H1075" s="7"/>
      <c r="I1075" s="7"/>
      <c r="J1075" s="7"/>
      <c r="K1075" s="7"/>
      <c r="L1075" s="7"/>
      <c r="M1075" s="3"/>
      <c r="N1075" s="2"/>
      <c r="O1075" s="7"/>
      <c r="P1075" s="2"/>
      <c r="Q1075" s="7"/>
      <c r="R1075" s="14"/>
      <c r="S1075" s="14"/>
      <c r="T1075" s="20"/>
      <c r="U1075" s="20"/>
      <c r="V1075" s="20"/>
      <c r="W1075" s="32"/>
      <c r="X1075" s="173"/>
      <c r="Y1075" s="174"/>
      <c r="Z1075" s="6"/>
      <c r="AA1075" s="6"/>
      <c r="AB1075" s="6"/>
      <c r="AC1075" s="6"/>
      <c r="AD1075" s="6"/>
      <c r="AE1075" s="6"/>
      <c r="AF1075" s="6"/>
      <c r="AG1075" s="6"/>
      <c r="AH1075" s="6"/>
      <c r="AI1075" s="6"/>
      <c r="AJ1075" s="6"/>
    </row>
    <row r="1076" spans="2:36" s="9" customFormat="1" ht="6" hidden="1" customHeight="1" x14ac:dyDescent="0.35">
      <c r="B1076" s="10"/>
      <c r="F1076" s="7"/>
      <c r="G1076" s="2"/>
      <c r="H1076" s="7"/>
      <c r="I1076" s="7"/>
      <c r="J1076" s="7"/>
      <c r="K1076" s="7"/>
      <c r="L1076" s="7"/>
      <c r="M1076" s="3"/>
      <c r="N1076" s="2"/>
      <c r="O1076" s="7"/>
      <c r="P1076" s="2"/>
      <c r="Q1076" s="7"/>
      <c r="R1076" s="14"/>
      <c r="S1076" s="14"/>
      <c r="T1076" s="20"/>
      <c r="U1076" s="20"/>
      <c r="V1076" s="20"/>
      <c r="W1076" s="32"/>
      <c r="X1076" s="173"/>
      <c r="Y1076" s="174"/>
      <c r="Z1076" s="6"/>
      <c r="AA1076" s="6"/>
      <c r="AB1076" s="6"/>
      <c r="AC1076" s="6"/>
      <c r="AD1076" s="6"/>
      <c r="AE1076" s="6"/>
      <c r="AF1076" s="6"/>
      <c r="AG1076" s="6"/>
      <c r="AH1076" s="6"/>
      <c r="AI1076" s="6"/>
      <c r="AJ1076" s="6"/>
    </row>
    <row r="1077" spans="2:36" s="9" customFormat="1" ht="6" hidden="1" customHeight="1" x14ac:dyDescent="0.35">
      <c r="B1077" s="10"/>
      <c r="F1077" s="7"/>
      <c r="G1077" s="2"/>
      <c r="H1077" s="7"/>
      <c r="I1077" s="7"/>
      <c r="J1077" s="7"/>
      <c r="K1077" s="7"/>
      <c r="L1077" s="7"/>
      <c r="M1077" s="3"/>
      <c r="N1077" s="2"/>
      <c r="O1077" s="7"/>
      <c r="P1077" s="2"/>
      <c r="Q1077" s="7"/>
      <c r="R1077" s="14"/>
      <c r="S1077" s="14"/>
      <c r="T1077" s="20"/>
      <c r="U1077" s="20"/>
      <c r="V1077" s="20"/>
      <c r="W1077" s="32"/>
      <c r="X1077" s="173"/>
      <c r="Y1077" s="174"/>
      <c r="Z1077" s="6"/>
      <c r="AA1077" s="6"/>
      <c r="AB1077" s="6"/>
      <c r="AC1077" s="6"/>
      <c r="AD1077" s="6"/>
      <c r="AE1077" s="6"/>
      <c r="AF1077" s="6"/>
      <c r="AG1077" s="6"/>
      <c r="AH1077" s="6"/>
      <c r="AI1077" s="6"/>
      <c r="AJ1077" s="6"/>
    </row>
    <row r="1078" spans="2:36" s="9" customFormat="1" ht="6" hidden="1" customHeight="1" x14ac:dyDescent="0.35">
      <c r="B1078" s="10"/>
      <c r="F1078" s="7"/>
      <c r="G1078" s="2"/>
      <c r="H1078" s="7"/>
      <c r="I1078" s="7"/>
      <c r="J1078" s="7"/>
      <c r="K1078" s="7"/>
      <c r="L1078" s="7"/>
      <c r="M1078" s="3"/>
      <c r="N1078" s="2"/>
      <c r="O1078" s="7"/>
      <c r="P1078" s="2"/>
      <c r="Q1078" s="7"/>
      <c r="R1078" s="14"/>
      <c r="S1078" s="14"/>
      <c r="T1078" s="20"/>
      <c r="U1078" s="20"/>
      <c r="V1078" s="20"/>
      <c r="W1078" s="32"/>
      <c r="X1078" s="173"/>
      <c r="Y1078" s="174"/>
      <c r="Z1078" s="6"/>
      <c r="AA1078" s="6"/>
      <c r="AB1078" s="6"/>
      <c r="AC1078" s="6"/>
      <c r="AD1078" s="6"/>
      <c r="AE1078" s="6"/>
      <c r="AF1078" s="6"/>
      <c r="AG1078" s="6"/>
      <c r="AH1078" s="6"/>
      <c r="AI1078" s="6"/>
      <c r="AJ1078" s="6"/>
    </row>
    <row r="1079" spans="2:36" s="9" customFormat="1" ht="6" hidden="1" customHeight="1" x14ac:dyDescent="0.35">
      <c r="B1079" s="10"/>
      <c r="F1079" s="7"/>
      <c r="G1079" s="2"/>
      <c r="H1079" s="7"/>
      <c r="I1079" s="7"/>
      <c r="J1079" s="7"/>
      <c r="K1079" s="7"/>
      <c r="L1079" s="7"/>
      <c r="M1079" s="3"/>
      <c r="N1079" s="2"/>
      <c r="O1079" s="7"/>
      <c r="P1079" s="2"/>
      <c r="Q1079" s="7"/>
      <c r="R1079" s="14"/>
      <c r="S1079" s="14"/>
      <c r="T1079" s="20"/>
      <c r="U1079" s="20"/>
      <c r="V1079" s="20"/>
      <c r="W1079" s="32"/>
      <c r="X1079" s="173"/>
      <c r="Y1079" s="174"/>
      <c r="Z1079" s="6"/>
      <c r="AA1079" s="6"/>
      <c r="AB1079" s="6"/>
      <c r="AC1079" s="6"/>
      <c r="AD1079" s="6"/>
      <c r="AE1079" s="6"/>
      <c r="AF1079" s="6"/>
      <c r="AG1079" s="6"/>
      <c r="AH1079" s="6"/>
      <c r="AI1079" s="6"/>
      <c r="AJ1079" s="6"/>
    </row>
    <row r="1080" spans="2:36" s="9" customFormat="1" ht="6" hidden="1" customHeight="1" x14ac:dyDescent="0.35">
      <c r="B1080" s="10"/>
      <c r="F1080" s="7"/>
      <c r="G1080" s="2"/>
      <c r="H1080" s="7"/>
      <c r="I1080" s="7"/>
      <c r="J1080" s="7"/>
      <c r="K1080" s="7"/>
      <c r="L1080" s="7"/>
      <c r="M1080" s="3"/>
      <c r="N1080" s="2"/>
      <c r="O1080" s="7"/>
      <c r="P1080" s="2"/>
      <c r="Q1080" s="7"/>
      <c r="R1080" s="14"/>
      <c r="S1080" s="14"/>
      <c r="T1080" s="20"/>
      <c r="U1080" s="20"/>
      <c r="V1080" s="20"/>
      <c r="W1080" s="32"/>
      <c r="X1080" s="173"/>
      <c r="Y1080" s="174"/>
      <c r="Z1080" s="6"/>
      <c r="AA1080" s="6"/>
      <c r="AB1080" s="6"/>
      <c r="AC1080" s="6"/>
      <c r="AD1080" s="6"/>
      <c r="AE1080" s="6"/>
      <c r="AF1080" s="6"/>
      <c r="AG1080" s="6"/>
      <c r="AH1080" s="6"/>
      <c r="AI1080" s="6"/>
      <c r="AJ1080" s="6"/>
    </row>
    <row r="1081" spans="2:36" s="9" customFormat="1" ht="6" hidden="1" customHeight="1" x14ac:dyDescent="0.35">
      <c r="B1081" s="10"/>
      <c r="F1081" s="7"/>
      <c r="G1081" s="2"/>
      <c r="H1081" s="7"/>
      <c r="I1081" s="7"/>
      <c r="J1081" s="7"/>
      <c r="K1081" s="7"/>
      <c r="L1081" s="7"/>
      <c r="M1081" s="3"/>
      <c r="N1081" s="2"/>
      <c r="O1081" s="7"/>
      <c r="P1081" s="2"/>
      <c r="Q1081" s="7"/>
      <c r="R1081" s="14"/>
      <c r="S1081" s="14"/>
      <c r="T1081" s="20"/>
      <c r="U1081" s="20"/>
      <c r="V1081" s="20"/>
      <c r="W1081" s="32"/>
      <c r="X1081" s="173"/>
      <c r="Y1081" s="174"/>
      <c r="Z1081" s="6"/>
      <c r="AA1081" s="6"/>
      <c r="AB1081" s="6"/>
      <c r="AC1081" s="6"/>
      <c r="AD1081" s="6"/>
      <c r="AE1081" s="6"/>
      <c r="AF1081" s="6"/>
      <c r="AG1081" s="6"/>
      <c r="AH1081" s="6"/>
      <c r="AI1081" s="6"/>
      <c r="AJ1081" s="6"/>
    </row>
    <row r="1082" spans="2:36" s="9" customFormat="1" ht="6" hidden="1" customHeight="1" x14ac:dyDescent="0.35">
      <c r="B1082" s="10"/>
      <c r="F1082" s="7"/>
      <c r="G1082" s="2"/>
      <c r="H1082" s="7"/>
      <c r="I1082" s="7"/>
      <c r="J1082" s="7"/>
      <c r="K1082" s="7"/>
      <c r="L1082" s="7"/>
      <c r="M1082" s="3"/>
      <c r="N1082" s="2"/>
      <c r="O1082" s="7"/>
      <c r="P1082" s="2"/>
      <c r="Q1082" s="7"/>
      <c r="R1082" s="14"/>
      <c r="S1082" s="14"/>
      <c r="T1082" s="20"/>
      <c r="U1082" s="20"/>
      <c r="V1082" s="20"/>
      <c r="W1082" s="32"/>
      <c r="X1082" s="173"/>
      <c r="Y1082" s="174"/>
      <c r="Z1082" s="6"/>
      <c r="AA1082" s="6"/>
      <c r="AB1082" s="6"/>
      <c r="AC1082" s="6"/>
      <c r="AD1082" s="6"/>
      <c r="AE1082" s="6"/>
      <c r="AF1082" s="6"/>
      <c r="AG1082" s="6"/>
      <c r="AH1082" s="6"/>
      <c r="AI1082" s="6"/>
      <c r="AJ1082" s="6"/>
    </row>
    <row r="1083" spans="2:36" s="9" customFormat="1" ht="6" hidden="1" customHeight="1" x14ac:dyDescent="0.35">
      <c r="B1083" s="10"/>
      <c r="F1083" s="7"/>
      <c r="G1083" s="2"/>
      <c r="H1083" s="7"/>
      <c r="I1083" s="7"/>
      <c r="J1083" s="7"/>
      <c r="K1083" s="7"/>
      <c r="L1083" s="7"/>
      <c r="M1083" s="3"/>
      <c r="N1083" s="2"/>
      <c r="O1083" s="7"/>
      <c r="P1083" s="2"/>
      <c r="Q1083" s="7"/>
      <c r="R1083" s="14"/>
      <c r="S1083" s="14"/>
      <c r="T1083" s="20"/>
      <c r="U1083" s="20"/>
      <c r="V1083" s="20"/>
      <c r="W1083" s="32"/>
      <c r="X1083" s="173"/>
      <c r="Y1083" s="174"/>
      <c r="Z1083" s="6"/>
      <c r="AA1083" s="6"/>
      <c r="AB1083" s="6"/>
      <c r="AC1083" s="6"/>
      <c r="AD1083" s="6"/>
      <c r="AE1083" s="6"/>
      <c r="AF1083" s="6"/>
      <c r="AG1083" s="6"/>
      <c r="AH1083" s="6"/>
      <c r="AI1083" s="6"/>
      <c r="AJ1083" s="6"/>
    </row>
    <row r="1084" spans="2:36" s="9" customFormat="1" ht="6" hidden="1" customHeight="1" x14ac:dyDescent="0.35">
      <c r="B1084" s="10"/>
      <c r="F1084" s="7"/>
      <c r="G1084" s="2"/>
      <c r="H1084" s="7"/>
      <c r="I1084" s="7"/>
      <c r="J1084" s="7"/>
      <c r="K1084" s="7"/>
      <c r="L1084" s="7"/>
      <c r="M1084" s="3"/>
      <c r="N1084" s="2"/>
      <c r="O1084" s="7"/>
      <c r="P1084" s="2"/>
      <c r="Q1084" s="7"/>
      <c r="R1084" s="14"/>
      <c r="S1084" s="14"/>
      <c r="T1084" s="20"/>
      <c r="U1084" s="20"/>
      <c r="V1084" s="20"/>
      <c r="W1084" s="32"/>
      <c r="X1084" s="173"/>
      <c r="Y1084" s="174"/>
      <c r="Z1084" s="6"/>
      <c r="AA1084" s="6"/>
      <c r="AB1084" s="6"/>
      <c r="AC1084" s="6"/>
      <c r="AD1084" s="6"/>
      <c r="AE1084" s="6"/>
      <c r="AF1084" s="6"/>
      <c r="AG1084" s="6"/>
      <c r="AH1084" s="6"/>
      <c r="AI1084" s="6"/>
      <c r="AJ1084" s="6"/>
    </row>
    <row r="1085" spans="2:36" s="9" customFormat="1" ht="6" hidden="1" customHeight="1" x14ac:dyDescent="0.35">
      <c r="B1085" s="10"/>
      <c r="F1085" s="7"/>
      <c r="G1085" s="2"/>
      <c r="H1085" s="7"/>
      <c r="I1085" s="7"/>
      <c r="J1085" s="7"/>
      <c r="K1085" s="7"/>
      <c r="L1085" s="7"/>
      <c r="M1085" s="3"/>
      <c r="N1085" s="2"/>
      <c r="O1085" s="7"/>
      <c r="P1085" s="2"/>
      <c r="Q1085" s="7"/>
      <c r="R1085" s="14"/>
      <c r="S1085" s="14"/>
      <c r="T1085" s="20"/>
      <c r="U1085" s="20"/>
      <c r="V1085" s="20"/>
      <c r="W1085" s="32"/>
      <c r="X1085" s="173"/>
      <c r="Y1085" s="174"/>
      <c r="Z1085" s="6"/>
      <c r="AA1085" s="6"/>
      <c r="AB1085" s="6"/>
      <c r="AC1085" s="6"/>
      <c r="AD1085" s="6"/>
      <c r="AE1085" s="6"/>
      <c r="AF1085" s="6"/>
      <c r="AG1085" s="6"/>
      <c r="AH1085" s="6"/>
      <c r="AI1085" s="6"/>
      <c r="AJ1085" s="6"/>
    </row>
    <row r="1086" spans="2:36" s="9" customFormat="1" ht="6" hidden="1" customHeight="1" x14ac:dyDescent="0.35">
      <c r="B1086" s="10"/>
      <c r="F1086" s="7"/>
      <c r="G1086" s="2"/>
      <c r="H1086" s="7"/>
      <c r="I1086" s="7"/>
      <c r="J1086" s="7"/>
      <c r="K1086" s="7"/>
      <c r="L1086" s="7"/>
      <c r="M1086" s="3"/>
      <c r="N1086" s="2"/>
      <c r="O1086" s="7"/>
      <c r="P1086" s="2"/>
      <c r="Q1086" s="7"/>
      <c r="R1086" s="14"/>
      <c r="S1086" s="14"/>
      <c r="T1086" s="20"/>
      <c r="U1086" s="20"/>
      <c r="V1086" s="20"/>
      <c r="W1086" s="32"/>
      <c r="X1086" s="173"/>
      <c r="Y1086" s="174"/>
      <c r="Z1086" s="6"/>
      <c r="AA1086" s="6"/>
      <c r="AB1086" s="6"/>
      <c r="AC1086" s="6"/>
      <c r="AD1086" s="6"/>
      <c r="AE1086" s="6"/>
      <c r="AF1086" s="6"/>
      <c r="AG1086" s="6"/>
      <c r="AH1086" s="6"/>
      <c r="AI1086" s="6"/>
      <c r="AJ1086" s="6"/>
    </row>
    <row r="1087" spans="2:36" s="9" customFormat="1" ht="6" hidden="1" customHeight="1" x14ac:dyDescent="0.35">
      <c r="B1087" s="10"/>
      <c r="F1087" s="7"/>
      <c r="G1087" s="2"/>
      <c r="H1087" s="7"/>
      <c r="I1087" s="7"/>
      <c r="J1087" s="7"/>
      <c r="K1087" s="7"/>
      <c r="L1087" s="7"/>
      <c r="M1087" s="3"/>
      <c r="N1087" s="2"/>
      <c r="O1087" s="7"/>
      <c r="P1087" s="2"/>
      <c r="Q1087" s="7"/>
      <c r="R1087" s="14"/>
      <c r="S1087" s="14"/>
      <c r="T1087" s="20"/>
      <c r="U1087" s="20"/>
      <c r="V1087" s="20"/>
      <c r="W1087" s="32"/>
      <c r="X1087" s="173"/>
      <c r="Y1087" s="174"/>
      <c r="Z1087" s="6"/>
      <c r="AA1087" s="6"/>
      <c r="AB1087" s="6"/>
      <c r="AC1087" s="6"/>
      <c r="AD1087" s="6"/>
      <c r="AE1087" s="6"/>
      <c r="AF1087" s="6"/>
      <c r="AG1087" s="6"/>
      <c r="AH1087" s="6"/>
      <c r="AI1087" s="6"/>
      <c r="AJ1087" s="6"/>
    </row>
    <row r="1088" spans="2:36" s="9" customFormat="1" ht="6" hidden="1" customHeight="1" x14ac:dyDescent="0.35">
      <c r="B1088" s="10"/>
      <c r="F1088" s="7"/>
      <c r="G1088" s="2"/>
      <c r="H1088" s="7"/>
      <c r="I1088" s="7"/>
      <c r="J1088" s="7"/>
      <c r="K1088" s="7"/>
      <c r="L1088" s="7"/>
      <c r="M1088" s="3"/>
      <c r="N1088" s="2"/>
      <c r="O1088" s="7"/>
      <c r="P1088" s="2"/>
      <c r="Q1088" s="7"/>
      <c r="R1088" s="14"/>
      <c r="S1088" s="14"/>
      <c r="T1088" s="20"/>
      <c r="U1088" s="20"/>
      <c r="V1088" s="20"/>
      <c r="W1088" s="32"/>
      <c r="X1088" s="173"/>
      <c r="Y1088" s="174"/>
      <c r="Z1088" s="6"/>
      <c r="AA1088" s="6"/>
      <c r="AB1088" s="6"/>
      <c r="AC1088" s="6"/>
      <c r="AD1088" s="6"/>
      <c r="AE1088" s="6"/>
      <c r="AF1088" s="6"/>
      <c r="AG1088" s="6"/>
      <c r="AH1088" s="6"/>
      <c r="AI1088" s="6"/>
      <c r="AJ1088" s="6"/>
    </row>
    <row r="1089" spans="2:36" s="9" customFormat="1" ht="6" hidden="1" customHeight="1" x14ac:dyDescent="0.35">
      <c r="B1089" s="10"/>
      <c r="F1089" s="7"/>
      <c r="G1089" s="2"/>
      <c r="H1089" s="7"/>
      <c r="I1089" s="7"/>
      <c r="J1089" s="7"/>
      <c r="K1089" s="7"/>
      <c r="L1089" s="7"/>
      <c r="M1089" s="3"/>
      <c r="N1089" s="2"/>
      <c r="O1089" s="7"/>
      <c r="P1089" s="2"/>
      <c r="Q1089" s="7"/>
      <c r="R1089" s="14"/>
      <c r="S1089" s="14"/>
      <c r="T1089" s="20"/>
      <c r="U1089" s="20"/>
      <c r="V1089" s="20"/>
      <c r="W1089" s="32"/>
      <c r="X1089" s="173"/>
      <c r="Y1089" s="174"/>
      <c r="Z1089" s="6"/>
      <c r="AA1089" s="6"/>
      <c r="AB1089" s="6"/>
      <c r="AC1089" s="6"/>
      <c r="AD1089" s="6"/>
      <c r="AE1089" s="6"/>
      <c r="AF1089" s="6"/>
      <c r="AG1089" s="6"/>
      <c r="AH1089" s="6"/>
      <c r="AI1089" s="6"/>
      <c r="AJ1089" s="6"/>
    </row>
    <row r="1090" spans="2:36" s="9" customFormat="1" ht="6" hidden="1" customHeight="1" x14ac:dyDescent="0.35">
      <c r="B1090" s="10"/>
      <c r="F1090" s="7"/>
      <c r="G1090" s="2"/>
      <c r="H1090" s="7"/>
      <c r="I1090" s="7"/>
      <c r="J1090" s="7"/>
      <c r="K1090" s="7"/>
      <c r="L1090" s="7"/>
      <c r="M1090" s="3"/>
      <c r="N1090" s="2"/>
      <c r="O1090" s="7"/>
      <c r="P1090" s="2"/>
      <c r="Q1090" s="7"/>
      <c r="R1090" s="14"/>
      <c r="S1090" s="14"/>
      <c r="T1090" s="20"/>
      <c r="U1090" s="20"/>
      <c r="V1090" s="20"/>
      <c r="W1090" s="32"/>
      <c r="X1090" s="173"/>
      <c r="Y1090" s="174"/>
      <c r="Z1090" s="6"/>
      <c r="AA1090" s="6"/>
      <c r="AB1090" s="6"/>
      <c r="AC1090" s="6"/>
      <c r="AD1090" s="6"/>
      <c r="AE1090" s="6"/>
      <c r="AF1090" s="6"/>
      <c r="AG1090" s="6"/>
      <c r="AH1090" s="6"/>
      <c r="AI1090" s="6"/>
      <c r="AJ1090" s="6"/>
    </row>
    <row r="1091" spans="2:36" s="9" customFormat="1" ht="6" hidden="1" customHeight="1" x14ac:dyDescent="0.35">
      <c r="B1091" s="10"/>
      <c r="F1091" s="7"/>
      <c r="G1091" s="2"/>
      <c r="H1091" s="7"/>
      <c r="I1091" s="7"/>
      <c r="J1091" s="7"/>
      <c r="K1091" s="7"/>
      <c r="L1091" s="7"/>
      <c r="M1091" s="3"/>
      <c r="N1091" s="2"/>
      <c r="O1091" s="7"/>
      <c r="P1091" s="2"/>
      <c r="Q1091" s="7"/>
      <c r="R1091" s="14"/>
      <c r="S1091" s="14"/>
      <c r="T1091" s="20"/>
      <c r="U1091" s="20"/>
      <c r="V1091" s="20"/>
      <c r="W1091" s="32"/>
      <c r="X1091" s="173"/>
      <c r="Y1091" s="174"/>
      <c r="Z1091" s="6"/>
      <c r="AA1091" s="6"/>
      <c r="AB1091" s="6"/>
      <c r="AC1091" s="6"/>
      <c r="AD1091" s="6"/>
      <c r="AE1091" s="6"/>
      <c r="AF1091" s="6"/>
      <c r="AG1091" s="6"/>
      <c r="AH1091" s="6"/>
      <c r="AI1091" s="6"/>
      <c r="AJ1091" s="6"/>
    </row>
    <row r="1092" spans="2:36" s="9" customFormat="1" ht="6" hidden="1" customHeight="1" x14ac:dyDescent="0.35">
      <c r="B1092" s="10"/>
      <c r="F1092" s="7"/>
      <c r="G1092" s="2"/>
      <c r="H1092" s="7"/>
      <c r="I1092" s="7"/>
      <c r="J1092" s="7"/>
      <c r="K1092" s="7"/>
      <c r="L1092" s="7"/>
      <c r="M1092" s="3"/>
      <c r="N1092" s="2"/>
      <c r="O1092" s="7"/>
      <c r="P1092" s="2"/>
      <c r="Q1092" s="7"/>
      <c r="R1092" s="14"/>
      <c r="S1092" s="14"/>
      <c r="T1092" s="20"/>
      <c r="U1092" s="20"/>
      <c r="V1092" s="20"/>
      <c r="W1092" s="32"/>
      <c r="X1092" s="173"/>
      <c r="Y1092" s="174"/>
      <c r="Z1092" s="6"/>
      <c r="AA1092" s="6"/>
      <c r="AB1092" s="6"/>
      <c r="AC1092" s="6"/>
      <c r="AD1092" s="6"/>
      <c r="AE1092" s="6"/>
      <c r="AF1092" s="6"/>
      <c r="AG1092" s="6"/>
      <c r="AH1092" s="6"/>
      <c r="AI1092" s="6"/>
      <c r="AJ1092" s="6"/>
    </row>
    <row r="1093" spans="2:36" s="9" customFormat="1" ht="6" hidden="1" customHeight="1" x14ac:dyDescent="0.35">
      <c r="B1093" s="10"/>
      <c r="F1093" s="7"/>
      <c r="G1093" s="2"/>
      <c r="H1093" s="7"/>
      <c r="I1093" s="7"/>
      <c r="J1093" s="7"/>
      <c r="K1093" s="7"/>
      <c r="L1093" s="7"/>
      <c r="M1093" s="3"/>
      <c r="N1093" s="2"/>
      <c r="O1093" s="7"/>
      <c r="P1093" s="2"/>
      <c r="Q1093" s="7"/>
      <c r="R1093" s="14"/>
      <c r="S1093" s="14"/>
      <c r="T1093" s="20"/>
      <c r="U1093" s="20"/>
      <c r="V1093" s="20"/>
      <c r="W1093" s="32"/>
      <c r="X1093" s="173"/>
      <c r="Y1093" s="174"/>
      <c r="Z1093" s="6"/>
      <c r="AA1093" s="6"/>
      <c r="AB1093" s="6"/>
      <c r="AC1093" s="6"/>
      <c r="AD1093" s="6"/>
      <c r="AE1093" s="6"/>
      <c r="AF1093" s="6"/>
      <c r="AG1093" s="6"/>
      <c r="AH1093" s="6"/>
      <c r="AI1093" s="6"/>
      <c r="AJ1093" s="6"/>
    </row>
    <row r="1094" spans="2:36" s="9" customFormat="1" ht="6" hidden="1" customHeight="1" x14ac:dyDescent="0.35">
      <c r="B1094" s="10"/>
      <c r="F1094" s="7"/>
      <c r="G1094" s="2"/>
      <c r="H1094" s="7"/>
      <c r="I1094" s="7"/>
      <c r="J1094" s="7"/>
      <c r="K1094" s="7"/>
      <c r="L1094" s="7"/>
      <c r="M1094" s="3"/>
      <c r="N1094" s="2"/>
      <c r="O1094" s="7"/>
      <c r="P1094" s="2"/>
      <c r="Q1094" s="7"/>
      <c r="R1094" s="14"/>
      <c r="S1094" s="14"/>
      <c r="T1094" s="20"/>
      <c r="U1094" s="20"/>
      <c r="V1094" s="20"/>
      <c r="W1094" s="32"/>
      <c r="X1094" s="173"/>
      <c r="Y1094" s="174"/>
      <c r="Z1094" s="6"/>
      <c r="AA1094" s="6"/>
      <c r="AB1094" s="6"/>
      <c r="AC1094" s="6"/>
      <c r="AD1094" s="6"/>
      <c r="AE1094" s="6"/>
      <c r="AF1094" s="6"/>
      <c r="AG1094" s="6"/>
      <c r="AH1094" s="6"/>
      <c r="AI1094" s="6"/>
      <c r="AJ1094" s="6"/>
    </row>
    <row r="1095" spans="2:36" s="9" customFormat="1" ht="6" hidden="1" customHeight="1" x14ac:dyDescent="0.35">
      <c r="B1095" s="10"/>
      <c r="F1095" s="7"/>
      <c r="G1095" s="2"/>
      <c r="H1095" s="7"/>
      <c r="I1095" s="7"/>
      <c r="J1095" s="7"/>
      <c r="K1095" s="7"/>
      <c r="L1095" s="7"/>
      <c r="M1095" s="3"/>
      <c r="N1095" s="2"/>
      <c r="O1095" s="7"/>
      <c r="P1095" s="2"/>
      <c r="Q1095" s="7"/>
      <c r="R1095" s="14"/>
      <c r="S1095" s="14"/>
      <c r="T1095" s="20"/>
      <c r="U1095" s="20"/>
      <c r="V1095" s="20"/>
      <c r="W1095" s="32"/>
      <c r="X1095" s="173"/>
      <c r="Y1095" s="174"/>
      <c r="Z1095" s="6"/>
      <c r="AA1095" s="6"/>
      <c r="AB1095" s="6"/>
      <c r="AC1095" s="6"/>
      <c r="AD1095" s="6"/>
      <c r="AE1095" s="6"/>
      <c r="AF1095" s="6"/>
      <c r="AG1095" s="6"/>
      <c r="AH1095" s="6"/>
      <c r="AI1095" s="6"/>
      <c r="AJ1095" s="6"/>
    </row>
    <row r="1096" spans="2:36" s="9" customFormat="1" ht="6" hidden="1" customHeight="1" x14ac:dyDescent="0.35">
      <c r="B1096" s="10"/>
      <c r="F1096" s="7"/>
      <c r="G1096" s="2"/>
      <c r="H1096" s="7"/>
      <c r="I1096" s="7"/>
      <c r="J1096" s="7"/>
      <c r="K1096" s="7"/>
      <c r="L1096" s="7"/>
      <c r="M1096" s="3"/>
      <c r="N1096" s="2"/>
      <c r="O1096" s="7"/>
      <c r="P1096" s="2"/>
      <c r="Q1096" s="7"/>
      <c r="R1096" s="14"/>
      <c r="S1096" s="14"/>
      <c r="T1096" s="20"/>
      <c r="U1096" s="20"/>
      <c r="V1096" s="20"/>
      <c r="W1096" s="32"/>
      <c r="X1096" s="173"/>
      <c r="Y1096" s="174"/>
      <c r="Z1096" s="6"/>
      <c r="AA1096" s="6"/>
      <c r="AB1096" s="6"/>
      <c r="AC1096" s="6"/>
      <c r="AD1096" s="6"/>
      <c r="AE1096" s="6"/>
      <c r="AF1096" s="6"/>
      <c r="AG1096" s="6"/>
      <c r="AH1096" s="6"/>
      <c r="AI1096" s="6"/>
      <c r="AJ1096" s="6"/>
    </row>
    <row r="1097" spans="2:36" s="9" customFormat="1" ht="6" hidden="1" customHeight="1" x14ac:dyDescent="0.35">
      <c r="B1097" s="10"/>
      <c r="F1097" s="7"/>
      <c r="G1097" s="2"/>
      <c r="H1097" s="7"/>
      <c r="I1097" s="7"/>
      <c r="J1097" s="7"/>
      <c r="K1097" s="7"/>
      <c r="L1097" s="7"/>
      <c r="M1097" s="3"/>
      <c r="N1097" s="2"/>
      <c r="O1097" s="7"/>
      <c r="P1097" s="2"/>
      <c r="Q1097" s="7"/>
      <c r="R1097" s="14"/>
      <c r="S1097" s="14"/>
      <c r="T1097" s="20"/>
      <c r="U1097" s="20"/>
      <c r="V1097" s="20"/>
      <c r="W1097" s="32"/>
      <c r="X1097" s="173"/>
      <c r="Y1097" s="174"/>
      <c r="Z1097" s="6"/>
      <c r="AA1097" s="6"/>
      <c r="AB1097" s="6"/>
      <c r="AC1097" s="6"/>
      <c r="AD1097" s="6"/>
      <c r="AE1097" s="6"/>
      <c r="AF1097" s="6"/>
      <c r="AG1097" s="6"/>
      <c r="AH1097" s="6"/>
      <c r="AI1097" s="6"/>
      <c r="AJ1097" s="6"/>
    </row>
    <row r="1098" spans="2:36" s="9" customFormat="1" ht="6" hidden="1" customHeight="1" x14ac:dyDescent="0.35">
      <c r="B1098" s="10"/>
      <c r="F1098" s="7"/>
      <c r="G1098" s="2"/>
      <c r="H1098" s="7"/>
      <c r="I1098" s="7"/>
      <c r="J1098" s="7"/>
      <c r="K1098" s="7"/>
      <c r="L1098" s="7"/>
      <c r="M1098" s="3"/>
      <c r="N1098" s="2"/>
      <c r="O1098" s="7"/>
      <c r="P1098" s="2"/>
      <c r="Q1098" s="7"/>
      <c r="R1098" s="14"/>
      <c r="S1098" s="14"/>
      <c r="T1098" s="20"/>
      <c r="U1098" s="20"/>
      <c r="V1098" s="20"/>
      <c r="W1098" s="32"/>
      <c r="X1098" s="173"/>
      <c r="Y1098" s="174"/>
      <c r="Z1098" s="6"/>
      <c r="AA1098" s="6"/>
      <c r="AB1098" s="6"/>
      <c r="AC1098" s="6"/>
      <c r="AD1098" s="6"/>
      <c r="AE1098" s="6"/>
      <c r="AF1098" s="6"/>
      <c r="AG1098" s="6"/>
      <c r="AH1098" s="6"/>
      <c r="AI1098" s="6"/>
      <c r="AJ1098" s="6"/>
    </row>
    <row r="1099" spans="2:36" s="9" customFormat="1" ht="6" hidden="1" customHeight="1" x14ac:dyDescent="0.35">
      <c r="B1099" s="10"/>
      <c r="F1099" s="7"/>
      <c r="G1099" s="2"/>
      <c r="H1099" s="7"/>
      <c r="I1099" s="7"/>
      <c r="J1099" s="7"/>
      <c r="K1099" s="7"/>
      <c r="L1099" s="7"/>
      <c r="M1099" s="3"/>
      <c r="N1099" s="2"/>
      <c r="O1099" s="7"/>
      <c r="P1099" s="2"/>
      <c r="Q1099" s="7"/>
      <c r="R1099" s="14"/>
      <c r="S1099" s="14"/>
      <c r="T1099" s="20"/>
      <c r="U1099" s="20"/>
      <c r="V1099" s="20"/>
      <c r="W1099" s="32"/>
      <c r="X1099" s="173"/>
      <c r="Y1099" s="174"/>
      <c r="Z1099" s="6"/>
      <c r="AA1099" s="6"/>
      <c r="AB1099" s="6"/>
      <c r="AC1099" s="6"/>
      <c r="AD1099" s="6"/>
      <c r="AE1099" s="6"/>
      <c r="AF1099" s="6"/>
      <c r="AG1099" s="6"/>
      <c r="AH1099" s="6"/>
      <c r="AI1099" s="6"/>
      <c r="AJ1099" s="6"/>
    </row>
    <row r="1100" spans="2:36" s="9" customFormat="1" ht="6" hidden="1" customHeight="1" x14ac:dyDescent="0.35">
      <c r="B1100" s="10"/>
      <c r="F1100" s="7"/>
      <c r="G1100" s="2"/>
      <c r="H1100" s="7"/>
      <c r="I1100" s="7"/>
      <c r="J1100" s="7"/>
      <c r="K1100" s="7"/>
      <c r="L1100" s="7"/>
      <c r="M1100" s="3"/>
      <c r="N1100" s="2"/>
      <c r="O1100" s="7"/>
      <c r="P1100" s="2"/>
      <c r="Q1100" s="7"/>
      <c r="R1100" s="14"/>
      <c r="S1100" s="14"/>
      <c r="T1100" s="20"/>
      <c r="U1100" s="20"/>
      <c r="V1100" s="20"/>
      <c r="W1100" s="32"/>
      <c r="X1100" s="173"/>
      <c r="Y1100" s="174"/>
      <c r="Z1100" s="6"/>
      <c r="AA1100" s="6"/>
      <c r="AB1100" s="6"/>
      <c r="AC1100" s="6"/>
      <c r="AD1100" s="6"/>
      <c r="AE1100" s="6"/>
      <c r="AF1100" s="6"/>
      <c r="AG1100" s="6"/>
      <c r="AH1100" s="6"/>
      <c r="AI1100" s="6"/>
      <c r="AJ1100" s="6"/>
    </row>
    <row r="1101" spans="2:36" s="9" customFormat="1" ht="6" hidden="1" customHeight="1" x14ac:dyDescent="0.35">
      <c r="B1101" s="10"/>
      <c r="F1101" s="7"/>
      <c r="G1101" s="2"/>
      <c r="H1101" s="7"/>
      <c r="I1101" s="7"/>
      <c r="J1101" s="7"/>
      <c r="K1101" s="7"/>
      <c r="L1101" s="7"/>
      <c r="M1101" s="3"/>
      <c r="N1101" s="2"/>
      <c r="O1101" s="7"/>
      <c r="P1101" s="2"/>
      <c r="Q1101" s="7"/>
      <c r="R1101" s="14"/>
      <c r="S1101" s="14"/>
      <c r="T1101" s="20"/>
      <c r="U1101" s="20"/>
      <c r="V1101" s="20"/>
      <c r="W1101" s="32"/>
      <c r="X1101" s="173"/>
      <c r="Y1101" s="174"/>
      <c r="Z1101" s="6"/>
      <c r="AA1101" s="6"/>
      <c r="AB1101" s="6"/>
      <c r="AC1101" s="6"/>
      <c r="AD1101" s="6"/>
      <c r="AE1101" s="6"/>
      <c r="AF1101" s="6"/>
      <c r="AG1101" s="6"/>
      <c r="AH1101" s="6"/>
      <c r="AI1101" s="6"/>
      <c r="AJ1101" s="6"/>
    </row>
    <row r="1102" spans="2:36" s="9" customFormat="1" ht="6" hidden="1" customHeight="1" x14ac:dyDescent="0.35">
      <c r="B1102" s="10"/>
      <c r="F1102" s="7"/>
      <c r="G1102" s="2"/>
      <c r="H1102" s="7"/>
      <c r="I1102" s="7"/>
      <c r="J1102" s="7"/>
      <c r="K1102" s="7"/>
      <c r="L1102" s="7"/>
      <c r="M1102" s="3"/>
      <c r="N1102" s="2"/>
      <c r="O1102" s="7"/>
      <c r="P1102" s="2"/>
      <c r="Q1102" s="7"/>
      <c r="R1102" s="14"/>
      <c r="S1102" s="14"/>
      <c r="T1102" s="20"/>
      <c r="U1102" s="20"/>
      <c r="V1102" s="20"/>
      <c r="W1102" s="32"/>
      <c r="X1102" s="173"/>
      <c r="Y1102" s="174"/>
      <c r="Z1102" s="6"/>
      <c r="AA1102" s="6"/>
      <c r="AB1102" s="6"/>
      <c r="AC1102" s="6"/>
      <c r="AD1102" s="6"/>
      <c r="AE1102" s="6"/>
      <c r="AF1102" s="6"/>
      <c r="AG1102" s="6"/>
      <c r="AH1102" s="6"/>
      <c r="AI1102" s="6"/>
      <c r="AJ1102" s="6"/>
    </row>
    <row r="1103" spans="2:36" s="9" customFormat="1" ht="6" hidden="1" customHeight="1" x14ac:dyDescent="0.35">
      <c r="B1103" s="10"/>
      <c r="F1103" s="7"/>
      <c r="G1103" s="2"/>
      <c r="H1103" s="7"/>
      <c r="I1103" s="7"/>
      <c r="J1103" s="7"/>
      <c r="K1103" s="7"/>
      <c r="L1103" s="7"/>
      <c r="M1103" s="3"/>
      <c r="N1103" s="2"/>
      <c r="O1103" s="7"/>
      <c r="P1103" s="2"/>
      <c r="Q1103" s="7"/>
      <c r="R1103" s="14"/>
      <c r="S1103" s="14"/>
      <c r="T1103" s="20"/>
      <c r="U1103" s="20"/>
      <c r="V1103" s="20"/>
      <c r="W1103" s="32"/>
      <c r="X1103" s="173"/>
      <c r="Y1103" s="174"/>
      <c r="Z1103" s="6"/>
      <c r="AA1103" s="6"/>
      <c r="AB1103" s="6"/>
      <c r="AC1103" s="6"/>
      <c r="AD1103" s="6"/>
      <c r="AE1103" s="6"/>
      <c r="AF1103" s="6"/>
      <c r="AG1103" s="6"/>
      <c r="AH1103" s="6"/>
      <c r="AI1103" s="6"/>
      <c r="AJ1103" s="6"/>
    </row>
    <row r="1104" spans="2:36" s="9" customFormat="1" ht="6" hidden="1" customHeight="1" x14ac:dyDescent="0.35">
      <c r="B1104" s="10"/>
      <c r="F1104" s="7"/>
      <c r="G1104" s="2"/>
      <c r="H1104" s="7"/>
      <c r="I1104" s="7"/>
      <c r="J1104" s="7"/>
      <c r="K1104" s="7"/>
      <c r="L1104" s="7"/>
      <c r="M1104" s="3"/>
      <c r="N1104" s="2"/>
      <c r="O1104" s="7"/>
      <c r="P1104" s="2"/>
      <c r="Q1104" s="7"/>
      <c r="R1104" s="14"/>
      <c r="S1104" s="14"/>
      <c r="T1104" s="20"/>
      <c r="U1104" s="20"/>
      <c r="V1104" s="20"/>
      <c r="W1104" s="32"/>
      <c r="X1104" s="173"/>
      <c r="Y1104" s="174"/>
      <c r="Z1104" s="6"/>
      <c r="AA1104" s="6"/>
      <c r="AB1104" s="6"/>
      <c r="AC1104" s="6"/>
      <c r="AD1104" s="6"/>
      <c r="AE1104" s="6"/>
      <c r="AF1104" s="6"/>
      <c r="AG1104" s="6"/>
      <c r="AH1104" s="6"/>
      <c r="AI1104" s="6"/>
      <c r="AJ1104" s="6"/>
    </row>
    <row r="1105" spans="2:36" s="9" customFormat="1" ht="6" hidden="1" customHeight="1" x14ac:dyDescent="0.35">
      <c r="B1105" s="10"/>
      <c r="F1105" s="7"/>
      <c r="G1105" s="2"/>
      <c r="H1105" s="7"/>
      <c r="I1105" s="7"/>
      <c r="J1105" s="7"/>
      <c r="K1105" s="7"/>
      <c r="L1105" s="7"/>
      <c r="M1105" s="3"/>
      <c r="N1105" s="2"/>
      <c r="O1105" s="7"/>
      <c r="P1105" s="2"/>
      <c r="Q1105" s="7"/>
      <c r="R1105" s="14"/>
      <c r="S1105" s="14"/>
      <c r="T1105" s="20"/>
      <c r="U1105" s="20"/>
      <c r="V1105" s="20"/>
      <c r="W1105" s="32"/>
      <c r="X1105" s="173"/>
      <c r="Y1105" s="174"/>
      <c r="Z1105" s="6"/>
      <c r="AA1105" s="6"/>
      <c r="AB1105" s="6"/>
      <c r="AC1105" s="6"/>
      <c r="AD1105" s="6"/>
      <c r="AE1105" s="6"/>
      <c r="AF1105" s="6"/>
      <c r="AG1105" s="6"/>
      <c r="AH1105" s="6"/>
      <c r="AI1105" s="6"/>
      <c r="AJ1105" s="6"/>
    </row>
    <row r="1106" spans="2:36" s="9" customFormat="1" ht="6" hidden="1" customHeight="1" x14ac:dyDescent="0.35">
      <c r="B1106" s="10"/>
      <c r="F1106" s="7"/>
      <c r="G1106" s="2"/>
      <c r="H1106" s="7"/>
      <c r="I1106" s="7"/>
      <c r="J1106" s="7"/>
      <c r="K1106" s="7"/>
      <c r="L1106" s="7"/>
      <c r="M1106" s="3"/>
      <c r="N1106" s="2"/>
      <c r="O1106" s="7"/>
      <c r="P1106" s="2"/>
      <c r="Q1106" s="7"/>
      <c r="R1106" s="14"/>
      <c r="S1106" s="14"/>
      <c r="T1106" s="20"/>
      <c r="U1106" s="20"/>
      <c r="V1106" s="20"/>
      <c r="W1106" s="32"/>
      <c r="X1106" s="173"/>
      <c r="Y1106" s="174"/>
      <c r="Z1106" s="6"/>
      <c r="AA1106" s="6"/>
      <c r="AB1106" s="6"/>
      <c r="AC1106" s="6"/>
      <c r="AD1106" s="6"/>
      <c r="AE1106" s="6"/>
      <c r="AF1106" s="6"/>
      <c r="AG1106" s="6"/>
      <c r="AH1106" s="6"/>
      <c r="AI1106" s="6"/>
      <c r="AJ1106" s="6"/>
    </row>
    <row r="1107" spans="2:36" s="9" customFormat="1" ht="6" hidden="1" customHeight="1" x14ac:dyDescent="0.35">
      <c r="B1107" s="10"/>
      <c r="F1107" s="7"/>
      <c r="G1107" s="2"/>
      <c r="H1107" s="7"/>
      <c r="I1107" s="7"/>
      <c r="J1107" s="7"/>
      <c r="K1107" s="7"/>
      <c r="L1107" s="7"/>
      <c r="M1107" s="3"/>
      <c r="N1107" s="2"/>
      <c r="O1107" s="7"/>
      <c r="P1107" s="2"/>
      <c r="Q1107" s="7"/>
      <c r="R1107" s="14"/>
      <c r="S1107" s="14"/>
      <c r="T1107" s="20"/>
      <c r="U1107" s="20"/>
      <c r="V1107" s="20"/>
      <c r="W1107" s="32"/>
      <c r="X1107" s="173"/>
      <c r="Y1107" s="174"/>
      <c r="Z1107" s="6"/>
      <c r="AA1107" s="6"/>
      <c r="AB1107" s="6"/>
      <c r="AC1107" s="6"/>
      <c r="AD1107" s="6"/>
      <c r="AE1107" s="6"/>
      <c r="AF1107" s="6"/>
      <c r="AG1107" s="6"/>
      <c r="AH1107" s="6"/>
      <c r="AI1107" s="6"/>
      <c r="AJ1107" s="6"/>
    </row>
    <row r="1108" spans="2:36" s="9" customFormat="1" ht="6" hidden="1" customHeight="1" x14ac:dyDescent="0.35">
      <c r="B1108" s="10"/>
      <c r="F1108" s="7"/>
      <c r="G1108" s="2"/>
      <c r="H1108" s="7"/>
      <c r="I1108" s="7"/>
      <c r="J1108" s="7"/>
      <c r="K1108" s="7"/>
      <c r="L1108" s="7"/>
      <c r="M1108" s="3"/>
      <c r="N1108" s="2"/>
      <c r="O1108" s="7"/>
      <c r="P1108" s="2"/>
      <c r="Q1108" s="7"/>
      <c r="R1108" s="14"/>
      <c r="S1108" s="14"/>
      <c r="T1108" s="20"/>
      <c r="U1108" s="20"/>
      <c r="V1108" s="20"/>
      <c r="W1108" s="32"/>
      <c r="X1108" s="173"/>
      <c r="Y1108" s="174"/>
      <c r="Z1108" s="6"/>
      <c r="AA1108" s="6"/>
      <c r="AB1108" s="6"/>
      <c r="AC1108" s="6"/>
      <c r="AD1108" s="6"/>
      <c r="AE1108" s="6"/>
      <c r="AF1108" s="6"/>
      <c r="AG1108" s="6"/>
      <c r="AH1108" s="6"/>
      <c r="AI1108" s="6"/>
      <c r="AJ1108" s="6"/>
    </row>
    <row r="1109" spans="2:36" s="9" customFormat="1" ht="6" hidden="1" customHeight="1" x14ac:dyDescent="0.35">
      <c r="B1109" s="10"/>
      <c r="F1109" s="7"/>
      <c r="G1109" s="2"/>
      <c r="H1109" s="7"/>
      <c r="I1109" s="7"/>
      <c r="J1109" s="7"/>
      <c r="K1109" s="7"/>
      <c r="L1109" s="7"/>
      <c r="M1109" s="3"/>
      <c r="N1109" s="2"/>
      <c r="O1109" s="7"/>
      <c r="P1109" s="2"/>
      <c r="Q1109" s="7"/>
      <c r="R1109" s="14"/>
      <c r="S1109" s="14"/>
      <c r="T1109" s="20"/>
      <c r="U1109" s="20"/>
      <c r="V1109" s="20"/>
      <c r="W1109" s="32"/>
      <c r="X1109" s="173"/>
      <c r="Y1109" s="174"/>
      <c r="Z1109" s="6"/>
      <c r="AA1109" s="6"/>
      <c r="AB1109" s="6"/>
      <c r="AC1109" s="6"/>
      <c r="AD1109" s="6"/>
      <c r="AE1109" s="6"/>
      <c r="AF1109" s="6"/>
      <c r="AG1109" s="6"/>
      <c r="AH1109" s="6"/>
      <c r="AI1109" s="6"/>
      <c r="AJ1109" s="6"/>
    </row>
    <row r="1110" spans="2:36" s="9" customFormat="1" ht="6" hidden="1" customHeight="1" x14ac:dyDescent="0.35">
      <c r="B1110" s="10"/>
      <c r="F1110" s="7"/>
      <c r="G1110" s="2"/>
      <c r="H1110" s="7"/>
      <c r="I1110" s="7"/>
      <c r="J1110" s="7"/>
      <c r="K1110" s="7"/>
      <c r="L1110" s="7"/>
      <c r="M1110" s="3"/>
      <c r="N1110" s="2"/>
      <c r="O1110" s="7"/>
      <c r="P1110" s="2"/>
      <c r="Q1110" s="7"/>
      <c r="R1110" s="14"/>
      <c r="S1110" s="14"/>
      <c r="T1110" s="20"/>
      <c r="U1110" s="20"/>
      <c r="V1110" s="20"/>
      <c r="W1110" s="32"/>
      <c r="X1110" s="173"/>
      <c r="Y1110" s="174"/>
      <c r="Z1110" s="6"/>
      <c r="AA1110" s="6"/>
      <c r="AB1110" s="6"/>
      <c r="AC1110" s="6"/>
      <c r="AD1110" s="6"/>
      <c r="AE1110" s="6"/>
      <c r="AF1110" s="6"/>
      <c r="AG1110" s="6"/>
      <c r="AH1110" s="6"/>
      <c r="AI1110" s="6"/>
      <c r="AJ1110" s="6"/>
    </row>
    <row r="1111" spans="2:36" s="9" customFormat="1" ht="6" hidden="1" customHeight="1" x14ac:dyDescent="0.35">
      <c r="B1111" s="10"/>
      <c r="F1111" s="7"/>
      <c r="G1111" s="2"/>
      <c r="H1111" s="7"/>
      <c r="I1111" s="7"/>
      <c r="J1111" s="7"/>
      <c r="K1111" s="7"/>
      <c r="L1111" s="7"/>
      <c r="M1111" s="3"/>
      <c r="N1111" s="2"/>
      <c r="O1111" s="7"/>
      <c r="P1111" s="2"/>
      <c r="Q1111" s="7"/>
      <c r="R1111" s="14"/>
      <c r="S1111" s="14"/>
      <c r="T1111" s="20"/>
      <c r="U1111" s="20"/>
      <c r="V1111" s="20"/>
      <c r="W1111" s="32"/>
      <c r="X1111" s="173"/>
      <c r="Y1111" s="174"/>
      <c r="Z1111" s="6"/>
      <c r="AA1111" s="6"/>
      <c r="AB1111" s="6"/>
      <c r="AC1111" s="6"/>
      <c r="AD1111" s="6"/>
      <c r="AE1111" s="6"/>
      <c r="AF1111" s="6"/>
      <c r="AG1111" s="6"/>
      <c r="AH1111" s="6"/>
      <c r="AI1111" s="6"/>
      <c r="AJ1111" s="6"/>
    </row>
    <row r="1112" spans="2:36" s="9" customFormat="1" ht="6" hidden="1" customHeight="1" x14ac:dyDescent="0.35">
      <c r="B1112" s="10"/>
      <c r="F1112" s="7"/>
      <c r="G1112" s="2"/>
      <c r="H1112" s="7"/>
      <c r="I1112" s="7"/>
      <c r="J1112" s="7"/>
      <c r="K1112" s="7"/>
      <c r="L1112" s="7"/>
      <c r="M1112" s="3"/>
      <c r="N1112" s="2"/>
      <c r="O1112" s="7"/>
      <c r="P1112" s="2"/>
      <c r="Q1112" s="7"/>
      <c r="R1112" s="14"/>
      <c r="S1112" s="14"/>
      <c r="T1112" s="20"/>
      <c r="U1112" s="20"/>
      <c r="V1112" s="20"/>
      <c r="W1112" s="32"/>
      <c r="X1112" s="173"/>
      <c r="Y1112" s="174"/>
      <c r="Z1112" s="6"/>
      <c r="AA1112" s="6"/>
      <c r="AB1112" s="6"/>
      <c r="AC1112" s="6"/>
      <c r="AD1112" s="6"/>
      <c r="AE1112" s="6"/>
      <c r="AF1112" s="6"/>
      <c r="AG1112" s="6"/>
      <c r="AH1112" s="6"/>
      <c r="AI1112" s="6"/>
      <c r="AJ1112" s="6"/>
    </row>
    <row r="1113" spans="2:36" s="9" customFormat="1" ht="6" hidden="1" customHeight="1" x14ac:dyDescent="0.35">
      <c r="B1113" s="10"/>
      <c r="F1113" s="7"/>
      <c r="G1113" s="2"/>
      <c r="H1113" s="7"/>
      <c r="I1113" s="7"/>
      <c r="J1113" s="7"/>
      <c r="K1113" s="7"/>
      <c r="L1113" s="7"/>
      <c r="M1113" s="3"/>
      <c r="N1113" s="2"/>
      <c r="O1113" s="7"/>
      <c r="P1113" s="2"/>
      <c r="Q1113" s="7"/>
      <c r="R1113" s="14"/>
      <c r="S1113" s="14"/>
      <c r="T1113" s="20"/>
      <c r="U1113" s="20"/>
      <c r="V1113" s="20"/>
      <c r="W1113" s="32"/>
      <c r="X1113" s="173"/>
      <c r="Y1113" s="174"/>
      <c r="Z1113" s="6"/>
      <c r="AA1113" s="6"/>
      <c r="AB1113" s="6"/>
      <c r="AC1113" s="6"/>
      <c r="AD1113" s="6"/>
      <c r="AE1113" s="6"/>
      <c r="AF1113" s="6"/>
      <c r="AG1113" s="6"/>
      <c r="AH1113" s="6"/>
      <c r="AI1113" s="6"/>
      <c r="AJ1113" s="6"/>
    </row>
    <row r="1114" spans="2:36" s="9" customFormat="1" ht="6" hidden="1" customHeight="1" x14ac:dyDescent="0.35">
      <c r="B1114" s="10"/>
      <c r="F1114" s="7"/>
      <c r="G1114" s="2"/>
      <c r="H1114" s="7"/>
      <c r="I1114" s="7"/>
      <c r="J1114" s="7"/>
      <c r="K1114" s="7"/>
      <c r="L1114" s="7"/>
      <c r="M1114" s="3"/>
      <c r="N1114" s="2"/>
      <c r="O1114" s="7"/>
      <c r="P1114" s="2"/>
      <c r="Q1114" s="7"/>
      <c r="R1114" s="14"/>
      <c r="S1114" s="14"/>
      <c r="T1114" s="20"/>
      <c r="U1114" s="20"/>
      <c r="V1114" s="20"/>
      <c r="W1114" s="32"/>
      <c r="X1114" s="173"/>
      <c r="Y1114" s="174"/>
      <c r="Z1114" s="6"/>
      <c r="AA1114" s="6"/>
      <c r="AB1114" s="6"/>
      <c r="AC1114" s="6"/>
      <c r="AD1114" s="6"/>
      <c r="AE1114" s="6"/>
      <c r="AF1114" s="6"/>
      <c r="AG1114" s="6"/>
      <c r="AH1114" s="6"/>
      <c r="AI1114" s="6"/>
      <c r="AJ1114" s="6"/>
    </row>
    <row r="1115" spans="2:36" s="9" customFormat="1" ht="6" hidden="1" customHeight="1" x14ac:dyDescent="0.35">
      <c r="B1115" s="10"/>
      <c r="F1115" s="7"/>
      <c r="G1115" s="2"/>
      <c r="H1115" s="7"/>
      <c r="I1115" s="7"/>
      <c r="J1115" s="7"/>
      <c r="K1115" s="7"/>
      <c r="L1115" s="7"/>
      <c r="M1115" s="3"/>
      <c r="N1115" s="2"/>
      <c r="O1115" s="7"/>
      <c r="P1115" s="2"/>
      <c r="Q1115" s="7"/>
      <c r="R1115" s="14"/>
      <c r="S1115" s="14"/>
      <c r="T1115" s="20"/>
      <c r="U1115" s="20"/>
      <c r="V1115" s="20"/>
      <c r="W1115" s="32"/>
      <c r="X1115" s="173"/>
      <c r="Y1115" s="174"/>
      <c r="Z1115" s="6"/>
      <c r="AA1115" s="6"/>
      <c r="AB1115" s="6"/>
      <c r="AC1115" s="6"/>
      <c r="AD1115" s="6"/>
      <c r="AE1115" s="6"/>
      <c r="AF1115" s="6"/>
      <c r="AG1115" s="6"/>
      <c r="AH1115" s="6"/>
      <c r="AI1115" s="6"/>
      <c r="AJ1115" s="6"/>
    </row>
    <row r="1116" spans="2:36" s="9" customFormat="1" ht="6" hidden="1" customHeight="1" x14ac:dyDescent="0.35">
      <c r="B1116" s="10"/>
      <c r="F1116" s="7"/>
      <c r="G1116" s="2"/>
      <c r="H1116" s="7"/>
      <c r="I1116" s="7"/>
      <c r="J1116" s="7"/>
      <c r="K1116" s="7"/>
      <c r="L1116" s="7"/>
      <c r="M1116" s="3"/>
      <c r="N1116" s="2"/>
      <c r="O1116" s="7"/>
      <c r="P1116" s="2"/>
      <c r="Q1116" s="7"/>
      <c r="R1116" s="14"/>
      <c r="S1116" s="14"/>
      <c r="T1116" s="20"/>
      <c r="U1116" s="20"/>
      <c r="V1116" s="20"/>
      <c r="W1116" s="32"/>
      <c r="X1116" s="173"/>
      <c r="Y1116" s="174"/>
      <c r="Z1116" s="6"/>
      <c r="AA1116" s="6"/>
      <c r="AB1116" s="6"/>
      <c r="AC1116" s="6"/>
      <c r="AD1116" s="6"/>
      <c r="AE1116" s="6"/>
      <c r="AF1116" s="6"/>
      <c r="AG1116" s="6"/>
      <c r="AH1116" s="6"/>
      <c r="AI1116" s="6"/>
      <c r="AJ1116" s="6"/>
    </row>
    <row r="1117" spans="2:36" s="9" customFormat="1" ht="6" hidden="1" customHeight="1" x14ac:dyDescent="0.35">
      <c r="B1117" s="10"/>
      <c r="F1117" s="7"/>
      <c r="G1117" s="2"/>
      <c r="H1117" s="7"/>
      <c r="I1117" s="7"/>
      <c r="J1117" s="7"/>
      <c r="K1117" s="7"/>
      <c r="L1117" s="7"/>
      <c r="M1117" s="3"/>
      <c r="N1117" s="2"/>
      <c r="O1117" s="7"/>
      <c r="P1117" s="2"/>
      <c r="Q1117" s="7"/>
      <c r="R1117" s="14"/>
      <c r="S1117" s="14"/>
      <c r="T1117" s="20"/>
      <c r="U1117" s="20"/>
      <c r="V1117" s="20"/>
      <c r="W1117" s="32"/>
      <c r="X1117" s="173"/>
      <c r="Y1117" s="174"/>
      <c r="Z1117" s="6"/>
      <c r="AA1117" s="6"/>
      <c r="AB1117" s="6"/>
      <c r="AC1117" s="6"/>
      <c r="AD1117" s="6"/>
      <c r="AE1117" s="6"/>
      <c r="AF1117" s="6"/>
      <c r="AG1117" s="6"/>
      <c r="AH1117" s="6"/>
      <c r="AI1117" s="6"/>
      <c r="AJ1117" s="6"/>
    </row>
    <row r="1118" spans="2:36" s="9" customFormat="1" ht="6" hidden="1" customHeight="1" x14ac:dyDescent="0.35">
      <c r="B1118" s="10"/>
      <c r="F1118" s="7"/>
      <c r="G1118" s="2"/>
      <c r="H1118" s="7"/>
      <c r="I1118" s="7"/>
      <c r="J1118" s="7"/>
      <c r="K1118" s="7"/>
      <c r="L1118" s="7"/>
      <c r="M1118" s="3"/>
      <c r="N1118" s="2"/>
      <c r="O1118" s="7"/>
      <c r="P1118" s="2"/>
      <c r="Q1118" s="7"/>
      <c r="R1118" s="14"/>
      <c r="S1118" s="14"/>
      <c r="T1118" s="20"/>
      <c r="U1118" s="20"/>
      <c r="V1118" s="20"/>
      <c r="W1118" s="32"/>
      <c r="X1118" s="173"/>
      <c r="Y1118" s="174"/>
      <c r="Z1118" s="6"/>
      <c r="AA1118" s="6"/>
      <c r="AB1118" s="6"/>
      <c r="AC1118" s="6"/>
      <c r="AD1118" s="6"/>
      <c r="AE1118" s="6"/>
      <c r="AF1118" s="6"/>
      <c r="AG1118" s="6"/>
      <c r="AH1118" s="6"/>
      <c r="AI1118" s="6"/>
      <c r="AJ1118" s="6"/>
    </row>
    <row r="1119" spans="2:36" s="9" customFormat="1" ht="6" hidden="1" customHeight="1" x14ac:dyDescent="0.35">
      <c r="B1119" s="10"/>
      <c r="F1119" s="7"/>
      <c r="G1119" s="2"/>
      <c r="H1119" s="7"/>
      <c r="I1119" s="7"/>
      <c r="J1119" s="7"/>
      <c r="K1119" s="7"/>
      <c r="L1119" s="7"/>
      <c r="M1119" s="3"/>
      <c r="N1119" s="2"/>
      <c r="O1119" s="7"/>
      <c r="P1119" s="2"/>
      <c r="Q1119" s="7"/>
      <c r="R1119" s="14"/>
      <c r="S1119" s="14"/>
      <c r="T1119" s="20"/>
      <c r="U1119" s="20"/>
      <c r="V1119" s="20"/>
      <c r="W1119" s="32"/>
      <c r="X1119" s="173"/>
      <c r="Y1119" s="174"/>
      <c r="Z1119" s="6"/>
      <c r="AA1119" s="6"/>
      <c r="AB1119" s="6"/>
      <c r="AC1119" s="6"/>
      <c r="AD1119" s="6"/>
      <c r="AE1119" s="6"/>
      <c r="AF1119" s="6"/>
      <c r="AG1119" s="6"/>
      <c r="AH1119" s="6"/>
      <c r="AI1119" s="6"/>
      <c r="AJ1119" s="6"/>
    </row>
    <row r="1120" spans="2:36" s="9" customFormat="1" ht="6" hidden="1" customHeight="1" x14ac:dyDescent="0.35">
      <c r="B1120" s="10"/>
      <c r="F1120" s="7"/>
      <c r="G1120" s="2"/>
      <c r="H1120" s="7"/>
      <c r="I1120" s="7"/>
      <c r="J1120" s="7"/>
      <c r="K1120" s="7"/>
      <c r="L1120" s="7"/>
      <c r="M1120" s="3"/>
      <c r="N1120" s="2"/>
      <c r="O1120" s="7"/>
      <c r="P1120" s="2"/>
      <c r="Q1120" s="7"/>
      <c r="R1120" s="14"/>
      <c r="S1120" s="14"/>
      <c r="T1120" s="20"/>
      <c r="U1120" s="20"/>
      <c r="V1120" s="20"/>
      <c r="W1120" s="32"/>
      <c r="X1120" s="173"/>
      <c r="Y1120" s="174"/>
      <c r="Z1120" s="6"/>
      <c r="AA1120" s="6"/>
      <c r="AB1120" s="6"/>
      <c r="AC1120" s="6"/>
      <c r="AD1120" s="6"/>
      <c r="AE1120" s="6"/>
      <c r="AF1120" s="6"/>
      <c r="AG1120" s="6"/>
      <c r="AH1120" s="6"/>
      <c r="AI1120" s="6"/>
      <c r="AJ1120" s="6"/>
    </row>
    <row r="1121" spans="2:36" s="9" customFormat="1" ht="6" hidden="1" customHeight="1" x14ac:dyDescent="0.35">
      <c r="B1121" s="10"/>
      <c r="F1121" s="7"/>
      <c r="G1121" s="2"/>
      <c r="H1121" s="7"/>
      <c r="I1121" s="7"/>
      <c r="J1121" s="7"/>
      <c r="K1121" s="7"/>
      <c r="L1121" s="7"/>
      <c r="M1121" s="3"/>
      <c r="N1121" s="2"/>
      <c r="O1121" s="7"/>
      <c r="P1121" s="2"/>
      <c r="Q1121" s="7"/>
      <c r="R1121" s="14"/>
      <c r="S1121" s="14"/>
      <c r="T1121" s="20"/>
      <c r="U1121" s="20"/>
      <c r="V1121" s="20"/>
      <c r="W1121" s="32"/>
      <c r="X1121" s="173"/>
      <c r="Y1121" s="174"/>
      <c r="Z1121" s="6"/>
      <c r="AA1121" s="6"/>
      <c r="AB1121" s="6"/>
      <c r="AC1121" s="6"/>
      <c r="AD1121" s="6"/>
      <c r="AE1121" s="6"/>
      <c r="AF1121" s="6"/>
      <c r="AG1121" s="6"/>
      <c r="AH1121" s="6"/>
      <c r="AI1121" s="6"/>
      <c r="AJ1121" s="6"/>
    </row>
    <row r="1122" spans="2:36" s="9" customFormat="1" ht="6" hidden="1" customHeight="1" x14ac:dyDescent="0.35">
      <c r="B1122" s="10"/>
      <c r="F1122" s="7"/>
      <c r="G1122" s="2"/>
      <c r="H1122" s="7"/>
      <c r="I1122" s="7"/>
      <c r="J1122" s="7"/>
      <c r="K1122" s="7"/>
      <c r="L1122" s="7"/>
      <c r="M1122" s="3"/>
      <c r="N1122" s="2"/>
      <c r="O1122" s="7"/>
      <c r="P1122" s="2"/>
      <c r="Q1122" s="7"/>
      <c r="R1122" s="14"/>
      <c r="S1122" s="14"/>
      <c r="T1122" s="20"/>
      <c r="U1122" s="20"/>
      <c r="V1122" s="20"/>
      <c r="W1122" s="32"/>
      <c r="X1122" s="173"/>
      <c r="Y1122" s="174"/>
      <c r="Z1122" s="6"/>
      <c r="AA1122" s="6"/>
      <c r="AB1122" s="6"/>
      <c r="AC1122" s="6"/>
      <c r="AD1122" s="6"/>
      <c r="AE1122" s="6"/>
      <c r="AF1122" s="6"/>
      <c r="AG1122" s="6"/>
      <c r="AH1122" s="6"/>
      <c r="AI1122" s="6"/>
      <c r="AJ1122" s="6"/>
    </row>
    <row r="1123" spans="2:36" s="9" customFormat="1" ht="6" hidden="1" customHeight="1" x14ac:dyDescent="0.35">
      <c r="B1123" s="10"/>
      <c r="F1123" s="7"/>
      <c r="G1123" s="2"/>
      <c r="H1123" s="7"/>
      <c r="I1123" s="7"/>
      <c r="J1123" s="7"/>
      <c r="K1123" s="7"/>
      <c r="L1123" s="7"/>
      <c r="M1123" s="3"/>
      <c r="N1123" s="2"/>
      <c r="O1123" s="7"/>
      <c r="P1123" s="2"/>
      <c r="Q1123" s="7"/>
      <c r="R1123" s="14"/>
      <c r="S1123" s="14"/>
      <c r="T1123" s="20"/>
      <c r="U1123" s="20"/>
      <c r="V1123" s="20"/>
      <c r="W1123" s="32"/>
      <c r="X1123" s="173"/>
      <c r="Y1123" s="174"/>
      <c r="Z1123" s="6"/>
      <c r="AA1123" s="6"/>
      <c r="AB1123" s="6"/>
      <c r="AC1123" s="6"/>
      <c r="AD1123" s="6"/>
      <c r="AE1123" s="6"/>
      <c r="AF1123" s="6"/>
      <c r="AG1123" s="6"/>
      <c r="AH1123" s="6"/>
      <c r="AI1123" s="6"/>
      <c r="AJ1123" s="6"/>
    </row>
    <row r="1124" spans="2:36" s="9" customFormat="1" ht="6" hidden="1" customHeight="1" x14ac:dyDescent="0.35">
      <c r="B1124" s="10"/>
      <c r="F1124" s="7"/>
      <c r="G1124" s="2"/>
      <c r="H1124" s="7"/>
      <c r="I1124" s="7"/>
      <c r="J1124" s="7"/>
      <c r="K1124" s="7"/>
      <c r="L1124" s="7"/>
      <c r="M1124" s="3"/>
      <c r="N1124" s="2"/>
      <c r="O1124" s="7"/>
      <c r="P1124" s="2"/>
      <c r="Q1124" s="7"/>
      <c r="R1124" s="14"/>
      <c r="S1124" s="14"/>
      <c r="T1124" s="20"/>
      <c r="U1124" s="20"/>
      <c r="V1124" s="20"/>
      <c r="W1124" s="32"/>
      <c r="X1124" s="173"/>
      <c r="Y1124" s="174"/>
      <c r="Z1124" s="6"/>
      <c r="AA1124" s="6"/>
      <c r="AB1124" s="6"/>
      <c r="AC1124" s="6"/>
      <c r="AD1124" s="6"/>
      <c r="AE1124" s="6"/>
      <c r="AF1124" s="6"/>
      <c r="AG1124" s="6"/>
      <c r="AH1124" s="6"/>
      <c r="AI1124" s="6"/>
      <c r="AJ1124" s="6"/>
    </row>
    <row r="1125" spans="2:36" s="9" customFormat="1" ht="6" hidden="1" customHeight="1" x14ac:dyDescent="0.35">
      <c r="B1125" s="10"/>
      <c r="F1125" s="7"/>
      <c r="G1125" s="2"/>
      <c r="H1125" s="7"/>
      <c r="I1125" s="7"/>
      <c r="J1125" s="7"/>
      <c r="K1125" s="7"/>
      <c r="L1125" s="7"/>
      <c r="M1125" s="3"/>
      <c r="N1125" s="2"/>
      <c r="O1125" s="7"/>
      <c r="P1125" s="2"/>
      <c r="Q1125" s="7"/>
      <c r="R1125" s="14"/>
      <c r="S1125" s="14"/>
      <c r="T1125" s="20"/>
      <c r="U1125" s="20"/>
      <c r="V1125" s="20"/>
      <c r="W1125" s="32"/>
      <c r="X1125" s="173"/>
      <c r="Y1125" s="174"/>
      <c r="Z1125" s="6"/>
      <c r="AA1125" s="6"/>
      <c r="AB1125" s="6"/>
      <c r="AC1125" s="6"/>
      <c r="AD1125" s="6"/>
      <c r="AE1125" s="6"/>
      <c r="AF1125" s="6"/>
      <c r="AG1125" s="6"/>
      <c r="AH1125" s="6"/>
      <c r="AI1125" s="6"/>
      <c r="AJ1125" s="6"/>
    </row>
    <row r="1126" spans="2:36" s="9" customFormat="1" ht="6" hidden="1" customHeight="1" x14ac:dyDescent="0.35">
      <c r="B1126" s="10"/>
      <c r="F1126" s="7"/>
      <c r="G1126" s="2"/>
      <c r="H1126" s="7"/>
      <c r="I1126" s="7"/>
      <c r="J1126" s="7"/>
      <c r="K1126" s="7"/>
      <c r="L1126" s="7"/>
      <c r="M1126" s="3"/>
      <c r="N1126" s="2"/>
      <c r="O1126" s="7"/>
      <c r="P1126" s="2"/>
      <c r="Q1126" s="7"/>
      <c r="R1126" s="14"/>
      <c r="S1126" s="14"/>
      <c r="T1126" s="20"/>
      <c r="U1126" s="20"/>
      <c r="V1126" s="20"/>
      <c r="W1126" s="32"/>
      <c r="X1126" s="173"/>
      <c r="Y1126" s="174"/>
      <c r="Z1126" s="6"/>
      <c r="AA1126" s="6"/>
      <c r="AB1126" s="6"/>
      <c r="AC1126" s="6"/>
      <c r="AD1126" s="6"/>
      <c r="AE1126" s="6"/>
      <c r="AF1126" s="6"/>
      <c r="AG1126" s="6"/>
      <c r="AH1126" s="6"/>
      <c r="AI1126" s="6"/>
      <c r="AJ1126" s="6"/>
    </row>
    <row r="1127" spans="2:36" s="9" customFormat="1" ht="6" hidden="1" customHeight="1" x14ac:dyDescent="0.35">
      <c r="B1127" s="10"/>
      <c r="F1127" s="7"/>
      <c r="G1127" s="2"/>
      <c r="H1127" s="7"/>
      <c r="I1127" s="7"/>
      <c r="J1127" s="7"/>
      <c r="K1127" s="7"/>
      <c r="L1127" s="7"/>
      <c r="M1127" s="3"/>
      <c r="N1127" s="2"/>
      <c r="O1127" s="7"/>
      <c r="P1127" s="2"/>
      <c r="Q1127" s="7"/>
      <c r="R1127" s="14"/>
      <c r="S1127" s="14"/>
      <c r="T1127" s="20"/>
      <c r="U1127" s="20"/>
      <c r="V1127" s="20"/>
      <c r="W1127" s="32"/>
      <c r="X1127" s="173"/>
      <c r="Y1127" s="174"/>
      <c r="Z1127" s="6"/>
      <c r="AA1127" s="6"/>
      <c r="AB1127" s="6"/>
      <c r="AC1127" s="6"/>
      <c r="AD1127" s="6"/>
      <c r="AE1127" s="6"/>
      <c r="AF1127" s="6"/>
      <c r="AG1127" s="6"/>
      <c r="AH1127" s="6"/>
      <c r="AI1127" s="6"/>
      <c r="AJ1127" s="6"/>
    </row>
    <row r="1128" spans="2:36" s="9" customFormat="1" ht="6" hidden="1" customHeight="1" x14ac:dyDescent="0.35">
      <c r="B1128" s="10"/>
      <c r="F1128" s="7"/>
      <c r="G1128" s="2"/>
      <c r="H1128" s="7"/>
      <c r="I1128" s="7"/>
      <c r="J1128" s="7"/>
      <c r="K1128" s="7"/>
      <c r="L1128" s="7"/>
      <c r="M1128" s="3"/>
      <c r="N1128" s="2"/>
      <c r="O1128" s="7"/>
      <c r="P1128" s="2"/>
      <c r="Q1128" s="7"/>
      <c r="R1128" s="14"/>
      <c r="S1128" s="14"/>
      <c r="T1128" s="20"/>
      <c r="U1128" s="20"/>
      <c r="V1128" s="20"/>
      <c r="W1128" s="32"/>
      <c r="X1128" s="173"/>
      <c r="Y1128" s="174"/>
      <c r="Z1128" s="6"/>
      <c r="AA1128" s="6"/>
      <c r="AB1128" s="6"/>
      <c r="AC1128" s="6"/>
      <c r="AD1128" s="6"/>
      <c r="AE1128" s="6"/>
      <c r="AF1128" s="6"/>
      <c r="AG1128" s="6"/>
      <c r="AH1128" s="6"/>
      <c r="AI1128" s="6"/>
      <c r="AJ1128" s="6"/>
    </row>
    <row r="1129" spans="2:36" s="9" customFormat="1" ht="6" hidden="1" customHeight="1" x14ac:dyDescent="0.35">
      <c r="B1129" s="10"/>
      <c r="F1129" s="7"/>
      <c r="G1129" s="2"/>
      <c r="H1129" s="7"/>
      <c r="I1129" s="7"/>
      <c r="J1129" s="7"/>
      <c r="K1129" s="7"/>
      <c r="L1129" s="7"/>
      <c r="M1129" s="3"/>
      <c r="N1129" s="2"/>
      <c r="O1129" s="7"/>
      <c r="P1129" s="2"/>
      <c r="Q1129" s="7"/>
      <c r="R1129" s="14"/>
      <c r="S1129" s="14"/>
      <c r="T1129" s="20"/>
      <c r="U1129" s="20"/>
      <c r="V1129" s="20"/>
      <c r="W1129" s="32"/>
      <c r="X1129" s="173"/>
      <c r="Y1129" s="174"/>
      <c r="Z1129" s="6"/>
      <c r="AA1129" s="6"/>
      <c r="AB1129" s="6"/>
      <c r="AC1129" s="6"/>
      <c r="AD1129" s="6"/>
      <c r="AE1129" s="6"/>
      <c r="AF1129" s="6"/>
      <c r="AG1129" s="6"/>
      <c r="AH1129" s="6"/>
      <c r="AI1129" s="6"/>
      <c r="AJ1129" s="6"/>
    </row>
    <row r="1130" spans="2:36" s="9" customFormat="1" ht="6" hidden="1" customHeight="1" x14ac:dyDescent="0.35">
      <c r="B1130" s="10"/>
      <c r="F1130" s="7"/>
      <c r="G1130" s="2"/>
      <c r="H1130" s="7"/>
      <c r="I1130" s="7"/>
      <c r="J1130" s="7"/>
      <c r="K1130" s="7"/>
      <c r="L1130" s="7"/>
      <c r="M1130" s="3"/>
      <c r="N1130" s="2"/>
      <c r="O1130" s="7"/>
      <c r="P1130" s="2"/>
      <c r="Q1130" s="7"/>
      <c r="R1130" s="14"/>
      <c r="S1130" s="14"/>
      <c r="T1130" s="20"/>
      <c r="U1130" s="20"/>
      <c r="V1130" s="20"/>
      <c r="W1130" s="32"/>
      <c r="X1130" s="173"/>
      <c r="Y1130" s="174"/>
      <c r="Z1130" s="6"/>
      <c r="AA1130" s="6"/>
      <c r="AB1130" s="6"/>
      <c r="AC1130" s="6"/>
      <c r="AD1130" s="6"/>
      <c r="AE1130" s="6"/>
      <c r="AF1130" s="6"/>
      <c r="AG1130" s="6"/>
      <c r="AH1130" s="6"/>
      <c r="AI1130" s="6"/>
      <c r="AJ1130" s="6"/>
    </row>
    <row r="1131" spans="2:36" s="9" customFormat="1" ht="6" hidden="1" customHeight="1" x14ac:dyDescent="0.35">
      <c r="B1131" s="10"/>
      <c r="F1131" s="7"/>
      <c r="G1131" s="2"/>
      <c r="H1131" s="7"/>
      <c r="I1131" s="7"/>
      <c r="J1131" s="7"/>
      <c r="K1131" s="7"/>
      <c r="L1131" s="7"/>
      <c r="M1131" s="3"/>
      <c r="N1131" s="2"/>
      <c r="O1131" s="7"/>
      <c r="P1131" s="2"/>
      <c r="Q1131" s="7"/>
      <c r="R1131" s="14"/>
      <c r="S1131" s="14"/>
      <c r="T1131" s="20"/>
      <c r="U1131" s="20"/>
      <c r="V1131" s="20"/>
      <c r="W1131" s="32"/>
      <c r="X1131" s="173"/>
      <c r="Y1131" s="174"/>
      <c r="Z1131" s="6"/>
      <c r="AA1131" s="6"/>
      <c r="AB1131" s="6"/>
      <c r="AC1131" s="6"/>
      <c r="AD1131" s="6"/>
      <c r="AE1131" s="6"/>
      <c r="AF1131" s="6"/>
      <c r="AG1131" s="6"/>
      <c r="AH1131" s="6"/>
      <c r="AI1131" s="6"/>
      <c r="AJ1131" s="6"/>
    </row>
    <row r="1132" spans="2:36" s="9" customFormat="1" ht="6" hidden="1" customHeight="1" x14ac:dyDescent="0.35">
      <c r="B1132" s="10"/>
      <c r="F1132" s="7"/>
      <c r="G1132" s="2"/>
      <c r="H1132" s="7"/>
      <c r="I1132" s="7"/>
      <c r="J1132" s="7"/>
      <c r="K1132" s="7"/>
      <c r="L1132" s="7"/>
      <c r="M1132" s="3"/>
      <c r="N1132" s="2"/>
      <c r="O1132" s="7"/>
      <c r="P1132" s="2"/>
      <c r="Q1132" s="7"/>
      <c r="R1132" s="14"/>
      <c r="S1132" s="14"/>
      <c r="T1132" s="20"/>
      <c r="U1132" s="20"/>
      <c r="V1132" s="20"/>
      <c r="W1132" s="32"/>
      <c r="X1132" s="173"/>
      <c r="Y1132" s="174"/>
      <c r="Z1132" s="6"/>
      <c r="AA1132" s="6"/>
      <c r="AB1132" s="6"/>
      <c r="AC1132" s="6"/>
      <c r="AD1132" s="6"/>
      <c r="AE1132" s="6"/>
      <c r="AF1132" s="6"/>
      <c r="AG1132" s="6"/>
      <c r="AH1132" s="6"/>
      <c r="AI1132" s="6"/>
      <c r="AJ1132" s="6"/>
    </row>
    <row r="1133" spans="2:36" s="9" customFormat="1" ht="6" hidden="1" customHeight="1" x14ac:dyDescent="0.35">
      <c r="B1133" s="10"/>
      <c r="F1133" s="7"/>
      <c r="G1133" s="2"/>
      <c r="H1133" s="7"/>
      <c r="I1133" s="7"/>
      <c r="J1133" s="7"/>
      <c r="K1133" s="7"/>
      <c r="L1133" s="7"/>
      <c r="M1133" s="3"/>
      <c r="N1133" s="2"/>
      <c r="O1133" s="7"/>
      <c r="P1133" s="2"/>
      <c r="Q1133" s="7"/>
      <c r="R1133" s="14"/>
      <c r="S1133" s="14"/>
      <c r="T1133" s="20"/>
      <c r="U1133" s="20"/>
      <c r="V1133" s="20"/>
      <c r="W1133" s="32"/>
      <c r="X1133" s="173"/>
      <c r="Y1133" s="174"/>
      <c r="Z1133" s="6"/>
      <c r="AA1133" s="6"/>
      <c r="AB1133" s="6"/>
      <c r="AC1133" s="6"/>
      <c r="AD1133" s="6"/>
      <c r="AE1133" s="6"/>
      <c r="AF1133" s="6"/>
      <c r="AG1133" s="6"/>
      <c r="AH1133" s="6"/>
      <c r="AI1133" s="6"/>
      <c r="AJ1133" s="6"/>
    </row>
    <row r="1134" spans="2:36" s="9" customFormat="1" ht="6" hidden="1" customHeight="1" x14ac:dyDescent="0.35">
      <c r="B1134" s="10"/>
      <c r="F1134" s="7"/>
      <c r="G1134" s="2"/>
      <c r="H1134" s="7"/>
      <c r="I1134" s="7"/>
      <c r="J1134" s="7"/>
      <c r="K1134" s="7"/>
      <c r="L1134" s="7"/>
      <c r="M1134" s="3"/>
      <c r="N1134" s="2"/>
      <c r="O1134" s="7"/>
      <c r="P1134" s="2"/>
      <c r="Q1134" s="7"/>
      <c r="R1134" s="14"/>
      <c r="S1134" s="14"/>
      <c r="T1134" s="20"/>
      <c r="U1134" s="20"/>
      <c r="V1134" s="20"/>
      <c r="W1134" s="32"/>
      <c r="X1134" s="173"/>
      <c r="Y1134" s="174"/>
      <c r="Z1134" s="6"/>
      <c r="AA1134" s="6"/>
      <c r="AB1134" s="6"/>
      <c r="AC1134" s="6"/>
      <c r="AD1134" s="6"/>
      <c r="AE1134" s="6"/>
      <c r="AF1134" s="6"/>
      <c r="AG1134" s="6"/>
      <c r="AH1134" s="6"/>
      <c r="AI1134" s="6"/>
      <c r="AJ1134" s="6"/>
    </row>
    <row r="1135" spans="2:36" s="9" customFormat="1" ht="6" hidden="1" customHeight="1" x14ac:dyDescent="0.35">
      <c r="B1135" s="10"/>
      <c r="F1135" s="7"/>
      <c r="G1135" s="2"/>
      <c r="H1135" s="7"/>
      <c r="I1135" s="7"/>
      <c r="J1135" s="7"/>
      <c r="K1135" s="7"/>
      <c r="L1135" s="7"/>
      <c r="M1135" s="3"/>
      <c r="N1135" s="2"/>
      <c r="O1135" s="7"/>
      <c r="P1135" s="2"/>
      <c r="Q1135" s="7"/>
      <c r="R1135" s="14"/>
      <c r="S1135" s="14"/>
      <c r="T1135" s="20"/>
      <c r="U1135" s="20"/>
      <c r="V1135" s="20"/>
      <c r="W1135" s="32"/>
      <c r="X1135" s="173"/>
      <c r="Y1135" s="174"/>
      <c r="Z1135" s="6"/>
      <c r="AA1135" s="6"/>
      <c r="AB1135" s="6"/>
      <c r="AC1135" s="6"/>
      <c r="AD1135" s="6"/>
      <c r="AE1135" s="6"/>
      <c r="AF1135" s="6"/>
      <c r="AG1135" s="6"/>
      <c r="AH1135" s="6"/>
      <c r="AI1135" s="6"/>
      <c r="AJ1135" s="6"/>
    </row>
    <row r="1136" spans="2:36" s="9" customFormat="1" ht="6" hidden="1" customHeight="1" x14ac:dyDescent="0.35">
      <c r="B1136" s="10"/>
      <c r="F1136" s="7"/>
      <c r="G1136" s="2"/>
      <c r="H1136" s="7"/>
      <c r="I1136" s="7"/>
      <c r="J1136" s="7"/>
      <c r="K1136" s="7"/>
      <c r="L1136" s="7"/>
      <c r="M1136" s="3"/>
      <c r="N1136" s="2"/>
      <c r="O1136" s="7"/>
      <c r="P1136" s="2"/>
      <c r="Q1136" s="7"/>
      <c r="R1136" s="14"/>
      <c r="S1136" s="14"/>
      <c r="T1136" s="20"/>
      <c r="U1136" s="20"/>
      <c r="V1136" s="20"/>
      <c r="W1136" s="32"/>
      <c r="X1136" s="173"/>
      <c r="Y1136" s="174"/>
      <c r="Z1136" s="6"/>
      <c r="AA1136" s="6"/>
      <c r="AB1136" s="6"/>
      <c r="AC1136" s="6"/>
      <c r="AD1136" s="6"/>
      <c r="AE1136" s="6"/>
      <c r="AF1136" s="6"/>
      <c r="AG1136" s="6"/>
      <c r="AH1136" s="6"/>
      <c r="AI1136" s="6"/>
      <c r="AJ1136" s="6"/>
    </row>
    <row r="1137" spans="2:36" s="9" customFormat="1" ht="6" hidden="1" customHeight="1" x14ac:dyDescent="0.35">
      <c r="B1137" s="10"/>
      <c r="F1137" s="7"/>
      <c r="G1137" s="2"/>
      <c r="H1137" s="7"/>
      <c r="I1137" s="7"/>
      <c r="J1137" s="7"/>
      <c r="K1137" s="7"/>
      <c r="L1137" s="7"/>
      <c r="M1137" s="3"/>
      <c r="N1137" s="2"/>
      <c r="O1137" s="7"/>
      <c r="P1137" s="2"/>
      <c r="Q1137" s="7"/>
      <c r="R1137" s="14"/>
      <c r="S1137" s="14"/>
      <c r="T1137" s="20"/>
      <c r="U1137" s="20"/>
      <c r="V1137" s="20"/>
      <c r="W1137" s="32"/>
      <c r="X1137" s="173"/>
      <c r="Y1137" s="174"/>
      <c r="Z1137" s="6"/>
      <c r="AA1137" s="6"/>
      <c r="AB1137" s="6"/>
      <c r="AC1137" s="6"/>
      <c r="AD1137" s="6"/>
      <c r="AE1137" s="6"/>
      <c r="AF1137" s="6"/>
      <c r="AG1137" s="6"/>
      <c r="AH1137" s="6"/>
      <c r="AI1137" s="6"/>
      <c r="AJ1137" s="6"/>
    </row>
    <row r="1138" spans="2:36" s="9" customFormat="1" ht="6" hidden="1" customHeight="1" x14ac:dyDescent="0.35">
      <c r="B1138" s="10"/>
      <c r="F1138" s="7"/>
      <c r="G1138" s="2"/>
      <c r="H1138" s="7"/>
      <c r="I1138" s="7"/>
      <c r="J1138" s="7"/>
      <c r="K1138" s="7"/>
      <c r="L1138" s="7"/>
      <c r="M1138" s="3"/>
      <c r="N1138" s="2"/>
      <c r="O1138" s="7"/>
      <c r="P1138" s="2"/>
      <c r="Q1138" s="7"/>
      <c r="R1138" s="14"/>
      <c r="S1138" s="14"/>
      <c r="T1138" s="20"/>
      <c r="U1138" s="20"/>
      <c r="V1138" s="20"/>
      <c r="W1138" s="32"/>
      <c r="X1138" s="173"/>
      <c r="Y1138" s="174"/>
      <c r="Z1138" s="6"/>
      <c r="AA1138" s="6"/>
      <c r="AB1138" s="6"/>
      <c r="AC1138" s="6"/>
      <c r="AD1138" s="6"/>
      <c r="AE1138" s="6"/>
      <c r="AF1138" s="6"/>
      <c r="AG1138" s="6"/>
      <c r="AH1138" s="6"/>
      <c r="AI1138" s="6"/>
      <c r="AJ1138" s="6"/>
    </row>
    <row r="1139" spans="2:36" s="9" customFormat="1" ht="6" hidden="1" customHeight="1" x14ac:dyDescent="0.35">
      <c r="B1139" s="10"/>
      <c r="F1139" s="7"/>
      <c r="G1139" s="2"/>
      <c r="H1139" s="7"/>
      <c r="I1139" s="7"/>
      <c r="J1139" s="7"/>
      <c r="K1139" s="7"/>
      <c r="L1139" s="7"/>
      <c r="M1139" s="3"/>
      <c r="N1139" s="2"/>
      <c r="O1139" s="7"/>
      <c r="P1139" s="2"/>
      <c r="Q1139" s="7"/>
      <c r="R1139" s="14"/>
      <c r="S1139" s="14"/>
      <c r="T1139" s="20"/>
      <c r="U1139" s="20"/>
      <c r="V1139" s="20"/>
      <c r="W1139" s="32"/>
      <c r="X1139" s="173"/>
      <c r="Y1139" s="174"/>
      <c r="Z1139" s="6"/>
      <c r="AA1139" s="6"/>
      <c r="AB1139" s="6"/>
      <c r="AC1139" s="6"/>
      <c r="AD1139" s="6"/>
      <c r="AE1139" s="6"/>
      <c r="AF1139" s="6"/>
      <c r="AG1139" s="6"/>
      <c r="AH1139" s="6"/>
      <c r="AI1139" s="6"/>
      <c r="AJ1139" s="6"/>
    </row>
    <row r="1140" spans="2:36" s="9" customFormat="1" ht="6" hidden="1" customHeight="1" x14ac:dyDescent="0.35">
      <c r="B1140" s="10"/>
      <c r="F1140" s="7"/>
      <c r="G1140" s="2"/>
      <c r="H1140" s="7"/>
      <c r="I1140" s="7"/>
      <c r="J1140" s="7"/>
      <c r="K1140" s="7"/>
      <c r="L1140" s="7"/>
      <c r="M1140" s="3"/>
      <c r="N1140" s="2"/>
      <c r="O1140" s="7"/>
      <c r="P1140" s="2"/>
      <c r="Q1140" s="7"/>
      <c r="R1140" s="14"/>
      <c r="S1140" s="14"/>
      <c r="T1140" s="20"/>
      <c r="U1140" s="20"/>
      <c r="V1140" s="20"/>
      <c r="W1140" s="32"/>
      <c r="X1140" s="173"/>
      <c r="Y1140" s="174"/>
      <c r="Z1140" s="6"/>
      <c r="AA1140" s="6"/>
      <c r="AB1140" s="6"/>
      <c r="AC1140" s="6"/>
      <c r="AD1140" s="6"/>
      <c r="AE1140" s="6"/>
      <c r="AF1140" s="6"/>
      <c r="AG1140" s="6"/>
      <c r="AH1140" s="6"/>
      <c r="AI1140" s="6"/>
      <c r="AJ1140" s="6"/>
    </row>
    <row r="1141" spans="2:36" s="9" customFormat="1" ht="6" hidden="1" customHeight="1" x14ac:dyDescent="0.35">
      <c r="B1141" s="10"/>
      <c r="F1141" s="7"/>
      <c r="G1141" s="2"/>
      <c r="H1141" s="7"/>
      <c r="I1141" s="7"/>
      <c r="J1141" s="7"/>
      <c r="K1141" s="7"/>
      <c r="L1141" s="7"/>
      <c r="M1141" s="3"/>
      <c r="N1141" s="2"/>
      <c r="O1141" s="7"/>
      <c r="P1141" s="2"/>
      <c r="Q1141" s="7"/>
      <c r="R1141" s="14"/>
      <c r="S1141" s="14"/>
      <c r="T1141" s="20"/>
      <c r="U1141" s="20"/>
      <c r="V1141" s="20"/>
      <c r="W1141" s="32"/>
      <c r="X1141" s="173"/>
      <c r="Y1141" s="174"/>
      <c r="Z1141" s="6"/>
      <c r="AA1141" s="6"/>
      <c r="AB1141" s="6"/>
      <c r="AC1141" s="6"/>
      <c r="AD1141" s="6"/>
      <c r="AE1141" s="6"/>
      <c r="AF1141" s="6"/>
      <c r="AG1141" s="6"/>
      <c r="AH1141" s="6"/>
      <c r="AI1141" s="6"/>
      <c r="AJ1141" s="6"/>
    </row>
    <row r="1142" spans="2:36" s="9" customFormat="1" ht="6" hidden="1" customHeight="1" x14ac:dyDescent="0.35">
      <c r="B1142" s="10"/>
      <c r="F1142" s="7"/>
      <c r="G1142" s="2"/>
      <c r="H1142" s="7"/>
      <c r="I1142" s="7"/>
      <c r="J1142" s="7"/>
      <c r="K1142" s="7"/>
      <c r="L1142" s="7"/>
      <c r="M1142" s="3"/>
      <c r="N1142" s="2"/>
      <c r="O1142" s="7"/>
      <c r="P1142" s="2"/>
      <c r="Q1142" s="7"/>
      <c r="R1142" s="14"/>
      <c r="S1142" s="14"/>
      <c r="T1142" s="20"/>
      <c r="U1142" s="20"/>
      <c r="V1142" s="20"/>
      <c r="W1142" s="32"/>
      <c r="X1142" s="173"/>
      <c r="Y1142" s="174"/>
      <c r="Z1142" s="6"/>
      <c r="AA1142" s="6"/>
      <c r="AB1142" s="6"/>
      <c r="AC1142" s="6"/>
      <c r="AD1142" s="6"/>
      <c r="AE1142" s="6"/>
      <c r="AF1142" s="6"/>
      <c r="AG1142" s="6"/>
      <c r="AH1142" s="6"/>
      <c r="AI1142" s="6"/>
      <c r="AJ1142" s="6"/>
    </row>
    <row r="1143" spans="2:36" s="9" customFormat="1" ht="6" hidden="1" customHeight="1" x14ac:dyDescent="0.35">
      <c r="B1143" s="10"/>
      <c r="F1143" s="7"/>
      <c r="G1143" s="2"/>
      <c r="H1143" s="7"/>
      <c r="I1143" s="7"/>
      <c r="J1143" s="7"/>
      <c r="K1143" s="7"/>
      <c r="L1143" s="7"/>
      <c r="M1143" s="3"/>
      <c r="N1143" s="2"/>
      <c r="O1143" s="7"/>
      <c r="P1143" s="2"/>
      <c r="Q1143" s="7"/>
      <c r="R1143" s="14"/>
      <c r="S1143" s="14"/>
      <c r="T1143" s="20"/>
      <c r="U1143" s="20"/>
      <c r="V1143" s="20"/>
      <c r="W1143" s="32"/>
      <c r="X1143" s="173"/>
      <c r="Y1143" s="174"/>
      <c r="Z1143" s="6"/>
      <c r="AA1143" s="6"/>
      <c r="AB1143" s="6"/>
      <c r="AC1143" s="6"/>
      <c r="AD1143" s="6"/>
      <c r="AE1143" s="6"/>
      <c r="AF1143" s="6"/>
      <c r="AG1143" s="6"/>
      <c r="AH1143" s="6"/>
      <c r="AI1143" s="6"/>
      <c r="AJ1143" s="6"/>
    </row>
    <row r="1144" spans="2:36" s="9" customFormat="1" ht="6" hidden="1" customHeight="1" x14ac:dyDescent="0.35">
      <c r="B1144" s="10"/>
      <c r="F1144" s="7"/>
      <c r="G1144" s="2"/>
      <c r="H1144" s="7"/>
      <c r="I1144" s="7"/>
      <c r="J1144" s="7"/>
      <c r="K1144" s="7"/>
      <c r="L1144" s="7"/>
      <c r="M1144" s="3"/>
      <c r="N1144" s="2"/>
      <c r="O1144" s="7"/>
      <c r="P1144" s="2"/>
      <c r="Q1144" s="7"/>
      <c r="R1144" s="14"/>
      <c r="S1144" s="14"/>
      <c r="T1144" s="20"/>
      <c r="U1144" s="20"/>
      <c r="V1144" s="20"/>
      <c r="W1144" s="32"/>
      <c r="X1144" s="173"/>
      <c r="Y1144" s="174"/>
      <c r="Z1144" s="6"/>
      <c r="AA1144" s="6"/>
      <c r="AB1144" s="6"/>
      <c r="AC1144" s="6"/>
      <c r="AD1144" s="6"/>
      <c r="AE1144" s="6"/>
      <c r="AF1144" s="6"/>
      <c r="AG1144" s="6"/>
      <c r="AH1144" s="6"/>
      <c r="AI1144" s="6"/>
      <c r="AJ1144" s="6"/>
    </row>
    <row r="1145" spans="2:36" s="9" customFormat="1" ht="6" hidden="1" customHeight="1" x14ac:dyDescent="0.35">
      <c r="B1145" s="10"/>
      <c r="F1145" s="7"/>
      <c r="G1145" s="2"/>
      <c r="H1145" s="7"/>
      <c r="I1145" s="7"/>
      <c r="J1145" s="7"/>
      <c r="K1145" s="7"/>
      <c r="L1145" s="7"/>
      <c r="M1145" s="3"/>
      <c r="N1145" s="2"/>
      <c r="O1145" s="7"/>
      <c r="P1145" s="2"/>
      <c r="Q1145" s="7"/>
      <c r="R1145" s="14"/>
      <c r="S1145" s="14"/>
      <c r="T1145" s="20"/>
      <c r="U1145" s="20"/>
      <c r="V1145" s="20"/>
      <c r="W1145" s="32"/>
      <c r="X1145" s="173"/>
      <c r="Y1145" s="174"/>
      <c r="Z1145" s="6"/>
      <c r="AA1145" s="6"/>
      <c r="AB1145" s="6"/>
      <c r="AC1145" s="6"/>
      <c r="AD1145" s="6"/>
      <c r="AE1145" s="6"/>
      <c r="AF1145" s="6"/>
      <c r="AG1145" s="6"/>
      <c r="AH1145" s="6"/>
      <c r="AI1145" s="6"/>
      <c r="AJ1145" s="6"/>
    </row>
    <row r="1146" spans="2:36" s="9" customFormat="1" ht="6" hidden="1" customHeight="1" x14ac:dyDescent="0.35">
      <c r="B1146" s="10"/>
      <c r="F1146" s="7"/>
      <c r="G1146" s="2"/>
      <c r="H1146" s="7"/>
      <c r="I1146" s="7"/>
      <c r="J1146" s="7"/>
      <c r="K1146" s="7"/>
      <c r="L1146" s="7"/>
      <c r="M1146" s="3"/>
      <c r="N1146" s="2"/>
      <c r="O1146" s="7"/>
      <c r="P1146" s="2"/>
      <c r="Q1146" s="7"/>
      <c r="R1146" s="14"/>
      <c r="S1146" s="14"/>
      <c r="T1146" s="20"/>
      <c r="U1146" s="20"/>
      <c r="V1146" s="20"/>
      <c r="W1146" s="32"/>
      <c r="X1146" s="173"/>
      <c r="Y1146" s="174"/>
      <c r="Z1146" s="6"/>
      <c r="AA1146" s="6"/>
      <c r="AB1146" s="6"/>
      <c r="AC1146" s="6"/>
      <c r="AD1146" s="6"/>
      <c r="AE1146" s="6"/>
      <c r="AF1146" s="6"/>
      <c r="AG1146" s="6"/>
      <c r="AH1146" s="6"/>
      <c r="AI1146" s="6"/>
      <c r="AJ1146" s="6"/>
    </row>
    <row r="1147" spans="2:36" s="9" customFormat="1" ht="6" hidden="1" customHeight="1" x14ac:dyDescent="0.35">
      <c r="B1147" s="10"/>
      <c r="F1147" s="7"/>
      <c r="G1147" s="2"/>
      <c r="H1147" s="7"/>
      <c r="I1147" s="7"/>
      <c r="J1147" s="7"/>
      <c r="K1147" s="7"/>
      <c r="L1147" s="7"/>
      <c r="M1147" s="3"/>
      <c r="N1147" s="2"/>
      <c r="O1147" s="7"/>
      <c r="P1147" s="2"/>
      <c r="Q1147" s="7"/>
      <c r="R1147" s="14"/>
      <c r="S1147" s="14"/>
      <c r="T1147" s="20"/>
      <c r="U1147" s="20"/>
      <c r="V1147" s="20"/>
      <c r="W1147" s="32"/>
      <c r="X1147" s="173"/>
      <c r="Y1147" s="174"/>
      <c r="Z1147" s="6"/>
      <c r="AA1147" s="6"/>
      <c r="AB1147" s="6"/>
      <c r="AC1147" s="6"/>
      <c r="AD1147" s="6"/>
      <c r="AE1147" s="6"/>
      <c r="AF1147" s="6"/>
      <c r="AG1147" s="6"/>
      <c r="AH1147" s="6"/>
      <c r="AI1147" s="6"/>
      <c r="AJ1147" s="6"/>
    </row>
    <row r="1148" spans="2:36" s="9" customFormat="1" ht="6" hidden="1" customHeight="1" x14ac:dyDescent="0.35">
      <c r="B1148" s="10"/>
      <c r="F1148" s="7"/>
      <c r="G1148" s="2"/>
      <c r="H1148" s="7"/>
      <c r="I1148" s="7"/>
      <c r="J1148" s="7"/>
      <c r="K1148" s="7"/>
      <c r="L1148" s="7"/>
      <c r="M1148" s="3"/>
      <c r="N1148" s="2"/>
      <c r="O1148" s="7"/>
      <c r="P1148" s="2"/>
      <c r="Q1148" s="7"/>
      <c r="R1148" s="14"/>
      <c r="S1148" s="14"/>
      <c r="T1148" s="20"/>
      <c r="U1148" s="20"/>
      <c r="V1148" s="20"/>
      <c r="W1148" s="32"/>
      <c r="X1148" s="173"/>
      <c r="Y1148" s="174"/>
      <c r="Z1148" s="6"/>
      <c r="AA1148" s="6"/>
      <c r="AB1148" s="6"/>
      <c r="AC1148" s="6"/>
      <c r="AD1148" s="6"/>
      <c r="AE1148" s="6"/>
      <c r="AF1148" s="6"/>
      <c r="AG1148" s="6"/>
      <c r="AH1148" s="6"/>
      <c r="AI1148" s="6"/>
      <c r="AJ1148" s="6"/>
    </row>
    <row r="1149" spans="2:36" s="9" customFormat="1" ht="6" hidden="1" customHeight="1" x14ac:dyDescent="0.35">
      <c r="B1149" s="10"/>
      <c r="F1149" s="7"/>
      <c r="G1149" s="2"/>
      <c r="H1149" s="7"/>
      <c r="I1149" s="7"/>
      <c r="J1149" s="7"/>
      <c r="K1149" s="7"/>
      <c r="L1149" s="7"/>
      <c r="M1149" s="3"/>
      <c r="N1149" s="2"/>
      <c r="O1149" s="7"/>
      <c r="P1149" s="2"/>
      <c r="Q1149" s="7"/>
      <c r="R1149" s="14"/>
      <c r="S1149" s="14"/>
      <c r="T1149" s="20"/>
      <c r="U1149" s="20"/>
      <c r="V1149" s="20"/>
      <c r="W1149" s="32"/>
      <c r="X1149" s="173"/>
      <c r="Y1149" s="174"/>
      <c r="Z1149" s="6"/>
      <c r="AA1149" s="6"/>
      <c r="AB1149" s="6"/>
      <c r="AC1149" s="6"/>
      <c r="AD1149" s="6"/>
      <c r="AE1149" s="6"/>
      <c r="AF1149" s="6"/>
      <c r="AG1149" s="6"/>
      <c r="AH1149" s="6"/>
      <c r="AI1149" s="6"/>
      <c r="AJ1149" s="6"/>
    </row>
    <row r="1150" spans="2:36" s="9" customFormat="1" ht="6" hidden="1" customHeight="1" x14ac:dyDescent="0.35">
      <c r="B1150" s="10"/>
      <c r="F1150" s="7"/>
      <c r="G1150" s="2"/>
      <c r="H1150" s="7"/>
      <c r="I1150" s="7"/>
      <c r="J1150" s="7"/>
      <c r="K1150" s="7"/>
      <c r="L1150" s="7"/>
      <c r="M1150" s="3"/>
      <c r="N1150" s="2"/>
      <c r="O1150" s="7"/>
      <c r="P1150" s="2"/>
      <c r="Q1150" s="7"/>
      <c r="R1150" s="14"/>
      <c r="S1150" s="14"/>
      <c r="T1150" s="20"/>
      <c r="U1150" s="20"/>
      <c r="V1150" s="20"/>
      <c r="W1150" s="32"/>
      <c r="X1150" s="173"/>
      <c r="Y1150" s="174"/>
      <c r="Z1150" s="6"/>
      <c r="AA1150" s="6"/>
      <c r="AB1150" s="6"/>
      <c r="AC1150" s="6"/>
      <c r="AD1150" s="6"/>
      <c r="AE1150" s="6"/>
      <c r="AF1150" s="6"/>
      <c r="AG1150" s="6"/>
      <c r="AH1150" s="6"/>
      <c r="AI1150" s="6"/>
      <c r="AJ1150" s="6"/>
    </row>
    <row r="1151" spans="2:36" s="9" customFormat="1" ht="6" hidden="1" customHeight="1" x14ac:dyDescent="0.35">
      <c r="B1151" s="10"/>
      <c r="F1151" s="7"/>
      <c r="G1151" s="2"/>
      <c r="H1151" s="7"/>
      <c r="I1151" s="7"/>
      <c r="J1151" s="7"/>
      <c r="K1151" s="7"/>
      <c r="L1151" s="7"/>
      <c r="M1151" s="3"/>
      <c r="N1151" s="2"/>
      <c r="O1151" s="7"/>
      <c r="P1151" s="2"/>
      <c r="Q1151" s="7"/>
      <c r="R1151" s="14"/>
      <c r="S1151" s="14"/>
      <c r="T1151" s="20"/>
      <c r="U1151" s="20"/>
      <c r="V1151" s="20"/>
      <c r="W1151" s="32"/>
      <c r="X1151" s="173"/>
      <c r="Y1151" s="174"/>
      <c r="Z1151" s="6"/>
      <c r="AA1151" s="6"/>
      <c r="AB1151" s="6"/>
      <c r="AC1151" s="6"/>
      <c r="AD1151" s="6"/>
      <c r="AE1151" s="6"/>
      <c r="AF1151" s="6"/>
      <c r="AG1151" s="6"/>
      <c r="AH1151" s="6"/>
      <c r="AI1151" s="6"/>
      <c r="AJ1151" s="6"/>
    </row>
    <row r="1152" spans="2:36" s="9" customFormat="1" ht="6" hidden="1" customHeight="1" x14ac:dyDescent="0.35">
      <c r="B1152" s="10"/>
      <c r="F1152" s="7"/>
      <c r="G1152" s="2"/>
      <c r="H1152" s="7"/>
      <c r="I1152" s="7"/>
      <c r="J1152" s="7"/>
      <c r="K1152" s="7"/>
      <c r="L1152" s="7"/>
      <c r="M1152" s="3"/>
      <c r="N1152" s="2"/>
      <c r="O1152" s="7"/>
      <c r="P1152" s="2"/>
      <c r="Q1152" s="7"/>
      <c r="R1152" s="14"/>
      <c r="S1152" s="14"/>
      <c r="T1152" s="20"/>
      <c r="U1152" s="20"/>
      <c r="V1152" s="20"/>
      <c r="W1152" s="32"/>
      <c r="X1152" s="173"/>
      <c r="Y1152" s="174"/>
      <c r="Z1152" s="6"/>
      <c r="AA1152" s="6"/>
      <c r="AB1152" s="6"/>
      <c r="AC1152" s="6"/>
      <c r="AD1152" s="6"/>
      <c r="AE1152" s="6"/>
      <c r="AF1152" s="6"/>
      <c r="AG1152" s="6"/>
      <c r="AH1152" s="6"/>
      <c r="AI1152" s="6"/>
      <c r="AJ1152" s="6"/>
    </row>
    <row r="1153" spans="2:36" s="9" customFormat="1" ht="6" hidden="1" customHeight="1" x14ac:dyDescent="0.35">
      <c r="B1153" s="10"/>
      <c r="F1153" s="7"/>
      <c r="G1153" s="2"/>
      <c r="H1153" s="7"/>
      <c r="I1153" s="7"/>
      <c r="J1153" s="7"/>
      <c r="K1153" s="7"/>
      <c r="L1153" s="7"/>
      <c r="M1153" s="3"/>
      <c r="N1153" s="2"/>
      <c r="O1153" s="7"/>
      <c r="P1153" s="2"/>
      <c r="Q1153" s="7"/>
      <c r="R1153" s="14"/>
      <c r="S1153" s="14"/>
      <c r="T1153" s="20"/>
      <c r="U1153" s="20"/>
      <c r="V1153" s="20"/>
      <c r="W1153" s="32"/>
      <c r="X1153" s="173"/>
      <c r="Y1153" s="174"/>
      <c r="Z1153" s="6"/>
      <c r="AA1153" s="6"/>
      <c r="AB1153" s="6"/>
      <c r="AC1153" s="6"/>
      <c r="AD1153" s="6"/>
      <c r="AE1153" s="6"/>
      <c r="AF1153" s="6"/>
      <c r="AG1153" s="6"/>
      <c r="AH1153" s="6"/>
      <c r="AI1153" s="6"/>
      <c r="AJ1153" s="6"/>
    </row>
    <row r="1154" spans="2:36" s="9" customFormat="1" ht="6" hidden="1" customHeight="1" x14ac:dyDescent="0.35">
      <c r="B1154" s="10"/>
      <c r="F1154" s="7"/>
      <c r="G1154" s="2"/>
      <c r="H1154" s="7"/>
      <c r="I1154" s="7"/>
      <c r="J1154" s="7"/>
      <c r="K1154" s="7"/>
      <c r="L1154" s="7"/>
      <c r="M1154" s="3"/>
      <c r="N1154" s="2"/>
      <c r="O1154" s="7"/>
      <c r="P1154" s="2"/>
      <c r="Q1154" s="7"/>
      <c r="R1154" s="14"/>
      <c r="S1154" s="14"/>
      <c r="T1154" s="20"/>
      <c r="U1154" s="20"/>
      <c r="V1154" s="20"/>
      <c r="W1154" s="32"/>
      <c r="X1154" s="173"/>
      <c r="Y1154" s="174"/>
      <c r="Z1154" s="6"/>
      <c r="AA1154" s="6"/>
      <c r="AB1154" s="6"/>
      <c r="AC1154" s="6"/>
      <c r="AD1154" s="6"/>
      <c r="AE1154" s="6"/>
      <c r="AF1154" s="6"/>
      <c r="AG1154" s="6"/>
      <c r="AH1154" s="6"/>
      <c r="AI1154" s="6"/>
      <c r="AJ1154" s="6"/>
    </row>
    <row r="1155" spans="2:36" s="9" customFormat="1" ht="6" hidden="1" customHeight="1" x14ac:dyDescent="0.35">
      <c r="B1155" s="10"/>
      <c r="F1155" s="7"/>
      <c r="G1155" s="2"/>
      <c r="H1155" s="7"/>
      <c r="I1155" s="7"/>
      <c r="J1155" s="7"/>
      <c r="K1155" s="7"/>
      <c r="L1155" s="7"/>
      <c r="M1155" s="3"/>
      <c r="N1155" s="2"/>
      <c r="O1155" s="7"/>
      <c r="P1155" s="2"/>
      <c r="Q1155" s="7"/>
      <c r="R1155" s="14"/>
      <c r="S1155" s="14"/>
      <c r="T1155" s="20"/>
      <c r="U1155" s="20"/>
      <c r="V1155" s="20"/>
      <c r="W1155" s="32"/>
      <c r="X1155" s="173"/>
      <c r="Y1155" s="174"/>
      <c r="Z1155" s="6"/>
      <c r="AA1155" s="6"/>
      <c r="AB1155" s="6"/>
      <c r="AC1155" s="6"/>
      <c r="AD1155" s="6"/>
      <c r="AE1155" s="6"/>
      <c r="AF1155" s="6"/>
      <c r="AG1155" s="6"/>
      <c r="AH1155" s="6"/>
      <c r="AI1155" s="6"/>
      <c r="AJ1155" s="6"/>
    </row>
    <row r="1156" spans="2:36" s="9" customFormat="1" ht="6" hidden="1" customHeight="1" x14ac:dyDescent="0.35">
      <c r="B1156" s="10"/>
      <c r="F1156" s="7"/>
      <c r="G1156" s="2"/>
      <c r="H1156" s="7"/>
      <c r="I1156" s="7"/>
      <c r="J1156" s="7"/>
      <c r="K1156" s="7"/>
      <c r="L1156" s="7"/>
      <c r="M1156" s="3"/>
      <c r="N1156" s="2"/>
      <c r="O1156" s="7"/>
      <c r="P1156" s="2"/>
      <c r="Q1156" s="7"/>
      <c r="R1156" s="14"/>
      <c r="S1156" s="14"/>
      <c r="T1156" s="20"/>
      <c r="U1156" s="20"/>
      <c r="V1156" s="20"/>
      <c r="W1156" s="32"/>
      <c r="X1156" s="173"/>
      <c r="Y1156" s="174"/>
      <c r="Z1156" s="6"/>
      <c r="AA1156" s="6"/>
      <c r="AB1156" s="6"/>
      <c r="AC1156" s="6"/>
      <c r="AD1156" s="6"/>
      <c r="AE1156" s="6"/>
      <c r="AF1156" s="6"/>
      <c r="AG1156" s="6"/>
      <c r="AH1156" s="6"/>
      <c r="AI1156" s="6"/>
      <c r="AJ1156" s="6"/>
    </row>
    <row r="1157" spans="2:36" s="9" customFormat="1" ht="6" hidden="1" customHeight="1" x14ac:dyDescent="0.35">
      <c r="B1157" s="10"/>
      <c r="F1157" s="7"/>
      <c r="G1157" s="2"/>
      <c r="H1157" s="7"/>
      <c r="I1157" s="7"/>
      <c r="J1157" s="7"/>
      <c r="K1157" s="7"/>
      <c r="L1157" s="7"/>
      <c r="M1157" s="3"/>
      <c r="N1157" s="2"/>
      <c r="O1157" s="7"/>
      <c r="P1157" s="2"/>
      <c r="Q1157" s="7"/>
      <c r="R1157" s="14"/>
      <c r="S1157" s="14"/>
      <c r="T1157" s="20"/>
      <c r="U1157" s="20"/>
      <c r="V1157" s="20"/>
      <c r="W1157" s="32"/>
      <c r="X1157" s="173"/>
      <c r="Y1157" s="174"/>
      <c r="Z1157" s="6"/>
      <c r="AA1157" s="6"/>
      <c r="AB1157" s="6"/>
      <c r="AC1157" s="6"/>
      <c r="AD1157" s="6"/>
      <c r="AE1157" s="6"/>
      <c r="AF1157" s="6"/>
      <c r="AG1157" s="6"/>
      <c r="AH1157" s="6"/>
      <c r="AI1157" s="6"/>
      <c r="AJ1157" s="6"/>
    </row>
    <row r="1158" spans="2:36" s="9" customFormat="1" ht="6" hidden="1" customHeight="1" x14ac:dyDescent="0.35">
      <c r="B1158" s="10"/>
      <c r="F1158" s="7"/>
      <c r="G1158" s="2"/>
      <c r="H1158" s="7"/>
      <c r="I1158" s="7"/>
      <c r="J1158" s="7"/>
      <c r="K1158" s="7"/>
      <c r="L1158" s="7"/>
      <c r="M1158" s="3"/>
      <c r="N1158" s="2"/>
      <c r="O1158" s="7"/>
      <c r="P1158" s="2"/>
      <c r="Q1158" s="7"/>
      <c r="R1158" s="14"/>
      <c r="S1158" s="14"/>
      <c r="T1158" s="20"/>
      <c r="U1158" s="20"/>
      <c r="V1158" s="20"/>
      <c r="W1158" s="32"/>
      <c r="X1158" s="173"/>
      <c r="Y1158" s="174"/>
      <c r="Z1158" s="6"/>
      <c r="AA1158" s="6"/>
      <c r="AB1158" s="6"/>
      <c r="AC1158" s="6"/>
      <c r="AD1158" s="6"/>
      <c r="AE1158" s="6"/>
      <c r="AF1158" s="6"/>
      <c r="AG1158" s="6"/>
      <c r="AH1158" s="6"/>
      <c r="AI1158" s="6"/>
      <c r="AJ1158" s="6"/>
    </row>
    <row r="1159" spans="2:36" s="9" customFormat="1" ht="6" hidden="1" customHeight="1" x14ac:dyDescent="0.35">
      <c r="B1159" s="10"/>
      <c r="F1159" s="7"/>
      <c r="G1159" s="2"/>
      <c r="H1159" s="7"/>
      <c r="I1159" s="7"/>
      <c r="J1159" s="7"/>
      <c r="K1159" s="7"/>
      <c r="L1159" s="7"/>
      <c r="M1159" s="3"/>
      <c r="N1159" s="2"/>
      <c r="O1159" s="7"/>
      <c r="P1159" s="2"/>
      <c r="Q1159" s="7"/>
      <c r="R1159" s="14"/>
      <c r="S1159" s="14"/>
      <c r="T1159" s="20"/>
      <c r="U1159" s="20"/>
      <c r="V1159" s="20"/>
      <c r="W1159" s="32"/>
      <c r="X1159" s="173"/>
      <c r="Y1159" s="174"/>
      <c r="Z1159" s="6"/>
      <c r="AA1159" s="6"/>
      <c r="AB1159" s="6"/>
      <c r="AC1159" s="6"/>
      <c r="AD1159" s="6"/>
      <c r="AE1159" s="6"/>
      <c r="AF1159" s="6"/>
      <c r="AG1159" s="6"/>
      <c r="AH1159" s="6"/>
      <c r="AI1159" s="6"/>
      <c r="AJ1159" s="6"/>
    </row>
    <row r="1160" spans="2:36" s="9" customFormat="1" ht="6" hidden="1" customHeight="1" x14ac:dyDescent="0.35">
      <c r="B1160" s="10"/>
      <c r="F1160" s="7"/>
      <c r="G1160" s="2"/>
      <c r="H1160" s="7"/>
      <c r="I1160" s="7"/>
      <c r="J1160" s="7"/>
      <c r="K1160" s="7"/>
      <c r="L1160" s="7"/>
      <c r="M1160" s="3"/>
      <c r="N1160" s="2"/>
      <c r="O1160" s="7"/>
      <c r="P1160" s="2"/>
      <c r="Q1160" s="7"/>
      <c r="R1160" s="14"/>
      <c r="S1160" s="14"/>
      <c r="T1160" s="20"/>
      <c r="U1160" s="20"/>
      <c r="V1160" s="20"/>
      <c r="W1160" s="32"/>
      <c r="X1160" s="173"/>
      <c r="Y1160" s="174"/>
      <c r="Z1160" s="6"/>
      <c r="AA1160" s="6"/>
      <c r="AB1160" s="6"/>
      <c r="AC1160" s="6"/>
      <c r="AD1160" s="6"/>
      <c r="AE1160" s="6"/>
      <c r="AF1160" s="6"/>
      <c r="AG1160" s="6"/>
      <c r="AH1160" s="6"/>
      <c r="AI1160" s="6"/>
      <c r="AJ1160" s="6"/>
    </row>
    <row r="1161" spans="2:36" s="9" customFormat="1" ht="6" hidden="1" customHeight="1" x14ac:dyDescent="0.35">
      <c r="B1161" s="10"/>
      <c r="F1161" s="7"/>
      <c r="G1161" s="2"/>
      <c r="H1161" s="7"/>
      <c r="I1161" s="7"/>
      <c r="J1161" s="7"/>
      <c r="K1161" s="7"/>
      <c r="L1161" s="7"/>
      <c r="M1161" s="3"/>
      <c r="N1161" s="2"/>
      <c r="O1161" s="7"/>
      <c r="P1161" s="2"/>
      <c r="Q1161" s="7"/>
      <c r="R1161" s="14"/>
      <c r="S1161" s="14"/>
      <c r="T1161" s="20"/>
      <c r="U1161" s="20"/>
      <c r="V1161" s="20"/>
      <c r="W1161" s="32"/>
      <c r="X1161" s="173"/>
      <c r="Y1161" s="174"/>
      <c r="Z1161" s="6"/>
      <c r="AA1161" s="6"/>
      <c r="AB1161" s="6"/>
      <c r="AC1161" s="6"/>
      <c r="AD1161" s="6"/>
      <c r="AE1161" s="6"/>
      <c r="AF1161" s="6"/>
      <c r="AG1161" s="6"/>
      <c r="AH1161" s="6"/>
      <c r="AI1161" s="6"/>
      <c r="AJ1161" s="6"/>
    </row>
    <row r="1162" spans="2:36" s="9" customFormat="1" ht="6" hidden="1" customHeight="1" x14ac:dyDescent="0.35">
      <c r="B1162" s="10"/>
      <c r="F1162" s="7"/>
      <c r="G1162" s="2"/>
      <c r="H1162" s="7"/>
      <c r="I1162" s="7"/>
      <c r="J1162" s="7"/>
      <c r="K1162" s="7"/>
      <c r="L1162" s="7"/>
      <c r="M1162" s="3"/>
      <c r="N1162" s="2"/>
      <c r="O1162" s="7"/>
      <c r="P1162" s="2"/>
      <c r="Q1162" s="7"/>
      <c r="R1162" s="14"/>
      <c r="S1162" s="14"/>
      <c r="T1162" s="20"/>
      <c r="U1162" s="20"/>
      <c r="V1162" s="20"/>
      <c r="W1162" s="32"/>
      <c r="X1162" s="173"/>
      <c r="Y1162" s="174"/>
      <c r="Z1162" s="6"/>
      <c r="AA1162" s="6"/>
      <c r="AB1162" s="6"/>
      <c r="AC1162" s="6"/>
      <c r="AD1162" s="6"/>
      <c r="AE1162" s="6"/>
      <c r="AF1162" s="6"/>
      <c r="AG1162" s="6"/>
      <c r="AH1162" s="6"/>
      <c r="AI1162" s="6"/>
      <c r="AJ1162" s="6"/>
    </row>
    <row r="1163" spans="2:36" s="9" customFormat="1" ht="6" hidden="1" customHeight="1" x14ac:dyDescent="0.35">
      <c r="B1163" s="10"/>
      <c r="F1163" s="7"/>
      <c r="G1163" s="2"/>
      <c r="H1163" s="7"/>
      <c r="I1163" s="7"/>
      <c r="J1163" s="7"/>
      <c r="K1163" s="7"/>
      <c r="L1163" s="7"/>
      <c r="M1163" s="3"/>
      <c r="N1163" s="2"/>
      <c r="O1163" s="7"/>
      <c r="P1163" s="2"/>
      <c r="Q1163" s="7"/>
      <c r="R1163" s="14"/>
      <c r="S1163" s="14"/>
      <c r="T1163" s="20"/>
      <c r="U1163" s="20"/>
      <c r="V1163" s="20"/>
      <c r="W1163" s="32"/>
      <c r="X1163" s="173"/>
      <c r="Y1163" s="174"/>
      <c r="Z1163" s="6"/>
      <c r="AA1163" s="6"/>
      <c r="AB1163" s="6"/>
      <c r="AC1163" s="6"/>
      <c r="AD1163" s="6"/>
      <c r="AE1163" s="6"/>
      <c r="AF1163" s="6"/>
      <c r="AG1163" s="6"/>
      <c r="AH1163" s="6"/>
      <c r="AI1163" s="6"/>
      <c r="AJ1163" s="6"/>
    </row>
    <row r="1164" spans="2:36" s="9" customFormat="1" ht="6" hidden="1" customHeight="1" x14ac:dyDescent="0.35">
      <c r="B1164" s="10"/>
      <c r="F1164" s="7"/>
      <c r="G1164" s="2"/>
      <c r="H1164" s="7"/>
      <c r="I1164" s="7"/>
      <c r="J1164" s="7"/>
      <c r="K1164" s="7"/>
      <c r="L1164" s="7"/>
      <c r="M1164" s="3"/>
      <c r="N1164" s="2"/>
      <c r="O1164" s="7"/>
      <c r="P1164" s="2"/>
      <c r="Q1164" s="7"/>
      <c r="R1164" s="14"/>
      <c r="S1164" s="14"/>
      <c r="T1164" s="20"/>
      <c r="U1164" s="20"/>
      <c r="V1164" s="20"/>
      <c r="W1164" s="32"/>
      <c r="X1164" s="173"/>
      <c r="Y1164" s="174"/>
      <c r="Z1164" s="6"/>
      <c r="AA1164" s="6"/>
      <c r="AB1164" s="6"/>
      <c r="AC1164" s="6"/>
      <c r="AD1164" s="6"/>
      <c r="AE1164" s="6"/>
      <c r="AF1164" s="6"/>
      <c r="AG1164" s="6"/>
      <c r="AH1164" s="6"/>
      <c r="AI1164" s="6"/>
      <c r="AJ1164" s="6"/>
    </row>
    <row r="1165" spans="2:36" s="9" customFormat="1" ht="6" hidden="1" customHeight="1" x14ac:dyDescent="0.35">
      <c r="B1165" s="10"/>
      <c r="F1165" s="7"/>
      <c r="G1165" s="2"/>
      <c r="H1165" s="7"/>
      <c r="I1165" s="7"/>
      <c r="J1165" s="7"/>
      <c r="K1165" s="7"/>
      <c r="L1165" s="7"/>
      <c r="M1165" s="3"/>
      <c r="N1165" s="2"/>
      <c r="O1165" s="7"/>
      <c r="P1165" s="2"/>
      <c r="Q1165" s="7"/>
      <c r="R1165" s="14"/>
      <c r="S1165" s="14"/>
      <c r="T1165" s="20"/>
      <c r="U1165" s="20"/>
      <c r="V1165" s="20"/>
      <c r="W1165" s="32"/>
      <c r="X1165" s="173"/>
      <c r="Y1165" s="174"/>
      <c r="Z1165" s="6"/>
      <c r="AA1165" s="6"/>
      <c r="AB1165" s="6"/>
      <c r="AC1165" s="6"/>
      <c r="AD1165" s="6"/>
      <c r="AE1165" s="6"/>
      <c r="AF1165" s="6"/>
      <c r="AG1165" s="6"/>
      <c r="AH1165" s="6"/>
      <c r="AI1165" s="6"/>
      <c r="AJ1165" s="6"/>
    </row>
    <row r="1166" spans="2:36" s="9" customFormat="1" ht="6" hidden="1" customHeight="1" x14ac:dyDescent="0.35">
      <c r="B1166" s="10"/>
      <c r="F1166" s="7"/>
      <c r="G1166" s="2"/>
      <c r="H1166" s="7"/>
      <c r="I1166" s="7"/>
      <c r="J1166" s="7"/>
      <c r="K1166" s="7"/>
      <c r="L1166" s="7"/>
      <c r="M1166" s="3"/>
      <c r="N1166" s="2"/>
      <c r="O1166" s="7"/>
      <c r="P1166" s="2"/>
      <c r="Q1166" s="7"/>
      <c r="R1166" s="14"/>
      <c r="S1166" s="14"/>
      <c r="T1166" s="20"/>
      <c r="U1166" s="20"/>
      <c r="V1166" s="20"/>
      <c r="W1166" s="32"/>
      <c r="X1166" s="173"/>
      <c r="Y1166" s="174"/>
      <c r="Z1166" s="6"/>
      <c r="AA1166" s="6"/>
      <c r="AB1166" s="6"/>
      <c r="AC1166" s="6"/>
      <c r="AD1166" s="6"/>
      <c r="AE1166" s="6"/>
      <c r="AF1166" s="6"/>
      <c r="AG1166" s="6"/>
      <c r="AH1166" s="6"/>
      <c r="AI1166" s="6"/>
      <c r="AJ1166" s="6"/>
    </row>
    <row r="1167" spans="2:36" s="9" customFormat="1" ht="6" hidden="1" customHeight="1" x14ac:dyDescent="0.35">
      <c r="B1167" s="10"/>
      <c r="F1167" s="7"/>
      <c r="G1167" s="2"/>
      <c r="H1167" s="7"/>
      <c r="I1167" s="7"/>
      <c r="J1167" s="7"/>
      <c r="K1167" s="7"/>
      <c r="L1167" s="7"/>
      <c r="M1167" s="3"/>
      <c r="N1167" s="2"/>
      <c r="O1167" s="7"/>
      <c r="P1167" s="2"/>
      <c r="Q1167" s="7"/>
      <c r="R1167" s="14"/>
      <c r="S1167" s="14"/>
      <c r="T1167" s="20"/>
      <c r="U1167" s="20"/>
      <c r="V1167" s="20"/>
      <c r="W1167" s="32"/>
      <c r="X1167" s="173"/>
      <c r="Y1167" s="174"/>
      <c r="Z1167" s="6"/>
      <c r="AA1167" s="6"/>
      <c r="AB1167" s="6"/>
      <c r="AC1167" s="6"/>
      <c r="AD1167" s="6"/>
      <c r="AE1167" s="6"/>
      <c r="AF1167" s="6"/>
      <c r="AG1167" s="6"/>
      <c r="AH1167" s="6"/>
      <c r="AI1167" s="6"/>
      <c r="AJ1167" s="6"/>
    </row>
    <row r="1168" spans="2:36" s="9" customFormat="1" ht="6" hidden="1" customHeight="1" x14ac:dyDescent="0.35">
      <c r="B1168" s="10"/>
      <c r="F1168" s="7"/>
      <c r="G1168" s="2"/>
      <c r="H1168" s="7"/>
      <c r="I1168" s="7"/>
      <c r="J1168" s="7"/>
      <c r="K1168" s="7"/>
      <c r="L1168" s="7"/>
      <c r="M1168" s="3"/>
      <c r="N1168" s="2"/>
      <c r="O1168" s="7"/>
      <c r="P1168" s="2"/>
      <c r="Q1168" s="7"/>
      <c r="R1168" s="14"/>
      <c r="S1168" s="14"/>
      <c r="T1168" s="20"/>
      <c r="U1168" s="20"/>
      <c r="V1168" s="20"/>
      <c r="W1168" s="32"/>
      <c r="X1168" s="173"/>
      <c r="Y1168" s="174"/>
      <c r="Z1168" s="6"/>
      <c r="AA1168" s="6"/>
      <c r="AB1168" s="6"/>
      <c r="AC1168" s="6"/>
      <c r="AD1168" s="6"/>
      <c r="AE1168" s="6"/>
      <c r="AF1168" s="6"/>
      <c r="AG1168" s="6"/>
      <c r="AH1168" s="6"/>
      <c r="AI1168" s="6"/>
      <c r="AJ1168" s="6"/>
    </row>
    <row r="1169" spans="2:36" s="9" customFormat="1" ht="6" hidden="1" customHeight="1" x14ac:dyDescent="0.35">
      <c r="B1169" s="10"/>
      <c r="F1169" s="7"/>
      <c r="G1169" s="2"/>
      <c r="H1169" s="7"/>
      <c r="I1169" s="7"/>
      <c r="J1169" s="7"/>
      <c r="K1169" s="7"/>
      <c r="L1169" s="7"/>
      <c r="M1169" s="3"/>
      <c r="N1169" s="2"/>
      <c r="O1169" s="7"/>
      <c r="P1169" s="2"/>
      <c r="Q1169" s="7"/>
      <c r="R1169" s="14"/>
      <c r="S1169" s="14"/>
      <c r="T1169" s="20"/>
      <c r="U1169" s="20"/>
      <c r="V1169" s="20"/>
      <c r="W1169" s="32"/>
      <c r="X1169" s="173"/>
      <c r="Y1169" s="174"/>
      <c r="Z1169" s="6"/>
      <c r="AA1169" s="6"/>
      <c r="AB1169" s="6"/>
      <c r="AC1169" s="6"/>
      <c r="AD1169" s="6"/>
      <c r="AE1169" s="6"/>
      <c r="AF1169" s="6"/>
      <c r="AG1169" s="6"/>
      <c r="AH1169" s="6"/>
      <c r="AI1169" s="6"/>
      <c r="AJ1169" s="6"/>
    </row>
    <row r="1170" spans="2:36" s="9" customFormat="1" ht="6" hidden="1" customHeight="1" x14ac:dyDescent="0.35">
      <c r="B1170" s="10"/>
      <c r="F1170" s="7"/>
      <c r="G1170" s="2"/>
      <c r="H1170" s="7"/>
      <c r="I1170" s="7"/>
      <c r="J1170" s="7"/>
      <c r="K1170" s="7"/>
      <c r="L1170" s="7"/>
      <c r="M1170" s="3"/>
      <c r="N1170" s="2"/>
      <c r="O1170" s="7"/>
      <c r="P1170" s="2"/>
      <c r="Q1170" s="7"/>
      <c r="R1170" s="14"/>
      <c r="S1170" s="14"/>
      <c r="T1170" s="20"/>
      <c r="U1170" s="20"/>
      <c r="V1170" s="20"/>
      <c r="W1170" s="32"/>
      <c r="X1170" s="173"/>
      <c r="Y1170" s="174"/>
      <c r="Z1170" s="6"/>
      <c r="AA1170" s="6"/>
      <c r="AB1170" s="6"/>
      <c r="AC1170" s="6"/>
      <c r="AD1170" s="6"/>
      <c r="AE1170" s="6"/>
      <c r="AF1170" s="6"/>
      <c r="AG1170" s="6"/>
      <c r="AH1170" s="6"/>
      <c r="AI1170" s="6"/>
      <c r="AJ1170" s="6"/>
    </row>
    <row r="1171" spans="2:36" s="9" customFormat="1" ht="6" hidden="1" customHeight="1" x14ac:dyDescent="0.35">
      <c r="B1171" s="10"/>
      <c r="F1171" s="7"/>
      <c r="G1171" s="2"/>
      <c r="H1171" s="7"/>
      <c r="I1171" s="7"/>
      <c r="J1171" s="7"/>
      <c r="K1171" s="7"/>
      <c r="L1171" s="7"/>
      <c r="M1171" s="3"/>
      <c r="N1171" s="2"/>
      <c r="O1171" s="7"/>
      <c r="P1171" s="2"/>
      <c r="Q1171" s="7"/>
      <c r="R1171" s="14"/>
      <c r="S1171" s="14"/>
      <c r="T1171" s="20"/>
      <c r="U1171" s="20"/>
      <c r="V1171" s="20"/>
      <c r="W1171" s="32"/>
      <c r="X1171" s="173"/>
      <c r="Y1171" s="174"/>
      <c r="Z1171" s="6"/>
      <c r="AA1171" s="6"/>
      <c r="AB1171" s="6"/>
      <c r="AC1171" s="6"/>
      <c r="AD1171" s="6"/>
      <c r="AE1171" s="6"/>
      <c r="AF1171" s="6"/>
      <c r="AG1171" s="6"/>
      <c r="AH1171" s="6"/>
      <c r="AI1171" s="6"/>
      <c r="AJ1171" s="6"/>
    </row>
    <row r="1172" spans="2:36" s="9" customFormat="1" ht="6" hidden="1" customHeight="1" x14ac:dyDescent="0.35">
      <c r="B1172" s="10"/>
      <c r="F1172" s="7"/>
      <c r="G1172" s="2"/>
      <c r="H1172" s="7"/>
      <c r="I1172" s="7"/>
      <c r="J1172" s="7"/>
      <c r="K1172" s="7"/>
      <c r="L1172" s="7"/>
      <c r="M1172" s="3"/>
      <c r="N1172" s="2"/>
      <c r="O1172" s="7"/>
      <c r="P1172" s="2"/>
      <c r="Q1172" s="7"/>
      <c r="R1172" s="14"/>
      <c r="S1172" s="14"/>
      <c r="T1172" s="20"/>
      <c r="U1172" s="20"/>
      <c r="V1172" s="20"/>
      <c r="W1172" s="32"/>
      <c r="X1172" s="173"/>
      <c r="Y1172" s="174"/>
      <c r="Z1172" s="6"/>
      <c r="AA1172" s="6"/>
      <c r="AB1172" s="6"/>
      <c r="AC1172" s="6"/>
      <c r="AD1172" s="6"/>
      <c r="AE1172" s="6"/>
      <c r="AF1172" s="6"/>
      <c r="AG1172" s="6"/>
      <c r="AH1172" s="6"/>
      <c r="AI1172" s="6"/>
      <c r="AJ1172" s="6"/>
    </row>
    <row r="1173" spans="2:36" s="9" customFormat="1" ht="6" hidden="1" customHeight="1" x14ac:dyDescent="0.35">
      <c r="B1173" s="10"/>
      <c r="F1173" s="7"/>
      <c r="G1173" s="2"/>
      <c r="H1173" s="7"/>
      <c r="I1173" s="7"/>
      <c r="J1173" s="7"/>
      <c r="K1173" s="7"/>
      <c r="L1173" s="7"/>
      <c r="M1173" s="3"/>
      <c r="N1173" s="2"/>
      <c r="O1173" s="7"/>
      <c r="P1173" s="2"/>
      <c r="Q1173" s="7"/>
      <c r="R1173" s="14"/>
      <c r="S1173" s="14"/>
      <c r="T1173" s="20"/>
      <c r="U1173" s="20"/>
      <c r="V1173" s="20"/>
      <c r="W1173" s="32"/>
      <c r="X1173" s="173"/>
      <c r="Y1173" s="174"/>
      <c r="Z1173" s="6"/>
      <c r="AA1173" s="6"/>
      <c r="AB1173" s="6"/>
      <c r="AC1173" s="6"/>
      <c r="AD1173" s="6"/>
      <c r="AE1173" s="6"/>
      <c r="AF1173" s="6"/>
      <c r="AG1173" s="6"/>
      <c r="AH1173" s="6"/>
      <c r="AI1173" s="6"/>
      <c r="AJ1173" s="6"/>
    </row>
    <row r="1174" spans="2:36" s="9" customFormat="1" ht="6" hidden="1" customHeight="1" x14ac:dyDescent="0.35">
      <c r="B1174" s="10"/>
      <c r="F1174" s="7"/>
      <c r="G1174" s="2"/>
      <c r="H1174" s="7"/>
      <c r="I1174" s="7"/>
      <c r="J1174" s="7"/>
      <c r="K1174" s="7"/>
      <c r="L1174" s="7"/>
      <c r="M1174" s="3"/>
      <c r="N1174" s="2"/>
      <c r="O1174" s="7"/>
      <c r="P1174" s="2"/>
      <c r="Q1174" s="7"/>
      <c r="R1174" s="14"/>
      <c r="S1174" s="14"/>
      <c r="T1174" s="20"/>
      <c r="U1174" s="20"/>
      <c r="V1174" s="20"/>
      <c r="W1174" s="32"/>
      <c r="X1174" s="173"/>
      <c r="Y1174" s="174"/>
      <c r="Z1174" s="6"/>
      <c r="AA1174" s="6"/>
      <c r="AB1174" s="6"/>
      <c r="AC1174" s="6"/>
      <c r="AD1174" s="6"/>
      <c r="AE1174" s="6"/>
      <c r="AF1174" s="6"/>
      <c r="AG1174" s="6"/>
      <c r="AH1174" s="6"/>
      <c r="AI1174" s="6"/>
      <c r="AJ1174" s="6"/>
    </row>
    <row r="1175" spans="2:36" s="9" customFormat="1" ht="6" hidden="1" customHeight="1" x14ac:dyDescent="0.35">
      <c r="B1175" s="10"/>
      <c r="F1175" s="7"/>
      <c r="G1175" s="2"/>
      <c r="H1175" s="7"/>
      <c r="I1175" s="7"/>
      <c r="J1175" s="7"/>
      <c r="K1175" s="7"/>
      <c r="L1175" s="7"/>
      <c r="M1175" s="3"/>
      <c r="N1175" s="2"/>
      <c r="O1175" s="7"/>
      <c r="P1175" s="2"/>
      <c r="Q1175" s="7"/>
      <c r="R1175" s="14"/>
      <c r="S1175" s="14"/>
      <c r="T1175" s="20"/>
      <c r="U1175" s="20"/>
      <c r="V1175" s="20"/>
      <c r="W1175" s="32"/>
      <c r="X1175" s="173"/>
      <c r="Y1175" s="174"/>
      <c r="Z1175" s="6"/>
      <c r="AA1175" s="6"/>
      <c r="AB1175" s="6"/>
      <c r="AC1175" s="6"/>
      <c r="AD1175" s="6"/>
      <c r="AE1175" s="6"/>
      <c r="AF1175" s="6"/>
      <c r="AG1175" s="6"/>
      <c r="AH1175" s="6"/>
      <c r="AI1175" s="6"/>
      <c r="AJ1175" s="6"/>
    </row>
    <row r="1176" spans="2:36" s="9" customFormat="1" ht="6" hidden="1" customHeight="1" x14ac:dyDescent="0.35">
      <c r="B1176" s="10"/>
      <c r="F1176" s="7"/>
      <c r="G1176" s="2"/>
      <c r="H1176" s="7"/>
      <c r="I1176" s="7"/>
      <c r="J1176" s="7"/>
      <c r="K1176" s="7"/>
      <c r="L1176" s="7"/>
      <c r="M1176" s="3"/>
      <c r="N1176" s="2"/>
      <c r="O1176" s="7"/>
      <c r="P1176" s="2"/>
      <c r="Q1176" s="7"/>
      <c r="R1176" s="14"/>
      <c r="S1176" s="14"/>
      <c r="T1176" s="20"/>
      <c r="U1176" s="20"/>
      <c r="V1176" s="20"/>
      <c r="W1176" s="32"/>
      <c r="X1176" s="173"/>
      <c r="Y1176" s="174"/>
      <c r="Z1176" s="6"/>
      <c r="AA1176" s="6"/>
      <c r="AB1176" s="6"/>
      <c r="AC1176" s="6"/>
      <c r="AD1176" s="6"/>
      <c r="AE1176" s="6"/>
      <c r="AF1176" s="6"/>
      <c r="AG1176" s="6"/>
      <c r="AH1176" s="6"/>
      <c r="AI1176" s="6"/>
      <c r="AJ1176" s="6"/>
    </row>
    <row r="1177" spans="2:36" s="9" customFormat="1" ht="6" hidden="1" customHeight="1" x14ac:dyDescent="0.35">
      <c r="B1177" s="10"/>
      <c r="F1177" s="7"/>
      <c r="G1177" s="2"/>
      <c r="H1177" s="7"/>
      <c r="I1177" s="7"/>
      <c r="J1177" s="7"/>
      <c r="K1177" s="7"/>
      <c r="L1177" s="7"/>
      <c r="M1177" s="3"/>
      <c r="N1177" s="2"/>
      <c r="O1177" s="7"/>
      <c r="P1177" s="2"/>
      <c r="Q1177" s="7"/>
      <c r="R1177" s="14"/>
      <c r="S1177" s="14"/>
      <c r="T1177" s="20"/>
      <c r="U1177" s="20"/>
      <c r="V1177" s="20"/>
      <c r="W1177" s="32"/>
      <c r="X1177" s="173"/>
      <c r="Y1177" s="174"/>
      <c r="Z1177" s="6"/>
      <c r="AA1177" s="6"/>
      <c r="AB1177" s="6"/>
      <c r="AC1177" s="6"/>
      <c r="AD1177" s="6"/>
      <c r="AE1177" s="6"/>
      <c r="AF1177" s="6"/>
      <c r="AG1177" s="6"/>
      <c r="AH1177" s="6"/>
      <c r="AI1177" s="6"/>
      <c r="AJ1177" s="6"/>
    </row>
    <row r="1178" spans="2:36" s="9" customFormat="1" ht="6" hidden="1" customHeight="1" x14ac:dyDescent="0.35">
      <c r="B1178" s="10"/>
      <c r="F1178" s="7"/>
      <c r="G1178" s="2"/>
      <c r="H1178" s="7"/>
      <c r="I1178" s="7"/>
      <c r="J1178" s="7"/>
      <c r="K1178" s="7"/>
      <c r="L1178" s="7"/>
      <c r="M1178" s="3"/>
      <c r="N1178" s="2"/>
      <c r="O1178" s="7"/>
      <c r="P1178" s="2"/>
      <c r="Q1178" s="7"/>
      <c r="R1178" s="14"/>
      <c r="S1178" s="14"/>
      <c r="T1178" s="20"/>
      <c r="U1178" s="20"/>
      <c r="V1178" s="20"/>
      <c r="W1178" s="32"/>
      <c r="X1178" s="173"/>
      <c r="Y1178" s="174"/>
      <c r="Z1178" s="6"/>
      <c r="AA1178" s="6"/>
      <c r="AB1178" s="6"/>
      <c r="AC1178" s="6"/>
      <c r="AD1178" s="6"/>
      <c r="AE1178" s="6"/>
      <c r="AF1178" s="6"/>
      <c r="AG1178" s="6"/>
      <c r="AH1178" s="6"/>
      <c r="AI1178" s="6"/>
      <c r="AJ1178" s="6"/>
    </row>
    <row r="1179" spans="2:36" s="9" customFormat="1" ht="6" hidden="1" customHeight="1" x14ac:dyDescent="0.35">
      <c r="B1179" s="10"/>
      <c r="F1179" s="7"/>
      <c r="G1179" s="2"/>
      <c r="H1179" s="7"/>
      <c r="I1179" s="7"/>
      <c r="J1179" s="7"/>
      <c r="K1179" s="7"/>
      <c r="L1179" s="7"/>
      <c r="M1179" s="3"/>
      <c r="N1179" s="2"/>
      <c r="O1179" s="7"/>
      <c r="P1179" s="2"/>
      <c r="Q1179" s="7"/>
      <c r="R1179" s="14"/>
      <c r="S1179" s="14"/>
      <c r="T1179" s="20"/>
      <c r="U1179" s="20"/>
      <c r="V1179" s="20"/>
      <c r="W1179" s="32"/>
      <c r="X1179" s="173"/>
      <c r="Y1179" s="174"/>
      <c r="Z1179" s="6"/>
      <c r="AA1179" s="6"/>
      <c r="AB1179" s="6"/>
      <c r="AC1179" s="6"/>
      <c r="AD1179" s="6"/>
      <c r="AE1179" s="6"/>
      <c r="AF1179" s="6"/>
      <c r="AG1179" s="6"/>
      <c r="AH1179" s="6"/>
      <c r="AI1179" s="6"/>
      <c r="AJ1179" s="6"/>
    </row>
    <row r="1180" spans="2:36" s="9" customFormat="1" ht="6" hidden="1" customHeight="1" x14ac:dyDescent="0.35">
      <c r="B1180" s="10"/>
      <c r="F1180" s="7"/>
      <c r="G1180" s="2"/>
      <c r="H1180" s="7"/>
      <c r="I1180" s="7"/>
      <c r="J1180" s="7"/>
      <c r="K1180" s="7"/>
      <c r="L1180" s="7"/>
      <c r="M1180" s="3"/>
      <c r="N1180" s="2"/>
      <c r="O1180" s="7"/>
      <c r="P1180" s="2"/>
      <c r="Q1180" s="7"/>
      <c r="R1180" s="14"/>
      <c r="S1180" s="14"/>
      <c r="T1180" s="20"/>
      <c r="U1180" s="20"/>
      <c r="V1180" s="20"/>
      <c r="W1180" s="32"/>
      <c r="X1180" s="173"/>
      <c r="Y1180" s="174"/>
      <c r="Z1180" s="6"/>
      <c r="AA1180" s="6"/>
      <c r="AB1180" s="6"/>
      <c r="AC1180" s="6"/>
      <c r="AD1180" s="6"/>
      <c r="AE1180" s="6"/>
      <c r="AF1180" s="6"/>
      <c r="AG1180" s="6"/>
      <c r="AH1180" s="6"/>
      <c r="AI1180" s="6"/>
      <c r="AJ1180" s="6"/>
    </row>
    <row r="1181" spans="2:36" s="9" customFormat="1" ht="6" hidden="1" customHeight="1" x14ac:dyDescent="0.35">
      <c r="B1181" s="10"/>
      <c r="F1181" s="7"/>
      <c r="G1181" s="2"/>
      <c r="H1181" s="7"/>
      <c r="I1181" s="7"/>
      <c r="J1181" s="7"/>
      <c r="K1181" s="7"/>
      <c r="L1181" s="7"/>
      <c r="M1181" s="3"/>
      <c r="N1181" s="2"/>
      <c r="O1181" s="7"/>
      <c r="P1181" s="2"/>
      <c r="Q1181" s="7"/>
      <c r="R1181" s="14"/>
      <c r="S1181" s="14"/>
      <c r="T1181" s="20"/>
      <c r="U1181" s="20"/>
      <c r="V1181" s="20"/>
      <c r="W1181" s="32"/>
      <c r="X1181" s="173"/>
      <c r="Y1181" s="174"/>
      <c r="Z1181" s="6"/>
      <c r="AA1181" s="6"/>
      <c r="AB1181" s="6"/>
      <c r="AC1181" s="6"/>
      <c r="AD1181" s="6"/>
      <c r="AE1181" s="6"/>
      <c r="AF1181" s="6"/>
      <c r="AG1181" s="6"/>
      <c r="AH1181" s="6"/>
      <c r="AI1181" s="6"/>
      <c r="AJ1181" s="6"/>
    </row>
    <row r="1182" spans="2:36" s="9" customFormat="1" ht="6" hidden="1" customHeight="1" x14ac:dyDescent="0.35">
      <c r="B1182" s="10"/>
      <c r="F1182" s="7"/>
      <c r="G1182" s="2"/>
      <c r="H1182" s="7"/>
      <c r="I1182" s="7"/>
      <c r="J1182" s="7"/>
      <c r="K1182" s="7"/>
      <c r="L1182" s="7"/>
      <c r="M1182" s="3"/>
      <c r="N1182" s="2"/>
      <c r="O1182" s="7"/>
      <c r="P1182" s="2"/>
      <c r="Q1182" s="7"/>
      <c r="R1182" s="14"/>
      <c r="S1182" s="14"/>
      <c r="T1182" s="20"/>
      <c r="U1182" s="20"/>
      <c r="V1182" s="20"/>
      <c r="W1182" s="32"/>
      <c r="X1182" s="173"/>
      <c r="Y1182" s="174"/>
      <c r="Z1182" s="6"/>
      <c r="AA1182" s="6"/>
      <c r="AB1182" s="6"/>
      <c r="AC1182" s="6"/>
      <c r="AD1182" s="6"/>
      <c r="AE1182" s="6"/>
      <c r="AF1182" s="6"/>
      <c r="AG1182" s="6"/>
      <c r="AH1182" s="6"/>
      <c r="AI1182" s="6"/>
      <c r="AJ1182" s="6"/>
    </row>
    <row r="1183" spans="2:36" s="9" customFormat="1" ht="6" hidden="1" customHeight="1" x14ac:dyDescent="0.35">
      <c r="B1183" s="10"/>
      <c r="F1183" s="7"/>
      <c r="G1183" s="2"/>
      <c r="H1183" s="7"/>
      <c r="I1183" s="7"/>
      <c r="J1183" s="7"/>
      <c r="K1183" s="7"/>
      <c r="L1183" s="7"/>
      <c r="M1183" s="3"/>
      <c r="N1183" s="2"/>
      <c r="O1183" s="7"/>
      <c r="P1183" s="2"/>
      <c r="Q1183" s="7"/>
      <c r="R1183" s="14"/>
      <c r="S1183" s="14"/>
      <c r="T1183" s="20"/>
      <c r="U1183" s="20"/>
      <c r="V1183" s="20"/>
      <c r="W1183" s="32"/>
      <c r="X1183" s="173"/>
      <c r="Y1183" s="174"/>
      <c r="Z1183" s="6"/>
      <c r="AA1183" s="6"/>
      <c r="AB1183" s="6"/>
      <c r="AC1183" s="6"/>
      <c r="AD1183" s="6"/>
      <c r="AE1183" s="6"/>
      <c r="AF1183" s="6"/>
      <c r="AG1183" s="6"/>
      <c r="AH1183" s="6"/>
      <c r="AI1183" s="6"/>
      <c r="AJ1183" s="6"/>
    </row>
    <row r="1184" spans="2:36" s="9" customFormat="1" ht="6" hidden="1" customHeight="1" x14ac:dyDescent="0.35">
      <c r="B1184" s="10"/>
      <c r="F1184" s="7"/>
      <c r="G1184" s="2"/>
      <c r="H1184" s="7"/>
      <c r="I1184" s="7"/>
      <c r="J1184" s="7"/>
      <c r="K1184" s="7"/>
      <c r="L1184" s="7"/>
      <c r="M1184" s="3"/>
      <c r="N1184" s="2"/>
      <c r="O1184" s="7"/>
      <c r="P1184" s="2"/>
      <c r="Q1184" s="7"/>
      <c r="R1184" s="14"/>
      <c r="S1184" s="14"/>
      <c r="T1184" s="20"/>
      <c r="U1184" s="20"/>
      <c r="V1184" s="20"/>
      <c r="W1184" s="32"/>
      <c r="X1184" s="173"/>
      <c r="Y1184" s="174"/>
      <c r="Z1184" s="6"/>
      <c r="AA1184" s="6"/>
      <c r="AB1184" s="6"/>
      <c r="AC1184" s="6"/>
      <c r="AD1184" s="6"/>
      <c r="AE1184" s="6"/>
      <c r="AF1184" s="6"/>
      <c r="AG1184" s="6"/>
      <c r="AH1184" s="6"/>
      <c r="AI1184" s="6"/>
      <c r="AJ1184" s="6"/>
    </row>
    <row r="1185" spans="2:36" s="9" customFormat="1" ht="6" hidden="1" customHeight="1" x14ac:dyDescent="0.35">
      <c r="B1185" s="10"/>
      <c r="F1185" s="7"/>
      <c r="G1185" s="2"/>
      <c r="H1185" s="7"/>
      <c r="I1185" s="7"/>
      <c r="J1185" s="7"/>
      <c r="K1185" s="7"/>
      <c r="L1185" s="7"/>
      <c r="M1185" s="3"/>
      <c r="N1185" s="2"/>
      <c r="O1185" s="7"/>
      <c r="P1185" s="2"/>
      <c r="Q1185" s="7"/>
      <c r="R1185" s="14"/>
      <c r="S1185" s="14"/>
      <c r="T1185" s="20"/>
      <c r="U1185" s="20"/>
      <c r="V1185" s="20"/>
      <c r="W1185" s="32"/>
      <c r="X1185" s="173"/>
      <c r="Y1185" s="174"/>
      <c r="Z1185" s="6"/>
      <c r="AA1185" s="6"/>
      <c r="AB1185" s="6"/>
      <c r="AC1185" s="6"/>
      <c r="AD1185" s="6"/>
      <c r="AE1185" s="6"/>
      <c r="AF1185" s="6"/>
      <c r="AG1185" s="6"/>
      <c r="AH1185" s="6"/>
      <c r="AI1185" s="6"/>
      <c r="AJ1185" s="6"/>
    </row>
    <row r="1186" spans="2:36" s="9" customFormat="1" ht="6" hidden="1" customHeight="1" x14ac:dyDescent="0.35">
      <c r="B1186" s="10"/>
      <c r="F1186" s="7"/>
      <c r="G1186" s="2"/>
      <c r="H1186" s="7"/>
      <c r="I1186" s="7"/>
      <c r="J1186" s="7"/>
      <c r="K1186" s="7"/>
      <c r="L1186" s="7"/>
      <c r="M1186" s="3"/>
      <c r="N1186" s="2"/>
      <c r="O1186" s="7"/>
      <c r="P1186" s="2"/>
      <c r="Q1186" s="7"/>
      <c r="R1186" s="14"/>
      <c r="S1186" s="14"/>
      <c r="T1186" s="20"/>
      <c r="U1186" s="20"/>
      <c r="V1186" s="20"/>
      <c r="W1186" s="32"/>
      <c r="X1186" s="173"/>
      <c r="Y1186" s="174"/>
      <c r="Z1186" s="6"/>
      <c r="AA1186" s="6"/>
      <c r="AB1186" s="6"/>
      <c r="AC1186" s="6"/>
      <c r="AD1186" s="6"/>
      <c r="AE1186" s="6"/>
      <c r="AF1186" s="6"/>
      <c r="AG1186" s="6"/>
      <c r="AH1186" s="6"/>
      <c r="AI1186" s="6"/>
      <c r="AJ1186" s="6"/>
    </row>
    <row r="1187" spans="2:36" s="9" customFormat="1" ht="6" hidden="1" customHeight="1" x14ac:dyDescent="0.35">
      <c r="B1187" s="10"/>
      <c r="F1187" s="7"/>
      <c r="G1187" s="2"/>
      <c r="H1187" s="7"/>
      <c r="I1187" s="7"/>
      <c r="J1187" s="7"/>
      <c r="K1187" s="7"/>
      <c r="L1187" s="7"/>
      <c r="M1187" s="3"/>
      <c r="N1187" s="2"/>
      <c r="O1187" s="7"/>
      <c r="P1187" s="2"/>
      <c r="Q1187" s="7"/>
      <c r="R1187" s="14"/>
      <c r="S1187" s="14"/>
      <c r="T1187" s="20"/>
      <c r="U1187" s="20"/>
      <c r="V1187" s="20"/>
      <c r="W1187" s="32"/>
      <c r="X1187" s="173"/>
      <c r="Y1187" s="174"/>
      <c r="Z1187" s="6"/>
      <c r="AA1187" s="6"/>
      <c r="AB1187" s="6"/>
      <c r="AC1187" s="6"/>
      <c r="AD1187" s="6"/>
      <c r="AE1187" s="6"/>
      <c r="AF1187" s="6"/>
      <c r="AG1187" s="6"/>
      <c r="AH1187" s="6"/>
      <c r="AI1187" s="6"/>
      <c r="AJ1187" s="6"/>
    </row>
    <row r="1188" spans="2:36" s="9" customFormat="1" ht="6" hidden="1" customHeight="1" x14ac:dyDescent="0.35">
      <c r="B1188" s="10"/>
      <c r="F1188" s="7"/>
      <c r="G1188" s="2"/>
      <c r="H1188" s="7"/>
      <c r="I1188" s="7"/>
      <c r="J1188" s="7"/>
      <c r="K1188" s="7"/>
      <c r="L1188" s="7"/>
      <c r="M1188" s="3"/>
      <c r="N1188" s="2"/>
      <c r="O1188" s="7"/>
      <c r="P1188" s="2"/>
      <c r="Q1188" s="7"/>
      <c r="R1188" s="14"/>
      <c r="S1188" s="14"/>
      <c r="T1188" s="20"/>
      <c r="U1188" s="20"/>
      <c r="V1188" s="20"/>
      <c r="W1188" s="32"/>
      <c r="X1188" s="173"/>
      <c r="Y1188" s="174"/>
      <c r="Z1188" s="6"/>
      <c r="AA1188" s="6"/>
      <c r="AB1188" s="6"/>
      <c r="AC1188" s="6"/>
      <c r="AD1188" s="6"/>
      <c r="AE1188" s="6"/>
      <c r="AF1188" s="6"/>
      <c r="AG1188" s="6"/>
      <c r="AH1188" s="6"/>
      <c r="AI1188" s="6"/>
      <c r="AJ1188" s="6"/>
    </row>
    <row r="1189" spans="2:36" s="9" customFormat="1" ht="6" hidden="1" customHeight="1" x14ac:dyDescent="0.35">
      <c r="B1189" s="10"/>
      <c r="F1189" s="7"/>
      <c r="G1189" s="2"/>
      <c r="H1189" s="7"/>
      <c r="I1189" s="7"/>
      <c r="J1189" s="7"/>
      <c r="K1189" s="7"/>
      <c r="L1189" s="7"/>
      <c r="M1189" s="3"/>
      <c r="N1189" s="2"/>
      <c r="O1189" s="7"/>
      <c r="P1189" s="2"/>
      <c r="Q1189" s="7"/>
      <c r="R1189" s="14"/>
      <c r="S1189" s="14"/>
      <c r="T1189" s="20"/>
      <c r="U1189" s="20"/>
      <c r="V1189" s="20"/>
      <c r="W1189" s="32"/>
      <c r="X1189" s="173"/>
      <c r="Y1189" s="174"/>
      <c r="Z1189" s="6"/>
      <c r="AA1189" s="6"/>
      <c r="AB1189" s="6"/>
      <c r="AC1189" s="6"/>
      <c r="AD1189" s="6"/>
      <c r="AE1189" s="6"/>
      <c r="AF1189" s="6"/>
      <c r="AG1189" s="6"/>
      <c r="AH1189" s="6"/>
      <c r="AI1189" s="6"/>
      <c r="AJ1189" s="6"/>
    </row>
    <row r="1190" spans="2:36" s="9" customFormat="1" ht="6" hidden="1" customHeight="1" x14ac:dyDescent="0.35">
      <c r="B1190" s="10"/>
      <c r="F1190" s="7"/>
      <c r="G1190" s="2"/>
      <c r="H1190" s="7"/>
      <c r="I1190" s="7"/>
      <c r="J1190" s="7"/>
      <c r="K1190" s="7"/>
      <c r="L1190" s="7"/>
      <c r="M1190" s="3"/>
      <c r="N1190" s="2"/>
      <c r="O1190" s="7"/>
      <c r="P1190" s="2"/>
      <c r="Q1190" s="7"/>
      <c r="R1190" s="14"/>
      <c r="S1190" s="14"/>
      <c r="T1190" s="20"/>
      <c r="U1190" s="20"/>
      <c r="V1190" s="20"/>
      <c r="W1190" s="32"/>
      <c r="X1190" s="173"/>
      <c r="Y1190" s="174"/>
      <c r="Z1190" s="6"/>
      <c r="AA1190" s="6"/>
      <c r="AB1190" s="6"/>
      <c r="AC1190" s="6"/>
      <c r="AD1190" s="6"/>
      <c r="AE1190" s="6"/>
      <c r="AF1190" s="6"/>
      <c r="AG1190" s="6"/>
      <c r="AH1190" s="6"/>
      <c r="AI1190" s="6"/>
      <c r="AJ1190" s="6"/>
    </row>
    <row r="1191" spans="2:36" s="9" customFormat="1" ht="6" hidden="1" customHeight="1" x14ac:dyDescent="0.35">
      <c r="B1191" s="10"/>
      <c r="F1191" s="7"/>
      <c r="G1191" s="2"/>
      <c r="H1191" s="7"/>
      <c r="I1191" s="7"/>
      <c r="J1191" s="7"/>
      <c r="K1191" s="7"/>
      <c r="L1191" s="7"/>
      <c r="M1191" s="3"/>
      <c r="N1191" s="2"/>
      <c r="O1191" s="7"/>
      <c r="P1191" s="2"/>
      <c r="Q1191" s="7"/>
      <c r="R1191" s="14"/>
      <c r="S1191" s="14"/>
      <c r="T1191" s="20"/>
      <c r="U1191" s="20"/>
      <c r="V1191" s="20"/>
      <c r="W1191" s="32"/>
      <c r="X1191" s="173"/>
      <c r="Y1191" s="174"/>
      <c r="Z1191" s="6"/>
      <c r="AA1191" s="6"/>
      <c r="AB1191" s="6"/>
      <c r="AC1191" s="6"/>
      <c r="AD1191" s="6"/>
      <c r="AE1191" s="6"/>
      <c r="AF1191" s="6"/>
      <c r="AG1191" s="6"/>
      <c r="AH1191" s="6"/>
      <c r="AI1191" s="6"/>
      <c r="AJ1191" s="6"/>
    </row>
    <row r="1192" spans="2:36" s="9" customFormat="1" ht="6" hidden="1" customHeight="1" x14ac:dyDescent="0.35">
      <c r="B1192" s="10"/>
      <c r="F1192" s="7"/>
      <c r="G1192" s="2"/>
      <c r="H1192" s="7"/>
      <c r="I1192" s="7"/>
      <c r="J1192" s="7"/>
      <c r="K1192" s="7"/>
      <c r="L1192" s="7"/>
      <c r="M1192" s="3"/>
      <c r="N1192" s="2"/>
      <c r="O1192" s="7"/>
      <c r="P1192" s="2"/>
      <c r="Q1192" s="7"/>
      <c r="R1192" s="14"/>
      <c r="S1192" s="14"/>
      <c r="T1192" s="20"/>
      <c r="U1192" s="20"/>
      <c r="V1192" s="20"/>
      <c r="W1192" s="32"/>
      <c r="X1192" s="173"/>
      <c r="Y1192" s="174"/>
      <c r="Z1192" s="6"/>
      <c r="AA1192" s="6"/>
      <c r="AB1192" s="6"/>
      <c r="AC1192" s="6"/>
      <c r="AD1192" s="6"/>
      <c r="AE1192" s="6"/>
      <c r="AF1192" s="6"/>
      <c r="AG1192" s="6"/>
      <c r="AH1192" s="6"/>
      <c r="AI1192" s="6"/>
      <c r="AJ1192" s="6"/>
    </row>
    <row r="1193" spans="2:36" s="9" customFormat="1" ht="6" hidden="1" customHeight="1" x14ac:dyDescent="0.35">
      <c r="B1193" s="10"/>
      <c r="F1193" s="7"/>
      <c r="G1193" s="2"/>
      <c r="H1193" s="7"/>
      <c r="I1193" s="7"/>
      <c r="J1193" s="7"/>
      <c r="K1193" s="7"/>
      <c r="L1193" s="7"/>
      <c r="M1193" s="3"/>
      <c r="N1193" s="2"/>
      <c r="O1193" s="7"/>
      <c r="P1193" s="2"/>
      <c r="Q1193" s="7"/>
      <c r="R1193" s="14"/>
      <c r="S1193" s="14"/>
      <c r="T1193" s="20"/>
      <c r="U1193" s="20"/>
      <c r="V1193" s="20"/>
      <c r="W1193" s="32"/>
      <c r="X1193" s="173"/>
      <c r="Y1193" s="174"/>
      <c r="Z1193" s="6"/>
      <c r="AA1193" s="6"/>
      <c r="AB1193" s="6"/>
      <c r="AC1193" s="6"/>
      <c r="AD1193" s="6"/>
      <c r="AE1193" s="6"/>
      <c r="AF1193" s="6"/>
      <c r="AG1193" s="6"/>
      <c r="AH1193" s="6"/>
      <c r="AI1193" s="6"/>
      <c r="AJ1193" s="6"/>
    </row>
    <row r="1194" spans="2:36" s="9" customFormat="1" ht="6" hidden="1" customHeight="1" x14ac:dyDescent="0.35">
      <c r="B1194" s="10"/>
      <c r="F1194" s="7"/>
      <c r="G1194" s="2"/>
      <c r="H1194" s="7"/>
      <c r="I1194" s="7"/>
      <c r="J1194" s="7"/>
      <c r="K1194" s="7"/>
      <c r="L1194" s="7"/>
      <c r="M1194" s="3"/>
      <c r="N1194" s="2"/>
      <c r="O1194" s="7"/>
      <c r="P1194" s="2"/>
      <c r="Q1194" s="7"/>
      <c r="R1194" s="14"/>
      <c r="S1194" s="14"/>
      <c r="T1194" s="20"/>
      <c r="U1194" s="20"/>
      <c r="V1194" s="20"/>
      <c r="W1194" s="32"/>
      <c r="X1194" s="173"/>
      <c r="Y1194" s="174"/>
      <c r="Z1194" s="6"/>
      <c r="AA1194" s="6"/>
      <c r="AB1194" s="6"/>
      <c r="AC1194" s="6"/>
      <c r="AD1194" s="6"/>
      <c r="AE1194" s="6"/>
      <c r="AF1194" s="6"/>
      <c r="AG1194" s="6"/>
      <c r="AH1194" s="6"/>
      <c r="AI1194" s="6"/>
      <c r="AJ1194" s="6"/>
    </row>
    <row r="1195" spans="2:36" s="9" customFormat="1" ht="6" hidden="1" customHeight="1" x14ac:dyDescent="0.35">
      <c r="B1195" s="10"/>
      <c r="F1195" s="7"/>
      <c r="G1195" s="2"/>
      <c r="H1195" s="7"/>
      <c r="I1195" s="7"/>
      <c r="J1195" s="7"/>
      <c r="K1195" s="7"/>
      <c r="L1195" s="7"/>
      <c r="M1195" s="3"/>
      <c r="N1195" s="2"/>
      <c r="O1195" s="7"/>
      <c r="P1195" s="2"/>
      <c r="Q1195" s="7"/>
      <c r="R1195" s="14"/>
      <c r="S1195" s="14"/>
      <c r="T1195" s="20"/>
      <c r="U1195" s="20"/>
      <c r="V1195" s="20"/>
      <c r="W1195" s="32"/>
      <c r="X1195" s="173"/>
      <c r="Y1195" s="174"/>
      <c r="Z1195" s="6"/>
      <c r="AA1195" s="6"/>
      <c r="AB1195" s="6"/>
      <c r="AC1195" s="6"/>
      <c r="AD1195" s="6"/>
      <c r="AE1195" s="6"/>
      <c r="AF1195" s="6"/>
      <c r="AG1195" s="6"/>
      <c r="AH1195" s="6"/>
      <c r="AI1195" s="6"/>
      <c r="AJ1195" s="6"/>
    </row>
    <row r="1196" spans="2:36" s="9" customFormat="1" ht="6" hidden="1" customHeight="1" x14ac:dyDescent="0.35">
      <c r="B1196" s="10"/>
      <c r="F1196" s="7"/>
      <c r="G1196" s="2"/>
      <c r="H1196" s="7"/>
      <c r="I1196" s="7"/>
      <c r="J1196" s="7"/>
      <c r="K1196" s="7"/>
      <c r="L1196" s="7"/>
      <c r="M1196" s="3"/>
      <c r="N1196" s="2"/>
      <c r="O1196" s="7"/>
      <c r="P1196" s="2"/>
      <c r="Q1196" s="7"/>
      <c r="R1196" s="14"/>
      <c r="S1196" s="14"/>
      <c r="T1196" s="20"/>
      <c r="U1196" s="20"/>
      <c r="V1196" s="20"/>
      <c r="W1196" s="32"/>
      <c r="X1196" s="173"/>
      <c r="Y1196" s="174"/>
      <c r="Z1196" s="6"/>
      <c r="AA1196" s="6"/>
      <c r="AB1196" s="6"/>
      <c r="AC1196" s="6"/>
      <c r="AD1196" s="6"/>
      <c r="AE1196" s="6"/>
      <c r="AF1196" s="6"/>
      <c r="AG1196" s="6"/>
      <c r="AH1196" s="6"/>
      <c r="AI1196" s="6"/>
      <c r="AJ1196" s="6"/>
    </row>
    <row r="1197" spans="2:36" s="9" customFormat="1" ht="6" hidden="1" customHeight="1" x14ac:dyDescent="0.35">
      <c r="B1197" s="10"/>
      <c r="F1197" s="7"/>
      <c r="G1197" s="2"/>
      <c r="H1197" s="7"/>
      <c r="I1197" s="7"/>
      <c r="J1197" s="7"/>
      <c r="K1197" s="7"/>
      <c r="L1197" s="7"/>
      <c r="M1197" s="3"/>
      <c r="N1197" s="2"/>
      <c r="O1197" s="7"/>
      <c r="P1197" s="2"/>
      <c r="Q1197" s="7"/>
      <c r="R1197" s="14"/>
      <c r="S1197" s="14"/>
      <c r="T1197" s="20"/>
      <c r="U1197" s="20"/>
      <c r="V1197" s="20"/>
      <c r="W1197" s="32"/>
      <c r="X1197" s="173"/>
      <c r="Y1197" s="174"/>
      <c r="Z1197" s="6"/>
      <c r="AA1197" s="6"/>
      <c r="AB1197" s="6"/>
      <c r="AC1197" s="6"/>
      <c r="AD1197" s="6"/>
      <c r="AE1197" s="6"/>
      <c r="AF1197" s="6"/>
      <c r="AG1197" s="6"/>
      <c r="AH1197" s="6"/>
      <c r="AI1197" s="6"/>
      <c r="AJ1197" s="6"/>
    </row>
    <row r="1198" spans="2:36" s="9" customFormat="1" ht="6" hidden="1" customHeight="1" x14ac:dyDescent="0.35">
      <c r="B1198" s="10"/>
      <c r="F1198" s="7"/>
      <c r="G1198" s="2"/>
      <c r="H1198" s="7"/>
      <c r="I1198" s="7"/>
      <c r="J1198" s="7"/>
      <c r="K1198" s="7"/>
      <c r="L1198" s="7"/>
      <c r="M1198" s="3"/>
      <c r="N1198" s="2"/>
      <c r="O1198" s="7"/>
      <c r="P1198" s="2"/>
      <c r="Q1198" s="7"/>
      <c r="R1198" s="14"/>
      <c r="S1198" s="14"/>
      <c r="T1198" s="20"/>
      <c r="U1198" s="20"/>
      <c r="V1198" s="20"/>
      <c r="W1198" s="32"/>
      <c r="X1198" s="173"/>
      <c r="Y1198" s="174"/>
      <c r="Z1198" s="6"/>
      <c r="AA1198" s="6"/>
      <c r="AB1198" s="6"/>
      <c r="AC1198" s="6"/>
      <c r="AD1198" s="6"/>
      <c r="AE1198" s="6"/>
      <c r="AF1198" s="6"/>
      <c r="AG1198" s="6"/>
      <c r="AH1198" s="6"/>
      <c r="AI1198" s="6"/>
      <c r="AJ1198" s="6"/>
    </row>
    <row r="1199" spans="2:36" s="9" customFormat="1" ht="6" hidden="1" customHeight="1" x14ac:dyDescent="0.35">
      <c r="B1199" s="10"/>
      <c r="F1199" s="7"/>
      <c r="G1199" s="2"/>
      <c r="H1199" s="7"/>
      <c r="I1199" s="7"/>
      <c r="J1199" s="7"/>
      <c r="K1199" s="7"/>
      <c r="L1199" s="7"/>
      <c r="M1199" s="3"/>
      <c r="N1199" s="2"/>
      <c r="O1199" s="7"/>
      <c r="P1199" s="2"/>
      <c r="Q1199" s="7"/>
      <c r="R1199" s="14"/>
      <c r="S1199" s="14"/>
      <c r="T1199" s="20"/>
      <c r="U1199" s="20"/>
      <c r="V1199" s="20"/>
      <c r="W1199" s="32"/>
      <c r="X1199" s="173"/>
      <c r="Y1199" s="174"/>
      <c r="Z1199" s="6"/>
      <c r="AA1199" s="6"/>
      <c r="AB1199" s="6"/>
      <c r="AC1199" s="6"/>
      <c r="AD1199" s="6"/>
      <c r="AE1199" s="6"/>
      <c r="AF1199" s="6"/>
      <c r="AG1199" s="6"/>
      <c r="AH1199" s="6"/>
      <c r="AI1199" s="6"/>
      <c r="AJ1199" s="6"/>
    </row>
    <row r="1200" spans="2:36" s="9" customFormat="1" ht="6" hidden="1" customHeight="1" x14ac:dyDescent="0.35">
      <c r="B1200" s="10"/>
      <c r="F1200" s="7"/>
      <c r="G1200" s="2"/>
      <c r="H1200" s="7"/>
      <c r="I1200" s="7"/>
      <c r="J1200" s="7"/>
      <c r="K1200" s="7"/>
      <c r="L1200" s="7"/>
      <c r="M1200" s="3"/>
      <c r="N1200" s="2"/>
      <c r="O1200" s="7"/>
      <c r="P1200" s="2"/>
      <c r="Q1200" s="7"/>
      <c r="R1200" s="14"/>
      <c r="S1200" s="14"/>
      <c r="T1200" s="20"/>
      <c r="U1200" s="20"/>
      <c r="V1200" s="20"/>
      <c r="W1200" s="32"/>
      <c r="X1200" s="173"/>
      <c r="Y1200" s="174"/>
      <c r="Z1200" s="6"/>
      <c r="AA1200" s="6"/>
      <c r="AB1200" s="6"/>
      <c r="AC1200" s="6"/>
      <c r="AD1200" s="6"/>
      <c r="AE1200" s="6"/>
      <c r="AF1200" s="6"/>
      <c r="AG1200" s="6"/>
      <c r="AH1200" s="6"/>
      <c r="AI1200" s="6"/>
      <c r="AJ1200" s="6"/>
    </row>
    <row r="1201" spans="2:36" s="9" customFormat="1" ht="6" hidden="1" customHeight="1" x14ac:dyDescent="0.35">
      <c r="B1201" s="10"/>
      <c r="F1201" s="7"/>
      <c r="G1201" s="2"/>
      <c r="H1201" s="7"/>
      <c r="I1201" s="7"/>
      <c r="J1201" s="7"/>
      <c r="K1201" s="7"/>
      <c r="L1201" s="7"/>
      <c r="M1201" s="3"/>
      <c r="N1201" s="2"/>
      <c r="O1201" s="7"/>
      <c r="P1201" s="2"/>
      <c r="Q1201" s="7"/>
      <c r="R1201" s="14"/>
      <c r="S1201" s="14"/>
      <c r="T1201" s="20"/>
      <c r="U1201" s="20"/>
      <c r="V1201" s="20"/>
      <c r="W1201" s="32"/>
      <c r="X1201" s="173"/>
      <c r="Y1201" s="174"/>
      <c r="Z1201" s="6"/>
      <c r="AA1201" s="6"/>
      <c r="AB1201" s="6"/>
      <c r="AC1201" s="6"/>
      <c r="AD1201" s="6"/>
      <c r="AE1201" s="6"/>
      <c r="AF1201" s="6"/>
      <c r="AG1201" s="6"/>
      <c r="AH1201" s="6"/>
      <c r="AI1201" s="6"/>
      <c r="AJ1201" s="6"/>
    </row>
    <row r="1202" spans="2:36" s="9" customFormat="1" ht="6" hidden="1" customHeight="1" x14ac:dyDescent="0.35">
      <c r="B1202" s="10"/>
      <c r="F1202" s="7"/>
      <c r="G1202" s="2"/>
      <c r="H1202" s="7"/>
      <c r="I1202" s="7"/>
      <c r="J1202" s="7"/>
      <c r="K1202" s="7"/>
      <c r="L1202" s="7"/>
      <c r="M1202" s="3"/>
      <c r="N1202" s="2"/>
      <c r="O1202" s="7"/>
      <c r="P1202" s="2"/>
      <c r="Q1202" s="7"/>
      <c r="R1202" s="14"/>
      <c r="S1202" s="14"/>
      <c r="T1202" s="20"/>
      <c r="U1202" s="20"/>
      <c r="V1202" s="20"/>
      <c r="W1202" s="32"/>
      <c r="X1202" s="173"/>
      <c r="Y1202" s="174"/>
      <c r="Z1202" s="6"/>
      <c r="AA1202" s="6"/>
      <c r="AB1202" s="6"/>
      <c r="AC1202" s="6"/>
      <c r="AD1202" s="6"/>
      <c r="AE1202" s="6"/>
      <c r="AF1202" s="6"/>
      <c r="AG1202" s="6"/>
      <c r="AH1202" s="6"/>
      <c r="AI1202" s="6"/>
      <c r="AJ1202" s="6"/>
    </row>
    <row r="1203" spans="2:36" s="9" customFormat="1" ht="6" hidden="1" customHeight="1" x14ac:dyDescent="0.35">
      <c r="B1203" s="10"/>
      <c r="F1203" s="7"/>
      <c r="G1203" s="2"/>
      <c r="H1203" s="7"/>
      <c r="I1203" s="7"/>
      <c r="J1203" s="7"/>
      <c r="K1203" s="7"/>
      <c r="L1203" s="7"/>
      <c r="M1203" s="3"/>
      <c r="N1203" s="2"/>
      <c r="O1203" s="7"/>
      <c r="P1203" s="2"/>
      <c r="Q1203" s="7"/>
      <c r="R1203" s="14"/>
      <c r="S1203" s="14"/>
      <c r="T1203" s="20"/>
      <c r="U1203" s="20"/>
      <c r="V1203" s="20"/>
      <c r="W1203" s="32"/>
      <c r="X1203" s="173"/>
      <c r="Y1203" s="174"/>
      <c r="Z1203" s="6"/>
      <c r="AA1203" s="6"/>
      <c r="AB1203" s="6"/>
      <c r="AC1203" s="6"/>
      <c r="AD1203" s="6"/>
      <c r="AE1203" s="6"/>
      <c r="AF1203" s="6"/>
      <c r="AG1203" s="6"/>
      <c r="AH1203" s="6"/>
      <c r="AI1203" s="6"/>
      <c r="AJ1203" s="6"/>
    </row>
    <row r="1204" spans="2:36" s="9" customFormat="1" ht="6" hidden="1" customHeight="1" x14ac:dyDescent="0.35">
      <c r="B1204" s="10"/>
      <c r="F1204" s="7"/>
      <c r="G1204" s="2"/>
      <c r="H1204" s="7"/>
      <c r="I1204" s="7"/>
      <c r="J1204" s="7"/>
      <c r="K1204" s="7"/>
      <c r="L1204" s="7"/>
      <c r="M1204" s="3"/>
      <c r="N1204" s="2"/>
      <c r="O1204" s="7"/>
      <c r="P1204" s="2"/>
      <c r="Q1204" s="7"/>
      <c r="R1204" s="14"/>
      <c r="S1204" s="14"/>
      <c r="T1204" s="20"/>
      <c r="U1204" s="20"/>
      <c r="V1204" s="20"/>
      <c r="W1204" s="32"/>
      <c r="X1204" s="173"/>
      <c r="Y1204" s="174"/>
      <c r="Z1204" s="6"/>
      <c r="AA1204" s="6"/>
      <c r="AB1204" s="6"/>
      <c r="AC1204" s="6"/>
      <c r="AD1204" s="6"/>
      <c r="AE1204" s="6"/>
      <c r="AF1204" s="6"/>
      <c r="AG1204" s="6"/>
      <c r="AH1204" s="6"/>
      <c r="AI1204" s="6"/>
      <c r="AJ1204" s="6"/>
    </row>
    <row r="1205" spans="2:36" s="9" customFormat="1" ht="6" hidden="1" customHeight="1" x14ac:dyDescent="0.35">
      <c r="B1205" s="10"/>
      <c r="F1205" s="7"/>
      <c r="G1205" s="2"/>
      <c r="H1205" s="7"/>
      <c r="I1205" s="7"/>
      <c r="J1205" s="7"/>
      <c r="K1205" s="7"/>
      <c r="L1205" s="7"/>
      <c r="M1205" s="3"/>
      <c r="N1205" s="2"/>
      <c r="O1205" s="7"/>
      <c r="P1205" s="2"/>
      <c r="Q1205" s="7"/>
      <c r="R1205" s="14"/>
      <c r="S1205" s="14"/>
      <c r="T1205" s="20"/>
      <c r="U1205" s="20"/>
      <c r="V1205" s="20"/>
      <c r="W1205" s="32"/>
      <c r="X1205" s="173"/>
      <c r="Y1205" s="174"/>
      <c r="Z1205" s="6"/>
      <c r="AA1205" s="6"/>
      <c r="AB1205" s="6"/>
      <c r="AC1205" s="6"/>
      <c r="AD1205" s="6"/>
      <c r="AE1205" s="6"/>
      <c r="AF1205" s="6"/>
      <c r="AG1205" s="6"/>
      <c r="AH1205" s="6"/>
      <c r="AI1205" s="6"/>
      <c r="AJ1205" s="6"/>
    </row>
    <row r="1206" spans="2:36" s="9" customFormat="1" ht="6" hidden="1" customHeight="1" x14ac:dyDescent="0.35">
      <c r="B1206" s="10"/>
      <c r="F1206" s="7"/>
      <c r="G1206" s="2"/>
      <c r="H1206" s="7"/>
      <c r="I1206" s="7"/>
      <c r="J1206" s="7"/>
      <c r="K1206" s="7"/>
      <c r="L1206" s="7"/>
      <c r="M1206" s="3"/>
      <c r="N1206" s="2"/>
      <c r="O1206" s="7"/>
      <c r="P1206" s="2"/>
      <c r="Q1206" s="7"/>
      <c r="R1206" s="14"/>
      <c r="S1206" s="14"/>
      <c r="T1206" s="20"/>
      <c r="U1206" s="20"/>
      <c r="V1206" s="20"/>
      <c r="W1206" s="32"/>
      <c r="X1206" s="173"/>
      <c r="Y1206" s="174"/>
      <c r="Z1206" s="6"/>
      <c r="AA1206" s="6"/>
      <c r="AB1206" s="6"/>
      <c r="AC1206" s="6"/>
      <c r="AD1206" s="6"/>
      <c r="AE1206" s="6"/>
      <c r="AF1206" s="6"/>
      <c r="AG1206" s="6"/>
      <c r="AH1206" s="6"/>
      <c r="AI1206" s="6"/>
      <c r="AJ1206" s="6"/>
    </row>
    <row r="1207" spans="2:36" s="9" customFormat="1" ht="6" hidden="1" customHeight="1" x14ac:dyDescent="0.35">
      <c r="B1207" s="10"/>
      <c r="F1207" s="7"/>
      <c r="G1207" s="2"/>
      <c r="H1207" s="7"/>
      <c r="I1207" s="7"/>
      <c r="J1207" s="7"/>
      <c r="K1207" s="7"/>
      <c r="L1207" s="7"/>
      <c r="M1207" s="3"/>
      <c r="N1207" s="2"/>
      <c r="O1207" s="7"/>
      <c r="P1207" s="2"/>
      <c r="Q1207" s="7"/>
      <c r="R1207" s="14"/>
      <c r="S1207" s="14"/>
      <c r="T1207" s="20"/>
      <c r="U1207" s="20"/>
      <c r="V1207" s="20"/>
      <c r="W1207" s="32"/>
      <c r="X1207" s="173"/>
      <c r="Y1207" s="174"/>
      <c r="Z1207" s="6"/>
      <c r="AA1207" s="6"/>
      <c r="AB1207" s="6"/>
      <c r="AC1207" s="6"/>
      <c r="AD1207" s="6"/>
      <c r="AE1207" s="6"/>
      <c r="AF1207" s="6"/>
      <c r="AG1207" s="6"/>
      <c r="AH1207" s="6"/>
      <c r="AI1207" s="6"/>
      <c r="AJ1207" s="6"/>
    </row>
    <row r="1208" spans="2:36" s="9" customFormat="1" ht="6" hidden="1" customHeight="1" x14ac:dyDescent="0.35">
      <c r="B1208" s="10"/>
      <c r="F1208" s="7"/>
      <c r="G1208" s="2"/>
      <c r="H1208" s="7"/>
      <c r="I1208" s="7"/>
      <c r="J1208" s="7"/>
      <c r="K1208" s="7"/>
      <c r="L1208" s="7"/>
      <c r="M1208" s="3"/>
      <c r="N1208" s="2"/>
      <c r="O1208" s="7"/>
      <c r="P1208" s="2"/>
      <c r="Q1208" s="7"/>
      <c r="R1208" s="14"/>
      <c r="S1208" s="14"/>
      <c r="T1208" s="20"/>
      <c r="U1208" s="20"/>
      <c r="V1208" s="20"/>
      <c r="W1208" s="32"/>
      <c r="X1208" s="173"/>
      <c r="Y1208" s="174"/>
      <c r="Z1208" s="6"/>
      <c r="AA1208" s="6"/>
      <c r="AB1208" s="6"/>
      <c r="AC1208" s="6"/>
      <c r="AD1208" s="6"/>
      <c r="AE1208" s="6"/>
      <c r="AF1208" s="6"/>
      <c r="AG1208" s="6"/>
      <c r="AH1208" s="6"/>
      <c r="AI1208" s="6"/>
      <c r="AJ1208" s="6"/>
    </row>
    <row r="1209" spans="2:36" s="9" customFormat="1" ht="6" hidden="1" customHeight="1" x14ac:dyDescent="0.35">
      <c r="B1209" s="10"/>
      <c r="F1209" s="7"/>
      <c r="G1209" s="2"/>
      <c r="H1209" s="7"/>
      <c r="I1209" s="7"/>
      <c r="J1209" s="7"/>
      <c r="K1209" s="7"/>
      <c r="L1209" s="7"/>
      <c r="M1209" s="3"/>
      <c r="N1209" s="2"/>
      <c r="O1209" s="7"/>
      <c r="P1209" s="2"/>
      <c r="Q1209" s="7"/>
      <c r="R1209" s="14"/>
      <c r="S1209" s="14"/>
      <c r="T1209" s="20"/>
      <c r="U1209" s="20"/>
      <c r="V1209" s="20"/>
      <c r="W1209" s="32"/>
      <c r="X1209" s="173"/>
      <c r="Y1209" s="174"/>
      <c r="Z1209" s="6"/>
      <c r="AA1209" s="6"/>
      <c r="AB1209" s="6"/>
      <c r="AC1209" s="6"/>
      <c r="AD1209" s="6"/>
      <c r="AE1209" s="6"/>
      <c r="AF1209" s="6"/>
      <c r="AG1209" s="6"/>
      <c r="AH1209" s="6"/>
      <c r="AI1209" s="6"/>
      <c r="AJ1209" s="6"/>
    </row>
    <row r="1210" spans="2:36" s="9" customFormat="1" ht="6" hidden="1" customHeight="1" x14ac:dyDescent="0.35">
      <c r="B1210" s="10"/>
      <c r="F1210" s="7"/>
      <c r="G1210" s="2"/>
      <c r="H1210" s="7"/>
      <c r="I1210" s="7"/>
      <c r="J1210" s="7"/>
      <c r="K1210" s="7"/>
      <c r="L1210" s="7"/>
      <c r="M1210" s="3"/>
      <c r="N1210" s="2"/>
      <c r="O1210" s="7"/>
      <c r="P1210" s="2"/>
      <c r="Q1210" s="7"/>
      <c r="R1210" s="14"/>
      <c r="S1210" s="14"/>
      <c r="T1210" s="20"/>
      <c r="U1210" s="20"/>
      <c r="V1210" s="20"/>
      <c r="W1210" s="32"/>
      <c r="X1210" s="173"/>
      <c r="Y1210" s="174"/>
      <c r="Z1210" s="6"/>
      <c r="AA1210" s="6"/>
      <c r="AB1210" s="6"/>
      <c r="AC1210" s="6"/>
      <c r="AD1210" s="6"/>
      <c r="AE1210" s="6"/>
      <c r="AF1210" s="6"/>
      <c r="AG1210" s="6"/>
      <c r="AH1210" s="6"/>
      <c r="AI1210" s="6"/>
      <c r="AJ1210" s="6"/>
    </row>
    <row r="1211" spans="2:36" s="9" customFormat="1" ht="6" hidden="1" customHeight="1" x14ac:dyDescent="0.35">
      <c r="B1211" s="10"/>
      <c r="F1211" s="7"/>
      <c r="G1211" s="2"/>
      <c r="H1211" s="7"/>
      <c r="I1211" s="7"/>
      <c r="J1211" s="7"/>
      <c r="K1211" s="7"/>
      <c r="L1211" s="7"/>
      <c r="M1211" s="3"/>
      <c r="N1211" s="2"/>
      <c r="O1211" s="7"/>
      <c r="P1211" s="2"/>
      <c r="Q1211" s="7"/>
      <c r="R1211" s="14"/>
      <c r="S1211" s="14"/>
      <c r="T1211" s="20"/>
      <c r="U1211" s="20"/>
      <c r="V1211" s="20"/>
      <c r="W1211" s="32"/>
      <c r="X1211" s="173"/>
      <c r="Y1211" s="174"/>
      <c r="Z1211" s="6"/>
      <c r="AA1211" s="6"/>
      <c r="AB1211" s="6"/>
      <c r="AC1211" s="6"/>
      <c r="AD1211" s="6"/>
      <c r="AE1211" s="6"/>
      <c r="AF1211" s="6"/>
      <c r="AG1211" s="6"/>
      <c r="AH1211" s="6"/>
      <c r="AI1211" s="6"/>
      <c r="AJ1211" s="6"/>
    </row>
    <row r="1212" spans="2:36" s="9" customFormat="1" ht="6" hidden="1" customHeight="1" x14ac:dyDescent="0.35">
      <c r="B1212" s="10"/>
      <c r="F1212" s="7"/>
      <c r="G1212" s="2"/>
      <c r="H1212" s="7"/>
      <c r="I1212" s="7"/>
      <c r="J1212" s="7"/>
      <c r="K1212" s="7"/>
      <c r="L1212" s="7"/>
      <c r="M1212" s="3"/>
      <c r="N1212" s="2"/>
      <c r="O1212" s="7"/>
      <c r="P1212" s="2"/>
      <c r="Q1212" s="7"/>
      <c r="R1212" s="14"/>
      <c r="S1212" s="14"/>
      <c r="T1212" s="20"/>
      <c r="U1212" s="20"/>
      <c r="V1212" s="20"/>
      <c r="W1212" s="32"/>
      <c r="X1212" s="173"/>
      <c r="Y1212" s="174"/>
      <c r="Z1212" s="6"/>
      <c r="AA1212" s="6"/>
      <c r="AB1212" s="6"/>
      <c r="AC1212" s="6"/>
      <c r="AD1212" s="6"/>
      <c r="AE1212" s="6"/>
      <c r="AF1212" s="6"/>
      <c r="AG1212" s="6"/>
      <c r="AH1212" s="6"/>
      <c r="AI1212" s="6"/>
      <c r="AJ1212" s="6"/>
    </row>
    <row r="1213" spans="2:36" s="9" customFormat="1" ht="6" hidden="1" customHeight="1" x14ac:dyDescent="0.35">
      <c r="B1213" s="10"/>
      <c r="F1213" s="7"/>
      <c r="G1213" s="2"/>
      <c r="H1213" s="7"/>
      <c r="I1213" s="7"/>
      <c r="J1213" s="7"/>
      <c r="K1213" s="7"/>
      <c r="L1213" s="7"/>
      <c r="M1213" s="3"/>
      <c r="N1213" s="2"/>
      <c r="O1213" s="7"/>
      <c r="P1213" s="2"/>
      <c r="Q1213" s="7"/>
      <c r="R1213" s="14"/>
      <c r="S1213" s="14"/>
      <c r="T1213" s="20"/>
      <c r="U1213" s="20"/>
      <c r="V1213" s="20"/>
      <c r="W1213" s="32"/>
      <c r="X1213" s="173"/>
      <c r="Y1213" s="174"/>
      <c r="Z1213" s="6"/>
      <c r="AA1213" s="6"/>
      <c r="AB1213" s="6"/>
      <c r="AC1213" s="6"/>
      <c r="AD1213" s="6"/>
      <c r="AE1213" s="6"/>
      <c r="AF1213" s="6"/>
      <c r="AG1213" s="6"/>
      <c r="AH1213" s="6"/>
      <c r="AI1213" s="6"/>
      <c r="AJ1213" s="6"/>
    </row>
    <row r="1214" spans="2:36" s="9" customFormat="1" ht="6" hidden="1" customHeight="1" x14ac:dyDescent="0.35">
      <c r="B1214" s="10"/>
      <c r="F1214" s="7"/>
      <c r="G1214" s="2"/>
      <c r="H1214" s="7"/>
      <c r="I1214" s="7"/>
      <c r="J1214" s="7"/>
      <c r="K1214" s="7"/>
      <c r="L1214" s="7"/>
      <c r="M1214" s="3"/>
      <c r="N1214" s="2"/>
      <c r="O1214" s="7"/>
      <c r="P1214" s="2"/>
      <c r="Q1214" s="7"/>
      <c r="R1214" s="14"/>
      <c r="S1214" s="14"/>
      <c r="T1214" s="20"/>
      <c r="U1214" s="20"/>
      <c r="V1214" s="20"/>
      <c r="W1214" s="32"/>
      <c r="X1214" s="173"/>
      <c r="Y1214" s="174"/>
      <c r="Z1214" s="6"/>
      <c r="AA1214" s="6"/>
      <c r="AB1214" s="6"/>
      <c r="AC1214" s="6"/>
      <c r="AD1214" s="6"/>
      <c r="AE1214" s="6"/>
      <c r="AF1214" s="6"/>
      <c r="AG1214" s="6"/>
      <c r="AH1214" s="6"/>
      <c r="AI1214" s="6"/>
      <c r="AJ1214" s="6"/>
    </row>
    <row r="1215" spans="2:36" s="9" customFormat="1" ht="6" hidden="1" customHeight="1" x14ac:dyDescent="0.35">
      <c r="B1215" s="10"/>
      <c r="F1215" s="7"/>
      <c r="G1215" s="2"/>
      <c r="H1215" s="7"/>
      <c r="I1215" s="7"/>
      <c r="J1215" s="7"/>
      <c r="K1215" s="7"/>
      <c r="L1215" s="7"/>
      <c r="M1215" s="3"/>
      <c r="N1215" s="2"/>
      <c r="O1215" s="7"/>
      <c r="P1215" s="2"/>
      <c r="Q1215" s="7"/>
      <c r="R1215" s="14"/>
      <c r="S1215" s="14"/>
      <c r="T1215" s="20"/>
      <c r="U1215" s="20"/>
      <c r="V1215" s="20"/>
      <c r="W1215" s="32"/>
      <c r="X1215" s="173"/>
      <c r="Y1215" s="174"/>
      <c r="Z1215" s="6"/>
      <c r="AA1215" s="6"/>
      <c r="AB1215" s="6"/>
      <c r="AC1215" s="6"/>
      <c r="AD1215" s="6"/>
      <c r="AE1215" s="6"/>
      <c r="AF1215" s="6"/>
      <c r="AG1215" s="6"/>
      <c r="AH1215" s="6"/>
      <c r="AI1215" s="6"/>
      <c r="AJ1215" s="6"/>
    </row>
    <row r="1216" spans="2:36" s="9" customFormat="1" ht="6" hidden="1" customHeight="1" x14ac:dyDescent="0.35">
      <c r="B1216" s="10"/>
      <c r="F1216" s="7"/>
      <c r="G1216" s="2"/>
      <c r="H1216" s="7"/>
      <c r="I1216" s="7"/>
      <c r="J1216" s="7"/>
      <c r="K1216" s="7"/>
      <c r="L1216" s="7"/>
      <c r="M1216" s="3"/>
      <c r="N1216" s="2"/>
      <c r="O1216" s="7"/>
      <c r="P1216" s="2"/>
      <c r="Q1216" s="7"/>
      <c r="R1216" s="14"/>
      <c r="S1216" s="14"/>
      <c r="T1216" s="20"/>
      <c r="U1216" s="20"/>
      <c r="V1216" s="20"/>
      <c r="W1216" s="32"/>
      <c r="X1216" s="173"/>
      <c r="Y1216" s="174"/>
      <c r="Z1216" s="6"/>
      <c r="AA1216" s="6"/>
      <c r="AB1216" s="6"/>
      <c r="AC1216" s="6"/>
      <c r="AD1216" s="6"/>
      <c r="AE1216" s="6"/>
      <c r="AF1216" s="6"/>
      <c r="AG1216" s="6"/>
      <c r="AH1216" s="6"/>
      <c r="AI1216" s="6"/>
      <c r="AJ1216" s="6"/>
    </row>
    <row r="1217" spans="2:36" s="9" customFormat="1" ht="6" hidden="1" customHeight="1" x14ac:dyDescent="0.35">
      <c r="B1217" s="10"/>
      <c r="F1217" s="7"/>
      <c r="G1217" s="2"/>
      <c r="H1217" s="7"/>
      <c r="I1217" s="7"/>
      <c r="J1217" s="7"/>
      <c r="K1217" s="7"/>
      <c r="L1217" s="7"/>
      <c r="M1217" s="3"/>
      <c r="N1217" s="2"/>
      <c r="O1217" s="7"/>
      <c r="P1217" s="2"/>
      <c r="Q1217" s="7"/>
      <c r="R1217" s="14"/>
      <c r="S1217" s="14"/>
      <c r="T1217" s="20"/>
      <c r="U1217" s="20"/>
      <c r="V1217" s="20"/>
      <c r="W1217" s="32"/>
      <c r="X1217" s="173"/>
      <c r="Y1217" s="174"/>
      <c r="Z1217" s="6"/>
      <c r="AA1217" s="6"/>
      <c r="AB1217" s="6"/>
      <c r="AC1217" s="6"/>
      <c r="AD1217" s="6"/>
      <c r="AE1217" s="6"/>
      <c r="AF1217" s="6"/>
      <c r="AG1217" s="6"/>
      <c r="AH1217" s="6"/>
      <c r="AI1217" s="6"/>
      <c r="AJ1217" s="6"/>
    </row>
    <row r="1218" spans="2:36" s="9" customFormat="1" ht="6" hidden="1" customHeight="1" x14ac:dyDescent="0.35">
      <c r="B1218" s="10"/>
      <c r="F1218" s="7"/>
      <c r="G1218" s="2"/>
      <c r="H1218" s="7"/>
      <c r="I1218" s="7"/>
      <c r="J1218" s="7"/>
      <c r="K1218" s="7"/>
      <c r="L1218" s="7"/>
      <c r="M1218" s="3"/>
      <c r="N1218" s="2"/>
      <c r="O1218" s="7"/>
      <c r="P1218" s="2"/>
      <c r="Q1218" s="7"/>
      <c r="R1218" s="14"/>
      <c r="S1218" s="14"/>
      <c r="T1218" s="20"/>
      <c r="U1218" s="20"/>
      <c r="V1218" s="20"/>
      <c r="W1218" s="32"/>
      <c r="X1218" s="173"/>
      <c r="Y1218" s="174"/>
      <c r="Z1218" s="6"/>
      <c r="AA1218" s="6"/>
      <c r="AB1218" s="6"/>
      <c r="AC1218" s="6"/>
      <c r="AD1218" s="6"/>
      <c r="AE1218" s="6"/>
      <c r="AF1218" s="6"/>
      <c r="AG1218" s="6"/>
      <c r="AH1218" s="6"/>
      <c r="AI1218" s="6"/>
      <c r="AJ1218" s="6"/>
    </row>
    <row r="1219" spans="2:36" s="9" customFormat="1" ht="6" hidden="1" customHeight="1" x14ac:dyDescent="0.35">
      <c r="B1219" s="10"/>
      <c r="F1219" s="7"/>
      <c r="G1219" s="2"/>
      <c r="H1219" s="7"/>
      <c r="I1219" s="7"/>
      <c r="J1219" s="7"/>
      <c r="K1219" s="7"/>
      <c r="L1219" s="7"/>
      <c r="M1219" s="3"/>
      <c r="N1219" s="2"/>
      <c r="O1219" s="7"/>
      <c r="P1219" s="2"/>
      <c r="Q1219" s="7"/>
      <c r="R1219" s="14"/>
      <c r="S1219" s="14"/>
      <c r="T1219" s="20"/>
      <c r="U1219" s="20"/>
      <c r="V1219" s="20"/>
      <c r="W1219" s="32"/>
      <c r="X1219" s="173"/>
      <c r="Y1219" s="174"/>
      <c r="Z1219" s="6"/>
      <c r="AA1219" s="6"/>
      <c r="AB1219" s="6"/>
      <c r="AC1219" s="6"/>
      <c r="AD1219" s="6"/>
      <c r="AE1219" s="6"/>
      <c r="AF1219" s="6"/>
      <c r="AG1219" s="6"/>
      <c r="AH1219" s="6"/>
      <c r="AI1219" s="6"/>
      <c r="AJ1219" s="6"/>
    </row>
    <row r="1220" spans="2:36" s="9" customFormat="1" ht="6" hidden="1" customHeight="1" x14ac:dyDescent="0.35">
      <c r="B1220" s="10"/>
      <c r="F1220" s="7"/>
      <c r="G1220" s="2"/>
      <c r="H1220" s="7"/>
      <c r="I1220" s="7"/>
      <c r="J1220" s="7"/>
      <c r="K1220" s="7"/>
      <c r="L1220" s="7"/>
      <c r="M1220" s="3"/>
      <c r="N1220" s="2"/>
      <c r="O1220" s="7"/>
      <c r="P1220" s="2"/>
      <c r="Q1220" s="7"/>
      <c r="R1220" s="14"/>
      <c r="S1220" s="14"/>
      <c r="T1220" s="20"/>
      <c r="U1220" s="20"/>
      <c r="V1220" s="20"/>
      <c r="W1220" s="32"/>
      <c r="X1220" s="173"/>
      <c r="Y1220" s="174"/>
      <c r="Z1220" s="6"/>
      <c r="AA1220" s="6"/>
      <c r="AB1220" s="6"/>
      <c r="AC1220" s="6"/>
      <c r="AD1220" s="6"/>
      <c r="AE1220" s="6"/>
      <c r="AF1220" s="6"/>
      <c r="AG1220" s="6"/>
      <c r="AH1220" s="6"/>
      <c r="AI1220" s="6"/>
      <c r="AJ1220" s="6"/>
    </row>
    <row r="1221" spans="2:36" s="9" customFormat="1" ht="6" hidden="1" customHeight="1" x14ac:dyDescent="0.35">
      <c r="B1221" s="10"/>
      <c r="F1221" s="7"/>
      <c r="G1221" s="2"/>
      <c r="H1221" s="7"/>
      <c r="I1221" s="7"/>
      <c r="J1221" s="7"/>
      <c r="K1221" s="7"/>
      <c r="L1221" s="7"/>
      <c r="M1221" s="3"/>
      <c r="N1221" s="2"/>
      <c r="O1221" s="7"/>
      <c r="P1221" s="2"/>
      <c r="Q1221" s="7"/>
      <c r="R1221" s="14"/>
      <c r="S1221" s="14"/>
      <c r="T1221" s="20"/>
      <c r="U1221" s="20"/>
      <c r="V1221" s="20"/>
      <c r="W1221" s="32"/>
      <c r="X1221" s="173"/>
      <c r="Y1221" s="174"/>
      <c r="Z1221" s="6"/>
      <c r="AA1221" s="6"/>
      <c r="AB1221" s="6"/>
      <c r="AC1221" s="6"/>
      <c r="AD1221" s="6"/>
      <c r="AE1221" s="6"/>
      <c r="AF1221" s="6"/>
      <c r="AG1221" s="6"/>
      <c r="AH1221" s="6"/>
      <c r="AI1221" s="6"/>
      <c r="AJ1221" s="6"/>
    </row>
    <row r="1222" spans="2:36" s="9" customFormat="1" ht="6" hidden="1" customHeight="1" x14ac:dyDescent="0.35">
      <c r="B1222" s="10"/>
      <c r="F1222" s="7"/>
      <c r="G1222" s="2"/>
      <c r="H1222" s="7"/>
      <c r="I1222" s="7"/>
      <c r="J1222" s="7"/>
      <c r="K1222" s="7"/>
      <c r="L1222" s="7"/>
      <c r="M1222" s="3"/>
      <c r="N1222" s="2"/>
      <c r="O1222" s="7"/>
      <c r="P1222" s="2"/>
      <c r="Q1222" s="7"/>
      <c r="R1222" s="14"/>
      <c r="S1222" s="14"/>
      <c r="T1222" s="20"/>
      <c r="U1222" s="20"/>
      <c r="V1222" s="20"/>
      <c r="W1222" s="32"/>
      <c r="X1222" s="173"/>
      <c r="Y1222" s="174"/>
      <c r="Z1222" s="6"/>
      <c r="AA1222" s="6"/>
      <c r="AB1222" s="6"/>
      <c r="AC1222" s="6"/>
      <c r="AD1222" s="6"/>
      <c r="AE1222" s="6"/>
      <c r="AF1222" s="6"/>
      <c r="AG1222" s="6"/>
      <c r="AH1222" s="6"/>
      <c r="AI1222" s="6"/>
      <c r="AJ1222" s="6"/>
    </row>
    <row r="1223" spans="2:36" s="9" customFormat="1" ht="6" hidden="1" customHeight="1" x14ac:dyDescent="0.35">
      <c r="B1223" s="10"/>
      <c r="F1223" s="7"/>
      <c r="G1223" s="2"/>
      <c r="H1223" s="7"/>
      <c r="I1223" s="7"/>
      <c r="J1223" s="7"/>
      <c r="K1223" s="7"/>
      <c r="L1223" s="7"/>
      <c r="M1223" s="3"/>
      <c r="N1223" s="2"/>
      <c r="O1223" s="7"/>
      <c r="P1223" s="2"/>
      <c r="Q1223" s="7"/>
      <c r="R1223" s="14"/>
      <c r="S1223" s="14"/>
      <c r="T1223" s="20"/>
      <c r="U1223" s="20"/>
      <c r="V1223" s="20"/>
      <c r="W1223" s="32"/>
      <c r="X1223" s="173"/>
      <c r="Y1223" s="174"/>
      <c r="Z1223" s="6"/>
      <c r="AA1223" s="6"/>
      <c r="AB1223" s="6"/>
      <c r="AC1223" s="6"/>
      <c r="AD1223" s="6"/>
      <c r="AE1223" s="6"/>
      <c r="AF1223" s="6"/>
      <c r="AG1223" s="6"/>
      <c r="AH1223" s="6"/>
      <c r="AI1223" s="6"/>
      <c r="AJ1223" s="6"/>
    </row>
    <row r="1224" spans="2:36" s="9" customFormat="1" ht="6" hidden="1" customHeight="1" x14ac:dyDescent="0.35">
      <c r="B1224" s="10"/>
      <c r="F1224" s="7"/>
      <c r="G1224" s="2"/>
      <c r="H1224" s="7"/>
      <c r="I1224" s="7"/>
      <c r="J1224" s="7"/>
      <c r="K1224" s="7"/>
      <c r="L1224" s="7"/>
      <c r="M1224" s="3"/>
      <c r="N1224" s="2"/>
      <c r="O1224" s="7"/>
      <c r="P1224" s="2"/>
      <c r="Q1224" s="7"/>
      <c r="R1224" s="14"/>
      <c r="S1224" s="14"/>
      <c r="T1224" s="20"/>
      <c r="U1224" s="20"/>
      <c r="V1224" s="20"/>
      <c r="W1224" s="32"/>
      <c r="X1224" s="173"/>
      <c r="Y1224" s="174"/>
      <c r="Z1224" s="6"/>
      <c r="AA1224" s="6"/>
      <c r="AB1224" s="6"/>
      <c r="AC1224" s="6"/>
      <c r="AD1224" s="6"/>
      <c r="AE1224" s="6"/>
      <c r="AF1224" s="6"/>
      <c r="AG1224" s="6"/>
      <c r="AH1224" s="6"/>
      <c r="AI1224" s="6"/>
      <c r="AJ1224" s="6"/>
    </row>
    <row r="1225" spans="2:36" s="9" customFormat="1" ht="6" hidden="1" customHeight="1" x14ac:dyDescent="0.35">
      <c r="B1225" s="10"/>
      <c r="F1225" s="7"/>
      <c r="G1225" s="2"/>
      <c r="H1225" s="7"/>
      <c r="I1225" s="7"/>
      <c r="J1225" s="7"/>
      <c r="K1225" s="7"/>
      <c r="L1225" s="7"/>
      <c r="M1225" s="3"/>
      <c r="N1225" s="2"/>
      <c r="O1225" s="7"/>
      <c r="P1225" s="2"/>
      <c r="Q1225" s="7"/>
      <c r="R1225" s="14"/>
      <c r="S1225" s="14"/>
      <c r="T1225" s="20"/>
      <c r="U1225" s="20"/>
      <c r="V1225" s="20"/>
      <c r="W1225" s="32"/>
      <c r="X1225" s="173"/>
      <c r="Y1225" s="174"/>
      <c r="Z1225" s="6"/>
      <c r="AA1225" s="6"/>
      <c r="AB1225" s="6"/>
      <c r="AC1225" s="6"/>
      <c r="AD1225" s="6"/>
      <c r="AE1225" s="6"/>
      <c r="AF1225" s="6"/>
      <c r="AG1225" s="6"/>
      <c r="AH1225" s="6"/>
      <c r="AI1225" s="6"/>
      <c r="AJ1225" s="6"/>
    </row>
    <row r="1226" spans="2:36" s="9" customFormat="1" ht="6" hidden="1" customHeight="1" x14ac:dyDescent="0.35">
      <c r="B1226" s="10"/>
      <c r="F1226" s="7"/>
      <c r="G1226" s="2"/>
      <c r="H1226" s="7"/>
      <c r="I1226" s="7"/>
      <c r="J1226" s="7"/>
      <c r="K1226" s="7"/>
      <c r="L1226" s="7"/>
      <c r="M1226" s="3"/>
      <c r="N1226" s="2"/>
      <c r="O1226" s="7"/>
      <c r="P1226" s="2"/>
      <c r="Q1226" s="7"/>
      <c r="R1226" s="14"/>
      <c r="S1226" s="14"/>
      <c r="T1226" s="20"/>
      <c r="U1226" s="20"/>
      <c r="V1226" s="20"/>
      <c r="W1226" s="32"/>
      <c r="X1226" s="173"/>
      <c r="Y1226" s="174"/>
      <c r="Z1226" s="6"/>
      <c r="AA1226" s="6"/>
      <c r="AB1226" s="6"/>
      <c r="AC1226" s="6"/>
      <c r="AD1226" s="6"/>
      <c r="AE1226" s="6"/>
      <c r="AF1226" s="6"/>
      <c r="AG1226" s="6"/>
      <c r="AH1226" s="6"/>
      <c r="AI1226" s="6"/>
      <c r="AJ1226" s="6"/>
    </row>
    <row r="1227" spans="2:36" s="9" customFormat="1" ht="6" hidden="1" customHeight="1" x14ac:dyDescent="0.35">
      <c r="B1227" s="10"/>
      <c r="F1227" s="7"/>
      <c r="G1227" s="2"/>
      <c r="H1227" s="7"/>
      <c r="I1227" s="7"/>
      <c r="J1227" s="7"/>
      <c r="K1227" s="7"/>
      <c r="L1227" s="7"/>
      <c r="M1227" s="3"/>
      <c r="N1227" s="2"/>
      <c r="O1227" s="7"/>
      <c r="P1227" s="2"/>
      <c r="Q1227" s="7"/>
      <c r="R1227" s="14"/>
      <c r="S1227" s="14"/>
      <c r="T1227" s="20"/>
      <c r="U1227" s="20"/>
      <c r="V1227" s="20"/>
      <c r="W1227" s="32"/>
      <c r="X1227" s="173"/>
      <c r="Y1227" s="174"/>
      <c r="Z1227" s="6"/>
      <c r="AA1227" s="6"/>
      <c r="AB1227" s="6"/>
      <c r="AC1227" s="6"/>
      <c r="AD1227" s="6"/>
      <c r="AE1227" s="6"/>
      <c r="AF1227" s="6"/>
      <c r="AG1227" s="6"/>
      <c r="AH1227" s="6"/>
      <c r="AI1227" s="6"/>
      <c r="AJ1227" s="6"/>
    </row>
    <row r="1228" spans="2:36" s="9" customFormat="1" ht="6" hidden="1" customHeight="1" x14ac:dyDescent="0.35">
      <c r="B1228" s="10"/>
      <c r="F1228" s="7"/>
      <c r="G1228" s="2"/>
      <c r="H1228" s="7"/>
      <c r="I1228" s="7"/>
      <c r="J1228" s="7"/>
      <c r="K1228" s="7"/>
      <c r="L1228" s="7"/>
      <c r="M1228" s="3"/>
      <c r="N1228" s="2"/>
      <c r="O1228" s="7"/>
      <c r="P1228" s="2"/>
      <c r="Q1228" s="7"/>
      <c r="R1228" s="14"/>
      <c r="S1228" s="14"/>
      <c r="T1228" s="20"/>
      <c r="U1228" s="20"/>
      <c r="V1228" s="20"/>
      <c r="W1228" s="32"/>
      <c r="X1228" s="173"/>
      <c r="Y1228" s="174"/>
      <c r="Z1228" s="6"/>
      <c r="AA1228" s="6"/>
      <c r="AB1228" s="6"/>
      <c r="AC1228" s="6"/>
      <c r="AD1228" s="6"/>
      <c r="AE1228" s="6"/>
      <c r="AF1228" s="6"/>
      <c r="AG1228" s="6"/>
      <c r="AH1228" s="6"/>
      <c r="AI1228" s="6"/>
      <c r="AJ1228" s="6"/>
    </row>
    <row r="1229" spans="2:36" s="9" customFormat="1" ht="6" hidden="1" customHeight="1" x14ac:dyDescent="0.35">
      <c r="B1229" s="10"/>
      <c r="F1229" s="7"/>
      <c r="G1229" s="2"/>
      <c r="H1229" s="7"/>
      <c r="I1229" s="7"/>
      <c r="J1229" s="7"/>
      <c r="K1229" s="7"/>
      <c r="L1229" s="7"/>
      <c r="M1229" s="3"/>
      <c r="N1229" s="2"/>
      <c r="O1229" s="7"/>
      <c r="P1229" s="2"/>
      <c r="Q1229" s="7"/>
      <c r="R1229" s="14"/>
      <c r="S1229" s="14"/>
      <c r="T1229" s="20"/>
      <c r="U1229" s="20"/>
      <c r="V1229" s="20"/>
      <c r="W1229" s="32"/>
      <c r="X1229" s="173"/>
      <c r="Y1229" s="174"/>
      <c r="Z1229" s="6"/>
      <c r="AA1229" s="6"/>
      <c r="AB1229" s="6"/>
      <c r="AC1229" s="6"/>
      <c r="AD1229" s="6"/>
      <c r="AE1229" s="6"/>
      <c r="AF1229" s="6"/>
      <c r="AG1229" s="6"/>
      <c r="AH1229" s="6"/>
      <c r="AI1229" s="6"/>
      <c r="AJ1229" s="6"/>
    </row>
    <row r="1230" spans="2:36" s="9" customFormat="1" ht="6" hidden="1" customHeight="1" x14ac:dyDescent="0.35">
      <c r="B1230" s="10"/>
      <c r="F1230" s="7"/>
      <c r="G1230" s="2"/>
      <c r="H1230" s="7"/>
      <c r="I1230" s="7"/>
      <c r="J1230" s="7"/>
      <c r="K1230" s="7"/>
      <c r="L1230" s="7"/>
      <c r="M1230" s="3"/>
      <c r="N1230" s="2"/>
      <c r="O1230" s="7"/>
      <c r="P1230" s="2"/>
      <c r="Q1230" s="7"/>
      <c r="R1230" s="14"/>
      <c r="S1230" s="14"/>
      <c r="T1230" s="20"/>
      <c r="U1230" s="20"/>
      <c r="V1230" s="20"/>
      <c r="W1230" s="32"/>
      <c r="X1230" s="173"/>
      <c r="Y1230" s="174"/>
      <c r="Z1230" s="6"/>
      <c r="AA1230" s="6"/>
      <c r="AB1230" s="6"/>
      <c r="AC1230" s="6"/>
      <c r="AD1230" s="6"/>
      <c r="AE1230" s="6"/>
      <c r="AF1230" s="6"/>
      <c r="AG1230" s="6"/>
      <c r="AH1230" s="6"/>
      <c r="AI1230" s="6"/>
      <c r="AJ1230" s="6"/>
    </row>
    <row r="1231" spans="2:36" s="9" customFormat="1" ht="6" hidden="1" customHeight="1" x14ac:dyDescent="0.35">
      <c r="B1231" s="10"/>
      <c r="F1231" s="7"/>
      <c r="G1231" s="2"/>
      <c r="H1231" s="7"/>
      <c r="I1231" s="7"/>
      <c r="J1231" s="7"/>
      <c r="K1231" s="7"/>
      <c r="L1231" s="7"/>
      <c r="M1231" s="3"/>
      <c r="N1231" s="2"/>
      <c r="O1231" s="7"/>
      <c r="P1231" s="2"/>
      <c r="Q1231" s="7"/>
      <c r="R1231" s="14"/>
      <c r="S1231" s="14"/>
      <c r="T1231" s="20"/>
      <c r="U1231" s="20"/>
      <c r="V1231" s="20"/>
      <c r="W1231" s="32"/>
      <c r="X1231" s="173"/>
      <c r="Y1231" s="174"/>
      <c r="Z1231" s="6"/>
      <c r="AA1231" s="6"/>
      <c r="AB1231" s="6"/>
      <c r="AC1231" s="6"/>
      <c r="AD1231" s="6"/>
      <c r="AE1231" s="6"/>
      <c r="AF1231" s="6"/>
      <c r="AG1231" s="6"/>
      <c r="AH1231" s="6"/>
      <c r="AI1231" s="6"/>
      <c r="AJ1231" s="6"/>
    </row>
    <row r="1232" spans="2:36" s="9" customFormat="1" ht="6" hidden="1" customHeight="1" x14ac:dyDescent="0.35">
      <c r="B1232" s="10"/>
      <c r="F1232" s="7"/>
      <c r="G1232" s="2"/>
      <c r="H1232" s="7"/>
      <c r="I1232" s="7"/>
      <c r="J1232" s="7"/>
      <c r="K1232" s="7"/>
      <c r="L1232" s="7"/>
      <c r="M1232" s="3"/>
      <c r="N1232" s="2"/>
      <c r="O1232" s="7"/>
      <c r="P1232" s="2"/>
      <c r="Q1232" s="7"/>
      <c r="R1232" s="14"/>
      <c r="S1232" s="14"/>
      <c r="T1232" s="20"/>
      <c r="U1232" s="20"/>
      <c r="V1232" s="20"/>
      <c r="W1232" s="32"/>
      <c r="X1232" s="173"/>
      <c r="Y1232" s="174"/>
      <c r="Z1232" s="6"/>
      <c r="AA1232" s="6"/>
      <c r="AB1232" s="6"/>
      <c r="AC1232" s="6"/>
      <c r="AD1232" s="6"/>
      <c r="AE1232" s="6"/>
      <c r="AF1232" s="6"/>
      <c r="AG1232" s="6"/>
      <c r="AH1232" s="6"/>
      <c r="AI1232" s="6"/>
      <c r="AJ1232" s="6"/>
    </row>
    <row r="1233" spans="2:36" s="9" customFormat="1" ht="6" hidden="1" customHeight="1" x14ac:dyDescent="0.35">
      <c r="B1233" s="10"/>
      <c r="F1233" s="7"/>
      <c r="G1233" s="2"/>
      <c r="H1233" s="7"/>
      <c r="I1233" s="7"/>
      <c r="J1233" s="7"/>
      <c r="K1233" s="7"/>
      <c r="L1233" s="7"/>
      <c r="M1233" s="3"/>
      <c r="N1233" s="2"/>
      <c r="O1233" s="7"/>
      <c r="P1233" s="2"/>
      <c r="Q1233" s="7"/>
      <c r="R1233" s="14"/>
      <c r="S1233" s="14"/>
      <c r="T1233" s="20"/>
      <c r="U1233" s="20"/>
      <c r="V1233" s="20"/>
      <c r="W1233" s="32"/>
      <c r="X1233" s="173"/>
      <c r="Y1233" s="174"/>
      <c r="Z1233" s="6"/>
      <c r="AA1233" s="6"/>
      <c r="AB1233" s="6"/>
      <c r="AC1233" s="6"/>
      <c r="AD1233" s="6"/>
      <c r="AE1233" s="6"/>
      <c r="AF1233" s="6"/>
      <c r="AG1233" s="6"/>
      <c r="AH1233" s="6"/>
      <c r="AI1233" s="6"/>
      <c r="AJ1233" s="6"/>
    </row>
    <row r="1234" spans="2:36" s="9" customFormat="1" ht="6" hidden="1" customHeight="1" x14ac:dyDescent="0.35">
      <c r="B1234" s="10"/>
      <c r="F1234" s="7"/>
      <c r="G1234" s="2"/>
      <c r="H1234" s="7"/>
      <c r="I1234" s="7"/>
      <c r="J1234" s="7"/>
      <c r="K1234" s="7"/>
      <c r="L1234" s="7"/>
      <c r="M1234" s="3"/>
      <c r="N1234" s="2"/>
      <c r="O1234" s="7"/>
      <c r="P1234" s="2"/>
      <c r="Q1234" s="7"/>
      <c r="R1234" s="14"/>
      <c r="S1234" s="14"/>
      <c r="T1234" s="20"/>
      <c r="U1234" s="20"/>
      <c r="V1234" s="20"/>
      <c r="W1234" s="32"/>
      <c r="X1234" s="173"/>
      <c r="Y1234" s="174"/>
      <c r="Z1234" s="6"/>
      <c r="AA1234" s="6"/>
      <c r="AB1234" s="6"/>
      <c r="AC1234" s="6"/>
      <c r="AD1234" s="6"/>
      <c r="AE1234" s="6"/>
      <c r="AF1234" s="6"/>
      <c r="AG1234" s="6"/>
      <c r="AH1234" s="6"/>
      <c r="AI1234" s="6"/>
      <c r="AJ1234" s="6"/>
    </row>
    <row r="1235" spans="2:36" s="9" customFormat="1" ht="6" hidden="1" customHeight="1" x14ac:dyDescent="0.35">
      <c r="B1235" s="10"/>
      <c r="F1235" s="7"/>
      <c r="G1235" s="2"/>
      <c r="H1235" s="7"/>
      <c r="I1235" s="7"/>
      <c r="J1235" s="7"/>
      <c r="K1235" s="7"/>
      <c r="L1235" s="7"/>
      <c r="M1235" s="3"/>
      <c r="N1235" s="2"/>
      <c r="O1235" s="7"/>
      <c r="P1235" s="2"/>
      <c r="Q1235" s="7"/>
      <c r="R1235" s="14"/>
      <c r="S1235" s="14"/>
      <c r="T1235" s="20"/>
      <c r="U1235" s="20"/>
      <c r="V1235" s="20"/>
      <c r="W1235" s="32"/>
      <c r="X1235" s="173"/>
      <c r="Y1235" s="174"/>
      <c r="Z1235" s="6"/>
      <c r="AA1235" s="6"/>
      <c r="AB1235" s="6"/>
      <c r="AC1235" s="6"/>
      <c r="AD1235" s="6"/>
      <c r="AE1235" s="6"/>
      <c r="AF1235" s="6"/>
      <c r="AG1235" s="6"/>
      <c r="AH1235" s="6"/>
      <c r="AI1235" s="6"/>
      <c r="AJ1235" s="6"/>
    </row>
    <row r="1236" spans="2:36" s="9" customFormat="1" ht="6" hidden="1" customHeight="1" x14ac:dyDescent="0.35">
      <c r="B1236" s="10"/>
      <c r="F1236" s="7"/>
      <c r="G1236" s="2"/>
      <c r="H1236" s="7"/>
      <c r="I1236" s="7"/>
      <c r="J1236" s="7"/>
      <c r="K1236" s="7"/>
      <c r="L1236" s="7"/>
      <c r="M1236" s="3"/>
      <c r="N1236" s="2"/>
      <c r="O1236" s="7"/>
      <c r="P1236" s="2"/>
      <c r="Q1236" s="7"/>
      <c r="R1236" s="14"/>
      <c r="S1236" s="14"/>
      <c r="T1236" s="20"/>
      <c r="U1236" s="20"/>
      <c r="V1236" s="20"/>
      <c r="W1236" s="32"/>
      <c r="X1236" s="173"/>
      <c r="Y1236" s="174"/>
      <c r="Z1236" s="6"/>
      <c r="AA1236" s="6"/>
      <c r="AB1236" s="6"/>
      <c r="AC1236" s="6"/>
      <c r="AD1236" s="6"/>
      <c r="AE1236" s="6"/>
      <c r="AF1236" s="6"/>
      <c r="AG1236" s="6"/>
      <c r="AH1236" s="6"/>
      <c r="AI1236" s="6"/>
      <c r="AJ1236" s="6"/>
    </row>
    <row r="1237" spans="2:36" s="9" customFormat="1" ht="6" hidden="1" customHeight="1" x14ac:dyDescent="0.35">
      <c r="B1237" s="10"/>
      <c r="F1237" s="7"/>
      <c r="G1237" s="2"/>
      <c r="H1237" s="7"/>
      <c r="I1237" s="7"/>
      <c r="J1237" s="7"/>
      <c r="K1237" s="7"/>
      <c r="L1237" s="7"/>
      <c r="M1237" s="3"/>
      <c r="N1237" s="2"/>
      <c r="O1237" s="7"/>
      <c r="P1237" s="2"/>
      <c r="Q1237" s="7"/>
      <c r="R1237" s="14"/>
      <c r="S1237" s="14"/>
      <c r="T1237" s="20"/>
      <c r="U1237" s="20"/>
      <c r="V1237" s="20"/>
      <c r="W1237" s="32"/>
      <c r="X1237" s="173"/>
      <c r="Y1237" s="174"/>
      <c r="Z1237" s="6"/>
      <c r="AA1237" s="6"/>
      <c r="AB1237" s="6"/>
      <c r="AC1237" s="6"/>
      <c r="AD1237" s="6"/>
      <c r="AE1237" s="6"/>
      <c r="AF1237" s="6"/>
      <c r="AG1237" s="6"/>
      <c r="AH1237" s="6"/>
      <c r="AI1237" s="6"/>
      <c r="AJ1237" s="6"/>
    </row>
    <row r="1238" spans="2:36" s="9" customFormat="1" ht="6" hidden="1" customHeight="1" x14ac:dyDescent="0.35">
      <c r="B1238" s="10"/>
      <c r="F1238" s="7"/>
      <c r="G1238" s="2"/>
      <c r="H1238" s="7"/>
      <c r="I1238" s="7"/>
      <c r="J1238" s="7"/>
      <c r="K1238" s="7"/>
      <c r="L1238" s="7"/>
      <c r="M1238" s="3"/>
      <c r="N1238" s="2"/>
      <c r="O1238" s="7"/>
      <c r="P1238" s="2"/>
      <c r="Q1238" s="7"/>
      <c r="R1238" s="14"/>
      <c r="S1238" s="14"/>
      <c r="T1238" s="20"/>
      <c r="U1238" s="20"/>
      <c r="V1238" s="20"/>
      <c r="W1238" s="32"/>
      <c r="X1238" s="173"/>
      <c r="Y1238" s="174"/>
      <c r="Z1238" s="6"/>
      <c r="AA1238" s="6"/>
      <c r="AB1238" s="6"/>
      <c r="AC1238" s="6"/>
      <c r="AD1238" s="6"/>
      <c r="AE1238" s="6"/>
      <c r="AF1238" s="6"/>
      <c r="AG1238" s="6"/>
      <c r="AH1238" s="6"/>
      <c r="AI1238" s="6"/>
      <c r="AJ1238" s="6"/>
    </row>
    <row r="1239" spans="2:36" s="9" customFormat="1" ht="6" hidden="1" customHeight="1" x14ac:dyDescent="0.35">
      <c r="B1239" s="10"/>
      <c r="F1239" s="7"/>
      <c r="G1239" s="2"/>
      <c r="H1239" s="7"/>
      <c r="I1239" s="7"/>
      <c r="J1239" s="7"/>
      <c r="K1239" s="7"/>
      <c r="L1239" s="7"/>
      <c r="M1239" s="3"/>
      <c r="N1239" s="2"/>
      <c r="O1239" s="7"/>
      <c r="P1239" s="2"/>
      <c r="Q1239" s="7"/>
      <c r="R1239" s="14"/>
      <c r="S1239" s="14"/>
      <c r="T1239" s="20"/>
      <c r="U1239" s="20"/>
      <c r="V1239" s="20"/>
      <c r="W1239" s="32"/>
      <c r="X1239" s="173"/>
      <c r="Y1239" s="174"/>
      <c r="Z1239" s="6"/>
      <c r="AA1239" s="6"/>
      <c r="AB1239" s="6"/>
      <c r="AC1239" s="6"/>
      <c r="AD1239" s="6"/>
      <c r="AE1239" s="6"/>
      <c r="AF1239" s="6"/>
      <c r="AG1239" s="6"/>
      <c r="AH1239" s="6"/>
      <c r="AI1239" s="6"/>
      <c r="AJ1239" s="6"/>
    </row>
    <row r="1240" spans="2:36" s="9" customFormat="1" ht="6" hidden="1" customHeight="1" x14ac:dyDescent="0.35">
      <c r="B1240" s="10"/>
      <c r="F1240" s="7"/>
      <c r="G1240" s="2"/>
      <c r="H1240" s="7"/>
      <c r="I1240" s="7"/>
      <c r="J1240" s="7"/>
      <c r="K1240" s="7"/>
      <c r="L1240" s="7"/>
      <c r="M1240" s="3"/>
      <c r="N1240" s="2"/>
      <c r="O1240" s="7"/>
      <c r="P1240" s="2"/>
      <c r="Q1240" s="7"/>
      <c r="R1240" s="14"/>
      <c r="S1240" s="14"/>
      <c r="T1240" s="20"/>
      <c r="U1240" s="20"/>
      <c r="V1240" s="20"/>
      <c r="W1240" s="32"/>
      <c r="X1240" s="173"/>
      <c r="Y1240" s="174"/>
      <c r="Z1240" s="6"/>
      <c r="AA1240" s="6"/>
      <c r="AB1240" s="6"/>
      <c r="AC1240" s="6"/>
      <c r="AD1240" s="6"/>
      <c r="AE1240" s="6"/>
      <c r="AF1240" s="6"/>
      <c r="AG1240" s="6"/>
      <c r="AH1240" s="6"/>
      <c r="AI1240" s="6"/>
      <c r="AJ1240" s="6"/>
    </row>
    <row r="1241" spans="2:36" s="9" customFormat="1" ht="6" hidden="1" customHeight="1" x14ac:dyDescent="0.35">
      <c r="B1241" s="10"/>
      <c r="F1241" s="7"/>
      <c r="G1241" s="2"/>
      <c r="H1241" s="7"/>
      <c r="I1241" s="7"/>
      <c r="J1241" s="7"/>
      <c r="K1241" s="7"/>
      <c r="L1241" s="7"/>
      <c r="M1241" s="3"/>
      <c r="N1241" s="2"/>
      <c r="O1241" s="7"/>
      <c r="P1241" s="2"/>
      <c r="Q1241" s="7"/>
      <c r="R1241" s="14"/>
      <c r="S1241" s="14"/>
      <c r="T1241" s="20"/>
      <c r="U1241" s="20"/>
      <c r="V1241" s="20"/>
      <c r="W1241" s="32"/>
      <c r="X1241" s="173"/>
      <c r="Y1241" s="174"/>
      <c r="Z1241" s="6"/>
      <c r="AA1241" s="6"/>
      <c r="AB1241" s="6"/>
      <c r="AC1241" s="6"/>
      <c r="AD1241" s="6"/>
      <c r="AE1241" s="6"/>
      <c r="AF1241" s="6"/>
      <c r="AG1241" s="6"/>
      <c r="AH1241" s="6"/>
      <c r="AI1241" s="6"/>
      <c r="AJ1241" s="6"/>
    </row>
    <row r="1242" spans="2:36" s="9" customFormat="1" ht="6" hidden="1" customHeight="1" x14ac:dyDescent="0.35">
      <c r="B1242" s="10"/>
      <c r="F1242" s="7"/>
      <c r="G1242" s="2"/>
      <c r="H1242" s="7"/>
      <c r="I1242" s="7"/>
      <c r="J1242" s="7"/>
      <c r="K1242" s="7"/>
      <c r="L1242" s="7"/>
      <c r="M1242" s="3"/>
      <c r="N1242" s="2"/>
      <c r="O1242" s="7"/>
      <c r="P1242" s="2"/>
      <c r="Q1242" s="7"/>
      <c r="R1242" s="14"/>
      <c r="S1242" s="14"/>
      <c r="T1242" s="20"/>
      <c r="U1242" s="20"/>
      <c r="V1242" s="20"/>
      <c r="W1242" s="32"/>
      <c r="X1242" s="173"/>
      <c r="Y1242" s="174"/>
      <c r="Z1242" s="6"/>
      <c r="AA1242" s="6"/>
      <c r="AB1242" s="6"/>
      <c r="AC1242" s="6"/>
      <c r="AD1242" s="6"/>
      <c r="AE1242" s="6"/>
      <c r="AF1242" s="6"/>
      <c r="AG1242" s="6"/>
      <c r="AH1242" s="6"/>
      <c r="AI1242" s="6"/>
      <c r="AJ1242" s="6"/>
    </row>
    <row r="1243" spans="2:36" s="9" customFormat="1" ht="6" hidden="1" customHeight="1" x14ac:dyDescent="0.35">
      <c r="B1243" s="10"/>
      <c r="F1243" s="7"/>
      <c r="G1243" s="2"/>
      <c r="H1243" s="7"/>
      <c r="I1243" s="7"/>
      <c r="J1243" s="7"/>
      <c r="K1243" s="7"/>
      <c r="L1243" s="7"/>
      <c r="M1243" s="3"/>
      <c r="N1243" s="2"/>
      <c r="O1243" s="7"/>
      <c r="P1243" s="2"/>
      <c r="Q1243" s="7"/>
      <c r="R1243" s="14"/>
      <c r="S1243" s="14"/>
      <c r="T1243" s="20"/>
      <c r="U1243" s="20"/>
      <c r="V1243" s="20"/>
      <c r="W1243" s="32"/>
      <c r="X1243" s="173"/>
      <c r="Y1243" s="174"/>
      <c r="Z1243" s="6"/>
      <c r="AA1243" s="6"/>
      <c r="AB1243" s="6"/>
      <c r="AC1243" s="6"/>
      <c r="AD1243" s="6"/>
      <c r="AE1243" s="6"/>
      <c r="AF1243" s="6"/>
      <c r="AG1243" s="6"/>
      <c r="AH1243" s="6"/>
      <c r="AI1243" s="6"/>
      <c r="AJ1243" s="6"/>
    </row>
    <row r="1244" spans="2:36" s="9" customFormat="1" ht="6" hidden="1" customHeight="1" x14ac:dyDescent="0.35">
      <c r="B1244" s="10"/>
      <c r="F1244" s="7"/>
      <c r="G1244" s="2"/>
      <c r="H1244" s="7"/>
      <c r="I1244" s="7"/>
      <c r="J1244" s="7"/>
      <c r="K1244" s="7"/>
      <c r="L1244" s="7"/>
      <c r="M1244" s="3"/>
      <c r="N1244" s="2"/>
      <c r="O1244" s="7"/>
      <c r="P1244" s="2"/>
      <c r="Q1244" s="7"/>
      <c r="R1244" s="14"/>
      <c r="S1244" s="14"/>
      <c r="T1244" s="20"/>
      <c r="U1244" s="20"/>
      <c r="V1244" s="20"/>
      <c r="W1244" s="32"/>
      <c r="X1244" s="173"/>
      <c r="Y1244" s="174"/>
      <c r="Z1244" s="6"/>
      <c r="AA1244" s="6"/>
      <c r="AB1244" s="6"/>
      <c r="AC1244" s="6"/>
      <c r="AD1244" s="6"/>
      <c r="AE1244" s="6"/>
      <c r="AF1244" s="6"/>
      <c r="AG1244" s="6"/>
      <c r="AH1244" s="6"/>
      <c r="AI1244" s="6"/>
      <c r="AJ1244" s="6"/>
    </row>
    <row r="1245" spans="2:36" s="9" customFormat="1" ht="6" hidden="1" customHeight="1" x14ac:dyDescent="0.35">
      <c r="B1245" s="10"/>
      <c r="F1245" s="7"/>
      <c r="G1245" s="2"/>
      <c r="H1245" s="7"/>
      <c r="I1245" s="7"/>
      <c r="J1245" s="7"/>
      <c r="K1245" s="7"/>
      <c r="L1245" s="7"/>
      <c r="M1245" s="3"/>
      <c r="N1245" s="2"/>
      <c r="O1245" s="7"/>
      <c r="P1245" s="2"/>
      <c r="Q1245" s="7"/>
      <c r="R1245" s="14"/>
      <c r="S1245" s="14"/>
      <c r="T1245" s="20"/>
      <c r="U1245" s="20"/>
      <c r="V1245" s="20"/>
      <c r="W1245" s="32"/>
      <c r="X1245" s="173"/>
      <c r="Y1245" s="174"/>
      <c r="Z1245" s="6"/>
      <c r="AA1245" s="6"/>
      <c r="AB1245" s="6"/>
      <c r="AC1245" s="6"/>
      <c r="AD1245" s="6"/>
      <c r="AE1245" s="6"/>
      <c r="AF1245" s="6"/>
      <c r="AG1245" s="6"/>
      <c r="AH1245" s="6"/>
      <c r="AI1245" s="6"/>
      <c r="AJ1245" s="6"/>
    </row>
    <row r="1246" spans="2:36" s="9" customFormat="1" ht="6" hidden="1" customHeight="1" x14ac:dyDescent="0.35">
      <c r="B1246" s="10"/>
      <c r="F1246" s="7"/>
      <c r="G1246" s="2"/>
      <c r="H1246" s="7"/>
      <c r="I1246" s="7"/>
      <c r="J1246" s="7"/>
      <c r="K1246" s="7"/>
      <c r="L1246" s="7"/>
      <c r="M1246" s="3"/>
      <c r="N1246" s="2"/>
      <c r="O1246" s="7"/>
      <c r="P1246" s="2"/>
      <c r="Q1246" s="7"/>
      <c r="R1246" s="14"/>
      <c r="S1246" s="14"/>
      <c r="T1246" s="20"/>
      <c r="U1246" s="20"/>
      <c r="V1246" s="20"/>
      <c r="W1246" s="32"/>
      <c r="X1246" s="173"/>
      <c r="Y1246" s="174"/>
      <c r="Z1246" s="6"/>
      <c r="AA1246" s="6"/>
      <c r="AB1246" s="6"/>
      <c r="AC1246" s="6"/>
      <c r="AD1246" s="6"/>
      <c r="AE1246" s="6"/>
      <c r="AF1246" s="6"/>
      <c r="AG1246" s="6"/>
      <c r="AH1246" s="6"/>
      <c r="AI1246" s="6"/>
      <c r="AJ1246" s="6"/>
    </row>
    <row r="1247" spans="2:36" s="9" customFormat="1" ht="6" hidden="1" customHeight="1" x14ac:dyDescent="0.35">
      <c r="B1247" s="10"/>
      <c r="F1247" s="7"/>
      <c r="G1247" s="2"/>
      <c r="H1247" s="7"/>
      <c r="I1247" s="7"/>
      <c r="J1247" s="7"/>
      <c r="K1247" s="7"/>
      <c r="L1247" s="7"/>
      <c r="M1247" s="3"/>
      <c r="N1247" s="2"/>
      <c r="O1247" s="7"/>
      <c r="P1247" s="2"/>
      <c r="Q1247" s="7"/>
      <c r="R1247" s="14"/>
      <c r="S1247" s="14"/>
      <c r="T1247" s="20"/>
      <c r="U1247" s="20"/>
      <c r="V1247" s="20"/>
      <c r="W1247" s="32"/>
      <c r="X1247" s="173"/>
      <c r="Y1247" s="174"/>
      <c r="Z1247" s="6"/>
      <c r="AA1247" s="6"/>
      <c r="AB1247" s="6"/>
      <c r="AC1247" s="6"/>
      <c r="AD1247" s="6"/>
      <c r="AE1247" s="6"/>
      <c r="AF1247" s="6"/>
      <c r="AG1247" s="6"/>
      <c r="AH1247" s="6"/>
      <c r="AI1247" s="6"/>
      <c r="AJ1247" s="6"/>
    </row>
    <row r="1248" spans="2:36" s="9" customFormat="1" ht="6" hidden="1" customHeight="1" x14ac:dyDescent="0.35">
      <c r="B1248" s="10"/>
      <c r="F1248" s="7"/>
      <c r="G1248" s="2"/>
      <c r="H1248" s="7"/>
      <c r="I1248" s="7"/>
      <c r="J1248" s="7"/>
      <c r="K1248" s="7"/>
      <c r="L1248" s="7"/>
      <c r="M1248" s="3"/>
      <c r="N1248" s="2"/>
      <c r="O1248" s="7"/>
      <c r="P1248" s="2"/>
      <c r="Q1248" s="7"/>
      <c r="R1248" s="14"/>
      <c r="S1248" s="14"/>
      <c r="T1248" s="20"/>
      <c r="U1248" s="20"/>
      <c r="V1248" s="20"/>
      <c r="W1248" s="32"/>
      <c r="X1248" s="173"/>
      <c r="Y1248" s="174"/>
      <c r="Z1248" s="6"/>
      <c r="AA1248" s="6"/>
      <c r="AB1248" s="6"/>
      <c r="AC1248" s="6"/>
      <c r="AD1248" s="6"/>
      <c r="AE1248" s="6"/>
      <c r="AF1248" s="6"/>
      <c r="AG1248" s="6"/>
      <c r="AH1248" s="6"/>
      <c r="AI1248" s="6"/>
      <c r="AJ1248" s="6"/>
    </row>
    <row r="1249" spans="2:36" s="9" customFormat="1" ht="6" hidden="1" customHeight="1" x14ac:dyDescent="0.35">
      <c r="B1249" s="10"/>
      <c r="F1249" s="7"/>
      <c r="G1249" s="2"/>
      <c r="H1249" s="7"/>
      <c r="I1249" s="7"/>
      <c r="J1249" s="7"/>
      <c r="K1249" s="7"/>
      <c r="L1249" s="7"/>
      <c r="M1249" s="3"/>
      <c r="N1249" s="2"/>
      <c r="O1249" s="7"/>
      <c r="P1249" s="2"/>
      <c r="Q1249" s="7"/>
      <c r="R1249" s="14"/>
      <c r="S1249" s="14"/>
      <c r="T1249" s="20"/>
      <c r="U1249" s="20"/>
      <c r="V1249" s="20"/>
      <c r="W1249" s="32"/>
      <c r="X1249" s="173"/>
      <c r="Y1249" s="174"/>
      <c r="Z1249" s="6"/>
      <c r="AA1249" s="6"/>
      <c r="AB1249" s="6"/>
      <c r="AC1249" s="6"/>
      <c r="AD1249" s="6"/>
      <c r="AE1249" s="6"/>
      <c r="AF1249" s="6"/>
      <c r="AG1249" s="6"/>
      <c r="AH1249" s="6"/>
      <c r="AI1249" s="6"/>
      <c r="AJ1249" s="6"/>
    </row>
    <row r="1250" spans="2:36" s="9" customFormat="1" ht="6" hidden="1" customHeight="1" x14ac:dyDescent="0.35">
      <c r="B1250" s="10"/>
      <c r="F1250" s="7"/>
      <c r="G1250" s="2"/>
      <c r="H1250" s="7"/>
      <c r="I1250" s="7"/>
      <c r="J1250" s="7"/>
      <c r="K1250" s="7"/>
      <c r="L1250" s="7"/>
      <c r="M1250" s="3"/>
      <c r="N1250" s="2"/>
      <c r="O1250" s="7"/>
      <c r="P1250" s="2"/>
      <c r="Q1250" s="7"/>
      <c r="R1250" s="14"/>
      <c r="S1250" s="14"/>
      <c r="T1250" s="20"/>
      <c r="U1250" s="20"/>
      <c r="V1250" s="20"/>
      <c r="W1250" s="32"/>
      <c r="X1250" s="173"/>
      <c r="Y1250" s="174"/>
      <c r="Z1250" s="6"/>
      <c r="AA1250" s="6"/>
      <c r="AB1250" s="6"/>
      <c r="AC1250" s="6"/>
      <c r="AD1250" s="6"/>
      <c r="AE1250" s="6"/>
      <c r="AF1250" s="6"/>
      <c r="AG1250" s="6"/>
      <c r="AH1250" s="6"/>
      <c r="AI1250" s="6"/>
      <c r="AJ1250" s="6"/>
    </row>
    <row r="1251" spans="2:36" s="9" customFormat="1" ht="6" hidden="1" customHeight="1" x14ac:dyDescent="0.35">
      <c r="B1251" s="10"/>
      <c r="F1251" s="7"/>
      <c r="G1251" s="2"/>
      <c r="H1251" s="7"/>
      <c r="I1251" s="7"/>
      <c r="J1251" s="7"/>
      <c r="K1251" s="7"/>
      <c r="L1251" s="7"/>
      <c r="M1251" s="3"/>
      <c r="N1251" s="2"/>
      <c r="O1251" s="7"/>
      <c r="P1251" s="2"/>
      <c r="Q1251" s="7"/>
      <c r="R1251" s="14"/>
      <c r="S1251" s="14"/>
      <c r="T1251" s="20"/>
      <c r="U1251" s="20"/>
      <c r="V1251" s="20"/>
      <c r="W1251" s="32"/>
      <c r="X1251" s="173"/>
      <c r="Y1251" s="174"/>
      <c r="Z1251" s="6"/>
      <c r="AA1251" s="6"/>
      <c r="AB1251" s="6"/>
      <c r="AC1251" s="6"/>
      <c r="AD1251" s="6"/>
      <c r="AE1251" s="6"/>
      <c r="AF1251" s="6"/>
      <c r="AG1251" s="6"/>
      <c r="AH1251" s="6"/>
      <c r="AI1251" s="6"/>
      <c r="AJ1251" s="6"/>
    </row>
    <row r="1252" spans="2:36" s="9" customFormat="1" ht="6" hidden="1" customHeight="1" x14ac:dyDescent="0.35">
      <c r="B1252" s="10"/>
      <c r="F1252" s="7"/>
      <c r="G1252" s="2"/>
      <c r="H1252" s="7"/>
      <c r="I1252" s="7"/>
      <c r="J1252" s="7"/>
      <c r="K1252" s="7"/>
      <c r="L1252" s="7"/>
      <c r="M1252" s="3"/>
      <c r="N1252" s="2"/>
      <c r="O1252" s="7"/>
      <c r="P1252" s="2"/>
      <c r="Q1252" s="7"/>
      <c r="R1252" s="14"/>
      <c r="S1252" s="14"/>
      <c r="T1252" s="20"/>
      <c r="U1252" s="20"/>
      <c r="V1252" s="20"/>
      <c r="W1252" s="32"/>
      <c r="X1252" s="173"/>
      <c r="Y1252" s="174"/>
      <c r="Z1252" s="6"/>
      <c r="AA1252" s="6"/>
      <c r="AB1252" s="6"/>
      <c r="AC1252" s="6"/>
      <c r="AD1252" s="6"/>
      <c r="AE1252" s="6"/>
      <c r="AF1252" s="6"/>
      <c r="AG1252" s="6"/>
      <c r="AH1252" s="6"/>
      <c r="AI1252" s="6"/>
      <c r="AJ1252" s="6"/>
    </row>
    <row r="1253" spans="2:36" s="9" customFormat="1" ht="6" hidden="1" customHeight="1" x14ac:dyDescent="0.35">
      <c r="B1253" s="10"/>
      <c r="F1253" s="7"/>
      <c r="G1253" s="2"/>
      <c r="H1253" s="7"/>
      <c r="I1253" s="7"/>
      <c r="J1253" s="7"/>
      <c r="K1253" s="7"/>
      <c r="L1253" s="7"/>
      <c r="M1253" s="3"/>
      <c r="N1253" s="2"/>
      <c r="O1253" s="7"/>
      <c r="P1253" s="2"/>
      <c r="Q1253" s="7"/>
      <c r="R1253" s="14"/>
      <c r="S1253" s="14"/>
      <c r="T1253" s="20"/>
      <c r="U1253" s="20"/>
      <c r="V1253" s="20"/>
      <c r="W1253" s="32"/>
      <c r="X1253" s="173"/>
      <c r="Y1253" s="174"/>
      <c r="Z1253" s="6"/>
      <c r="AA1253" s="6"/>
      <c r="AB1253" s="6"/>
      <c r="AC1253" s="6"/>
      <c r="AD1253" s="6"/>
      <c r="AE1253" s="6"/>
      <c r="AF1253" s="6"/>
      <c r="AG1253" s="6"/>
      <c r="AH1253" s="6"/>
      <c r="AI1253" s="6"/>
      <c r="AJ1253" s="6"/>
    </row>
    <row r="1254" spans="2:36" s="9" customFormat="1" ht="6" hidden="1" customHeight="1" x14ac:dyDescent="0.35">
      <c r="B1254" s="10"/>
      <c r="F1254" s="7"/>
      <c r="G1254" s="2"/>
      <c r="H1254" s="7"/>
      <c r="I1254" s="7"/>
      <c r="J1254" s="7"/>
      <c r="K1254" s="7"/>
      <c r="L1254" s="7"/>
      <c r="M1254" s="3"/>
      <c r="N1254" s="2"/>
      <c r="O1254" s="7"/>
      <c r="P1254" s="2"/>
      <c r="Q1254" s="7"/>
      <c r="R1254" s="14"/>
      <c r="S1254" s="14"/>
      <c r="T1254" s="20"/>
      <c r="U1254" s="20"/>
      <c r="V1254" s="20"/>
      <c r="W1254" s="32"/>
      <c r="X1254" s="173"/>
      <c r="Y1254" s="174"/>
      <c r="Z1254" s="6"/>
      <c r="AA1254" s="6"/>
      <c r="AB1254" s="6"/>
      <c r="AC1254" s="6"/>
      <c r="AD1254" s="6"/>
      <c r="AE1254" s="6"/>
      <c r="AF1254" s="6"/>
      <c r="AG1254" s="6"/>
      <c r="AH1254" s="6"/>
      <c r="AI1254" s="6"/>
      <c r="AJ1254" s="6"/>
    </row>
    <row r="1255" spans="2:36" s="9" customFormat="1" ht="6" hidden="1" customHeight="1" x14ac:dyDescent="0.35">
      <c r="B1255" s="10"/>
      <c r="F1255" s="7"/>
      <c r="G1255" s="2"/>
      <c r="H1255" s="7"/>
      <c r="I1255" s="7"/>
      <c r="J1255" s="7"/>
      <c r="K1255" s="7"/>
      <c r="L1255" s="7"/>
      <c r="M1255" s="3"/>
      <c r="N1255" s="2"/>
      <c r="O1255" s="7"/>
      <c r="P1255" s="2"/>
      <c r="Q1255" s="7"/>
      <c r="R1255" s="14"/>
      <c r="S1255" s="14"/>
      <c r="T1255" s="20"/>
      <c r="U1255" s="20"/>
      <c r="V1255" s="20"/>
      <c r="W1255" s="32"/>
      <c r="X1255" s="173"/>
      <c r="Y1255" s="174"/>
      <c r="Z1255" s="6"/>
      <c r="AA1255" s="6"/>
      <c r="AB1255" s="6"/>
      <c r="AC1255" s="6"/>
      <c r="AD1255" s="6"/>
      <c r="AE1255" s="6"/>
      <c r="AF1255" s="6"/>
      <c r="AG1255" s="6"/>
      <c r="AH1255" s="6"/>
      <c r="AI1255" s="6"/>
      <c r="AJ1255" s="6"/>
    </row>
    <row r="1256" spans="2:36" s="9" customFormat="1" ht="6" hidden="1" customHeight="1" x14ac:dyDescent="0.35">
      <c r="B1256" s="10"/>
      <c r="F1256" s="7"/>
      <c r="G1256" s="2"/>
      <c r="H1256" s="7"/>
      <c r="I1256" s="7"/>
      <c r="J1256" s="7"/>
      <c r="K1256" s="7"/>
      <c r="L1256" s="7"/>
      <c r="M1256" s="3"/>
      <c r="N1256" s="2"/>
      <c r="O1256" s="7"/>
      <c r="P1256" s="2"/>
      <c r="Q1256" s="7"/>
      <c r="R1256" s="14"/>
      <c r="S1256" s="14"/>
      <c r="T1256" s="20"/>
      <c r="U1256" s="20"/>
      <c r="V1256" s="20"/>
      <c r="W1256" s="32"/>
      <c r="X1256" s="173"/>
      <c r="Y1256" s="174"/>
      <c r="Z1256" s="6"/>
      <c r="AA1256" s="6"/>
      <c r="AB1256" s="6"/>
      <c r="AC1256" s="6"/>
      <c r="AD1256" s="6"/>
      <c r="AE1256" s="6"/>
      <c r="AF1256" s="6"/>
      <c r="AG1256" s="6"/>
      <c r="AH1256" s="6"/>
      <c r="AI1256" s="6"/>
      <c r="AJ1256" s="6"/>
    </row>
    <row r="1257" spans="2:36" s="9" customFormat="1" ht="6" hidden="1" customHeight="1" x14ac:dyDescent="0.35">
      <c r="B1257" s="10"/>
      <c r="F1257" s="7"/>
      <c r="G1257" s="2"/>
      <c r="H1257" s="7"/>
      <c r="I1257" s="7"/>
      <c r="J1257" s="7"/>
      <c r="K1257" s="7"/>
      <c r="L1257" s="7"/>
      <c r="M1257" s="3"/>
      <c r="N1257" s="2"/>
      <c r="O1257" s="7"/>
      <c r="P1257" s="2"/>
      <c r="Q1257" s="7"/>
      <c r="R1257" s="14"/>
      <c r="S1257" s="14"/>
      <c r="T1257" s="20"/>
      <c r="U1257" s="20"/>
      <c r="V1257" s="20"/>
      <c r="W1257" s="32"/>
      <c r="X1257" s="173"/>
      <c r="Y1257" s="174"/>
      <c r="Z1257" s="6"/>
      <c r="AA1257" s="6"/>
      <c r="AB1257" s="6"/>
      <c r="AC1257" s="6"/>
      <c r="AD1257" s="6"/>
      <c r="AE1257" s="6"/>
      <c r="AF1257" s="6"/>
      <c r="AG1257" s="6"/>
      <c r="AH1257" s="6"/>
      <c r="AI1257" s="6"/>
      <c r="AJ1257" s="6"/>
    </row>
    <row r="1258" spans="2:36" s="9" customFormat="1" ht="6" hidden="1" customHeight="1" x14ac:dyDescent="0.35">
      <c r="B1258" s="10"/>
      <c r="F1258" s="7"/>
      <c r="G1258" s="2"/>
      <c r="H1258" s="7"/>
      <c r="I1258" s="7"/>
      <c r="J1258" s="7"/>
      <c r="K1258" s="7"/>
      <c r="L1258" s="7"/>
      <c r="M1258" s="3"/>
      <c r="N1258" s="2"/>
      <c r="O1258" s="7"/>
      <c r="P1258" s="2"/>
      <c r="Q1258" s="7"/>
      <c r="R1258" s="14"/>
      <c r="S1258" s="14"/>
      <c r="T1258" s="20"/>
      <c r="U1258" s="20"/>
      <c r="V1258" s="20"/>
      <c r="W1258" s="32"/>
      <c r="X1258" s="173"/>
      <c r="Y1258" s="174"/>
      <c r="Z1258" s="6"/>
      <c r="AA1258" s="6"/>
      <c r="AB1258" s="6"/>
      <c r="AC1258" s="6"/>
      <c r="AD1258" s="6"/>
      <c r="AE1258" s="6"/>
      <c r="AF1258" s="6"/>
      <c r="AG1258" s="6"/>
      <c r="AH1258" s="6"/>
      <c r="AI1258" s="6"/>
      <c r="AJ1258" s="6"/>
    </row>
    <row r="1259" spans="2:36" s="9" customFormat="1" ht="6" hidden="1" customHeight="1" x14ac:dyDescent="0.35">
      <c r="B1259" s="10"/>
      <c r="F1259" s="7"/>
      <c r="G1259" s="2"/>
      <c r="H1259" s="7"/>
      <c r="I1259" s="7"/>
      <c r="J1259" s="7"/>
      <c r="K1259" s="7"/>
      <c r="L1259" s="7"/>
      <c r="M1259" s="3"/>
      <c r="N1259" s="2"/>
      <c r="O1259" s="7"/>
      <c r="P1259" s="2"/>
      <c r="Q1259" s="7"/>
      <c r="R1259" s="14"/>
      <c r="S1259" s="14"/>
      <c r="T1259" s="20"/>
      <c r="U1259" s="20"/>
      <c r="V1259" s="20"/>
      <c r="W1259" s="32"/>
      <c r="X1259" s="173"/>
      <c r="Y1259" s="174"/>
      <c r="Z1259" s="6"/>
      <c r="AA1259" s="6"/>
      <c r="AB1259" s="6"/>
      <c r="AC1259" s="6"/>
      <c r="AD1259" s="6"/>
      <c r="AE1259" s="6"/>
      <c r="AF1259" s="6"/>
      <c r="AG1259" s="6"/>
      <c r="AH1259" s="6"/>
      <c r="AI1259" s="6"/>
      <c r="AJ1259" s="6"/>
    </row>
    <row r="1260" spans="2:36" s="9" customFormat="1" ht="6" hidden="1" customHeight="1" x14ac:dyDescent="0.35">
      <c r="B1260" s="10"/>
      <c r="F1260" s="7"/>
      <c r="G1260" s="2"/>
      <c r="H1260" s="7"/>
      <c r="I1260" s="7"/>
      <c r="J1260" s="7"/>
      <c r="K1260" s="7"/>
      <c r="L1260" s="7"/>
      <c r="M1260" s="3"/>
      <c r="N1260" s="2"/>
      <c r="O1260" s="7"/>
      <c r="P1260" s="2"/>
      <c r="Q1260" s="7"/>
      <c r="R1260" s="14"/>
      <c r="S1260" s="14"/>
      <c r="T1260" s="20"/>
      <c r="U1260" s="20"/>
      <c r="V1260" s="20"/>
      <c r="W1260" s="32"/>
      <c r="X1260" s="173"/>
      <c r="Y1260" s="174"/>
      <c r="Z1260" s="6"/>
      <c r="AA1260" s="6"/>
      <c r="AB1260" s="6"/>
      <c r="AC1260" s="6"/>
      <c r="AD1260" s="6"/>
      <c r="AE1260" s="6"/>
      <c r="AF1260" s="6"/>
      <c r="AG1260" s="6"/>
      <c r="AH1260" s="6"/>
      <c r="AI1260" s="6"/>
      <c r="AJ1260" s="6"/>
    </row>
    <row r="1261" spans="2:36" s="9" customFormat="1" ht="6" hidden="1" customHeight="1" x14ac:dyDescent="0.35">
      <c r="B1261" s="10"/>
      <c r="F1261" s="7"/>
      <c r="G1261" s="2"/>
      <c r="H1261" s="7"/>
      <c r="I1261" s="7"/>
      <c r="J1261" s="7"/>
      <c r="K1261" s="7"/>
      <c r="L1261" s="7"/>
      <c r="M1261" s="3"/>
      <c r="N1261" s="2"/>
      <c r="O1261" s="7"/>
      <c r="P1261" s="2"/>
      <c r="Q1261" s="7"/>
      <c r="R1261" s="14"/>
      <c r="S1261" s="14"/>
      <c r="T1261" s="20"/>
      <c r="U1261" s="20"/>
      <c r="V1261" s="20"/>
      <c r="W1261" s="32"/>
      <c r="X1261" s="173"/>
      <c r="Y1261" s="174"/>
      <c r="Z1261" s="6"/>
      <c r="AA1261" s="6"/>
      <c r="AB1261" s="6"/>
      <c r="AC1261" s="6"/>
      <c r="AD1261" s="6"/>
      <c r="AE1261" s="6"/>
      <c r="AF1261" s="6"/>
      <c r="AG1261" s="6"/>
      <c r="AH1261" s="6"/>
      <c r="AI1261" s="6"/>
      <c r="AJ1261" s="6"/>
    </row>
    <row r="1262" spans="2:36" s="9" customFormat="1" ht="6" hidden="1" customHeight="1" x14ac:dyDescent="0.35">
      <c r="B1262" s="10"/>
      <c r="F1262" s="7"/>
      <c r="G1262" s="2"/>
      <c r="H1262" s="7"/>
      <c r="I1262" s="7"/>
      <c r="J1262" s="7"/>
      <c r="K1262" s="7"/>
      <c r="L1262" s="7"/>
      <c r="M1262" s="3"/>
      <c r="N1262" s="2"/>
      <c r="O1262" s="7"/>
      <c r="P1262" s="2"/>
      <c r="Q1262" s="7"/>
      <c r="R1262" s="14"/>
      <c r="S1262" s="14"/>
      <c r="T1262" s="20"/>
      <c r="U1262" s="20"/>
      <c r="V1262" s="20"/>
      <c r="W1262" s="32"/>
      <c r="X1262" s="173"/>
      <c r="Y1262" s="174"/>
      <c r="Z1262" s="6"/>
      <c r="AA1262" s="6"/>
      <c r="AB1262" s="6"/>
      <c r="AC1262" s="6"/>
      <c r="AD1262" s="6"/>
      <c r="AE1262" s="6"/>
      <c r="AF1262" s="6"/>
      <c r="AG1262" s="6"/>
      <c r="AH1262" s="6"/>
      <c r="AI1262" s="6"/>
      <c r="AJ1262" s="6"/>
    </row>
    <row r="1263" spans="2:36" s="9" customFormat="1" ht="6" hidden="1" customHeight="1" x14ac:dyDescent="0.35">
      <c r="B1263" s="10"/>
      <c r="F1263" s="7"/>
      <c r="G1263" s="2"/>
      <c r="H1263" s="7"/>
      <c r="I1263" s="7"/>
      <c r="J1263" s="7"/>
      <c r="K1263" s="7"/>
      <c r="L1263" s="7"/>
      <c r="M1263" s="3"/>
      <c r="N1263" s="2"/>
      <c r="O1263" s="7"/>
      <c r="P1263" s="2"/>
      <c r="Q1263" s="7"/>
      <c r="R1263" s="14"/>
      <c r="S1263" s="14"/>
      <c r="T1263" s="20"/>
      <c r="U1263" s="20"/>
      <c r="V1263" s="20"/>
      <c r="W1263" s="32"/>
      <c r="X1263" s="173"/>
      <c r="Y1263" s="174"/>
      <c r="Z1263" s="6"/>
      <c r="AA1263" s="6"/>
      <c r="AB1263" s="6"/>
      <c r="AC1263" s="6"/>
      <c r="AD1263" s="6"/>
      <c r="AE1263" s="6"/>
      <c r="AF1263" s="6"/>
      <c r="AG1263" s="6"/>
      <c r="AH1263" s="6"/>
      <c r="AI1263" s="6"/>
      <c r="AJ1263" s="6"/>
    </row>
    <row r="1264" spans="2:36" s="9" customFormat="1" ht="6" hidden="1" customHeight="1" x14ac:dyDescent="0.35">
      <c r="B1264" s="10"/>
      <c r="F1264" s="7"/>
      <c r="G1264" s="2"/>
      <c r="H1264" s="7"/>
      <c r="I1264" s="7"/>
      <c r="J1264" s="7"/>
      <c r="K1264" s="7"/>
      <c r="L1264" s="7"/>
      <c r="M1264" s="3"/>
      <c r="N1264" s="2"/>
      <c r="O1264" s="7"/>
      <c r="P1264" s="2"/>
      <c r="Q1264" s="7"/>
      <c r="R1264" s="14"/>
      <c r="S1264" s="14"/>
      <c r="T1264" s="20"/>
      <c r="U1264" s="20"/>
      <c r="V1264" s="20"/>
      <c r="W1264" s="32"/>
      <c r="X1264" s="173"/>
      <c r="Y1264" s="174"/>
      <c r="Z1264" s="6"/>
      <c r="AA1264" s="6"/>
      <c r="AB1264" s="6"/>
      <c r="AC1264" s="6"/>
      <c r="AD1264" s="6"/>
      <c r="AE1264" s="6"/>
      <c r="AF1264" s="6"/>
      <c r="AG1264" s="6"/>
      <c r="AH1264" s="6"/>
      <c r="AI1264" s="6"/>
      <c r="AJ1264" s="6"/>
    </row>
    <row r="1265" spans="2:36" s="9" customFormat="1" ht="6" hidden="1" customHeight="1" x14ac:dyDescent="0.35">
      <c r="B1265" s="10"/>
      <c r="F1265" s="7"/>
      <c r="G1265" s="2"/>
      <c r="H1265" s="7"/>
      <c r="I1265" s="7"/>
      <c r="J1265" s="7"/>
      <c r="K1265" s="7"/>
      <c r="L1265" s="7"/>
      <c r="M1265" s="3"/>
      <c r="N1265" s="2"/>
      <c r="O1265" s="7"/>
      <c r="P1265" s="2"/>
      <c r="Q1265" s="7"/>
      <c r="R1265" s="14"/>
      <c r="S1265" s="14"/>
      <c r="T1265" s="20"/>
      <c r="U1265" s="20"/>
      <c r="V1265" s="20"/>
      <c r="W1265" s="32"/>
      <c r="X1265" s="173"/>
      <c r="Y1265" s="174"/>
      <c r="Z1265" s="6"/>
      <c r="AA1265" s="6"/>
      <c r="AB1265" s="6"/>
      <c r="AC1265" s="6"/>
      <c r="AD1265" s="6"/>
      <c r="AE1265" s="6"/>
      <c r="AF1265" s="6"/>
      <c r="AG1265" s="6"/>
      <c r="AH1265" s="6"/>
      <c r="AI1265" s="6"/>
      <c r="AJ1265" s="6"/>
    </row>
    <row r="1266" spans="2:36" s="9" customFormat="1" ht="6" hidden="1" customHeight="1" x14ac:dyDescent="0.35">
      <c r="B1266" s="10"/>
      <c r="F1266" s="7"/>
      <c r="G1266" s="2"/>
      <c r="H1266" s="7"/>
      <c r="I1266" s="7"/>
      <c r="J1266" s="7"/>
      <c r="K1266" s="7"/>
      <c r="L1266" s="7"/>
      <c r="M1266" s="3"/>
      <c r="N1266" s="2"/>
      <c r="O1266" s="7"/>
      <c r="P1266" s="2"/>
      <c r="Q1266" s="7"/>
      <c r="R1266" s="14"/>
      <c r="S1266" s="14"/>
      <c r="T1266" s="20"/>
      <c r="U1266" s="20"/>
      <c r="V1266" s="20"/>
      <c r="W1266" s="32"/>
      <c r="X1266" s="173"/>
      <c r="Y1266" s="174"/>
      <c r="Z1266" s="6"/>
      <c r="AA1266" s="6"/>
      <c r="AB1266" s="6"/>
      <c r="AC1266" s="6"/>
      <c r="AD1266" s="6"/>
      <c r="AE1266" s="6"/>
      <c r="AF1266" s="6"/>
      <c r="AG1266" s="6"/>
      <c r="AH1266" s="6"/>
      <c r="AI1266" s="6"/>
      <c r="AJ1266" s="6"/>
    </row>
    <row r="1267" spans="2:36" s="9" customFormat="1" ht="6" hidden="1" customHeight="1" x14ac:dyDescent="0.35">
      <c r="B1267" s="10"/>
      <c r="F1267" s="7"/>
      <c r="G1267" s="2"/>
      <c r="H1267" s="7"/>
      <c r="I1267" s="7"/>
      <c r="J1267" s="7"/>
      <c r="K1267" s="7"/>
      <c r="L1267" s="7"/>
      <c r="M1267" s="3"/>
      <c r="N1267" s="2"/>
      <c r="O1267" s="7"/>
      <c r="P1267" s="2"/>
      <c r="Q1267" s="7"/>
      <c r="R1267" s="14"/>
      <c r="S1267" s="14"/>
      <c r="T1267" s="20"/>
      <c r="U1267" s="20"/>
      <c r="V1267" s="20"/>
      <c r="W1267" s="32"/>
      <c r="X1267" s="173"/>
      <c r="Y1267" s="174"/>
      <c r="Z1267" s="6"/>
      <c r="AA1267" s="6"/>
      <c r="AB1267" s="6"/>
      <c r="AC1267" s="6"/>
      <c r="AD1267" s="6"/>
      <c r="AE1267" s="6"/>
      <c r="AF1267" s="6"/>
      <c r="AG1267" s="6"/>
      <c r="AH1267" s="6"/>
      <c r="AI1267" s="6"/>
      <c r="AJ1267" s="6"/>
    </row>
    <row r="1268" spans="2:36" s="9" customFormat="1" ht="6" hidden="1" customHeight="1" x14ac:dyDescent="0.35">
      <c r="B1268" s="10"/>
      <c r="F1268" s="7"/>
      <c r="G1268" s="2"/>
      <c r="H1268" s="7"/>
      <c r="I1268" s="7"/>
      <c r="J1268" s="7"/>
      <c r="K1268" s="7"/>
      <c r="L1268" s="7"/>
      <c r="M1268" s="3"/>
      <c r="N1268" s="2"/>
      <c r="O1268" s="7"/>
      <c r="P1268" s="2"/>
      <c r="Q1268" s="7"/>
      <c r="R1268" s="14"/>
      <c r="S1268" s="14"/>
      <c r="T1268" s="20"/>
      <c r="U1268" s="20"/>
      <c r="V1268" s="20"/>
      <c r="W1268" s="32"/>
      <c r="X1268" s="173"/>
      <c r="Y1268" s="174"/>
      <c r="Z1268" s="6"/>
      <c r="AA1268" s="6"/>
      <c r="AB1268" s="6"/>
      <c r="AC1268" s="6"/>
      <c r="AD1268" s="6"/>
      <c r="AE1268" s="6"/>
      <c r="AF1268" s="6"/>
      <c r="AG1268" s="6"/>
      <c r="AH1268" s="6"/>
      <c r="AI1268" s="6"/>
      <c r="AJ1268" s="6"/>
    </row>
    <row r="1269" spans="2:36" s="9" customFormat="1" ht="6" hidden="1" customHeight="1" x14ac:dyDescent="0.35">
      <c r="B1269" s="10"/>
      <c r="F1269" s="7"/>
      <c r="G1269" s="2"/>
      <c r="H1269" s="7"/>
      <c r="I1269" s="7"/>
      <c r="J1269" s="7"/>
      <c r="K1269" s="7"/>
      <c r="L1269" s="7"/>
      <c r="M1269" s="3"/>
      <c r="N1269" s="2"/>
      <c r="O1269" s="7"/>
      <c r="P1269" s="2"/>
      <c r="Q1269" s="7"/>
      <c r="R1269" s="14"/>
      <c r="S1269" s="14"/>
      <c r="T1269" s="20"/>
      <c r="U1269" s="20"/>
      <c r="V1269" s="20"/>
      <c r="W1269" s="32"/>
      <c r="X1269" s="173"/>
      <c r="Y1269" s="174"/>
      <c r="Z1269" s="6"/>
      <c r="AA1269" s="6"/>
      <c r="AB1269" s="6"/>
      <c r="AC1269" s="6"/>
      <c r="AD1269" s="6"/>
      <c r="AE1269" s="6"/>
      <c r="AF1269" s="6"/>
      <c r="AG1269" s="6"/>
      <c r="AH1269" s="6"/>
      <c r="AI1269" s="6"/>
      <c r="AJ1269" s="6"/>
    </row>
    <row r="1270" spans="2:36" s="9" customFormat="1" ht="6" hidden="1" customHeight="1" x14ac:dyDescent="0.35">
      <c r="B1270" s="10"/>
      <c r="F1270" s="7"/>
      <c r="G1270" s="2"/>
      <c r="H1270" s="7"/>
      <c r="I1270" s="7"/>
      <c r="J1270" s="7"/>
      <c r="K1270" s="7"/>
      <c r="L1270" s="7"/>
      <c r="M1270" s="3"/>
      <c r="N1270" s="2"/>
      <c r="O1270" s="7"/>
      <c r="P1270" s="2"/>
      <c r="Q1270" s="7"/>
      <c r="R1270" s="14"/>
      <c r="S1270" s="14"/>
      <c r="T1270" s="20"/>
      <c r="U1270" s="20"/>
      <c r="V1270" s="20"/>
      <c r="W1270" s="32"/>
      <c r="X1270" s="173"/>
      <c r="Y1270" s="174"/>
      <c r="Z1270" s="6"/>
      <c r="AA1270" s="6"/>
      <c r="AB1270" s="6"/>
      <c r="AC1270" s="6"/>
      <c r="AD1270" s="6"/>
      <c r="AE1270" s="6"/>
      <c r="AF1270" s="6"/>
      <c r="AG1270" s="6"/>
      <c r="AH1270" s="6"/>
      <c r="AI1270" s="6"/>
      <c r="AJ1270" s="6"/>
    </row>
    <row r="1271" spans="2:36" s="9" customFormat="1" ht="6" hidden="1" customHeight="1" x14ac:dyDescent="0.35">
      <c r="B1271" s="10"/>
      <c r="F1271" s="7"/>
      <c r="G1271" s="2"/>
      <c r="H1271" s="7"/>
      <c r="I1271" s="7"/>
      <c r="J1271" s="7"/>
      <c r="K1271" s="7"/>
      <c r="L1271" s="7"/>
      <c r="M1271" s="3"/>
      <c r="N1271" s="2"/>
      <c r="O1271" s="7"/>
      <c r="P1271" s="2"/>
      <c r="Q1271" s="7"/>
      <c r="R1271" s="14"/>
      <c r="S1271" s="14"/>
      <c r="T1271" s="20"/>
      <c r="U1271" s="20"/>
      <c r="V1271" s="20"/>
      <c r="W1271" s="32"/>
      <c r="X1271" s="173"/>
      <c r="Y1271" s="174"/>
      <c r="Z1271" s="6"/>
      <c r="AA1271" s="6"/>
      <c r="AB1271" s="6"/>
      <c r="AC1271" s="6"/>
      <c r="AD1271" s="6"/>
      <c r="AE1271" s="6"/>
      <c r="AF1271" s="6"/>
      <c r="AG1271" s="6"/>
      <c r="AH1271" s="6"/>
      <c r="AI1271" s="6"/>
      <c r="AJ1271" s="6"/>
    </row>
    <row r="1272" spans="2:36" s="9" customFormat="1" ht="6" hidden="1" customHeight="1" x14ac:dyDescent="0.35">
      <c r="B1272" s="10"/>
      <c r="F1272" s="7"/>
      <c r="G1272" s="2"/>
      <c r="H1272" s="7"/>
      <c r="I1272" s="7"/>
      <c r="J1272" s="7"/>
      <c r="K1272" s="7"/>
      <c r="L1272" s="7"/>
      <c r="M1272" s="3"/>
      <c r="N1272" s="2"/>
      <c r="O1272" s="7"/>
      <c r="P1272" s="2"/>
      <c r="Q1272" s="7"/>
      <c r="R1272" s="14"/>
      <c r="S1272" s="14"/>
      <c r="T1272" s="20"/>
      <c r="U1272" s="20"/>
      <c r="V1272" s="20"/>
      <c r="W1272" s="32"/>
      <c r="X1272" s="173"/>
      <c r="Y1272" s="174"/>
      <c r="Z1272" s="6"/>
      <c r="AA1272" s="6"/>
      <c r="AB1272" s="6"/>
      <c r="AC1272" s="6"/>
      <c r="AD1272" s="6"/>
      <c r="AE1272" s="6"/>
      <c r="AF1272" s="6"/>
      <c r="AG1272" s="6"/>
      <c r="AH1272" s="6"/>
      <c r="AI1272" s="6"/>
      <c r="AJ1272" s="6"/>
    </row>
    <row r="1273" spans="2:36" s="9" customFormat="1" ht="6" hidden="1" customHeight="1" x14ac:dyDescent="0.35">
      <c r="B1273" s="10"/>
      <c r="F1273" s="7"/>
      <c r="G1273" s="2"/>
      <c r="H1273" s="7"/>
      <c r="I1273" s="7"/>
      <c r="J1273" s="7"/>
      <c r="K1273" s="7"/>
      <c r="L1273" s="7"/>
      <c r="M1273" s="3"/>
      <c r="N1273" s="2"/>
      <c r="O1273" s="7"/>
      <c r="P1273" s="2"/>
      <c r="Q1273" s="7"/>
      <c r="R1273" s="14"/>
      <c r="S1273" s="14"/>
      <c r="T1273" s="20"/>
      <c r="U1273" s="20"/>
      <c r="V1273" s="20"/>
      <c r="W1273" s="32"/>
      <c r="X1273" s="173"/>
      <c r="Y1273" s="174"/>
      <c r="Z1273" s="6"/>
      <c r="AA1273" s="6"/>
      <c r="AB1273" s="6"/>
      <c r="AC1273" s="6"/>
      <c r="AD1273" s="6"/>
      <c r="AE1273" s="6"/>
      <c r="AF1273" s="6"/>
      <c r="AG1273" s="6"/>
      <c r="AH1273" s="6"/>
      <c r="AI1273" s="6"/>
      <c r="AJ1273" s="6"/>
    </row>
    <row r="1274" spans="2:36" s="9" customFormat="1" ht="6" hidden="1" customHeight="1" x14ac:dyDescent="0.35">
      <c r="B1274" s="10"/>
      <c r="F1274" s="7"/>
      <c r="G1274" s="2"/>
      <c r="H1274" s="7"/>
      <c r="I1274" s="7"/>
      <c r="J1274" s="7"/>
      <c r="K1274" s="7"/>
      <c r="L1274" s="7"/>
      <c r="M1274" s="3"/>
      <c r="N1274" s="2"/>
      <c r="O1274" s="7"/>
      <c r="P1274" s="2"/>
      <c r="Q1274" s="7"/>
      <c r="R1274" s="14"/>
      <c r="S1274" s="14"/>
      <c r="T1274" s="20"/>
      <c r="U1274" s="20"/>
      <c r="V1274" s="20"/>
      <c r="W1274" s="32"/>
      <c r="X1274" s="173"/>
      <c r="Y1274" s="174"/>
      <c r="Z1274" s="6"/>
      <c r="AA1274" s="6"/>
      <c r="AB1274" s="6"/>
      <c r="AC1274" s="6"/>
      <c r="AD1274" s="6"/>
      <c r="AE1274" s="6"/>
      <c r="AF1274" s="6"/>
      <c r="AG1274" s="6"/>
      <c r="AH1274" s="6"/>
      <c r="AI1274" s="6"/>
      <c r="AJ1274" s="6"/>
    </row>
    <row r="1275" spans="2:36" s="9" customFormat="1" ht="6" hidden="1" customHeight="1" x14ac:dyDescent="0.35">
      <c r="B1275" s="10"/>
      <c r="F1275" s="7"/>
      <c r="G1275" s="2"/>
      <c r="H1275" s="7"/>
      <c r="I1275" s="7"/>
      <c r="J1275" s="7"/>
      <c r="K1275" s="7"/>
      <c r="L1275" s="7"/>
      <c r="M1275" s="3"/>
      <c r="N1275" s="2"/>
      <c r="O1275" s="7"/>
      <c r="P1275" s="2"/>
      <c r="Q1275" s="7"/>
      <c r="R1275" s="14"/>
      <c r="S1275" s="14"/>
      <c r="T1275" s="20"/>
      <c r="U1275" s="20"/>
      <c r="V1275" s="20"/>
      <c r="W1275" s="32"/>
      <c r="X1275" s="173"/>
      <c r="Y1275" s="174"/>
      <c r="Z1275" s="6"/>
      <c r="AA1275" s="6"/>
      <c r="AB1275" s="6"/>
      <c r="AC1275" s="6"/>
      <c r="AD1275" s="6"/>
      <c r="AE1275" s="6"/>
      <c r="AF1275" s="6"/>
      <c r="AG1275" s="6"/>
      <c r="AH1275" s="6"/>
      <c r="AI1275" s="6"/>
      <c r="AJ1275" s="6"/>
    </row>
    <row r="1276" spans="2:36" s="9" customFormat="1" ht="6" hidden="1" customHeight="1" x14ac:dyDescent="0.35">
      <c r="B1276" s="10"/>
      <c r="F1276" s="7"/>
      <c r="G1276" s="2"/>
      <c r="H1276" s="7"/>
      <c r="I1276" s="7"/>
      <c r="J1276" s="7"/>
      <c r="K1276" s="7"/>
      <c r="L1276" s="7"/>
      <c r="M1276" s="3"/>
      <c r="N1276" s="2"/>
      <c r="O1276" s="7"/>
      <c r="P1276" s="2"/>
      <c r="Q1276" s="7"/>
      <c r="R1276" s="14"/>
      <c r="S1276" s="14"/>
      <c r="T1276" s="20"/>
      <c r="U1276" s="20"/>
      <c r="V1276" s="20"/>
      <c r="W1276" s="32"/>
      <c r="X1276" s="173"/>
      <c r="Y1276" s="174"/>
      <c r="Z1276" s="6"/>
      <c r="AA1276" s="6"/>
      <c r="AB1276" s="6"/>
      <c r="AC1276" s="6"/>
      <c r="AD1276" s="6"/>
      <c r="AE1276" s="6"/>
      <c r="AF1276" s="6"/>
      <c r="AG1276" s="6"/>
      <c r="AH1276" s="6"/>
      <c r="AI1276" s="6"/>
      <c r="AJ1276" s="6"/>
    </row>
    <row r="1277" spans="2:36" s="9" customFormat="1" ht="6" hidden="1" customHeight="1" x14ac:dyDescent="0.35">
      <c r="B1277" s="10"/>
      <c r="F1277" s="7"/>
      <c r="G1277" s="2"/>
      <c r="H1277" s="7"/>
      <c r="I1277" s="7"/>
      <c r="J1277" s="7"/>
      <c r="K1277" s="7"/>
      <c r="L1277" s="7"/>
      <c r="M1277" s="3"/>
      <c r="N1277" s="2"/>
      <c r="O1277" s="7"/>
      <c r="P1277" s="2"/>
      <c r="Q1277" s="7"/>
      <c r="R1277" s="14"/>
      <c r="S1277" s="14"/>
      <c r="T1277" s="20"/>
      <c r="U1277" s="20"/>
      <c r="V1277" s="20"/>
      <c r="W1277" s="32"/>
      <c r="X1277" s="173"/>
      <c r="Y1277" s="174"/>
      <c r="Z1277" s="6"/>
      <c r="AA1277" s="6"/>
      <c r="AB1277" s="6"/>
      <c r="AC1277" s="6"/>
      <c r="AD1277" s="6"/>
      <c r="AE1277" s="6"/>
      <c r="AF1277" s="6"/>
      <c r="AG1277" s="6"/>
      <c r="AH1277" s="6"/>
      <c r="AI1277" s="6"/>
      <c r="AJ1277" s="6"/>
    </row>
    <row r="1278" spans="2:36" s="9" customFormat="1" ht="6" hidden="1" customHeight="1" x14ac:dyDescent="0.35">
      <c r="B1278" s="10"/>
      <c r="F1278" s="7"/>
      <c r="G1278" s="2"/>
      <c r="H1278" s="7"/>
      <c r="I1278" s="7"/>
      <c r="J1278" s="7"/>
      <c r="K1278" s="7"/>
      <c r="L1278" s="7"/>
      <c r="M1278" s="3"/>
      <c r="N1278" s="2"/>
      <c r="O1278" s="7"/>
      <c r="P1278" s="2"/>
      <c r="Q1278" s="7"/>
      <c r="R1278" s="14"/>
      <c r="S1278" s="14"/>
      <c r="T1278" s="20"/>
      <c r="U1278" s="20"/>
      <c r="V1278" s="20"/>
      <c r="W1278" s="32"/>
      <c r="X1278" s="173"/>
      <c r="Y1278" s="174"/>
      <c r="Z1278" s="6"/>
      <c r="AA1278" s="6"/>
      <c r="AB1278" s="6"/>
      <c r="AC1278" s="6"/>
      <c r="AD1278" s="6"/>
      <c r="AE1278" s="6"/>
      <c r="AF1278" s="6"/>
      <c r="AG1278" s="6"/>
      <c r="AH1278" s="6"/>
      <c r="AI1278" s="6"/>
      <c r="AJ1278" s="6"/>
    </row>
    <row r="1279" spans="2:36" s="9" customFormat="1" ht="6" hidden="1" customHeight="1" x14ac:dyDescent="0.35">
      <c r="B1279" s="10"/>
      <c r="F1279" s="7"/>
      <c r="G1279" s="2"/>
      <c r="H1279" s="7"/>
      <c r="I1279" s="7"/>
      <c r="J1279" s="7"/>
      <c r="K1279" s="7"/>
      <c r="L1279" s="7"/>
      <c r="M1279" s="3"/>
      <c r="N1279" s="2"/>
      <c r="O1279" s="7"/>
      <c r="P1279" s="2"/>
      <c r="Q1279" s="7"/>
      <c r="R1279" s="14"/>
      <c r="S1279" s="14"/>
      <c r="T1279" s="20"/>
      <c r="U1279" s="20"/>
      <c r="V1279" s="20"/>
      <c r="W1279" s="32"/>
      <c r="X1279" s="173"/>
      <c r="Y1279" s="174"/>
      <c r="Z1279" s="6"/>
      <c r="AA1279" s="6"/>
      <c r="AB1279" s="6"/>
      <c r="AC1279" s="6"/>
      <c r="AD1279" s="6"/>
      <c r="AE1279" s="6"/>
      <c r="AF1279" s="6"/>
      <c r="AG1279" s="6"/>
      <c r="AH1279" s="6"/>
      <c r="AI1279" s="6"/>
      <c r="AJ1279" s="6"/>
    </row>
    <row r="1280" spans="2:36" s="9" customFormat="1" ht="6" hidden="1" customHeight="1" x14ac:dyDescent="0.35">
      <c r="B1280" s="10"/>
      <c r="F1280" s="7"/>
      <c r="G1280" s="2"/>
      <c r="H1280" s="7"/>
      <c r="I1280" s="7"/>
      <c r="J1280" s="7"/>
      <c r="K1280" s="7"/>
      <c r="L1280" s="7"/>
      <c r="M1280" s="3"/>
      <c r="N1280" s="2"/>
      <c r="O1280" s="7"/>
      <c r="P1280" s="2"/>
      <c r="Q1280" s="7"/>
      <c r="R1280" s="14"/>
      <c r="S1280" s="14"/>
      <c r="T1280" s="20"/>
      <c r="U1280" s="20"/>
      <c r="V1280" s="20"/>
      <c r="W1280" s="32"/>
      <c r="X1280" s="173"/>
      <c r="Y1280" s="174"/>
      <c r="Z1280" s="6"/>
      <c r="AA1280" s="6"/>
      <c r="AB1280" s="6"/>
      <c r="AC1280" s="6"/>
      <c r="AD1280" s="6"/>
      <c r="AE1280" s="6"/>
      <c r="AF1280" s="6"/>
      <c r="AG1280" s="6"/>
      <c r="AH1280" s="6"/>
      <c r="AI1280" s="6"/>
      <c r="AJ1280" s="6"/>
    </row>
    <row r="1281" spans="2:36" s="9" customFormat="1" ht="6" hidden="1" customHeight="1" x14ac:dyDescent="0.35">
      <c r="B1281" s="10"/>
      <c r="F1281" s="7"/>
      <c r="G1281" s="2"/>
      <c r="H1281" s="7"/>
      <c r="I1281" s="7"/>
      <c r="J1281" s="7"/>
      <c r="K1281" s="7"/>
      <c r="L1281" s="7"/>
      <c r="M1281" s="3"/>
      <c r="N1281" s="2"/>
      <c r="O1281" s="7"/>
      <c r="P1281" s="2"/>
      <c r="Q1281" s="7"/>
      <c r="R1281" s="14"/>
      <c r="S1281" s="14"/>
      <c r="T1281" s="20"/>
      <c r="U1281" s="20"/>
      <c r="V1281" s="20"/>
      <c r="W1281" s="32"/>
      <c r="X1281" s="173"/>
      <c r="Y1281" s="174"/>
      <c r="Z1281" s="6"/>
      <c r="AA1281" s="6"/>
      <c r="AB1281" s="6"/>
      <c r="AC1281" s="6"/>
      <c r="AD1281" s="6"/>
      <c r="AE1281" s="6"/>
      <c r="AF1281" s="6"/>
      <c r="AG1281" s="6"/>
      <c r="AH1281" s="6"/>
      <c r="AI1281" s="6"/>
      <c r="AJ1281" s="6"/>
    </row>
    <row r="1282" spans="2:36" s="9" customFormat="1" ht="6" hidden="1" customHeight="1" x14ac:dyDescent="0.35">
      <c r="B1282" s="10"/>
      <c r="F1282" s="7"/>
      <c r="G1282" s="2"/>
      <c r="H1282" s="7"/>
      <c r="I1282" s="7"/>
      <c r="J1282" s="7"/>
      <c r="K1282" s="7"/>
      <c r="L1282" s="7"/>
      <c r="M1282" s="3"/>
      <c r="N1282" s="2"/>
      <c r="O1282" s="7"/>
      <c r="P1282" s="2"/>
      <c r="Q1282" s="7"/>
      <c r="R1282" s="14"/>
      <c r="S1282" s="14"/>
      <c r="T1282" s="20"/>
      <c r="U1282" s="20"/>
      <c r="V1282" s="20"/>
      <c r="W1282" s="32"/>
      <c r="X1282" s="173"/>
      <c r="Y1282" s="174"/>
      <c r="Z1282" s="6"/>
      <c r="AA1282" s="6"/>
      <c r="AB1282" s="6"/>
      <c r="AC1282" s="6"/>
      <c r="AD1282" s="6"/>
      <c r="AE1282" s="6"/>
      <c r="AF1282" s="6"/>
      <c r="AG1282" s="6"/>
      <c r="AH1282" s="6"/>
      <c r="AI1282" s="6"/>
      <c r="AJ1282" s="6"/>
    </row>
    <row r="1283" spans="2:36" s="9" customFormat="1" ht="6" hidden="1" customHeight="1" x14ac:dyDescent="0.35">
      <c r="B1283" s="10"/>
      <c r="F1283" s="7"/>
      <c r="G1283" s="2"/>
      <c r="H1283" s="7"/>
      <c r="I1283" s="7"/>
      <c r="J1283" s="7"/>
      <c r="K1283" s="7"/>
      <c r="L1283" s="7"/>
      <c r="M1283" s="3"/>
      <c r="N1283" s="2"/>
      <c r="O1283" s="7"/>
      <c r="P1283" s="2"/>
      <c r="Q1283" s="7"/>
      <c r="R1283" s="14"/>
      <c r="S1283" s="14"/>
      <c r="T1283" s="20"/>
      <c r="U1283" s="20"/>
      <c r="V1283" s="20"/>
      <c r="W1283" s="32"/>
      <c r="X1283" s="173"/>
      <c r="Y1283" s="174"/>
      <c r="Z1283" s="6"/>
      <c r="AA1283" s="6"/>
      <c r="AB1283" s="6"/>
      <c r="AC1283" s="6"/>
      <c r="AD1283" s="6"/>
      <c r="AE1283" s="6"/>
      <c r="AF1283" s="6"/>
      <c r="AG1283" s="6"/>
      <c r="AH1283" s="6"/>
      <c r="AI1283" s="6"/>
      <c r="AJ1283" s="6"/>
    </row>
    <row r="1284" spans="2:36" s="9" customFormat="1" ht="6" hidden="1" customHeight="1" x14ac:dyDescent="0.35">
      <c r="B1284" s="10"/>
      <c r="F1284" s="7"/>
      <c r="G1284" s="2"/>
      <c r="H1284" s="7"/>
      <c r="I1284" s="7"/>
      <c r="J1284" s="7"/>
      <c r="K1284" s="7"/>
      <c r="L1284" s="7"/>
      <c r="M1284" s="3"/>
      <c r="N1284" s="2"/>
      <c r="O1284" s="7"/>
      <c r="P1284" s="2"/>
      <c r="Q1284" s="7"/>
      <c r="R1284" s="14"/>
      <c r="S1284" s="14"/>
      <c r="T1284" s="20"/>
      <c r="U1284" s="20"/>
      <c r="V1284" s="20"/>
      <c r="W1284" s="32"/>
      <c r="X1284" s="173"/>
      <c r="Y1284" s="174"/>
      <c r="Z1284" s="6"/>
      <c r="AA1284" s="6"/>
      <c r="AB1284" s="6"/>
      <c r="AC1284" s="6"/>
      <c r="AD1284" s="6"/>
      <c r="AE1284" s="6"/>
      <c r="AF1284" s="6"/>
      <c r="AG1284" s="6"/>
      <c r="AH1284" s="6"/>
      <c r="AI1284" s="6"/>
      <c r="AJ1284" s="6"/>
    </row>
    <row r="1285" spans="2:36" s="9" customFormat="1" ht="6" hidden="1" customHeight="1" x14ac:dyDescent="0.35">
      <c r="B1285" s="10"/>
      <c r="F1285" s="7"/>
      <c r="G1285" s="2"/>
      <c r="H1285" s="7"/>
      <c r="I1285" s="7"/>
      <c r="J1285" s="7"/>
      <c r="K1285" s="7"/>
      <c r="L1285" s="7"/>
      <c r="M1285" s="3"/>
      <c r="N1285" s="2"/>
      <c r="O1285" s="7"/>
      <c r="P1285" s="2"/>
      <c r="Q1285" s="7"/>
      <c r="R1285" s="14"/>
      <c r="S1285" s="14"/>
      <c r="T1285" s="20"/>
      <c r="U1285" s="20"/>
      <c r="V1285" s="20"/>
      <c r="W1285" s="32"/>
      <c r="X1285" s="173"/>
      <c r="Y1285" s="174"/>
      <c r="Z1285" s="6"/>
      <c r="AA1285" s="6"/>
      <c r="AB1285" s="6"/>
      <c r="AC1285" s="6"/>
      <c r="AD1285" s="6"/>
      <c r="AE1285" s="6"/>
      <c r="AF1285" s="6"/>
      <c r="AG1285" s="6"/>
      <c r="AH1285" s="6"/>
      <c r="AI1285" s="6"/>
      <c r="AJ1285" s="6"/>
    </row>
    <row r="1286" spans="2:36" s="9" customFormat="1" ht="6" hidden="1" customHeight="1" x14ac:dyDescent="0.35">
      <c r="B1286" s="10"/>
      <c r="F1286" s="7"/>
      <c r="G1286" s="2"/>
      <c r="H1286" s="7"/>
      <c r="I1286" s="7"/>
      <c r="J1286" s="7"/>
      <c r="K1286" s="7"/>
      <c r="L1286" s="7"/>
      <c r="M1286" s="3"/>
      <c r="N1286" s="2"/>
      <c r="O1286" s="7"/>
      <c r="P1286" s="2"/>
      <c r="Q1286" s="7"/>
      <c r="R1286" s="14"/>
      <c r="S1286" s="14"/>
      <c r="T1286" s="20"/>
      <c r="U1286" s="20"/>
      <c r="V1286" s="20"/>
      <c r="W1286" s="32"/>
      <c r="X1286" s="173"/>
      <c r="Y1286" s="174"/>
      <c r="Z1286" s="6"/>
      <c r="AA1286" s="6"/>
      <c r="AB1286" s="6"/>
      <c r="AC1286" s="6"/>
      <c r="AD1286" s="6"/>
      <c r="AE1286" s="6"/>
      <c r="AF1286" s="6"/>
      <c r="AG1286" s="6"/>
      <c r="AH1286" s="6"/>
      <c r="AI1286" s="6"/>
      <c r="AJ1286" s="6"/>
    </row>
    <row r="1287" spans="2:36" s="9" customFormat="1" ht="6" hidden="1" customHeight="1" x14ac:dyDescent="0.35">
      <c r="B1287" s="10"/>
      <c r="F1287" s="7"/>
      <c r="G1287" s="2"/>
      <c r="H1287" s="7"/>
      <c r="I1287" s="7"/>
      <c r="J1287" s="7"/>
      <c r="K1287" s="7"/>
      <c r="L1287" s="7"/>
      <c r="M1287" s="3"/>
      <c r="N1287" s="2"/>
      <c r="O1287" s="7"/>
      <c r="P1287" s="2"/>
      <c r="Q1287" s="7"/>
      <c r="R1287" s="14"/>
      <c r="S1287" s="14"/>
      <c r="T1287" s="20"/>
      <c r="U1287" s="20"/>
      <c r="V1287" s="20"/>
      <c r="W1287" s="32"/>
      <c r="X1287" s="173"/>
      <c r="Y1287" s="174"/>
      <c r="Z1287" s="6"/>
      <c r="AA1287" s="6"/>
      <c r="AB1287" s="6"/>
      <c r="AC1287" s="6"/>
      <c r="AD1287" s="6"/>
      <c r="AE1287" s="6"/>
      <c r="AF1287" s="6"/>
      <c r="AG1287" s="6"/>
      <c r="AH1287" s="6"/>
      <c r="AI1287" s="6"/>
      <c r="AJ1287" s="6"/>
    </row>
    <row r="1288" spans="2:36" s="9" customFormat="1" ht="6" hidden="1" customHeight="1" x14ac:dyDescent="0.35">
      <c r="B1288" s="10"/>
      <c r="F1288" s="7"/>
      <c r="G1288" s="2"/>
      <c r="H1288" s="7"/>
      <c r="I1288" s="7"/>
      <c r="J1288" s="7"/>
      <c r="K1288" s="7"/>
      <c r="L1288" s="7"/>
      <c r="M1288" s="3"/>
      <c r="N1288" s="2"/>
      <c r="O1288" s="7"/>
      <c r="P1288" s="2"/>
      <c r="Q1288" s="7"/>
      <c r="R1288" s="14"/>
      <c r="S1288" s="14"/>
      <c r="T1288" s="20"/>
      <c r="U1288" s="20"/>
      <c r="V1288" s="20"/>
      <c r="W1288" s="32"/>
      <c r="X1288" s="173"/>
      <c r="Y1288" s="174"/>
      <c r="Z1288" s="6"/>
      <c r="AA1288" s="6"/>
      <c r="AB1288" s="6"/>
      <c r="AC1288" s="6"/>
      <c r="AD1288" s="6"/>
      <c r="AE1288" s="6"/>
      <c r="AF1288" s="6"/>
      <c r="AG1288" s="6"/>
      <c r="AH1288" s="6"/>
      <c r="AI1288" s="6"/>
      <c r="AJ1288" s="6"/>
    </row>
    <row r="1289" spans="2:36" s="9" customFormat="1" ht="6" hidden="1" customHeight="1" x14ac:dyDescent="0.35">
      <c r="B1289" s="10"/>
      <c r="F1289" s="7"/>
      <c r="G1289" s="2"/>
      <c r="H1289" s="7"/>
      <c r="I1289" s="7"/>
      <c r="J1289" s="7"/>
      <c r="K1289" s="7"/>
      <c r="L1289" s="7"/>
      <c r="M1289" s="3"/>
      <c r="N1289" s="2"/>
      <c r="O1289" s="7"/>
      <c r="P1289" s="2"/>
      <c r="Q1289" s="7"/>
      <c r="R1289" s="14"/>
      <c r="S1289" s="14"/>
      <c r="T1289" s="20"/>
      <c r="U1289" s="20"/>
      <c r="V1289" s="20"/>
      <c r="W1289" s="32"/>
      <c r="X1289" s="173"/>
      <c r="Y1289" s="174"/>
      <c r="Z1289" s="6"/>
      <c r="AA1289" s="6"/>
      <c r="AB1289" s="6"/>
      <c r="AC1289" s="6"/>
      <c r="AD1289" s="6"/>
      <c r="AE1289" s="6"/>
      <c r="AF1289" s="6"/>
      <c r="AG1289" s="6"/>
      <c r="AH1289" s="6"/>
      <c r="AI1289" s="6"/>
      <c r="AJ1289" s="6"/>
    </row>
    <row r="1290" spans="2:36" s="9" customFormat="1" ht="6" hidden="1" customHeight="1" x14ac:dyDescent="0.35">
      <c r="B1290" s="10"/>
      <c r="F1290" s="7"/>
      <c r="G1290" s="2"/>
      <c r="H1290" s="7"/>
      <c r="I1290" s="7"/>
      <c r="J1290" s="7"/>
      <c r="K1290" s="7"/>
      <c r="L1290" s="7"/>
      <c r="M1290" s="3"/>
      <c r="N1290" s="2"/>
      <c r="O1290" s="7"/>
      <c r="P1290" s="2"/>
      <c r="Q1290" s="7"/>
      <c r="R1290" s="14"/>
      <c r="S1290" s="14"/>
      <c r="T1290" s="20"/>
      <c r="U1290" s="20"/>
      <c r="V1290" s="20"/>
      <c r="W1290" s="32"/>
      <c r="X1290" s="173"/>
      <c r="Y1290" s="174"/>
      <c r="Z1290" s="6"/>
      <c r="AA1290" s="6"/>
      <c r="AB1290" s="6"/>
      <c r="AC1290" s="6"/>
      <c r="AD1290" s="6"/>
      <c r="AE1290" s="6"/>
      <c r="AF1290" s="6"/>
      <c r="AG1290" s="6"/>
      <c r="AH1290" s="6"/>
      <c r="AI1290" s="6"/>
      <c r="AJ1290" s="6"/>
    </row>
    <row r="1291" spans="2:36" s="9" customFormat="1" ht="6" hidden="1" customHeight="1" x14ac:dyDescent="0.35">
      <c r="B1291" s="10"/>
      <c r="F1291" s="7"/>
      <c r="G1291" s="2"/>
      <c r="H1291" s="7"/>
      <c r="I1291" s="7"/>
      <c r="J1291" s="7"/>
      <c r="K1291" s="7"/>
      <c r="L1291" s="7"/>
      <c r="M1291" s="3"/>
      <c r="N1291" s="2"/>
      <c r="O1291" s="7"/>
      <c r="P1291" s="2"/>
      <c r="Q1291" s="7"/>
      <c r="R1291" s="14"/>
      <c r="S1291" s="14"/>
      <c r="T1291" s="20"/>
      <c r="U1291" s="20"/>
      <c r="V1291" s="20"/>
      <c r="W1291" s="32"/>
      <c r="X1291" s="173"/>
      <c r="Y1291" s="174"/>
      <c r="Z1291" s="6"/>
      <c r="AA1291" s="6"/>
      <c r="AB1291" s="6"/>
      <c r="AC1291" s="6"/>
      <c r="AD1291" s="6"/>
      <c r="AE1291" s="6"/>
      <c r="AF1291" s="6"/>
      <c r="AG1291" s="6"/>
      <c r="AH1291" s="6"/>
      <c r="AI1291" s="6"/>
      <c r="AJ1291" s="6"/>
    </row>
    <row r="1292" spans="2:36" s="9" customFormat="1" ht="6" hidden="1" customHeight="1" x14ac:dyDescent="0.35">
      <c r="B1292" s="10"/>
      <c r="F1292" s="7"/>
      <c r="G1292" s="2"/>
      <c r="H1292" s="7"/>
      <c r="I1292" s="7"/>
      <c r="J1292" s="7"/>
      <c r="K1292" s="7"/>
      <c r="L1292" s="7"/>
      <c r="M1292" s="3"/>
      <c r="N1292" s="2"/>
      <c r="O1292" s="7"/>
      <c r="P1292" s="2"/>
      <c r="Q1292" s="7"/>
      <c r="R1292" s="14"/>
      <c r="S1292" s="14"/>
      <c r="T1292" s="20"/>
      <c r="U1292" s="20"/>
      <c r="V1292" s="20"/>
      <c r="W1292" s="32"/>
      <c r="X1292" s="173"/>
      <c r="Y1292" s="174"/>
      <c r="Z1292" s="6"/>
      <c r="AA1292" s="6"/>
      <c r="AB1292" s="6"/>
      <c r="AC1292" s="6"/>
      <c r="AD1292" s="6"/>
      <c r="AE1292" s="6"/>
      <c r="AF1292" s="6"/>
      <c r="AG1292" s="6"/>
      <c r="AH1292" s="6"/>
      <c r="AI1292" s="6"/>
      <c r="AJ1292" s="6"/>
    </row>
    <row r="1293" spans="2:36" s="9" customFormat="1" ht="6" hidden="1" customHeight="1" x14ac:dyDescent="0.35">
      <c r="B1293" s="10"/>
      <c r="F1293" s="7"/>
      <c r="G1293" s="2"/>
      <c r="H1293" s="7"/>
      <c r="I1293" s="7"/>
      <c r="J1293" s="7"/>
      <c r="K1293" s="7"/>
      <c r="L1293" s="7"/>
      <c r="M1293" s="3"/>
      <c r="N1293" s="2"/>
      <c r="O1293" s="7"/>
      <c r="P1293" s="2"/>
      <c r="Q1293" s="7"/>
      <c r="R1293" s="14"/>
      <c r="S1293" s="14"/>
      <c r="T1293" s="20"/>
      <c r="U1293" s="20"/>
      <c r="V1293" s="20"/>
      <c r="W1293" s="32"/>
      <c r="X1293" s="173"/>
      <c r="Y1293" s="174"/>
      <c r="Z1293" s="6"/>
      <c r="AA1293" s="6"/>
      <c r="AB1293" s="6"/>
      <c r="AC1293" s="6"/>
      <c r="AD1293" s="6"/>
      <c r="AE1293" s="6"/>
      <c r="AF1293" s="6"/>
      <c r="AG1293" s="6"/>
      <c r="AH1293" s="6"/>
      <c r="AI1293" s="6"/>
      <c r="AJ1293" s="6"/>
    </row>
    <row r="1294" spans="2:36" s="9" customFormat="1" ht="6" hidden="1" customHeight="1" x14ac:dyDescent="0.35">
      <c r="B1294" s="10"/>
      <c r="F1294" s="7"/>
      <c r="G1294" s="2"/>
      <c r="H1294" s="7"/>
      <c r="I1294" s="7"/>
      <c r="J1294" s="7"/>
      <c r="K1294" s="7"/>
      <c r="L1294" s="7"/>
      <c r="M1294" s="3"/>
      <c r="N1294" s="2"/>
      <c r="O1294" s="7"/>
      <c r="P1294" s="2"/>
      <c r="Q1294" s="7"/>
      <c r="R1294" s="14"/>
      <c r="S1294" s="14"/>
      <c r="T1294" s="20"/>
      <c r="U1294" s="20"/>
      <c r="V1294" s="20"/>
      <c r="W1294" s="32"/>
      <c r="X1294" s="173"/>
      <c r="Y1294" s="174"/>
      <c r="Z1294" s="6"/>
      <c r="AA1294" s="6"/>
      <c r="AB1294" s="6"/>
      <c r="AC1294" s="6"/>
      <c r="AD1294" s="6"/>
      <c r="AE1294" s="6"/>
      <c r="AF1294" s="6"/>
      <c r="AG1294" s="6"/>
      <c r="AH1294" s="6"/>
      <c r="AI1294" s="6"/>
      <c r="AJ1294" s="6"/>
    </row>
    <row r="1295" spans="2:36" s="9" customFormat="1" ht="6" hidden="1" customHeight="1" x14ac:dyDescent="0.35">
      <c r="B1295" s="10"/>
      <c r="F1295" s="7"/>
      <c r="G1295" s="2"/>
      <c r="H1295" s="7"/>
      <c r="I1295" s="7"/>
      <c r="J1295" s="7"/>
      <c r="K1295" s="7"/>
      <c r="L1295" s="7"/>
      <c r="M1295" s="3"/>
      <c r="N1295" s="2"/>
      <c r="O1295" s="7"/>
      <c r="P1295" s="2"/>
      <c r="Q1295" s="7"/>
      <c r="R1295" s="14"/>
      <c r="S1295" s="14"/>
      <c r="T1295" s="20"/>
      <c r="U1295" s="20"/>
      <c r="V1295" s="20"/>
      <c r="W1295" s="32"/>
      <c r="X1295" s="173"/>
      <c r="Y1295" s="174"/>
      <c r="Z1295" s="6"/>
      <c r="AA1295" s="6"/>
      <c r="AB1295" s="6"/>
      <c r="AC1295" s="6"/>
      <c r="AD1295" s="6"/>
      <c r="AE1295" s="6"/>
      <c r="AF1295" s="6"/>
      <c r="AG1295" s="6"/>
      <c r="AH1295" s="6"/>
      <c r="AI1295" s="6"/>
      <c r="AJ1295" s="6"/>
    </row>
    <row r="1296" spans="2:36" s="9" customFormat="1" ht="6" hidden="1" customHeight="1" x14ac:dyDescent="0.35">
      <c r="B1296" s="10"/>
      <c r="F1296" s="7"/>
      <c r="G1296" s="2"/>
      <c r="H1296" s="7"/>
      <c r="I1296" s="7"/>
      <c r="J1296" s="7"/>
      <c r="K1296" s="7"/>
      <c r="L1296" s="7"/>
      <c r="M1296" s="3"/>
      <c r="N1296" s="2"/>
      <c r="O1296" s="7"/>
      <c r="P1296" s="2"/>
      <c r="Q1296" s="7"/>
      <c r="R1296" s="14"/>
      <c r="S1296" s="14"/>
      <c r="T1296" s="20"/>
      <c r="U1296" s="20"/>
      <c r="V1296" s="20"/>
      <c r="W1296" s="32"/>
      <c r="X1296" s="173"/>
      <c r="Y1296" s="174"/>
      <c r="Z1296" s="6"/>
      <c r="AA1296" s="6"/>
      <c r="AB1296" s="6"/>
      <c r="AC1296" s="6"/>
      <c r="AD1296" s="6"/>
      <c r="AE1296" s="6"/>
      <c r="AF1296" s="6"/>
      <c r="AG1296" s="6"/>
      <c r="AH1296" s="6"/>
      <c r="AI1296" s="6"/>
      <c r="AJ1296" s="6"/>
    </row>
    <row r="1297" spans="2:36" s="9" customFormat="1" ht="6" hidden="1" customHeight="1" x14ac:dyDescent="0.35">
      <c r="B1297" s="10"/>
      <c r="F1297" s="7"/>
      <c r="G1297" s="2"/>
      <c r="H1297" s="7"/>
      <c r="I1297" s="7"/>
      <c r="J1297" s="7"/>
      <c r="K1297" s="7"/>
      <c r="L1297" s="7"/>
      <c r="M1297" s="3"/>
      <c r="N1297" s="2"/>
      <c r="O1297" s="7"/>
      <c r="P1297" s="2"/>
      <c r="Q1297" s="7"/>
      <c r="R1297" s="14"/>
      <c r="S1297" s="14"/>
      <c r="T1297" s="20"/>
      <c r="U1297" s="20"/>
      <c r="V1297" s="20"/>
      <c r="W1297" s="32"/>
      <c r="X1297" s="173"/>
      <c r="Y1297" s="174"/>
      <c r="Z1297" s="6"/>
      <c r="AA1297" s="6"/>
      <c r="AB1297" s="6"/>
      <c r="AC1297" s="6"/>
      <c r="AD1297" s="6"/>
      <c r="AE1297" s="6"/>
      <c r="AF1297" s="6"/>
      <c r="AG1297" s="6"/>
      <c r="AH1297" s="6"/>
      <c r="AI1297" s="6"/>
      <c r="AJ1297" s="6"/>
    </row>
    <row r="1298" spans="2:36" s="9" customFormat="1" ht="6" hidden="1" customHeight="1" x14ac:dyDescent="0.35">
      <c r="B1298" s="10"/>
      <c r="F1298" s="7"/>
      <c r="G1298" s="2"/>
      <c r="H1298" s="7"/>
      <c r="I1298" s="7"/>
      <c r="J1298" s="7"/>
      <c r="K1298" s="7"/>
      <c r="L1298" s="7"/>
      <c r="M1298" s="3"/>
      <c r="N1298" s="2"/>
      <c r="O1298" s="7"/>
      <c r="P1298" s="2"/>
      <c r="Q1298" s="7"/>
      <c r="R1298" s="14"/>
      <c r="S1298" s="14"/>
      <c r="T1298" s="20"/>
      <c r="U1298" s="20"/>
      <c r="V1298" s="20"/>
      <c r="W1298" s="32"/>
      <c r="X1298" s="173"/>
      <c r="Y1298" s="174"/>
      <c r="Z1298" s="6"/>
      <c r="AA1298" s="6"/>
      <c r="AB1298" s="6"/>
      <c r="AC1298" s="6"/>
      <c r="AD1298" s="6"/>
      <c r="AE1298" s="6"/>
      <c r="AF1298" s="6"/>
      <c r="AG1298" s="6"/>
      <c r="AH1298" s="6"/>
      <c r="AI1298" s="6"/>
      <c r="AJ1298" s="6"/>
    </row>
    <row r="1299" spans="2:36" s="9" customFormat="1" ht="6" hidden="1" customHeight="1" x14ac:dyDescent="0.35">
      <c r="B1299" s="10"/>
      <c r="F1299" s="7"/>
      <c r="G1299" s="2"/>
      <c r="H1299" s="7"/>
      <c r="I1299" s="7"/>
      <c r="J1299" s="7"/>
      <c r="K1299" s="7"/>
      <c r="L1299" s="7"/>
      <c r="M1299" s="3"/>
      <c r="N1299" s="2"/>
      <c r="O1299" s="7"/>
      <c r="P1299" s="2"/>
      <c r="Q1299" s="7"/>
      <c r="R1299" s="14"/>
      <c r="S1299" s="14"/>
      <c r="T1299" s="20"/>
      <c r="U1299" s="20"/>
      <c r="V1299" s="20"/>
      <c r="W1299" s="32"/>
      <c r="X1299" s="173"/>
      <c r="Y1299" s="174"/>
      <c r="Z1299" s="6"/>
      <c r="AA1299" s="6"/>
      <c r="AB1299" s="6"/>
      <c r="AC1299" s="6"/>
      <c r="AD1299" s="6"/>
      <c r="AE1299" s="6"/>
      <c r="AF1299" s="6"/>
      <c r="AG1299" s="6"/>
      <c r="AH1299" s="6"/>
      <c r="AI1299" s="6"/>
      <c r="AJ1299" s="6"/>
    </row>
    <row r="1300" spans="2:36" s="9" customFormat="1" ht="6" hidden="1" customHeight="1" x14ac:dyDescent="0.35">
      <c r="B1300" s="10"/>
      <c r="F1300" s="7"/>
      <c r="G1300" s="2"/>
      <c r="H1300" s="7"/>
      <c r="I1300" s="7"/>
      <c r="J1300" s="7"/>
      <c r="K1300" s="7"/>
      <c r="L1300" s="7"/>
      <c r="M1300" s="3"/>
      <c r="N1300" s="2"/>
      <c r="O1300" s="7"/>
      <c r="P1300" s="2"/>
      <c r="Q1300" s="7"/>
      <c r="R1300" s="14"/>
      <c r="S1300" s="14"/>
      <c r="T1300" s="20"/>
      <c r="U1300" s="20"/>
      <c r="V1300" s="20"/>
      <c r="W1300" s="32"/>
      <c r="X1300" s="173"/>
      <c r="Y1300" s="174"/>
      <c r="Z1300" s="6"/>
      <c r="AA1300" s="6"/>
      <c r="AB1300" s="6"/>
      <c r="AC1300" s="6"/>
      <c r="AD1300" s="6"/>
      <c r="AE1300" s="6"/>
      <c r="AF1300" s="6"/>
      <c r="AG1300" s="6"/>
      <c r="AH1300" s="6"/>
      <c r="AI1300" s="6"/>
      <c r="AJ1300" s="6"/>
    </row>
    <row r="1301" spans="2:36" s="9" customFormat="1" ht="6" hidden="1" customHeight="1" x14ac:dyDescent="0.35">
      <c r="B1301" s="10"/>
      <c r="F1301" s="7"/>
      <c r="G1301" s="2"/>
      <c r="H1301" s="7"/>
      <c r="I1301" s="7"/>
      <c r="J1301" s="7"/>
      <c r="K1301" s="7"/>
      <c r="L1301" s="7"/>
      <c r="M1301" s="3"/>
      <c r="N1301" s="2"/>
      <c r="O1301" s="7"/>
      <c r="P1301" s="2"/>
      <c r="Q1301" s="7"/>
      <c r="R1301" s="14"/>
      <c r="S1301" s="14"/>
      <c r="T1301" s="20"/>
      <c r="U1301" s="20"/>
      <c r="V1301" s="20"/>
      <c r="W1301" s="32"/>
      <c r="X1301" s="173"/>
      <c r="Y1301" s="174"/>
      <c r="Z1301" s="6"/>
      <c r="AA1301" s="6"/>
      <c r="AB1301" s="6"/>
      <c r="AC1301" s="6"/>
      <c r="AD1301" s="6"/>
      <c r="AE1301" s="6"/>
      <c r="AF1301" s="6"/>
      <c r="AG1301" s="6"/>
      <c r="AH1301" s="6"/>
      <c r="AI1301" s="6"/>
      <c r="AJ1301" s="6"/>
    </row>
    <row r="1302" spans="2:36" s="9" customFormat="1" ht="6" hidden="1" customHeight="1" x14ac:dyDescent="0.35">
      <c r="B1302" s="10"/>
      <c r="F1302" s="7"/>
      <c r="G1302" s="2"/>
      <c r="H1302" s="7"/>
      <c r="I1302" s="7"/>
      <c r="J1302" s="7"/>
      <c r="K1302" s="7"/>
      <c r="L1302" s="7"/>
      <c r="M1302" s="3"/>
      <c r="N1302" s="2"/>
      <c r="O1302" s="7"/>
      <c r="P1302" s="2"/>
      <c r="Q1302" s="7"/>
      <c r="R1302" s="14"/>
      <c r="S1302" s="14"/>
      <c r="T1302" s="20"/>
      <c r="U1302" s="20"/>
      <c r="V1302" s="20"/>
      <c r="W1302" s="32"/>
      <c r="X1302" s="173"/>
      <c r="Y1302" s="174"/>
      <c r="Z1302" s="6"/>
      <c r="AA1302" s="6"/>
      <c r="AB1302" s="6"/>
      <c r="AC1302" s="6"/>
      <c r="AD1302" s="6"/>
      <c r="AE1302" s="6"/>
      <c r="AF1302" s="6"/>
      <c r="AG1302" s="6"/>
      <c r="AH1302" s="6"/>
      <c r="AI1302" s="6"/>
      <c r="AJ1302" s="6"/>
    </row>
    <row r="1303" spans="2:36" s="9" customFormat="1" ht="6" hidden="1" customHeight="1" x14ac:dyDescent="0.35">
      <c r="B1303" s="10"/>
      <c r="F1303" s="7"/>
      <c r="G1303" s="2"/>
      <c r="H1303" s="7"/>
      <c r="I1303" s="7"/>
      <c r="J1303" s="7"/>
      <c r="K1303" s="7"/>
      <c r="L1303" s="7"/>
      <c r="M1303" s="3"/>
      <c r="N1303" s="2"/>
      <c r="O1303" s="7"/>
      <c r="P1303" s="2"/>
      <c r="Q1303" s="7"/>
      <c r="R1303" s="14"/>
      <c r="S1303" s="14"/>
      <c r="T1303" s="20"/>
      <c r="U1303" s="20"/>
      <c r="V1303" s="20"/>
      <c r="W1303" s="32"/>
      <c r="X1303" s="173"/>
      <c r="Y1303" s="174"/>
      <c r="Z1303" s="6"/>
      <c r="AA1303" s="6"/>
      <c r="AB1303" s="6"/>
      <c r="AC1303" s="6"/>
      <c r="AD1303" s="6"/>
      <c r="AE1303" s="6"/>
      <c r="AF1303" s="6"/>
      <c r="AG1303" s="6"/>
      <c r="AH1303" s="6"/>
      <c r="AI1303" s="6"/>
      <c r="AJ1303" s="6"/>
    </row>
    <row r="1304" spans="2:36" s="9" customFormat="1" ht="6" hidden="1" customHeight="1" x14ac:dyDescent="0.35">
      <c r="B1304" s="10"/>
      <c r="F1304" s="7"/>
      <c r="G1304" s="2"/>
      <c r="H1304" s="7"/>
      <c r="I1304" s="7"/>
      <c r="J1304" s="7"/>
      <c r="K1304" s="7"/>
      <c r="L1304" s="7"/>
      <c r="M1304" s="3"/>
      <c r="N1304" s="2"/>
      <c r="O1304" s="7"/>
      <c r="P1304" s="2"/>
      <c r="Q1304" s="7"/>
      <c r="R1304" s="14"/>
      <c r="S1304" s="14"/>
      <c r="T1304" s="20"/>
      <c r="U1304" s="20"/>
      <c r="V1304" s="20"/>
      <c r="W1304" s="32"/>
      <c r="X1304" s="173"/>
      <c r="Y1304" s="174"/>
      <c r="Z1304" s="6"/>
      <c r="AA1304" s="6"/>
      <c r="AB1304" s="6"/>
      <c r="AC1304" s="6"/>
      <c r="AD1304" s="6"/>
      <c r="AE1304" s="6"/>
      <c r="AF1304" s="6"/>
      <c r="AG1304" s="6"/>
      <c r="AH1304" s="6"/>
      <c r="AI1304" s="6"/>
      <c r="AJ1304" s="6"/>
    </row>
    <row r="1305" spans="2:36" s="9" customFormat="1" ht="6" hidden="1" customHeight="1" x14ac:dyDescent="0.35">
      <c r="B1305" s="10"/>
      <c r="F1305" s="7"/>
      <c r="G1305" s="2"/>
      <c r="H1305" s="7"/>
      <c r="I1305" s="7"/>
      <c r="J1305" s="7"/>
      <c r="K1305" s="7"/>
      <c r="L1305" s="7"/>
      <c r="M1305" s="3"/>
      <c r="N1305" s="2"/>
      <c r="O1305" s="7"/>
      <c r="P1305" s="2"/>
      <c r="Q1305" s="7"/>
      <c r="R1305" s="14"/>
      <c r="S1305" s="14"/>
      <c r="T1305" s="20"/>
      <c r="U1305" s="20"/>
      <c r="V1305" s="20"/>
      <c r="W1305" s="32"/>
      <c r="X1305" s="173"/>
      <c r="Y1305" s="174"/>
      <c r="Z1305" s="6"/>
      <c r="AA1305" s="6"/>
      <c r="AB1305" s="6"/>
      <c r="AC1305" s="6"/>
      <c r="AD1305" s="6"/>
      <c r="AE1305" s="6"/>
      <c r="AF1305" s="6"/>
      <c r="AG1305" s="6"/>
      <c r="AH1305" s="6"/>
      <c r="AI1305" s="6"/>
      <c r="AJ1305" s="6"/>
    </row>
    <row r="1306" spans="2:36" s="9" customFormat="1" ht="6" hidden="1" customHeight="1" x14ac:dyDescent="0.35">
      <c r="B1306" s="10"/>
      <c r="F1306" s="7"/>
      <c r="G1306" s="2"/>
      <c r="H1306" s="7"/>
      <c r="I1306" s="7"/>
      <c r="J1306" s="7"/>
      <c r="K1306" s="7"/>
      <c r="L1306" s="7"/>
      <c r="M1306" s="3"/>
      <c r="N1306" s="2"/>
      <c r="O1306" s="7"/>
      <c r="P1306" s="2"/>
      <c r="Q1306" s="7"/>
      <c r="R1306" s="14"/>
      <c r="S1306" s="14"/>
      <c r="T1306" s="20"/>
      <c r="U1306" s="20"/>
      <c r="V1306" s="20"/>
      <c r="W1306" s="32"/>
      <c r="X1306" s="173"/>
      <c r="Y1306" s="174"/>
      <c r="Z1306" s="6"/>
      <c r="AA1306" s="6"/>
      <c r="AB1306" s="6"/>
      <c r="AC1306" s="6"/>
      <c r="AD1306" s="6"/>
      <c r="AE1306" s="6"/>
      <c r="AF1306" s="6"/>
      <c r="AG1306" s="6"/>
      <c r="AH1306" s="6"/>
      <c r="AI1306" s="6"/>
      <c r="AJ1306" s="6"/>
    </row>
    <row r="1307" spans="2:36" s="9" customFormat="1" ht="6" hidden="1" customHeight="1" x14ac:dyDescent="0.35">
      <c r="B1307" s="10"/>
      <c r="F1307" s="7"/>
      <c r="G1307" s="2"/>
      <c r="H1307" s="7"/>
      <c r="I1307" s="7"/>
      <c r="J1307" s="7"/>
      <c r="K1307" s="7"/>
      <c r="L1307" s="7"/>
      <c r="M1307" s="3"/>
      <c r="N1307" s="2"/>
      <c r="O1307" s="7"/>
      <c r="P1307" s="2"/>
      <c r="Q1307" s="7"/>
      <c r="R1307" s="14"/>
      <c r="S1307" s="14"/>
      <c r="T1307" s="20"/>
      <c r="U1307" s="20"/>
      <c r="V1307" s="20"/>
      <c r="W1307" s="32"/>
      <c r="X1307" s="173"/>
      <c r="Y1307" s="174"/>
      <c r="Z1307" s="6"/>
      <c r="AA1307" s="6"/>
      <c r="AB1307" s="6"/>
      <c r="AC1307" s="6"/>
      <c r="AD1307" s="6"/>
      <c r="AE1307" s="6"/>
      <c r="AF1307" s="6"/>
      <c r="AG1307" s="6"/>
      <c r="AH1307" s="6"/>
      <c r="AI1307" s="6"/>
      <c r="AJ1307" s="6"/>
    </row>
    <row r="1308" spans="2:36" s="9" customFormat="1" ht="6" hidden="1" customHeight="1" x14ac:dyDescent="0.35">
      <c r="B1308" s="10"/>
      <c r="F1308" s="7"/>
      <c r="G1308" s="2"/>
      <c r="H1308" s="7"/>
      <c r="I1308" s="7"/>
      <c r="J1308" s="7"/>
      <c r="K1308" s="7"/>
      <c r="L1308" s="7"/>
      <c r="M1308" s="3"/>
      <c r="N1308" s="2"/>
      <c r="O1308" s="7"/>
      <c r="P1308" s="2"/>
      <c r="Q1308" s="7"/>
      <c r="R1308" s="14"/>
      <c r="S1308" s="14"/>
      <c r="T1308" s="20"/>
      <c r="U1308" s="20"/>
      <c r="V1308" s="20"/>
      <c r="W1308" s="32"/>
      <c r="X1308" s="173"/>
      <c r="Y1308" s="174"/>
      <c r="Z1308" s="6"/>
      <c r="AA1308" s="6"/>
      <c r="AB1308" s="6"/>
      <c r="AC1308" s="6"/>
      <c r="AD1308" s="6"/>
      <c r="AE1308" s="6"/>
      <c r="AF1308" s="6"/>
      <c r="AG1308" s="6"/>
      <c r="AH1308" s="6"/>
      <c r="AI1308" s="6"/>
      <c r="AJ1308" s="6"/>
    </row>
    <row r="1309" spans="2:36" s="9" customFormat="1" ht="6" hidden="1" customHeight="1" x14ac:dyDescent="0.35">
      <c r="B1309" s="10"/>
      <c r="F1309" s="7"/>
      <c r="G1309" s="2"/>
      <c r="H1309" s="7"/>
      <c r="I1309" s="7"/>
      <c r="J1309" s="7"/>
      <c r="K1309" s="7"/>
      <c r="L1309" s="7"/>
      <c r="M1309" s="3"/>
      <c r="N1309" s="2"/>
      <c r="O1309" s="7"/>
      <c r="P1309" s="2"/>
      <c r="Q1309" s="7"/>
      <c r="R1309" s="14"/>
      <c r="S1309" s="14"/>
      <c r="T1309" s="20"/>
      <c r="U1309" s="20"/>
      <c r="V1309" s="20"/>
      <c r="W1309" s="32"/>
      <c r="X1309" s="173"/>
      <c r="Y1309" s="174"/>
      <c r="Z1309" s="6"/>
      <c r="AA1309" s="6"/>
      <c r="AB1309" s="6"/>
      <c r="AC1309" s="6"/>
      <c r="AD1309" s="6"/>
      <c r="AE1309" s="6"/>
      <c r="AF1309" s="6"/>
      <c r="AG1309" s="6"/>
      <c r="AH1309" s="6"/>
      <c r="AI1309" s="6"/>
      <c r="AJ1309" s="6"/>
    </row>
    <row r="1310" spans="2:36" s="9" customFormat="1" ht="6" hidden="1" customHeight="1" x14ac:dyDescent="0.35">
      <c r="B1310" s="10"/>
      <c r="F1310" s="7"/>
      <c r="G1310" s="2"/>
      <c r="H1310" s="7"/>
      <c r="I1310" s="7"/>
      <c r="J1310" s="7"/>
      <c r="K1310" s="7"/>
      <c r="L1310" s="7"/>
      <c r="M1310" s="3"/>
      <c r="N1310" s="2"/>
      <c r="O1310" s="7"/>
      <c r="P1310" s="2"/>
      <c r="Q1310" s="7"/>
      <c r="R1310" s="14"/>
      <c r="S1310" s="14"/>
      <c r="T1310" s="20"/>
      <c r="U1310" s="20"/>
      <c r="V1310" s="20"/>
      <c r="W1310" s="32"/>
      <c r="X1310" s="173"/>
      <c r="Y1310" s="174"/>
      <c r="Z1310" s="6"/>
      <c r="AA1310" s="6"/>
      <c r="AB1310" s="6"/>
      <c r="AC1310" s="6"/>
      <c r="AD1310" s="6"/>
      <c r="AE1310" s="6"/>
      <c r="AF1310" s="6"/>
      <c r="AG1310" s="6"/>
      <c r="AH1310" s="6"/>
      <c r="AI1310" s="6"/>
      <c r="AJ1310" s="6"/>
    </row>
    <row r="1311" spans="2:36" s="9" customFormat="1" ht="6" hidden="1" customHeight="1" x14ac:dyDescent="0.35">
      <c r="B1311" s="10"/>
      <c r="F1311" s="7"/>
      <c r="G1311" s="2"/>
      <c r="H1311" s="7"/>
      <c r="I1311" s="7"/>
      <c r="J1311" s="7"/>
      <c r="K1311" s="7"/>
      <c r="L1311" s="7"/>
      <c r="M1311" s="3"/>
      <c r="N1311" s="2"/>
      <c r="O1311" s="7"/>
      <c r="P1311" s="2"/>
      <c r="Q1311" s="7"/>
      <c r="R1311" s="14"/>
      <c r="S1311" s="14"/>
      <c r="T1311" s="20"/>
      <c r="U1311" s="20"/>
      <c r="V1311" s="20"/>
      <c r="W1311" s="32"/>
      <c r="X1311" s="173"/>
      <c r="Y1311" s="174"/>
      <c r="Z1311" s="6"/>
      <c r="AA1311" s="6"/>
      <c r="AB1311" s="6"/>
      <c r="AC1311" s="6"/>
      <c r="AD1311" s="6"/>
      <c r="AE1311" s="6"/>
      <c r="AF1311" s="6"/>
      <c r="AG1311" s="6"/>
      <c r="AH1311" s="6"/>
      <c r="AI1311" s="6"/>
      <c r="AJ1311" s="6"/>
    </row>
    <row r="1312" spans="2:36" s="9" customFormat="1" ht="6" hidden="1" customHeight="1" x14ac:dyDescent="0.35">
      <c r="B1312" s="10"/>
      <c r="F1312" s="7"/>
      <c r="G1312" s="2"/>
      <c r="H1312" s="7"/>
      <c r="I1312" s="7"/>
      <c r="J1312" s="7"/>
      <c r="K1312" s="7"/>
      <c r="L1312" s="7"/>
      <c r="M1312" s="3"/>
      <c r="N1312" s="2"/>
      <c r="O1312" s="7"/>
      <c r="P1312" s="2"/>
      <c r="Q1312" s="7"/>
      <c r="R1312" s="14"/>
      <c r="S1312" s="14"/>
      <c r="T1312" s="20"/>
      <c r="U1312" s="20"/>
      <c r="V1312" s="20"/>
      <c r="W1312" s="32"/>
      <c r="X1312" s="173"/>
      <c r="Y1312" s="174"/>
      <c r="Z1312" s="6"/>
      <c r="AA1312" s="6"/>
      <c r="AB1312" s="6"/>
      <c r="AC1312" s="6"/>
      <c r="AD1312" s="6"/>
      <c r="AE1312" s="6"/>
      <c r="AF1312" s="6"/>
      <c r="AG1312" s="6"/>
      <c r="AH1312" s="6"/>
      <c r="AI1312" s="6"/>
      <c r="AJ1312" s="6"/>
    </row>
    <row r="1313" spans="2:36" s="9" customFormat="1" ht="6" hidden="1" customHeight="1" x14ac:dyDescent="0.35">
      <c r="B1313" s="10"/>
      <c r="F1313" s="7"/>
      <c r="G1313" s="2"/>
      <c r="H1313" s="7"/>
      <c r="I1313" s="7"/>
      <c r="J1313" s="7"/>
      <c r="K1313" s="7"/>
      <c r="L1313" s="7"/>
      <c r="M1313" s="3"/>
      <c r="N1313" s="2"/>
      <c r="O1313" s="7"/>
      <c r="P1313" s="2"/>
      <c r="Q1313" s="7"/>
      <c r="R1313" s="14"/>
      <c r="S1313" s="14"/>
      <c r="T1313" s="20"/>
      <c r="U1313" s="20"/>
      <c r="V1313" s="20"/>
      <c r="W1313" s="32"/>
      <c r="X1313" s="173"/>
      <c r="Y1313" s="174"/>
      <c r="Z1313" s="6"/>
      <c r="AA1313" s="6"/>
      <c r="AB1313" s="6"/>
      <c r="AC1313" s="6"/>
      <c r="AD1313" s="6"/>
      <c r="AE1313" s="6"/>
      <c r="AF1313" s="6"/>
      <c r="AG1313" s="6"/>
      <c r="AH1313" s="6"/>
      <c r="AI1313" s="6"/>
      <c r="AJ1313" s="6"/>
    </row>
    <row r="1314" spans="2:36" s="9" customFormat="1" ht="6" hidden="1" customHeight="1" x14ac:dyDescent="0.35">
      <c r="B1314" s="10"/>
      <c r="F1314" s="7"/>
      <c r="G1314" s="2"/>
      <c r="H1314" s="7"/>
      <c r="I1314" s="7"/>
      <c r="J1314" s="7"/>
      <c r="K1314" s="7"/>
      <c r="L1314" s="7"/>
      <c r="M1314" s="3"/>
      <c r="N1314" s="2"/>
      <c r="O1314" s="7"/>
      <c r="P1314" s="2"/>
      <c r="Q1314" s="7"/>
      <c r="R1314" s="14"/>
      <c r="S1314" s="14"/>
      <c r="T1314" s="20"/>
      <c r="U1314" s="20"/>
      <c r="V1314" s="20"/>
      <c r="W1314" s="32"/>
      <c r="X1314" s="173"/>
      <c r="Y1314" s="174"/>
      <c r="Z1314" s="6"/>
      <c r="AA1314" s="6"/>
      <c r="AB1314" s="6"/>
      <c r="AC1314" s="6"/>
      <c r="AD1314" s="6"/>
      <c r="AE1314" s="6"/>
      <c r="AF1314" s="6"/>
      <c r="AG1314" s="6"/>
      <c r="AH1314" s="6"/>
      <c r="AI1314" s="6"/>
      <c r="AJ1314" s="6"/>
    </row>
    <row r="1315" spans="2:36" s="9" customFormat="1" ht="6" hidden="1" customHeight="1" x14ac:dyDescent="0.35">
      <c r="B1315" s="10"/>
      <c r="F1315" s="7"/>
      <c r="G1315" s="2"/>
      <c r="H1315" s="7"/>
      <c r="I1315" s="7"/>
      <c r="J1315" s="7"/>
      <c r="K1315" s="7"/>
      <c r="L1315" s="7"/>
      <c r="M1315" s="3"/>
      <c r="N1315" s="2"/>
      <c r="O1315" s="7"/>
      <c r="P1315" s="2"/>
      <c r="Q1315" s="7"/>
      <c r="R1315" s="14"/>
      <c r="S1315" s="14"/>
      <c r="T1315" s="20"/>
      <c r="U1315" s="20"/>
      <c r="V1315" s="20"/>
      <c r="W1315" s="32"/>
      <c r="X1315" s="173"/>
      <c r="Y1315" s="174"/>
      <c r="Z1315" s="6"/>
      <c r="AA1315" s="6"/>
      <c r="AB1315" s="6"/>
      <c r="AC1315" s="6"/>
      <c r="AD1315" s="6"/>
      <c r="AE1315" s="6"/>
      <c r="AF1315" s="6"/>
      <c r="AG1315" s="6"/>
      <c r="AH1315" s="6"/>
      <c r="AI1315" s="6"/>
      <c r="AJ1315" s="6"/>
    </row>
    <row r="1316" spans="2:36" s="9" customFormat="1" ht="6" hidden="1" customHeight="1" x14ac:dyDescent="0.35">
      <c r="B1316" s="10"/>
      <c r="F1316" s="7"/>
      <c r="G1316" s="2"/>
      <c r="H1316" s="7"/>
      <c r="I1316" s="7"/>
      <c r="J1316" s="7"/>
      <c r="K1316" s="7"/>
      <c r="L1316" s="7"/>
      <c r="M1316" s="3"/>
      <c r="N1316" s="2"/>
      <c r="O1316" s="7"/>
      <c r="P1316" s="2"/>
      <c r="Q1316" s="7"/>
      <c r="R1316" s="14"/>
      <c r="S1316" s="14"/>
      <c r="T1316" s="20"/>
      <c r="U1316" s="20"/>
      <c r="V1316" s="20"/>
      <c r="W1316" s="32"/>
      <c r="X1316" s="173"/>
      <c r="Y1316" s="174"/>
      <c r="Z1316" s="6"/>
      <c r="AA1316" s="6"/>
      <c r="AB1316" s="6"/>
      <c r="AC1316" s="6"/>
      <c r="AD1316" s="6"/>
      <c r="AE1316" s="6"/>
      <c r="AF1316" s="6"/>
      <c r="AG1316" s="6"/>
      <c r="AH1316" s="6"/>
      <c r="AI1316" s="6"/>
      <c r="AJ1316" s="6"/>
    </row>
    <row r="1317" spans="2:36" s="9" customFormat="1" ht="6" hidden="1" customHeight="1" x14ac:dyDescent="0.35">
      <c r="B1317" s="10"/>
      <c r="F1317" s="7"/>
      <c r="G1317" s="2"/>
      <c r="H1317" s="7"/>
      <c r="I1317" s="7"/>
      <c r="J1317" s="7"/>
      <c r="K1317" s="7"/>
      <c r="L1317" s="7"/>
      <c r="M1317" s="3"/>
      <c r="N1317" s="2"/>
      <c r="O1317" s="7"/>
      <c r="P1317" s="2"/>
      <c r="Q1317" s="7"/>
      <c r="R1317" s="14"/>
      <c r="S1317" s="14"/>
      <c r="T1317" s="20"/>
      <c r="U1317" s="20"/>
      <c r="V1317" s="20"/>
      <c r="W1317" s="32"/>
      <c r="X1317" s="173"/>
      <c r="Y1317" s="174"/>
      <c r="Z1317" s="6"/>
      <c r="AA1317" s="6"/>
      <c r="AB1317" s="6"/>
      <c r="AC1317" s="6"/>
      <c r="AD1317" s="6"/>
      <c r="AE1317" s="6"/>
      <c r="AF1317" s="6"/>
      <c r="AG1317" s="6"/>
      <c r="AH1317" s="6"/>
      <c r="AI1317" s="6"/>
      <c r="AJ1317" s="6"/>
    </row>
    <row r="1318" spans="2:36" s="9" customFormat="1" ht="6" hidden="1" customHeight="1" x14ac:dyDescent="0.35">
      <c r="B1318" s="10"/>
      <c r="F1318" s="7"/>
      <c r="G1318" s="2"/>
      <c r="H1318" s="7"/>
      <c r="I1318" s="7"/>
      <c r="J1318" s="7"/>
      <c r="K1318" s="7"/>
      <c r="L1318" s="7"/>
      <c r="M1318" s="3"/>
      <c r="N1318" s="2"/>
      <c r="O1318" s="7"/>
      <c r="P1318" s="2"/>
      <c r="Q1318" s="7"/>
      <c r="R1318" s="14"/>
      <c r="S1318" s="14"/>
      <c r="T1318" s="20"/>
      <c r="U1318" s="20"/>
      <c r="V1318" s="20"/>
      <c r="W1318" s="32"/>
      <c r="X1318" s="173"/>
      <c r="Y1318" s="174"/>
      <c r="Z1318" s="6"/>
      <c r="AA1318" s="6"/>
      <c r="AB1318" s="6"/>
      <c r="AC1318" s="6"/>
      <c r="AD1318" s="6"/>
      <c r="AE1318" s="6"/>
      <c r="AF1318" s="6"/>
      <c r="AG1318" s="6"/>
      <c r="AH1318" s="6"/>
      <c r="AI1318" s="6"/>
      <c r="AJ1318" s="6"/>
    </row>
    <row r="1319" spans="2:36" s="9" customFormat="1" ht="6" hidden="1" customHeight="1" x14ac:dyDescent="0.35">
      <c r="B1319" s="10"/>
      <c r="F1319" s="7"/>
      <c r="G1319" s="2"/>
      <c r="H1319" s="7"/>
      <c r="I1319" s="7"/>
      <c r="J1319" s="7"/>
      <c r="K1319" s="7"/>
      <c r="L1319" s="7"/>
      <c r="M1319" s="3"/>
      <c r="N1319" s="2"/>
      <c r="O1319" s="7"/>
      <c r="P1319" s="2"/>
      <c r="Q1319" s="7"/>
      <c r="R1319" s="14"/>
      <c r="S1319" s="14"/>
      <c r="T1319" s="20"/>
      <c r="U1319" s="20"/>
      <c r="V1319" s="20"/>
      <c r="W1319" s="32"/>
      <c r="X1319" s="173"/>
      <c r="Y1319" s="174"/>
      <c r="Z1319" s="6"/>
      <c r="AA1319" s="6"/>
      <c r="AB1319" s="6"/>
      <c r="AC1319" s="6"/>
      <c r="AD1319" s="6"/>
      <c r="AE1319" s="6"/>
      <c r="AF1319" s="6"/>
      <c r="AG1319" s="6"/>
      <c r="AH1319" s="6"/>
      <c r="AI1319" s="6"/>
      <c r="AJ1319" s="6"/>
    </row>
    <row r="1320" spans="2:36" s="9" customFormat="1" ht="6" hidden="1" customHeight="1" x14ac:dyDescent="0.35">
      <c r="B1320" s="10"/>
      <c r="F1320" s="7"/>
      <c r="G1320" s="2"/>
      <c r="H1320" s="7"/>
      <c r="I1320" s="7"/>
      <c r="J1320" s="7"/>
      <c r="K1320" s="7"/>
      <c r="L1320" s="7"/>
      <c r="M1320" s="3"/>
      <c r="N1320" s="2"/>
      <c r="O1320" s="7"/>
      <c r="P1320" s="2"/>
      <c r="Q1320" s="7"/>
      <c r="R1320" s="14"/>
      <c r="S1320" s="14"/>
      <c r="T1320" s="20"/>
      <c r="U1320" s="20"/>
      <c r="V1320" s="20"/>
      <c r="W1320" s="32"/>
      <c r="X1320" s="173"/>
      <c r="Y1320" s="174"/>
      <c r="Z1320" s="6"/>
      <c r="AA1320" s="6"/>
      <c r="AB1320" s="6"/>
      <c r="AC1320" s="6"/>
      <c r="AD1320" s="6"/>
      <c r="AE1320" s="6"/>
      <c r="AF1320" s="6"/>
      <c r="AG1320" s="6"/>
      <c r="AH1320" s="6"/>
      <c r="AI1320" s="6"/>
      <c r="AJ1320" s="6"/>
    </row>
    <row r="1321" spans="2:36" s="9" customFormat="1" ht="6" hidden="1" customHeight="1" x14ac:dyDescent="0.35">
      <c r="B1321" s="10"/>
      <c r="F1321" s="7"/>
      <c r="G1321" s="2"/>
      <c r="H1321" s="7"/>
      <c r="I1321" s="7"/>
      <c r="J1321" s="7"/>
      <c r="K1321" s="7"/>
      <c r="L1321" s="7"/>
      <c r="M1321" s="3"/>
      <c r="N1321" s="2"/>
      <c r="O1321" s="7"/>
      <c r="P1321" s="2"/>
      <c r="Q1321" s="7"/>
      <c r="R1321" s="14"/>
      <c r="S1321" s="14"/>
      <c r="T1321" s="20"/>
      <c r="U1321" s="20"/>
      <c r="V1321" s="20"/>
      <c r="W1321" s="32"/>
      <c r="X1321" s="173"/>
      <c r="Y1321" s="174"/>
      <c r="Z1321" s="6"/>
      <c r="AA1321" s="6"/>
      <c r="AB1321" s="6"/>
      <c r="AC1321" s="6"/>
      <c r="AD1321" s="6"/>
      <c r="AE1321" s="6"/>
      <c r="AF1321" s="6"/>
      <c r="AG1321" s="6"/>
      <c r="AH1321" s="6"/>
      <c r="AI1321" s="6"/>
      <c r="AJ1321" s="6"/>
    </row>
    <row r="1322" spans="2:36" s="9" customFormat="1" ht="6" hidden="1" customHeight="1" x14ac:dyDescent="0.35">
      <c r="B1322" s="10"/>
      <c r="F1322" s="7"/>
      <c r="G1322" s="2"/>
      <c r="H1322" s="7"/>
      <c r="I1322" s="7"/>
      <c r="J1322" s="7"/>
      <c r="K1322" s="7"/>
      <c r="L1322" s="7"/>
      <c r="M1322" s="3"/>
      <c r="N1322" s="2"/>
      <c r="O1322" s="7"/>
      <c r="P1322" s="2"/>
      <c r="Q1322" s="7"/>
      <c r="R1322" s="14"/>
      <c r="S1322" s="14"/>
      <c r="T1322" s="20"/>
      <c r="U1322" s="20"/>
      <c r="V1322" s="20"/>
      <c r="W1322" s="32"/>
      <c r="X1322" s="173"/>
      <c r="Y1322" s="174"/>
      <c r="Z1322" s="6"/>
      <c r="AA1322" s="6"/>
      <c r="AB1322" s="6"/>
      <c r="AC1322" s="6"/>
      <c r="AD1322" s="6"/>
      <c r="AE1322" s="6"/>
      <c r="AF1322" s="6"/>
      <c r="AG1322" s="6"/>
      <c r="AH1322" s="6"/>
      <c r="AI1322" s="6"/>
      <c r="AJ1322" s="6"/>
    </row>
    <row r="1323" spans="2:36" s="9" customFormat="1" ht="6" hidden="1" customHeight="1" x14ac:dyDescent="0.35">
      <c r="B1323" s="10"/>
      <c r="F1323" s="7"/>
      <c r="G1323" s="2"/>
      <c r="H1323" s="7"/>
      <c r="I1323" s="7"/>
      <c r="J1323" s="7"/>
      <c r="K1323" s="7"/>
      <c r="L1323" s="7"/>
      <c r="M1323" s="3"/>
      <c r="N1323" s="2"/>
      <c r="O1323" s="7"/>
      <c r="P1323" s="2"/>
      <c r="Q1323" s="7"/>
      <c r="R1323" s="14"/>
      <c r="S1323" s="14"/>
      <c r="T1323" s="20"/>
      <c r="U1323" s="20"/>
      <c r="V1323" s="20"/>
      <c r="W1323" s="32"/>
      <c r="X1323" s="173"/>
      <c r="Y1323" s="174"/>
      <c r="Z1323" s="6"/>
      <c r="AA1323" s="6"/>
      <c r="AB1323" s="6"/>
      <c r="AC1323" s="6"/>
      <c r="AD1323" s="6"/>
      <c r="AE1323" s="6"/>
      <c r="AF1323" s="6"/>
      <c r="AG1323" s="6"/>
      <c r="AH1323" s="6"/>
      <c r="AI1323" s="6"/>
      <c r="AJ1323" s="6"/>
    </row>
    <row r="1324" spans="2:36" s="9" customFormat="1" ht="6" hidden="1" customHeight="1" x14ac:dyDescent="0.35">
      <c r="B1324" s="10"/>
      <c r="F1324" s="7"/>
      <c r="G1324" s="2"/>
      <c r="H1324" s="7"/>
      <c r="I1324" s="7"/>
      <c r="J1324" s="7"/>
      <c r="K1324" s="7"/>
      <c r="L1324" s="7"/>
      <c r="M1324" s="3"/>
      <c r="N1324" s="2"/>
      <c r="O1324" s="7"/>
      <c r="P1324" s="2"/>
      <c r="Q1324" s="7"/>
      <c r="R1324" s="14"/>
      <c r="S1324" s="14"/>
      <c r="T1324" s="20"/>
      <c r="U1324" s="20"/>
      <c r="V1324" s="20"/>
      <c r="W1324" s="32"/>
      <c r="X1324" s="173"/>
      <c r="Y1324" s="174"/>
      <c r="Z1324" s="6"/>
      <c r="AA1324" s="6"/>
      <c r="AB1324" s="6"/>
      <c r="AC1324" s="6"/>
      <c r="AD1324" s="6"/>
      <c r="AE1324" s="6"/>
      <c r="AF1324" s="6"/>
      <c r="AG1324" s="6"/>
      <c r="AH1324" s="6"/>
      <c r="AI1324" s="6"/>
      <c r="AJ1324" s="6"/>
    </row>
    <row r="1325" spans="2:36" s="9" customFormat="1" ht="6" hidden="1" customHeight="1" x14ac:dyDescent="0.35">
      <c r="B1325" s="10"/>
      <c r="F1325" s="7"/>
      <c r="G1325" s="2"/>
      <c r="H1325" s="7"/>
      <c r="I1325" s="7"/>
      <c r="J1325" s="7"/>
      <c r="K1325" s="7"/>
      <c r="L1325" s="7"/>
      <c r="M1325" s="3"/>
      <c r="N1325" s="2"/>
      <c r="O1325" s="7"/>
      <c r="P1325" s="2"/>
      <c r="Q1325" s="7"/>
      <c r="R1325" s="14"/>
      <c r="S1325" s="14"/>
      <c r="T1325" s="20"/>
      <c r="U1325" s="20"/>
      <c r="V1325" s="20"/>
      <c r="W1325" s="32"/>
      <c r="X1325" s="173"/>
      <c r="Y1325" s="174"/>
      <c r="Z1325" s="6"/>
      <c r="AA1325" s="6"/>
      <c r="AB1325" s="6"/>
      <c r="AC1325" s="6"/>
      <c r="AD1325" s="6"/>
      <c r="AE1325" s="6"/>
      <c r="AF1325" s="6"/>
      <c r="AG1325" s="6"/>
      <c r="AH1325" s="6"/>
      <c r="AI1325" s="6"/>
      <c r="AJ1325" s="6"/>
    </row>
    <row r="1326" spans="2:36" s="9" customFormat="1" ht="6" hidden="1" customHeight="1" x14ac:dyDescent="0.35">
      <c r="B1326" s="10"/>
      <c r="F1326" s="7"/>
      <c r="G1326" s="2"/>
      <c r="H1326" s="7"/>
      <c r="I1326" s="7"/>
      <c r="J1326" s="7"/>
      <c r="K1326" s="7"/>
      <c r="L1326" s="7"/>
      <c r="M1326" s="3"/>
      <c r="N1326" s="2"/>
      <c r="O1326" s="7"/>
      <c r="P1326" s="2"/>
      <c r="Q1326" s="7"/>
      <c r="R1326" s="14"/>
      <c r="S1326" s="14"/>
      <c r="T1326" s="20"/>
      <c r="U1326" s="20"/>
      <c r="V1326" s="20"/>
      <c r="W1326" s="32"/>
      <c r="X1326" s="173"/>
      <c r="Y1326" s="174"/>
      <c r="Z1326" s="6"/>
      <c r="AA1326" s="6"/>
      <c r="AB1326" s="6"/>
      <c r="AC1326" s="6"/>
      <c r="AD1326" s="6"/>
      <c r="AE1326" s="6"/>
      <c r="AF1326" s="6"/>
      <c r="AG1326" s="6"/>
      <c r="AH1326" s="6"/>
      <c r="AI1326" s="6"/>
      <c r="AJ1326" s="6"/>
    </row>
    <row r="1327" spans="2:36" s="9" customFormat="1" ht="6" hidden="1" customHeight="1" x14ac:dyDescent="0.35">
      <c r="B1327" s="10"/>
      <c r="F1327" s="7"/>
      <c r="G1327" s="2"/>
      <c r="H1327" s="7"/>
      <c r="I1327" s="7"/>
      <c r="J1327" s="7"/>
      <c r="K1327" s="7"/>
      <c r="L1327" s="7"/>
      <c r="M1327" s="3"/>
      <c r="N1327" s="2"/>
      <c r="O1327" s="7"/>
      <c r="P1327" s="2"/>
      <c r="Q1327" s="7"/>
      <c r="R1327" s="14"/>
      <c r="S1327" s="14"/>
      <c r="T1327" s="20"/>
      <c r="U1327" s="20"/>
      <c r="V1327" s="20"/>
      <c r="W1327" s="32"/>
      <c r="X1327" s="173"/>
      <c r="Y1327" s="174"/>
      <c r="Z1327" s="6"/>
      <c r="AA1327" s="6"/>
      <c r="AB1327" s="6"/>
      <c r="AC1327" s="6"/>
      <c r="AD1327" s="6"/>
      <c r="AE1327" s="6"/>
      <c r="AF1327" s="6"/>
      <c r="AG1327" s="6"/>
      <c r="AH1327" s="6"/>
      <c r="AI1327" s="6"/>
      <c r="AJ1327" s="6"/>
    </row>
    <row r="1328" spans="2:36" s="9" customFormat="1" ht="6" hidden="1" customHeight="1" x14ac:dyDescent="0.35">
      <c r="B1328" s="10"/>
      <c r="F1328" s="7"/>
      <c r="G1328" s="2"/>
      <c r="H1328" s="7"/>
      <c r="I1328" s="7"/>
      <c r="J1328" s="7"/>
      <c r="K1328" s="7"/>
      <c r="L1328" s="7"/>
      <c r="M1328" s="3"/>
      <c r="N1328" s="2"/>
      <c r="O1328" s="7"/>
      <c r="P1328" s="2"/>
      <c r="Q1328" s="7"/>
      <c r="R1328" s="14"/>
      <c r="S1328" s="14"/>
      <c r="T1328" s="20"/>
      <c r="U1328" s="20"/>
      <c r="V1328" s="20"/>
      <c r="W1328" s="32"/>
      <c r="X1328" s="173"/>
      <c r="Y1328" s="174"/>
      <c r="Z1328" s="6"/>
      <c r="AA1328" s="6"/>
      <c r="AB1328" s="6"/>
      <c r="AC1328" s="6"/>
      <c r="AD1328" s="6"/>
      <c r="AE1328" s="6"/>
      <c r="AF1328" s="6"/>
      <c r="AG1328" s="6"/>
      <c r="AH1328" s="6"/>
      <c r="AI1328" s="6"/>
      <c r="AJ1328" s="6"/>
    </row>
    <row r="1329" spans="2:36" s="9" customFormat="1" ht="6" hidden="1" customHeight="1" x14ac:dyDescent="0.35">
      <c r="B1329" s="10"/>
      <c r="F1329" s="7"/>
      <c r="G1329" s="2"/>
      <c r="H1329" s="7"/>
      <c r="I1329" s="7"/>
      <c r="J1329" s="7"/>
      <c r="K1329" s="7"/>
      <c r="L1329" s="7"/>
      <c r="M1329" s="3"/>
      <c r="N1329" s="2"/>
      <c r="O1329" s="7"/>
      <c r="P1329" s="2"/>
      <c r="Q1329" s="7"/>
      <c r="R1329" s="14"/>
      <c r="S1329" s="14"/>
      <c r="T1329" s="20"/>
      <c r="U1329" s="20"/>
      <c r="V1329" s="20"/>
      <c r="W1329" s="32"/>
      <c r="X1329" s="173"/>
      <c r="Y1329" s="174"/>
      <c r="Z1329" s="6"/>
      <c r="AA1329" s="6"/>
      <c r="AB1329" s="6"/>
      <c r="AC1329" s="6"/>
      <c r="AD1329" s="6"/>
      <c r="AE1329" s="6"/>
      <c r="AF1329" s="6"/>
      <c r="AG1329" s="6"/>
      <c r="AH1329" s="6"/>
      <c r="AI1329" s="6"/>
      <c r="AJ1329" s="6"/>
    </row>
    <row r="1330" spans="2:36" s="9" customFormat="1" ht="6" hidden="1" customHeight="1" x14ac:dyDescent="0.35">
      <c r="B1330" s="10"/>
      <c r="F1330" s="7"/>
      <c r="G1330" s="2"/>
      <c r="H1330" s="7"/>
      <c r="I1330" s="7"/>
      <c r="J1330" s="7"/>
      <c r="K1330" s="7"/>
      <c r="L1330" s="7"/>
      <c r="M1330" s="3"/>
      <c r="N1330" s="2"/>
      <c r="O1330" s="7"/>
      <c r="P1330" s="2"/>
      <c r="Q1330" s="7"/>
      <c r="R1330" s="14"/>
      <c r="S1330" s="14"/>
      <c r="T1330" s="20"/>
      <c r="U1330" s="20"/>
      <c r="V1330" s="20"/>
      <c r="W1330" s="32"/>
      <c r="X1330" s="173"/>
      <c r="Y1330" s="174"/>
      <c r="Z1330" s="6"/>
      <c r="AA1330" s="6"/>
      <c r="AB1330" s="6"/>
      <c r="AC1330" s="6"/>
      <c r="AD1330" s="6"/>
      <c r="AE1330" s="6"/>
      <c r="AF1330" s="6"/>
      <c r="AG1330" s="6"/>
      <c r="AH1330" s="6"/>
      <c r="AI1330" s="6"/>
      <c r="AJ1330" s="6"/>
    </row>
    <row r="1331" spans="2:36" s="9" customFormat="1" ht="6" hidden="1" customHeight="1" x14ac:dyDescent="0.35">
      <c r="B1331" s="10"/>
      <c r="F1331" s="7"/>
      <c r="G1331" s="2"/>
      <c r="H1331" s="7"/>
      <c r="I1331" s="7"/>
      <c r="J1331" s="7"/>
      <c r="K1331" s="7"/>
      <c r="L1331" s="7"/>
      <c r="M1331" s="3"/>
      <c r="N1331" s="2"/>
      <c r="O1331" s="7"/>
      <c r="P1331" s="2"/>
      <c r="Q1331" s="7"/>
      <c r="R1331" s="14"/>
      <c r="S1331" s="14"/>
      <c r="T1331" s="20"/>
      <c r="U1331" s="20"/>
      <c r="V1331" s="20"/>
      <c r="W1331" s="32"/>
      <c r="X1331" s="173"/>
      <c r="Y1331" s="174"/>
      <c r="Z1331" s="6"/>
      <c r="AA1331" s="6"/>
      <c r="AB1331" s="6"/>
      <c r="AC1331" s="6"/>
      <c r="AD1331" s="6"/>
      <c r="AE1331" s="6"/>
      <c r="AF1331" s="6"/>
      <c r="AG1331" s="6"/>
      <c r="AH1331" s="6"/>
      <c r="AI1331" s="6"/>
      <c r="AJ1331" s="6"/>
    </row>
    <row r="1332" spans="2:36" s="9" customFormat="1" ht="6" hidden="1" customHeight="1" x14ac:dyDescent="0.35">
      <c r="B1332" s="10"/>
      <c r="F1332" s="7"/>
      <c r="G1332" s="2"/>
      <c r="H1332" s="7"/>
      <c r="I1332" s="7"/>
      <c r="J1332" s="7"/>
      <c r="K1332" s="7"/>
      <c r="L1332" s="7"/>
      <c r="M1332" s="3"/>
      <c r="N1332" s="2"/>
      <c r="O1332" s="7"/>
      <c r="P1332" s="2"/>
      <c r="Q1332" s="7"/>
      <c r="R1332" s="14"/>
      <c r="S1332" s="14"/>
      <c r="T1332" s="20"/>
      <c r="U1332" s="20"/>
      <c r="V1332" s="20"/>
      <c r="W1332" s="32"/>
      <c r="X1332" s="173"/>
      <c r="Y1332" s="174"/>
      <c r="Z1332" s="6"/>
      <c r="AA1332" s="6"/>
      <c r="AB1332" s="6"/>
      <c r="AC1332" s="6"/>
      <c r="AD1332" s="6"/>
      <c r="AE1332" s="6"/>
      <c r="AF1332" s="6"/>
      <c r="AG1332" s="6"/>
      <c r="AH1332" s="6"/>
      <c r="AI1332" s="6"/>
      <c r="AJ1332" s="6"/>
    </row>
    <row r="1333" spans="2:36" s="9" customFormat="1" ht="6" hidden="1" customHeight="1" x14ac:dyDescent="0.35">
      <c r="B1333" s="10"/>
      <c r="F1333" s="7"/>
      <c r="G1333" s="2"/>
      <c r="H1333" s="7"/>
      <c r="I1333" s="7"/>
      <c r="J1333" s="7"/>
      <c r="K1333" s="7"/>
      <c r="L1333" s="7"/>
      <c r="M1333" s="3"/>
      <c r="N1333" s="2"/>
      <c r="O1333" s="7"/>
      <c r="P1333" s="2"/>
      <c r="Q1333" s="7"/>
      <c r="R1333" s="14"/>
      <c r="S1333" s="14"/>
      <c r="T1333" s="20"/>
      <c r="U1333" s="20"/>
      <c r="V1333" s="20"/>
      <c r="W1333" s="32"/>
      <c r="X1333" s="173"/>
      <c r="Y1333" s="174"/>
      <c r="Z1333" s="6"/>
      <c r="AA1333" s="6"/>
      <c r="AB1333" s="6"/>
      <c r="AC1333" s="6"/>
      <c r="AD1333" s="6"/>
      <c r="AE1333" s="6"/>
      <c r="AF1333" s="6"/>
      <c r="AG1333" s="6"/>
      <c r="AH1333" s="6"/>
      <c r="AI1333" s="6"/>
      <c r="AJ1333" s="6"/>
    </row>
    <row r="1334" spans="2:36" s="9" customFormat="1" ht="6" hidden="1" customHeight="1" x14ac:dyDescent="0.35">
      <c r="B1334" s="10"/>
      <c r="F1334" s="7"/>
      <c r="G1334" s="2"/>
      <c r="H1334" s="7"/>
      <c r="I1334" s="7"/>
      <c r="J1334" s="7"/>
      <c r="K1334" s="7"/>
      <c r="L1334" s="7"/>
      <c r="M1334" s="3"/>
      <c r="N1334" s="2"/>
      <c r="O1334" s="7"/>
      <c r="P1334" s="2"/>
      <c r="Q1334" s="7"/>
      <c r="R1334" s="14"/>
      <c r="S1334" s="14"/>
      <c r="T1334" s="20"/>
      <c r="U1334" s="20"/>
      <c r="V1334" s="20"/>
      <c r="W1334" s="32"/>
      <c r="X1334" s="173"/>
      <c r="Y1334" s="174"/>
      <c r="Z1334" s="6"/>
      <c r="AA1334" s="6"/>
      <c r="AB1334" s="6"/>
      <c r="AC1334" s="6"/>
      <c r="AD1334" s="6"/>
      <c r="AE1334" s="6"/>
      <c r="AF1334" s="6"/>
      <c r="AG1334" s="6"/>
      <c r="AH1334" s="6"/>
      <c r="AI1334" s="6"/>
      <c r="AJ1334" s="6"/>
    </row>
    <row r="1335" spans="2:36" s="9" customFormat="1" ht="6" hidden="1" customHeight="1" x14ac:dyDescent="0.35">
      <c r="B1335" s="10"/>
      <c r="F1335" s="7"/>
      <c r="G1335" s="2"/>
      <c r="H1335" s="7"/>
      <c r="I1335" s="7"/>
      <c r="J1335" s="7"/>
      <c r="K1335" s="7"/>
      <c r="L1335" s="7"/>
      <c r="M1335" s="3"/>
      <c r="N1335" s="2"/>
      <c r="O1335" s="7"/>
      <c r="P1335" s="2"/>
      <c r="Q1335" s="7"/>
      <c r="R1335" s="14"/>
      <c r="S1335" s="14"/>
      <c r="T1335" s="20"/>
      <c r="U1335" s="20"/>
      <c r="V1335" s="20"/>
      <c r="W1335" s="32"/>
      <c r="X1335" s="173"/>
      <c r="Y1335" s="174"/>
      <c r="Z1335" s="6"/>
      <c r="AA1335" s="6"/>
      <c r="AB1335" s="6"/>
      <c r="AC1335" s="6"/>
      <c r="AD1335" s="6"/>
      <c r="AE1335" s="6"/>
      <c r="AF1335" s="6"/>
      <c r="AG1335" s="6"/>
      <c r="AH1335" s="6"/>
      <c r="AI1335" s="6"/>
      <c r="AJ1335" s="6"/>
    </row>
    <row r="1336" spans="2:36" s="9" customFormat="1" ht="6" hidden="1" customHeight="1" x14ac:dyDescent="0.35">
      <c r="B1336" s="10"/>
      <c r="F1336" s="7"/>
      <c r="G1336" s="2"/>
      <c r="H1336" s="7"/>
      <c r="I1336" s="7"/>
      <c r="J1336" s="7"/>
      <c r="K1336" s="7"/>
      <c r="L1336" s="7"/>
      <c r="M1336" s="3"/>
      <c r="N1336" s="2"/>
      <c r="O1336" s="7"/>
      <c r="P1336" s="2"/>
      <c r="Q1336" s="7"/>
      <c r="R1336" s="14"/>
      <c r="S1336" s="14"/>
      <c r="T1336" s="20"/>
      <c r="U1336" s="20"/>
      <c r="V1336" s="20"/>
      <c r="W1336" s="32"/>
      <c r="X1336" s="173"/>
      <c r="Y1336" s="174"/>
      <c r="Z1336" s="6"/>
      <c r="AA1336" s="6"/>
      <c r="AB1336" s="6"/>
      <c r="AC1336" s="6"/>
      <c r="AD1336" s="6"/>
      <c r="AE1336" s="6"/>
      <c r="AF1336" s="6"/>
      <c r="AG1336" s="6"/>
      <c r="AH1336" s="6"/>
      <c r="AI1336" s="6"/>
      <c r="AJ1336" s="6"/>
    </row>
    <row r="1337" spans="2:36" s="9" customFormat="1" ht="6" hidden="1" customHeight="1" x14ac:dyDescent="0.35">
      <c r="B1337" s="10"/>
      <c r="F1337" s="7"/>
      <c r="G1337" s="2"/>
      <c r="H1337" s="7"/>
      <c r="I1337" s="7"/>
      <c r="J1337" s="7"/>
      <c r="K1337" s="7"/>
      <c r="L1337" s="7"/>
      <c r="M1337" s="3"/>
      <c r="N1337" s="2"/>
      <c r="O1337" s="7"/>
      <c r="P1337" s="2"/>
      <c r="Q1337" s="7"/>
      <c r="R1337" s="14"/>
      <c r="S1337" s="14"/>
      <c r="T1337" s="20"/>
      <c r="U1337" s="20"/>
      <c r="V1337" s="20"/>
      <c r="W1337" s="32"/>
      <c r="X1337" s="173"/>
      <c r="Y1337" s="174"/>
      <c r="Z1337" s="6"/>
      <c r="AA1337" s="6"/>
      <c r="AB1337" s="6"/>
      <c r="AC1337" s="6"/>
      <c r="AD1337" s="6"/>
      <c r="AE1337" s="6"/>
      <c r="AF1337" s="6"/>
      <c r="AG1337" s="6"/>
      <c r="AH1337" s="6"/>
      <c r="AI1337" s="6"/>
      <c r="AJ1337" s="6"/>
    </row>
    <row r="1338" spans="2:36" s="9" customFormat="1" ht="6" hidden="1" customHeight="1" x14ac:dyDescent="0.35">
      <c r="B1338" s="10"/>
      <c r="F1338" s="7"/>
      <c r="G1338" s="2"/>
      <c r="H1338" s="7"/>
      <c r="I1338" s="7"/>
      <c r="J1338" s="7"/>
      <c r="K1338" s="7"/>
      <c r="L1338" s="7"/>
      <c r="M1338" s="3"/>
      <c r="N1338" s="2"/>
      <c r="O1338" s="7"/>
      <c r="P1338" s="2"/>
      <c r="Q1338" s="7"/>
      <c r="R1338" s="14"/>
      <c r="S1338" s="14"/>
      <c r="T1338" s="20"/>
      <c r="U1338" s="20"/>
      <c r="V1338" s="20"/>
      <c r="W1338" s="32"/>
      <c r="X1338" s="173"/>
      <c r="Y1338" s="174"/>
      <c r="Z1338" s="6"/>
      <c r="AA1338" s="6"/>
      <c r="AB1338" s="6"/>
      <c r="AC1338" s="6"/>
      <c r="AD1338" s="6"/>
      <c r="AE1338" s="6"/>
      <c r="AF1338" s="6"/>
      <c r="AG1338" s="6"/>
      <c r="AH1338" s="6"/>
      <c r="AI1338" s="6"/>
      <c r="AJ1338" s="6"/>
    </row>
    <row r="1339" spans="2:36" s="9" customFormat="1" ht="6" hidden="1" customHeight="1" x14ac:dyDescent="0.35">
      <c r="B1339" s="10"/>
      <c r="F1339" s="7"/>
      <c r="G1339" s="2"/>
      <c r="H1339" s="7"/>
      <c r="I1339" s="7"/>
      <c r="J1339" s="7"/>
      <c r="K1339" s="7"/>
      <c r="L1339" s="7"/>
      <c r="M1339" s="3"/>
      <c r="N1339" s="2"/>
      <c r="O1339" s="7"/>
      <c r="P1339" s="2"/>
      <c r="Q1339" s="7"/>
      <c r="R1339" s="14"/>
      <c r="S1339" s="14"/>
      <c r="T1339" s="20"/>
      <c r="U1339" s="20"/>
      <c r="V1339" s="20"/>
      <c r="W1339" s="32"/>
      <c r="X1339" s="173"/>
      <c r="Y1339" s="174"/>
      <c r="Z1339" s="6"/>
      <c r="AA1339" s="6"/>
      <c r="AB1339" s="6"/>
      <c r="AC1339" s="6"/>
      <c r="AD1339" s="6"/>
      <c r="AE1339" s="6"/>
      <c r="AF1339" s="6"/>
      <c r="AG1339" s="6"/>
      <c r="AH1339" s="6"/>
      <c r="AI1339" s="6"/>
      <c r="AJ1339" s="6"/>
    </row>
    <row r="1340" spans="2:36" s="9" customFormat="1" ht="6" hidden="1" customHeight="1" x14ac:dyDescent="0.35">
      <c r="B1340" s="10"/>
      <c r="F1340" s="7"/>
      <c r="G1340" s="2"/>
      <c r="H1340" s="7"/>
      <c r="I1340" s="7"/>
      <c r="J1340" s="7"/>
      <c r="K1340" s="7"/>
      <c r="L1340" s="7"/>
      <c r="M1340" s="3"/>
      <c r="N1340" s="2"/>
      <c r="O1340" s="7"/>
      <c r="P1340" s="2"/>
      <c r="Q1340" s="7"/>
      <c r="R1340" s="14"/>
      <c r="S1340" s="14"/>
      <c r="T1340" s="20"/>
      <c r="U1340" s="20"/>
      <c r="V1340" s="20"/>
      <c r="W1340" s="32"/>
      <c r="X1340" s="173"/>
      <c r="Y1340" s="174"/>
      <c r="Z1340" s="6"/>
      <c r="AA1340" s="6"/>
      <c r="AB1340" s="6"/>
      <c r="AC1340" s="6"/>
      <c r="AD1340" s="6"/>
      <c r="AE1340" s="6"/>
      <c r="AF1340" s="6"/>
      <c r="AG1340" s="6"/>
      <c r="AH1340" s="6"/>
      <c r="AI1340" s="6"/>
      <c r="AJ1340" s="6"/>
    </row>
    <row r="1341" spans="2:36" s="9" customFormat="1" ht="6" hidden="1" customHeight="1" x14ac:dyDescent="0.35">
      <c r="B1341" s="10"/>
      <c r="F1341" s="7"/>
      <c r="G1341" s="2"/>
      <c r="H1341" s="7"/>
      <c r="I1341" s="7"/>
      <c r="J1341" s="7"/>
      <c r="K1341" s="7"/>
      <c r="L1341" s="7"/>
      <c r="M1341" s="3"/>
      <c r="N1341" s="2"/>
      <c r="O1341" s="7"/>
      <c r="P1341" s="2"/>
      <c r="Q1341" s="7"/>
      <c r="R1341" s="14"/>
      <c r="S1341" s="14"/>
      <c r="T1341" s="20"/>
      <c r="U1341" s="20"/>
      <c r="V1341" s="20"/>
      <c r="W1341" s="32"/>
      <c r="X1341" s="173"/>
      <c r="Y1341" s="174"/>
      <c r="Z1341" s="6"/>
      <c r="AA1341" s="6"/>
      <c r="AB1341" s="6"/>
      <c r="AC1341" s="6"/>
      <c r="AD1341" s="6"/>
      <c r="AE1341" s="6"/>
      <c r="AF1341" s="6"/>
      <c r="AG1341" s="6"/>
      <c r="AH1341" s="6"/>
      <c r="AI1341" s="6"/>
      <c r="AJ1341" s="6"/>
    </row>
    <row r="1342" spans="2:36" s="9" customFormat="1" ht="6" hidden="1" customHeight="1" x14ac:dyDescent="0.35">
      <c r="B1342" s="10"/>
      <c r="F1342" s="7"/>
      <c r="G1342" s="2"/>
      <c r="H1342" s="7"/>
      <c r="I1342" s="7"/>
      <c r="J1342" s="7"/>
      <c r="K1342" s="7"/>
      <c r="L1342" s="7"/>
      <c r="M1342" s="3"/>
      <c r="N1342" s="2"/>
      <c r="O1342" s="7"/>
      <c r="P1342" s="2"/>
      <c r="Q1342" s="7"/>
      <c r="R1342" s="14"/>
      <c r="S1342" s="14"/>
      <c r="T1342" s="20"/>
      <c r="U1342" s="20"/>
      <c r="V1342" s="20"/>
      <c r="W1342" s="32"/>
      <c r="X1342" s="173"/>
      <c r="Y1342" s="174"/>
      <c r="Z1342" s="6"/>
      <c r="AA1342" s="6"/>
      <c r="AB1342" s="6"/>
      <c r="AC1342" s="6"/>
      <c r="AD1342" s="6"/>
      <c r="AE1342" s="6"/>
      <c r="AF1342" s="6"/>
      <c r="AG1342" s="6"/>
      <c r="AH1342" s="6"/>
      <c r="AI1342" s="6"/>
      <c r="AJ1342" s="6"/>
    </row>
    <row r="1343" spans="2:36" s="9" customFormat="1" ht="6" hidden="1" customHeight="1" x14ac:dyDescent="0.35">
      <c r="B1343" s="10"/>
      <c r="F1343" s="7"/>
      <c r="G1343" s="2"/>
      <c r="H1343" s="7"/>
      <c r="I1343" s="7"/>
      <c r="J1343" s="7"/>
      <c r="K1343" s="7"/>
      <c r="L1343" s="7"/>
      <c r="M1343" s="3"/>
      <c r="N1343" s="2"/>
      <c r="O1343" s="7"/>
      <c r="P1343" s="2"/>
      <c r="Q1343" s="7"/>
      <c r="R1343" s="14"/>
      <c r="S1343" s="14"/>
      <c r="T1343" s="20"/>
      <c r="U1343" s="20"/>
      <c r="V1343" s="20"/>
      <c r="W1343" s="32"/>
      <c r="X1343" s="173"/>
      <c r="Y1343" s="174"/>
      <c r="Z1343" s="6"/>
      <c r="AA1343" s="6"/>
      <c r="AB1343" s="6"/>
      <c r="AC1343" s="6"/>
      <c r="AD1343" s="6"/>
      <c r="AE1343" s="6"/>
      <c r="AF1343" s="6"/>
      <c r="AG1343" s="6"/>
      <c r="AH1343" s="6"/>
      <c r="AI1343" s="6"/>
      <c r="AJ1343" s="6"/>
    </row>
    <row r="1344" spans="2:36" s="9" customFormat="1" ht="6" hidden="1" customHeight="1" x14ac:dyDescent="0.35">
      <c r="B1344" s="10"/>
      <c r="F1344" s="7"/>
      <c r="G1344" s="2"/>
      <c r="H1344" s="7"/>
      <c r="I1344" s="7"/>
      <c r="J1344" s="7"/>
      <c r="K1344" s="7"/>
      <c r="L1344" s="7"/>
      <c r="M1344" s="3"/>
      <c r="N1344" s="2"/>
      <c r="O1344" s="7"/>
      <c r="P1344" s="2"/>
      <c r="Q1344" s="7"/>
      <c r="R1344" s="14"/>
      <c r="S1344" s="14"/>
      <c r="T1344" s="20"/>
      <c r="U1344" s="20"/>
      <c r="V1344" s="20"/>
      <c r="W1344" s="32"/>
      <c r="X1344" s="173"/>
      <c r="Y1344" s="174"/>
      <c r="Z1344" s="6"/>
      <c r="AA1344" s="6"/>
      <c r="AB1344" s="6"/>
      <c r="AC1344" s="6"/>
      <c r="AD1344" s="6"/>
      <c r="AE1344" s="6"/>
      <c r="AF1344" s="6"/>
      <c r="AG1344" s="6"/>
      <c r="AH1344" s="6"/>
      <c r="AI1344" s="6"/>
      <c r="AJ1344" s="6"/>
    </row>
    <row r="1345" spans="2:36" s="9" customFormat="1" ht="6" hidden="1" customHeight="1" x14ac:dyDescent="0.35">
      <c r="B1345" s="10"/>
      <c r="F1345" s="7"/>
      <c r="G1345" s="2"/>
      <c r="H1345" s="7"/>
      <c r="I1345" s="7"/>
      <c r="J1345" s="7"/>
      <c r="K1345" s="7"/>
      <c r="L1345" s="7"/>
      <c r="M1345" s="3"/>
      <c r="N1345" s="2"/>
      <c r="O1345" s="7"/>
      <c r="P1345" s="2"/>
      <c r="Q1345" s="7"/>
      <c r="R1345" s="14"/>
      <c r="S1345" s="14"/>
      <c r="T1345" s="20"/>
      <c r="U1345" s="20"/>
      <c r="V1345" s="20"/>
      <c r="W1345" s="32"/>
      <c r="X1345" s="173"/>
      <c r="Y1345" s="174"/>
      <c r="Z1345" s="6"/>
      <c r="AA1345" s="6"/>
      <c r="AB1345" s="6"/>
      <c r="AC1345" s="6"/>
      <c r="AD1345" s="6"/>
      <c r="AE1345" s="6"/>
      <c r="AF1345" s="6"/>
      <c r="AG1345" s="6"/>
      <c r="AH1345" s="6"/>
      <c r="AI1345" s="6"/>
      <c r="AJ1345" s="6"/>
    </row>
    <row r="1346" spans="2:36" s="9" customFormat="1" ht="6" hidden="1" customHeight="1" x14ac:dyDescent="0.35">
      <c r="B1346" s="10"/>
      <c r="F1346" s="7"/>
      <c r="G1346" s="2"/>
      <c r="H1346" s="7"/>
      <c r="I1346" s="7"/>
      <c r="J1346" s="7"/>
      <c r="K1346" s="7"/>
      <c r="L1346" s="7"/>
      <c r="M1346" s="3"/>
      <c r="N1346" s="2"/>
      <c r="O1346" s="7"/>
      <c r="P1346" s="2"/>
      <c r="Q1346" s="7"/>
      <c r="R1346" s="14"/>
      <c r="S1346" s="14"/>
      <c r="T1346" s="20"/>
      <c r="U1346" s="20"/>
      <c r="V1346" s="20"/>
      <c r="W1346" s="32"/>
      <c r="X1346" s="173"/>
      <c r="Y1346" s="174"/>
      <c r="Z1346" s="6"/>
      <c r="AA1346" s="6"/>
      <c r="AB1346" s="6"/>
      <c r="AC1346" s="6"/>
      <c r="AD1346" s="6"/>
      <c r="AE1346" s="6"/>
      <c r="AF1346" s="6"/>
      <c r="AG1346" s="6"/>
      <c r="AH1346" s="6"/>
      <c r="AI1346" s="6"/>
      <c r="AJ1346" s="6"/>
    </row>
    <row r="1347" spans="2:36" s="9" customFormat="1" ht="6" hidden="1" customHeight="1" x14ac:dyDescent="0.35">
      <c r="B1347" s="10"/>
      <c r="F1347" s="7"/>
      <c r="G1347" s="2"/>
      <c r="H1347" s="7"/>
      <c r="I1347" s="7"/>
      <c r="J1347" s="7"/>
      <c r="K1347" s="7"/>
      <c r="L1347" s="7"/>
      <c r="M1347" s="3"/>
      <c r="N1347" s="2"/>
      <c r="O1347" s="7"/>
      <c r="P1347" s="2"/>
      <c r="Q1347" s="7"/>
      <c r="R1347" s="14"/>
      <c r="S1347" s="14"/>
      <c r="T1347" s="20"/>
      <c r="U1347" s="20"/>
      <c r="V1347" s="20"/>
      <c r="W1347" s="32"/>
      <c r="X1347" s="173"/>
      <c r="Y1347" s="174"/>
      <c r="Z1347" s="6"/>
      <c r="AA1347" s="6"/>
      <c r="AB1347" s="6"/>
      <c r="AC1347" s="6"/>
      <c r="AD1347" s="6"/>
      <c r="AE1347" s="6"/>
      <c r="AF1347" s="6"/>
      <c r="AG1347" s="6"/>
      <c r="AH1347" s="6"/>
      <c r="AI1347" s="6"/>
      <c r="AJ1347" s="6"/>
    </row>
    <row r="1348" spans="2:36" s="9" customFormat="1" ht="6" hidden="1" customHeight="1" x14ac:dyDescent="0.35">
      <c r="B1348" s="10"/>
      <c r="F1348" s="7"/>
      <c r="G1348" s="2"/>
      <c r="H1348" s="7"/>
      <c r="I1348" s="7"/>
      <c r="J1348" s="7"/>
      <c r="K1348" s="7"/>
      <c r="L1348" s="7"/>
      <c r="M1348" s="3"/>
      <c r="N1348" s="2"/>
      <c r="O1348" s="7"/>
      <c r="P1348" s="2"/>
      <c r="Q1348" s="7"/>
      <c r="R1348" s="14"/>
      <c r="S1348" s="14"/>
      <c r="T1348" s="20"/>
      <c r="U1348" s="20"/>
      <c r="V1348" s="20"/>
      <c r="W1348" s="32"/>
      <c r="X1348" s="173"/>
      <c r="Y1348" s="174"/>
      <c r="Z1348" s="6"/>
      <c r="AA1348" s="6"/>
      <c r="AB1348" s="6"/>
      <c r="AC1348" s="6"/>
      <c r="AD1348" s="6"/>
      <c r="AE1348" s="6"/>
      <c r="AF1348" s="6"/>
      <c r="AG1348" s="6"/>
      <c r="AH1348" s="6"/>
      <c r="AI1348" s="6"/>
      <c r="AJ1348" s="6"/>
    </row>
    <row r="1349" spans="2:36" s="9" customFormat="1" ht="6" hidden="1" customHeight="1" x14ac:dyDescent="0.35">
      <c r="B1349" s="10"/>
      <c r="F1349" s="7"/>
      <c r="G1349" s="2"/>
      <c r="H1349" s="7"/>
      <c r="I1349" s="7"/>
      <c r="J1349" s="7"/>
      <c r="K1349" s="7"/>
      <c r="L1349" s="7"/>
      <c r="M1349" s="3"/>
      <c r="N1349" s="2"/>
      <c r="O1349" s="7"/>
      <c r="P1349" s="2"/>
      <c r="Q1349" s="7"/>
      <c r="R1349" s="14"/>
      <c r="S1349" s="14"/>
      <c r="T1349" s="20"/>
      <c r="U1349" s="20"/>
      <c r="V1349" s="20"/>
      <c r="W1349" s="32"/>
      <c r="X1349" s="173"/>
      <c r="Y1349" s="174"/>
      <c r="Z1349" s="6"/>
      <c r="AA1349" s="6"/>
      <c r="AB1349" s="6"/>
      <c r="AC1349" s="6"/>
      <c r="AD1349" s="6"/>
      <c r="AE1349" s="6"/>
      <c r="AF1349" s="6"/>
      <c r="AG1349" s="6"/>
      <c r="AH1349" s="6"/>
      <c r="AI1349" s="6"/>
      <c r="AJ1349" s="6"/>
    </row>
    <row r="1350" spans="2:36" s="9" customFormat="1" ht="6" hidden="1" customHeight="1" x14ac:dyDescent="0.35">
      <c r="B1350" s="10"/>
      <c r="F1350" s="7"/>
      <c r="G1350" s="2"/>
      <c r="H1350" s="7"/>
      <c r="I1350" s="7"/>
      <c r="J1350" s="7"/>
      <c r="K1350" s="7"/>
      <c r="L1350" s="7"/>
      <c r="M1350" s="3"/>
      <c r="N1350" s="2"/>
      <c r="O1350" s="7"/>
      <c r="P1350" s="2"/>
      <c r="Q1350" s="7"/>
      <c r="R1350" s="14"/>
      <c r="S1350" s="14"/>
      <c r="T1350" s="20"/>
      <c r="U1350" s="20"/>
      <c r="V1350" s="20"/>
      <c r="W1350" s="32"/>
      <c r="X1350" s="173"/>
      <c r="Y1350" s="174"/>
      <c r="Z1350" s="6"/>
      <c r="AA1350" s="6"/>
      <c r="AB1350" s="6"/>
      <c r="AC1350" s="6"/>
      <c r="AD1350" s="6"/>
      <c r="AE1350" s="6"/>
      <c r="AF1350" s="6"/>
      <c r="AG1350" s="6"/>
      <c r="AH1350" s="6"/>
      <c r="AI1350" s="6"/>
      <c r="AJ1350" s="6"/>
    </row>
    <row r="1351" spans="2:36" s="9" customFormat="1" ht="6" hidden="1" customHeight="1" x14ac:dyDescent="0.35">
      <c r="B1351" s="10"/>
      <c r="F1351" s="7"/>
      <c r="G1351" s="2"/>
      <c r="H1351" s="7"/>
      <c r="I1351" s="7"/>
      <c r="J1351" s="7"/>
      <c r="K1351" s="7"/>
      <c r="L1351" s="7"/>
      <c r="M1351" s="3"/>
      <c r="N1351" s="2"/>
      <c r="O1351" s="7"/>
      <c r="P1351" s="2"/>
      <c r="Q1351" s="7"/>
      <c r="R1351" s="14"/>
      <c r="S1351" s="14"/>
      <c r="T1351" s="20"/>
      <c r="U1351" s="20"/>
      <c r="V1351" s="20"/>
      <c r="W1351" s="32"/>
      <c r="X1351" s="173"/>
      <c r="Y1351" s="174"/>
      <c r="Z1351" s="6"/>
      <c r="AA1351" s="6"/>
      <c r="AB1351" s="6"/>
      <c r="AC1351" s="6"/>
      <c r="AD1351" s="6"/>
      <c r="AE1351" s="6"/>
      <c r="AF1351" s="6"/>
      <c r="AG1351" s="6"/>
      <c r="AH1351" s="6"/>
      <c r="AI1351" s="6"/>
      <c r="AJ1351" s="6"/>
    </row>
    <row r="1352" spans="2:36" s="9" customFormat="1" ht="6" hidden="1" customHeight="1" x14ac:dyDescent="0.35">
      <c r="B1352" s="10"/>
      <c r="F1352" s="7"/>
      <c r="G1352" s="2"/>
      <c r="H1352" s="7"/>
      <c r="I1352" s="7"/>
      <c r="J1352" s="7"/>
      <c r="K1352" s="7"/>
      <c r="L1352" s="7"/>
      <c r="M1352" s="3"/>
      <c r="N1352" s="2"/>
      <c r="O1352" s="7"/>
      <c r="P1352" s="2"/>
      <c r="Q1352" s="7"/>
      <c r="R1352" s="14"/>
      <c r="S1352" s="14"/>
      <c r="T1352" s="20"/>
      <c r="U1352" s="20"/>
      <c r="V1352" s="20"/>
      <c r="W1352" s="32"/>
      <c r="X1352" s="173"/>
      <c r="Y1352" s="174"/>
      <c r="Z1352" s="6"/>
      <c r="AA1352" s="6"/>
      <c r="AB1352" s="6"/>
      <c r="AC1352" s="6"/>
      <c r="AD1352" s="6"/>
      <c r="AE1352" s="6"/>
      <c r="AF1352" s="6"/>
      <c r="AG1352" s="6"/>
      <c r="AH1352" s="6"/>
      <c r="AI1352" s="6"/>
      <c r="AJ1352" s="6"/>
    </row>
    <row r="1353" spans="2:36" s="9" customFormat="1" ht="6" hidden="1" customHeight="1" x14ac:dyDescent="0.35">
      <c r="B1353" s="10"/>
      <c r="F1353" s="7"/>
      <c r="G1353" s="2"/>
      <c r="H1353" s="7"/>
      <c r="I1353" s="7"/>
      <c r="J1353" s="7"/>
      <c r="K1353" s="7"/>
      <c r="L1353" s="7"/>
      <c r="M1353" s="3"/>
      <c r="N1353" s="2"/>
      <c r="O1353" s="7"/>
      <c r="P1353" s="2"/>
      <c r="Q1353" s="7"/>
      <c r="R1353" s="14"/>
      <c r="S1353" s="14"/>
      <c r="T1353" s="20"/>
      <c r="U1353" s="20"/>
      <c r="V1353" s="20"/>
      <c r="W1353" s="32"/>
      <c r="X1353" s="173"/>
      <c r="Y1353" s="174"/>
      <c r="Z1353" s="6"/>
      <c r="AA1353" s="6"/>
      <c r="AB1353" s="6"/>
      <c r="AC1353" s="6"/>
      <c r="AD1353" s="6"/>
      <c r="AE1353" s="6"/>
      <c r="AF1353" s="6"/>
      <c r="AG1353" s="6"/>
      <c r="AH1353" s="6"/>
      <c r="AI1353" s="6"/>
      <c r="AJ1353" s="6"/>
    </row>
    <row r="1354" spans="2:36" s="9" customFormat="1" ht="6" hidden="1" customHeight="1" x14ac:dyDescent="0.35">
      <c r="B1354" s="10"/>
      <c r="F1354" s="7"/>
      <c r="G1354" s="2"/>
      <c r="H1354" s="7"/>
      <c r="I1354" s="7"/>
      <c r="J1354" s="7"/>
      <c r="K1354" s="7"/>
      <c r="L1354" s="7"/>
      <c r="M1354" s="3"/>
      <c r="N1354" s="2"/>
      <c r="O1354" s="7"/>
      <c r="P1354" s="2"/>
      <c r="Q1354" s="7"/>
      <c r="R1354" s="14"/>
      <c r="S1354" s="14"/>
      <c r="T1354" s="20"/>
      <c r="U1354" s="20"/>
      <c r="V1354" s="20"/>
      <c r="W1354" s="32"/>
      <c r="X1354" s="173"/>
      <c r="Y1354" s="174"/>
      <c r="Z1354" s="6"/>
      <c r="AA1354" s="6"/>
      <c r="AB1354" s="6"/>
      <c r="AC1354" s="6"/>
      <c r="AD1354" s="6"/>
      <c r="AE1354" s="6"/>
      <c r="AF1354" s="6"/>
      <c r="AG1354" s="6"/>
      <c r="AH1354" s="6"/>
      <c r="AI1354" s="6"/>
      <c r="AJ1354" s="6"/>
    </row>
    <row r="1355" spans="2:36" s="9" customFormat="1" ht="6" hidden="1" customHeight="1" x14ac:dyDescent="0.35">
      <c r="B1355" s="10"/>
      <c r="F1355" s="7"/>
      <c r="G1355" s="2"/>
      <c r="H1355" s="7"/>
      <c r="I1355" s="7"/>
      <c r="J1355" s="7"/>
      <c r="K1355" s="7"/>
      <c r="L1355" s="7"/>
      <c r="M1355" s="3"/>
      <c r="N1355" s="2"/>
      <c r="O1355" s="7"/>
      <c r="P1355" s="2"/>
      <c r="Q1355" s="7"/>
      <c r="R1355" s="14"/>
      <c r="S1355" s="14"/>
      <c r="T1355" s="20"/>
      <c r="U1355" s="20"/>
      <c r="V1355" s="20"/>
      <c r="W1355" s="32"/>
      <c r="X1355" s="173"/>
      <c r="Y1355" s="174"/>
      <c r="Z1355" s="6"/>
      <c r="AA1355" s="6"/>
      <c r="AB1355" s="6"/>
      <c r="AC1355" s="6"/>
      <c r="AD1355" s="6"/>
      <c r="AE1355" s="6"/>
      <c r="AF1355" s="6"/>
      <c r="AG1355" s="6"/>
      <c r="AH1355" s="6"/>
      <c r="AI1355" s="6"/>
      <c r="AJ1355" s="6"/>
    </row>
    <row r="1356" spans="2:36" s="9" customFormat="1" ht="6" hidden="1" customHeight="1" x14ac:dyDescent="0.35">
      <c r="B1356" s="10"/>
      <c r="F1356" s="7"/>
      <c r="G1356" s="2"/>
      <c r="H1356" s="7"/>
      <c r="I1356" s="7"/>
      <c r="J1356" s="7"/>
      <c r="K1356" s="7"/>
      <c r="L1356" s="7"/>
      <c r="M1356" s="3"/>
      <c r="N1356" s="2"/>
      <c r="O1356" s="7"/>
      <c r="P1356" s="2"/>
      <c r="Q1356" s="7"/>
      <c r="R1356" s="14"/>
      <c r="S1356" s="14"/>
      <c r="T1356" s="20"/>
      <c r="U1356" s="20"/>
      <c r="V1356" s="20"/>
      <c r="W1356" s="32"/>
      <c r="X1356" s="173"/>
      <c r="Y1356" s="174"/>
      <c r="Z1356" s="6"/>
      <c r="AA1356" s="6"/>
      <c r="AB1356" s="6"/>
      <c r="AC1356" s="6"/>
      <c r="AD1356" s="6"/>
      <c r="AE1356" s="6"/>
      <c r="AF1356" s="6"/>
      <c r="AG1356" s="6"/>
      <c r="AH1356" s="6"/>
      <c r="AI1356" s="6"/>
      <c r="AJ1356" s="6"/>
    </row>
    <row r="1357" spans="2:36" s="9" customFormat="1" ht="6" hidden="1" customHeight="1" x14ac:dyDescent="0.35">
      <c r="B1357" s="10"/>
      <c r="F1357" s="7"/>
      <c r="G1357" s="2"/>
      <c r="H1357" s="7"/>
      <c r="I1357" s="7"/>
      <c r="J1357" s="7"/>
      <c r="K1357" s="7"/>
      <c r="L1357" s="7"/>
      <c r="M1357" s="3"/>
      <c r="N1357" s="2"/>
      <c r="O1357" s="7"/>
      <c r="P1357" s="2"/>
      <c r="Q1357" s="7"/>
      <c r="R1357" s="14"/>
      <c r="S1357" s="14"/>
      <c r="T1357" s="20"/>
      <c r="U1357" s="20"/>
      <c r="V1357" s="20"/>
      <c r="W1357" s="32"/>
      <c r="X1357" s="173"/>
      <c r="Y1357" s="174"/>
      <c r="Z1357" s="6"/>
      <c r="AA1357" s="6"/>
      <c r="AB1357" s="6"/>
      <c r="AC1357" s="6"/>
      <c r="AD1357" s="6"/>
      <c r="AE1357" s="6"/>
      <c r="AF1357" s="6"/>
      <c r="AG1357" s="6"/>
      <c r="AH1357" s="6"/>
      <c r="AI1357" s="6"/>
      <c r="AJ1357" s="6"/>
    </row>
    <row r="1358" spans="2:36" s="9" customFormat="1" ht="6" hidden="1" customHeight="1" x14ac:dyDescent="0.35">
      <c r="B1358" s="10"/>
      <c r="F1358" s="7"/>
      <c r="G1358" s="2"/>
      <c r="H1358" s="7"/>
      <c r="I1358" s="7"/>
      <c r="J1358" s="7"/>
      <c r="K1358" s="7"/>
      <c r="L1358" s="7"/>
      <c r="M1358" s="3"/>
      <c r="N1358" s="2"/>
      <c r="O1358" s="7"/>
      <c r="P1358" s="2"/>
      <c r="Q1358" s="7"/>
      <c r="R1358" s="14"/>
      <c r="S1358" s="14"/>
      <c r="T1358" s="20"/>
      <c r="U1358" s="20"/>
      <c r="V1358" s="20"/>
      <c r="W1358" s="32"/>
      <c r="X1358" s="173"/>
      <c r="Y1358" s="174"/>
      <c r="Z1358" s="6"/>
      <c r="AA1358" s="6"/>
      <c r="AB1358" s="6"/>
      <c r="AC1358" s="6"/>
      <c r="AD1358" s="6"/>
      <c r="AE1358" s="6"/>
      <c r="AF1358" s="6"/>
      <c r="AG1358" s="6"/>
      <c r="AH1358" s="6"/>
      <c r="AI1358" s="6"/>
      <c r="AJ1358" s="6"/>
    </row>
    <row r="1359" spans="2:36" s="9" customFormat="1" ht="6" hidden="1" customHeight="1" x14ac:dyDescent="0.35">
      <c r="B1359" s="10"/>
      <c r="F1359" s="7"/>
      <c r="G1359" s="2"/>
      <c r="H1359" s="7"/>
      <c r="I1359" s="7"/>
      <c r="J1359" s="7"/>
      <c r="K1359" s="7"/>
      <c r="L1359" s="7"/>
      <c r="M1359" s="3"/>
      <c r="N1359" s="2"/>
      <c r="O1359" s="7"/>
      <c r="P1359" s="2"/>
      <c r="Q1359" s="7"/>
      <c r="R1359" s="14"/>
      <c r="S1359" s="14"/>
      <c r="T1359" s="20"/>
      <c r="U1359" s="20"/>
      <c r="V1359" s="20"/>
      <c r="W1359" s="32"/>
      <c r="X1359" s="173"/>
      <c r="Y1359" s="174"/>
      <c r="Z1359" s="6"/>
      <c r="AA1359" s="6"/>
      <c r="AB1359" s="6"/>
      <c r="AC1359" s="6"/>
      <c r="AD1359" s="6"/>
      <c r="AE1359" s="6"/>
      <c r="AF1359" s="6"/>
      <c r="AG1359" s="6"/>
      <c r="AH1359" s="6"/>
      <c r="AI1359" s="6"/>
      <c r="AJ1359" s="6"/>
    </row>
    <row r="1360" spans="2:36" s="9" customFormat="1" ht="6" hidden="1" customHeight="1" x14ac:dyDescent="0.35">
      <c r="B1360" s="10"/>
      <c r="F1360" s="7"/>
      <c r="G1360" s="2"/>
      <c r="H1360" s="7"/>
      <c r="I1360" s="7"/>
      <c r="J1360" s="7"/>
      <c r="K1360" s="7"/>
      <c r="L1360" s="7"/>
      <c r="M1360" s="3"/>
      <c r="N1360" s="2"/>
      <c r="O1360" s="7"/>
      <c r="P1360" s="2"/>
      <c r="Q1360" s="7"/>
      <c r="R1360" s="14"/>
      <c r="S1360" s="14"/>
      <c r="T1360" s="20"/>
      <c r="U1360" s="20"/>
      <c r="V1360" s="20"/>
      <c r="W1360" s="32"/>
      <c r="X1360" s="173"/>
      <c r="Y1360" s="174"/>
      <c r="Z1360" s="6"/>
      <c r="AA1360" s="6"/>
      <c r="AB1360" s="6"/>
      <c r="AC1360" s="6"/>
      <c r="AD1360" s="6"/>
      <c r="AE1360" s="6"/>
      <c r="AF1360" s="6"/>
      <c r="AG1360" s="6"/>
      <c r="AH1360" s="6"/>
      <c r="AI1360" s="6"/>
      <c r="AJ1360" s="6"/>
    </row>
    <row r="1361" spans="2:36" s="9" customFormat="1" ht="6" hidden="1" customHeight="1" x14ac:dyDescent="0.35">
      <c r="B1361" s="10"/>
      <c r="F1361" s="7"/>
      <c r="G1361" s="2"/>
      <c r="H1361" s="7"/>
      <c r="I1361" s="7"/>
      <c r="J1361" s="7"/>
      <c r="K1361" s="7"/>
      <c r="L1361" s="7"/>
      <c r="M1361" s="3"/>
      <c r="N1361" s="2"/>
      <c r="O1361" s="7"/>
      <c r="P1361" s="2"/>
      <c r="Q1361" s="7"/>
      <c r="R1361" s="14"/>
      <c r="S1361" s="14"/>
      <c r="T1361" s="20"/>
      <c r="U1361" s="20"/>
      <c r="V1361" s="20"/>
      <c r="W1361" s="32"/>
      <c r="X1361" s="173"/>
      <c r="Y1361" s="174"/>
      <c r="Z1361" s="6"/>
      <c r="AA1361" s="6"/>
      <c r="AB1361" s="6"/>
      <c r="AC1361" s="6"/>
      <c r="AD1361" s="6"/>
      <c r="AE1361" s="6"/>
      <c r="AF1361" s="6"/>
      <c r="AG1361" s="6"/>
      <c r="AH1361" s="6"/>
      <c r="AI1361" s="6"/>
      <c r="AJ1361" s="6"/>
    </row>
    <row r="1362" spans="2:36" s="9" customFormat="1" ht="6" hidden="1" customHeight="1" x14ac:dyDescent="0.35">
      <c r="B1362" s="10"/>
      <c r="F1362" s="7"/>
      <c r="G1362" s="2"/>
      <c r="H1362" s="7"/>
      <c r="I1362" s="7"/>
      <c r="J1362" s="7"/>
      <c r="K1362" s="7"/>
      <c r="L1362" s="7"/>
      <c r="M1362" s="3"/>
      <c r="N1362" s="2"/>
      <c r="O1362" s="7"/>
      <c r="P1362" s="2"/>
      <c r="Q1362" s="7"/>
      <c r="R1362" s="14"/>
      <c r="S1362" s="14"/>
      <c r="T1362" s="20"/>
      <c r="U1362" s="20"/>
      <c r="V1362" s="20"/>
      <c r="W1362" s="32"/>
      <c r="X1362" s="173"/>
      <c r="Y1362" s="174"/>
      <c r="Z1362" s="6"/>
      <c r="AA1362" s="6"/>
      <c r="AB1362" s="6"/>
      <c r="AC1362" s="6"/>
      <c r="AD1362" s="6"/>
      <c r="AE1362" s="6"/>
      <c r="AF1362" s="6"/>
      <c r="AG1362" s="6"/>
      <c r="AH1362" s="6"/>
      <c r="AI1362" s="6"/>
      <c r="AJ1362" s="6"/>
    </row>
    <row r="1363" spans="2:36" s="9" customFormat="1" ht="6" hidden="1" customHeight="1" x14ac:dyDescent="0.35">
      <c r="B1363" s="10"/>
      <c r="F1363" s="7"/>
      <c r="G1363" s="2"/>
      <c r="H1363" s="7"/>
      <c r="I1363" s="7"/>
      <c r="J1363" s="7"/>
      <c r="K1363" s="7"/>
      <c r="L1363" s="7"/>
      <c r="M1363" s="3"/>
      <c r="N1363" s="2"/>
      <c r="O1363" s="7"/>
      <c r="P1363" s="2"/>
      <c r="Q1363" s="7"/>
      <c r="R1363" s="14"/>
      <c r="S1363" s="14"/>
      <c r="T1363" s="20"/>
      <c r="U1363" s="20"/>
      <c r="V1363" s="20"/>
      <c r="W1363" s="32"/>
      <c r="X1363" s="173"/>
      <c r="Y1363" s="174"/>
      <c r="Z1363" s="6"/>
      <c r="AA1363" s="6"/>
      <c r="AB1363" s="6"/>
      <c r="AC1363" s="6"/>
      <c r="AD1363" s="6"/>
      <c r="AE1363" s="6"/>
      <c r="AF1363" s="6"/>
      <c r="AG1363" s="6"/>
      <c r="AH1363" s="6"/>
      <c r="AI1363" s="6"/>
      <c r="AJ1363" s="6"/>
    </row>
    <row r="1364" spans="2:36" s="9" customFormat="1" ht="6" hidden="1" customHeight="1" x14ac:dyDescent="0.35">
      <c r="B1364" s="10"/>
      <c r="F1364" s="7"/>
      <c r="G1364" s="2"/>
      <c r="H1364" s="7"/>
      <c r="I1364" s="7"/>
      <c r="J1364" s="7"/>
      <c r="K1364" s="7"/>
      <c r="L1364" s="7"/>
      <c r="M1364" s="3"/>
      <c r="N1364" s="2"/>
      <c r="O1364" s="7"/>
      <c r="P1364" s="2"/>
      <c r="Q1364" s="7"/>
      <c r="R1364" s="14"/>
      <c r="S1364" s="14"/>
      <c r="T1364" s="20"/>
      <c r="U1364" s="20"/>
      <c r="V1364" s="20"/>
      <c r="W1364" s="32"/>
      <c r="X1364" s="173"/>
      <c r="Y1364" s="174"/>
      <c r="Z1364" s="6"/>
      <c r="AA1364" s="6"/>
      <c r="AB1364" s="6"/>
      <c r="AC1364" s="6"/>
      <c r="AD1364" s="6"/>
      <c r="AE1364" s="6"/>
      <c r="AF1364" s="6"/>
      <c r="AG1364" s="6"/>
      <c r="AH1364" s="6"/>
      <c r="AI1364" s="6"/>
      <c r="AJ1364" s="6"/>
    </row>
    <row r="1365" spans="2:36" s="9" customFormat="1" ht="6" hidden="1" customHeight="1" x14ac:dyDescent="0.35">
      <c r="B1365" s="10"/>
      <c r="F1365" s="7"/>
      <c r="G1365" s="2"/>
      <c r="H1365" s="7"/>
      <c r="I1365" s="7"/>
      <c r="J1365" s="7"/>
      <c r="K1365" s="7"/>
      <c r="L1365" s="7"/>
      <c r="M1365" s="3"/>
      <c r="N1365" s="2"/>
      <c r="O1365" s="7"/>
      <c r="P1365" s="2"/>
      <c r="Q1365" s="7"/>
      <c r="R1365" s="14"/>
      <c r="S1365" s="14"/>
      <c r="T1365" s="20"/>
      <c r="U1365" s="20"/>
      <c r="V1365" s="20"/>
      <c r="W1365" s="32"/>
      <c r="X1365" s="173"/>
      <c r="Y1365" s="174"/>
      <c r="Z1365" s="6"/>
      <c r="AA1365" s="6"/>
      <c r="AB1365" s="6"/>
      <c r="AC1365" s="6"/>
      <c r="AD1365" s="6"/>
      <c r="AE1365" s="6"/>
      <c r="AF1365" s="6"/>
      <c r="AG1365" s="6"/>
      <c r="AH1365" s="6"/>
      <c r="AI1365" s="6"/>
      <c r="AJ1365" s="6"/>
    </row>
    <row r="1366" spans="2:36" s="9" customFormat="1" ht="6" hidden="1" customHeight="1" x14ac:dyDescent="0.35">
      <c r="B1366" s="10"/>
      <c r="F1366" s="7"/>
      <c r="G1366" s="2"/>
      <c r="H1366" s="7"/>
      <c r="I1366" s="7"/>
      <c r="J1366" s="7"/>
      <c r="K1366" s="7"/>
      <c r="L1366" s="7"/>
      <c r="M1366" s="3"/>
      <c r="N1366" s="2"/>
      <c r="O1366" s="7"/>
      <c r="P1366" s="2"/>
      <c r="Q1366" s="7"/>
      <c r="R1366" s="14"/>
      <c r="S1366" s="14"/>
      <c r="T1366" s="20"/>
      <c r="U1366" s="20"/>
      <c r="V1366" s="20"/>
      <c r="W1366" s="32"/>
      <c r="X1366" s="173"/>
      <c r="Y1366" s="174"/>
      <c r="Z1366" s="6"/>
      <c r="AA1366" s="6"/>
      <c r="AB1366" s="6"/>
      <c r="AC1366" s="6"/>
      <c r="AD1366" s="6"/>
      <c r="AE1366" s="6"/>
      <c r="AF1366" s="6"/>
      <c r="AG1366" s="6"/>
      <c r="AH1366" s="6"/>
      <c r="AI1366" s="6"/>
      <c r="AJ1366" s="6"/>
    </row>
    <row r="1367" spans="2:36" s="9" customFormat="1" ht="6" hidden="1" customHeight="1" x14ac:dyDescent="0.35">
      <c r="B1367" s="10"/>
      <c r="F1367" s="7"/>
      <c r="G1367" s="2"/>
      <c r="H1367" s="7"/>
      <c r="I1367" s="7"/>
      <c r="J1367" s="7"/>
      <c r="K1367" s="7"/>
      <c r="L1367" s="7"/>
      <c r="M1367" s="3"/>
      <c r="N1367" s="2"/>
      <c r="O1367" s="7"/>
      <c r="P1367" s="2"/>
      <c r="Q1367" s="7"/>
      <c r="R1367" s="14"/>
      <c r="S1367" s="14"/>
      <c r="T1367" s="20"/>
      <c r="U1367" s="20"/>
      <c r="V1367" s="20"/>
      <c r="W1367" s="32"/>
      <c r="X1367" s="173"/>
      <c r="Y1367" s="174"/>
      <c r="Z1367" s="6"/>
      <c r="AA1367" s="6"/>
      <c r="AB1367" s="6"/>
      <c r="AC1367" s="6"/>
      <c r="AD1367" s="6"/>
      <c r="AE1367" s="6"/>
      <c r="AF1367" s="6"/>
      <c r="AG1367" s="6"/>
      <c r="AH1367" s="6"/>
      <c r="AI1367" s="6"/>
      <c r="AJ1367" s="6"/>
    </row>
    <row r="1368" spans="2:36" s="9" customFormat="1" ht="6" hidden="1" customHeight="1" x14ac:dyDescent="0.35">
      <c r="B1368" s="10"/>
      <c r="F1368" s="7"/>
      <c r="G1368" s="2"/>
      <c r="H1368" s="7"/>
      <c r="I1368" s="7"/>
      <c r="J1368" s="7"/>
      <c r="K1368" s="7"/>
      <c r="L1368" s="7"/>
      <c r="M1368" s="3"/>
      <c r="N1368" s="2"/>
      <c r="O1368" s="7"/>
      <c r="P1368" s="2"/>
      <c r="Q1368" s="7"/>
      <c r="R1368" s="14"/>
      <c r="S1368" s="14"/>
      <c r="T1368" s="20"/>
      <c r="U1368" s="20"/>
      <c r="V1368" s="20"/>
      <c r="W1368" s="32"/>
      <c r="X1368" s="173"/>
      <c r="Y1368" s="174"/>
      <c r="Z1368" s="6"/>
      <c r="AA1368" s="6"/>
      <c r="AB1368" s="6"/>
      <c r="AC1368" s="6"/>
      <c r="AD1368" s="6"/>
      <c r="AE1368" s="6"/>
      <c r="AF1368" s="6"/>
      <c r="AG1368" s="6"/>
      <c r="AH1368" s="6"/>
      <c r="AI1368" s="6"/>
      <c r="AJ1368" s="6"/>
    </row>
    <row r="1369" spans="2:36" s="9" customFormat="1" ht="6" hidden="1" customHeight="1" x14ac:dyDescent="0.35">
      <c r="B1369" s="10"/>
      <c r="F1369" s="7"/>
      <c r="G1369" s="2"/>
      <c r="H1369" s="7"/>
      <c r="I1369" s="7"/>
      <c r="J1369" s="7"/>
      <c r="K1369" s="7"/>
      <c r="L1369" s="7"/>
      <c r="M1369" s="3"/>
      <c r="N1369" s="2"/>
      <c r="O1369" s="7"/>
      <c r="P1369" s="2"/>
      <c r="Q1369" s="7"/>
      <c r="R1369" s="14"/>
      <c r="S1369" s="14"/>
      <c r="T1369" s="20"/>
      <c r="U1369" s="20"/>
      <c r="V1369" s="20"/>
      <c r="W1369" s="32"/>
      <c r="X1369" s="173"/>
      <c r="Y1369" s="174"/>
      <c r="Z1369" s="6"/>
      <c r="AA1369" s="6"/>
      <c r="AB1369" s="6"/>
      <c r="AC1369" s="6"/>
      <c r="AD1369" s="6"/>
      <c r="AE1369" s="6"/>
      <c r="AF1369" s="6"/>
      <c r="AG1369" s="6"/>
      <c r="AH1369" s="6"/>
      <c r="AI1369" s="6"/>
      <c r="AJ1369" s="6"/>
    </row>
    <row r="1370" spans="2:36" s="9" customFormat="1" ht="6" hidden="1" customHeight="1" x14ac:dyDescent="0.35">
      <c r="B1370" s="10"/>
      <c r="F1370" s="7"/>
      <c r="G1370" s="2"/>
      <c r="H1370" s="7"/>
      <c r="I1370" s="7"/>
      <c r="J1370" s="7"/>
      <c r="K1370" s="7"/>
      <c r="L1370" s="7"/>
      <c r="M1370" s="3"/>
      <c r="N1370" s="2"/>
      <c r="O1370" s="7"/>
      <c r="P1370" s="2"/>
      <c r="Q1370" s="7"/>
      <c r="R1370" s="14"/>
      <c r="S1370" s="14"/>
      <c r="T1370" s="20"/>
      <c r="U1370" s="20"/>
      <c r="V1370" s="20"/>
      <c r="W1370" s="32"/>
      <c r="X1370" s="173"/>
      <c r="Y1370" s="174"/>
      <c r="Z1370" s="6"/>
      <c r="AA1370" s="6"/>
      <c r="AB1370" s="6"/>
      <c r="AC1370" s="6"/>
      <c r="AD1370" s="6"/>
      <c r="AE1370" s="6"/>
      <c r="AF1370" s="6"/>
      <c r="AG1370" s="6"/>
      <c r="AH1370" s="6"/>
      <c r="AI1370" s="6"/>
      <c r="AJ1370" s="6"/>
    </row>
    <row r="1371" spans="2:36" s="9" customFormat="1" ht="6" hidden="1" customHeight="1" x14ac:dyDescent="0.35">
      <c r="B1371" s="10"/>
      <c r="F1371" s="7"/>
      <c r="G1371" s="2"/>
      <c r="H1371" s="7"/>
      <c r="I1371" s="7"/>
      <c r="J1371" s="7"/>
      <c r="K1371" s="7"/>
      <c r="L1371" s="7"/>
      <c r="M1371" s="3"/>
      <c r="N1371" s="2"/>
      <c r="O1371" s="7"/>
      <c r="P1371" s="2"/>
      <c r="Q1371" s="7"/>
      <c r="R1371" s="14"/>
      <c r="S1371" s="14"/>
      <c r="T1371" s="20"/>
      <c r="U1371" s="20"/>
      <c r="V1371" s="20"/>
      <c r="W1371" s="32"/>
      <c r="X1371" s="173"/>
      <c r="Y1371" s="174"/>
      <c r="Z1371" s="6"/>
      <c r="AA1371" s="6"/>
      <c r="AB1371" s="6"/>
      <c r="AC1371" s="6"/>
      <c r="AD1371" s="6"/>
      <c r="AE1371" s="6"/>
      <c r="AF1371" s="6"/>
      <c r="AG1371" s="6"/>
      <c r="AH1371" s="6"/>
      <c r="AI1371" s="6"/>
      <c r="AJ1371" s="6"/>
    </row>
    <row r="1372" spans="2:36" s="9" customFormat="1" ht="6" hidden="1" customHeight="1" x14ac:dyDescent="0.35">
      <c r="B1372" s="10"/>
      <c r="F1372" s="7"/>
      <c r="G1372" s="2"/>
      <c r="H1372" s="7"/>
      <c r="I1372" s="7"/>
      <c r="J1372" s="7"/>
      <c r="K1372" s="7"/>
      <c r="L1372" s="7"/>
      <c r="M1372" s="3"/>
      <c r="N1372" s="2"/>
      <c r="O1372" s="7"/>
      <c r="P1372" s="2"/>
      <c r="Q1372" s="7"/>
      <c r="R1372" s="14"/>
      <c r="S1372" s="14"/>
      <c r="T1372" s="20"/>
      <c r="U1372" s="20"/>
      <c r="V1372" s="20"/>
      <c r="W1372" s="32"/>
      <c r="X1372" s="173"/>
      <c r="Y1372" s="174"/>
      <c r="Z1372" s="6"/>
      <c r="AA1372" s="6"/>
      <c r="AB1372" s="6"/>
      <c r="AC1372" s="6"/>
      <c r="AD1372" s="6"/>
      <c r="AE1372" s="6"/>
      <c r="AF1372" s="6"/>
      <c r="AG1372" s="6"/>
      <c r="AH1372" s="6"/>
      <c r="AI1372" s="6"/>
      <c r="AJ1372" s="6"/>
    </row>
    <row r="1373" spans="2:36" s="9" customFormat="1" ht="6" hidden="1" customHeight="1" x14ac:dyDescent="0.35">
      <c r="B1373" s="10"/>
      <c r="F1373" s="7"/>
      <c r="G1373" s="2"/>
      <c r="H1373" s="7"/>
      <c r="I1373" s="7"/>
      <c r="J1373" s="7"/>
      <c r="K1373" s="7"/>
      <c r="L1373" s="7"/>
      <c r="M1373" s="3"/>
      <c r="N1373" s="2"/>
      <c r="O1373" s="7"/>
      <c r="P1373" s="2"/>
      <c r="Q1373" s="7"/>
      <c r="R1373" s="14"/>
      <c r="S1373" s="14"/>
      <c r="T1373" s="20"/>
      <c r="U1373" s="20"/>
      <c r="V1373" s="20"/>
      <c r="W1373" s="32"/>
      <c r="X1373" s="173"/>
      <c r="Y1373" s="174"/>
      <c r="Z1373" s="6"/>
      <c r="AA1373" s="6"/>
      <c r="AB1373" s="6"/>
      <c r="AC1373" s="6"/>
      <c r="AD1373" s="6"/>
      <c r="AE1373" s="6"/>
      <c r="AF1373" s="6"/>
      <c r="AG1373" s="6"/>
      <c r="AH1373" s="6"/>
      <c r="AI1373" s="6"/>
      <c r="AJ1373" s="6"/>
    </row>
    <row r="1374" spans="2:36" s="9" customFormat="1" ht="6" hidden="1" customHeight="1" x14ac:dyDescent="0.35">
      <c r="B1374" s="10"/>
      <c r="F1374" s="7"/>
      <c r="G1374" s="2"/>
      <c r="H1374" s="7"/>
      <c r="I1374" s="7"/>
      <c r="J1374" s="7"/>
      <c r="K1374" s="7"/>
      <c r="L1374" s="7"/>
      <c r="M1374" s="3"/>
      <c r="N1374" s="2"/>
      <c r="O1374" s="7"/>
      <c r="P1374" s="2"/>
      <c r="Q1374" s="7"/>
      <c r="R1374" s="14"/>
      <c r="S1374" s="14"/>
      <c r="T1374" s="20"/>
      <c r="U1374" s="20"/>
      <c r="V1374" s="20"/>
      <c r="W1374" s="32"/>
      <c r="X1374" s="173"/>
      <c r="Y1374" s="174"/>
      <c r="Z1374" s="6"/>
      <c r="AA1374" s="6"/>
      <c r="AB1374" s="6"/>
      <c r="AC1374" s="6"/>
      <c r="AD1374" s="6"/>
      <c r="AE1374" s="6"/>
      <c r="AF1374" s="6"/>
      <c r="AG1374" s="6"/>
      <c r="AH1374" s="6"/>
      <c r="AI1374" s="6"/>
      <c r="AJ1374" s="6"/>
    </row>
    <row r="1375" spans="2:36" s="9" customFormat="1" ht="6" hidden="1" customHeight="1" x14ac:dyDescent="0.35">
      <c r="B1375" s="10"/>
      <c r="F1375" s="7"/>
      <c r="G1375" s="2"/>
      <c r="H1375" s="7"/>
      <c r="I1375" s="7"/>
      <c r="J1375" s="7"/>
      <c r="K1375" s="7"/>
      <c r="L1375" s="7"/>
      <c r="M1375" s="3"/>
      <c r="N1375" s="2"/>
      <c r="O1375" s="7"/>
      <c r="P1375" s="2"/>
      <c r="Q1375" s="7"/>
      <c r="R1375" s="14"/>
      <c r="S1375" s="14"/>
      <c r="T1375" s="20"/>
      <c r="U1375" s="20"/>
      <c r="V1375" s="20"/>
      <c r="W1375" s="32"/>
      <c r="X1375" s="173"/>
      <c r="Y1375" s="174"/>
      <c r="Z1375" s="6"/>
      <c r="AA1375" s="6"/>
      <c r="AB1375" s="6"/>
      <c r="AC1375" s="6"/>
      <c r="AD1375" s="6"/>
      <c r="AE1375" s="6"/>
      <c r="AF1375" s="6"/>
      <c r="AG1375" s="6"/>
      <c r="AH1375" s="6"/>
      <c r="AI1375" s="6"/>
      <c r="AJ1375" s="6"/>
    </row>
    <row r="1376" spans="2:36" s="9" customFormat="1" ht="6" hidden="1" customHeight="1" x14ac:dyDescent="0.35">
      <c r="B1376" s="10"/>
      <c r="F1376" s="7"/>
      <c r="G1376" s="2"/>
      <c r="H1376" s="7"/>
      <c r="I1376" s="7"/>
      <c r="J1376" s="7"/>
      <c r="K1376" s="7"/>
      <c r="L1376" s="7"/>
      <c r="M1376" s="3"/>
      <c r="N1376" s="2"/>
      <c r="O1376" s="7"/>
      <c r="P1376" s="2"/>
      <c r="Q1376" s="7"/>
      <c r="R1376" s="14"/>
      <c r="S1376" s="14"/>
      <c r="T1376" s="20"/>
      <c r="U1376" s="20"/>
      <c r="V1376" s="20"/>
      <c r="W1376" s="32"/>
      <c r="X1376" s="173"/>
      <c r="Y1376" s="174"/>
      <c r="Z1376" s="6"/>
      <c r="AA1376" s="6"/>
      <c r="AB1376" s="6"/>
      <c r="AC1376" s="6"/>
      <c r="AD1376" s="6"/>
      <c r="AE1376" s="6"/>
      <c r="AF1376" s="6"/>
      <c r="AG1376" s="6"/>
      <c r="AH1376" s="6"/>
      <c r="AI1376" s="6"/>
      <c r="AJ1376" s="6"/>
    </row>
    <row r="1377" spans="2:36" s="9" customFormat="1" ht="6" hidden="1" customHeight="1" x14ac:dyDescent="0.35">
      <c r="B1377" s="10"/>
      <c r="F1377" s="7"/>
      <c r="G1377" s="2"/>
      <c r="H1377" s="7"/>
      <c r="I1377" s="7"/>
      <c r="J1377" s="7"/>
      <c r="K1377" s="7"/>
      <c r="L1377" s="7"/>
      <c r="M1377" s="3"/>
      <c r="N1377" s="2"/>
      <c r="O1377" s="7"/>
      <c r="P1377" s="2"/>
      <c r="Q1377" s="7"/>
      <c r="R1377" s="14"/>
      <c r="S1377" s="14"/>
      <c r="T1377" s="20"/>
      <c r="U1377" s="20"/>
      <c r="V1377" s="20"/>
      <c r="W1377" s="32"/>
      <c r="X1377" s="173"/>
      <c r="Y1377" s="174"/>
      <c r="Z1377" s="6"/>
      <c r="AA1377" s="6"/>
      <c r="AB1377" s="6"/>
      <c r="AC1377" s="6"/>
      <c r="AD1377" s="6"/>
      <c r="AE1377" s="6"/>
      <c r="AF1377" s="6"/>
      <c r="AG1377" s="6"/>
      <c r="AH1377" s="6"/>
      <c r="AI1377" s="6"/>
      <c r="AJ1377" s="6"/>
    </row>
    <row r="1378" spans="2:36" s="9" customFormat="1" ht="6" hidden="1" customHeight="1" x14ac:dyDescent="0.35">
      <c r="B1378" s="10"/>
      <c r="F1378" s="7"/>
      <c r="G1378" s="2"/>
      <c r="H1378" s="7"/>
      <c r="I1378" s="7"/>
      <c r="J1378" s="7"/>
      <c r="K1378" s="7"/>
      <c r="L1378" s="7"/>
      <c r="M1378" s="3"/>
      <c r="N1378" s="2"/>
      <c r="O1378" s="7"/>
      <c r="P1378" s="2"/>
      <c r="Q1378" s="7"/>
      <c r="R1378" s="14"/>
      <c r="S1378" s="14"/>
      <c r="T1378" s="20"/>
      <c r="U1378" s="20"/>
      <c r="V1378" s="20"/>
      <c r="W1378" s="32"/>
      <c r="X1378" s="173"/>
      <c r="Y1378" s="174"/>
      <c r="Z1378" s="6"/>
      <c r="AA1378" s="6"/>
      <c r="AB1378" s="6"/>
      <c r="AC1378" s="6"/>
      <c r="AD1378" s="6"/>
      <c r="AE1378" s="6"/>
      <c r="AF1378" s="6"/>
      <c r="AG1378" s="6"/>
      <c r="AH1378" s="6"/>
      <c r="AI1378" s="6"/>
      <c r="AJ1378" s="6"/>
    </row>
    <row r="1379" spans="2:36" s="9" customFormat="1" ht="6" hidden="1" customHeight="1" x14ac:dyDescent="0.35">
      <c r="B1379" s="10"/>
      <c r="F1379" s="7"/>
      <c r="G1379" s="2"/>
      <c r="H1379" s="7"/>
      <c r="I1379" s="7"/>
      <c r="J1379" s="7"/>
      <c r="K1379" s="7"/>
      <c r="L1379" s="7"/>
      <c r="M1379" s="3"/>
      <c r="N1379" s="2"/>
      <c r="O1379" s="7"/>
      <c r="P1379" s="2"/>
      <c r="Q1379" s="7"/>
      <c r="R1379" s="14"/>
      <c r="S1379" s="14"/>
      <c r="T1379" s="20"/>
      <c r="U1379" s="20"/>
      <c r="V1379" s="20"/>
      <c r="W1379" s="32"/>
      <c r="X1379" s="173"/>
      <c r="Y1379" s="174"/>
      <c r="Z1379" s="6"/>
      <c r="AA1379" s="6"/>
      <c r="AB1379" s="6"/>
      <c r="AC1379" s="6"/>
      <c r="AD1379" s="6"/>
      <c r="AE1379" s="6"/>
      <c r="AF1379" s="6"/>
      <c r="AG1379" s="6"/>
      <c r="AH1379" s="6"/>
      <c r="AI1379" s="6"/>
      <c r="AJ1379" s="6"/>
    </row>
    <row r="1380" spans="2:36" s="9" customFormat="1" ht="6" hidden="1" customHeight="1" x14ac:dyDescent="0.35">
      <c r="B1380" s="10"/>
      <c r="F1380" s="7"/>
      <c r="G1380" s="2"/>
      <c r="H1380" s="7"/>
      <c r="I1380" s="7"/>
      <c r="J1380" s="7"/>
      <c r="K1380" s="7"/>
      <c r="L1380" s="7"/>
      <c r="M1380" s="3"/>
      <c r="N1380" s="2"/>
      <c r="O1380" s="7"/>
      <c r="P1380" s="2"/>
      <c r="Q1380" s="7"/>
      <c r="R1380" s="14"/>
      <c r="S1380" s="14"/>
      <c r="T1380" s="20"/>
      <c r="U1380" s="20"/>
      <c r="V1380" s="20"/>
      <c r="W1380" s="32"/>
      <c r="X1380" s="173"/>
      <c r="Y1380" s="174"/>
      <c r="Z1380" s="6"/>
      <c r="AA1380" s="6"/>
      <c r="AB1380" s="6"/>
      <c r="AC1380" s="6"/>
      <c r="AD1380" s="6"/>
      <c r="AE1380" s="6"/>
      <c r="AF1380" s="6"/>
      <c r="AG1380" s="6"/>
      <c r="AH1380" s="6"/>
      <c r="AI1380" s="6"/>
      <c r="AJ1380" s="6"/>
    </row>
    <row r="1381" spans="2:36" s="9" customFormat="1" ht="6" hidden="1" customHeight="1" x14ac:dyDescent="0.35">
      <c r="B1381" s="10"/>
      <c r="F1381" s="7"/>
      <c r="G1381" s="2"/>
      <c r="H1381" s="7"/>
      <c r="I1381" s="7"/>
      <c r="J1381" s="7"/>
      <c r="K1381" s="7"/>
      <c r="L1381" s="7"/>
      <c r="M1381" s="3"/>
      <c r="N1381" s="2"/>
      <c r="O1381" s="7"/>
      <c r="P1381" s="2"/>
      <c r="Q1381" s="7"/>
      <c r="R1381" s="14"/>
      <c r="S1381" s="14"/>
      <c r="T1381" s="20"/>
      <c r="U1381" s="20"/>
      <c r="V1381" s="20"/>
      <c r="W1381" s="32"/>
      <c r="X1381" s="173"/>
      <c r="Y1381" s="174"/>
      <c r="Z1381" s="6"/>
      <c r="AA1381" s="6"/>
      <c r="AB1381" s="6"/>
      <c r="AC1381" s="6"/>
      <c r="AD1381" s="6"/>
      <c r="AE1381" s="6"/>
      <c r="AF1381" s="6"/>
      <c r="AG1381" s="6"/>
      <c r="AH1381" s="6"/>
      <c r="AI1381" s="6"/>
      <c r="AJ1381" s="6"/>
    </row>
    <row r="1382" spans="2:36" s="9" customFormat="1" ht="6" hidden="1" customHeight="1" x14ac:dyDescent="0.35">
      <c r="B1382" s="10"/>
      <c r="F1382" s="7"/>
      <c r="G1382" s="2"/>
      <c r="H1382" s="7"/>
      <c r="I1382" s="7"/>
      <c r="J1382" s="7"/>
      <c r="K1382" s="7"/>
      <c r="L1382" s="7"/>
      <c r="M1382" s="3"/>
      <c r="N1382" s="2"/>
      <c r="O1382" s="7"/>
      <c r="P1382" s="2"/>
      <c r="Q1382" s="7"/>
      <c r="R1382" s="14"/>
      <c r="S1382" s="14"/>
      <c r="T1382" s="20"/>
      <c r="U1382" s="20"/>
      <c r="V1382" s="20"/>
      <c r="W1382" s="32"/>
      <c r="X1382" s="173"/>
      <c r="Y1382" s="174"/>
      <c r="Z1382" s="6"/>
      <c r="AA1382" s="6"/>
      <c r="AB1382" s="6"/>
      <c r="AC1382" s="6"/>
      <c r="AD1382" s="6"/>
      <c r="AE1382" s="6"/>
      <c r="AF1382" s="6"/>
      <c r="AG1382" s="6"/>
      <c r="AH1382" s="6"/>
      <c r="AI1382" s="6"/>
      <c r="AJ1382" s="6"/>
    </row>
    <row r="1383" spans="2:36" s="9" customFormat="1" ht="6" hidden="1" customHeight="1" x14ac:dyDescent="0.35">
      <c r="B1383" s="10"/>
      <c r="F1383" s="7"/>
      <c r="G1383" s="2"/>
      <c r="H1383" s="7"/>
      <c r="I1383" s="7"/>
      <c r="J1383" s="7"/>
      <c r="K1383" s="7"/>
      <c r="L1383" s="7"/>
      <c r="M1383" s="3"/>
      <c r="N1383" s="2"/>
      <c r="O1383" s="7"/>
      <c r="P1383" s="2"/>
      <c r="Q1383" s="7"/>
      <c r="R1383" s="14"/>
      <c r="S1383" s="14"/>
      <c r="T1383" s="20"/>
      <c r="U1383" s="20"/>
      <c r="V1383" s="20"/>
      <c r="W1383" s="32"/>
      <c r="X1383" s="173"/>
      <c r="Y1383" s="174"/>
      <c r="Z1383" s="6"/>
      <c r="AA1383" s="6"/>
      <c r="AB1383" s="6"/>
      <c r="AC1383" s="6"/>
      <c r="AD1383" s="6"/>
      <c r="AE1383" s="6"/>
      <c r="AF1383" s="6"/>
      <c r="AG1383" s="6"/>
      <c r="AH1383" s="6"/>
      <c r="AI1383" s="6"/>
      <c r="AJ1383" s="6"/>
    </row>
    <row r="1384" spans="2:36" s="9" customFormat="1" ht="6" hidden="1" customHeight="1" x14ac:dyDescent="0.35">
      <c r="B1384" s="10"/>
      <c r="F1384" s="7"/>
      <c r="G1384" s="2"/>
      <c r="H1384" s="7"/>
      <c r="I1384" s="7"/>
      <c r="J1384" s="7"/>
      <c r="K1384" s="7"/>
      <c r="L1384" s="7"/>
      <c r="M1384" s="3"/>
      <c r="N1384" s="2"/>
      <c r="O1384" s="7"/>
      <c r="P1384" s="2"/>
      <c r="Q1384" s="7"/>
      <c r="R1384" s="14"/>
      <c r="S1384" s="14"/>
      <c r="T1384" s="20"/>
      <c r="U1384" s="20"/>
      <c r="V1384" s="20"/>
      <c r="W1384" s="32"/>
      <c r="X1384" s="173"/>
      <c r="Y1384" s="174"/>
      <c r="Z1384" s="6"/>
      <c r="AA1384" s="6"/>
      <c r="AB1384" s="6"/>
      <c r="AC1384" s="6"/>
      <c r="AD1384" s="6"/>
      <c r="AE1384" s="6"/>
      <c r="AF1384" s="6"/>
      <c r="AG1384" s="6"/>
      <c r="AH1384" s="6"/>
      <c r="AI1384" s="6"/>
      <c r="AJ1384" s="6"/>
    </row>
    <row r="1385" spans="2:36" s="9" customFormat="1" ht="6" hidden="1" customHeight="1" x14ac:dyDescent="0.35">
      <c r="B1385" s="10"/>
      <c r="F1385" s="7"/>
      <c r="G1385" s="2"/>
      <c r="H1385" s="7"/>
      <c r="I1385" s="7"/>
      <c r="J1385" s="7"/>
      <c r="K1385" s="7"/>
      <c r="L1385" s="7"/>
      <c r="M1385" s="3"/>
      <c r="N1385" s="2"/>
      <c r="O1385" s="7"/>
      <c r="P1385" s="2"/>
      <c r="Q1385" s="7"/>
      <c r="R1385" s="14"/>
      <c r="S1385" s="14"/>
      <c r="T1385" s="20"/>
      <c r="U1385" s="20"/>
      <c r="V1385" s="20"/>
      <c r="W1385" s="32"/>
      <c r="X1385" s="173"/>
      <c r="Y1385" s="174"/>
      <c r="Z1385" s="6"/>
      <c r="AA1385" s="6"/>
      <c r="AB1385" s="6"/>
      <c r="AC1385" s="6"/>
      <c r="AD1385" s="6"/>
      <c r="AE1385" s="6"/>
      <c r="AF1385" s="6"/>
      <c r="AG1385" s="6"/>
      <c r="AH1385" s="6"/>
      <c r="AI1385" s="6"/>
      <c r="AJ1385" s="6"/>
    </row>
    <row r="1386" spans="2:36" s="9" customFormat="1" ht="6" hidden="1" customHeight="1" x14ac:dyDescent="0.35">
      <c r="B1386" s="10"/>
      <c r="F1386" s="7"/>
      <c r="G1386" s="2"/>
      <c r="H1386" s="7"/>
      <c r="I1386" s="7"/>
      <c r="J1386" s="7"/>
      <c r="K1386" s="7"/>
      <c r="L1386" s="7"/>
      <c r="M1386" s="3"/>
      <c r="N1386" s="2"/>
      <c r="O1386" s="7"/>
      <c r="P1386" s="2"/>
      <c r="Q1386" s="7"/>
      <c r="R1386" s="14"/>
      <c r="S1386" s="14"/>
      <c r="T1386" s="20"/>
      <c r="U1386" s="20"/>
      <c r="V1386" s="20"/>
      <c r="W1386" s="32"/>
      <c r="X1386" s="173"/>
      <c r="Y1386" s="174"/>
      <c r="Z1386" s="6"/>
      <c r="AA1386" s="6"/>
      <c r="AB1386" s="6"/>
      <c r="AC1386" s="6"/>
      <c r="AD1386" s="6"/>
      <c r="AE1386" s="6"/>
      <c r="AF1386" s="6"/>
      <c r="AG1386" s="6"/>
      <c r="AH1386" s="6"/>
      <c r="AI1386" s="6"/>
      <c r="AJ1386" s="6"/>
    </row>
    <row r="1387" spans="2:36" s="9" customFormat="1" ht="6" hidden="1" customHeight="1" x14ac:dyDescent="0.35">
      <c r="B1387" s="10"/>
      <c r="F1387" s="7"/>
      <c r="G1387" s="2"/>
      <c r="H1387" s="7"/>
      <c r="I1387" s="7"/>
      <c r="J1387" s="7"/>
      <c r="K1387" s="7"/>
      <c r="L1387" s="7"/>
      <c r="M1387" s="3"/>
      <c r="N1387" s="2"/>
      <c r="O1387" s="7"/>
      <c r="P1387" s="2"/>
      <c r="Q1387" s="7"/>
      <c r="R1387" s="14"/>
      <c r="S1387" s="14"/>
      <c r="T1387" s="20"/>
      <c r="U1387" s="20"/>
      <c r="V1387" s="20"/>
      <c r="W1387" s="32"/>
      <c r="X1387" s="173"/>
      <c r="Y1387" s="174"/>
      <c r="Z1387" s="6"/>
      <c r="AA1387" s="6"/>
      <c r="AB1387" s="6"/>
      <c r="AC1387" s="6"/>
      <c r="AD1387" s="6"/>
      <c r="AE1387" s="6"/>
      <c r="AF1387" s="6"/>
      <c r="AG1387" s="6"/>
      <c r="AH1387" s="6"/>
      <c r="AI1387" s="6"/>
      <c r="AJ1387" s="6"/>
    </row>
    <row r="1388" spans="2:36" s="9" customFormat="1" ht="6" hidden="1" customHeight="1" x14ac:dyDescent="0.35">
      <c r="B1388" s="10"/>
      <c r="F1388" s="7"/>
      <c r="G1388" s="2"/>
      <c r="H1388" s="7"/>
      <c r="I1388" s="7"/>
      <c r="J1388" s="7"/>
      <c r="K1388" s="7"/>
      <c r="L1388" s="7"/>
      <c r="M1388" s="3"/>
      <c r="N1388" s="2"/>
      <c r="O1388" s="7"/>
      <c r="P1388" s="2"/>
      <c r="Q1388" s="7"/>
      <c r="R1388" s="14"/>
      <c r="S1388" s="14"/>
      <c r="T1388" s="20"/>
      <c r="U1388" s="20"/>
      <c r="V1388" s="20"/>
      <c r="W1388" s="32"/>
      <c r="X1388" s="173"/>
      <c r="Y1388" s="174"/>
      <c r="Z1388" s="6"/>
      <c r="AA1388" s="6"/>
      <c r="AB1388" s="6"/>
      <c r="AC1388" s="6"/>
      <c r="AD1388" s="6"/>
      <c r="AE1388" s="6"/>
      <c r="AF1388" s="6"/>
      <c r="AG1388" s="6"/>
      <c r="AH1388" s="6"/>
      <c r="AI1388" s="6"/>
      <c r="AJ1388" s="6"/>
    </row>
    <row r="1389" spans="2:36" s="9" customFormat="1" ht="6" hidden="1" customHeight="1" x14ac:dyDescent="0.35">
      <c r="B1389" s="10"/>
      <c r="F1389" s="7"/>
      <c r="G1389" s="2"/>
      <c r="H1389" s="7"/>
      <c r="I1389" s="7"/>
      <c r="J1389" s="7"/>
      <c r="K1389" s="7"/>
      <c r="L1389" s="7"/>
      <c r="M1389" s="3"/>
      <c r="N1389" s="2"/>
      <c r="O1389" s="7"/>
      <c r="P1389" s="2"/>
      <c r="Q1389" s="7"/>
      <c r="R1389" s="14"/>
      <c r="S1389" s="14"/>
      <c r="T1389" s="20"/>
      <c r="U1389" s="20"/>
      <c r="V1389" s="20"/>
      <c r="W1389" s="32"/>
      <c r="X1389" s="173"/>
      <c r="Y1389" s="174"/>
      <c r="Z1389" s="6"/>
      <c r="AA1389" s="6"/>
      <c r="AB1389" s="6"/>
      <c r="AC1389" s="6"/>
      <c r="AD1389" s="6"/>
      <c r="AE1389" s="6"/>
      <c r="AF1389" s="6"/>
      <c r="AG1389" s="6"/>
      <c r="AH1389" s="6"/>
      <c r="AI1389" s="6"/>
      <c r="AJ1389" s="6"/>
    </row>
    <row r="1390" spans="2:36" s="9" customFormat="1" ht="6" hidden="1" customHeight="1" x14ac:dyDescent="0.35">
      <c r="B1390" s="10"/>
      <c r="F1390" s="7"/>
      <c r="G1390" s="2"/>
      <c r="H1390" s="7"/>
      <c r="I1390" s="7"/>
      <c r="J1390" s="7"/>
      <c r="K1390" s="7"/>
      <c r="L1390" s="7"/>
      <c r="M1390" s="3"/>
      <c r="N1390" s="2"/>
      <c r="O1390" s="7"/>
      <c r="P1390" s="2"/>
      <c r="Q1390" s="7"/>
      <c r="R1390" s="14"/>
      <c r="S1390" s="14"/>
      <c r="T1390" s="20"/>
      <c r="U1390" s="20"/>
      <c r="V1390" s="20"/>
      <c r="W1390" s="32"/>
      <c r="X1390" s="173"/>
      <c r="Y1390" s="174"/>
      <c r="Z1390" s="6"/>
      <c r="AA1390" s="6"/>
      <c r="AB1390" s="6"/>
      <c r="AC1390" s="6"/>
      <c r="AD1390" s="6"/>
      <c r="AE1390" s="6"/>
      <c r="AF1390" s="6"/>
      <c r="AG1390" s="6"/>
      <c r="AH1390" s="6"/>
      <c r="AI1390" s="6"/>
      <c r="AJ1390" s="6"/>
    </row>
    <row r="1391" spans="2:36" s="9" customFormat="1" ht="6" hidden="1" customHeight="1" x14ac:dyDescent="0.35">
      <c r="B1391" s="10"/>
      <c r="F1391" s="7"/>
      <c r="G1391" s="2"/>
      <c r="H1391" s="7"/>
      <c r="I1391" s="7"/>
      <c r="J1391" s="7"/>
      <c r="K1391" s="7"/>
      <c r="L1391" s="7"/>
      <c r="M1391" s="3"/>
      <c r="N1391" s="2"/>
      <c r="O1391" s="7"/>
      <c r="P1391" s="2"/>
      <c r="Q1391" s="7"/>
      <c r="R1391" s="14"/>
      <c r="S1391" s="14"/>
      <c r="T1391" s="20"/>
      <c r="U1391" s="20"/>
      <c r="V1391" s="20"/>
      <c r="W1391" s="32"/>
      <c r="X1391" s="173"/>
      <c r="Y1391" s="174"/>
      <c r="Z1391" s="6"/>
      <c r="AA1391" s="6"/>
      <c r="AB1391" s="6"/>
      <c r="AC1391" s="6"/>
      <c r="AD1391" s="6"/>
      <c r="AE1391" s="6"/>
      <c r="AF1391" s="6"/>
      <c r="AG1391" s="6"/>
      <c r="AH1391" s="6"/>
      <c r="AI1391" s="6"/>
      <c r="AJ1391" s="6"/>
    </row>
    <row r="1392" spans="2:36" s="9" customFormat="1" ht="6" hidden="1" customHeight="1" x14ac:dyDescent="0.35">
      <c r="B1392" s="10"/>
      <c r="F1392" s="7"/>
      <c r="G1392" s="2"/>
      <c r="H1392" s="7"/>
      <c r="I1392" s="7"/>
      <c r="J1392" s="7"/>
      <c r="K1392" s="7"/>
      <c r="L1392" s="7"/>
      <c r="M1392" s="3"/>
      <c r="N1392" s="2"/>
      <c r="O1392" s="7"/>
      <c r="P1392" s="2"/>
      <c r="Q1392" s="7"/>
      <c r="R1392" s="14"/>
      <c r="S1392" s="14"/>
      <c r="T1392" s="20"/>
      <c r="U1392" s="20"/>
      <c r="V1392" s="20"/>
      <c r="W1392" s="32"/>
      <c r="X1392" s="173"/>
      <c r="Y1392" s="174"/>
      <c r="Z1392" s="6"/>
      <c r="AA1392" s="6"/>
      <c r="AB1392" s="6"/>
      <c r="AC1392" s="6"/>
      <c r="AD1392" s="6"/>
      <c r="AE1392" s="6"/>
      <c r="AF1392" s="6"/>
      <c r="AG1392" s="6"/>
      <c r="AH1392" s="6"/>
      <c r="AI1392" s="6"/>
      <c r="AJ1392" s="6"/>
    </row>
    <row r="1393" spans="2:36" s="9" customFormat="1" ht="6" hidden="1" customHeight="1" x14ac:dyDescent="0.35">
      <c r="B1393" s="10"/>
      <c r="F1393" s="7"/>
      <c r="G1393" s="2"/>
      <c r="H1393" s="7"/>
      <c r="I1393" s="7"/>
      <c r="J1393" s="7"/>
      <c r="K1393" s="7"/>
      <c r="L1393" s="7"/>
      <c r="M1393" s="3"/>
      <c r="N1393" s="2"/>
      <c r="O1393" s="7"/>
      <c r="P1393" s="2"/>
      <c r="Q1393" s="7"/>
      <c r="R1393" s="14"/>
      <c r="S1393" s="14"/>
      <c r="T1393" s="20"/>
      <c r="U1393" s="20"/>
      <c r="V1393" s="20"/>
      <c r="W1393" s="32"/>
      <c r="X1393" s="173"/>
      <c r="Y1393" s="174"/>
      <c r="Z1393" s="6"/>
      <c r="AA1393" s="6"/>
      <c r="AB1393" s="6"/>
      <c r="AC1393" s="6"/>
      <c r="AD1393" s="6"/>
      <c r="AE1393" s="6"/>
      <c r="AF1393" s="6"/>
      <c r="AG1393" s="6"/>
      <c r="AH1393" s="6"/>
      <c r="AI1393" s="6"/>
      <c r="AJ1393" s="6"/>
    </row>
    <row r="1394" spans="2:36" s="9" customFormat="1" ht="6" hidden="1" customHeight="1" x14ac:dyDescent="0.35">
      <c r="B1394" s="10"/>
      <c r="F1394" s="7"/>
      <c r="G1394" s="2"/>
      <c r="H1394" s="7"/>
      <c r="I1394" s="7"/>
      <c r="J1394" s="7"/>
      <c r="K1394" s="7"/>
      <c r="L1394" s="7"/>
      <c r="M1394" s="3"/>
      <c r="N1394" s="2"/>
      <c r="O1394" s="7"/>
      <c r="P1394" s="2"/>
      <c r="Q1394" s="7"/>
      <c r="R1394" s="14"/>
      <c r="S1394" s="14"/>
      <c r="T1394" s="20"/>
      <c r="U1394" s="20"/>
      <c r="V1394" s="20"/>
      <c r="W1394" s="32"/>
      <c r="X1394" s="173"/>
      <c r="Y1394" s="174"/>
      <c r="Z1394" s="6"/>
      <c r="AA1394" s="6"/>
      <c r="AB1394" s="6"/>
      <c r="AC1394" s="6"/>
      <c r="AD1394" s="6"/>
      <c r="AE1394" s="6"/>
      <c r="AF1394" s="6"/>
      <c r="AG1394" s="6"/>
      <c r="AH1394" s="6"/>
      <c r="AI1394" s="6"/>
      <c r="AJ1394" s="6"/>
    </row>
    <row r="1395" spans="2:36" s="9" customFormat="1" ht="6" hidden="1" customHeight="1" x14ac:dyDescent="0.35">
      <c r="B1395" s="10"/>
      <c r="F1395" s="7"/>
      <c r="G1395" s="2"/>
      <c r="H1395" s="7"/>
      <c r="I1395" s="7"/>
      <c r="J1395" s="7"/>
      <c r="K1395" s="7"/>
      <c r="L1395" s="7"/>
      <c r="M1395" s="3"/>
      <c r="N1395" s="2"/>
      <c r="O1395" s="7"/>
      <c r="P1395" s="2"/>
      <c r="Q1395" s="7"/>
      <c r="R1395" s="14"/>
      <c r="S1395" s="14"/>
      <c r="T1395" s="20"/>
      <c r="U1395" s="20"/>
      <c r="V1395" s="20"/>
      <c r="W1395" s="32"/>
      <c r="X1395" s="173"/>
      <c r="Y1395" s="174"/>
      <c r="Z1395" s="6"/>
      <c r="AA1395" s="6"/>
      <c r="AB1395" s="6"/>
      <c r="AC1395" s="6"/>
      <c r="AD1395" s="6"/>
      <c r="AE1395" s="6"/>
      <c r="AF1395" s="6"/>
      <c r="AG1395" s="6"/>
      <c r="AH1395" s="6"/>
      <c r="AI1395" s="6"/>
      <c r="AJ1395" s="6"/>
    </row>
    <row r="1396" spans="2:36" s="9" customFormat="1" ht="6" hidden="1" customHeight="1" x14ac:dyDescent="0.35">
      <c r="B1396" s="10"/>
      <c r="F1396" s="7"/>
      <c r="G1396" s="2"/>
      <c r="H1396" s="7"/>
      <c r="I1396" s="7"/>
      <c r="J1396" s="7"/>
      <c r="K1396" s="7"/>
      <c r="L1396" s="7"/>
      <c r="M1396" s="3"/>
      <c r="N1396" s="2"/>
      <c r="O1396" s="7"/>
      <c r="P1396" s="2"/>
      <c r="Q1396" s="7"/>
      <c r="R1396" s="14"/>
      <c r="S1396" s="14"/>
      <c r="T1396" s="20"/>
      <c r="U1396" s="20"/>
      <c r="V1396" s="20"/>
      <c r="W1396" s="32"/>
      <c r="X1396" s="173"/>
      <c r="Y1396" s="174"/>
      <c r="Z1396" s="6"/>
      <c r="AA1396" s="6"/>
      <c r="AB1396" s="6"/>
      <c r="AC1396" s="6"/>
      <c r="AD1396" s="6"/>
      <c r="AE1396" s="6"/>
      <c r="AF1396" s="6"/>
      <c r="AG1396" s="6"/>
      <c r="AH1396" s="6"/>
      <c r="AI1396" s="6"/>
      <c r="AJ1396" s="6"/>
    </row>
    <row r="1397" spans="2:36" s="9" customFormat="1" ht="6" hidden="1" customHeight="1" x14ac:dyDescent="0.35">
      <c r="B1397" s="10"/>
      <c r="F1397" s="7"/>
      <c r="G1397" s="2"/>
      <c r="H1397" s="7"/>
      <c r="I1397" s="7"/>
      <c r="J1397" s="7"/>
      <c r="K1397" s="7"/>
      <c r="L1397" s="7"/>
      <c r="M1397" s="3"/>
      <c r="N1397" s="2"/>
      <c r="O1397" s="7"/>
      <c r="P1397" s="2"/>
      <c r="Q1397" s="7"/>
      <c r="R1397" s="14"/>
      <c r="S1397" s="14"/>
      <c r="T1397" s="20"/>
      <c r="U1397" s="20"/>
      <c r="V1397" s="20"/>
      <c r="W1397" s="32"/>
      <c r="X1397" s="173"/>
      <c r="Y1397" s="174"/>
      <c r="Z1397" s="6"/>
      <c r="AA1397" s="6"/>
      <c r="AB1397" s="6"/>
      <c r="AC1397" s="6"/>
      <c r="AD1397" s="6"/>
      <c r="AE1397" s="6"/>
      <c r="AF1397" s="6"/>
      <c r="AG1397" s="6"/>
      <c r="AH1397" s="6"/>
      <c r="AI1397" s="6"/>
      <c r="AJ1397" s="6"/>
    </row>
    <row r="1398" spans="2:36" s="9" customFormat="1" ht="6" hidden="1" customHeight="1" x14ac:dyDescent="0.35">
      <c r="B1398" s="10"/>
      <c r="F1398" s="7"/>
      <c r="G1398" s="2"/>
      <c r="H1398" s="7"/>
      <c r="I1398" s="7"/>
      <c r="J1398" s="7"/>
      <c r="K1398" s="7"/>
      <c r="L1398" s="7"/>
      <c r="M1398" s="3"/>
      <c r="N1398" s="2"/>
      <c r="O1398" s="7"/>
      <c r="P1398" s="2"/>
      <c r="Q1398" s="7"/>
      <c r="R1398" s="14"/>
      <c r="S1398" s="14"/>
      <c r="T1398" s="20"/>
      <c r="U1398" s="20"/>
      <c r="V1398" s="20"/>
      <c r="W1398" s="32"/>
      <c r="X1398" s="173"/>
      <c r="Y1398" s="174"/>
      <c r="Z1398" s="6"/>
      <c r="AA1398" s="6"/>
      <c r="AB1398" s="6"/>
      <c r="AC1398" s="6"/>
      <c r="AD1398" s="6"/>
      <c r="AE1398" s="6"/>
      <c r="AF1398" s="6"/>
      <c r="AG1398" s="6"/>
      <c r="AH1398" s="6"/>
      <c r="AI1398" s="6"/>
      <c r="AJ1398" s="6"/>
    </row>
    <row r="1399" spans="2:36" s="9" customFormat="1" ht="6" hidden="1" customHeight="1" x14ac:dyDescent="0.35">
      <c r="B1399" s="10"/>
      <c r="F1399" s="7"/>
      <c r="G1399" s="2"/>
      <c r="H1399" s="7"/>
      <c r="I1399" s="7"/>
      <c r="J1399" s="7"/>
      <c r="K1399" s="7"/>
      <c r="L1399" s="7"/>
      <c r="M1399" s="3"/>
      <c r="N1399" s="2"/>
      <c r="O1399" s="7"/>
      <c r="P1399" s="2"/>
      <c r="Q1399" s="7"/>
      <c r="R1399" s="14"/>
      <c r="S1399" s="14"/>
      <c r="T1399" s="20"/>
      <c r="U1399" s="20"/>
      <c r="V1399" s="20"/>
      <c r="W1399" s="32"/>
      <c r="X1399" s="173"/>
      <c r="Y1399" s="174"/>
      <c r="Z1399" s="6"/>
      <c r="AA1399" s="6"/>
      <c r="AB1399" s="6"/>
      <c r="AC1399" s="6"/>
      <c r="AD1399" s="6"/>
      <c r="AE1399" s="6"/>
      <c r="AF1399" s="6"/>
      <c r="AG1399" s="6"/>
      <c r="AH1399" s="6"/>
      <c r="AI1399" s="6"/>
      <c r="AJ1399" s="6"/>
    </row>
    <row r="1400" spans="2:36" s="9" customFormat="1" ht="6" hidden="1" customHeight="1" x14ac:dyDescent="0.35">
      <c r="B1400" s="10"/>
      <c r="F1400" s="7"/>
      <c r="G1400" s="2"/>
      <c r="H1400" s="7"/>
      <c r="I1400" s="7"/>
      <c r="J1400" s="7"/>
      <c r="K1400" s="7"/>
      <c r="L1400" s="7"/>
      <c r="M1400" s="3"/>
      <c r="N1400" s="2"/>
      <c r="O1400" s="7"/>
      <c r="P1400" s="2"/>
      <c r="Q1400" s="7"/>
      <c r="R1400" s="14"/>
      <c r="S1400" s="14"/>
      <c r="T1400" s="20"/>
      <c r="U1400" s="20"/>
      <c r="V1400" s="20"/>
      <c r="W1400" s="32"/>
      <c r="X1400" s="173"/>
      <c r="Y1400" s="174"/>
      <c r="Z1400" s="6"/>
      <c r="AA1400" s="6"/>
      <c r="AB1400" s="6"/>
      <c r="AC1400" s="6"/>
      <c r="AD1400" s="6"/>
      <c r="AE1400" s="6"/>
      <c r="AF1400" s="6"/>
      <c r="AG1400" s="6"/>
      <c r="AH1400" s="6"/>
      <c r="AI1400" s="6"/>
      <c r="AJ1400" s="6"/>
    </row>
    <row r="1401" spans="2:36" s="9" customFormat="1" ht="6" hidden="1" customHeight="1" x14ac:dyDescent="0.35">
      <c r="B1401" s="10"/>
      <c r="F1401" s="7"/>
      <c r="G1401" s="2"/>
      <c r="H1401" s="7"/>
      <c r="I1401" s="7"/>
      <c r="J1401" s="7"/>
      <c r="K1401" s="7"/>
      <c r="L1401" s="7"/>
      <c r="M1401" s="3"/>
      <c r="N1401" s="2"/>
      <c r="O1401" s="7"/>
      <c r="P1401" s="2"/>
      <c r="Q1401" s="7"/>
      <c r="R1401" s="14"/>
      <c r="S1401" s="14"/>
      <c r="T1401" s="20"/>
      <c r="U1401" s="20"/>
      <c r="V1401" s="20"/>
      <c r="W1401" s="32"/>
      <c r="X1401" s="173"/>
      <c r="Y1401" s="174"/>
      <c r="Z1401" s="6"/>
      <c r="AA1401" s="6"/>
      <c r="AB1401" s="6"/>
      <c r="AC1401" s="6"/>
      <c r="AD1401" s="6"/>
      <c r="AE1401" s="6"/>
      <c r="AF1401" s="6"/>
      <c r="AG1401" s="6"/>
      <c r="AH1401" s="6"/>
      <c r="AI1401" s="6"/>
      <c r="AJ1401" s="6"/>
    </row>
    <row r="1402" spans="2:36" s="9" customFormat="1" ht="6" hidden="1" customHeight="1" x14ac:dyDescent="0.35">
      <c r="B1402" s="10"/>
      <c r="F1402" s="7"/>
      <c r="G1402" s="2"/>
      <c r="H1402" s="7"/>
      <c r="I1402" s="7"/>
      <c r="J1402" s="7"/>
      <c r="K1402" s="7"/>
      <c r="L1402" s="7"/>
      <c r="M1402" s="3"/>
      <c r="N1402" s="2"/>
      <c r="O1402" s="7"/>
      <c r="P1402" s="2"/>
      <c r="Q1402" s="7"/>
      <c r="R1402" s="14"/>
      <c r="S1402" s="14"/>
      <c r="T1402" s="20"/>
      <c r="U1402" s="20"/>
      <c r="V1402" s="20"/>
      <c r="W1402" s="32"/>
      <c r="X1402" s="173"/>
      <c r="Y1402" s="174"/>
      <c r="Z1402" s="6"/>
      <c r="AA1402" s="6"/>
      <c r="AB1402" s="6"/>
      <c r="AC1402" s="6"/>
      <c r="AD1402" s="6"/>
      <c r="AE1402" s="6"/>
      <c r="AF1402" s="6"/>
      <c r="AG1402" s="6"/>
      <c r="AH1402" s="6"/>
      <c r="AI1402" s="6"/>
      <c r="AJ1402" s="6"/>
    </row>
    <row r="1403" spans="2:36" s="9" customFormat="1" ht="6" hidden="1" customHeight="1" x14ac:dyDescent="0.35">
      <c r="B1403" s="10"/>
      <c r="F1403" s="7"/>
      <c r="G1403" s="2"/>
      <c r="H1403" s="7"/>
      <c r="I1403" s="7"/>
      <c r="J1403" s="7"/>
      <c r="K1403" s="7"/>
      <c r="L1403" s="7"/>
      <c r="M1403" s="3"/>
      <c r="N1403" s="2"/>
      <c r="O1403" s="7"/>
      <c r="P1403" s="2"/>
      <c r="Q1403" s="7"/>
      <c r="R1403" s="14"/>
      <c r="S1403" s="14"/>
      <c r="T1403" s="20"/>
      <c r="U1403" s="20"/>
      <c r="V1403" s="20"/>
      <c r="W1403" s="32"/>
      <c r="X1403" s="173"/>
      <c r="Y1403" s="174"/>
      <c r="Z1403" s="6"/>
      <c r="AA1403" s="6"/>
      <c r="AB1403" s="6"/>
      <c r="AC1403" s="6"/>
      <c r="AD1403" s="6"/>
      <c r="AE1403" s="6"/>
      <c r="AF1403" s="6"/>
      <c r="AG1403" s="6"/>
      <c r="AH1403" s="6"/>
      <c r="AI1403" s="6"/>
      <c r="AJ1403" s="6"/>
    </row>
    <row r="1404" spans="2:36" s="9" customFormat="1" ht="6" hidden="1" customHeight="1" x14ac:dyDescent="0.35">
      <c r="B1404" s="10"/>
      <c r="F1404" s="7"/>
      <c r="G1404" s="2"/>
      <c r="H1404" s="7"/>
      <c r="I1404" s="7"/>
      <c r="J1404" s="7"/>
      <c r="K1404" s="7"/>
      <c r="L1404" s="7"/>
      <c r="M1404" s="3"/>
      <c r="N1404" s="2"/>
      <c r="O1404" s="7"/>
      <c r="P1404" s="2"/>
      <c r="Q1404" s="7"/>
      <c r="R1404" s="14"/>
      <c r="S1404" s="14"/>
      <c r="T1404" s="20"/>
      <c r="U1404" s="20"/>
      <c r="V1404" s="20"/>
      <c r="W1404" s="32"/>
      <c r="X1404" s="173"/>
      <c r="Y1404" s="174"/>
      <c r="Z1404" s="6"/>
      <c r="AA1404" s="6"/>
      <c r="AB1404" s="6"/>
      <c r="AC1404" s="6"/>
      <c r="AD1404" s="6"/>
      <c r="AE1404" s="6"/>
      <c r="AF1404" s="6"/>
      <c r="AG1404" s="6"/>
      <c r="AH1404" s="6"/>
      <c r="AI1404" s="6"/>
      <c r="AJ1404" s="6"/>
    </row>
    <row r="1405" spans="2:36" s="9" customFormat="1" ht="6" hidden="1" customHeight="1" x14ac:dyDescent="0.35">
      <c r="B1405" s="10"/>
      <c r="F1405" s="7"/>
      <c r="G1405" s="2"/>
      <c r="H1405" s="7"/>
      <c r="I1405" s="7"/>
      <c r="J1405" s="7"/>
      <c r="K1405" s="7"/>
      <c r="L1405" s="7"/>
      <c r="M1405" s="3"/>
      <c r="N1405" s="2"/>
      <c r="O1405" s="7"/>
      <c r="P1405" s="2"/>
      <c r="Q1405" s="7"/>
      <c r="R1405" s="14"/>
      <c r="S1405" s="14"/>
      <c r="T1405" s="20"/>
      <c r="U1405" s="20"/>
      <c r="V1405" s="20"/>
      <c r="W1405" s="32"/>
      <c r="X1405" s="173"/>
      <c r="Y1405" s="174"/>
      <c r="Z1405" s="6"/>
      <c r="AA1405" s="6"/>
      <c r="AB1405" s="6"/>
      <c r="AC1405" s="6"/>
      <c r="AD1405" s="6"/>
      <c r="AE1405" s="6"/>
      <c r="AF1405" s="6"/>
      <c r="AG1405" s="6"/>
      <c r="AH1405" s="6"/>
      <c r="AI1405" s="6"/>
      <c r="AJ1405" s="6"/>
    </row>
    <row r="1406" spans="2:36" s="9" customFormat="1" ht="6" hidden="1" customHeight="1" x14ac:dyDescent="0.35">
      <c r="B1406" s="10"/>
      <c r="F1406" s="7"/>
      <c r="G1406" s="2"/>
      <c r="H1406" s="7"/>
      <c r="I1406" s="7"/>
      <c r="J1406" s="7"/>
      <c r="K1406" s="7"/>
      <c r="L1406" s="7"/>
      <c r="M1406" s="3"/>
      <c r="N1406" s="2"/>
      <c r="O1406" s="7"/>
      <c r="P1406" s="2"/>
      <c r="Q1406" s="7"/>
      <c r="R1406" s="14"/>
      <c r="S1406" s="14"/>
      <c r="T1406" s="20"/>
      <c r="U1406" s="20"/>
      <c r="V1406" s="20"/>
      <c r="W1406" s="32"/>
      <c r="X1406" s="173"/>
      <c r="Y1406" s="174"/>
      <c r="Z1406" s="6"/>
      <c r="AA1406" s="6"/>
      <c r="AB1406" s="6"/>
      <c r="AC1406" s="6"/>
      <c r="AD1406" s="6"/>
      <c r="AE1406" s="6"/>
      <c r="AF1406" s="6"/>
      <c r="AG1406" s="6"/>
      <c r="AH1406" s="6"/>
      <c r="AI1406" s="6"/>
      <c r="AJ1406" s="6"/>
    </row>
    <row r="1407" spans="2:36" s="9" customFormat="1" ht="6" hidden="1" customHeight="1" x14ac:dyDescent="0.35">
      <c r="B1407" s="10"/>
      <c r="F1407" s="7"/>
      <c r="G1407" s="2"/>
      <c r="H1407" s="7"/>
      <c r="I1407" s="7"/>
      <c r="J1407" s="7"/>
      <c r="K1407" s="7"/>
      <c r="L1407" s="7"/>
      <c r="M1407" s="3"/>
      <c r="N1407" s="2"/>
      <c r="O1407" s="7"/>
      <c r="P1407" s="2"/>
      <c r="Q1407" s="7"/>
      <c r="R1407" s="14"/>
      <c r="S1407" s="14"/>
      <c r="T1407" s="20"/>
      <c r="U1407" s="20"/>
      <c r="V1407" s="20"/>
      <c r="W1407" s="32"/>
      <c r="X1407" s="173"/>
      <c r="Y1407" s="174"/>
      <c r="Z1407" s="6"/>
      <c r="AA1407" s="6"/>
      <c r="AB1407" s="6"/>
      <c r="AC1407" s="6"/>
      <c r="AD1407" s="6"/>
      <c r="AE1407" s="6"/>
      <c r="AF1407" s="6"/>
      <c r="AG1407" s="6"/>
      <c r="AH1407" s="6"/>
      <c r="AI1407" s="6"/>
      <c r="AJ1407" s="6"/>
    </row>
    <row r="1408" spans="2:36" s="9" customFormat="1" ht="6" hidden="1" customHeight="1" x14ac:dyDescent="0.35">
      <c r="B1408" s="10"/>
      <c r="F1408" s="7"/>
      <c r="G1408" s="2"/>
      <c r="H1408" s="7"/>
      <c r="I1408" s="7"/>
      <c r="J1408" s="7"/>
      <c r="K1408" s="7"/>
      <c r="L1408" s="7"/>
      <c r="M1408" s="3"/>
      <c r="N1408" s="2"/>
      <c r="O1408" s="7"/>
      <c r="P1408" s="2"/>
      <c r="Q1408" s="7"/>
      <c r="R1408" s="14"/>
      <c r="S1408" s="14"/>
      <c r="T1408" s="20"/>
      <c r="U1408" s="20"/>
      <c r="V1408" s="20"/>
      <c r="W1408" s="32"/>
      <c r="X1408" s="173"/>
      <c r="Y1408" s="174"/>
      <c r="Z1408" s="6"/>
      <c r="AA1408" s="6"/>
      <c r="AB1408" s="6"/>
      <c r="AC1408" s="6"/>
      <c r="AD1408" s="6"/>
      <c r="AE1408" s="6"/>
      <c r="AF1408" s="6"/>
      <c r="AG1408" s="6"/>
      <c r="AH1408" s="6"/>
      <c r="AI1408" s="6"/>
      <c r="AJ1408" s="6"/>
    </row>
    <row r="1409" spans="2:36" s="9" customFormat="1" ht="6" hidden="1" customHeight="1" x14ac:dyDescent="0.35">
      <c r="B1409" s="10"/>
      <c r="F1409" s="7"/>
      <c r="G1409" s="2"/>
      <c r="H1409" s="7"/>
      <c r="I1409" s="7"/>
      <c r="J1409" s="7"/>
      <c r="K1409" s="7"/>
      <c r="L1409" s="7"/>
      <c r="M1409" s="3"/>
      <c r="N1409" s="2"/>
      <c r="O1409" s="7"/>
      <c r="P1409" s="2"/>
      <c r="Q1409" s="7"/>
      <c r="R1409" s="14"/>
      <c r="S1409" s="14"/>
      <c r="T1409" s="20"/>
      <c r="U1409" s="20"/>
      <c r="V1409" s="20"/>
      <c r="W1409" s="32"/>
      <c r="X1409" s="173"/>
      <c r="Y1409" s="174"/>
      <c r="Z1409" s="6"/>
      <c r="AA1409" s="6"/>
      <c r="AB1409" s="6"/>
      <c r="AC1409" s="6"/>
      <c r="AD1409" s="6"/>
      <c r="AE1409" s="6"/>
      <c r="AF1409" s="6"/>
      <c r="AG1409" s="6"/>
      <c r="AH1409" s="6"/>
      <c r="AI1409" s="6"/>
      <c r="AJ1409" s="6"/>
    </row>
    <row r="1410" spans="2:36" s="9" customFormat="1" ht="6" hidden="1" customHeight="1" x14ac:dyDescent="0.35">
      <c r="B1410" s="10"/>
      <c r="F1410" s="7"/>
      <c r="G1410" s="2"/>
      <c r="H1410" s="7"/>
      <c r="I1410" s="7"/>
      <c r="J1410" s="7"/>
      <c r="K1410" s="7"/>
      <c r="L1410" s="7"/>
      <c r="M1410" s="3"/>
      <c r="N1410" s="2"/>
      <c r="O1410" s="7"/>
      <c r="P1410" s="2"/>
      <c r="Q1410" s="7"/>
      <c r="R1410" s="14"/>
      <c r="S1410" s="14"/>
      <c r="T1410" s="20"/>
      <c r="U1410" s="20"/>
      <c r="V1410" s="20"/>
      <c r="W1410" s="32"/>
      <c r="X1410" s="173"/>
      <c r="Y1410" s="174"/>
      <c r="Z1410" s="6"/>
      <c r="AA1410" s="6"/>
      <c r="AB1410" s="6"/>
      <c r="AC1410" s="6"/>
      <c r="AD1410" s="6"/>
      <c r="AE1410" s="6"/>
      <c r="AF1410" s="6"/>
      <c r="AG1410" s="6"/>
      <c r="AH1410" s="6"/>
      <c r="AI1410" s="6"/>
      <c r="AJ1410" s="6"/>
    </row>
    <row r="1411" spans="2:36" s="9" customFormat="1" ht="6" hidden="1" customHeight="1" x14ac:dyDescent="0.35">
      <c r="B1411" s="10"/>
      <c r="F1411" s="7"/>
      <c r="G1411" s="2"/>
      <c r="H1411" s="7"/>
      <c r="I1411" s="7"/>
      <c r="J1411" s="7"/>
      <c r="K1411" s="7"/>
      <c r="L1411" s="7"/>
      <c r="M1411" s="3"/>
      <c r="N1411" s="2"/>
      <c r="O1411" s="7"/>
      <c r="P1411" s="2"/>
      <c r="Q1411" s="7"/>
      <c r="R1411" s="14"/>
      <c r="S1411" s="14"/>
      <c r="T1411" s="20"/>
      <c r="U1411" s="20"/>
      <c r="V1411" s="20"/>
      <c r="W1411" s="32"/>
      <c r="X1411" s="173"/>
      <c r="Y1411" s="174"/>
      <c r="Z1411" s="6"/>
      <c r="AA1411" s="6"/>
      <c r="AB1411" s="6"/>
      <c r="AC1411" s="6"/>
      <c r="AD1411" s="6"/>
      <c r="AE1411" s="6"/>
      <c r="AF1411" s="6"/>
      <c r="AG1411" s="6"/>
      <c r="AH1411" s="6"/>
      <c r="AI1411" s="6"/>
      <c r="AJ1411" s="6"/>
    </row>
    <row r="1412" spans="2:36" s="9" customFormat="1" ht="6" hidden="1" customHeight="1" x14ac:dyDescent="0.35">
      <c r="B1412" s="10"/>
      <c r="F1412" s="7"/>
      <c r="G1412" s="2"/>
      <c r="H1412" s="7"/>
      <c r="I1412" s="7"/>
      <c r="J1412" s="7"/>
      <c r="K1412" s="7"/>
      <c r="L1412" s="7"/>
      <c r="M1412" s="3"/>
      <c r="N1412" s="2"/>
      <c r="O1412" s="7"/>
      <c r="P1412" s="2"/>
      <c r="Q1412" s="7"/>
      <c r="R1412" s="14"/>
      <c r="S1412" s="14"/>
      <c r="T1412" s="20"/>
      <c r="U1412" s="20"/>
      <c r="V1412" s="20"/>
      <c r="W1412" s="32"/>
      <c r="X1412" s="173"/>
      <c r="Y1412" s="174"/>
      <c r="Z1412" s="6"/>
      <c r="AA1412" s="6"/>
      <c r="AB1412" s="6"/>
      <c r="AC1412" s="6"/>
      <c r="AD1412" s="6"/>
      <c r="AE1412" s="6"/>
      <c r="AF1412" s="6"/>
      <c r="AG1412" s="6"/>
      <c r="AH1412" s="6"/>
      <c r="AI1412" s="6"/>
      <c r="AJ1412" s="6"/>
    </row>
    <row r="1413" spans="2:36" s="9" customFormat="1" ht="6" hidden="1" customHeight="1" x14ac:dyDescent="0.35">
      <c r="B1413" s="10"/>
      <c r="F1413" s="7"/>
      <c r="G1413" s="2"/>
      <c r="H1413" s="7"/>
      <c r="I1413" s="7"/>
      <c r="J1413" s="7"/>
      <c r="K1413" s="7"/>
      <c r="L1413" s="7"/>
      <c r="M1413" s="3"/>
      <c r="N1413" s="2"/>
      <c r="O1413" s="7"/>
      <c r="P1413" s="2"/>
      <c r="Q1413" s="7"/>
      <c r="R1413" s="14"/>
      <c r="S1413" s="14"/>
      <c r="T1413" s="20"/>
      <c r="U1413" s="20"/>
      <c r="V1413" s="20"/>
      <c r="W1413" s="32"/>
      <c r="X1413" s="173"/>
      <c r="Y1413" s="174"/>
      <c r="Z1413" s="6"/>
      <c r="AA1413" s="6"/>
      <c r="AB1413" s="6"/>
      <c r="AC1413" s="6"/>
      <c r="AD1413" s="6"/>
      <c r="AE1413" s="6"/>
      <c r="AF1413" s="6"/>
      <c r="AG1413" s="6"/>
      <c r="AH1413" s="6"/>
      <c r="AI1413" s="6"/>
      <c r="AJ1413" s="6"/>
    </row>
    <row r="1414" spans="2:36" s="9" customFormat="1" ht="6" hidden="1" customHeight="1" x14ac:dyDescent="0.35">
      <c r="B1414" s="10"/>
      <c r="F1414" s="7"/>
      <c r="G1414" s="2"/>
      <c r="H1414" s="7"/>
      <c r="I1414" s="7"/>
      <c r="J1414" s="7"/>
      <c r="K1414" s="7"/>
      <c r="L1414" s="7"/>
      <c r="M1414" s="3"/>
      <c r="N1414" s="2"/>
      <c r="O1414" s="7"/>
      <c r="P1414" s="2"/>
      <c r="Q1414" s="7"/>
      <c r="R1414" s="14"/>
      <c r="S1414" s="14"/>
      <c r="T1414" s="20"/>
      <c r="U1414" s="20"/>
      <c r="V1414" s="20"/>
      <c r="W1414" s="32"/>
      <c r="X1414" s="173"/>
      <c r="Y1414" s="174"/>
      <c r="Z1414" s="6"/>
      <c r="AA1414" s="6"/>
      <c r="AB1414" s="6"/>
      <c r="AC1414" s="6"/>
      <c r="AD1414" s="6"/>
      <c r="AE1414" s="6"/>
      <c r="AF1414" s="6"/>
      <c r="AG1414" s="6"/>
      <c r="AH1414" s="6"/>
      <c r="AI1414" s="6"/>
      <c r="AJ1414" s="6"/>
    </row>
    <row r="1415" spans="2:36" s="9" customFormat="1" ht="6" hidden="1" customHeight="1" x14ac:dyDescent="0.35">
      <c r="B1415" s="10"/>
      <c r="F1415" s="7"/>
      <c r="G1415" s="2"/>
      <c r="H1415" s="7"/>
      <c r="I1415" s="7"/>
      <c r="J1415" s="7"/>
      <c r="K1415" s="7"/>
      <c r="L1415" s="7"/>
      <c r="M1415" s="3"/>
      <c r="N1415" s="2"/>
      <c r="O1415" s="7"/>
      <c r="P1415" s="2"/>
      <c r="Q1415" s="7"/>
      <c r="R1415" s="14"/>
      <c r="S1415" s="14"/>
      <c r="T1415" s="20"/>
      <c r="U1415" s="20"/>
      <c r="V1415" s="20"/>
      <c r="W1415" s="32"/>
      <c r="X1415" s="173"/>
      <c r="Y1415" s="174"/>
      <c r="Z1415" s="6"/>
      <c r="AA1415" s="6"/>
      <c r="AB1415" s="6"/>
      <c r="AC1415" s="6"/>
      <c r="AD1415" s="6"/>
      <c r="AE1415" s="6"/>
      <c r="AF1415" s="6"/>
      <c r="AG1415" s="6"/>
      <c r="AH1415" s="6"/>
      <c r="AI1415" s="6"/>
      <c r="AJ1415" s="6"/>
    </row>
    <row r="1416" spans="2:36" s="9" customFormat="1" ht="6" hidden="1" customHeight="1" x14ac:dyDescent="0.35">
      <c r="B1416" s="10"/>
      <c r="F1416" s="7"/>
      <c r="G1416" s="2"/>
      <c r="H1416" s="7"/>
      <c r="I1416" s="7"/>
      <c r="J1416" s="7"/>
      <c r="K1416" s="7"/>
      <c r="L1416" s="7"/>
      <c r="M1416" s="3"/>
      <c r="N1416" s="2"/>
      <c r="O1416" s="7"/>
      <c r="P1416" s="2"/>
      <c r="Q1416" s="7"/>
      <c r="R1416" s="14"/>
      <c r="S1416" s="14"/>
      <c r="T1416" s="20"/>
      <c r="U1416" s="20"/>
      <c r="V1416" s="20"/>
      <c r="W1416" s="32"/>
      <c r="X1416" s="173"/>
      <c r="Y1416" s="174"/>
      <c r="Z1416" s="6"/>
      <c r="AA1416" s="6"/>
      <c r="AB1416" s="6"/>
      <c r="AC1416" s="6"/>
      <c r="AD1416" s="6"/>
      <c r="AE1416" s="6"/>
      <c r="AF1416" s="6"/>
      <c r="AG1416" s="6"/>
      <c r="AH1416" s="6"/>
      <c r="AI1416" s="6"/>
      <c r="AJ1416" s="6"/>
    </row>
    <row r="1417" spans="2:36" s="9" customFormat="1" ht="6" hidden="1" customHeight="1" x14ac:dyDescent="0.35">
      <c r="B1417" s="10"/>
      <c r="F1417" s="7"/>
      <c r="G1417" s="2"/>
      <c r="H1417" s="7"/>
      <c r="I1417" s="7"/>
      <c r="J1417" s="7"/>
      <c r="K1417" s="7"/>
      <c r="L1417" s="7"/>
      <c r="M1417" s="3"/>
      <c r="N1417" s="2"/>
      <c r="O1417" s="7"/>
      <c r="P1417" s="2"/>
      <c r="Q1417" s="7"/>
      <c r="R1417" s="14"/>
      <c r="S1417" s="14"/>
      <c r="T1417" s="20"/>
      <c r="U1417" s="20"/>
      <c r="V1417" s="20"/>
      <c r="W1417" s="32"/>
      <c r="X1417" s="173"/>
      <c r="Y1417" s="174"/>
      <c r="Z1417" s="6"/>
      <c r="AA1417" s="6"/>
      <c r="AB1417" s="6"/>
      <c r="AC1417" s="6"/>
      <c r="AD1417" s="6"/>
      <c r="AE1417" s="6"/>
      <c r="AF1417" s="6"/>
      <c r="AG1417" s="6"/>
      <c r="AH1417" s="6"/>
      <c r="AI1417" s="6"/>
      <c r="AJ1417" s="6"/>
    </row>
    <row r="1418" spans="2:36" s="9" customFormat="1" ht="6" hidden="1" customHeight="1" x14ac:dyDescent="0.35">
      <c r="B1418" s="10"/>
      <c r="F1418" s="7"/>
      <c r="G1418" s="2"/>
      <c r="H1418" s="7"/>
      <c r="I1418" s="7"/>
      <c r="J1418" s="7"/>
      <c r="K1418" s="7"/>
      <c r="L1418" s="7"/>
      <c r="M1418" s="3"/>
      <c r="N1418" s="2"/>
      <c r="O1418" s="7"/>
      <c r="P1418" s="2"/>
      <c r="Q1418" s="7"/>
      <c r="R1418" s="14"/>
      <c r="S1418" s="14"/>
      <c r="T1418" s="20"/>
      <c r="U1418" s="20"/>
      <c r="V1418" s="20"/>
      <c r="W1418" s="32"/>
      <c r="X1418" s="173"/>
      <c r="Y1418" s="174"/>
      <c r="Z1418" s="6"/>
      <c r="AA1418" s="6"/>
      <c r="AB1418" s="6"/>
      <c r="AC1418" s="6"/>
      <c r="AD1418" s="6"/>
      <c r="AE1418" s="6"/>
      <c r="AF1418" s="6"/>
      <c r="AG1418" s="6"/>
      <c r="AH1418" s="6"/>
      <c r="AI1418" s="6"/>
      <c r="AJ1418" s="6"/>
    </row>
    <row r="1419" spans="2:36" s="9" customFormat="1" ht="6" hidden="1" customHeight="1" x14ac:dyDescent="0.35">
      <c r="B1419" s="10"/>
      <c r="F1419" s="7"/>
      <c r="G1419" s="2"/>
      <c r="H1419" s="7"/>
      <c r="I1419" s="7"/>
      <c r="J1419" s="7"/>
      <c r="K1419" s="7"/>
      <c r="L1419" s="7"/>
      <c r="M1419" s="3"/>
      <c r="N1419" s="2"/>
      <c r="O1419" s="7"/>
      <c r="P1419" s="2"/>
      <c r="Q1419" s="7"/>
      <c r="R1419" s="14"/>
      <c r="S1419" s="14"/>
      <c r="T1419" s="20"/>
      <c r="U1419" s="20"/>
      <c r="V1419" s="20"/>
      <c r="W1419" s="32"/>
      <c r="X1419" s="173"/>
      <c r="Y1419" s="174"/>
      <c r="Z1419" s="6"/>
      <c r="AA1419" s="6"/>
      <c r="AB1419" s="6"/>
      <c r="AC1419" s="6"/>
      <c r="AD1419" s="6"/>
      <c r="AE1419" s="6"/>
      <c r="AF1419" s="6"/>
      <c r="AG1419" s="6"/>
      <c r="AH1419" s="6"/>
      <c r="AI1419" s="6"/>
      <c r="AJ1419" s="6"/>
    </row>
    <row r="1420" spans="2:36" s="9" customFormat="1" ht="6" hidden="1" customHeight="1" x14ac:dyDescent="0.35">
      <c r="B1420" s="10"/>
      <c r="F1420" s="7"/>
      <c r="G1420" s="2"/>
      <c r="H1420" s="7"/>
      <c r="I1420" s="7"/>
      <c r="J1420" s="7"/>
      <c r="K1420" s="7"/>
      <c r="L1420" s="7"/>
      <c r="M1420" s="3"/>
      <c r="N1420" s="2"/>
      <c r="O1420" s="7"/>
      <c r="P1420" s="2"/>
      <c r="Q1420" s="7"/>
      <c r="R1420" s="14"/>
      <c r="S1420" s="14"/>
      <c r="T1420" s="20"/>
      <c r="U1420" s="20"/>
      <c r="V1420" s="20"/>
      <c r="W1420" s="32"/>
      <c r="X1420" s="173"/>
      <c r="Y1420" s="174"/>
      <c r="Z1420" s="6"/>
      <c r="AA1420" s="6"/>
      <c r="AB1420" s="6"/>
      <c r="AC1420" s="6"/>
      <c r="AD1420" s="6"/>
      <c r="AE1420" s="6"/>
      <c r="AF1420" s="6"/>
      <c r="AG1420" s="6"/>
      <c r="AH1420" s="6"/>
      <c r="AI1420" s="6"/>
      <c r="AJ1420" s="6"/>
    </row>
    <row r="1421" spans="2:36" s="9" customFormat="1" ht="6" hidden="1" customHeight="1" x14ac:dyDescent="0.35">
      <c r="B1421" s="10"/>
      <c r="F1421" s="7"/>
      <c r="G1421" s="2"/>
      <c r="H1421" s="7"/>
      <c r="I1421" s="7"/>
      <c r="J1421" s="7"/>
      <c r="K1421" s="7"/>
      <c r="L1421" s="7"/>
      <c r="M1421" s="3"/>
      <c r="N1421" s="2"/>
      <c r="O1421" s="7"/>
      <c r="P1421" s="2"/>
      <c r="Q1421" s="7"/>
      <c r="R1421" s="14"/>
      <c r="S1421" s="14"/>
      <c r="T1421" s="20"/>
      <c r="U1421" s="20"/>
      <c r="V1421" s="20"/>
      <c r="W1421" s="32"/>
      <c r="X1421" s="173"/>
      <c r="Y1421" s="174"/>
      <c r="Z1421" s="6"/>
      <c r="AA1421" s="6"/>
      <c r="AB1421" s="6"/>
      <c r="AC1421" s="6"/>
      <c r="AD1421" s="6"/>
      <c r="AE1421" s="6"/>
      <c r="AF1421" s="6"/>
      <c r="AG1421" s="6"/>
      <c r="AH1421" s="6"/>
      <c r="AI1421" s="6"/>
      <c r="AJ1421" s="6"/>
    </row>
    <row r="1422" spans="2:36" s="9" customFormat="1" ht="6" hidden="1" customHeight="1" x14ac:dyDescent="0.35">
      <c r="B1422" s="10"/>
      <c r="F1422" s="7"/>
      <c r="G1422" s="2"/>
      <c r="H1422" s="7"/>
      <c r="I1422" s="7"/>
      <c r="J1422" s="7"/>
      <c r="K1422" s="7"/>
      <c r="L1422" s="7"/>
      <c r="M1422" s="3"/>
      <c r="N1422" s="2"/>
      <c r="O1422" s="7"/>
      <c r="P1422" s="2"/>
      <c r="Q1422" s="7"/>
      <c r="R1422" s="14"/>
      <c r="S1422" s="14"/>
      <c r="T1422" s="20"/>
      <c r="U1422" s="20"/>
      <c r="V1422" s="20"/>
      <c r="W1422" s="32"/>
      <c r="X1422" s="173"/>
      <c r="Y1422" s="174"/>
      <c r="Z1422" s="6"/>
      <c r="AA1422" s="6"/>
      <c r="AB1422" s="6"/>
      <c r="AC1422" s="6"/>
      <c r="AD1422" s="6"/>
      <c r="AE1422" s="6"/>
      <c r="AF1422" s="6"/>
      <c r="AG1422" s="6"/>
      <c r="AH1422" s="6"/>
      <c r="AI1422" s="6"/>
      <c r="AJ1422" s="6"/>
    </row>
    <row r="1423" spans="2:36" s="9" customFormat="1" ht="6" hidden="1" customHeight="1" x14ac:dyDescent="0.35">
      <c r="B1423" s="10"/>
      <c r="F1423" s="7"/>
      <c r="G1423" s="2"/>
      <c r="H1423" s="7"/>
      <c r="I1423" s="7"/>
      <c r="J1423" s="7"/>
      <c r="K1423" s="7"/>
      <c r="L1423" s="7"/>
      <c r="M1423" s="3"/>
      <c r="N1423" s="2"/>
      <c r="O1423" s="7"/>
      <c r="P1423" s="2"/>
      <c r="Q1423" s="7"/>
      <c r="R1423" s="14"/>
      <c r="S1423" s="14"/>
      <c r="T1423" s="20"/>
      <c r="U1423" s="20"/>
      <c r="V1423" s="20"/>
      <c r="W1423" s="32"/>
      <c r="X1423" s="173"/>
      <c r="Y1423" s="174"/>
      <c r="Z1423" s="6"/>
      <c r="AA1423" s="6"/>
      <c r="AB1423" s="6"/>
      <c r="AC1423" s="6"/>
      <c r="AD1423" s="6"/>
      <c r="AE1423" s="6"/>
      <c r="AF1423" s="6"/>
      <c r="AG1423" s="6"/>
      <c r="AH1423" s="6"/>
      <c r="AI1423" s="6"/>
      <c r="AJ1423" s="6"/>
    </row>
    <row r="1424" spans="2:36" s="9" customFormat="1" ht="6" hidden="1" customHeight="1" x14ac:dyDescent="0.35">
      <c r="B1424" s="10"/>
      <c r="F1424" s="7"/>
      <c r="G1424" s="2"/>
      <c r="H1424" s="7"/>
      <c r="I1424" s="7"/>
      <c r="J1424" s="7"/>
      <c r="K1424" s="7"/>
      <c r="L1424" s="7"/>
      <c r="M1424" s="3"/>
      <c r="N1424" s="2"/>
      <c r="O1424" s="7"/>
      <c r="P1424" s="2"/>
      <c r="Q1424" s="7"/>
      <c r="R1424" s="14"/>
      <c r="S1424" s="14"/>
      <c r="T1424" s="20"/>
      <c r="U1424" s="20"/>
      <c r="V1424" s="20"/>
      <c r="W1424" s="32"/>
      <c r="X1424" s="173"/>
      <c r="Y1424" s="174"/>
      <c r="Z1424" s="6"/>
      <c r="AA1424" s="6"/>
      <c r="AB1424" s="6"/>
      <c r="AC1424" s="6"/>
      <c r="AD1424" s="6"/>
      <c r="AE1424" s="6"/>
      <c r="AF1424" s="6"/>
      <c r="AG1424" s="6"/>
      <c r="AH1424" s="6"/>
      <c r="AI1424" s="6"/>
      <c r="AJ1424" s="6"/>
    </row>
    <row r="1425" spans="2:36" s="9" customFormat="1" ht="6" hidden="1" customHeight="1" x14ac:dyDescent="0.35">
      <c r="B1425" s="10"/>
      <c r="F1425" s="7"/>
      <c r="G1425" s="2"/>
      <c r="H1425" s="7"/>
      <c r="I1425" s="7"/>
      <c r="J1425" s="7"/>
      <c r="K1425" s="7"/>
      <c r="L1425" s="7"/>
      <c r="M1425" s="3"/>
      <c r="N1425" s="2"/>
      <c r="O1425" s="7"/>
      <c r="P1425" s="2"/>
      <c r="Q1425" s="7"/>
      <c r="R1425" s="14"/>
      <c r="S1425" s="14"/>
      <c r="T1425" s="20"/>
      <c r="U1425" s="20"/>
      <c r="V1425" s="20"/>
      <c r="W1425" s="32"/>
      <c r="X1425" s="173"/>
      <c r="Y1425" s="174"/>
      <c r="Z1425" s="6"/>
      <c r="AA1425" s="6"/>
      <c r="AB1425" s="6"/>
      <c r="AC1425" s="6"/>
      <c r="AD1425" s="6"/>
      <c r="AE1425" s="6"/>
      <c r="AF1425" s="6"/>
      <c r="AG1425" s="6"/>
      <c r="AH1425" s="6"/>
      <c r="AI1425" s="6"/>
      <c r="AJ1425" s="6"/>
    </row>
    <row r="1426" spans="2:36" s="9" customFormat="1" ht="6" hidden="1" customHeight="1" x14ac:dyDescent="0.35">
      <c r="B1426" s="10"/>
      <c r="F1426" s="7"/>
      <c r="G1426" s="2"/>
      <c r="H1426" s="7"/>
      <c r="I1426" s="7"/>
      <c r="J1426" s="7"/>
      <c r="K1426" s="7"/>
      <c r="L1426" s="7"/>
      <c r="M1426" s="3"/>
      <c r="N1426" s="2"/>
      <c r="O1426" s="7"/>
      <c r="P1426" s="2"/>
      <c r="Q1426" s="7"/>
      <c r="R1426" s="14"/>
      <c r="S1426" s="14"/>
      <c r="T1426" s="20"/>
      <c r="U1426" s="20"/>
      <c r="V1426" s="20"/>
      <c r="W1426" s="32"/>
      <c r="X1426" s="173"/>
      <c r="Y1426" s="174"/>
      <c r="Z1426" s="6"/>
      <c r="AA1426" s="6"/>
      <c r="AB1426" s="6"/>
      <c r="AC1426" s="6"/>
      <c r="AD1426" s="6"/>
      <c r="AE1426" s="6"/>
      <c r="AF1426" s="6"/>
      <c r="AG1426" s="6"/>
      <c r="AH1426" s="6"/>
      <c r="AI1426" s="6"/>
      <c r="AJ1426" s="6"/>
    </row>
    <row r="1427" spans="2:36" s="9" customFormat="1" ht="6" hidden="1" customHeight="1" x14ac:dyDescent="0.35">
      <c r="B1427" s="10"/>
      <c r="F1427" s="7"/>
      <c r="G1427" s="2"/>
      <c r="H1427" s="7"/>
      <c r="I1427" s="7"/>
      <c r="J1427" s="7"/>
      <c r="K1427" s="7"/>
      <c r="L1427" s="7"/>
      <c r="M1427" s="3"/>
      <c r="N1427" s="2"/>
      <c r="O1427" s="7"/>
      <c r="P1427" s="2"/>
      <c r="Q1427" s="7"/>
      <c r="R1427" s="14"/>
      <c r="S1427" s="14"/>
      <c r="T1427" s="20"/>
      <c r="U1427" s="20"/>
      <c r="V1427" s="20"/>
      <c r="W1427" s="32"/>
      <c r="X1427" s="173"/>
      <c r="Y1427" s="174"/>
      <c r="Z1427" s="6"/>
      <c r="AA1427" s="6"/>
      <c r="AB1427" s="6"/>
      <c r="AC1427" s="6"/>
      <c r="AD1427" s="6"/>
      <c r="AE1427" s="6"/>
      <c r="AF1427" s="6"/>
      <c r="AG1427" s="6"/>
      <c r="AH1427" s="6"/>
      <c r="AI1427" s="6"/>
      <c r="AJ1427" s="6"/>
    </row>
    <row r="1428" spans="2:36" s="9" customFormat="1" ht="6" hidden="1" customHeight="1" x14ac:dyDescent="0.35">
      <c r="B1428" s="10"/>
      <c r="F1428" s="7"/>
      <c r="G1428" s="2"/>
      <c r="H1428" s="7"/>
      <c r="I1428" s="7"/>
      <c r="J1428" s="7"/>
      <c r="K1428" s="7"/>
      <c r="L1428" s="7"/>
      <c r="M1428" s="3"/>
      <c r="N1428" s="2"/>
      <c r="O1428" s="7"/>
      <c r="P1428" s="2"/>
      <c r="Q1428" s="7"/>
      <c r="R1428" s="14"/>
      <c r="S1428" s="14"/>
      <c r="T1428" s="20"/>
      <c r="U1428" s="20"/>
      <c r="V1428" s="20"/>
      <c r="W1428" s="32"/>
      <c r="X1428" s="173"/>
      <c r="Y1428" s="174"/>
      <c r="Z1428" s="6"/>
      <c r="AA1428" s="6"/>
      <c r="AB1428" s="6"/>
      <c r="AC1428" s="6"/>
      <c r="AD1428" s="6"/>
      <c r="AE1428" s="6"/>
      <c r="AF1428" s="6"/>
      <c r="AG1428" s="6"/>
      <c r="AH1428" s="6"/>
      <c r="AI1428" s="6"/>
      <c r="AJ1428" s="6"/>
    </row>
    <row r="1429" spans="2:36" s="9" customFormat="1" ht="6" hidden="1" customHeight="1" x14ac:dyDescent="0.35">
      <c r="B1429" s="10"/>
      <c r="F1429" s="7"/>
      <c r="G1429" s="2"/>
      <c r="H1429" s="7"/>
      <c r="I1429" s="7"/>
      <c r="J1429" s="7"/>
      <c r="K1429" s="7"/>
      <c r="L1429" s="7"/>
      <c r="M1429" s="3"/>
      <c r="N1429" s="2"/>
      <c r="O1429" s="7"/>
      <c r="P1429" s="2"/>
      <c r="Q1429" s="7"/>
      <c r="R1429" s="14"/>
      <c r="S1429" s="14"/>
      <c r="T1429" s="20"/>
      <c r="U1429" s="20"/>
      <c r="V1429" s="20"/>
      <c r="W1429" s="32"/>
      <c r="X1429" s="173"/>
      <c r="Y1429" s="174"/>
      <c r="Z1429" s="6"/>
      <c r="AA1429" s="6"/>
      <c r="AB1429" s="6"/>
      <c r="AC1429" s="6"/>
      <c r="AD1429" s="6"/>
      <c r="AE1429" s="6"/>
      <c r="AF1429" s="6"/>
      <c r="AG1429" s="6"/>
      <c r="AH1429" s="6"/>
      <c r="AI1429" s="6"/>
      <c r="AJ1429" s="6"/>
    </row>
    <row r="1430" spans="2:36" s="9" customFormat="1" ht="6" hidden="1" customHeight="1" x14ac:dyDescent="0.35">
      <c r="B1430" s="10"/>
      <c r="F1430" s="7"/>
      <c r="G1430" s="2"/>
      <c r="H1430" s="7"/>
      <c r="I1430" s="7"/>
      <c r="J1430" s="7"/>
      <c r="K1430" s="7"/>
      <c r="L1430" s="7"/>
      <c r="M1430" s="3"/>
      <c r="N1430" s="2"/>
      <c r="O1430" s="7"/>
      <c r="P1430" s="2"/>
      <c r="Q1430" s="7"/>
      <c r="R1430" s="14"/>
      <c r="S1430" s="14"/>
      <c r="T1430" s="20"/>
      <c r="U1430" s="20"/>
      <c r="V1430" s="20"/>
      <c r="W1430" s="32"/>
      <c r="X1430" s="173"/>
      <c r="Y1430" s="174"/>
      <c r="Z1430" s="6"/>
      <c r="AA1430" s="6"/>
      <c r="AB1430" s="6"/>
      <c r="AC1430" s="6"/>
      <c r="AD1430" s="6"/>
      <c r="AE1430" s="6"/>
      <c r="AF1430" s="6"/>
      <c r="AG1430" s="6"/>
      <c r="AH1430" s="6"/>
      <c r="AI1430" s="6"/>
      <c r="AJ1430" s="6"/>
    </row>
    <row r="1431" spans="2:36" s="9" customFormat="1" ht="6" hidden="1" customHeight="1" x14ac:dyDescent="0.35">
      <c r="B1431" s="10"/>
      <c r="F1431" s="7"/>
      <c r="G1431" s="2"/>
      <c r="H1431" s="7"/>
      <c r="I1431" s="7"/>
      <c r="J1431" s="7"/>
      <c r="K1431" s="7"/>
      <c r="L1431" s="7"/>
      <c r="M1431" s="3"/>
      <c r="N1431" s="2"/>
      <c r="O1431" s="7"/>
      <c r="P1431" s="2"/>
      <c r="Q1431" s="7"/>
      <c r="R1431" s="14"/>
      <c r="S1431" s="14"/>
      <c r="T1431" s="20"/>
      <c r="U1431" s="20"/>
      <c r="V1431" s="20"/>
      <c r="W1431" s="32"/>
      <c r="X1431" s="173"/>
      <c r="Y1431" s="174"/>
      <c r="Z1431" s="6"/>
      <c r="AA1431" s="6"/>
      <c r="AB1431" s="6"/>
      <c r="AC1431" s="6"/>
      <c r="AD1431" s="6"/>
      <c r="AE1431" s="6"/>
      <c r="AF1431" s="6"/>
      <c r="AG1431" s="6"/>
      <c r="AH1431" s="6"/>
      <c r="AI1431" s="6"/>
      <c r="AJ1431" s="6"/>
    </row>
    <row r="1432" spans="2:36" s="9" customFormat="1" ht="6" hidden="1" customHeight="1" x14ac:dyDescent="0.35">
      <c r="B1432" s="10"/>
      <c r="F1432" s="7"/>
      <c r="G1432" s="2"/>
      <c r="H1432" s="7"/>
      <c r="I1432" s="7"/>
      <c r="J1432" s="7"/>
      <c r="K1432" s="7"/>
      <c r="L1432" s="7"/>
      <c r="M1432" s="3"/>
      <c r="N1432" s="2"/>
      <c r="O1432" s="7"/>
      <c r="P1432" s="2"/>
      <c r="Q1432" s="7"/>
      <c r="R1432" s="14"/>
      <c r="S1432" s="14"/>
      <c r="T1432" s="20"/>
      <c r="U1432" s="20"/>
      <c r="V1432" s="20"/>
      <c r="W1432" s="32"/>
      <c r="X1432" s="173"/>
      <c r="Y1432" s="174"/>
      <c r="Z1432" s="6"/>
      <c r="AA1432" s="6"/>
      <c r="AB1432" s="6"/>
      <c r="AC1432" s="6"/>
      <c r="AD1432" s="6"/>
      <c r="AE1432" s="6"/>
      <c r="AF1432" s="6"/>
      <c r="AG1432" s="6"/>
      <c r="AH1432" s="6"/>
      <c r="AI1432" s="6"/>
      <c r="AJ1432" s="6"/>
    </row>
    <row r="1433" spans="2:36" s="9" customFormat="1" ht="6" hidden="1" customHeight="1" x14ac:dyDescent="0.35">
      <c r="B1433" s="10"/>
      <c r="F1433" s="7"/>
      <c r="G1433" s="2"/>
      <c r="H1433" s="7"/>
      <c r="I1433" s="7"/>
      <c r="J1433" s="7"/>
      <c r="K1433" s="7"/>
      <c r="L1433" s="7"/>
      <c r="M1433" s="3"/>
      <c r="N1433" s="2"/>
      <c r="O1433" s="7"/>
      <c r="P1433" s="2"/>
      <c r="Q1433" s="7"/>
      <c r="R1433" s="14"/>
      <c r="S1433" s="14"/>
      <c r="T1433" s="20"/>
      <c r="U1433" s="20"/>
      <c r="V1433" s="20"/>
      <c r="W1433" s="32"/>
      <c r="X1433" s="173"/>
      <c r="Y1433" s="174"/>
      <c r="Z1433" s="6"/>
      <c r="AA1433" s="6"/>
      <c r="AB1433" s="6"/>
      <c r="AC1433" s="6"/>
      <c r="AD1433" s="6"/>
      <c r="AE1433" s="6"/>
      <c r="AF1433" s="6"/>
      <c r="AG1433" s="6"/>
      <c r="AH1433" s="6"/>
      <c r="AI1433" s="6"/>
      <c r="AJ1433" s="6"/>
    </row>
    <row r="1434" spans="2:36" s="9" customFormat="1" ht="6" hidden="1" customHeight="1" x14ac:dyDescent="0.35">
      <c r="B1434" s="10"/>
      <c r="F1434" s="7"/>
      <c r="G1434" s="2"/>
      <c r="H1434" s="7"/>
      <c r="I1434" s="7"/>
      <c r="J1434" s="7"/>
      <c r="K1434" s="7"/>
      <c r="L1434" s="7"/>
      <c r="M1434" s="3"/>
      <c r="N1434" s="2"/>
      <c r="O1434" s="7"/>
      <c r="P1434" s="2"/>
      <c r="Q1434" s="7"/>
      <c r="R1434" s="14"/>
      <c r="S1434" s="14"/>
      <c r="T1434" s="20"/>
      <c r="U1434" s="20"/>
      <c r="V1434" s="20"/>
      <c r="W1434" s="32"/>
      <c r="X1434" s="173"/>
      <c r="Y1434" s="174"/>
      <c r="Z1434" s="6"/>
      <c r="AA1434" s="6"/>
      <c r="AB1434" s="6"/>
      <c r="AC1434" s="6"/>
      <c r="AD1434" s="6"/>
      <c r="AE1434" s="6"/>
      <c r="AF1434" s="6"/>
      <c r="AG1434" s="6"/>
      <c r="AH1434" s="6"/>
      <c r="AI1434" s="6"/>
      <c r="AJ1434" s="6"/>
    </row>
    <row r="1435" spans="2:36" s="9" customFormat="1" ht="6" hidden="1" customHeight="1" x14ac:dyDescent="0.35">
      <c r="B1435" s="10"/>
      <c r="F1435" s="7"/>
      <c r="G1435" s="2"/>
      <c r="H1435" s="7"/>
      <c r="I1435" s="7"/>
      <c r="J1435" s="7"/>
      <c r="K1435" s="7"/>
      <c r="L1435" s="7"/>
      <c r="M1435" s="3"/>
      <c r="N1435" s="2"/>
      <c r="O1435" s="7"/>
      <c r="P1435" s="2"/>
      <c r="Q1435" s="7"/>
      <c r="R1435" s="14"/>
      <c r="S1435" s="14"/>
      <c r="T1435" s="20"/>
      <c r="U1435" s="20"/>
      <c r="V1435" s="20"/>
      <c r="W1435" s="32"/>
      <c r="X1435" s="173"/>
      <c r="Y1435" s="174"/>
      <c r="Z1435" s="6"/>
      <c r="AA1435" s="6"/>
      <c r="AB1435" s="6"/>
      <c r="AC1435" s="6"/>
      <c r="AD1435" s="6"/>
      <c r="AE1435" s="6"/>
      <c r="AF1435" s="6"/>
      <c r="AG1435" s="6"/>
      <c r="AH1435" s="6"/>
      <c r="AI1435" s="6"/>
      <c r="AJ1435" s="6"/>
    </row>
    <row r="1436" spans="2:36" s="9" customFormat="1" ht="6" hidden="1" customHeight="1" x14ac:dyDescent="0.35">
      <c r="B1436" s="10"/>
      <c r="F1436" s="7"/>
      <c r="G1436" s="2"/>
      <c r="H1436" s="7"/>
      <c r="I1436" s="7"/>
      <c r="J1436" s="7"/>
      <c r="K1436" s="7"/>
      <c r="L1436" s="7"/>
      <c r="M1436" s="3"/>
      <c r="N1436" s="2"/>
      <c r="O1436" s="7"/>
      <c r="P1436" s="2"/>
      <c r="Q1436" s="7"/>
      <c r="R1436" s="14"/>
      <c r="S1436" s="14"/>
      <c r="T1436" s="20"/>
      <c r="U1436" s="20"/>
      <c r="V1436" s="20"/>
      <c r="W1436" s="32"/>
      <c r="X1436" s="173"/>
      <c r="Y1436" s="174"/>
      <c r="Z1436" s="6"/>
      <c r="AA1436" s="6"/>
      <c r="AB1436" s="6"/>
      <c r="AC1436" s="6"/>
      <c r="AD1436" s="6"/>
      <c r="AE1436" s="6"/>
      <c r="AF1436" s="6"/>
      <c r="AG1436" s="6"/>
      <c r="AH1436" s="6"/>
      <c r="AI1436" s="6"/>
      <c r="AJ1436" s="6"/>
    </row>
    <row r="1437" spans="2:36" s="9" customFormat="1" ht="6" hidden="1" customHeight="1" x14ac:dyDescent="0.35">
      <c r="B1437" s="10"/>
      <c r="F1437" s="7"/>
      <c r="G1437" s="2"/>
      <c r="H1437" s="7"/>
      <c r="I1437" s="7"/>
      <c r="J1437" s="7"/>
      <c r="K1437" s="7"/>
      <c r="L1437" s="7"/>
      <c r="M1437" s="3"/>
      <c r="N1437" s="2"/>
      <c r="O1437" s="7"/>
      <c r="P1437" s="2"/>
      <c r="Q1437" s="7"/>
      <c r="R1437" s="14"/>
      <c r="S1437" s="14"/>
      <c r="T1437" s="20"/>
      <c r="U1437" s="20"/>
      <c r="V1437" s="20"/>
      <c r="W1437" s="32"/>
      <c r="X1437" s="173"/>
      <c r="Y1437" s="174"/>
      <c r="Z1437" s="6"/>
      <c r="AA1437" s="6"/>
      <c r="AB1437" s="6"/>
      <c r="AC1437" s="6"/>
      <c r="AD1437" s="6"/>
      <c r="AE1437" s="6"/>
      <c r="AF1437" s="6"/>
      <c r="AG1437" s="6"/>
      <c r="AH1437" s="6"/>
      <c r="AI1437" s="6"/>
      <c r="AJ1437" s="6"/>
    </row>
    <row r="1438" spans="2:36" s="9" customFormat="1" ht="6" hidden="1" customHeight="1" x14ac:dyDescent="0.35">
      <c r="B1438" s="10"/>
      <c r="F1438" s="7"/>
      <c r="G1438" s="2"/>
      <c r="H1438" s="7"/>
      <c r="I1438" s="7"/>
      <c r="J1438" s="7"/>
      <c r="K1438" s="7"/>
      <c r="L1438" s="7"/>
      <c r="M1438" s="3"/>
      <c r="N1438" s="2"/>
      <c r="O1438" s="7"/>
      <c r="P1438" s="2"/>
      <c r="Q1438" s="7"/>
      <c r="R1438" s="14"/>
      <c r="S1438" s="14"/>
      <c r="T1438" s="20"/>
      <c r="U1438" s="20"/>
      <c r="V1438" s="20"/>
      <c r="W1438" s="32"/>
      <c r="X1438" s="173"/>
      <c r="Y1438" s="174"/>
      <c r="Z1438" s="6"/>
      <c r="AA1438" s="6"/>
      <c r="AB1438" s="6"/>
      <c r="AC1438" s="6"/>
      <c r="AD1438" s="6"/>
      <c r="AE1438" s="6"/>
      <c r="AF1438" s="6"/>
      <c r="AG1438" s="6"/>
      <c r="AH1438" s="6"/>
      <c r="AI1438" s="6"/>
      <c r="AJ1438" s="6"/>
    </row>
    <row r="1439" spans="2:36" s="9" customFormat="1" ht="6" hidden="1" customHeight="1" x14ac:dyDescent="0.35">
      <c r="B1439" s="10"/>
      <c r="F1439" s="7"/>
      <c r="G1439" s="2"/>
      <c r="H1439" s="7"/>
      <c r="I1439" s="7"/>
      <c r="J1439" s="7"/>
      <c r="K1439" s="7"/>
      <c r="L1439" s="7"/>
      <c r="M1439" s="3"/>
      <c r="N1439" s="2"/>
      <c r="O1439" s="7"/>
      <c r="P1439" s="2"/>
      <c r="Q1439" s="7"/>
      <c r="R1439" s="14"/>
      <c r="S1439" s="14"/>
      <c r="T1439" s="20"/>
      <c r="U1439" s="20"/>
      <c r="V1439" s="20"/>
      <c r="W1439" s="32"/>
      <c r="X1439" s="173"/>
      <c r="Y1439" s="174"/>
      <c r="Z1439" s="6"/>
      <c r="AA1439" s="6"/>
      <c r="AB1439" s="6"/>
      <c r="AC1439" s="6"/>
      <c r="AD1439" s="6"/>
      <c r="AE1439" s="6"/>
      <c r="AF1439" s="6"/>
      <c r="AG1439" s="6"/>
      <c r="AH1439" s="6"/>
      <c r="AI1439" s="6"/>
      <c r="AJ1439" s="6"/>
    </row>
    <row r="1440" spans="2:36" s="9" customFormat="1" ht="6" hidden="1" customHeight="1" x14ac:dyDescent="0.35">
      <c r="B1440" s="10"/>
      <c r="F1440" s="7"/>
      <c r="G1440" s="2"/>
      <c r="H1440" s="7"/>
      <c r="I1440" s="7"/>
      <c r="J1440" s="7"/>
      <c r="K1440" s="7"/>
      <c r="L1440" s="7"/>
      <c r="M1440" s="3"/>
      <c r="N1440" s="2"/>
      <c r="O1440" s="7"/>
      <c r="P1440" s="2"/>
      <c r="Q1440" s="7"/>
      <c r="R1440" s="14"/>
      <c r="S1440" s="14"/>
      <c r="T1440" s="20"/>
      <c r="U1440" s="20"/>
      <c r="V1440" s="20"/>
      <c r="W1440" s="32"/>
      <c r="X1440" s="173"/>
      <c r="Y1440" s="174"/>
      <c r="Z1440" s="6"/>
      <c r="AA1440" s="6"/>
      <c r="AB1440" s="6"/>
      <c r="AC1440" s="6"/>
      <c r="AD1440" s="6"/>
      <c r="AE1440" s="6"/>
      <c r="AF1440" s="6"/>
      <c r="AG1440" s="6"/>
      <c r="AH1440" s="6"/>
      <c r="AI1440" s="6"/>
      <c r="AJ1440" s="6"/>
    </row>
    <row r="1441" spans="2:36" s="9" customFormat="1" ht="6" hidden="1" customHeight="1" x14ac:dyDescent="0.35">
      <c r="B1441" s="10"/>
      <c r="F1441" s="7"/>
      <c r="G1441" s="2"/>
      <c r="H1441" s="7"/>
      <c r="I1441" s="7"/>
      <c r="J1441" s="7"/>
      <c r="K1441" s="7"/>
      <c r="L1441" s="7"/>
      <c r="M1441" s="3"/>
      <c r="N1441" s="2"/>
      <c r="O1441" s="7"/>
      <c r="P1441" s="2"/>
      <c r="Q1441" s="7"/>
      <c r="R1441" s="14"/>
      <c r="S1441" s="14"/>
      <c r="T1441" s="20"/>
      <c r="U1441" s="20"/>
      <c r="V1441" s="20"/>
      <c r="W1441" s="32"/>
      <c r="X1441" s="173"/>
      <c r="Y1441" s="174"/>
      <c r="Z1441" s="6"/>
      <c r="AA1441" s="6"/>
      <c r="AB1441" s="6"/>
      <c r="AC1441" s="6"/>
      <c r="AD1441" s="6"/>
      <c r="AE1441" s="6"/>
      <c r="AF1441" s="6"/>
      <c r="AG1441" s="6"/>
      <c r="AH1441" s="6"/>
      <c r="AI1441" s="6"/>
      <c r="AJ1441" s="6"/>
    </row>
    <row r="1442" spans="2:36" s="9" customFormat="1" ht="6" hidden="1" customHeight="1" x14ac:dyDescent="0.35">
      <c r="B1442" s="10"/>
      <c r="F1442" s="7"/>
      <c r="G1442" s="2"/>
      <c r="H1442" s="7"/>
      <c r="I1442" s="7"/>
      <c r="J1442" s="7"/>
      <c r="K1442" s="7"/>
      <c r="L1442" s="7"/>
      <c r="M1442" s="3"/>
      <c r="N1442" s="2"/>
      <c r="O1442" s="7"/>
      <c r="P1442" s="2"/>
      <c r="Q1442" s="7"/>
      <c r="R1442" s="14"/>
      <c r="S1442" s="14"/>
      <c r="T1442" s="20"/>
      <c r="U1442" s="20"/>
      <c r="V1442" s="20"/>
      <c r="W1442" s="32"/>
      <c r="X1442" s="173"/>
      <c r="Y1442" s="174"/>
      <c r="Z1442" s="6"/>
      <c r="AA1442" s="6"/>
      <c r="AB1442" s="6"/>
      <c r="AC1442" s="6"/>
      <c r="AD1442" s="6"/>
      <c r="AE1442" s="6"/>
      <c r="AF1442" s="6"/>
      <c r="AG1442" s="6"/>
      <c r="AH1442" s="6"/>
      <c r="AI1442" s="6"/>
      <c r="AJ1442" s="6"/>
    </row>
    <row r="1443" spans="2:36" s="9" customFormat="1" ht="6" hidden="1" customHeight="1" x14ac:dyDescent="0.35">
      <c r="B1443" s="10"/>
      <c r="F1443" s="7"/>
      <c r="G1443" s="2"/>
      <c r="H1443" s="7"/>
      <c r="I1443" s="7"/>
      <c r="J1443" s="7"/>
      <c r="K1443" s="7"/>
      <c r="L1443" s="7"/>
      <c r="M1443" s="3"/>
      <c r="N1443" s="2"/>
      <c r="O1443" s="7"/>
      <c r="P1443" s="2"/>
      <c r="Q1443" s="7"/>
      <c r="R1443" s="14"/>
      <c r="S1443" s="14"/>
      <c r="T1443" s="20"/>
      <c r="U1443" s="20"/>
      <c r="V1443" s="20"/>
      <c r="W1443" s="32"/>
      <c r="X1443" s="173"/>
      <c r="Y1443" s="174"/>
      <c r="Z1443" s="6"/>
      <c r="AA1443" s="6"/>
      <c r="AB1443" s="6"/>
      <c r="AC1443" s="6"/>
      <c r="AD1443" s="6"/>
      <c r="AE1443" s="6"/>
      <c r="AF1443" s="6"/>
      <c r="AG1443" s="6"/>
      <c r="AH1443" s="6"/>
      <c r="AI1443" s="6"/>
      <c r="AJ1443" s="6"/>
    </row>
    <row r="1444" spans="2:36" s="9" customFormat="1" ht="6" hidden="1" customHeight="1" x14ac:dyDescent="0.35">
      <c r="B1444" s="10"/>
      <c r="F1444" s="7"/>
      <c r="G1444" s="2"/>
      <c r="H1444" s="7"/>
      <c r="I1444" s="7"/>
      <c r="J1444" s="7"/>
      <c r="K1444" s="7"/>
      <c r="L1444" s="7"/>
      <c r="M1444" s="3"/>
      <c r="N1444" s="2"/>
      <c r="O1444" s="7"/>
      <c r="P1444" s="2"/>
      <c r="Q1444" s="7"/>
      <c r="R1444" s="14"/>
      <c r="S1444" s="14"/>
      <c r="T1444" s="20"/>
      <c r="U1444" s="20"/>
      <c r="V1444" s="20"/>
      <c r="W1444" s="32"/>
      <c r="X1444" s="173"/>
      <c r="Y1444" s="174"/>
      <c r="Z1444" s="6"/>
      <c r="AA1444" s="6"/>
      <c r="AB1444" s="6"/>
      <c r="AC1444" s="6"/>
      <c r="AD1444" s="6"/>
      <c r="AE1444" s="6"/>
      <c r="AF1444" s="6"/>
      <c r="AG1444" s="6"/>
      <c r="AH1444" s="6"/>
      <c r="AI1444" s="6"/>
      <c r="AJ1444" s="6"/>
    </row>
    <row r="1445" spans="2:36" s="9" customFormat="1" ht="6" hidden="1" customHeight="1" x14ac:dyDescent="0.35">
      <c r="B1445" s="10"/>
      <c r="F1445" s="7"/>
      <c r="G1445" s="2"/>
      <c r="H1445" s="7"/>
      <c r="I1445" s="7"/>
      <c r="J1445" s="7"/>
      <c r="K1445" s="7"/>
      <c r="L1445" s="7"/>
      <c r="M1445" s="3"/>
      <c r="N1445" s="2"/>
      <c r="O1445" s="7"/>
      <c r="P1445" s="2"/>
      <c r="Q1445" s="7"/>
      <c r="R1445" s="14"/>
      <c r="S1445" s="14"/>
      <c r="T1445" s="20"/>
      <c r="U1445" s="20"/>
      <c r="V1445" s="20"/>
      <c r="W1445" s="32"/>
      <c r="X1445" s="173"/>
      <c r="Y1445" s="174"/>
      <c r="Z1445" s="6"/>
      <c r="AA1445" s="6"/>
      <c r="AB1445" s="6"/>
      <c r="AC1445" s="6"/>
      <c r="AD1445" s="6"/>
      <c r="AE1445" s="6"/>
      <c r="AF1445" s="6"/>
      <c r="AG1445" s="6"/>
      <c r="AH1445" s="6"/>
      <c r="AI1445" s="6"/>
      <c r="AJ1445" s="6"/>
    </row>
    <row r="1446" spans="2:36" s="9" customFormat="1" ht="6" hidden="1" customHeight="1" x14ac:dyDescent="0.35">
      <c r="B1446" s="10"/>
      <c r="F1446" s="7"/>
      <c r="G1446" s="2"/>
      <c r="H1446" s="7"/>
      <c r="I1446" s="7"/>
      <c r="J1446" s="7"/>
      <c r="K1446" s="7"/>
      <c r="L1446" s="7"/>
      <c r="M1446" s="3"/>
      <c r="N1446" s="2"/>
      <c r="O1446" s="7"/>
      <c r="P1446" s="2"/>
      <c r="Q1446" s="7"/>
      <c r="R1446" s="14"/>
      <c r="S1446" s="14"/>
      <c r="T1446" s="20"/>
      <c r="U1446" s="20"/>
      <c r="V1446" s="20"/>
      <c r="W1446" s="32"/>
      <c r="X1446" s="173"/>
      <c r="Y1446" s="174"/>
      <c r="Z1446" s="6"/>
      <c r="AA1446" s="6"/>
      <c r="AB1446" s="6"/>
      <c r="AC1446" s="6"/>
      <c r="AD1446" s="6"/>
      <c r="AE1446" s="6"/>
      <c r="AF1446" s="6"/>
      <c r="AG1446" s="6"/>
      <c r="AH1446" s="6"/>
      <c r="AI1446" s="6"/>
      <c r="AJ1446" s="6"/>
    </row>
    <row r="1447" spans="2:36" s="9" customFormat="1" ht="6" hidden="1" customHeight="1" x14ac:dyDescent="0.35">
      <c r="B1447" s="10"/>
      <c r="F1447" s="7"/>
      <c r="G1447" s="2"/>
      <c r="H1447" s="7"/>
      <c r="I1447" s="7"/>
      <c r="J1447" s="7"/>
      <c r="K1447" s="7"/>
      <c r="L1447" s="7"/>
      <c r="M1447" s="3"/>
      <c r="N1447" s="2"/>
      <c r="O1447" s="7"/>
      <c r="P1447" s="2"/>
      <c r="Q1447" s="7"/>
      <c r="R1447" s="14"/>
      <c r="S1447" s="14"/>
      <c r="T1447" s="20"/>
      <c r="U1447" s="20"/>
      <c r="V1447" s="20"/>
      <c r="W1447" s="32"/>
      <c r="X1447" s="173"/>
      <c r="Y1447" s="174"/>
      <c r="Z1447" s="6"/>
      <c r="AA1447" s="6"/>
      <c r="AB1447" s="6"/>
      <c r="AC1447" s="6"/>
      <c r="AD1447" s="6"/>
      <c r="AE1447" s="6"/>
      <c r="AF1447" s="6"/>
      <c r="AG1447" s="6"/>
      <c r="AH1447" s="6"/>
      <c r="AI1447" s="6"/>
      <c r="AJ1447" s="6"/>
    </row>
    <row r="1448" spans="2:36" s="9" customFormat="1" ht="6" hidden="1" customHeight="1" x14ac:dyDescent="0.35">
      <c r="B1448" s="10"/>
      <c r="F1448" s="7"/>
      <c r="G1448" s="2"/>
      <c r="H1448" s="7"/>
      <c r="I1448" s="7"/>
      <c r="J1448" s="7"/>
      <c r="K1448" s="7"/>
      <c r="L1448" s="7"/>
      <c r="M1448" s="3"/>
      <c r="N1448" s="2"/>
      <c r="O1448" s="7"/>
      <c r="P1448" s="2"/>
      <c r="Q1448" s="7"/>
      <c r="R1448" s="14"/>
      <c r="S1448" s="14"/>
      <c r="T1448" s="20"/>
      <c r="U1448" s="20"/>
      <c r="V1448" s="20"/>
      <c r="W1448" s="32"/>
      <c r="X1448" s="173"/>
      <c r="Y1448" s="174"/>
      <c r="Z1448" s="6"/>
      <c r="AA1448" s="6"/>
      <c r="AB1448" s="6"/>
      <c r="AC1448" s="6"/>
      <c r="AD1448" s="6"/>
      <c r="AE1448" s="6"/>
      <c r="AF1448" s="6"/>
      <c r="AG1448" s="6"/>
      <c r="AH1448" s="6"/>
      <c r="AI1448" s="6"/>
      <c r="AJ1448" s="6"/>
    </row>
    <row r="1449" spans="2:36" s="9" customFormat="1" ht="6" hidden="1" customHeight="1" x14ac:dyDescent="0.35">
      <c r="B1449" s="10"/>
      <c r="F1449" s="7"/>
      <c r="G1449" s="2"/>
      <c r="H1449" s="7"/>
      <c r="I1449" s="7"/>
      <c r="J1449" s="7"/>
      <c r="K1449" s="7"/>
      <c r="L1449" s="7"/>
      <c r="M1449" s="3"/>
      <c r="N1449" s="2"/>
      <c r="O1449" s="7"/>
      <c r="P1449" s="2"/>
      <c r="Q1449" s="7"/>
      <c r="R1449" s="14"/>
      <c r="S1449" s="14"/>
      <c r="T1449" s="20"/>
      <c r="U1449" s="20"/>
      <c r="V1449" s="20"/>
      <c r="W1449" s="32"/>
      <c r="X1449" s="173"/>
      <c r="Y1449" s="174"/>
      <c r="Z1449" s="6"/>
      <c r="AA1449" s="6"/>
      <c r="AB1449" s="6"/>
      <c r="AC1449" s="6"/>
      <c r="AD1449" s="6"/>
      <c r="AE1449" s="6"/>
      <c r="AF1449" s="6"/>
      <c r="AG1449" s="6"/>
      <c r="AH1449" s="6"/>
      <c r="AI1449" s="6"/>
      <c r="AJ1449" s="6"/>
    </row>
    <row r="1450" spans="2:36" s="9" customFormat="1" ht="6" hidden="1" customHeight="1" x14ac:dyDescent="0.35">
      <c r="B1450" s="10"/>
      <c r="F1450" s="7"/>
      <c r="G1450" s="2"/>
      <c r="H1450" s="7"/>
      <c r="I1450" s="7"/>
      <c r="J1450" s="7"/>
      <c r="K1450" s="7"/>
      <c r="L1450" s="7"/>
      <c r="M1450" s="3"/>
      <c r="N1450" s="2"/>
      <c r="O1450" s="7"/>
      <c r="P1450" s="2"/>
      <c r="Q1450" s="7"/>
      <c r="R1450" s="14"/>
      <c r="S1450" s="14"/>
      <c r="T1450" s="20"/>
      <c r="U1450" s="20"/>
      <c r="V1450" s="20"/>
      <c r="W1450" s="32"/>
      <c r="X1450" s="173"/>
      <c r="Y1450" s="174"/>
      <c r="Z1450" s="6"/>
      <c r="AA1450" s="6"/>
      <c r="AB1450" s="6"/>
      <c r="AC1450" s="6"/>
      <c r="AD1450" s="6"/>
      <c r="AE1450" s="6"/>
      <c r="AF1450" s="6"/>
      <c r="AG1450" s="6"/>
      <c r="AH1450" s="6"/>
      <c r="AI1450" s="6"/>
      <c r="AJ1450" s="6"/>
    </row>
    <row r="1451" spans="2:36" s="9" customFormat="1" ht="6" hidden="1" customHeight="1" x14ac:dyDescent="0.35">
      <c r="B1451" s="10"/>
      <c r="F1451" s="7"/>
      <c r="G1451" s="2"/>
      <c r="H1451" s="7"/>
      <c r="I1451" s="7"/>
      <c r="J1451" s="7"/>
      <c r="K1451" s="7"/>
      <c r="L1451" s="7"/>
      <c r="M1451" s="3"/>
      <c r="N1451" s="2"/>
      <c r="O1451" s="7"/>
      <c r="P1451" s="2"/>
      <c r="Q1451" s="7"/>
      <c r="R1451" s="14"/>
      <c r="S1451" s="14"/>
      <c r="T1451" s="20"/>
      <c r="U1451" s="20"/>
      <c r="V1451" s="20"/>
      <c r="W1451" s="32"/>
      <c r="X1451" s="173"/>
      <c r="Y1451" s="174"/>
      <c r="Z1451" s="6"/>
      <c r="AA1451" s="6"/>
      <c r="AB1451" s="6"/>
      <c r="AC1451" s="6"/>
      <c r="AD1451" s="6"/>
      <c r="AE1451" s="6"/>
      <c r="AF1451" s="6"/>
      <c r="AG1451" s="6"/>
      <c r="AH1451" s="6"/>
      <c r="AI1451" s="6"/>
      <c r="AJ1451" s="6"/>
    </row>
    <row r="1452" spans="2:36" s="9" customFormat="1" ht="6" hidden="1" customHeight="1" x14ac:dyDescent="0.35">
      <c r="B1452" s="10"/>
      <c r="F1452" s="7"/>
      <c r="G1452" s="2"/>
      <c r="H1452" s="7"/>
      <c r="I1452" s="7"/>
      <c r="J1452" s="7"/>
      <c r="K1452" s="7"/>
      <c r="L1452" s="7"/>
      <c r="M1452" s="3"/>
      <c r="N1452" s="2"/>
      <c r="O1452" s="7"/>
      <c r="P1452" s="2"/>
      <c r="Q1452" s="7"/>
      <c r="R1452" s="14"/>
      <c r="S1452" s="14"/>
      <c r="T1452" s="20"/>
      <c r="U1452" s="20"/>
      <c r="V1452" s="20"/>
      <c r="W1452" s="32"/>
      <c r="X1452" s="173"/>
      <c r="Y1452" s="174"/>
      <c r="Z1452" s="6"/>
      <c r="AA1452" s="6"/>
      <c r="AB1452" s="6"/>
      <c r="AC1452" s="6"/>
      <c r="AD1452" s="6"/>
      <c r="AE1452" s="6"/>
      <c r="AF1452" s="6"/>
      <c r="AG1452" s="6"/>
      <c r="AH1452" s="6"/>
      <c r="AI1452" s="6"/>
      <c r="AJ1452" s="6"/>
    </row>
    <row r="1453" spans="2:36" s="9" customFormat="1" ht="6" hidden="1" customHeight="1" x14ac:dyDescent="0.35">
      <c r="B1453" s="10"/>
      <c r="F1453" s="7"/>
      <c r="G1453" s="2"/>
      <c r="H1453" s="7"/>
      <c r="I1453" s="7"/>
      <c r="J1453" s="7"/>
      <c r="K1453" s="7"/>
      <c r="L1453" s="7"/>
      <c r="M1453" s="3"/>
      <c r="N1453" s="2"/>
      <c r="O1453" s="7"/>
      <c r="P1453" s="2"/>
      <c r="Q1453" s="7"/>
      <c r="R1453" s="14"/>
      <c r="S1453" s="14"/>
      <c r="T1453" s="20"/>
      <c r="U1453" s="20"/>
      <c r="V1453" s="20"/>
      <c r="W1453" s="32"/>
      <c r="X1453" s="173"/>
      <c r="Y1453" s="174"/>
      <c r="Z1453" s="6"/>
      <c r="AA1453" s="6"/>
      <c r="AB1453" s="6"/>
      <c r="AC1453" s="6"/>
      <c r="AD1453" s="6"/>
      <c r="AE1453" s="6"/>
      <c r="AF1453" s="6"/>
      <c r="AG1453" s="6"/>
      <c r="AH1453" s="6"/>
      <c r="AI1453" s="6"/>
      <c r="AJ1453" s="6"/>
    </row>
    <row r="1454" spans="2:36" s="9" customFormat="1" ht="6" hidden="1" customHeight="1" x14ac:dyDescent="0.35">
      <c r="B1454" s="10"/>
      <c r="F1454" s="7"/>
      <c r="G1454" s="2"/>
      <c r="H1454" s="7"/>
      <c r="I1454" s="7"/>
      <c r="J1454" s="7"/>
      <c r="K1454" s="7"/>
      <c r="L1454" s="7"/>
      <c r="M1454" s="3"/>
      <c r="N1454" s="2"/>
      <c r="O1454" s="7"/>
      <c r="P1454" s="2"/>
      <c r="Q1454" s="7"/>
      <c r="R1454" s="14"/>
      <c r="S1454" s="14"/>
      <c r="T1454" s="20"/>
      <c r="U1454" s="20"/>
      <c r="V1454" s="20"/>
      <c r="W1454" s="32"/>
      <c r="X1454" s="173"/>
      <c r="Y1454" s="174"/>
      <c r="Z1454" s="6"/>
      <c r="AA1454" s="6"/>
      <c r="AB1454" s="6"/>
      <c r="AC1454" s="6"/>
      <c r="AD1454" s="6"/>
      <c r="AE1454" s="6"/>
      <c r="AF1454" s="6"/>
      <c r="AG1454" s="6"/>
      <c r="AH1454" s="6"/>
      <c r="AI1454" s="6"/>
      <c r="AJ1454" s="6"/>
    </row>
    <row r="1455" spans="2:36" s="9" customFormat="1" ht="6" hidden="1" customHeight="1" x14ac:dyDescent="0.35">
      <c r="B1455" s="10"/>
      <c r="F1455" s="7"/>
      <c r="G1455" s="2"/>
      <c r="H1455" s="7"/>
      <c r="I1455" s="7"/>
      <c r="J1455" s="7"/>
      <c r="K1455" s="7"/>
      <c r="L1455" s="7"/>
      <c r="M1455" s="3"/>
      <c r="N1455" s="2"/>
      <c r="O1455" s="7"/>
      <c r="P1455" s="2"/>
      <c r="Q1455" s="7"/>
      <c r="R1455" s="14"/>
      <c r="S1455" s="14"/>
      <c r="T1455" s="20"/>
      <c r="U1455" s="20"/>
      <c r="V1455" s="20"/>
      <c r="W1455" s="32"/>
      <c r="X1455" s="173"/>
      <c r="Y1455" s="174"/>
      <c r="Z1455" s="6"/>
      <c r="AA1455" s="6"/>
      <c r="AB1455" s="6"/>
      <c r="AC1455" s="6"/>
      <c r="AD1455" s="6"/>
      <c r="AE1455" s="6"/>
      <c r="AF1455" s="6"/>
      <c r="AG1455" s="6"/>
      <c r="AH1455" s="6"/>
      <c r="AI1455" s="6"/>
      <c r="AJ1455" s="6"/>
    </row>
    <row r="1456" spans="2:36" s="9" customFormat="1" ht="6" hidden="1" customHeight="1" x14ac:dyDescent="0.35">
      <c r="B1456" s="10"/>
      <c r="F1456" s="7"/>
      <c r="G1456" s="2"/>
      <c r="H1456" s="7"/>
      <c r="I1456" s="7"/>
      <c r="J1456" s="7"/>
      <c r="K1456" s="7"/>
      <c r="L1456" s="7"/>
      <c r="M1456" s="3"/>
      <c r="N1456" s="2"/>
      <c r="O1456" s="7"/>
      <c r="P1456" s="2"/>
      <c r="Q1456" s="7"/>
      <c r="R1456" s="14"/>
      <c r="S1456" s="14"/>
      <c r="T1456" s="20"/>
      <c r="U1456" s="20"/>
      <c r="V1456" s="20"/>
      <c r="W1456" s="32"/>
      <c r="X1456" s="173"/>
      <c r="Y1456" s="174"/>
      <c r="Z1456" s="6"/>
      <c r="AA1456" s="6"/>
      <c r="AB1456" s="6"/>
      <c r="AC1456" s="6"/>
      <c r="AD1456" s="6"/>
      <c r="AE1456" s="6"/>
      <c r="AF1456" s="6"/>
      <c r="AG1456" s="6"/>
      <c r="AH1456" s="6"/>
      <c r="AI1456" s="6"/>
      <c r="AJ1456" s="6"/>
    </row>
    <row r="1457" spans="2:36" s="9" customFormat="1" ht="6" hidden="1" customHeight="1" x14ac:dyDescent="0.35">
      <c r="B1457" s="10"/>
      <c r="F1457" s="7"/>
      <c r="G1457" s="2"/>
      <c r="H1457" s="7"/>
      <c r="I1457" s="7"/>
      <c r="J1457" s="7"/>
      <c r="K1457" s="7"/>
      <c r="L1457" s="7"/>
      <c r="M1457" s="3"/>
      <c r="N1457" s="2"/>
      <c r="O1457" s="7"/>
      <c r="P1457" s="2"/>
      <c r="Q1457" s="7"/>
      <c r="R1457" s="14"/>
      <c r="S1457" s="14"/>
      <c r="T1457" s="20"/>
      <c r="U1457" s="20"/>
      <c r="V1457" s="20"/>
      <c r="W1457" s="32"/>
      <c r="X1457" s="173"/>
      <c r="Y1457" s="174"/>
      <c r="Z1457" s="6"/>
      <c r="AA1457" s="6"/>
      <c r="AB1457" s="6"/>
      <c r="AC1457" s="6"/>
      <c r="AD1457" s="6"/>
      <c r="AE1457" s="6"/>
      <c r="AF1457" s="6"/>
      <c r="AG1457" s="6"/>
      <c r="AH1457" s="6"/>
      <c r="AI1457" s="6"/>
      <c r="AJ1457" s="6"/>
    </row>
    <row r="1458" spans="2:36" s="9" customFormat="1" ht="6" hidden="1" customHeight="1" x14ac:dyDescent="0.35">
      <c r="B1458" s="10"/>
      <c r="F1458" s="7"/>
      <c r="G1458" s="2"/>
      <c r="H1458" s="7"/>
      <c r="I1458" s="7"/>
      <c r="J1458" s="7"/>
      <c r="K1458" s="7"/>
      <c r="L1458" s="7"/>
      <c r="M1458" s="3"/>
      <c r="N1458" s="2"/>
      <c r="O1458" s="7"/>
      <c r="P1458" s="2"/>
      <c r="Q1458" s="7"/>
      <c r="R1458" s="14"/>
      <c r="S1458" s="14"/>
      <c r="T1458" s="20"/>
      <c r="U1458" s="20"/>
      <c r="V1458" s="20"/>
      <c r="W1458" s="32"/>
      <c r="X1458" s="173"/>
      <c r="Y1458" s="174"/>
      <c r="Z1458" s="6"/>
      <c r="AA1458" s="6"/>
      <c r="AB1458" s="6"/>
      <c r="AC1458" s="6"/>
      <c r="AD1458" s="6"/>
      <c r="AE1458" s="6"/>
      <c r="AF1458" s="6"/>
      <c r="AG1458" s="6"/>
      <c r="AH1458" s="6"/>
      <c r="AI1458" s="6"/>
      <c r="AJ1458" s="6"/>
    </row>
    <row r="1459" spans="2:36" s="9" customFormat="1" ht="6" hidden="1" customHeight="1" x14ac:dyDescent="0.35">
      <c r="B1459" s="10"/>
      <c r="F1459" s="7"/>
      <c r="G1459" s="2"/>
      <c r="H1459" s="7"/>
      <c r="I1459" s="7"/>
      <c r="J1459" s="7"/>
      <c r="K1459" s="7"/>
      <c r="L1459" s="7"/>
      <c r="M1459" s="3"/>
      <c r="N1459" s="2"/>
      <c r="O1459" s="7"/>
      <c r="P1459" s="2"/>
      <c r="Q1459" s="7"/>
      <c r="R1459" s="14"/>
      <c r="S1459" s="14"/>
      <c r="T1459" s="20"/>
      <c r="U1459" s="20"/>
      <c r="V1459" s="20"/>
      <c r="W1459" s="32"/>
      <c r="X1459" s="173"/>
      <c r="Y1459" s="174"/>
      <c r="Z1459" s="6"/>
      <c r="AA1459" s="6"/>
      <c r="AB1459" s="6"/>
      <c r="AC1459" s="6"/>
      <c r="AD1459" s="6"/>
      <c r="AE1459" s="6"/>
      <c r="AF1459" s="6"/>
      <c r="AG1459" s="6"/>
      <c r="AH1459" s="6"/>
      <c r="AI1459" s="6"/>
      <c r="AJ1459" s="6"/>
    </row>
    <row r="1460" spans="2:36" s="9" customFormat="1" ht="6" hidden="1" customHeight="1" x14ac:dyDescent="0.35">
      <c r="B1460" s="10"/>
      <c r="F1460" s="7"/>
      <c r="G1460" s="2"/>
      <c r="H1460" s="7"/>
      <c r="I1460" s="7"/>
      <c r="J1460" s="7"/>
      <c r="K1460" s="7"/>
      <c r="L1460" s="7"/>
      <c r="M1460" s="3"/>
      <c r="N1460" s="2"/>
      <c r="O1460" s="7"/>
      <c r="P1460" s="2"/>
      <c r="Q1460" s="7"/>
      <c r="R1460" s="14"/>
      <c r="S1460" s="14"/>
      <c r="T1460" s="20"/>
      <c r="U1460" s="20"/>
      <c r="V1460" s="20"/>
      <c r="W1460" s="32"/>
      <c r="X1460" s="173"/>
      <c r="Y1460" s="174"/>
      <c r="Z1460" s="6"/>
      <c r="AA1460" s="6"/>
      <c r="AB1460" s="6"/>
      <c r="AC1460" s="6"/>
      <c r="AD1460" s="6"/>
      <c r="AE1460" s="6"/>
      <c r="AF1460" s="6"/>
      <c r="AG1460" s="6"/>
      <c r="AH1460" s="6"/>
      <c r="AI1460" s="6"/>
      <c r="AJ1460" s="6"/>
    </row>
    <row r="1461" spans="2:36" s="9" customFormat="1" ht="6" hidden="1" customHeight="1" x14ac:dyDescent="0.35">
      <c r="B1461" s="10"/>
      <c r="F1461" s="7"/>
      <c r="G1461" s="2"/>
      <c r="H1461" s="7"/>
      <c r="I1461" s="7"/>
      <c r="J1461" s="7"/>
      <c r="K1461" s="7"/>
      <c r="L1461" s="7"/>
      <c r="M1461" s="3"/>
      <c r="N1461" s="2"/>
      <c r="O1461" s="7"/>
      <c r="P1461" s="2"/>
      <c r="Q1461" s="7"/>
      <c r="R1461" s="14"/>
      <c r="S1461" s="14"/>
      <c r="T1461" s="20"/>
      <c r="U1461" s="20"/>
      <c r="V1461" s="20"/>
      <c r="W1461" s="32"/>
      <c r="X1461" s="173"/>
      <c r="Y1461" s="174"/>
      <c r="Z1461" s="6"/>
      <c r="AA1461" s="6"/>
      <c r="AB1461" s="6"/>
      <c r="AC1461" s="6"/>
      <c r="AD1461" s="6"/>
      <c r="AE1461" s="6"/>
      <c r="AF1461" s="6"/>
      <c r="AG1461" s="6"/>
      <c r="AH1461" s="6"/>
      <c r="AI1461" s="6"/>
      <c r="AJ1461" s="6"/>
    </row>
    <row r="1462" spans="2:36" s="9" customFormat="1" ht="6" hidden="1" customHeight="1" x14ac:dyDescent="0.35">
      <c r="B1462" s="10"/>
      <c r="F1462" s="7"/>
      <c r="G1462" s="2"/>
      <c r="H1462" s="7"/>
      <c r="I1462" s="7"/>
      <c r="J1462" s="7"/>
      <c r="K1462" s="7"/>
      <c r="L1462" s="7"/>
      <c r="M1462" s="3"/>
      <c r="N1462" s="2"/>
      <c r="O1462" s="7"/>
      <c r="P1462" s="2"/>
      <c r="Q1462" s="7"/>
      <c r="R1462" s="14"/>
      <c r="S1462" s="14"/>
      <c r="T1462" s="20"/>
      <c r="U1462" s="20"/>
      <c r="V1462" s="20"/>
      <c r="W1462" s="32"/>
      <c r="X1462" s="173"/>
      <c r="Y1462" s="174"/>
      <c r="Z1462" s="6"/>
      <c r="AA1462" s="6"/>
      <c r="AB1462" s="6"/>
      <c r="AC1462" s="6"/>
      <c r="AD1462" s="6"/>
      <c r="AE1462" s="6"/>
      <c r="AF1462" s="6"/>
      <c r="AG1462" s="6"/>
      <c r="AH1462" s="6"/>
      <c r="AI1462" s="6"/>
      <c r="AJ1462" s="6"/>
    </row>
    <row r="1463" spans="2:36" s="9" customFormat="1" ht="6" hidden="1" customHeight="1" x14ac:dyDescent="0.35">
      <c r="B1463" s="10"/>
      <c r="F1463" s="7"/>
      <c r="G1463" s="2"/>
      <c r="H1463" s="7"/>
      <c r="I1463" s="7"/>
      <c r="J1463" s="7"/>
      <c r="K1463" s="7"/>
      <c r="L1463" s="7"/>
      <c r="M1463" s="3"/>
      <c r="N1463" s="2"/>
      <c r="O1463" s="7"/>
      <c r="P1463" s="2"/>
      <c r="Q1463" s="7"/>
      <c r="R1463" s="14"/>
      <c r="S1463" s="14"/>
      <c r="T1463" s="20"/>
      <c r="U1463" s="20"/>
      <c r="V1463" s="20"/>
      <c r="W1463" s="32"/>
      <c r="X1463" s="173"/>
      <c r="Y1463" s="174"/>
      <c r="Z1463" s="6"/>
      <c r="AA1463" s="6"/>
      <c r="AB1463" s="6"/>
      <c r="AC1463" s="6"/>
      <c r="AD1463" s="6"/>
      <c r="AE1463" s="6"/>
      <c r="AF1463" s="6"/>
      <c r="AG1463" s="6"/>
      <c r="AH1463" s="6"/>
      <c r="AI1463" s="6"/>
      <c r="AJ1463" s="6"/>
    </row>
    <row r="1464" spans="2:36" s="9" customFormat="1" ht="6" hidden="1" customHeight="1" x14ac:dyDescent="0.35">
      <c r="B1464" s="10"/>
      <c r="F1464" s="7"/>
      <c r="G1464" s="2"/>
      <c r="H1464" s="7"/>
      <c r="I1464" s="7"/>
      <c r="J1464" s="7"/>
      <c r="K1464" s="7"/>
      <c r="L1464" s="7"/>
      <c r="M1464" s="3"/>
      <c r="N1464" s="2"/>
      <c r="O1464" s="7"/>
      <c r="P1464" s="2"/>
      <c r="Q1464" s="7"/>
      <c r="R1464" s="14"/>
      <c r="S1464" s="14"/>
      <c r="T1464" s="20"/>
      <c r="U1464" s="20"/>
      <c r="V1464" s="20"/>
      <c r="W1464" s="32"/>
      <c r="X1464" s="173"/>
      <c r="Y1464" s="174"/>
      <c r="Z1464" s="6"/>
      <c r="AA1464" s="6"/>
      <c r="AB1464" s="6"/>
      <c r="AC1464" s="6"/>
      <c r="AD1464" s="6"/>
      <c r="AE1464" s="6"/>
      <c r="AF1464" s="6"/>
      <c r="AG1464" s="6"/>
      <c r="AH1464" s="6"/>
      <c r="AI1464" s="6"/>
      <c r="AJ1464" s="6"/>
    </row>
    <row r="1465" spans="2:36" s="9" customFormat="1" ht="6" hidden="1" customHeight="1" x14ac:dyDescent="0.35">
      <c r="B1465" s="10"/>
      <c r="F1465" s="7"/>
      <c r="G1465" s="2"/>
      <c r="H1465" s="7"/>
      <c r="I1465" s="7"/>
      <c r="J1465" s="7"/>
      <c r="K1465" s="7"/>
      <c r="L1465" s="7"/>
      <c r="M1465" s="3"/>
      <c r="N1465" s="2"/>
      <c r="O1465" s="7"/>
      <c r="P1465" s="2"/>
      <c r="Q1465" s="7"/>
      <c r="R1465" s="14"/>
      <c r="S1465" s="14"/>
      <c r="T1465" s="20"/>
      <c r="U1465" s="20"/>
      <c r="V1465" s="20"/>
      <c r="W1465" s="32"/>
      <c r="X1465" s="173"/>
      <c r="Y1465" s="174"/>
      <c r="Z1465" s="6"/>
      <c r="AA1465" s="6"/>
      <c r="AB1465" s="6"/>
      <c r="AC1465" s="6"/>
      <c r="AD1465" s="6"/>
      <c r="AE1465" s="6"/>
      <c r="AF1465" s="6"/>
      <c r="AG1465" s="6"/>
      <c r="AH1465" s="6"/>
      <c r="AI1465" s="6"/>
      <c r="AJ1465" s="6"/>
    </row>
    <row r="1466" spans="2:36" s="9" customFormat="1" ht="6" hidden="1" customHeight="1" x14ac:dyDescent="0.35">
      <c r="B1466" s="10"/>
      <c r="F1466" s="7"/>
      <c r="G1466" s="2"/>
      <c r="H1466" s="7"/>
      <c r="I1466" s="7"/>
      <c r="J1466" s="7"/>
      <c r="K1466" s="7"/>
      <c r="L1466" s="7"/>
      <c r="M1466" s="3"/>
      <c r="N1466" s="2"/>
      <c r="O1466" s="7"/>
      <c r="P1466" s="2"/>
      <c r="Q1466" s="7"/>
      <c r="R1466" s="14"/>
      <c r="S1466" s="14"/>
      <c r="T1466" s="20"/>
      <c r="U1466" s="20"/>
      <c r="V1466" s="20"/>
      <c r="W1466" s="32"/>
      <c r="X1466" s="173"/>
      <c r="Y1466" s="174"/>
      <c r="Z1466" s="6"/>
      <c r="AA1466" s="6"/>
      <c r="AB1466" s="6"/>
      <c r="AC1466" s="6"/>
      <c r="AD1466" s="6"/>
      <c r="AE1466" s="6"/>
      <c r="AF1466" s="6"/>
      <c r="AG1466" s="6"/>
      <c r="AH1466" s="6"/>
      <c r="AI1466" s="6"/>
      <c r="AJ1466" s="6"/>
    </row>
    <row r="1467" spans="2:36" s="9" customFormat="1" ht="6" hidden="1" customHeight="1" x14ac:dyDescent="0.35">
      <c r="B1467" s="10"/>
      <c r="F1467" s="7"/>
      <c r="G1467" s="2"/>
      <c r="H1467" s="7"/>
      <c r="I1467" s="7"/>
      <c r="J1467" s="7"/>
      <c r="K1467" s="7"/>
      <c r="L1467" s="7"/>
      <c r="M1467" s="3"/>
      <c r="N1467" s="2"/>
      <c r="O1467" s="7"/>
      <c r="P1467" s="2"/>
      <c r="Q1467" s="7"/>
      <c r="R1467" s="14"/>
      <c r="S1467" s="14"/>
      <c r="T1467" s="20"/>
      <c r="U1467" s="20"/>
      <c r="V1467" s="20"/>
      <c r="W1467" s="32"/>
      <c r="X1467" s="173"/>
      <c r="Y1467" s="174"/>
      <c r="Z1467" s="6"/>
      <c r="AA1467" s="6"/>
      <c r="AB1467" s="6"/>
      <c r="AC1467" s="6"/>
      <c r="AD1467" s="6"/>
      <c r="AE1467" s="6"/>
      <c r="AF1467" s="6"/>
      <c r="AG1467" s="6"/>
      <c r="AH1467" s="6"/>
      <c r="AI1467" s="6"/>
      <c r="AJ1467" s="6"/>
    </row>
    <row r="1468" spans="2:36" s="9" customFormat="1" ht="6" hidden="1" customHeight="1" x14ac:dyDescent="0.35">
      <c r="B1468" s="10"/>
      <c r="F1468" s="7"/>
      <c r="G1468" s="2"/>
      <c r="H1468" s="7"/>
      <c r="I1468" s="7"/>
      <c r="J1468" s="7"/>
      <c r="K1468" s="7"/>
      <c r="L1468" s="7"/>
      <c r="M1468" s="3"/>
      <c r="N1468" s="2"/>
      <c r="O1468" s="7"/>
      <c r="P1468" s="2"/>
      <c r="Q1468" s="7"/>
      <c r="R1468" s="14"/>
      <c r="S1468" s="14"/>
      <c r="T1468" s="20"/>
      <c r="U1468" s="20"/>
      <c r="V1468" s="20"/>
      <c r="W1468" s="32"/>
      <c r="X1468" s="173"/>
      <c r="Y1468" s="174"/>
      <c r="Z1468" s="6"/>
      <c r="AA1468" s="6"/>
      <c r="AB1468" s="6"/>
      <c r="AC1468" s="6"/>
      <c r="AD1468" s="6"/>
      <c r="AE1468" s="6"/>
      <c r="AF1468" s="6"/>
      <c r="AG1468" s="6"/>
      <c r="AH1468" s="6"/>
      <c r="AI1468" s="6"/>
      <c r="AJ1468" s="6"/>
    </row>
    <row r="1469" spans="2:36" s="9" customFormat="1" ht="6" hidden="1" customHeight="1" x14ac:dyDescent="0.35">
      <c r="B1469" s="10"/>
      <c r="F1469" s="7"/>
      <c r="G1469" s="2"/>
      <c r="H1469" s="7"/>
      <c r="I1469" s="7"/>
      <c r="J1469" s="7"/>
      <c r="K1469" s="7"/>
      <c r="L1469" s="7"/>
      <c r="M1469" s="3"/>
      <c r="N1469" s="2"/>
      <c r="O1469" s="7"/>
      <c r="P1469" s="2"/>
      <c r="Q1469" s="7"/>
      <c r="R1469" s="14"/>
      <c r="S1469" s="14"/>
      <c r="T1469" s="20"/>
      <c r="U1469" s="20"/>
      <c r="V1469" s="20"/>
      <c r="W1469" s="32"/>
      <c r="X1469" s="173"/>
      <c r="Y1469" s="174"/>
      <c r="Z1469" s="6"/>
      <c r="AA1469" s="6"/>
      <c r="AB1469" s="6"/>
      <c r="AC1469" s="6"/>
      <c r="AD1469" s="6"/>
      <c r="AE1469" s="6"/>
      <c r="AF1469" s="6"/>
      <c r="AG1469" s="6"/>
      <c r="AH1469" s="6"/>
      <c r="AI1469" s="6"/>
      <c r="AJ1469" s="6"/>
    </row>
    <row r="1470" spans="2:36" s="9" customFormat="1" ht="6" hidden="1" customHeight="1" x14ac:dyDescent="0.35">
      <c r="B1470" s="10"/>
      <c r="F1470" s="7"/>
      <c r="G1470" s="2"/>
      <c r="H1470" s="7"/>
      <c r="I1470" s="7"/>
      <c r="J1470" s="7"/>
      <c r="K1470" s="7"/>
      <c r="L1470" s="7"/>
      <c r="M1470" s="3"/>
      <c r="N1470" s="2"/>
      <c r="O1470" s="7"/>
      <c r="P1470" s="2"/>
      <c r="Q1470" s="7"/>
      <c r="R1470" s="14"/>
      <c r="S1470" s="14"/>
      <c r="T1470" s="20"/>
      <c r="U1470" s="20"/>
      <c r="V1470" s="20"/>
      <c r="W1470" s="32"/>
      <c r="X1470" s="173"/>
      <c r="Y1470" s="174"/>
      <c r="Z1470" s="6"/>
      <c r="AA1470" s="6"/>
      <c r="AB1470" s="6"/>
      <c r="AC1470" s="6"/>
      <c r="AD1470" s="6"/>
      <c r="AE1470" s="6"/>
      <c r="AF1470" s="6"/>
      <c r="AG1470" s="6"/>
      <c r="AH1470" s="6"/>
      <c r="AI1470" s="6"/>
      <c r="AJ1470" s="6"/>
    </row>
    <row r="1471" spans="2:36" s="9" customFormat="1" ht="6" hidden="1" customHeight="1" x14ac:dyDescent="0.35">
      <c r="B1471" s="10"/>
      <c r="F1471" s="7"/>
      <c r="G1471" s="2"/>
      <c r="H1471" s="7"/>
      <c r="I1471" s="7"/>
      <c r="J1471" s="7"/>
      <c r="K1471" s="7"/>
      <c r="L1471" s="7"/>
      <c r="M1471" s="3"/>
      <c r="N1471" s="2"/>
      <c r="O1471" s="7"/>
      <c r="P1471" s="2"/>
      <c r="Q1471" s="7"/>
      <c r="R1471" s="14"/>
      <c r="S1471" s="14"/>
      <c r="T1471" s="20"/>
      <c r="U1471" s="20"/>
      <c r="V1471" s="20"/>
      <c r="W1471" s="32"/>
      <c r="X1471" s="173"/>
      <c r="Y1471" s="174"/>
      <c r="Z1471" s="6"/>
      <c r="AA1471" s="6"/>
      <c r="AB1471" s="6"/>
      <c r="AC1471" s="6"/>
      <c r="AD1471" s="6"/>
      <c r="AE1471" s="6"/>
      <c r="AF1471" s="6"/>
      <c r="AG1471" s="6"/>
      <c r="AH1471" s="6"/>
      <c r="AI1471" s="6"/>
      <c r="AJ1471" s="6"/>
    </row>
    <row r="1472" spans="2:36" s="9" customFormat="1" ht="6" hidden="1" customHeight="1" x14ac:dyDescent="0.35">
      <c r="B1472" s="10"/>
      <c r="F1472" s="7"/>
      <c r="G1472" s="2"/>
      <c r="H1472" s="7"/>
      <c r="I1472" s="7"/>
      <c r="J1472" s="7"/>
      <c r="K1472" s="7"/>
      <c r="L1472" s="7"/>
      <c r="M1472" s="3"/>
      <c r="N1472" s="2"/>
      <c r="O1472" s="7"/>
      <c r="P1472" s="2"/>
      <c r="Q1472" s="7"/>
      <c r="R1472" s="14"/>
      <c r="S1472" s="14"/>
      <c r="T1472" s="20"/>
      <c r="U1472" s="20"/>
      <c r="V1472" s="20"/>
      <c r="W1472" s="32"/>
      <c r="X1472" s="173"/>
      <c r="Y1472" s="174"/>
      <c r="Z1472" s="6"/>
      <c r="AA1472" s="6"/>
      <c r="AB1472" s="6"/>
      <c r="AC1472" s="6"/>
      <c r="AD1472" s="6"/>
      <c r="AE1472" s="6"/>
      <c r="AF1472" s="6"/>
      <c r="AG1472" s="6"/>
      <c r="AH1472" s="6"/>
      <c r="AI1472" s="6"/>
      <c r="AJ1472" s="6"/>
    </row>
    <row r="1473" spans="2:36" s="9" customFormat="1" ht="6" hidden="1" customHeight="1" x14ac:dyDescent="0.35">
      <c r="B1473" s="10"/>
      <c r="F1473" s="7"/>
      <c r="G1473" s="2"/>
      <c r="H1473" s="7"/>
      <c r="I1473" s="7"/>
      <c r="J1473" s="7"/>
      <c r="K1473" s="7"/>
      <c r="L1473" s="7"/>
      <c r="M1473" s="3"/>
      <c r="N1473" s="2"/>
      <c r="O1473" s="7"/>
      <c r="P1473" s="2"/>
      <c r="Q1473" s="7"/>
      <c r="R1473" s="14"/>
      <c r="S1473" s="14"/>
      <c r="T1473" s="20"/>
      <c r="U1473" s="20"/>
      <c r="V1473" s="20"/>
      <c r="W1473" s="32"/>
      <c r="X1473" s="173"/>
      <c r="Y1473" s="174"/>
      <c r="Z1473" s="6"/>
      <c r="AA1473" s="6"/>
      <c r="AB1473" s="6"/>
      <c r="AC1473" s="6"/>
      <c r="AD1473" s="6"/>
      <c r="AE1473" s="6"/>
      <c r="AF1473" s="6"/>
      <c r="AG1473" s="6"/>
      <c r="AH1473" s="6"/>
      <c r="AI1473" s="6"/>
      <c r="AJ1473" s="6"/>
    </row>
    <row r="1474" spans="2:36" s="9" customFormat="1" ht="6" hidden="1" customHeight="1" x14ac:dyDescent="0.35">
      <c r="B1474" s="10"/>
      <c r="F1474" s="7"/>
      <c r="G1474" s="2"/>
      <c r="H1474" s="7"/>
      <c r="I1474" s="7"/>
      <c r="J1474" s="7"/>
      <c r="K1474" s="7"/>
      <c r="L1474" s="7"/>
      <c r="M1474" s="3"/>
      <c r="N1474" s="2"/>
      <c r="O1474" s="7"/>
      <c r="P1474" s="2"/>
      <c r="Q1474" s="7"/>
      <c r="R1474" s="14"/>
      <c r="S1474" s="14"/>
      <c r="T1474" s="20"/>
      <c r="U1474" s="20"/>
      <c r="V1474" s="20"/>
      <c r="W1474" s="32"/>
      <c r="X1474" s="173"/>
      <c r="Y1474" s="174"/>
      <c r="Z1474" s="6"/>
      <c r="AA1474" s="6"/>
      <c r="AB1474" s="6"/>
      <c r="AC1474" s="6"/>
      <c r="AD1474" s="6"/>
      <c r="AE1474" s="6"/>
      <c r="AF1474" s="6"/>
      <c r="AG1474" s="6"/>
      <c r="AH1474" s="6"/>
      <c r="AI1474" s="6"/>
      <c r="AJ1474" s="6"/>
    </row>
    <row r="1475" spans="2:36" s="9" customFormat="1" ht="6" hidden="1" customHeight="1" x14ac:dyDescent="0.35">
      <c r="B1475" s="10"/>
      <c r="F1475" s="7"/>
      <c r="G1475" s="2"/>
      <c r="H1475" s="7"/>
      <c r="I1475" s="7"/>
      <c r="J1475" s="7"/>
      <c r="K1475" s="7"/>
      <c r="L1475" s="7"/>
      <c r="M1475" s="3"/>
      <c r="N1475" s="2"/>
      <c r="O1475" s="7"/>
      <c r="P1475" s="2"/>
      <c r="Q1475" s="7"/>
      <c r="R1475" s="14"/>
      <c r="S1475" s="14"/>
      <c r="T1475" s="20"/>
      <c r="U1475" s="20"/>
      <c r="V1475" s="20"/>
      <c r="W1475" s="32"/>
      <c r="X1475" s="173"/>
      <c r="Y1475" s="174"/>
      <c r="Z1475" s="6"/>
      <c r="AA1475" s="6"/>
      <c r="AB1475" s="6"/>
      <c r="AC1475" s="6"/>
      <c r="AD1475" s="6"/>
      <c r="AE1475" s="6"/>
      <c r="AF1475" s="6"/>
      <c r="AG1475" s="6"/>
      <c r="AH1475" s="6"/>
      <c r="AI1475" s="6"/>
      <c r="AJ1475" s="6"/>
    </row>
    <row r="1476" spans="2:36" s="9" customFormat="1" ht="6" hidden="1" customHeight="1" x14ac:dyDescent="0.35">
      <c r="B1476" s="10"/>
      <c r="F1476" s="7"/>
      <c r="G1476" s="2"/>
      <c r="H1476" s="7"/>
      <c r="I1476" s="7"/>
      <c r="J1476" s="7"/>
      <c r="K1476" s="7"/>
      <c r="L1476" s="7"/>
      <c r="M1476" s="3"/>
      <c r="N1476" s="2"/>
      <c r="O1476" s="7"/>
      <c r="P1476" s="2"/>
      <c r="Q1476" s="7"/>
      <c r="R1476" s="14"/>
      <c r="S1476" s="14"/>
      <c r="T1476" s="20"/>
      <c r="U1476" s="20"/>
      <c r="V1476" s="20"/>
      <c r="W1476" s="32"/>
      <c r="X1476" s="173"/>
      <c r="Y1476" s="174"/>
      <c r="Z1476" s="6"/>
      <c r="AA1476" s="6"/>
      <c r="AB1476" s="6"/>
      <c r="AC1476" s="6"/>
      <c r="AD1476" s="6"/>
      <c r="AE1476" s="6"/>
      <c r="AF1476" s="6"/>
      <c r="AG1476" s="6"/>
      <c r="AH1476" s="6"/>
      <c r="AI1476" s="6"/>
      <c r="AJ1476" s="6"/>
    </row>
    <row r="1477" spans="2:36" s="9" customFormat="1" ht="6" hidden="1" customHeight="1" x14ac:dyDescent="0.35">
      <c r="B1477" s="10"/>
      <c r="F1477" s="7"/>
      <c r="G1477" s="2"/>
      <c r="H1477" s="7"/>
      <c r="I1477" s="7"/>
      <c r="J1477" s="7"/>
      <c r="K1477" s="7"/>
      <c r="L1477" s="7"/>
      <c r="M1477" s="3"/>
      <c r="N1477" s="2"/>
      <c r="O1477" s="7"/>
      <c r="P1477" s="2"/>
      <c r="Q1477" s="7"/>
      <c r="R1477" s="14"/>
      <c r="S1477" s="14"/>
      <c r="T1477" s="20"/>
      <c r="U1477" s="20"/>
      <c r="V1477" s="20"/>
      <c r="W1477" s="32"/>
      <c r="X1477" s="173"/>
      <c r="Y1477" s="174"/>
      <c r="Z1477" s="6"/>
      <c r="AA1477" s="6"/>
      <c r="AB1477" s="6"/>
      <c r="AC1477" s="6"/>
      <c r="AD1477" s="6"/>
      <c r="AE1477" s="6"/>
      <c r="AF1477" s="6"/>
      <c r="AG1477" s="6"/>
      <c r="AH1477" s="6"/>
      <c r="AI1477" s="6"/>
      <c r="AJ1477" s="6"/>
    </row>
    <row r="1478" spans="2:36" s="9" customFormat="1" ht="6" hidden="1" customHeight="1" x14ac:dyDescent="0.35">
      <c r="B1478" s="10"/>
      <c r="F1478" s="7"/>
      <c r="G1478" s="2"/>
      <c r="H1478" s="7"/>
      <c r="I1478" s="7"/>
      <c r="J1478" s="7"/>
      <c r="K1478" s="7"/>
      <c r="L1478" s="7"/>
      <c r="M1478" s="3"/>
      <c r="N1478" s="2"/>
      <c r="O1478" s="7"/>
      <c r="P1478" s="2"/>
      <c r="Q1478" s="7"/>
      <c r="R1478" s="14"/>
      <c r="S1478" s="14"/>
      <c r="T1478" s="20"/>
      <c r="U1478" s="20"/>
      <c r="V1478" s="20"/>
      <c r="W1478" s="32"/>
      <c r="X1478" s="173"/>
      <c r="Y1478" s="174"/>
      <c r="Z1478" s="6"/>
      <c r="AA1478" s="6"/>
      <c r="AB1478" s="6"/>
      <c r="AC1478" s="6"/>
      <c r="AD1478" s="6"/>
      <c r="AE1478" s="6"/>
      <c r="AF1478" s="6"/>
      <c r="AG1478" s="6"/>
      <c r="AH1478" s="6"/>
      <c r="AI1478" s="6"/>
      <c r="AJ1478" s="6"/>
    </row>
    <row r="1479" spans="2:36" s="9" customFormat="1" ht="6" hidden="1" customHeight="1" x14ac:dyDescent="0.35">
      <c r="B1479" s="10"/>
      <c r="F1479" s="7"/>
      <c r="G1479" s="2"/>
      <c r="H1479" s="7"/>
      <c r="I1479" s="7"/>
      <c r="J1479" s="7"/>
      <c r="K1479" s="7"/>
      <c r="L1479" s="7"/>
      <c r="M1479" s="3"/>
      <c r="N1479" s="2"/>
      <c r="O1479" s="7"/>
      <c r="P1479" s="2"/>
      <c r="Q1479" s="7"/>
      <c r="R1479" s="14"/>
      <c r="S1479" s="14"/>
      <c r="T1479" s="20"/>
      <c r="U1479" s="20"/>
      <c r="V1479" s="20"/>
      <c r="W1479" s="32"/>
      <c r="X1479" s="173"/>
      <c r="Y1479" s="174"/>
      <c r="Z1479" s="6"/>
      <c r="AA1479" s="6"/>
      <c r="AB1479" s="6"/>
      <c r="AC1479" s="6"/>
      <c r="AD1479" s="6"/>
      <c r="AE1479" s="6"/>
      <c r="AF1479" s="6"/>
      <c r="AG1479" s="6"/>
      <c r="AH1479" s="6"/>
      <c r="AI1479" s="6"/>
      <c r="AJ1479" s="6"/>
    </row>
    <row r="1480" spans="2:36" s="9" customFormat="1" ht="6" hidden="1" customHeight="1" x14ac:dyDescent="0.35">
      <c r="B1480" s="10"/>
      <c r="F1480" s="7"/>
      <c r="G1480" s="2"/>
      <c r="H1480" s="7"/>
      <c r="I1480" s="7"/>
      <c r="J1480" s="7"/>
      <c r="K1480" s="7"/>
      <c r="L1480" s="7"/>
      <c r="M1480" s="3"/>
      <c r="N1480" s="2"/>
      <c r="O1480" s="7"/>
      <c r="P1480" s="2"/>
      <c r="Q1480" s="7"/>
      <c r="R1480" s="14"/>
      <c r="S1480" s="14"/>
      <c r="T1480" s="20"/>
      <c r="U1480" s="20"/>
      <c r="V1480" s="20"/>
      <c r="W1480" s="32"/>
      <c r="X1480" s="173"/>
      <c r="Y1480" s="174"/>
      <c r="Z1480" s="6"/>
      <c r="AA1480" s="6"/>
      <c r="AB1480" s="6"/>
      <c r="AC1480" s="6"/>
      <c r="AD1480" s="6"/>
      <c r="AE1480" s="6"/>
      <c r="AF1480" s="6"/>
      <c r="AG1480" s="6"/>
      <c r="AH1480" s="6"/>
      <c r="AI1480" s="6"/>
      <c r="AJ1480" s="6"/>
    </row>
    <row r="1481" spans="2:36" s="9" customFormat="1" ht="6" hidden="1" customHeight="1" x14ac:dyDescent="0.35">
      <c r="B1481" s="10"/>
      <c r="F1481" s="7"/>
      <c r="G1481" s="2"/>
      <c r="H1481" s="7"/>
      <c r="I1481" s="7"/>
      <c r="J1481" s="7"/>
      <c r="K1481" s="7"/>
      <c r="L1481" s="7"/>
      <c r="M1481" s="3"/>
      <c r="N1481" s="2"/>
      <c r="O1481" s="7"/>
      <c r="P1481" s="2"/>
      <c r="Q1481" s="7"/>
      <c r="R1481" s="14"/>
      <c r="S1481" s="14"/>
      <c r="T1481" s="20"/>
      <c r="U1481" s="20"/>
      <c r="V1481" s="20"/>
      <c r="W1481" s="32"/>
      <c r="X1481" s="173"/>
      <c r="Y1481" s="174"/>
      <c r="Z1481" s="6"/>
      <c r="AA1481" s="6"/>
      <c r="AB1481" s="6"/>
      <c r="AC1481" s="6"/>
      <c r="AD1481" s="6"/>
      <c r="AE1481" s="6"/>
      <c r="AF1481" s="6"/>
      <c r="AG1481" s="6"/>
      <c r="AH1481" s="6"/>
      <c r="AI1481" s="6"/>
      <c r="AJ1481" s="6"/>
    </row>
    <row r="1482" spans="2:36" s="9" customFormat="1" ht="6" hidden="1" customHeight="1" x14ac:dyDescent="0.35">
      <c r="B1482" s="10"/>
      <c r="F1482" s="7"/>
      <c r="G1482" s="2"/>
      <c r="H1482" s="7"/>
      <c r="I1482" s="7"/>
      <c r="J1482" s="7"/>
      <c r="K1482" s="7"/>
      <c r="L1482" s="7"/>
      <c r="M1482" s="3"/>
      <c r="N1482" s="2"/>
      <c r="O1482" s="7"/>
      <c r="P1482" s="2"/>
      <c r="Q1482" s="7"/>
      <c r="R1482" s="14"/>
      <c r="S1482" s="14"/>
      <c r="T1482" s="20"/>
      <c r="U1482" s="20"/>
      <c r="V1482" s="20"/>
      <c r="W1482" s="32"/>
      <c r="X1482" s="173"/>
      <c r="Y1482" s="174"/>
      <c r="Z1482" s="6"/>
      <c r="AA1482" s="6"/>
      <c r="AB1482" s="6"/>
      <c r="AC1482" s="6"/>
      <c r="AD1482" s="6"/>
      <c r="AE1482" s="6"/>
      <c r="AF1482" s="6"/>
      <c r="AG1482" s="6"/>
      <c r="AH1482" s="6"/>
      <c r="AI1482" s="6"/>
      <c r="AJ1482" s="6"/>
    </row>
    <row r="1483" spans="2:36" s="9" customFormat="1" ht="6" hidden="1" customHeight="1" x14ac:dyDescent="0.35">
      <c r="B1483" s="10"/>
      <c r="F1483" s="7"/>
      <c r="G1483" s="2"/>
      <c r="H1483" s="7"/>
      <c r="I1483" s="7"/>
      <c r="J1483" s="7"/>
      <c r="K1483" s="7"/>
      <c r="L1483" s="7"/>
      <c r="M1483" s="3"/>
      <c r="N1483" s="2"/>
      <c r="O1483" s="7"/>
      <c r="P1483" s="2"/>
      <c r="Q1483" s="7"/>
      <c r="R1483" s="14"/>
      <c r="S1483" s="14"/>
      <c r="T1483" s="20"/>
      <c r="U1483" s="20"/>
      <c r="V1483" s="20"/>
      <c r="W1483" s="32"/>
      <c r="X1483" s="173"/>
      <c r="Y1483" s="174"/>
      <c r="Z1483" s="6"/>
      <c r="AA1483" s="6"/>
      <c r="AB1483" s="6"/>
      <c r="AC1483" s="6"/>
      <c r="AD1483" s="6"/>
      <c r="AE1483" s="6"/>
      <c r="AF1483" s="6"/>
      <c r="AG1483" s="6"/>
      <c r="AH1483" s="6"/>
      <c r="AI1483" s="6"/>
      <c r="AJ1483" s="6"/>
    </row>
    <row r="1484" spans="2:36" s="9" customFormat="1" ht="6" hidden="1" customHeight="1" x14ac:dyDescent="0.35">
      <c r="B1484" s="10"/>
      <c r="F1484" s="7"/>
      <c r="G1484" s="2"/>
      <c r="H1484" s="7"/>
      <c r="I1484" s="7"/>
      <c r="J1484" s="7"/>
      <c r="K1484" s="7"/>
      <c r="L1484" s="7"/>
      <c r="M1484" s="3"/>
      <c r="N1484" s="2"/>
      <c r="O1484" s="7"/>
      <c r="P1484" s="2"/>
      <c r="Q1484" s="7"/>
      <c r="R1484" s="14"/>
      <c r="S1484" s="14"/>
      <c r="T1484" s="20"/>
      <c r="U1484" s="20"/>
      <c r="V1484" s="20"/>
      <c r="W1484" s="32"/>
      <c r="X1484" s="173"/>
      <c r="Y1484" s="174"/>
      <c r="Z1484" s="6"/>
      <c r="AA1484" s="6"/>
      <c r="AB1484" s="6"/>
      <c r="AC1484" s="6"/>
      <c r="AD1484" s="6"/>
      <c r="AE1484" s="6"/>
      <c r="AF1484" s="6"/>
      <c r="AG1484" s="6"/>
      <c r="AH1484" s="6"/>
      <c r="AI1484" s="6"/>
      <c r="AJ1484" s="6"/>
    </row>
    <row r="1485" spans="2:36" s="9" customFormat="1" ht="6" hidden="1" customHeight="1" x14ac:dyDescent="0.35">
      <c r="B1485" s="10"/>
      <c r="F1485" s="7"/>
      <c r="G1485" s="2"/>
      <c r="H1485" s="7"/>
      <c r="I1485" s="7"/>
      <c r="J1485" s="7"/>
      <c r="K1485" s="7"/>
      <c r="L1485" s="7"/>
      <c r="M1485" s="3"/>
      <c r="N1485" s="2"/>
      <c r="O1485" s="7"/>
      <c r="P1485" s="2"/>
      <c r="Q1485" s="7"/>
      <c r="R1485" s="14"/>
      <c r="S1485" s="14"/>
      <c r="T1485" s="20"/>
      <c r="U1485" s="20"/>
      <c r="V1485" s="20"/>
      <c r="W1485" s="32"/>
      <c r="X1485" s="173"/>
      <c r="Y1485" s="174"/>
      <c r="Z1485" s="6"/>
      <c r="AA1485" s="6"/>
      <c r="AB1485" s="6"/>
      <c r="AC1485" s="6"/>
      <c r="AD1485" s="6"/>
      <c r="AE1485" s="6"/>
      <c r="AF1485" s="6"/>
      <c r="AG1485" s="6"/>
      <c r="AH1485" s="6"/>
      <c r="AI1485" s="6"/>
      <c r="AJ1485" s="6"/>
    </row>
    <row r="1486" spans="2:36" s="9" customFormat="1" ht="6" hidden="1" customHeight="1" x14ac:dyDescent="0.35">
      <c r="B1486" s="10"/>
      <c r="F1486" s="7"/>
      <c r="G1486" s="2"/>
      <c r="H1486" s="7"/>
      <c r="I1486" s="7"/>
      <c r="J1486" s="7"/>
      <c r="K1486" s="7"/>
      <c r="L1486" s="7"/>
      <c r="M1486" s="3"/>
      <c r="N1486" s="2"/>
      <c r="O1486" s="7"/>
      <c r="P1486" s="2"/>
      <c r="Q1486" s="7"/>
      <c r="R1486" s="14"/>
      <c r="S1486" s="14"/>
      <c r="T1486" s="20"/>
      <c r="U1486" s="20"/>
      <c r="V1486" s="20"/>
      <c r="W1486" s="32"/>
      <c r="X1486" s="173"/>
      <c r="Y1486" s="174"/>
      <c r="Z1486" s="6"/>
      <c r="AA1486" s="6"/>
      <c r="AB1486" s="6"/>
      <c r="AC1486" s="6"/>
      <c r="AD1486" s="6"/>
      <c r="AE1486" s="6"/>
      <c r="AF1486" s="6"/>
      <c r="AG1486" s="6"/>
      <c r="AH1486" s="6"/>
      <c r="AI1486" s="6"/>
      <c r="AJ1486" s="6"/>
    </row>
    <row r="1487" spans="2:36" s="9" customFormat="1" ht="6" hidden="1" customHeight="1" x14ac:dyDescent="0.35">
      <c r="B1487" s="10"/>
      <c r="F1487" s="7"/>
      <c r="G1487" s="2"/>
      <c r="H1487" s="7"/>
      <c r="I1487" s="7"/>
      <c r="J1487" s="7"/>
      <c r="K1487" s="7"/>
      <c r="L1487" s="7"/>
      <c r="M1487" s="3"/>
      <c r="N1487" s="2"/>
      <c r="O1487" s="7"/>
      <c r="P1487" s="2"/>
      <c r="Q1487" s="7"/>
      <c r="R1487" s="14"/>
      <c r="S1487" s="14"/>
      <c r="T1487" s="20"/>
      <c r="U1487" s="20"/>
      <c r="V1487" s="20"/>
      <c r="W1487" s="32"/>
      <c r="X1487" s="173"/>
      <c r="Y1487" s="174"/>
      <c r="Z1487" s="6"/>
      <c r="AA1487" s="6"/>
      <c r="AB1487" s="6"/>
      <c r="AC1487" s="6"/>
      <c r="AD1487" s="6"/>
      <c r="AE1487" s="6"/>
      <c r="AF1487" s="6"/>
      <c r="AG1487" s="6"/>
      <c r="AH1487" s="6"/>
      <c r="AI1487" s="6"/>
      <c r="AJ1487" s="6"/>
    </row>
    <row r="1488" spans="2:36" s="9" customFormat="1" ht="6" hidden="1" customHeight="1" x14ac:dyDescent="0.35">
      <c r="B1488" s="10"/>
      <c r="F1488" s="7"/>
      <c r="G1488" s="2"/>
      <c r="H1488" s="7"/>
      <c r="I1488" s="7"/>
      <c r="J1488" s="7"/>
      <c r="K1488" s="7"/>
      <c r="L1488" s="7"/>
      <c r="M1488" s="3"/>
      <c r="N1488" s="2"/>
      <c r="O1488" s="7"/>
      <c r="P1488" s="2"/>
      <c r="Q1488" s="7"/>
      <c r="R1488" s="14"/>
      <c r="S1488" s="14"/>
      <c r="T1488" s="20"/>
      <c r="U1488" s="20"/>
      <c r="V1488" s="20"/>
      <c r="W1488" s="32"/>
      <c r="X1488" s="173"/>
      <c r="Y1488" s="174"/>
      <c r="Z1488" s="6"/>
      <c r="AA1488" s="6"/>
      <c r="AB1488" s="6"/>
      <c r="AC1488" s="6"/>
      <c r="AD1488" s="6"/>
      <c r="AE1488" s="6"/>
      <c r="AF1488" s="6"/>
      <c r="AG1488" s="6"/>
      <c r="AH1488" s="6"/>
      <c r="AI1488" s="6"/>
      <c r="AJ1488" s="6"/>
    </row>
    <row r="1489" spans="2:36" s="9" customFormat="1" ht="6" hidden="1" customHeight="1" x14ac:dyDescent="0.35">
      <c r="B1489" s="10"/>
      <c r="F1489" s="7"/>
      <c r="G1489" s="2"/>
      <c r="H1489" s="7"/>
      <c r="I1489" s="7"/>
      <c r="J1489" s="7"/>
      <c r="K1489" s="7"/>
      <c r="L1489" s="7"/>
      <c r="M1489" s="3"/>
      <c r="N1489" s="2"/>
      <c r="O1489" s="7"/>
      <c r="P1489" s="2"/>
      <c r="Q1489" s="7"/>
      <c r="R1489" s="14"/>
      <c r="S1489" s="14"/>
      <c r="T1489" s="20"/>
      <c r="U1489" s="20"/>
      <c r="V1489" s="20"/>
      <c r="W1489" s="32"/>
      <c r="X1489" s="173"/>
      <c r="Y1489" s="174"/>
      <c r="Z1489" s="6"/>
      <c r="AA1489" s="6"/>
      <c r="AB1489" s="6"/>
      <c r="AC1489" s="6"/>
      <c r="AD1489" s="6"/>
      <c r="AE1489" s="6"/>
      <c r="AF1489" s="6"/>
      <c r="AG1489" s="6"/>
      <c r="AH1489" s="6"/>
      <c r="AI1489" s="6"/>
      <c r="AJ1489" s="6"/>
    </row>
    <row r="1490" spans="2:36" s="9" customFormat="1" ht="6" hidden="1" customHeight="1" x14ac:dyDescent="0.35">
      <c r="B1490" s="10"/>
      <c r="F1490" s="7"/>
      <c r="G1490" s="2"/>
      <c r="H1490" s="7"/>
      <c r="I1490" s="7"/>
      <c r="J1490" s="7"/>
      <c r="K1490" s="7"/>
      <c r="L1490" s="7"/>
      <c r="M1490" s="3"/>
      <c r="N1490" s="2"/>
      <c r="O1490" s="7"/>
      <c r="P1490" s="2"/>
      <c r="Q1490" s="7"/>
      <c r="R1490" s="14"/>
      <c r="S1490" s="14"/>
      <c r="T1490" s="20"/>
      <c r="U1490" s="20"/>
      <c r="V1490" s="20"/>
      <c r="W1490" s="32"/>
      <c r="X1490" s="173"/>
      <c r="Y1490" s="174"/>
      <c r="Z1490" s="6"/>
      <c r="AA1490" s="6"/>
      <c r="AB1490" s="6"/>
      <c r="AC1490" s="6"/>
      <c r="AD1490" s="6"/>
      <c r="AE1490" s="6"/>
      <c r="AF1490" s="6"/>
      <c r="AG1490" s="6"/>
      <c r="AH1490" s="6"/>
      <c r="AI1490" s="6"/>
      <c r="AJ1490" s="6"/>
    </row>
    <row r="1491" spans="2:36" s="9" customFormat="1" ht="6" hidden="1" customHeight="1" x14ac:dyDescent="0.35">
      <c r="B1491" s="10"/>
      <c r="F1491" s="7"/>
      <c r="G1491" s="2"/>
      <c r="H1491" s="7"/>
      <c r="I1491" s="7"/>
      <c r="J1491" s="7"/>
      <c r="K1491" s="7"/>
      <c r="L1491" s="7"/>
      <c r="M1491" s="3"/>
      <c r="N1491" s="2"/>
      <c r="O1491" s="7"/>
      <c r="P1491" s="2"/>
      <c r="Q1491" s="7"/>
      <c r="R1491" s="14"/>
      <c r="S1491" s="14"/>
      <c r="T1491" s="20"/>
      <c r="U1491" s="20"/>
      <c r="V1491" s="20"/>
      <c r="W1491" s="32"/>
      <c r="X1491" s="173"/>
      <c r="Y1491" s="174"/>
      <c r="Z1491" s="6"/>
      <c r="AA1491" s="6"/>
      <c r="AB1491" s="6"/>
      <c r="AC1491" s="6"/>
      <c r="AD1491" s="6"/>
      <c r="AE1491" s="6"/>
      <c r="AF1491" s="6"/>
      <c r="AG1491" s="6"/>
      <c r="AH1491" s="6"/>
      <c r="AI1491" s="6"/>
      <c r="AJ1491" s="6"/>
    </row>
    <row r="1492" spans="2:36" s="9" customFormat="1" ht="6" hidden="1" customHeight="1" x14ac:dyDescent="0.35">
      <c r="B1492" s="10"/>
      <c r="F1492" s="7"/>
      <c r="G1492" s="2"/>
      <c r="H1492" s="7"/>
      <c r="I1492" s="7"/>
      <c r="J1492" s="7"/>
      <c r="K1492" s="7"/>
      <c r="L1492" s="7"/>
      <c r="M1492" s="3"/>
      <c r="N1492" s="2"/>
      <c r="O1492" s="7"/>
      <c r="P1492" s="2"/>
      <c r="Q1492" s="7"/>
      <c r="R1492" s="14"/>
      <c r="S1492" s="14"/>
      <c r="T1492" s="20"/>
      <c r="U1492" s="20"/>
      <c r="V1492" s="20"/>
      <c r="W1492" s="32"/>
      <c r="X1492" s="173"/>
      <c r="Y1492" s="174"/>
      <c r="Z1492" s="6"/>
      <c r="AA1492" s="6"/>
      <c r="AB1492" s="6"/>
      <c r="AC1492" s="6"/>
      <c r="AD1492" s="6"/>
      <c r="AE1492" s="6"/>
      <c r="AF1492" s="6"/>
      <c r="AG1492" s="6"/>
      <c r="AH1492" s="6"/>
      <c r="AI1492" s="6"/>
      <c r="AJ1492" s="6"/>
    </row>
    <row r="1493" spans="2:36" s="9" customFormat="1" ht="6" hidden="1" customHeight="1" x14ac:dyDescent="0.35">
      <c r="B1493" s="10"/>
      <c r="F1493" s="7"/>
      <c r="G1493" s="2"/>
      <c r="H1493" s="7"/>
      <c r="I1493" s="7"/>
      <c r="J1493" s="7"/>
      <c r="K1493" s="7"/>
      <c r="L1493" s="7"/>
      <c r="M1493" s="3"/>
      <c r="N1493" s="2"/>
      <c r="O1493" s="7"/>
      <c r="P1493" s="2"/>
      <c r="Q1493" s="7"/>
      <c r="R1493" s="14"/>
      <c r="S1493" s="14"/>
      <c r="T1493" s="20"/>
      <c r="U1493" s="20"/>
      <c r="V1493" s="20"/>
      <c r="W1493" s="32"/>
      <c r="X1493" s="173"/>
      <c r="Y1493" s="174"/>
      <c r="Z1493" s="6"/>
      <c r="AA1493" s="6"/>
      <c r="AB1493" s="6"/>
      <c r="AC1493" s="6"/>
      <c r="AD1493" s="6"/>
      <c r="AE1493" s="6"/>
      <c r="AF1493" s="6"/>
      <c r="AG1493" s="6"/>
      <c r="AH1493" s="6"/>
      <c r="AI1493" s="6"/>
      <c r="AJ1493" s="6"/>
    </row>
    <row r="1494" spans="2:36" s="9" customFormat="1" ht="6" hidden="1" customHeight="1" x14ac:dyDescent="0.35">
      <c r="B1494" s="10"/>
      <c r="F1494" s="7"/>
      <c r="G1494" s="2"/>
      <c r="H1494" s="7"/>
      <c r="I1494" s="7"/>
      <c r="J1494" s="7"/>
      <c r="K1494" s="7"/>
      <c r="L1494" s="7"/>
      <c r="M1494" s="3"/>
      <c r="N1494" s="2"/>
      <c r="O1494" s="7"/>
      <c r="P1494" s="2"/>
      <c r="Q1494" s="7"/>
      <c r="R1494" s="14"/>
      <c r="S1494" s="14"/>
      <c r="T1494" s="20"/>
      <c r="U1494" s="20"/>
      <c r="V1494" s="20"/>
      <c r="W1494" s="32"/>
      <c r="X1494" s="173"/>
      <c r="Y1494" s="174"/>
      <c r="Z1494" s="6"/>
      <c r="AA1494" s="6"/>
      <c r="AB1494" s="6"/>
      <c r="AC1494" s="6"/>
      <c r="AD1494" s="6"/>
      <c r="AE1494" s="6"/>
      <c r="AF1494" s="6"/>
      <c r="AG1494" s="6"/>
      <c r="AH1494" s="6"/>
      <c r="AI1494" s="6"/>
      <c r="AJ1494" s="6"/>
    </row>
    <row r="1495" spans="2:36" s="9" customFormat="1" ht="6" hidden="1" customHeight="1" x14ac:dyDescent="0.35">
      <c r="B1495" s="10"/>
      <c r="F1495" s="7"/>
      <c r="G1495" s="2"/>
      <c r="H1495" s="7"/>
      <c r="I1495" s="7"/>
      <c r="J1495" s="7"/>
      <c r="K1495" s="7"/>
      <c r="L1495" s="7"/>
      <c r="M1495" s="3"/>
      <c r="N1495" s="2"/>
      <c r="O1495" s="7"/>
      <c r="P1495" s="2"/>
      <c r="Q1495" s="7"/>
      <c r="R1495" s="14"/>
      <c r="S1495" s="14"/>
      <c r="T1495" s="20"/>
      <c r="U1495" s="20"/>
      <c r="V1495" s="20"/>
      <c r="W1495" s="32"/>
      <c r="X1495" s="173"/>
      <c r="Y1495" s="174"/>
      <c r="Z1495" s="6"/>
      <c r="AA1495" s="6"/>
      <c r="AB1495" s="6"/>
      <c r="AC1495" s="6"/>
      <c r="AD1495" s="6"/>
      <c r="AE1495" s="6"/>
      <c r="AF1495" s="6"/>
      <c r="AG1495" s="6"/>
      <c r="AH1495" s="6"/>
      <c r="AI1495" s="6"/>
      <c r="AJ1495" s="6"/>
    </row>
    <row r="1496" spans="2:36" s="9" customFormat="1" ht="6" hidden="1" customHeight="1" x14ac:dyDescent="0.35">
      <c r="B1496" s="10"/>
      <c r="F1496" s="7"/>
      <c r="G1496" s="2"/>
      <c r="H1496" s="7"/>
      <c r="I1496" s="7"/>
      <c r="J1496" s="7"/>
      <c r="K1496" s="7"/>
      <c r="L1496" s="7"/>
      <c r="M1496" s="3"/>
      <c r="N1496" s="2"/>
      <c r="O1496" s="7"/>
      <c r="P1496" s="2"/>
      <c r="Q1496" s="7"/>
      <c r="R1496" s="14"/>
      <c r="S1496" s="14"/>
      <c r="T1496" s="20"/>
      <c r="U1496" s="20"/>
      <c r="V1496" s="20"/>
      <c r="W1496" s="32"/>
      <c r="X1496" s="173"/>
      <c r="Y1496" s="174"/>
      <c r="Z1496" s="6"/>
      <c r="AA1496" s="6"/>
      <c r="AB1496" s="6"/>
      <c r="AC1496" s="6"/>
      <c r="AD1496" s="6"/>
      <c r="AE1496" s="6"/>
      <c r="AF1496" s="6"/>
      <c r="AG1496" s="6"/>
      <c r="AH1496" s="6"/>
      <c r="AI1496" s="6"/>
      <c r="AJ1496" s="6"/>
    </row>
    <row r="1497" spans="2:36" s="9" customFormat="1" ht="6" hidden="1" customHeight="1" x14ac:dyDescent="0.35">
      <c r="B1497" s="10"/>
      <c r="F1497" s="7"/>
      <c r="G1497" s="2"/>
      <c r="H1497" s="7"/>
      <c r="I1497" s="7"/>
      <c r="J1497" s="7"/>
      <c r="K1497" s="7"/>
      <c r="L1497" s="7"/>
      <c r="M1497" s="3"/>
      <c r="N1497" s="2"/>
      <c r="O1497" s="7"/>
      <c r="P1497" s="2"/>
      <c r="Q1497" s="7"/>
      <c r="R1497" s="14"/>
      <c r="S1497" s="14"/>
      <c r="T1497" s="20"/>
      <c r="U1497" s="20"/>
      <c r="V1497" s="20"/>
      <c r="W1497" s="32"/>
      <c r="X1497" s="173"/>
      <c r="Y1497" s="174"/>
      <c r="Z1497" s="6"/>
      <c r="AA1497" s="6"/>
      <c r="AB1497" s="6"/>
      <c r="AC1497" s="6"/>
      <c r="AD1497" s="6"/>
      <c r="AE1497" s="6"/>
      <c r="AF1497" s="6"/>
      <c r="AG1497" s="6"/>
      <c r="AH1497" s="6"/>
      <c r="AI1497" s="6"/>
      <c r="AJ1497" s="6"/>
    </row>
    <row r="1498" spans="2:36" s="9" customFormat="1" ht="6" hidden="1" customHeight="1" x14ac:dyDescent="0.35">
      <c r="B1498" s="10"/>
      <c r="F1498" s="7"/>
      <c r="G1498" s="2"/>
      <c r="H1498" s="7"/>
      <c r="I1498" s="7"/>
      <c r="J1498" s="7"/>
      <c r="K1498" s="7"/>
      <c r="L1498" s="7"/>
      <c r="M1498" s="3"/>
      <c r="N1498" s="2"/>
      <c r="O1498" s="7"/>
      <c r="P1498" s="2"/>
      <c r="Q1498" s="7"/>
      <c r="R1498" s="14"/>
      <c r="S1498" s="14"/>
      <c r="T1498" s="20"/>
      <c r="U1498" s="20"/>
      <c r="V1498" s="20"/>
      <c r="W1498" s="32"/>
      <c r="X1498" s="173"/>
      <c r="Y1498" s="174"/>
      <c r="Z1498" s="6"/>
      <c r="AA1498" s="6"/>
      <c r="AB1498" s="6"/>
      <c r="AC1498" s="6"/>
      <c r="AD1498" s="6"/>
      <c r="AE1498" s="6"/>
      <c r="AF1498" s="6"/>
      <c r="AG1498" s="6"/>
      <c r="AH1498" s="6"/>
      <c r="AI1498" s="6"/>
      <c r="AJ1498" s="6"/>
    </row>
    <row r="1499" spans="2:36" s="9" customFormat="1" ht="6" hidden="1" customHeight="1" x14ac:dyDescent="0.35">
      <c r="B1499" s="10"/>
      <c r="F1499" s="7"/>
      <c r="G1499" s="2"/>
      <c r="H1499" s="7"/>
      <c r="I1499" s="7"/>
      <c r="J1499" s="7"/>
      <c r="K1499" s="7"/>
      <c r="L1499" s="7"/>
      <c r="M1499" s="3"/>
      <c r="N1499" s="2"/>
      <c r="O1499" s="7"/>
      <c r="P1499" s="2"/>
      <c r="Q1499" s="7"/>
      <c r="R1499" s="14"/>
      <c r="S1499" s="14"/>
      <c r="T1499" s="20"/>
      <c r="U1499" s="20"/>
      <c r="V1499" s="20"/>
      <c r="W1499" s="32"/>
      <c r="X1499" s="173"/>
      <c r="Y1499" s="174"/>
      <c r="Z1499" s="6"/>
      <c r="AA1499" s="6"/>
      <c r="AB1499" s="6"/>
      <c r="AC1499" s="6"/>
      <c r="AD1499" s="6"/>
      <c r="AE1499" s="6"/>
      <c r="AF1499" s="6"/>
      <c r="AG1499" s="6"/>
      <c r="AH1499" s="6"/>
      <c r="AI1499" s="6"/>
      <c r="AJ1499" s="6"/>
    </row>
    <row r="1500" spans="2:36" s="9" customFormat="1" ht="6" hidden="1" customHeight="1" x14ac:dyDescent="0.35">
      <c r="B1500" s="10"/>
      <c r="F1500" s="7"/>
      <c r="G1500" s="2"/>
      <c r="H1500" s="7"/>
      <c r="I1500" s="7"/>
      <c r="J1500" s="7"/>
      <c r="K1500" s="7"/>
      <c r="L1500" s="7"/>
      <c r="M1500" s="3"/>
      <c r="N1500" s="2"/>
      <c r="O1500" s="7"/>
      <c r="P1500" s="2"/>
      <c r="Q1500" s="7"/>
      <c r="R1500" s="14"/>
      <c r="S1500" s="14"/>
      <c r="T1500" s="20"/>
      <c r="U1500" s="20"/>
      <c r="V1500" s="20"/>
      <c r="W1500" s="32"/>
      <c r="X1500" s="173"/>
      <c r="Y1500" s="174"/>
      <c r="Z1500" s="6"/>
      <c r="AA1500" s="6"/>
      <c r="AB1500" s="6"/>
      <c r="AC1500" s="6"/>
      <c r="AD1500" s="6"/>
      <c r="AE1500" s="6"/>
      <c r="AF1500" s="6"/>
      <c r="AG1500" s="6"/>
      <c r="AH1500" s="6"/>
      <c r="AI1500" s="6"/>
      <c r="AJ1500" s="6"/>
    </row>
    <row r="1501" spans="2:36" s="9" customFormat="1" ht="6" hidden="1" customHeight="1" x14ac:dyDescent="0.35">
      <c r="B1501" s="10"/>
      <c r="F1501" s="7"/>
      <c r="G1501" s="2"/>
      <c r="H1501" s="7"/>
      <c r="I1501" s="7"/>
      <c r="J1501" s="7"/>
      <c r="K1501" s="7"/>
      <c r="L1501" s="7"/>
      <c r="M1501" s="3"/>
      <c r="N1501" s="2"/>
      <c r="O1501" s="7"/>
      <c r="P1501" s="2"/>
      <c r="Q1501" s="7"/>
      <c r="R1501" s="14"/>
      <c r="S1501" s="14"/>
      <c r="T1501" s="20"/>
      <c r="U1501" s="20"/>
      <c r="V1501" s="20"/>
      <c r="W1501" s="32"/>
      <c r="X1501" s="173"/>
      <c r="Y1501" s="174"/>
      <c r="Z1501" s="6"/>
      <c r="AA1501" s="6"/>
      <c r="AB1501" s="6"/>
      <c r="AC1501" s="6"/>
      <c r="AD1501" s="6"/>
      <c r="AE1501" s="6"/>
      <c r="AF1501" s="6"/>
      <c r="AG1501" s="6"/>
      <c r="AH1501" s="6"/>
      <c r="AI1501" s="6"/>
      <c r="AJ1501" s="6"/>
    </row>
    <row r="1502" spans="2:36" s="9" customFormat="1" ht="6" hidden="1" customHeight="1" x14ac:dyDescent="0.35">
      <c r="B1502" s="10"/>
      <c r="F1502" s="7"/>
      <c r="G1502" s="2"/>
      <c r="H1502" s="7"/>
      <c r="I1502" s="7"/>
      <c r="J1502" s="7"/>
      <c r="K1502" s="7"/>
      <c r="L1502" s="7"/>
      <c r="M1502" s="3"/>
      <c r="N1502" s="2"/>
      <c r="O1502" s="7"/>
      <c r="P1502" s="2"/>
      <c r="Q1502" s="7"/>
      <c r="R1502" s="14"/>
      <c r="S1502" s="14"/>
      <c r="T1502" s="20"/>
      <c r="U1502" s="20"/>
      <c r="V1502" s="20"/>
      <c r="W1502" s="32"/>
      <c r="X1502" s="173"/>
      <c r="Y1502" s="174"/>
      <c r="Z1502" s="6"/>
      <c r="AA1502" s="6"/>
      <c r="AB1502" s="6"/>
      <c r="AC1502" s="6"/>
      <c r="AD1502" s="6"/>
      <c r="AE1502" s="6"/>
      <c r="AF1502" s="6"/>
      <c r="AG1502" s="6"/>
      <c r="AH1502" s="6"/>
      <c r="AI1502" s="6"/>
      <c r="AJ1502" s="6"/>
    </row>
    <row r="1503" spans="2:36" s="9" customFormat="1" ht="6" hidden="1" customHeight="1" x14ac:dyDescent="0.35">
      <c r="B1503" s="10"/>
      <c r="F1503" s="7"/>
      <c r="G1503" s="2"/>
      <c r="H1503" s="7"/>
      <c r="I1503" s="7"/>
      <c r="J1503" s="7"/>
      <c r="K1503" s="7"/>
      <c r="L1503" s="7"/>
      <c r="M1503" s="3"/>
      <c r="N1503" s="2"/>
      <c r="O1503" s="7"/>
      <c r="P1503" s="2"/>
      <c r="Q1503" s="7"/>
      <c r="R1503" s="14"/>
      <c r="S1503" s="14"/>
      <c r="T1503" s="20"/>
      <c r="U1503" s="20"/>
      <c r="V1503" s="20"/>
      <c r="W1503" s="32"/>
      <c r="X1503" s="173"/>
      <c r="Y1503" s="174"/>
      <c r="Z1503" s="6"/>
      <c r="AA1503" s="6"/>
      <c r="AB1503" s="6"/>
      <c r="AC1503" s="6"/>
      <c r="AD1503" s="6"/>
      <c r="AE1503" s="6"/>
      <c r="AF1503" s="6"/>
      <c r="AG1503" s="6"/>
      <c r="AH1503" s="6"/>
      <c r="AI1503" s="6"/>
      <c r="AJ1503" s="6"/>
    </row>
    <row r="1504" spans="2:36" s="9" customFormat="1" ht="6" hidden="1" customHeight="1" x14ac:dyDescent="0.35">
      <c r="B1504" s="10"/>
      <c r="F1504" s="7"/>
      <c r="G1504" s="2"/>
      <c r="H1504" s="7"/>
      <c r="I1504" s="7"/>
      <c r="J1504" s="7"/>
      <c r="K1504" s="7"/>
      <c r="L1504" s="7"/>
      <c r="M1504" s="3"/>
      <c r="N1504" s="2"/>
      <c r="O1504" s="7"/>
      <c r="P1504" s="2"/>
      <c r="Q1504" s="7"/>
      <c r="R1504" s="14"/>
      <c r="S1504" s="14"/>
      <c r="T1504" s="20"/>
      <c r="U1504" s="20"/>
      <c r="V1504" s="20"/>
      <c r="W1504" s="32"/>
      <c r="X1504" s="173"/>
      <c r="Y1504" s="174"/>
      <c r="Z1504" s="6"/>
      <c r="AA1504" s="6"/>
      <c r="AB1504" s="6"/>
      <c r="AC1504" s="6"/>
      <c r="AD1504" s="6"/>
      <c r="AE1504" s="6"/>
      <c r="AF1504" s="6"/>
      <c r="AG1504" s="6"/>
      <c r="AH1504" s="6"/>
      <c r="AI1504" s="6"/>
      <c r="AJ1504" s="6"/>
    </row>
    <row r="1505" spans="2:36" s="9" customFormat="1" ht="6" hidden="1" customHeight="1" x14ac:dyDescent="0.35">
      <c r="B1505" s="10"/>
      <c r="F1505" s="7"/>
      <c r="G1505" s="2"/>
      <c r="H1505" s="7"/>
      <c r="I1505" s="7"/>
      <c r="J1505" s="7"/>
      <c r="K1505" s="7"/>
      <c r="L1505" s="7"/>
      <c r="M1505" s="3"/>
      <c r="N1505" s="2"/>
      <c r="O1505" s="7"/>
      <c r="P1505" s="2"/>
      <c r="Q1505" s="7"/>
      <c r="R1505" s="14"/>
      <c r="S1505" s="14"/>
      <c r="T1505" s="20"/>
      <c r="U1505" s="20"/>
      <c r="V1505" s="20"/>
      <c r="W1505" s="32"/>
      <c r="X1505" s="173"/>
      <c r="Y1505" s="174"/>
      <c r="Z1505" s="6"/>
      <c r="AA1505" s="6"/>
      <c r="AB1505" s="6"/>
      <c r="AC1505" s="6"/>
      <c r="AD1505" s="6"/>
      <c r="AE1505" s="6"/>
      <c r="AF1505" s="6"/>
      <c r="AG1505" s="6"/>
      <c r="AH1505" s="6"/>
      <c r="AI1505" s="6"/>
      <c r="AJ1505" s="6"/>
    </row>
    <row r="1506" spans="2:36" s="9" customFormat="1" ht="6" hidden="1" customHeight="1" x14ac:dyDescent="0.35">
      <c r="B1506" s="10"/>
      <c r="F1506" s="7"/>
      <c r="G1506" s="2"/>
      <c r="H1506" s="7"/>
      <c r="I1506" s="7"/>
      <c r="J1506" s="7"/>
      <c r="K1506" s="7"/>
      <c r="L1506" s="7"/>
      <c r="M1506" s="3"/>
      <c r="N1506" s="2"/>
      <c r="O1506" s="7"/>
      <c r="P1506" s="2"/>
      <c r="Q1506" s="7"/>
      <c r="R1506" s="14"/>
      <c r="S1506" s="14"/>
      <c r="T1506" s="20"/>
      <c r="U1506" s="20"/>
      <c r="V1506" s="20"/>
      <c r="W1506" s="32"/>
      <c r="X1506" s="173"/>
      <c r="Y1506" s="174"/>
      <c r="Z1506" s="6"/>
      <c r="AA1506" s="6"/>
      <c r="AB1506" s="6"/>
      <c r="AC1506" s="6"/>
      <c r="AD1506" s="6"/>
      <c r="AE1506" s="6"/>
      <c r="AF1506" s="6"/>
      <c r="AG1506" s="6"/>
      <c r="AH1506" s="6"/>
      <c r="AI1506" s="6"/>
      <c r="AJ1506" s="6"/>
    </row>
    <row r="1507" spans="2:36" s="9" customFormat="1" ht="6" hidden="1" customHeight="1" x14ac:dyDescent="0.35">
      <c r="B1507" s="10"/>
      <c r="F1507" s="7"/>
      <c r="G1507" s="2"/>
      <c r="H1507" s="7"/>
      <c r="I1507" s="7"/>
      <c r="J1507" s="7"/>
      <c r="K1507" s="7"/>
      <c r="L1507" s="7"/>
      <c r="M1507" s="3"/>
      <c r="N1507" s="2"/>
      <c r="O1507" s="7"/>
      <c r="P1507" s="2"/>
      <c r="Q1507" s="7"/>
      <c r="R1507" s="14"/>
      <c r="S1507" s="14"/>
      <c r="T1507" s="20"/>
      <c r="U1507" s="20"/>
      <c r="V1507" s="20"/>
      <c r="W1507" s="32"/>
      <c r="X1507" s="173"/>
      <c r="Y1507" s="174"/>
      <c r="Z1507" s="6"/>
      <c r="AA1507" s="6"/>
      <c r="AB1507" s="6"/>
      <c r="AC1507" s="6"/>
      <c r="AD1507" s="6"/>
      <c r="AE1507" s="6"/>
      <c r="AF1507" s="6"/>
      <c r="AG1507" s="6"/>
      <c r="AH1507" s="6"/>
      <c r="AI1507" s="6"/>
      <c r="AJ1507" s="6"/>
    </row>
    <row r="1508" spans="2:36" s="9" customFormat="1" ht="6" hidden="1" customHeight="1" x14ac:dyDescent="0.35">
      <c r="B1508" s="10"/>
      <c r="F1508" s="7"/>
      <c r="G1508" s="2"/>
      <c r="H1508" s="7"/>
      <c r="I1508" s="7"/>
      <c r="J1508" s="7"/>
      <c r="K1508" s="7"/>
      <c r="L1508" s="7"/>
      <c r="M1508" s="3"/>
      <c r="N1508" s="2"/>
      <c r="O1508" s="7"/>
      <c r="P1508" s="2"/>
      <c r="Q1508" s="7"/>
      <c r="R1508" s="14"/>
      <c r="S1508" s="14"/>
      <c r="T1508" s="20"/>
      <c r="U1508" s="20"/>
      <c r="V1508" s="20"/>
      <c r="W1508" s="32"/>
      <c r="X1508" s="173"/>
      <c r="Y1508" s="174"/>
      <c r="Z1508" s="6"/>
      <c r="AA1508" s="6"/>
      <c r="AB1508" s="6"/>
      <c r="AC1508" s="6"/>
      <c r="AD1508" s="6"/>
      <c r="AE1508" s="6"/>
      <c r="AF1508" s="6"/>
      <c r="AG1508" s="6"/>
      <c r="AH1508" s="6"/>
      <c r="AI1508" s="6"/>
      <c r="AJ1508" s="6"/>
    </row>
    <row r="1509" spans="2:36" s="9" customFormat="1" ht="6" hidden="1" customHeight="1" x14ac:dyDescent="0.35">
      <c r="B1509" s="10"/>
      <c r="F1509" s="7"/>
      <c r="G1509" s="2"/>
      <c r="H1509" s="7"/>
      <c r="I1509" s="7"/>
      <c r="J1509" s="7"/>
      <c r="K1509" s="7"/>
      <c r="L1509" s="7"/>
      <c r="M1509" s="3"/>
      <c r="N1509" s="2"/>
      <c r="O1509" s="7"/>
      <c r="P1509" s="2"/>
      <c r="Q1509" s="7"/>
      <c r="R1509" s="14"/>
      <c r="S1509" s="14"/>
      <c r="T1509" s="20"/>
      <c r="U1509" s="20"/>
      <c r="V1509" s="20"/>
      <c r="W1509" s="32"/>
      <c r="X1509" s="173"/>
      <c r="Y1509" s="174"/>
      <c r="Z1509" s="6"/>
      <c r="AA1509" s="6"/>
      <c r="AB1509" s="6"/>
      <c r="AC1509" s="6"/>
      <c r="AD1509" s="6"/>
      <c r="AE1509" s="6"/>
      <c r="AF1509" s="6"/>
      <c r="AG1509" s="6"/>
      <c r="AH1509" s="6"/>
      <c r="AI1509" s="6"/>
      <c r="AJ1509" s="6"/>
    </row>
    <row r="1510" spans="2:36" s="9" customFormat="1" ht="6" hidden="1" customHeight="1" x14ac:dyDescent="0.35">
      <c r="B1510" s="10"/>
      <c r="F1510" s="7"/>
      <c r="G1510" s="2"/>
      <c r="H1510" s="7"/>
      <c r="I1510" s="7"/>
      <c r="J1510" s="7"/>
      <c r="K1510" s="7"/>
      <c r="L1510" s="7"/>
      <c r="M1510" s="3"/>
      <c r="N1510" s="2"/>
      <c r="O1510" s="7"/>
      <c r="P1510" s="2"/>
      <c r="Q1510" s="7"/>
      <c r="R1510" s="14"/>
      <c r="S1510" s="14"/>
      <c r="T1510" s="20"/>
      <c r="U1510" s="20"/>
      <c r="V1510" s="20"/>
      <c r="W1510" s="32"/>
      <c r="X1510" s="173"/>
      <c r="Y1510" s="174"/>
      <c r="Z1510" s="6"/>
      <c r="AA1510" s="6"/>
      <c r="AB1510" s="6"/>
      <c r="AC1510" s="6"/>
      <c r="AD1510" s="6"/>
      <c r="AE1510" s="6"/>
      <c r="AF1510" s="6"/>
      <c r="AG1510" s="6"/>
      <c r="AH1510" s="6"/>
      <c r="AI1510" s="6"/>
      <c r="AJ1510" s="6"/>
    </row>
    <row r="1511" spans="2:36" s="9" customFormat="1" ht="6" hidden="1" customHeight="1" x14ac:dyDescent="0.35">
      <c r="B1511" s="10"/>
      <c r="F1511" s="7"/>
      <c r="G1511" s="2"/>
      <c r="H1511" s="7"/>
      <c r="I1511" s="7"/>
      <c r="J1511" s="7"/>
      <c r="K1511" s="7"/>
      <c r="L1511" s="7"/>
      <c r="M1511" s="3"/>
      <c r="N1511" s="2"/>
      <c r="O1511" s="7"/>
      <c r="P1511" s="2"/>
      <c r="Q1511" s="7"/>
      <c r="R1511" s="14"/>
      <c r="S1511" s="14"/>
      <c r="T1511" s="20"/>
      <c r="U1511" s="20"/>
      <c r="V1511" s="20"/>
      <c r="W1511" s="32"/>
      <c r="X1511" s="173"/>
      <c r="Y1511" s="174"/>
      <c r="Z1511" s="6"/>
      <c r="AA1511" s="6"/>
      <c r="AB1511" s="6"/>
      <c r="AC1511" s="6"/>
      <c r="AD1511" s="6"/>
      <c r="AE1511" s="6"/>
      <c r="AF1511" s="6"/>
      <c r="AG1511" s="6"/>
      <c r="AH1511" s="6"/>
      <c r="AI1511" s="6"/>
      <c r="AJ1511" s="6"/>
    </row>
    <row r="1512" spans="2:36" s="9" customFormat="1" ht="6" hidden="1" customHeight="1" x14ac:dyDescent="0.35">
      <c r="B1512" s="10"/>
      <c r="F1512" s="7"/>
      <c r="G1512" s="2"/>
      <c r="H1512" s="7"/>
      <c r="I1512" s="7"/>
      <c r="J1512" s="7"/>
      <c r="K1512" s="7"/>
      <c r="L1512" s="7"/>
      <c r="M1512" s="3"/>
      <c r="N1512" s="2"/>
      <c r="O1512" s="7"/>
      <c r="P1512" s="2"/>
      <c r="Q1512" s="7"/>
      <c r="R1512" s="14"/>
      <c r="S1512" s="14"/>
      <c r="T1512" s="20"/>
      <c r="U1512" s="20"/>
      <c r="V1512" s="20"/>
      <c r="W1512" s="32"/>
      <c r="X1512" s="173"/>
      <c r="Y1512" s="174"/>
      <c r="Z1512" s="6"/>
      <c r="AA1512" s="6"/>
      <c r="AB1512" s="6"/>
      <c r="AC1512" s="6"/>
      <c r="AD1512" s="6"/>
      <c r="AE1512" s="6"/>
      <c r="AF1512" s="6"/>
      <c r="AG1512" s="6"/>
      <c r="AH1512" s="6"/>
      <c r="AI1512" s="6"/>
      <c r="AJ1512" s="6"/>
    </row>
    <row r="1513" spans="2:36" s="9" customFormat="1" ht="6" hidden="1" customHeight="1" x14ac:dyDescent="0.35">
      <c r="B1513" s="10"/>
      <c r="F1513" s="7"/>
      <c r="G1513" s="2"/>
      <c r="H1513" s="7"/>
      <c r="I1513" s="7"/>
      <c r="J1513" s="7"/>
      <c r="K1513" s="7"/>
      <c r="L1513" s="7"/>
      <c r="M1513" s="3"/>
      <c r="N1513" s="2"/>
      <c r="O1513" s="7"/>
      <c r="P1513" s="2"/>
      <c r="Q1513" s="7"/>
      <c r="R1513" s="14"/>
      <c r="S1513" s="14"/>
      <c r="T1513" s="20"/>
      <c r="U1513" s="20"/>
      <c r="V1513" s="20"/>
      <c r="W1513" s="32"/>
      <c r="X1513" s="173"/>
      <c r="Y1513" s="174"/>
      <c r="Z1513" s="6"/>
      <c r="AA1513" s="6"/>
      <c r="AB1513" s="6"/>
      <c r="AC1513" s="6"/>
      <c r="AD1513" s="6"/>
      <c r="AE1513" s="6"/>
      <c r="AF1513" s="6"/>
      <c r="AG1513" s="6"/>
      <c r="AH1513" s="6"/>
      <c r="AI1513" s="6"/>
      <c r="AJ1513" s="6"/>
    </row>
    <row r="1514" spans="2:36" s="9" customFormat="1" ht="6" hidden="1" customHeight="1" x14ac:dyDescent="0.35">
      <c r="B1514" s="10"/>
      <c r="F1514" s="7"/>
      <c r="G1514" s="2"/>
      <c r="H1514" s="7"/>
      <c r="I1514" s="7"/>
      <c r="J1514" s="7"/>
      <c r="K1514" s="7"/>
      <c r="L1514" s="7"/>
      <c r="M1514" s="3"/>
      <c r="N1514" s="2"/>
      <c r="O1514" s="7"/>
      <c r="P1514" s="2"/>
      <c r="Q1514" s="7"/>
      <c r="R1514" s="14"/>
      <c r="S1514" s="14"/>
      <c r="T1514" s="20"/>
      <c r="U1514" s="20"/>
      <c r="V1514" s="20"/>
      <c r="W1514" s="32"/>
      <c r="X1514" s="173"/>
      <c r="Y1514" s="174"/>
      <c r="Z1514" s="6"/>
      <c r="AA1514" s="6"/>
      <c r="AB1514" s="6"/>
      <c r="AC1514" s="6"/>
      <c r="AD1514" s="6"/>
      <c r="AE1514" s="6"/>
      <c r="AF1514" s="6"/>
      <c r="AG1514" s="6"/>
      <c r="AH1514" s="6"/>
      <c r="AI1514" s="6"/>
      <c r="AJ1514" s="6"/>
    </row>
    <row r="1515" spans="2:36" s="9" customFormat="1" ht="6" hidden="1" customHeight="1" x14ac:dyDescent="0.35">
      <c r="B1515" s="10"/>
      <c r="F1515" s="7"/>
      <c r="G1515" s="2"/>
      <c r="H1515" s="7"/>
      <c r="I1515" s="7"/>
      <c r="J1515" s="7"/>
      <c r="K1515" s="7"/>
      <c r="L1515" s="7"/>
      <c r="M1515" s="3"/>
      <c r="N1515" s="2"/>
      <c r="O1515" s="7"/>
      <c r="P1515" s="2"/>
      <c r="Q1515" s="7"/>
      <c r="R1515" s="14"/>
      <c r="S1515" s="14"/>
      <c r="T1515" s="20"/>
      <c r="U1515" s="20"/>
      <c r="V1515" s="20"/>
      <c r="W1515" s="32"/>
      <c r="X1515" s="173"/>
      <c r="Y1515" s="174"/>
      <c r="Z1515" s="6"/>
      <c r="AA1515" s="6"/>
      <c r="AB1515" s="6"/>
      <c r="AC1515" s="6"/>
      <c r="AD1515" s="6"/>
      <c r="AE1515" s="6"/>
      <c r="AF1515" s="6"/>
      <c r="AG1515" s="6"/>
      <c r="AH1515" s="6"/>
      <c r="AI1515" s="6"/>
      <c r="AJ1515" s="6"/>
    </row>
    <row r="1516" spans="2:36" s="9" customFormat="1" ht="6" hidden="1" customHeight="1" x14ac:dyDescent="0.35">
      <c r="B1516" s="10"/>
      <c r="F1516" s="7"/>
      <c r="G1516" s="2"/>
      <c r="H1516" s="7"/>
      <c r="I1516" s="7"/>
      <c r="J1516" s="7"/>
      <c r="K1516" s="7"/>
      <c r="L1516" s="7"/>
      <c r="M1516" s="3"/>
      <c r="N1516" s="2"/>
      <c r="O1516" s="7"/>
      <c r="P1516" s="2"/>
      <c r="Q1516" s="7"/>
      <c r="R1516" s="14"/>
      <c r="S1516" s="14"/>
      <c r="T1516" s="20"/>
      <c r="U1516" s="20"/>
      <c r="V1516" s="20"/>
      <c r="W1516" s="32"/>
      <c r="X1516" s="173"/>
      <c r="Y1516" s="174"/>
      <c r="Z1516" s="6"/>
      <c r="AA1516" s="6"/>
      <c r="AB1516" s="6"/>
      <c r="AC1516" s="6"/>
      <c r="AD1516" s="6"/>
      <c r="AE1516" s="6"/>
      <c r="AF1516" s="6"/>
      <c r="AG1516" s="6"/>
      <c r="AH1516" s="6"/>
      <c r="AI1516" s="6"/>
      <c r="AJ1516" s="6"/>
    </row>
    <row r="1517" spans="2:36" s="9" customFormat="1" ht="6" hidden="1" customHeight="1" x14ac:dyDescent="0.35">
      <c r="B1517" s="10"/>
      <c r="F1517" s="7"/>
      <c r="G1517" s="2"/>
      <c r="H1517" s="7"/>
      <c r="I1517" s="7"/>
      <c r="J1517" s="7"/>
      <c r="K1517" s="7"/>
      <c r="L1517" s="7"/>
      <c r="M1517" s="3"/>
      <c r="N1517" s="2"/>
      <c r="O1517" s="7"/>
      <c r="P1517" s="2"/>
      <c r="Q1517" s="7"/>
      <c r="R1517" s="14"/>
      <c r="S1517" s="14"/>
      <c r="T1517" s="20"/>
      <c r="U1517" s="20"/>
      <c r="V1517" s="20"/>
      <c r="W1517" s="32"/>
      <c r="X1517" s="173"/>
      <c r="Y1517" s="174"/>
      <c r="Z1517" s="6"/>
      <c r="AA1517" s="6"/>
      <c r="AB1517" s="6"/>
      <c r="AC1517" s="6"/>
      <c r="AD1517" s="6"/>
      <c r="AE1517" s="6"/>
      <c r="AF1517" s="6"/>
      <c r="AG1517" s="6"/>
      <c r="AH1517" s="6"/>
      <c r="AI1517" s="6"/>
      <c r="AJ1517" s="6"/>
    </row>
    <row r="1518" spans="2:36" s="9" customFormat="1" ht="6" hidden="1" customHeight="1" x14ac:dyDescent="0.35">
      <c r="B1518" s="10"/>
      <c r="F1518" s="7"/>
      <c r="G1518" s="2"/>
      <c r="H1518" s="7"/>
      <c r="I1518" s="7"/>
      <c r="J1518" s="7"/>
      <c r="K1518" s="7"/>
      <c r="L1518" s="7"/>
      <c r="M1518" s="3"/>
      <c r="N1518" s="2"/>
      <c r="O1518" s="7"/>
      <c r="P1518" s="2"/>
      <c r="Q1518" s="7"/>
      <c r="R1518" s="14"/>
      <c r="S1518" s="14"/>
      <c r="T1518" s="20"/>
      <c r="U1518" s="20"/>
      <c r="V1518" s="20"/>
      <c r="W1518" s="32"/>
      <c r="X1518" s="173"/>
      <c r="Y1518" s="174"/>
      <c r="Z1518" s="6"/>
      <c r="AA1518" s="6"/>
      <c r="AB1518" s="6"/>
      <c r="AC1518" s="6"/>
      <c r="AD1518" s="6"/>
      <c r="AE1518" s="6"/>
      <c r="AF1518" s="6"/>
      <c r="AG1518" s="6"/>
      <c r="AH1518" s="6"/>
      <c r="AI1518" s="6"/>
      <c r="AJ1518" s="6"/>
    </row>
    <row r="1519" spans="2:36" s="9" customFormat="1" ht="6" hidden="1" customHeight="1" x14ac:dyDescent="0.35">
      <c r="B1519" s="10"/>
      <c r="F1519" s="7"/>
      <c r="G1519" s="2"/>
      <c r="H1519" s="7"/>
      <c r="I1519" s="7"/>
      <c r="J1519" s="7"/>
      <c r="K1519" s="7"/>
      <c r="L1519" s="7"/>
      <c r="M1519" s="3"/>
      <c r="N1519" s="2"/>
      <c r="O1519" s="7"/>
      <c r="P1519" s="2"/>
      <c r="Q1519" s="7"/>
      <c r="R1519" s="14"/>
      <c r="S1519" s="14"/>
      <c r="T1519" s="20"/>
      <c r="U1519" s="20"/>
      <c r="V1519" s="20"/>
      <c r="W1519" s="32"/>
      <c r="X1519" s="173"/>
      <c r="Y1519" s="174"/>
      <c r="Z1519" s="6"/>
      <c r="AA1519" s="6"/>
      <c r="AB1519" s="6"/>
      <c r="AC1519" s="6"/>
      <c r="AD1519" s="6"/>
      <c r="AE1519" s="6"/>
      <c r="AF1519" s="6"/>
      <c r="AG1519" s="6"/>
      <c r="AH1519" s="6"/>
      <c r="AI1519" s="6"/>
      <c r="AJ1519" s="6"/>
    </row>
    <row r="1520" spans="2:36" s="9" customFormat="1" ht="6" hidden="1" customHeight="1" x14ac:dyDescent="0.35">
      <c r="B1520" s="10"/>
      <c r="F1520" s="7"/>
      <c r="G1520" s="2"/>
      <c r="H1520" s="7"/>
      <c r="I1520" s="7"/>
      <c r="J1520" s="7"/>
      <c r="K1520" s="7"/>
      <c r="L1520" s="7"/>
      <c r="M1520" s="3"/>
      <c r="N1520" s="2"/>
      <c r="O1520" s="7"/>
      <c r="P1520" s="2"/>
      <c r="Q1520" s="7"/>
      <c r="R1520" s="14"/>
      <c r="S1520" s="14"/>
      <c r="T1520" s="20"/>
      <c r="U1520" s="20"/>
      <c r="V1520" s="20"/>
      <c r="W1520" s="32"/>
      <c r="X1520" s="173"/>
      <c r="Y1520" s="174"/>
      <c r="Z1520" s="6"/>
      <c r="AA1520" s="6"/>
      <c r="AB1520" s="6"/>
      <c r="AC1520" s="6"/>
      <c r="AD1520" s="6"/>
      <c r="AE1520" s="6"/>
      <c r="AF1520" s="6"/>
      <c r="AG1520" s="6"/>
      <c r="AH1520" s="6"/>
      <c r="AI1520" s="6"/>
      <c r="AJ1520" s="6"/>
    </row>
    <row r="1521" spans="2:36" s="9" customFormat="1" ht="6" hidden="1" customHeight="1" x14ac:dyDescent="0.35">
      <c r="B1521" s="10"/>
      <c r="F1521" s="7"/>
      <c r="G1521" s="2"/>
      <c r="H1521" s="7"/>
      <c r="I1521" s="7"/>
      <c r="J1521" s="7"/>
      <c r="K1521" s="7"/>
      <c r="L1521" s="7"/>
      <c r="M1521" s="3"/>
      <c r="N1521" s="2"/>
      <c r="O1521" s="7"/>
      <c r="P1521" s="2"/>
      <c r="Q1521" s="7"/>
      <c r="R1521" s="14"/>
      <c r="S1521" s="14"/>
      <c r="T1521" s="20"/>
      <c r="U1521" s="20"/>
      <c r="V1521" s="20"/>
      <c r="W1521" s="32"/>
      <c r="X1521" s="173"/>
      <c r="Y1521" s="174"/>
      <c r="Z1521" s="6"/>
      <c r="AA1521" s="6"/>
      <c r="AB1521" s="6"/>
      <c r="AC1521" s="6"/>
      <c r="AD1521" s="6"/>
      <c r="AE1521" s="6"/>
      <c r="AF1521" s="6"/>
      <c r="AG1521" s="6"/>
      <c r="AH1521" s="6"/>
      <c r="AI1521" s="6"/>
      <c r="AJ1521" s="6"/>
    </row>
    <row r="1522" spans="2:36" s="9" customFormat="1" ht="6" hidden="1" customHeight="1" x14ac:dyDescent="0.35">
      <c r="B1522" s="10"/>
      <c r="F1522" s="7"/>
      <c r="G1522" s="2"/>
      <c r="H1522" s="7"/>
      <c r="I1522" s="7"/>
      <c r="J1522" s="7"/>
      <c r="K1522" s="7"/>
      <c r="L1522" s="7"/>
      <c r="M1522" s="3"/>
      <c r="N1522" s="2"/>
      <c r="O1522" s="7"/>
      <c r="P1522" s="2"/>
      <c r="Q1522" s="7"/>
      <c r="R1522" s="14"/>
      <c r="S1522" s="14"/>
      <c r="T1522" s="20"/>
      <c r="U1522" s="20"/>
      <c r="V1522" s="20"/>
      <c r="W1522" s="32"/>
      <c r="X1522" s="173"/>
      <c r="Y1522" s="174"/>
      <c r="Z1522" s="6"/>
      <c r="AA1522" s="6"/>
      <c r="AB1522" s="6"/>
      <c r="AC1522" s="6"/>
      <c r="AD1522" s="6"/>
      <c r="AE1522" s="6"/>
      <c r="AF1522" s="6"/>
      <c r="AG1522" s="6"/>
      <c r="AH1522" s="6"/>
      <c r="AI1522" s="6"/>
      <c r="AJ1522" s="6"/>
    </row>
    <row r="1523" spans="2:36" s="9" customFormat="1" ht="6" hidden="1" customHeight="1" x14ac:dyDescent="0.35">
      <c r="B1523" s="10"/>
      <c r="F1523" s="7"/>
      <c r="G1523" s="2"/>
      <c r="H1523" s="7"/>
      <c r="I1523" s="7"/>
      <c r="J1523" s="7"/>
      <c r="K1523" s="7"/>
      <c r="L1523" s="7"/>
      <c r="M1523" s="3"/>
      <c r="N1523" s="2"/>
      <c r="O1523" s="7"/>
      <c r="P1523" s="2"/>
      <c r="Q1523" s="7"/>
      <c r="R1523" s="14"/>
      <c r="S1523" s="14"/>
      <c r="T1523" s="20"/>
      <c r="U1523" s="20"/>
      <c r="V1523" s="20"/>
      <c r="W1523" s="32"/>
      <c r="X1523" s="173"/>
      <c r="Y1523" s="174"/>
      <c r="Z1523" s="6"/>
      <c r="AA1523" s="6"/>
      <c r="AB1523" s="6"/>
      <c r="AC1523" s="6"/>
      <c r="AD1523" s="6"/>
      <c r="AE1523" s="6"/>
      <c r="AF1523" s="6"/>
      <c r="AG1523" s="6"/>
      <c r="AH1523" s="6"/>
      <c r="AI1523" s="6"/>
      <c r="AJ1523" s="6"/>
    </row>
    <row r="1524" spans="2:36" s="9" customFormat="1" ht="6" hidden="1" customHeight="1" x14ac:dyDescent="0.35">
      <c r="B1524" s="10"/>
      <c r="F1524" s="7"/>
      <c r="G1524" s="2"/>
      <c r="H1524" s="7"/>
      <c r="I1524" s="7"/>
      <c r="J1524" s="7"/>
      <c r="K1524" s="7"/>
      <c r="L1524" s="7"/>
      <c r="M1524" s="3"/>
      <c r="N1524" s="2"/>
      <c r="O1524" s="7"/>
      <c r="P1524" s="2"/>
      <c r="Q1524" s="7"/>
      <c r="R1524" s="14"/>
      <c r="S1524" s="14"/>
      <c r="T1524" s="20"/>
      <c r="U1524" s="20"/>
      <c r="V1524" s="20"/>
      <c r="W1524" s="32"/>
      <c r="X1524" s="173"/>
      <c r="Y1524" s="174"/>
      <c r="Z1524" s="6"/>
      <c r="AA1524" s="6"/>
      <c r="AB1524" s="6"/>
      <c r="AC1524" s="6"/>
      <c r="AD1524" s="6"/>
      <c r="AE1524" s="6"/>
      <c r="AF1524" s="6"/>
      <c r="AG1524" s="6"/>
      <c r="AH1524" s="6"/>
      <c r="AI1524" s="6"/>
      <c r="AJ1524" s="6"/>
    </row>
    <row r="1525" spans="2:36" s="9" customFormat="1" ht="6" hidden="1" customHeight="1" x14ac:dyDescent="0.35">
      <c r="B1525" s="10"/>
      <c r="F1525" s="7"/>
      <c r="G1525" s="2"/>
      <c r="H1525" s="7"/>
      <c r="I1525" s="7"/>
      <c r="J1525" s="7"/>
      <c r="K1525" s="7"/>
      <c r="L1525" s="7"/>
      <c r="M1525" s="3"/>
      <c r="N1525" s="2"/>
      <c r="O1525" s="7"/>
      <c r="P1525" s="2"/>
      <c r="Q1525" s="7"/>
      <c r="R1525" s="14"/>
      <c r="S1525" s="14"/>
      <c r="T1525" s="20"/>
      <c r="U1525" s="20"/>
      <c r="V1525" s="20"/>
      <c r="W1525" s="32"/>
      <c r="X1525" s="173"/>
      <c r="Y1525" s="174"/>
      <c r="Z1525" s="6"/>
      <c r="AA1525" s="6"/>
      <c r="AB1525" s="6"/>
      <c r="AC1525" s="6"/>
      <c r="AD1525" s="6"/>
      <c r="AE1525" s="6"/>
      <c r="AF1525" s="6"/>
      <c r="AG1525" s="6"/>
      <c r="AH1525" s="6"/>
      <c r="AI1525" s="6"/>
      <c r="AJ1525" s="6"/>
    </row>
    <row r="1526" spans="2:36" s="9" customFormat="1" ht="6" hidden="1" customHeight="1" x14ac:dyDescent="0.35">
      <c r="B1526" s="10"/>
      <c r="F1526" s="7"/>
      <c r="G1526" s="2"/>
      <c r="H1526" s="7"/>
      <c r="I1526" s="7"/>
      <c r="J1526" s="7"/>
      <c r="K1526" s="7"/>
      <c r="L1526" s="7"/>
      <c r="M1526" s="3"/>
      <c r="N1526" s="2"/>
      <c r="O1526" s="7"/>
      <c r="P1526" s="2"/>
      <c r="Q1526" s="7"/>
      <c r="R1526" s="14"/>
      <c r="S1526" s="14"/>
      <c r="T1526" s="20"/>
      <c r="U1526" s="20"/>
      <c r="V1526" s="20"/>
      <c r="W1526" s="32"/>
      <c r="X1526" s="173"/>
      <c r="Y1526" s="174"/>
      <c r="Z1526" s="6"/>
      <c r="AA1526" s="6"/>
      <c r="AB1526" s="6"/>
      <c r="AC1526" s="6"/>
      <c r="AD1526" s="6"/>
      <c r="AE1526" s="6"/>
      <c r="AF1526" s="6"/>
      <c r="AG1526" s="6"/>
      <c r="AH1526" s="6"/>
      <c r="AI1526" s="6"/>
      <c r="AJ1526" s="6"/>
    </row>
    <row r="1527" spans="2:36" s="9" customFormat="1" ht="6" hidden="1" customHeight="1" x14ac:dyDescent="0.35">
      <c r="B1527" s="10"/>
      <c r="F1527" s="7"/>
      <c r="G1527" s="2"/>
      <c r="H1527" s="7"/>
      <c r="I1527" s="7"/>
      <c r="J1527" s="7"/>
      <c r="K1527" s="7"/>
      <c r="L1527" s="7"/>
      <c r="M1527" s="3"/>
      <c r="N1527" s="2"/>
      <c r="O1527" s="7"/>
      <c r="P1527" s="2"/>
      <c r="Q1527" s="7"/>
      <c r="R1527" s="14"/>
      <c r="S1527" s="14"/>
      <c r="T1527" s="20"/>
      <c r="U1527" s="20"/>
      <c r="V1527" s="20"/>
      <c r="W1527" s="32"/>
      <c r="X1527" s="173"/>
      <c r="Y1527" s="174"/>
      <c r="Z1527" s="6"/>
      <c r="AA1527" s="6"/>
      <c r="AB1527" s="6"/>
      <c r="AC1527" s="6"/>
      <c r="AD1527" s="6"/>
      <c r="AE1527" s="6"/>
      <c r="AF1527" s="6"/>
      <c r="AG1527" s="6"/>
      <c r="AH1527" s="6"/>
      <c r="AI1527" s="6"/>
      <c r="AJ1527" s="6"/>
    </row>
    <row r="1528" spans="2:36" s="9" customFormat="1" ht="6" hidden="1" customHeight="1" x14ac:dyDescent="0.35">
      <c r="B1528" s="10"/>
      <c r="F1528" s="7"/>
      <c r="G1528" s="2"/>
      <c r="H1528" s="7"/>
      <c r="I1528" s="7"/>
      <c r="J1528" s="7"/>
      <c r="K1528" s="7"/>
      <c r="L1528" s="7"/>
      <c r="M1528" s="3"/>
      <c r="N1528" s="2"/>
      <c r="O1528" s="7"/>
      <c r="P1528" s="2"/>
      <c r="Q1528" s="7"/>
      <c r="R1528" s="14"/>
      <c r="S1528" s="14"/>
      <c r="T1528" s="20"/>
      <c r="U1528" s="20"/>
      <c r="V1528" s="20"/>
      <c r="W1528" s="32"/>
      <c r="X1528" s="173"/>
      <c r="Y1528" s="174"/>
      <c r="Z1528" s="6"/>
      <c r="AA1528" s="6"/>
      <c r="AB1528" s="6"/>
      <c r="AC1528" s="6"/>
      <c r="AD1528" s="6"/>
      <c r="AE1528" s="6"/>
      <c r="AF1528" s="6"/>
      <c r="AG1528" s="6"/>
      <c r="AH1528" s="6"/>
      <c r="AI1528" s="6"/>
      <c r="AJ1528" s="6"/>
    </row>
    <row r="1529" spans="2:36" s="9" customFormat="1" ht="6" hidden="1" customHeight="1" x14ac:dyDescent="0.35">
      <c r="B1529" s="10"/>
      <c r="F1529" s="7"/>
      <c r="G1529" s="2"/>
      <c r="H1529" s="7"/>
      <c r="I1529" s="7"/>
      <c r="J1529" s="7"/>
      <c r="K1529" s="7"/>
      <c r="L1529" s="7"/>
      <c r="M1529" s="3"/>
      <c r="N1529" s="2"/>
      <c r="O1529" s="7"/>
      <c r="P1529" s="2"/>
      <c r="Q1529" s="7"/>
      <c r="R1529" s="14"/>
      <c r="S1529" s="14"/>
      <c r="T1529" s="20"/>
      <c r="U1529" s="20"/>
      <c r="V1529" s="20"/>
      <c r="W1529" s="32"/>
      <c r="X1529" s="173"/>
      <c r="Y1529" s="174"/>
      <c r="Z1529" s="6"/>
      <c r="AA1529" s="6"/>
      <c r="AB1529" s="6"/>
      <c r="AC1529" s="6"/>
      <c r="AD1529" s="6"/>
      <c r="AE1529" s="6"/>
      <c r="AF1529" s="6"/>
      <c r="AG1529" s="6"/>
      <c r="AH1529" s="6"/>
      <c r="AI1529" s="6"/>
      <c r="AJ1529" s="6"/>
    </row>
    <row r="1530" spans="2:36" s="9" customFormat="1" ht="6" hidden="1" customHeight="1" x14ac:dyDescent="0.35">
      <c r="B1530" s="10"/>
      <c r="F1530" s="7"/>
      <c r="G1530" s="2"/>
      <c r="H1530" s="7"/>
      <c r="I1530" s="7"/>
      <c r="J1530" s="7"/>
      <c r="K1530" s="7"/>
      <c r="L1530" s="7"/>
      <c r="M1530" s="3"/>
      <c r="N1530" s="2"/>
      <c r="O1530" s="7"/>
      <c r="P1530" s="2"/>
      <c r="Q1530" s="7"/>
      <c r="R1530" s="14"/>
      <c r="S1530" s="14"/>
      <c r="T1530" s="20"/>
      <c r="U1530" s="20"/>
      <c r="V1530" s="20"/>
      <c r="W1530" s="32"/>
      <c r="X1530" s="173"/>
      <c r="Y1530" s="174"/>
      <c r="Z1530" s="6"/>
      <c r="AA1530" s="6"/>
      <c r="AB1530" s="6"/>
      <c r="AC1530" s="6"/>
      <c r="AD1530" s="6"/>
      <c r="AE1530" s="6"/>
      <c r="AF1530" s="6"/>
      <c r="AG1530" s="6"/>
      <c r="AH1530" s="6"/>
      <c r="AI1530" s="6"/>
      <c r="AJ1530" s="6"/>
    </row>
    <row r="1531" spans="2:36" s="9" customFormat="1" ht="6" hidden="1" customHeight="1" x14ac:dyDescent="0.35">
      <c r="B1531" s="10"/>
      <c r="F1531" s="7"/>
      <c r="G1531" s="2"/>
      <c r="H1531" s="7"/>
      <c r="I1531" s="7"/>
      <c r="J1531" s="7"/>
      <c r="K1531" s="7"/>
      <c r="L1531" s="7"/>
      <c r="M1531" s="3"/>
      <c r="N1531" s="2"/>
      <c r="O1531" s="7"/>
      <c r="P1531" s="2"/>
      <c r="Q1531" s="7"/>
      <c r="R1531" s="14"/>
      <c r="S1531" s="14"/>
      <c r="T1531" s="20"/>
      <c r="U1531" s="20"/>
      <c r="V1531" s="20"/>
      <c r="W1531" s="32"/>
      <c r="X1531" s="173"/>
      <c r="Y1531" s="174"/>
      <c r="Z1531" s="6"/>
      <c r="AA1531" s="6"/>
      <c r="AB1531" s="6"/>
      <c r="AC1531" s="6"/>
      <c r="AD1531" s="6"/>
      <c r="AE1531" s="6"/>
      <c r="AF1531" s="6"/>
      <c r="AG1531" s="6"/>
      <c r="AH1531" s="6"/>
      <c r="AI1531" s="6"/>
      <c r="AJ1531" s="6"/>
    </row>
    <row r="1532" spans="2:36" s="9" customFormat="1" ht="6" hidden="1" customHeight="1" x14ac:dyDescent="0.35">
      <c r="B1532" s="10"/>
      <c r="F1532" s="7"/>
      <c r="G1532" s="2"/>
      <c r="H1532" s="7"/>
      <c r="I1532" s="7"/>
      <c r="J1532" s="7"/>
      <c r="K1532" s="7"/>
      <c r="L1532" s="7"/>
      <c r="M1532" s="3"/>
      <c r="N1532" s="2"/>
      <c r="O1532" s="7"/>
      <c r="P1532" s="2"/>
      <c r="Q1532" s="7"/>
      <c r="R1532" s="14"/>
      <c r="S1532" s="14"/>
      <c r="T1532" s="20"/>
      <c r="U1532" s="20"/>
      <c r="V1532" s="20"/>
      <c r="W1532" s="32"/>
      <c r="X1532" s="173"/>
      <c r="Y1532" s="174"/>
      <c r="Z1532" s="6"/>
      <c r="AA1532" s="6"/>
      <c r="AB1532" s="6"/>
      <c r="AC1532" s="6"/>
      <c r="AD1532" s="6"/>
      <c r="AE1532" s="6"/>
      <c r="AF1532" s="6"/>
      <c r="AG1532" s="6"/>
      <c r="AH1532" s="6"/>
      <c r="AI1532" s="6"/>
      <c r="AJ1532" s="6"/>
    </row>
    <row r="1533" spans="2:36" s="9" customFormat="1" ht="6" hidden="1" customHeight="1" x14ac:dyDescent="0.35">
      <c r="B1533" s="10"/>
      <c r="F1533" s="7"/>
      <c r="G1533" s="2"/>
      <c r="H1533" s="7"/>
      <c r="I1533" s="7"/>
      <c r="J1533" s="7"/>
      <c r="K1533" s="7"/>
      <c r="L1533" s="7"/>
      <c r="M1533" s="3"/>
      <c r="N1533" s="2"/>
      <c r="O1533" s="7"/>
      <c r="P1533" s="2"/>
      <c r="Q1533" s="7"/>
      <c r="R1533" s="14"/>
      <c r="S1533" s="14"/>
      <c r="T1533" s="20"/>
      <c r="U1533" s="20"/>
      <c r="V1533" s="20"/>
      <c r="W1533" s="32"/>
      <c r="X1533" s="173"/>
      <c r="Y1533" s="174"/>
      <c r="Z1533" s="6"/>
      <c r="AA1533" s="6"/>
      <c r="AB1533" s="6"/>
      <c r="AC1533" s="6"/>
      <c r="AD1533" s="6"/>
      <c r="AE1533" s="6"/>
      <c r="AF1533" s="6"/>
      <c r="AG1533" s="6"/>
      <c r="AH1533" s="6"/>
      <c r="AI1533" s="6"/>
      <c r="AJ1533" s="6"/>
    </row>
    <row r="1534" spans="2:36" s="9" customFormat="1" ht="6" hidden="1" customHeight="1" x14ac:dyDescent="0.35">
      <c r="B1534" s="10"/>
      <c r="F1534" s="7"/>
      <c r="G1534" s="2"/>
      <c r="H1534" s="7"/>
      <c r="I1534" s="7"/>
      <c r="J1534" s="7"/>
      <c r="K1534" s="7"/>
      <c r="L1534" s="7"/>
      <c r="M1534" s="3"/>
      <c r="N1534" s="2"/>
      <c r="O1534" s="7"/>
      <c r="P1534" s="2"/>
      <c r="Q1534" s="7"/>
      <c r="R1534" s="14"/>
      <c r="S1534" s="14"/>
      <c r="T1534" s="20"/>
      <c r="U1534" s="20"/>
      <c r="V1534" s="20"/>
      <c r="W1534" s="32"/>
      <c r="X1534" s="173"/>
      <c r="Y1534" s="174"/>
      <c r="Z1534" s="6"/>
      <c r="AA1534" s="6"/>
      <c r="AB1534" s="6"/>
      <c r="AC1534" s="6"/>
      <c r="AD1534" s="6"/>
      <c r="AE1534" s="6"/>
      <c r="AF1534" s="6"/>
      <c r="AG1534" s="6"/>
      <c r="AH1534" s="6"/>
      <c r="AI1534" s="6"/>
      <c r="AJ1534" s="6"/>
    </row>
    <row r="1535" spans="2:36" s="9" customFormat="1" ht="6" hidden="1" customHeight="1" x14ac:dyDescent="0.35">
      <c r="B1535" s="10"/>
      <c r="F1535" s="7"/>
      <c r="G1535" s="2"/>
      <c r="H1535" s="7"/>
      <c r="I1535" s="7"/>
      <c r="J1535" s="7"/>
      <c r="K1535" s="7"/>
      <c r="L1535" s="7"/>
      <c r="M1535" s="3"/>
      <c r="N1535" s="2"/>
      <c r="O1535" s="7"/>
      <c r="P1535" s="2"/>
      <c r="Q1535" s="7"/>
      <c r="R1535" s="14"/>
      <c r="S1535" s="14"/>
      <c r="T1535" s="20"/>
      <c r="U1535" s="20"/>
      <c r="V1535" s="20"/>
      <c r="W1535" s="32"/>
      <c r="X1535" s="173"/>
      <c r="Y1535" s="174"/>
      <c r="Z1535" s="6"/>
      <c r="AA1535" s="6"/>
      <c r="AB1535" s="6"/>
      <c r="AC1535" s="6"/>
      <c r="AD1535" s="6"/>
      <c r="AE1535" s="6"/>
      <c r="AF1535" s="6"/>
      <c r="AG1535" s="6"/>
      <c r="AH1535" s="6"/>
      <c r="AI1535" s="6"/>
      <c r="AJ1535" s="6"/>
    </row>
    <row r="1536" spans="2:36" s="9" customFormat="1" ht="6" hidden="1" customHeight="1" x14ac:dyDescent="0.35">
      <c r="B1536" s="10"/>
      <c r="F1536" s="7"/>
      <c r="G1536" s="2"/>
      <c r="H1536" s="7"/>
      <c r="I1536" s="7"/>
      <c r="J1536" s="7"/>
      <c r="K1536" s="7"/>
      <c r="L1536" s="7"/>
      <c r="M1536" s="3"/>
      <c r="N1536" s="2"/>
      <c r="O1536" s="7"/>
      <c r="P1536" s="2"/>
      <c r="Q1536" s="7"/>
      <c r="R1536" s="14"/>
      <c r="S1536" s="14"/>
      <c r="T1536" s="20"/>
      <c r="U1536" s="20"/>
      <c r="V1536" s="20"/>
      <c r="W1536" s="32"/>
      <c r="X1536" s="173"/>
      <c r="Y1536" s="174"/>
      <c r="Z1536" s="6"/>
      <c r="AA1536" s="6"/>
      <c r="AB1536" s="6"/>
      <c r="AC1536" s="6"/>
      <c r="AD1536" s="6"/>
      <c r="AE1536" s="6"/>
      <c r="AF1536" s="6"/>
      <c r="AG1536" s="6"/>
      <c r="AH1536" s="6"/>
      <c r="AI1536" s="6"/>
      <c r="AJ1536" s="6"/>
    </row>
    <row r="1537" spans="2:36" s="9" customFormat="1" ht="6" hidden="1" customHeight="1" x14ac:dyDescent="0.35">
      <c r="B1537" s="10"/>
      <c r="F1537" s="7"/>
      <c r="G1537" s="2"/>
      <c r="H1537" s="7"/>
      <c r="I1537" s="7"/>
      <c r="J1537" s="7"/>
      <c r="K1537" s="7"/>
      <c r="L1537" s="7"/>
      <c r="M1537" s="3"/>
      <c r="N1537" s="2"/>
      <c r="O1537" s="7"/>
      <c r="P1537" s="2"/>
      <c r="Q1537" s="7"/>
      <c r="R1537" s="14"/>
      <c r="S1537" s="14"/>
      <c r="T1537" s="20"/>
      <c r="U1537" s="20"/>
      <c r="V1537" s="20"/>
      <c r="W1537" s="32"/>
      <c r="X1537" s="173"/>
      <c r="Y1537" s="174"/>
      <c r="Z1537" s="6"/>
      <c r="AA1537" s="6"/>
      <c r="AB1537" s="6"/>
      <c r="AC1537" s="6"/>
      <c r="AD1537" s="6"/>
      <c r="AE1537" s="6"/>
      <c r="AF1537" s="6"/>
      <c r="AG1537" s="6"/>
      <c r="AH1537" s="6"/>
      <c r="AI1537" s="6"/>
      <c r="AJ1537" s="6"/>
    </row>
    <row r="1538" spans="2:36" s="9" customFormat="1" ht="6" hidden="1" customHeight="1" x14ac:dyDescent="0.35">
      <c r="B1538" s="10"/>
      <c r="F1538" s="7"/>
      <c r="G1538" s="2"/>
      <c r="H1538" s="7"/>
      <c r="I1538" s="7"/>
      <c r="J1538" s="7"/>
      <c r="K1538" s="7"/>
      <c r="L1538" s="7"/>
      <c r="M1538" s="3"/>
      <c r="N1538" s="2"/>
      <c r="O1538" s="7"/>
      <c r="P1538" s="2"/>
      <c r="Q1538" s="7"/>
      <c r="R1538" s="14"/>
      <c r="S1538" s="14"/>
      <c r="T1538" s="20"/>
      <c r="U1538" s="20"/>
      <c r="V1538" s="20"/>
      <c r="W1538" s="32"/>
      <c r="X1538" s="173"/>
      <c r="Y1538" s="174"/>
      <c r="Z1538" s="6"/>
      <c r="AA1538" s="6"/>
      <c r="AB1538" s="6"/>
      <c r="AC1538" s="6"/>
      <c r="AD1538" s="6"/>
      <c r="AE1538" s="6"/>
      <c r="AF1538" s="6"/>
      <c r="AG1538" s="6"/>
      <c r="AH1538" s="6"/>
      <c r="AI1538" s="6"/>
      <c r="AJ1538" s="6"/>
    </row>
    <row r="1539" spans="2:36" s="9" customFormat="1" ht="6" hidden="1" customHeight="1" x14ac:dyDescent="0.35">
      <c r="B1539" s="10"/>
      <c r="F1539" s="7"/>
      <c r="G1539" s="2"/>
      <c r="H1539" s="7"/>
      <c r="I1539" s="7"/>
      <c r="J1539" s="7"/>
      <c r="K1539" s="7"/>
      <c r="L1539" s="7"/>
      <c r="M1539" s="3"/>
      <c r="N1539" s="2"/>
      <c r="O1539" s="7"/>
      <c r="P1539" s="2"/>
      <c r="Q1539" s="7"/>
      <c r="R1539" s="14"/>
      <c r="S1539" s="14"/>
      <c r="T1539" s="20"/>
      <c r="U1539" s="20"/>
      <c r="V1539" s="20"/>
      <c r="W1539" s="32"/>
      <c r="X1539" s="173"/>
      <c r="Y1539" s="174"/>
      <c r="Z1539" s="6"/>
      <c r="AA1539" s="6"/>
      <c r="AB1539" s="6"/>
      <c r="AC1539" s="6"/>
      <c r="AD1539" s="6"/>
      <c r="AE1539" s="6"/>
      <c r="AF1539" s="6"/>
      <c r="AG1539" s="6"/>
      <c r="AH1539" s="6"/>
      <c r="AI1539" s="6"/>
      <c r="AJ1539" s="6"/>
    </row>
    <row r="1540" spans="2:36" s="9" customFormat="1" ht="6" hidden="1" customHeight="1" x14ac:dyDescent="0.35">
      <c r="B1540" s="10"/>
      <c r="F1540" s="7"/>
      <c r="G1540" s="2"/>
      <c r="H1540" s="7"/>
      <c r="I1540" s="7"/>
      <c r="J1540" s="7"/>
      <c r="K1540" s="7"/>
      <c r="L1540" s="7"/>
      <c r="M1540" s="3"/>
      <c r="N1540" s="2"/>
      <c r="O1540" s="7"/>
      <c r="P1540" s="2"/>
      <c r="Q1540" s="7"/>
      <c r="R1540" s="14"/>
      <c r="S1540" s="14"/>
      <c r="T1540" s="20"/>
      <c r="U1540" s="20"/>
      <c r="V1540" s="20"/>
      <c r="W1540" s="32"/>
      <c r="X1540" s="173"/>
      <c r="Y1540" s="174"/>
      <c r="Z1540" s="6"/>
      <c r="AA1540" s="6"/>
      <c r="AB1540" s="6"/>
      <c r="AC1540" s="6"/>
      <c r="AD1540" s="6"/>
      <c r="AE1540" s="6"/>
      <c r="AF1540" s="6"/>
      <c r="AG1540" s="6"/>
      <c r="AH1540" s="6"/>
      <c r="AI1540" s="6"/>
      <c r="AJ1540" s="6"/>
    </row>
    <row r="1541" spans="2:36" s="9" customFormat="1" ht="6" hidden="1" customHeight="1" x14ac:dyDescent="0.35">
      <c r="B1541" s="10"/>
      <c r="F1541" s="7"/>
      <c r="G1541" s="2"/>
      <c r="H1541" s="7"/>
      <c r="I1541" s="7"/>
      <c r="J1541" s="7"/>
      <c r="K1541" s="7"/>
      <c r="L1541" s="7"/>
      <c r="M1541" s="3"/>
      <c r="N1541" s="2"/>
      <c r="O1541" s="7"/>
      <c r="P1541" s="2"/>
      <c r="Q1541" s="7"/>
      <c r="R1541" s="14"/>
      <c r="S1541" s="14"/>
      <c r="T1541" s="20"/>
      <c r="U1541" s="20"/>
      <c r="V1541" s="20"/>
      <c r="W1541" s="32"/>
      <c r="X1541" s="173"/>
      <c r="Y1541" s="174"/>
      <c r="Z1541" s="6"/>
      <c r="AA1541" s="6"/>
      <c r="AB1541" s="6"/>
      <c r="AC1541" s="6"/>
      <c r="AD1541" s="6"/>
      <c r="AE1541" s="6"/>
      <c r="AF1541" s="6"/>
      <c r="AG1541" s="6"/>
      <c r="AH1541" s="6"/>
      <c r="AI1541" s="6"/>
      <c r="AJ1541" s="6"/>
    </row>
    <row r="1542" spans="2:36" s="9" customFormat="1" ht="6" hidden="1" customHeight="1" x14ac:dyDescent="0.35">
      <c r="B1542" s="10"/>
      <c r="F1542" s="7"/>
      <c r="G1542" s="2"/>
      <c r="H1542" s="7"/>
      <c r="I1542" s="7"/>
      <c r="J1542" s="7"/>
      <c r="K1542" s="7"/>
      <c r="L1542" s="7"/>
      <c r="M1542" s="3"/>
      <c r="N1542" s="2"/>
      <c r="O1542" s="7"/>
      <c r="P1542" s="2"/>
      <c r="Q1542" s="7"/>
      <c r="R1542" s="14"/>
      <c r="S1542" s="14"/>
      <c r="T1542" s="20"/>
      <c r="U1542" s="20"/>
      <c r="V1542" s="20"/>
      <c r="W1542" s="32"/>
      <c r="X1542" s="173"/>
      <c r="Y1542" s="174"/>
      <c r="Z1542" s="6"/>
      <c r="AA1542" s="6"/>
      <c r="AB1542" s="6"/>
      <c r="AC1542" s="6"/>
      <c r="AD1542" s="6"/>
      <c r="AE1542" s="6"/>
      <c r="AF1542" s="6"/>
      <c r="AG1542" s="6"/>
      <c r="AH1542" s="6"/>
      <c r="AI1542" s="6"/>
      <c r="AJ1542" s="6"/>
    </row>
    <row r="1543" spans="2:36" s="9" customFormat="1" ht="6" hidden="1" customHeight="1" x14ac:dyDescent="0.35">
      <c r="B1543" s="10"/>
      <c r="F1543" s="7"/>
      <c r="G1543" s="2"/>
      <c r="H1543" s="7"/>
      <c r="I1543" s="7"/>
      <c r="J1543" s="7"/>
      <c r="K1543" s="7"/>
      <c r="L1543" s="7"/>
      <c r="M1543" s="3"/>
      <c r="N1543" s="2"/>
      <c r="O1543" s="7"/>
      <c r="P1543" s="2"/>
      <c r="Q1543" s="7"/>
      <c r="R1543" s="14"/>
      <c r="S1543" s="14"/>
      <c r="T1543" s="20"/>
      <c r="U1543" s="20"/>
      <c r="V1543" s="20"/>
      <c r="W1543" s="32"/>
      <c r="X1543" s="173"/>
      <c r="Y1543" s="174"/>
      <c r="Z1543" s="6"/>
      <c r="AA1543" s="6"/>
      <c r="AB1543" s="6"/>
      <c r="AC1543" s="6"/>
      <c r="AD1543" s="6"/>
      <c r="AE1543" s="6"/>
      <c r="AF1543" s="6"/>
      <c r="AG1543" s="6"/>
      <c r="AH1543" s="6"/>
      <c r="AI1543" s="6"/>
      <c r="AJ1543" s="6"/>
    </row>
    <row r="1544" spans="2:36" s="9" customFormat="1" ht="6" hidden="1" customHeight="1" x14ac:dyDescent="0.35">
      <c r="B1544" s="10"/>
      <c r="F1544" s="7"/>
      <c r="G1544" s="2"/>
      <c r="H1544" s="7"/>
      <c r="I1544" s="7"/>
      <c r="J1544" s="7"/>
      <c r="K1544" s="7"/>
      <c r="L1544" s="7"/>
      <c r="M1544" s="3"/>
      <c r="N1544" s="2"/>
      <c r="O1544" s="7"/>
      <c r="P1544" s="2"/>
      <c r="Q1544" s="7"/>
      <c r="R1544" s="14"/>
      <c r="S1544" s="14"/>
      <c r="T1544" s="20"/>
      <c r="U1544" s="20"/>
      <c r="V1544" s="20"/>
      <c r="W1544" s="32"/>
      <c r="X1544" s="173"/>
      <c r="Y1544" s="174"/>
      <c r="Z1544" s="6"/>
      <c r="AA1544" s="6"/>
      <c r="AB1544" s="6"/>
      <c r="AC1544" s="6"/>
      <c r="AD1544" s="6"/>
      <c r="AE1544" s="6"/>
      <c r="AF1544" s="6"/>
      <c r="AG1544" s="6"/>
      <c r="AH1544" s="6"/>
      <c r="AI1544" s="6"/>
      <c r="AJ1544" s="6"/>
    </row>
    <row r="1545" spans="2:36" s="9" customFormat="1" ht="6" hidden="1" customHeight="1" x14ac:dyDescent="0.35">
      <c r="B1545" s="10"/>
      <c r="F1545" s="7"/>
      <c r="G1545" s="2"/>
      <c r="H1545" s="7"/>
      <c r="I1545" s="7"/>
      <c r="J1545" s="7"/>
      <c r="K1545" s="7"/>
      <c r="L1545" s="7"/>
      <c r="M1545" s="3"/>
      <c r="N1545" s="2"/>
      <c r="O1545" s="7"/>
      <c r="P1545" s="2"/>
      <c r="Q1545" s="7"/>
      <c r="R1545" s="14"/>
      <c r="S1545" s="14"/>
      <c r="T1545" s="20"/>
      <c r="U1545" s="20"/>
      <c r="V1545" s="20"/>
      <c r="W1545" s="32"/>
      <c r="X1545" s="173"/>
      <c r="Y1545" s="174"/>
      <c r="Z1545" s="6"/>
      <c r="AA1545" s="6"/>
      <c r="AB1545" s="6"/>
      <c r="AC1545" s="6"/>
      <c r="AD1545" s="6"/>
      <c r="AE1545" s="6"/>
      <c r="AF1545" s="6"/>
      <c r="AG1545" s="6"/>
      <c r="AH1545" s="6"/>
      <c r="AI1545" s="6"/>
      <c r="AJ1545" s="6"/>
    </row>
    <row r="1546" spans="2:36" s="9" customFormat="1" ht="6" hidden="1" customHeight="1" x14ac:dyDescent="0.35">
      <c r="B1546" s="10"/>
      <c r="F1546" s="7"/>
      <c r="G1546" s="2"/>
      <c r="H1546" s="7"/>
      <c r="I1546" s="7"/>
      <c r="J1546" s="7"/>
      <c r="K1546" s="7"/>
      <c r="L1546" s="7"/>
      <c r="M1546" s="3"/>
      <c r="N1546" s="2"/>
      <c r="O1546" s="7"/>
      <c r="P1546" s="2"/>
      <c r="Q1546" s="7"/>
      <c r="R1546" s="14"/>
      <c r="S1546" s="14"/>
      <c r="T1546" s="20"/>
      <c r="U1546" s="20"/>
      <c r="V1546" s="20"/>
      <c r="W1546" s="32"/>
      <c r="X1546" s="173"/>
      <c r="Y1546" s="174"/>
      <c r="Z1546" s="6"/>
      <c r="AA1546" s="6"/>
      <c r="AB1546" s="6"/>
      <c r="AC1546" s="6"/>
      <c r="AD1546" s="6"/>
      <c r="AE1546" s="6"/>
      <c r="AF1546" s="6"/>
      <c r="AG1546" s="6"/>
      <c r="AH1546" s="6"/>
      <c r="AI1546" s="6"/>
      <c r="AJ1546" s="6"/>
    </row>
    <row r="1547" spans="2:36" s="9" customFormat="1" ht="6" hidden="1" customHeight="1" x14ac:dyDescent="0.35">
      <c r="B1547" s="10"/>
      <c r="F1547" s="7"/>
      <c r="G1547" s="2"/>
      <c r="H1547" s="7"/>
      <c r="I1547" s="7"/>
      <c r="J1547" s="7"/>
      <c r="K1547" s="7"/>
      <c r="L1547" s="7"/>
      <c r="M1547" s="3"/>
      <c r="N1547" s="2"/>
      <c r="O1547" s="7"/>
      <c r="P1547" s="2"/>
      <c r="Q1547" s="7"/>
      <c r="R1547" s="14"/>
      <c r="S1547" s="14"/>
      <c r="T1547" s="20"/>
      <c r="U1547" s="20"/>
      <c r="V1547" s="20"/>
      <c r="W1547" s="32"/>
      <c r="X1547" s="173"/>
      <c r="Y1547" s="174"/>
      <c r="Z1547" s="6"/>
      <c r="AA1547" s="6"/>
      <c r="AB1547" s="6"/>
      <c r="AC1547" s="6"/>
      <c r="AD1547" s="6"/>
      <c r="AE1547" s="6"/>
      <c r="AF1547" s="6"/>
      <c r="AG1547" s="6"/>
      <c r="AH1547" s="6"/>
      <c r="AI1547" s="6"/>
      <c r="AJ1547" s="6"/>
    </row>
    <row r="1548" spans="2:36" s="9" customFormat="1" ht="6" hidden="1" customHeight="1" x14ac:dyDescent="0.35">
      <c r="B1548" s="10"/>
      <c r="F1548" s="7"/>
      <c r="G1548" s="2"/>
      <c r="H1548" s="7"/>
      <c r="I1548" s="7"/>
      <c r="J1548" s="7"/>
      <c r="K1548" s="7"/>
      <c r="L1548" s="7"/>
      <c r="M1548" s="3"/>
      <c r="N1548" s="2"/>
      <c r="O1548" s="7"/>
      <c r="P1548" s="2"/>
      <c r="Q1548" s="7"/>
      <c r="R1548" s="14"/>
      <c r="S1548" s="14"/>
      <c r="T1548" s="20"/>
      <c r="U1548" s="20"/>
      <c r="V1548" s="20"/>
      <c r="W1548" s="32"/>
      <c r="X1548" s="173"/>
      <c r="Y1548" s="174"/>
      <c r="Z1548" s="6"/>
      <c r="AA1548" s="6"/>
      <c r="AB1548" s="6"/>
      <c r="AC1548" s="6"/>
      <c r="AD1548" s="6"/>
      <c r="AE1548" s="6"/>
      <c r="AF1548" s="6"/>
      <c r="AG1548" s="6"/>
      <c r="AH1548" s="6"/>
      <c r="AI1548" s="6"/>
      <c r="AJ1548" s="6"/>
    </row>
    <row r="1549" spans="2:36" s="9" customFormat="1" ht="6" hidden="1" customHeight="1" x14ac:dyDescent="0.35">
      <c r="B1549" s="10"/>
      <c r="F1549" s="7"/>
      <c r="G1549" s="2"/>
      <c r="H1549" s="7"/>
      <c r="I1549" s="7"/>
      <c r="J1549" s="7"/>
      <c r="K1549" s="7"/>
      <c r="L1549" s="7"/>
      <c r="M1549" s="3"/>
      <c r="N1549" s="2"/>
      <c r="O1549" s="7"/>
      <c r="P1549" s="2"/>
      <c r="Q1549" s="7"/>
      <c r="R1549" s="14"/>
      <c r="S1549" s="14"/>
      <c r="T1549" s="20"/>
      <c r="U1549" s="20"/>
      <c r="V1549" s="20"/>
      <c r="W1549" s="32"/>
      <c r="X1549" s="173"/>
      <c r="Y1549" s="174"/>
      <c r="Z1549" s="6"/>
      <c r="AA1549" s="6"/>
      <c r="AB1549" s="6"/>
      <c r="AC1549" s="6"/>
      <c r="AD1549" s="6"/>
      <c r="AE1549" s="6"/>
      <c r="AF1549" s="6"/>
      <c r="AG1549" s="6"/>
      <c r="AH1549" s="6"/>
      <c r="AI1549" s="6"/>
      <c r="AJ1549" s="6"/>
    </row>
    <row r="1550" spans="2:36" s="9" customFormat="1" ht="6" hidden="1" customHeight="1" x14ac:dyDescent="0.35">
      <c r="B1550" s="10"/>
      <c r="F1550" s="7"/>
      <c r="G1550" s="2"/>
      <c r="H1550" s="7"/>
      <c r="I1550" s="7"/>
      <c r="J1550" s="7"/>
      <c r="K1550" s="7"/>
      <c r="L1550" s="7"/>
      <c r="M1550" s="3"/>
      <c r="N1550" s="2"/>
      <c r="O1550" s="7"/>
      <c r="P1550" s="2"/>
      <c r="Q1550" s="7"/>
      <c r="R1550" s="14"/>
      <c r="S1550" s="14"/>
      <c r="T1550" s="20"/>
      <c r="U1550" s="20"/>
      <c r="V1550" s="20"/>
      <c r="W1550" s="32"/>
      <c r="X1550" s="173"/>
      <c r="Y1550" s="174"/>
      <c r="Z1550" s="6"/>
      <c r="AA1550" s="6"/>
      <c r="AB1550" s="6"/>
      <c r="AC1550" s="6"/>
      <c r="AD1550" s="6"/>
      <c r="AE1550" s="6"/>
      <c r="AF1550" s="6"/>
      <c r="AG1550" s="6"/>
      <c r="AH1550" s="6"/>
      <c r="AI1550" s="6"/>
      <c r="AJ1550" s="6"/>
    </row>
    <row r="1551" spans="2:36" s="9" customFormat="1" ht="6" hidden="1" customHeight="1" x14ac:dyDescent="0.35">
      <c r="B1551" s="10"/>
      <c r="F1551" s="7"/>
      <c r="G1551" s="2"/>
      <c r="H1551" s="7"/>
      <c r="I1551" s="7"/>
      <c r="J1551" s="7"/>
      <c r="K1551" s="7"/>
      <c r="L1551" s="7"/>
      <c r="M1551" s="3"/>
      <c r="N1551" s="2"/>
      <c r="O1551" s="7"/>
      <c r="P1551" s="2"/>
      <c r="Q1551" s="7"/>
      <c r="R1551" s="14"/>
      <c r="S1551" s="14"/>
      <c r="T1551" s="20"/>
      <c r="U1551" s="20"/>
      <c r="V1551" s="20"/>
      <c r="W1551" s="32"/>
      <c r="X1551" s="173"/>
      <c r="Y1551" s="174"/>
      <c r="Z1551" s="6"/>
      <c r="AA1551" s="6"/>
      <c r="AB1551" s="6"/>
      <c r="AC1551" s="6"/>
      <c r="AD1551" s="6"/>
      <c r="AE1551" s="6"/>
      <c r="AF1551" s="6"/>
      <c r="AG1551" s="6"/>
      <c r="AH1551" s="6"/>
      <c r="AI1551" s="6"/>
      <c r="AJ1551" s="6"/>
    </row>
    <row r="1552" spans="2:36" s="9" customFormat="1" ht="6" hidden="1" customHeight="1" x14ac:dyDescent="0.35">
      <c r="B1552" s="10"/>
      <c r="F1552" s="7"/>
      <c r="G1552" s="2"/>
      <c r="H1552" s="7"/>
      <c r="I1552" s="7"/>
      <c r="J1552" s="7"/>
      <c r="K1552" s="7"/>
      <c r="L1552" s="7"/>
      <c r="M1552" s="3"/>
      <c r="N1552" s="2"/>
      <c r="O1552" s="7"/>
      <c r="P1552" s="2"/>
      <c r="Q1552" s="7"/>
      <c r="R1552" s="14"/>
      <c r="S1552" s="14"/>
      <c r="T1552" s="20"/>
      <c r="U1552" s="20"/>
      <c r="V1552" s="20"/>
      <c r="W1552" s="32"/>
      <c r="X1552" s="173"/>
      <c r="Y1552" s="174"/>
      <c r="Z1552" s="6"/>
      <c r="AA1552" s="6"/>
      <c r="AB1552" s="6"/>
      <c r="AC1552" s="6"/>
      <c r="AD1552" s="6"/>
      <c r="AE1552" s="6"/>
      <c r="AF1552" s="6"/>
      <c r="AG1552" s="6"/>
      <c r="AH1552" s="6"/>
      <c r="AI1552" s="6"/>
      <c r="AJ1552" s="6"/>
    </row>
    <row r="1553" spans="2:36" s="9" customFormat="1" ht="6" hidden="1" customHeight="1" x14ac:dyDescent="0.35">
      <c r="B1553" s="10"/>
      <c r="F1553" s="7"/>
      <c r="G1553" s="2"/>
      <c r="H1553" s="7"/>
      <c r="I1553" s="7"/>
      <c r="J1553" s="7"/>
      <c r="K1553" s="7"/>
      <c r="L1553" s="7"/>
      <c r="M1553" s="3"/>
      <c r="N1553" s="2"/>
      <c r="O1553" s="7"/>
      <c r="P1553" s="2"/>
      <c r="Q1553" s="7"/>
      <c r="R1553" s="14"/>
      <c r="S1553" s="14"/>
      <c r="T1553" s="20"/>
      <c r="U1553" s="20"/>
      <c r="V1553" s="20"/>
      <c r="W1553" s="32"/>
      <c r="X1553" s="173"/>
      <c r="Y1553" s="174"/>
      <c r="Z1553" s="6"/>
      <c r="AA1553" s="6"/>
      <c r="AB1553" s="6"/>
      <c r="AC1553" s="6"/>
      <c r="AD1553" s="6"/>
      <c r="AE1553" s="6"/>
      <c r="AF1553" s="6"/>
      <c r="AG1553" s="6"/>
      <c r="AH1553" s="6"/>
      <c r="AI1553" s="6"/>
      <c r="AJ1553" s="6"/>
    </row>
    <row r="1554" spans="2:36" s="9" customFormat="1" ht="6" hidden="1" customHeight="1" x14ac:dyDescent="0.35">
      <c r="B1554" s="10"/>
      <c r="F1554" s="7"/>
      <c r="G1554" s="2"/>
      <c r="H1554" s="7"/>
      <c r="I1554" s="7"/>
      <c r="J1554" s="7"/>
      <c r="K1554" s="7"/>
      <c r="L1554" s="7"/>
      <c r="M1554" s="3"/>
      <c r="N1554" s="2"/>
      <c r="O1554" s="7"/>
      <c r="P1554" s="2"/>
      <c r="Q1554" s="7"/>
      <c r="R1554" s="14"/>
      <c r="S1554" s="14"/>
      <c r="T1554" s="20"/>
      <c r="U1554" s="20"/>
      <c r="V1554" s="20"/>
      <c r="W1554" s="32"/>
      <c r="X1554" s="173"/>
      <c r="Y1554" s="174"/>
      <c r="Z1554" s="6"/>
      <c r="AA1554" s="6"/>
      <c r="AB1554" s="6"/>
      <c r="AC1554" s="6"/>
      <c r="AD1554" s="6"/>
      <c r="AE1554" s="6"/>
      <c r="AF1554" s="6"/>
      <c r="AG1554" s="6"/>
      <c r="AH1554" s="6"/>
      <c r="AI1554" s="6"/>
      <c r="AJ1554" s="6"/>
    </row>
    <row r="1555" spans="2:36" s="9" customFormat="1" ht="6" hidden="1" customHeight="1" x14ac:dyDescent="0.35">
      <c r="B1555" s="10"/>
      <c r="F1555" s="7"/>
      <c r="G1555" s="2"/>
      <c r="H1555" s="7"/>
      <c r="I1555" s="7"/>
      <c r="J1555" s="7"/>
      <c r="K1555" s="7"/>
      <c r="L1555" s="7"/>
      <c r="M1555" s="3"/>
      <c r="N1555" s="2"/>
      <c r="O1555" s="7"/>
      <c r="P1555" s="2"/>
      <c r="Q1555" s="7"/>
      <c r="R1555" s="14"/>
      <c r="S1555" s="14"/>
      <c r="T1555" s="20"/>
      <c r="U1555" s="20"/>
      <c r="V1555" s="20"/>
      <c r="W1555" s="32"/>
      <c r="X1555" s="173"/>
      <c r="Y1555" s="174"/>
      <c r="Z1555" s="6"/>
      <c r="AA1555" s="6"/>
      <c r="AB1555" s="6"/>
      <c r="AC1555" s="6"/>
      <c r="AD1555" s="6"/>
      <c r="AE1555" s="6"/>
      <c r="AF1555" s="6"/>
      <c r="AG1555" s="6"/>
      <c r="AH1555" s="6"/>
      <c r="AI1555" s="6"/>
      <c r="AJ1555" s="6"/>
    </row>
    <row r="1556" spans="2:36" s="9" customFormat="1" ht="6" hidden="1" customHeight="1" x14ac:dyDescent="0.35">
      <c r="B1556" s="10"/>
      <c r="F1556" s="7"/>
      <c r="G1556" s="2"/>
      <c r="H1556" s="7"/>
      <c r="I1556" s="7"/>
      <c r="J1556" s="7"/>
      <c r="K1556" s="7"/>
      <c r="L1556" s="7"/>
      <c r="M1556" s="3"/>
      <c r="N1556" s="2"/>
      <c r="O1556" s="7"/>
      <c r="P1556" s="2"/>
      <c r="Q1556" s="7"/>
      <c r="R1556" s="14"/>
      <c r="S1556" s="14"/>
      <c r="T1556" s="20"/>
      <c r="U1556" s="20"/>
      <c r="V1556" s="20"/>
      <c r="W1556" s="32"/>
      <c r="X1556" s="173"/>
      <c r="Y1556" s="174"/>
      <c r="Z1556" s="6"/>
      <c r="AA1556" s="6"/>
      <c r="AB1556" s="6"/>
      <c r="AC1556" s="6"/>
      <c r="AD1556" s="6"/>
      <c r="AE1556" s="6"/>
      <c r="AF1556" s="6"/>
      <c r="AG1556" s="6"/>
      <c r="AH1556" s="6"/>
      <c r="AI1556" s="6"/>
      <c r="AJ1556" s="6"/>
    </row>
    <row r="1557" spans="2:36" s="9" customFormat="1" ht="6" hidden="1" customHeight="1" x14ac:dyDescent="0.35">
      <c r="B1557" s="10"/>
      <c r="F1557" s="7"/>
      <c r="G1557" s="2"/>
      <c r="H1557" s="7"/>
      <c r="I1557" s="7"/>
      <c r="J1557" s="7"/>
      <c r="K1557" s="7"/>
      <c r="L1557" s="7"/>
      <c r="M1557" s="3"/>
      <c r="N1557" s="2"/>
      <c r="O1557" s="7"/>
      <c r="P1557" s="2"/>
      <c r="Q1557" s="7"/>
      <c r="R1557" s="14"/>
      <c r="S1557" s="14"/>
      <c r="T1557" s="20"/>
      <c r="U1557" s="20"/>
      <c r="V1557" s="20"/>
      <c r="W1557" s="32"/>
      <c r="X1557" s="173"/>
      <c r="Y1557" s="174"/>
      <c r="Z1557" s="6"/>
      <c r="AA1557" s="6"/>
      <c r="AB1557" s="6"/>
      <c r="AC1557" s="6"/>
      <c r="AD1557" s="6"/>
      <c r="AE1557" s="6"/>
      <c r="AF1557" s="6"/>
      <c r="AG1557" s="6"/>
      <c r="AH1557" s="6"/>
      <c r="AI1557" s="6"/>
      <c r="AJ1557" s="6"/>
    </row>
    <row r="1558" spans="2:36" s="9" customFormat="1" ht="6" hidden="1" customHeight="1" x14ac:dyDescent="0.35">
      <c r="B1558" s="10"/>
      <c r="F1558" s="7"/>
      <c r="G1558" s="2"/>
      <c r="H1558" s="7"/>
      <c r="I1558" s="7"/>
      <c r="J1558" s="7"/>
      <c r="K1558" s="7"/>
      <c r="L1558" s="7"/>
      <c r="M1558" s="3"/>
      <c r="N1558" s="2"/>
      <c r="O1558" s="7"/>
      <c r="P1558" s="2"/>
      <c r="Q1558" s="7"/>
      <c r="R1558" s="14"/>
      <c r="S1558" s="14"/>
      <c r="T1558" s="20"/>
      <c r="U1558" s="20"/>
      <c r="V1558" s="20"/>
      <c r="W1558" s="32"/>
      <c r="X1558" s="173"/>
      <c r="Y1558" s="174"/>
      <c r="Z1558" s="6"/>
      <c r="AA1558" s="6"/>
      <c r="AB1558" s="6"/>
      <c r="AC1558" s="6"/>
      <c r="AD1558" s="6"/>
      <c r="AE1558" s="6"/>
      <c r="AF1558" s="6"/>
      <c r="AG1558" s="6"/>
      <c r="AH1558" s="6"/>
      <c r="AI1558" s="6"/>
      <c r="AJ1558" s="6"/>
    </row>
    <row r="1559" spans="2:36" s="9" customFormat="1" ht="6" hidden="1" customHeight="1" x14ac:dyDescent="0.35">
      <c r="B1559" s="10"/>
      <c r="F1559" s="7"/>
      <c r="G1559" s="2"/>
      <c r="H1559" s="7"/>
      <c r="I1559" s="7"/>
      <c r="J1559" s="7"/>
      <c r="K1559" s="7"/>
      <c r="L1559" s="7"/>
      <c r="M1559" s="3"/>
      <c r="N1559" s="2"/>
      <c r="O1559" s="7"/>
      <c r="P1559" s="2"/>
      <c r="Q1559" s="7"/>
      <c r="R1559" s="14"/>
      <c r="S1559" s="14"/>
      <c r="T1559" s="20"/>
      <c r="U1559" s="20"/>
      <c r="V1559" s="20"/>
      <c r="W1559" s="32"/>
      <c r="X1559" s="173"/>
      <c r="Y1559" s="174"/>
      <c r="Z1559" s="6"/>
      <c r="AA1559" s="6"/>
      <c r="AB1559" s="6"/>
      <c r="AC1559" s="6"/>
      <c r="AD1559" s="6"/>
      <c r="AE1559" s="6"/>
      <c r="AF1559" s="6"/>
      <c r="AG1559" s="6"/>
      <c r="AH1559" s="6"/>
      <c r="AI1559" s="6"/>
      <c r="AJ1559" s="6"/>
    </row>
    <row r="1560" spans="2:36" s="9" customFormat="1" ht="6" hidden="1" customHeight="1" x14ac:dyDescent="0.35">
      <c r="B1560" s="10"/>
      <c r="F1560" s="7"/>
      <c r="G1560" s="2"/>
      <c r="H1560" s="7"/>
      <c r="I1560" s="7"/>
      <c r="J1560" s="7"/>
      <c r="K1560" s="7"/>
      <c r="L1560" s="7"/>
      <c r="M1560" s="3"/>
      <c r="N1560" s="2"/>
      <c r="O1560" s="7"/>
      <c r="P1560" s="2"/>
      <c r="Q1560" s="7"/>
      <c r="R1560" s="14"/>
      <c r="S1560" s="14"/>
      <c r="T1560" s="20"/>
      <c r="U1560" s="20"/>
      <c r="V1560" s="20"/>
      <c r="W1560" s="32"/>
      <c r="X1560" s="173"/>
      <c r="Y1560" s="174"/>
      <c r="Z1560" s="6"/>
      <c r="AA1560" s="6"/>
      <c r="AB1560" s="6"/>
      <c r="AC1560" s="6"/>
      <c r="AD1560" s="6"/>
      <c r="AE1560" s="6"/>
      <c r="AF1560" s="6"/>
      <c r="AG1560" s="6"/>
      <c r="AH1560" s="6"/>
      <c r="AI1560" s="6"/>
      <c r="AJ1560" s="6"/>
    </row>
    <row r="1561" spans="2:36" s="9" customFormat="1" ht="6" hidden="1" customHeight="1" x14ac:dyDescent="0.35">
      <c r="B1561" s="10"/>
      <c r="F1561" s="7"/>
      <c r="G1561" s="2"/>
      <c r="H1561" s="7"/>
      <c r="I1561" s="7"/>
      <c r="J1561" s="7"/>
      <c r="K1561" s="7"/>
      <c r="L1561" s="7"/>
      <c r="M1561" s="3"/>
      <c r="N1561" s="2"/>
      <c r="O1561" s="7"/>
      <c r="P1561" s="2"/>
      <c r="Q1561" s="7"/>
      <c r="R1561" s="14"/>
      <c r="S1561" s="14"/>
      <c r="T1561" s="20"/>
      <c r="U1561" s="20"/>
      <c r="V1561" s="20"/>
      <c r="W1561" s="32"/>
      <c r="X1561" s="173"/>
      <c r="Y1561" s="174"/>
      <c r="Z1561" s="6"/>
      <c r="AA1561" s="6"/>
      <c r="AB1561" s="6"/>
      <c r="AC1561" s="6"/>
      <c r="AD1561" s="6"/>
      <c r="AE1561" s="6"/>
      <c r="AF1561" s="6"/>
      <c r="AG1561" s="6"/>
      <c r="AH1561" s="6"/>
      <c r="AI1561" s="6"/>
      <c r="AJ1561" s="6"/>
    </row>
    <row r="1562" spans="2:36" s="9" customFormat="1" ht="6" hidden="1" customHeight="1" x14ac:dyDescent="0.35">
      <c r="B1562" s="10"/>
      <c r="F1562" s="7"/>
      <c r="G1562" s="2"/>
      <c r="H1562" s="7"/>
      <c r="I1562" s="7"/>
      <c r="J1562" s="7"/>
      <c r="K1562" s="7"/>
      <c r="L1562" s="7"/>
      <c r="M1562" s="3"/>
      <c r="N1562" s="2"/>
      <c r="O1562" s="7"/>
      <c r="P1562" s="2"/>
      <c r="Q1562" s="7"/>
      <c r="R1562" s="14"/>
      <c r="S1562" s="14"/>
      <c r="T1562" s="20"/>
      <c r="U1562" s="20"/>
      <c r="V1562" s="20"/>
      <c r="W1562" s="32"/>
      <c r="X1562" s="173"/>
      <c r="Y1562" s="174"/>
      <c r="Z1562" s="6"/>
      <c r="AA1562" s="6"/>
      <c r="AB1562" s="6"/>
      <c r="AC1562" s="6"/>
      <c r="AD1562" s="6"/>
      <c r="AE1562" s="6"/>
      <c r="AF1562" s="6"/>
      <c r="AG1562" s="6"/>
      <c r="AH1562" s="6"/>
      <c r="AI1562" s="6"/>
      <c r="AJ1562" s="6"/>
    </row>
    <row r="1563" spans="2:36" s="9" customFormat="1" ht="6" hidden="1" customHeight="1" x14ac:dyDescent="0.35">
      <c r="B1563" s="10"/>
      <c r="F1563" s="7"/>
      <c r="G1563" s="2"/>
      <c r="H1563" s="7"/>
      <c r="I1563" s="7"/>
      <c r="J1563" s="7"/>
      <c r="K1563" s="7"/>
      <c r="L1563" s="7"/>
      <c r="M1563" s="3"/>
      <c r="N1563" s="2"/>
      <c r="O1563" s="7"/>
      <c r="P1563" s="2"/>
      <c r="Q1563" s="7"/>
      <c r="R1563" s="14"/>
      <c r="S1563" s="14"/>
      <c r="T1563" s="20"/>
      <c r="U1563" s="20"/>
      <c r="V1563" s="20"/>
      <c r="W1563" s="32"/>
      <c r="X1563" s="173"/>
      <c r="Y1563" s="174"/>
      <c r="Z1563" s="6"/>
      <c r="AA1563" s="6"/>
      <c r="AB1563" s="6"/>
      <c r="AC1563" s="6"/>
      <c r="AD1563" s="6"/>
      <c r="AE1563" s="6"/>
      <c r="AF1563" s="6"/>
      <c r="AG1563" s="6"/>
      <c r="AH1563" s="6"/>
      <c r="AI1563" s="6"/>
      <c r="AJ1563" s="6"/>
    </row>
    <row r="1564" spans="2:36" s="9" customFormat="1" ht="6" hidden="1" customHeight="1" x14ac:dyDescent="0.35">
      <c r="B1564" s="10"/>
      <c r="F1564" s="7"/>
      <c r="G1564" s="2"/>
      <c r="H1564" s="7"/>
      <c r="I1564" s="7"/>
      <c r="J1564" s="7"/>
      <c r="K1564" s="7"/>
      <c r="L1564" s="7"/>
      <c r="M1564" s="3"/>
      <c r="N1564" s="2"/>
      <c r="O1564" s="7"/>
      <c r="P1564" s="2"/>
      <c r="Q1564" s="7"/>
      <c r="R1564" s="14"/>
      <c r="S1564" s="14"/>
      <c r="T1564" s="20"/>
      <c r="U1564" s="20"/>
      <c r="V1564" s="20"/>
      <c r="W1564" s="32"/>
      <c r="X1564" s="173"/>
      <c r="Y1564" s="174"/>
      <c r="Z1564" s="6"/>
      <c r="AA1564" s="6"/>
      <c r="AB1564" s="6"/>
      <c r="AC1564" s="6"/>
      <c r="AD1564" s="6"/>
      <c r="AE1564" s="6"/>
      <c r="AF1564" s="6"/>
      <c r="AG1564" s="6"/>
      <c r="AH1564" s="6"/>
      <c r="AI1564" s="6"/>
      <c r="AJ1564" s="6"/>
    </row>
    <row r="1565" spans="2:36" s="9" customFormat="1" ht="6" hidden="1" customHeight="1" x14ac:dyDescent="0.35">
      <c r="B1565" s="10"/>
      <c r="F1565" s="7"/>
      <c r="G1565" s="2"/>
      <c r="H1565" s="7"/>
      <c r="I1565" s="7"/>
      <c r="J1565" s="7"/>
      <c r="K1565" s="7"/>
      <c r="L1565" s="7"/>
      <c r="M1565" s="3"/>
      <c r="N1565" s="2"/>
      <c r="O1565" s="7"/>
      <c r="P1565" s="2"/>
      <c r="Q1565" s="7"/>
      <c r="R1565" s="14"/>
      <c r="S1565" s="14"/>
      <c r="T1565" s="20"/>
      <c r="U1565" s="20"/>
      <c r="V1565" s="20"/>
      <c r="W1565" s="32"/>
      <c r="X1565" s="173"/>
      <c r="Y1565" s="174"/>
      <c r="Z1565" s="6"/>
      <c r="AA1565" s="6"/>
      <c r="AB1565" s="6"/>
      <c r="AC1565" s="6"/>
      <c r="AD1565" s="6"/>
      <c r="AE1565" s="6"/>
      <c r="AF1565" s="6"/>
      <c r="AG1565" s="6"/>
      <c r="AH1565" s="6"/>
      <c r="AI1565" s="6"/>
      <c r="AJ1565" s="6"/>
    </row>
    <row r="1566" spans="2:36" s="9" customFormat="1" ht="6" hidden="1" customHeight="1" x14ac:dyDescent="0.35">
      <c r="B1566" s="10"/>
      <c r="F1566" s="7"/>
      <c r="G1566" s="2"/>
      <c r="H1566" s="7"/>
      <c r="I1566" s="7"/>
      <c r="J1566" s="7"/>
      <c r="K1566" s="7"/>
      <c r="L1566" s="7"/>
      <c r="M1566" s="3"/>
      <c r="N1566" s="2"/>
      <c r="O1566" s="7"/>
      <c r="P1566" s="2"/>
      <c r="Q1566" s="7"/>
      <c r="R1566" s="14"/>
      <c r="S1566" s="14"/>
      <c r="T1566" s="20"/>
      <c r="U1566" s="20"/>
      <c r="V1566" s="20"/>
      <c r="W1566" s="32"/>
      <c r="X1566" s="173"/>
      <c r="Y1566" s="174"/>
      <c r="Z1566" s="6"/>
      <c r="AA1566" s="6"/>
      <c r="AB1566" s="6"/>
      <c r="AC1566" s="6"/>
      <c r="AD1566" s="6"/>
      <c r="AE1566" s="6"/>
      <c r="AF1566" s="6"/>
      <c r="AG1566" s="6"/>
      <c r="AH1566" s="6"/>
      <c r="AI1566" s="6"/>
      <c r="AJ1566" s="6"/>
    </row>
    <row r="1567" spans="2:36" s="9" customFormat="1" ht="6" hidden="1" customHeight="1" x14ac:dyDescent="0.35">
      <c r="B1567" s="10"/>
      <c r="F1567" s="7"/>
      <c r="G1567" s="2"/>
      <c r="H1567" s="7"/>
      <c r="I1567" s="7"/>
      <c r="J1567" s="7"/>
      <c r="K1567" s="7"/>
      <c r="L1567" s="7"/>
      <c r="M1567" s="3"/>
      <c r="N1567" s="2"/>
      <c r="O1567" s="7"/>
      <c r="P1567" s="2"/>
      <c r="Q1567" s="7"/>
      <c r="R1567" s="14"/>
      <c r="S1567" s="14"/>
      <c r="T1567" s="20"/>
      <c r="U1567" s="20"/>
      <c r="V1567" s="20"/>
      <c r="W1567" s="32"/>
      <c r="X1567" s="173"/>
      <c r="Y1567" s="174"/>
      <c r="Z1567" s="6"/>
      <c r="AA1567" s="6"/>
      <c r="AB1567" s="6"/>
      <c r="AC1567" s="6"/>
      <c r="AD1567" s="6"/>
      <c r="AE1567" s="6"/>
      <c r="AF1567" s="6"/>
      <c r="AG1567" s="6"/>
      <c r="AH1567" s="6"/>
      <c r="AI1567" s="6"/>
      <c r="AJ1567" s="6"/>
    </row>
    <row r="1568" spans="2:36" s="9" customFormat="1" ht="6" hidden="1" customHeight="1" x14ac:dyDescent="0.35">
      <c r="B1568" s="10"/>
      <c r="F1568" s="7"/>
      <c r="G1568" s="2"/>
      <c r="H1568" s="7"/>
      <c r="I1568" s="7"/>
      <c r="J1568" s="7"/>
      <c r="K1568" s="7"/>
      <c r="L1568" s="7"/>
      <c r="M1568" s="3"/>
      <c r="N1568" s="2"/>
      <c r="O1568" s="7"/>
      <c r="P1568" s="2"/>
      <c r="Q1568" s="7"/>
      <c r="R1568" s="14"/>
      <c r="S1568" s="14"/>
      <c r="T1568" s="20"/>
      <c r="U1568" s="20"/>
      <c r="V1568" s="20"/>
      <c r="W1568" s="32"/>
      <c r="X1568" s="173"/>
      <c r="Y1568" s="174"/>
      <c r="Z1568" s="6"/>
      <c r="AA1568" s="6"/>
      <c r="AB1568" s="6"/>
      <c r="AC1568" s="6"/>
      <c r="AD1568" s="6"/>
      <c r="AE1568" s="6"/>
      <c r="AF1568" s="6"/>
      <c r="AG1568" s="6"/>
      <c r="AH1568" s="6"/>
      <c r="AI1568" s="6"/>
      <c r="AJ1568" s="6"/>
    </row>
    <row r="1569" spans="2:36" s="9" customFormat="1" ht="6" hidden="1" customHeight="1" x14ac:dyDescent="0.35">
      <c r="B1569" s="10"/>
      <c r="F1569" s="7"/>
      <c r="G1569" s="2"/>
      <c r="H1569" s="7"/>
      <c r="I1569" s="7"/>
      <c r="J1569" s="7"/>
      <c r="K1569" s="7"/>
      <c r="L1569" s="7"/>
      <c r="M1569" s="3"/>
      <c r="N1569" s="2"/>
      <c r="O1569" s="7"/>
      <c r="P1569" s="2"/>
      <c r="Q1569" s="7"/>
      <c r="R1569" s="14"/>
      <c r="S1569" s="14"/>
      <c r="T1569" s="20"/>
      <c r="U1569" s="20"/>
      <c r="V1569" s="20"/>
      <c r="W1569" s="32"/>
      <c r="X1569" s="173"/>
      <c r="Y1569" s="174"/>
      <c r="Z1569" s="6"/>
      <c r="AA1569" s="6"/>
      <c r="AB1569" s="6"/>
      <c r="AC1569" s="6"/>
      <c r="AD1569" s="6"/>
      <c r="AE1569" s="6"/>
      <c r="AF1569" s="6"/>
      <c r="AG1569" s="6"/>
      <c r="AH1569" s="6"/>
      <c r="AI1569" s="6"/>
      <c r="AJ1569" s="6"/>
    </row>
    <row r="1570" spans="2:36" s="9" customFormat="1" ht="6" hidden="1" customHeight="1" x14ac:dyDescent="0.35">
      <c r="B1570" s="10"/>
      <c r="F1570" s="7"/>
      <c r="G1570" s="2"/>
      <c r="H1570" s="7"/>
      <c r="I1570" s="7"/>
      <c r="J1570" s="7"/>
      <c r="K1570" s="7"/>
      <c r="L1570" s="7"/>
      <c r="M1570" s="3"/>
      <c r="N1570" s="2"/>
      <c r="O1570" s="7"/>
      <c r="P1570" s="2"/>
      <c r="Q1570" s="7"/>
      <c r="R1570" s="14"/>
      <c r="S1570" s="14"/>
      <c r="T1570" s="20"/>
      <c r="U1570" s="20"/>
      <c r="V1570" s="20"/>
      <c r="W1570" s="32"/>
      <c r="X1570" s="173"/>
      <c r="Y1570" s="174"/>
      <c r="Z1570" s="6"/>
      <c r="AA1570" s="6"/>
      <c r="AB1570" s="6"/>
      <c r="AC1570" s="6"/>
      <c r="AD1570" s="6"/>
      <c r="AE1570" s="6"/>
      <c r="AF1570" s="6"/>
      <c r="AG1570" s="6"/>
      <c r="AH1570" s="6"/>
      <c r="AI1570" s="6"/>
      <c r="AJ1570" s="6"/>
    </row>
    <row r="1571" spans="2:36" s="9" customFormat="1" ht="6" hidden="1" customHeight="1" x14ac:dyDescent="0.35">
      <c r="B1571" s="10"/>
      <c r="F1571" s="7"/>
      <c r="G1571" s="2"/>
      <c r="H1571" s="7"/>
      <c r="I1571" s="7"/>
      <c r="J1571" s="7"/>
      <c r="K1571" s="7"/>
      <c r="L1571" s="7"/>
      <c r="M1571" s="3"/>
      <c r="N1571" s="2"/>
      <c r="O1571" s="7"/>
      <c r="P1571" s="2"/>
      <c r="Q1571" s="7"/>
      <c r="R1571" s="14"/>
      <c r="S1571" s="14"/>
      <c r="T1571" s="20"/>
      <c r="U1571" s="20"/>
      <c r="V1571" s="20"/>
      <c r="W1571" s="32"/>
      <c r="X1571" s="173"/>
      <c r="Y1571" s="174"/>
      <c r="Z1571" s="6"/>
      <c r="AA1571" s="6"/>
      <c r="AB1571" s="6"/>
      <c r="AC1571" s="6"/>
      <c r="AD1571" s="6"/>
      <c r="AE1571" s="6"/>
      <c r="AF1571" s="6"/>
      <c r="AG1571" s="6"/>
      <c r="AH1571" s="6"/>
      <c r="AI1571" s="6"/>
      <c r="AJ1571" s="6"/>
    </row>
    <row r="1572" spans="2:36" s="9" customFormat="1" ht="6" hidden="1" customHeight="1" x14ac:dyDescent="0.35">
      <c r="B1572" s="10"/>
      <c r="F1572" s="7"/>
      <c r="G1572" s="2"/>
      <c r="H1572" s="7"/>
      <c r="I1572" s="7"/>
      <c r="J1572" s="7"/>
      <c r="K1572" s="7"/>
      <c r="L1572" s="7"/>
      <c r="M1572" s="3"/>
      <c r="N1572" s="2"/>
      <c r="O1572" s="7"/>
      <c r="P1572" s="2"/>
      <c r="Q1572" s="7"/>
      <c r="R1572" s="14"/>
      <c r="S1572" s="14"/>
      <c r="T1572" s="20"/>
      <c r="U1572" s="20"/>
      <c r="V1572" s="20"/>
      <c r="W1572" s="32"/>
      <c r="X1572" s="173"/>
      <c r="Y1572" s="174"/>
      <c r="Z1572" s="6"/>
      <c r="AA1572" s="6"/>
      <c r="AB1572" s="6"/>
      <c r="AC1572" s="6"/>
      <c r="AD1572" s="6"/>
      <c r="AE1572" s="6"/>
      <c r="AF1572" s="6"/>
      <c r="AG1572" s="6"/>
      <c r="AH1572" s="6"/>
      <c r="AI1572" s="6"/>
      <c r="AJ1572" s="6"/>
    </row>
    <row r="1573" spans="2:36" s="9" customFormat="1" ht="6" hidden="1" customHeight="1" x14ac:dyDescent="0.35">
      <c r="B1573" s="10"/>
      <c r="F1573" s="7"/>
      <c r="G1573" s="2"/>
      <c r="H1573" s="7"/>
      <c r="I1573" s="7"/>
      <c r="J1573" s="7"/>
      <c r="K1573" s="7"/>
      <c r="L1573" s="7"/>
      <c r="M1573" s="3"/>
      <c r="N1573" s="2"/>
      <c r="O1573" s="7"/>
      <c r="P1573" s="2"/>
      <c r="Q1573" s="7"/>
      <c r="R1573" s="14"/>
      <c r="S1573" s="14"/>
      <c r="T1573" s="20"/>
      <c r="U1573" s="20"/>
      <c r="V1573" s="20"/>
      <c r="W1573" s="32"/>
      <c r="X1573" s="173"/>
      <c r="Y1573" s="174"/>
      <c r="Z1573" s="6"/>
      <c r="AA1573" s="6"/>
      <c r="AB1573" s="6"/>
      <c r="AC1573" s="6"/>
      <c r="AD1573" s="6"/>
      <c r="AE1573" s="6"/>
      <c r="AF1573" s="6"/>
      <c r="AG1573" s="6"/>
      <c r="AH1573" s="6"/>
      <c r="AI1573" s="6"/>
      <c r="AJ1573" s="6"/>
    </row>
    <row r="1574" spans="2:36" s="9" customFormat="1" ht="6" hidden="1" customHeight="1" x14ac:dyDescent="0.35">
      <c r="B1574" s="10"/>
      <c r="F1574" s="7"/>
      <c r="G1574" s="2"/>
      <c r="H1574" s="7"/>
      <c r="I1574" s="7"/>
      <c r="J1574" s="7"/>
      <c r="K1574" s="7"/>
      <c r="L1574" s="7"/>
      <c r="M1574" s="3"/>
      <c r="N1574" s="2"/>
      <c r="O1574" s="7"/>
      <c r="P1574" s="2"/>
      <c r="Q1574" s="7"/>
      <c r="R1574" s="14"/>
      <c r="S1574" s="14"/>
      <c r="T1574" s="20"/>
      <c r="U1574" s="20"/>
      <c r="V1574" s="20"/>
      <c r="W1574" s="32"/>
      <c r="X1574" s="173"/>
      <c r="Y1574" s="174"/>
      <c r="Z1574" s="6"/>
      <c r="AA1574" s="6"/>
      <c r="AB1574" s="6"/>
      <c r="AC1574" s="6"/>
      <c r="AD1574" s="6"/>
      <c r="AE1574" s="6"/>
      <c r="AF1574" s="6"/>
      <c r="AG1574" s="6"/>
      <c r="AH1574" s="6"/>
      <c r="AI1574" s="6"/>
      <c r="AJ1574" s="6"/>
    </row>
    <row r="1575" spans="2:36" s="9" customFormat="1" ht="6" hidden="1" customHeight="1" x14ac:dyDescent="0.35">
      <c r="B1575" s="10"/>
      <c r="F1575" s="7"/>
      <c r="G1575" s="2"/>
      <c r="H1575" s="7"/>
      <c r="I1575" s="7"/>
      <c r="J1575" s="7"/>
      <c r="K1575" s="7"/>
      <c r="L1575" s="7"/>
      <c r="M1575" s="3"/>
      <c r="N1575" s="2"/>
      <c r="O1575" s="7"/>
      <c r="P1575" s="2"/>
      <c r="Q1575" s="7"/>
      <c r="R1575" s="14"/>
      <c r="S1575" s="14"/>
      <c r="T1575" s="20"/>
      <c r="U1575" s="20"/>
      <c r="V1575" s="20"/>
      <c r="W1575" s="32"/>
      <c r="X1575" s="173"/>
      <c r="Y1575" s="174"/>
      <c r="Z1575" s="6"/>
      <c r="AA1575" s="6"/>
      <c r="AB1575" s="6"/>
      <c r="AC1575" s="6"/>
      <c r="AD1575" s="6"/>
      <c r="AE1575" s="6"/>
      <c r="AF1575" s="6"/>
      <c r="AG1575" s="6"/>
      <c r="AH1575" s="6"/>
      <c r="AI1575" s="6"/>
      <c r="AJ1575" s="6"/>
    </row>
    <row r="1576" spans="2:36" s="9" customFormat="1" ht="6" hidden="1" customHeight="1" x14ac:dyDescent="0.35">
      <c r="B1576" s="10"/>
      <c r="F1576" s="7"/>
      <c r="G1576" s="2"/>
      <c r="H1576" s="7"/>
      <c r="I1576" s="7"/>
      <c r="J1576" s="7"/>
      <c r="K1576" s="7"/>
      <c r="L1576" s="7"/>
      <c r="M1576" s="3"/>
      <c r="N1576" s="2"/>
      <c r="O1576" s="7"/>
      <c r="P1576" s="2"/>
      <c r="Q1576" s="7"/>
      <c r="R1576" s="14"/>
      <c r="S1576" s="14"/>
      <c r="T1576" s="20"/>
      <c r="U1576" s="20"/>
      <c r="V1576" s="20"/>
      <c r="W1576" s="32"/>
      <c r="X1576" s="173"/>
      <c r="Y1576" s="174"/>
      <c r="Z1576" s="6"/>
      <c r="AA1576" s="6"/>
      <c r="AB1576" s="6"/>
      <c r="AC1576" s="6"/>
      <c r="AD1576" s="6"/>
      <c r="AE1576" s="6"/>
      <c r="AF1576" s="6"/>
      <c r="AG1576" s="6"/>
      <c r="AH1576" s="6"/>
      <c r="AI1576" s="6"/>
      <c r="AJ1576" s="6"/>
    </row>
    <row r="1577" spans="2:36" s="9" customFormat="1" ht="6" hidden="1" customHeight="1" x14ac:dyDescent="0.35">
      <c r="B1577" s="10"/>
      <c r="F1577" s="7"/>
      <c r="G1577" s="2"/>
      <c r="H1577" s="7"/>
      <c r="I1577" s="7"/>
      <c r="J1577" s="7"/>
      <c r="K1577" s="7"/>
      <c r="L1577" s="7"/>
      <c r="M1577" s="3"/>
      <c r="N1577" s="2"/>
      <c r="O1577" s="7"/>
      <c r="P1577" s="2"/>
      <c r="Q1577" s="7"/>
      <c r="R1577" s="14"/>
      <c r="S1577" s="14"/>
      <c r="T1577" s="20"/>
      <c r="U1577" s="20"/>
      <c r="V1577" s="20"/>
      <c r="W1577" s="32"/>
      <c r="X1577" s="173"/>
      <c r="Y1577" s="174"/>
      <c r="Z1577" s="6"/>
      <c r="AA1577" s="6"/>
      <c r="AB1577" s="6"/>
      <c r="AC1577" s="6"/>
      <c r="AD1577" s="6"/>
      <c r="AE1577" s="6"/>
      <c r="AF1577" s="6"/>
      <c r="AG1577" s="6"/>
      <c r="AH1577" s="6"/>
      <c r="AI1577" s="6"/>
      <c r="AJ1577" s="6"/>
    </row>
    <row r="1578" spans="2:36" s="9" customFormat="1" ht="6" hidden="1" customHeight="1" x14ac:dyDescent="0.35">
      <c r="B1578" s="10"/>
      <c r="F1578" s="7"/>
      <c r="G1578" s="2"/>
      <c r="H1578" s="7"/>
      <c r="I1578" s="7"/>
      <c r="J1578" s="7"/>
      <c r="K1578" s="7"/>
      <c r="L1578" s="7"/>
      <c r="M1578" s="3"/>
      <c r="N1578" s="2"/>
      <c r="O1578" s="7"/>
      <c r="P1578" s="2"/>
      <c r="Q1578" s="7"/>
      <c r="R1578" s="14"/>
      <c r="S1578" s="14"/>
      <c r="T1578" s="20"/>
      <c r="U1578" s="20"/>
      <c r="V1578" s="20"/>
      <c r="W1578" s="32"/>
      <c r="X1578" s="173"/>
      <c r="Y1578" s="174"/>
      <c r="Z1578" s="6"/>
      <c r="AA1578" s="6"/>
      <c r="AB1578" s="6"/>
      <c r="AC1578" s="6"/>
      <c r="AD1578" s="6"/>
      <c r="AE1578" s="6"/>
      <c r="AF1578" s="6"/>
      <c r="AG1578" s="6"/>
      <c r="AH1578" s="6"/>
      <c r="AI1578" s="6"/>
      <c r="AJ1578" s="6"/>
    </row>
    <row r="1579" spans="2:36" s="9" customFormat="1" ht="6" hidden="1" customHeight="1" x14ac:dyDescent="0.35">
      <c r="B1579" s="10"/>
      <c r="F1579" s="7"/>
      <c r="G1579" s="2"/>
      <c r="H1579" s="7"/>
      <c r="I1579" s="7"/>
      <c r="J1579" s="7"/>
      <c r="K1579" s="7"/>
      <c r="L1579" s="7"/>
      <c r="M1579" s="3"/>
      <c r="N1579" s="2"/>
      <c r="O1579" s="7"/>
      <c r="P1579" s="2"/>
      <c r="Q1579" s="7"/>
      <c r="R1579" s="14"/>
      <c r="S1579" s="14"/>
      <c r="T1579" s="20"/>
      <c r="U1579" s="20"/>
      <c r="V1579" s="20"/>
      <c r="W1579" s="32"/>
      <c r="X1579" s="173"/>
      <c r="Y1579" s="174"/>
      <c r="Z1579" s="6"/>
      <c r="AA1579" s="6"/>
      <c r="AB1579" s="6"/>
      <c r="AC1579" s="6"/>
      <c r="AD1579" s="6"/>
      <c r="AE1579" s="6"/>
      <c r="AF1579" s="6"/>
      <c r="AG1579" s="6"/>
      <c r="AH1579" s="6"/>
      <c r="AI1579" s="6"/>
      <c r="AJ1579" s="6"/>
    </row>
    <row r="1580" spans="2:36" s="9" customFormat="1" ht="6" hidden="1" customHeight="1" x14ac:dyDescent="0.35">
      <c r="B1580" s="10"/>
      <c r="F1580" s="7"/>
      <c r="G1580" s="2"/>
      <c r="H1580" s="7"/>
      <c r="I1580" s="7"/>
      <c r="J1580" s="7"/>
      <c r="K1580" s="7"/>
      <c r="L1580" s="7"/>
      <c r="M1580" s="3"/>
      <c r="N1580" s="2"/>
      <c r="O1580" s="7"/>
      <c r="P1580" s="2"/>
      <c r="Q1580" s="7"/>
      <c r="R1580" s="14"/>
      <c r="S1580" s="14"/>
      <c r="T1580" s="20"/>
      <c r="U1580" s="20"/>
      <c r="V1580" s="20"/>
      <c r="W1580" s="32"/>
      <c r="X1580" s="173"/>
      <c r="Y1580" s="174"/>
      <c r="Z1580" s="6"/>
      <c r="AA1580" s="6"/>
      <c r="AB1580" s="6"/>
      <c r="AC1580" s="6"/>
      <c r="AD1580" s="6"/>
      <c r="AE1580" s="6"/>
      <c r="AF1580" s="6"/>
      <c r="AG1580" s="6"/>
      <c r="AH1580" s="6"/>
      <c r="AI1580" s="6"/>
      <c r="AJ1580" s="6"/>
    </row>
    <row r="1581" spans="2:36" s="9" customFormat="1" ht="6" hidden="1" customHeight="1" x14ac:dyDescent="0.35">
      <c r="B1581" s="10"/>
      <c r="F1581" s="7"/>
      <c r="G1581" s="2"/>
      <c r="H1581" s="7"/>
      <c r="I1581" s="7"/>
      <c r="J1581" s="7"/>
      <c r="K1581" s="7"/>
      <c r="L1581" s="7"/>
      <c r="M1581" s="3"/>
      <c r="N1581" s="2"/>
      <c r="O1581" s="7"/>
      <c r="P1581" s="2"/>
      <c r="Q1581" s="7"/>
      <c r="R1581" s="14"/>
      <c r="S1581" s="14"/>
      <c r="T1581" s="20"/>
      <c r="U1581" s="20"/>
      <c r="V1581" s="20"/>
      <c r="W1581" s="32"/>
      <c r="X1581" s="173"/>
      <c r="Y1581" s="174"/>
      <c r="Z1581" s="6"/>
      <c r="AA1581" s="6"/>
      <c r="AB1581" s="6"/>
      <c r="AC1581" s="6"/>
      <c r="AD1581" s="6"/>
      <c r="AE1581" s="6"/>
      <c r="AF1581" s="6"/>
      <c r="AG1581" s="6"/>
      <c r="AH1581" s="6"/>
      <c r="AI1581" s="6"/>
      <c r="AJ1581" s="6"/>
    </row>
    <row r="1582" spans="2:36" s="9" customFormat="1" ht="6" hidden="1" customHeight="1" x14ac:dyDescent="0.35">
      <c r="B1582" s="10"/>
      <c r="F1582" s="7"/>
      <c r="G1582" s="2"/>
      <c r="H1582" s="7"/>
      <c r="I1582" s="7"/>
      <c r="J1582" s="7"/>
      <c r="K1582" s="7"/>
      <c r="L1582" s="7"/>
      <c r="M1582" s="3"/>
      <c r="N1582" s="2"/>
      <c r="O1582" s="7"/>
      <c r="P1582" s="2"/>
      <c r="Q1582" s="7"/>
      <c r="R1582" s="14"/>
      <c r="S1582" s="14"/>
      <c r="T1582" s="20"/>
      <c r="U1582" s="20"/>
      <c r="V1582" s="20"/>
      <c r="W1582" s="32"/>
      <c r="X1582" s="173"/>
      <c r="Y1582" s="174"/>
      <c r="Z1582" s="6"/>
      <c r="AA1582" s="6"/>
      <c r="AB1582" s="6"/>
      <c r="AC1582" s="6"/>
      <c r="AD1582" s="6"/>
      <c r="AE1582" s="6"/>
      <c r="AF1582" s="6"/>
      <c r="AG1582" s="6"/>
      <c r="AH1582" s="6"/>
      <c r="AI1582" s="6"/>
      <c r="AJ1582" s="6"/>
    </row>
    <row r="1583" spans="2:36" s="9" customFormat="1" ht="6" hidden="1" customHeight="1" x14ac:dyDescent="0.35">
      <c r="B1583" s="10"/>
      <c r="F1583" s="7"/>
      <c r="G1583" s="2"/>
      <c r="H1583" s="7"/>
      <c r="I1583" s="7"/>
      <c r="J1583" s="7"/>
      <c r="K1583" s="7"/>
      <c r="L1583" s="7"/>
      <c r="M1583" s="3"/>
      <c r="N1583" s="2"/>
      <c r="O1583" s="7"/>
      <c r="P1583" s="2"/>
      <c r="Q1583" s="7"/>
      <c r="R1583" s="14"/>
      <c r="S1583" s="14"/>
      <c r="T1583" s="20"/>
      <c r="U1583" s="20"/>
      <c r="V1583" s="20"/>
      <c r="W1583" s="32"/>
      <c r="X1583" s="173"/>
      <c r="Y1583" s="174"/>
      <c r="Z1583" s="6"/>
      <c r="AA1583" s="6"/>
      <c r="AB1583" s="6"/>
      <c r="AC1583" s="6"/>
      <c r="AD1583" s="6"/>
      <c r="AE1583" s="6"/>
      <c r="AF1583" s="6"/>
      <c r="AG1583" s="6"/>
      <c r="AH1583" s="6"/>
      <c r="AI1583" s="6"/>
      <c r="AJ1583" s="6"/>
    </row>
    <row r="1584" spans="2:36" s="9" customFormat="1" ht="6" hidden="1" customHeight="1" x14ac:dyDescent="0.35">
      <c r="B1584" s="10"/>
      <c r="F1584" s="7"/>
      <c r="G1584" s="2"/>
      <c r="H1584" s="7"/>
      <c r="I1584" s="7"/>
      <c r="J1584" s="7"/>
      <c r="K1584" s="7"/>
      <c r="L1584" s="7"/>
      <c r="M1584" s="3"/>
      <c r="N1584" s="2"/>
      <c r="O1584" s="7"/>
      <c r="P1584" s="2"/>
      <c r="Q1584" s="7"/>
      <c r="R1584" s="14"/>
      <c r="S1584" s="14"/>
      <c r="T1584" s="20"/>
      <c r="U1584" s="20"/>
      <c r="V1584" s="20"/>
      <c r="W1584" s="32"/>
      <c r="X1584" s="173"/>
      <c r="Y1584" s="174"/>
      <c r="Z1584" s="6"/>
      <c r="AA1584" s="6"/>
      <c r="AB1584" s="6"/>
      <c r="AC1584" s="6"/>
      <c r="AD1584" s="6"/>
      <c r="AE1584" s="6"/>
      <c r="AF1584" s="6"/>
      <c r="AG1584" s="6"/>
      <c r="AH1584" s="6"/>
      <c r="AI1584" s="6"/>
      <c r="AJ1584" s="6"/>
    </row>
    <row r="1585" spans="2:36" s="9" customFormat="1" ht="6" hidden="1" customHeight="1" x14ac:dyDescent="0.35">
      <c r="B1585" s="10"/>
      <c r="F1585" s="7"/>
      <c r="G1585" s="2"/>
      <c r="H1585" s="7"/>
      <c r="I1585" s="7"/>
      <c r="J1585" s="7"/>
      <c r="K1585" s="7"/>
      <c r="L1585" s="7"/>
      <c r="M1585" s="3"/>
      <c r="N1585" s="2"/>
      <c r="O1585" s="7"/>
      <c r="P1585" s="2"/>
      <c r="Q1585" s="7"/>
      <c r="R1585" s="14"/>
      <c r="S1585" s="14"/>
      <c r="T1585" s="20"/>
      <c r="U1585" s="20"/>
      <c r="V1585" s="20"/>
      <c r="W1585" s="32"/>
      <c r="X1585" s="173"/>
      <c r="Y1585" s="174"/>
      <c r="Z1585" s="6"/>
      <c r="AA1585" s="6"/>
      <c r="AB1585" s="6"/>
      <c r="AC1585" s="6"/>
      <c r="AD1585" s="6"/>
      <c r="AE1585" s="6"/>
      <c r="AF1585" s="6"/>
      <c r="AG1585" s="6"/>
      <c r="AH1585" s="6"/>
      <c r="AI1585" s="6"/>
      <c r="AJ1585" s="6"/>
    </row>
    <row r="1586" spans="2:36" s="9" customFormat="1" ht="6" hidden="1" customHeight="1" x14ac:dyDescent="0.35">
      <c r="B1586" s="10"/>
      <c r="F1586" s="7"/>
      <c r="G1586" s="2"/>
      <c r="H1586" s="7"/>
      <c r="I1586" s="7"/>
      <c r="J1586" s="7"/>
      <c r="K1586" s="7"/>
      <c r="L1586" s="7"/>
      <c r="M1586" s="3"/>
      <c r="N1586" s="2"/>
      <c r="O1586" s="7"/>
      <c r="P1586" s="2"/>
      <c r="Q1586" s="7"/>
      <c r="R1586" s="14"/>
      <c r="S1586" s="14"/>
      <c r="T1586" s="20"/>
      <c r="U1586" s="20"/>
      <c r="V1586" s="20"/>
      <c r="W1586" s="32"/>
      <c r="X1586" s="173"/>
      <c r="Y1586" s="174"/>
      <c r="Z1586" s="6"/>
      <c r="AA1586" s="6"/>
      <c r="AB1586" s="6"/>
      <c r="AC1586" s="6"/>
      <c r="AD1586" s="6"/>
      <c r="AE1586" s="6"/>
      <c r="AF1586" s="6"/>
      <c r="AG1586" s="6"/>
      <c r="AH1586" s="6"/>
      <c r="AI1586" s="6"/>
      <c r="AJ1586" s="6"/>
    </row>
    <row r="1587" spans="2:36" s="9" customFormat="1" ht="6" hidden="1" customHeight="1" x14ac:dyDescent="0.35">
      <c r="B1587" s="10"/>
      <c r="F1587" s="7"/>
      <c r="G1587" s="2"/>
      <c r="H1587" s="7"/>
      <c r="I1587" s="7"/>
      <c r="J1587" s="7"/>
      <c r="K1587" s="7"/>
      <c r="L1587" s="7"/>
      <c r="M1587" s="3"/>
      <c r="N1587" s="2"/>
      <c r="O1587" s="7"/>
      <c r="P1587" s="2"/>
      <c r="Q1587" s="7"/>
      <c r="R1587" s="14"/>
      <c r="S1587" s="14"/>
      <c r="T1587" s="20"/>
      <c r="U1587" s="20"/>
      <c r="V1587" s="20"/>
      <c r="W1587" s="32"/>
      <c r="X1587" s="173"/>
      <c r="Y1587" s="174"/>
      <c r="Z1587" s="6"/>
      <c r="AA1587" s="6"/>
      <c r="AB1587" s="6"/>
      <c r="AC1587" s="6"/>
      <c r="AD1587" s="6"/>
      <c r="AE1587" s="6"/>
      <c r="AF1587" s="6"/>
      <c r="AG1587" s="6"/>
      <c r="AH1587" s="6"/>
      <c r="AI1587" s="6"/>
      <c r="AJ1587" s="6"/>
    </row>
    <row r="1588" spans="2:36" s="9" customFormat="1" ht="6" hidden="1" customHeight="1" x14ac:dyDescent="0.35">
      <c r="B1588" s="10"/>
      <c r="F1588" s="7"/>
      <c r="G1588" s="2"/>
      <c r="H1588" s="7"/>
      <c r="I1588" s="7"/>
      <c r="J1588" s="7"/>
      <c r="K1588" s="7"/>
      <c r="L1588" s="7"/>
      <c r="M1588" s="3"/>
      <c r="N1588" s="2"/>
      <c r="O1588" s="7"/>
      <c r="P1588" s="2"/>
      <c r="Q1588" s="7"/>
      <c r="R1588" s="14"/>
      <c r="S1588" s="14"/>
      <c r="T1588" s="20"/>
      <c r="U1588" s="20"/>
      <c r="V1588" s="20"/>
      <c r="W1588" s="32"/>
      <c r="X1588" s="173"/>
      <c r="Y1588" s="174"/>
      <c r="Z1588" s="6"/>
      <c r="AA1588" s="6"/>
      <c r="AB1588" s="6"/>
      <c r="AC1588" s="6"/>
      <c r="AD1588" s="6"/>
      <c r="AE1588" s="6"/>
      <c r="AF1588" s="6"/>
      <c r="AG1588" s="6"/>
      <c r="AH1588" s="6"/>
      <c r="AI1588" s="6"/>
      <c r="AJ1588" s="6"/>
    </row>
    <row r="1589" spans="2:36" s="9" customFormat="1" ht="6" hidden="1" customHeight="1" x14ac:dyDescent="0.35">
      <c r="B1589" s="10"/>
      <c r="F1589" s="7"/>
      <c r="G1589" s="2"/>
      <c r="H1589" s="7"/>
      <c r="I1589" s="7"/>
      <c r="J1589" s="7"/>
      <c r="K1589" s="7"/>
      <c r="L1589" s="7"/>
      <c r="M1589" s="3"/>
      <c r="N1589" s="2"/>
      <c r="O1589" s="7"/>
      <c r="P1589" s="2"/>
      <c r="Q1589" s="7"/>
      <c r="R1589" s="14"/>
      <c r="S1589" s="14"/>
      <c r="T1589" s="20"/>
      <c r="U1589" s="20"/>
      <c r="V1589" s="20"/>
      <c r="W1589" s="32"/>
      <c r="X1589" s="173"/>
      <c r="Y1589" s="174"/>
      <c r="Z1589" s="6"/>
      <c r="AA1589" s="6"/>
      <c r="AB1589" s="6"/>
      <c r="AC1589" s="6"/>
      <c r="AD1589" s="6"/>
      <c r="AE1589" s="6"/>
      <c r="AF1589" s="6"/>
      <c r="AG1589" s="6"/>
      <c r="AH1589" s="6"/>
      <c r="AI1589" s="6"/>
      <c r="AJ1589" s="6"/>
    </row>
    <row r="1590" spans="2:36" s="9" customFormat="1" ht="6" hidden="1" customHeight="1" x14ac:dyDescent="0.35">
      <c r="B1590" s="10"/>
      <c r="F1590" s="7"/>
      <c r="G1590" s="2"/>
      <c r="H1590" s="7"/>
      <c r="I1590" s="7"/>
      <c r="J1590" s="7"/>
      <c r="K1590" s="7"/>
      <c r="L1590" s="7"/>
      <c r="M1590" s="3"/>
      <c r="N1590" s="2"/>
      <c r="O1590" s="7"/>
      <c r="P1590" s="2"/>
      <c r="Q1590" s="7"/>
      <c r="R1590" s="14"/>
      <c r="S1590" s="14"/>
      <c r="T1590" s="20"/>
      <c r="U1590" s="20"/>
      <c r="V1590" s="20"/>
      <c r="W1590" s="32"/>
      <c r="X1590" s="173"/>
      <c r="Y1590" s="174"/>
      <c r="Z1590" s="6"/>
      <c r="AA1590" s="6"/>
      <c r="AB1590" s="6"/>
      <c r="AC1590" s="6"/>
      <c r="AD1590" s="6"/>
      <c r="AE1590" s="6"/>
      <c r="AF1590" s="6"/>
      <c r="AG1590" s="6"/>
      <c r="AH1590" s="6"/>
      <c r="AI1590" s="6"/>
      <c r="AJ1590" s="6"/>
    </row>
    <row r="1591" spans="2:36" s="9" customFormat="1" ht="6" hidden="1" customHeight="1" x14ac:dyDescent="0.35">
      <c r="B1591" s="10"/>
      <c r="F1591" s="7"/>
      <c r="G1591" s="2"/>
      <c r="H1591" s="7"/>
      <c r="I1591" s="7"/>
      <c r="J1591" s="7"/>
      <c r="K1591" s="7"/>
      <c r="L1591" s="7"/>
      <c r="M1591" s="3"/>
      <c r="N1591" s="2"/>
      <c r="O1591" s="7"/>
      <c r="P1591" s="2"/>
      <c r="Q1591" s="7"/>
      <c r="R1591" s="14"/>
      <c r="S1591" s="14"/>
      <c r="T1591" s="20"/>
      <c r="U1591" s="20"/>
      <c r="V1591" s="20"/>
      <c r="W1591" s="32"/>
      <c r="X1591" s="173"/>
      <c r="Y1591" s="174"/>
      <c r="Z1591" s="6"/>
      <c r="AA1591" s="6"/>
      <c r="AB1591" s="6"/>
      <c r="AC1591" s="6"/>
      <c r="AD1591" s="6"/>
      <c r="AE1591" s="6"/>
      <c r="AF1591" s="6"/>
      <c r="AG1591" s="6"/>
      <c r="AH1591" s="6"/>
      <c r="AI1591" s="6"/>
      <c r="AJ1591" s="6"/>
    </row>
    <row r="1592" spans="2:36" s="9" customFormat="1" ht="6" hidden="1" customHeight="1" x14ac:dyDescent="0.35">
      <c r="B1592" s="10"/>
      <c r="F1592" s="7"/>
      <c r="G1592" s="2"/>
      <c r="H1592" s="7"/>
      <c r="I1592" s="7"/>
      <c r="J1592" s="7"/>
      <c r="K1592" s="7"/>
      <c r="L1592" s="7"/>
      <c r="M1592" s="3"/>
      <c r="N1592" s="2"/>
      <c r="O1592" s="7"/>
      <c r="P1592" s="2"/>
      <c r="Q1592" s="7"/>
      <c r="R1592" s="14"/>
      <c r="S1592" s="14"/>
      <c r="T1592" s="20"/>
      <c r="U1592" s="20"/>
      <c r="V1592" s="20"/>
      <c r="W1592" s="32"/>
      <c r="X1592" s="173"/>
      <c r="Y1592" s="174"/>
      <c r="Z1592" s="6"/>
      <c r="AA1592" s="6"/>
      <c r="AB1592" s="6"/>
      <c r="AC1592" s="6"/>
      <c r="AD1592" s="6"/>
      <c r="AE1592" s="6"/>
      <c r="AF1592" s="6"/>
      <c r="AG1592" s="6"/>
      <c r="AH1592" s="6"/>
      <c r="AI1592" s="6"/>
      <c r="AJ1592" s="6"/>
    </row>
    <row r="1593" spans="2:36" s="9" customFormat="1" ht="6" hidden="1" customHeight="1" x14ac:dyDescent="0.35">
      <c r="B1593" s="10"/>
      <c r="F1593" s="7"/>
      <c r="G1593" s="2"/>
      <c r="H1593" s="7"/>
      <c r="I1593" s="7"/>
      <c r="J1593" s="7"/>
      <c r="K1593" s="7"/>
      <c r="L1593" s="7"/>
      <c r="M1593" s="3"/>
      <c r="N1593" s="2"/>
      <c r="O1593" s="7"/>
      <c r="P1593" s="2"/>
      <c r="Q1593" s="7"/>
      <c r="R1593" s="14"/>
      <c r="S1593" s="14"/>
      <c r="T1593" s="20"/>
      <c r="U1593" s="20"/>
      <c r="V1593" s="20"/>
      <c r="W1593" s="32"/>
      <c r="X1593" s="173"/>
      <c r="Y1593" s="174"/>
      <c r="Z1593" s="6"/>
      <c r="AA1593" s="6"/>
      <c r="AB1593" s="6"/>
      <c r="AC1593" s="6"/>
      <c r="AD1593" s="6"/>
      <c r="AE1593" s="6"/>
      <c r="AF1593" s="6"/>
      <c r="AG1593" s="6"/>
      <c r="AH1593" s="6"/>
      <c r="AI1593" s="6"/>
      <c r="AJ1593" s="6"/>
    </row>
    <row r="1594" spans="2:36" s="9" customFormat="1" ht="6" hidden="1" customHeight="1" x14ac:dyDescent="0.35">
      <c r="B1594" s="10"/>
      <c r="F1594" s="7"/>
      <c r="G1594" s="2"/>
      <c r="H1594" s="7"/>
      <c r="I1594" s="7"/>
      <c r="J1594" s="7"/>
      <c r="K1594" s="7"/>
      <c r="L1594" s="7"/>
      <c r="M1594" s="3"/>
      <c r="N1594" s="2"/>
      <c r="O1594" s="7"/>
      <c r="P1594" s="2"/>
      <c r="Q1594" s="7"/>
      <c r="R1594" s="14"/>
      <c r="S1594" s="14"/>
      <c r="T1594" s="20"/>
      <c r="U1594" s="20"/>
      <c r="V1594" s="20"/>
      <c r="W1594" s="32"/>
      <c r="X1594" s="173"/>
      <c r="Y1594" s="174"/>
      <c r="Z1594" s="6"/>
      <c r="AA1594" s="6"/>
      <c r="AB1594" s="6"/>
      <c r="AC1594" s="6"/>
      <c r="AD1594" s="6"/>
      <c r="AE1594" s="6"/>
      <c r="AF1594" s="6"/>
      <c r="AG1594" s="6"/>
      <c r="AH1594" s="6"/>
      <c r="AI1594" s="6"/>
      <c r="AJ1594" s="6"/>
    </row>
    <row r="1595" spans="2:36" s="9" customFormat="1" ht="6" hidden="1" customHeight="1" x14ac:dyDescent="0.35">
      <c r="B1595" s="10"/>
      <c r="F1595" s="7"/>
      <c r="G1595" s="2"/>
      <c r="H1595" s="7"/>
      <c r="I1595" s="7"/>
      <c r="J1595" s="7"/>
      <c r="K1595" s="7"/>
      <c r="L1595" s="7"/>
      <c r="M1595" s="3"/>
      <c r="N1595" s="2"/>
      <c r="O1595" s="7"/>
      <c r="P1595" s="2"/>
      <c r="Q1595" s="7"/>
      <c r="R1595" s="14"/>
      <c r="S1595" s="14"/>
      <c r="T1595" s="20"/>
      <c r="U1595" s="20"/>
      <c r="V1595" s="20"/>
      <c r="W1595" s="32"/>
      <c r="X1595" s="173"/>
      <c r="Y1595" s="174"/>
      <c r="Z1595" s="6"/>
      <c r="AA1595" s="6"/>
      <c r="AB1595" s="6"/>
      <c r="AC1595" s="6"/>
      <c r="AD1595" s="6"/>
      <c r="AE1595" s="6"/>
      <c r="AF1595" s="6"/>
      <c r="AG1595" s="6"/>
      <c r="AH1595" s="6"/>
      <c r="AI1595" s="6"/>
      <c r="AJ1595" s="6"/>
    </row>
    <row r="1596" spans="2:36" s="9" customFormat="1" ht="6" hidden="1" customHeight="1" x14ac:dyDescent="0.35">
      <c r="B1596" s="10"/>
      <c r="F1596" s="7"/>
      <c r="G1596" s="2"/>
      <c r="H1596" s="7"/>
      <c r="I1596" s="7"/>
      <c r="J1596" s="7"/>
      <c r="K1596" s="7"/>
      <c r="L1596" s="7"/>
      <c r="M1596" s="3"/>
      <c r="N1596" s="2"/>
      <c r="O1596" s="7"/>
      <c r="P1596" s="2"/>
      <c r="Q1596" s="7"/>
      <c r="R1596" s="14"/>
      <c r="S1596" s="14"/>
      <c r="T1596" s="20"/>
      <c r="U1596" s="20"/>
      <c r="V1596" s="20"/>
      <c r="W1596" s="32"/>
      <c r="X1596" s="173"/>
      <c r="Y1596" s="174"/>
      <c r="Z1596" s="6"/>
      <c r="AA1596" s="6"/>
      <c r="AB1596" s="6"/>
      <c r="AC1596" s="6"/>
      <c r="AD1596" s="6"/>
      <c r="AE1596" s="6"/>
      <c r="AF1596" s="6"/>
      <c r="AG1596" s="6"/>
      <c r="AH1596" s="6"/>
      <c r="AI1596" s="6"/>
      <c r="AJ1596" s="6"/>
    </row>
    <row r="1597" spans="2:36" s="9" customFormat="1" ht="6" hidden="1" customHeight="1" x14ac:dyDescent="0.35">
      <c r="B1597" s="10"/>
      <c r="F1597" s="7"/>
      <c r="G1597" s="2"/>
      <c r="H1597" s="7"/>
      <c r="I1597" s="7"/>
      <c r="J1597" s="7"/>
      <c r="K1597" s="7"/>
      <c r="L1597" s="7"/>
      <c r="M1597" s="3"/>
      <c r="N1597" s="2"/>
      <c r="O1597" s="7"/>
      <c r="P1597" s="2"/>
      <c r="Q1597" s="7"/>
      <c r="R1597" s="14"/>
      <c r="S1597" s="14"/>
      <c r="T1597" s="20"/>
      <c r="U1597" s="20"/>
      <c r="V1597" s="20"/>
      <c r="W1597" s="32"/>
      <c r="X1597" s="173"/>
      <c r="Y1597" s="174"/>
      <c r="Z1597" s="6"/>
      <c r="AA1597" s="6"/>
      <c r="AB1597" s="6"/>
      <c r="AC1597" s="6"/>
      <c r="AD1597" s="6"/>
      <c r="AE1597" s="6"/>
      <c r="AF1597" s="6"/>
      <c r="AG1597" s="6"/>
      <c r="AH1597" s="6"/>
      <c r="AI1597" s="6"/>
      <c r="AJ1597" s="6"/>
    </row>
    <row r="1598" spans="2:36" s="9" customFormat="1" ht="6" hidden="1" customHeight="1" x14ac:dyDescent="0.35">
      <c r="B1598" s="10"/>
      <c r="F1598" s="7"/>
      <c r="G1598" s="2"/>
      <c r="H1598" s="7"/>
      <c r="I1598" s="7"/>
      <c r="J1598" s="7"/>
      <c r="K1598" s="7"/>
      <c r="L1598" s="7"/>
      <c r="M1598" s="3"/>
      <c r="N1598" s="2"/>
      <c r="O1598" s="7"/>
      <c r="P1598" s="2"/>
      <c r="Q1598" s="7"/>
      <c r="R1598" s="14"/>
      <c r="S1598" s="14"/>
      <c r="T1598" s="20"/>
      <c r="U1598" s="20"/>
      <c r="V1598" s="20"/>
      <c r="W1598" s="32"/>
      <c r="X1598" s="173"/>
      <c r="Y1598" s="174"/>
      <c r="Z1598" s="6"/>
      <c r="AA1598" s="6"/>
      <c r="AB1598" s="6"/>
      <c r="AC1598" s="6"/>
      <c r="AD1598" s="6"/>
      <c r="AE1598" s="6"/>
      <c r="AF1598" s="6"/>
      <c r="AG1598" s="6"/>
      <c r="AH1598" s="6"/>
      <c r="AI1598" s="6"/>
      <c r="AJ1598" s="6"/>
    </row>
    <row r="1599" spans="2:36" s="9" customFormat="1" ht="6" hidden="1" customHeight="1" x14ac:dyDescent="0.35">
      <c r="B1599" s="10"/>
      <c r="F1599" s="7"/>
      <c r="G1599" s="2"/>
      <c r="H1599" s="7"/>
      <c r="I1599" s="7"/>
      <c r="J1599" s="7"/>
      <c r="K1599" s="7"/>
      <c r="L1599" s="7"/>
      <c r="M1599" s="3"/>
      <c r="N1599" s="2"/>
      <c r="O1599" s="7"/>
      <c r="P1599" s="2"/>
      <c r="Q1599" s="7"/>
      <c r="R1599" s="14"/>
      <c r="S1599" s="14"/>
      <c r="T1599" s="20"/>
      <c r="U1599" s="20"/>
      <c r="V1599" s="20"/>
      <c r="W1599" s="32"/>
      <c r="X1599" s="173"/>
      <c r="Y1599" s="174"/>
      <c r="Z1599" s="6"/>
      <c r="AA1599" s="6"/>
      <c r="AB1599" s="6"/>
      <c r="AC1599" s="6"/>
      <c r="AD1599" s="6"/>
      <c r="AE1599" s="6"/>
      <c r="AF1599" s="6"/>
      <c r="AG1599" s="6"/>
      <c r="AH1599" s="6"/>
      <c r="AI1599" s="6"/>
      <c r="AJ1599" s="6"/>
    </row>
    <row r="1600" spans="2:36" s="9" customFormat="1" ht="6" hidden="1" customHeight="1" x14ac:dyDescent="0.35">
      <c r="B1600" s="10"/>
      <c r="F1600" s="7"/>
      <c r="G1600" s="2"/>
      <c r="H1600" s="7"/>
      <c r="I1600" s="7"/>
      <c r="J1600" s="7"/>
      <c r="K1600" s="7"/>
      <c r="L1600" s="7"/>
      <c r="M1600" s="3"/>
      <c r="N1600" s="2"/>
      <c r="O1600" s="7"/>
      <c r="P1600" s="2"/>
      <c r="Q1600" s="7"/>
      <c r="R1600" s="14"/>
      <c r="S1600" s="14"/>
      <c r="T1600" s="20"/>
      <c r="U1600" s="20"/>
      <c r="V1600" s="20"/>
      <c r="W1600" s="32"/>
      <c r="X1600" s="173"/>
      <c r="Y1600" s="174"/>
      <c r="Z1600" s="6"/>
      <c r="AA1600" s="6"/>
      <c r="AB1600" s="6"/>
      <c r="AC1600" s="6"/>
      <c r="AD1600" s="6"/>
      <c r="AE1600" s="6"/>
      <c r="AF1600" s="6"/>
      <c r="AG1600" s="6"/>
      <c r="AH1600" s="6"/>
      <c r="AI1600" s="6"/>
      <c r="AJ1600" s="6"/>
    </row>
    <row r="1601" spans="2:36" s="9" customFormat="1" ht="6" hidden="1" customHeight="1" x14ac:dyDescent="0.35">
      <c r="B1601" s="10"/>
      <c r="F1601" s="7"/>
      <c r="G1601" s="2"/>
      <c r="H1601" s="7"/>
      <c r="I1601" s="7"/>
      <c r="J1601" s="7"/>
      <c r="K1601" s="7"/>
      <c r="L1601" s="7"/>
      <c r="M1601" s="3"/>
      <c r="N1601" s="2"/>
      <c r="O1601" s="7"/>
      <c r="P1601" s="2"/>
      <c r="Q1601" s="7"/>
      <c r="R1601" s="14"/>
      <c r="S1601" s="14"/>
      <c r="T1601" s="20"/>
      <c r="U1601" s="20"/>
      <c r="V1601" s="20"/>
      <c r="W1601" s="32"/>
      <c r="X1601" s="173"/>
      <c r="Y1601" s="174"/>
      <c r="Z1601" s="6"/>
      <c r="AA1601" s="6"/>
      <c r="AB1601" s="6"/>
      <c r="AC1601" s="6"/>
      <c r="AD1601" s="6"/>
      <c r="AE1601" s="6"/>
      <c r="AF1601" s="6"/>
      <c r="AG1601" s="6"/>
      <c r="AH1601" s="6"/>
      <c r="AI1601" s="6"/>
      <c r="AJ1601" s="6"/>
    </row>
    <row r="1602" spans="2:36" s="9" customFormat="1" ht="6" hidden="1" customHeight="1" x14ac:dyDescent="0.35">
      <c r="B1602" s="10"/>
      <c r="F1602" s="7"/>
      <c r="G1602" s="2"/>
      <c r="H1602" s="7"/>
      <c r="I1602" s="7"/>
      <c r="J1602" s="7"/>
      <c r="K1602" s="7"/>
      <c r="L1602" s="7"/>
      <c r="M1602" s="3"/>
      <c r="N1602" s="2"/>
      <c r="O1602" s="7"/>
      <c r="P1602" s="2"/>
      <c r="Q1602" s="7"/>
      <c r="R1602" s="14"/>
      <c r="S1602" s="14"/>
      <c r="T1602" s="20"/>
      <c r="U1602" s="20"/>
      <c r="V1602" s="20"/>
      <c r="W1602" s="32"/>
      <c r="X1602" s="173"/>
      <c r="Y1602" s="174"/>
      <c r="Z1602" s="6"/>
      <c r="AA1602" s="6"/>
      <c r="AB1602" s="6"/>
      <c r="AC1602" s="6"/>
      <c r="AD1602" s="6"/>
      <c r="AE1602" s="6"/>
      <c r="AF1602" s="6"/>
      <c r="AG1602" s="6"/>
      <c r="AH1602" s="6"/>
      <c r="AI1602" s="6"/>
      <c r="AJ1602" s="6"/>
    </row>
    <row r="1603" spans="2:36" s="9" customFormat="1" ht="6" hidden="1" customHeight="1" x14ac:dyDescent="0.35">
      <c r="B1603" s="10"/>
      <c r="F1603" s="7"/>
      <c r="G1603" s="2"/>
      <c r="H1603" s="7"/>
      <c r="I1603" s="7"/>
      <c r="J1603" s="7"/>
      <c r="K1603" s="7"/>
      <c r="L1603" s="7"/>
      <c r="M1603" s="3"/>
      <c r="N1603" s="2"/>
      <c r="O1603" s="7"/>
      <c r="P1603" s="2"/>
      <c r="Q1603" s="7"/>
      <c r="R1603" s="14"/>
      <c r="S1603" s="14"/>
      <c r="T1603" s="20"/>
      <c r="U1603" s="20"/>
      <c r="V1603" s="20"/>
      <c r="W1603" s="32"/>
      <c r="X1603" s="173"/>
      <c r="Y1603" s="174"/>
      <c r="Z1603" s="6"/>
      <c r="AA1603" s="6"/>
      <c r="AB1603" s="6"/>
      <c r="AC1603" s="6"/>
      <c r="AD1603" s="6"/>
      <c r="AE1603" s="6"/>
      <c r="AF1603" s="6"/>
      <c r="AG1603" s="6"/>
      <c r="AH1603" s="6"/>
      <c r="AI1603" s="6"/>
      <c r="AJ1603" s="6"/>
    </row>
    <row r="1604" spans="2:36" s="9" customFormat="1" ht="6" hidden="1" customHeight="1" x14ac:dyDescent="0.35">
      <c r="B1604" s="10"/>
      <c r="F1604" s="7"/>
      <c r="G1604" s="2"/>
      <c r="H1604" s="7"/>
      <c r="I1604" s="7"/>
      <c r="J1604" s="7"/>
      <c r="K1604" s="7"/>
      <c r="L1604" s="7"/>
      <c r="M1604" s="3"/>
      <c r="N1604" s="2"/>
      <c r="O1604" s="7"/>
      <c r="P1604" s="2"/>
      <c r="Q1604" s="7"/>
      <c r="R1604" s="14"/>
      <c r="S1604" s="14"/>
      <c r="T1604" s="20"/>
      <c r="U1604" s="20"/>
      <c r="V1604" s="20"/>
      <c r="W1604" s="32"/>
      <c r="X1604" s="173"/>
      <c r="Y1604" s="174"/>
      <c r="Z1604" s="6"/>
      <c r="AA1604" s="6"/>
      <c r="AB1604" s="6"/>
      <c r="AC1604" s="6"/>
      <c r="AD1604" s="6"/>
      <c r="AE1604" s="6"/>
      <c r="AF1604" s="6"/>
      <c r="AG1604" s="6"/>
      <c r="AH1604" s="6"/>
      <c r="AI1604" s="6"/>
      <c r="AJ1604" s="6"/>
    </row>
    <row r="1605" spans="2:36" s="9" customFormat="1" ht="6" hidden="1" customHeight="1" x14ac:dyDescent="0.35">
      <c r="B1605" s="10"/>
      <c r="F1605" s="7"/>
      <c r="G1605" s="2"/>
      <c r="H1605" s="7"/>
      <c r="I1605" s="7"/>
      <c r="J1605" s="7"/>
      <c r="K1605" s="7"/>
      <c r="L1605" s="7"/>
      <c r="M1605" s="3"/>
      <c r="N1605" s="2"/>
      <c r="O1605" s="7"/>
      <c r="P1605" s="2"/>
      <c r="Q1605" s="7"/>
      <c r="R1605" s="14"/>
      <c r="S1605" s="14"/>
      <c r="T1605" s="20"/>
      <c r="U1605" s="20"/>
      <c r="V1605" s="20"/>
      <c r="W1605" s="32"/>
      <c r="X1605" s="173"/>
      <c r="Y1605" s="174"/>
      <c r="Z1605" s="6"/>
      <c r="AA1605" s="6"/>
      <c r="AB1605" s="6"/>
      <c r="AC1605" s="6"/>
      <c r="AD1605" s="6"/>
      <c r="AE1605" s="6"/>
      <c r="AF1605" s="6"/>
      <c r="AG1605" s="6"/>
      <c r="AH1605" s="6"/>
      <c r="AI1605" s="6"/>
      <c r="AJ1605" s="6"/>
    </row>
    <row r="1606" spans="2:36" s="9" customFormat="1" ht="6" hidden="1" customHeight="1" x14ac:dyDescent="0.35">
      <c r="B1606" s="10"/>
      <c r="F1606" s="7"/>
      <c r="G1606" s="2"/>
      <c r="H1606" s="7"/>
      <c r="I1606" s="7"/>
      <c r="J1606" s="7"/>
      <c r="K1606" s="7"/>
      <c r="L1606" s="7"/>
      <c r="M1606" s="3"/>
      <c r="N1606" s="2"/>
      <c r="O1606" s="7"/>
      <c r="P1606" s="2"/>
      <c r="Q1606" s="7"/>
      <c r="R1606" s="14"/>
      <c r="S1606" s="14"/>
      <c r="T1606" s="20"/>
      <c r="U1606" s="20"/>
      <c r="V1606" s="20"/>
      <c r="W1606" s="32"/>
      <c r="X1606" s="173"/>
      <c r="Y1606" s="174"/>
      <c r="Z1606" s="6"/>
      <c r="AA1606" s="6"/>
      <c r="AB1606" s="6"/>
      <c r="AC1606" s="6"/>
      <c r="AD1606" s="6"/>
      <c r="AE1606" s="6"/>
      <c r="AF1606" s="6"/>
      <c r="AG1606" s="6"/>
      <c r="AH1606" s="6"/>
      <c r="AI1606" s="6"/>
      <c r="AJ1606" s="6"/>
    </row>
    <row r="1607" spans="2:36" s="9" customFormat="1" ht="6" hidden="1" customHeight="1" x14ac:dyDescent="0.35">
      <c r="B1607" s="10"/>
      <c r="F1607" s="7"/>
      <c r="G1607" s="2"/>
      <c r="H1607" s="7"/>
      <c r="I1607" s="7"/>
      <c r="J1607" s="7"/>
      <c r="K1607" s="7"/>
      <c r="L1607" s="7"/>
      <c r="M1607" s="3"/>
      <c r="N1607" s="2"/>
      <c r="O1607" s="7"/>
      <c r="P1607" s="2"/>
      <c r="Q1607" s="7"/>
      <c r="R1607" s="14"/>
      <c r="S1607" s="14"/>
      <c r="T1607" s="20"/>
      <c r="U1607" s="20"/>
      <c r="V1607" s="20"/>
      <c r="W1607" s="32"/>
      <c r="X1607" s="173"/>
      <c r="Y1607" s="174"/>
      <c r="Z1607" s="6"/>
      <c r="AA1607" s="6"/>
      <c r="AB1607" s="6"/>
      <c r="AC1607" s="6"/>
      <c r="AD1607" s="6"/>
      <c r="AE1607" s="6"/>
      <c r="AF1607" s="6"/>
      <c r="AG1607" s="6"/>
      <c r="AH1607" s="6"/>
      <c r="AI1607" s="6"/>
      <c r="AJ1607" s="6"/>
    </row>
    <row r="1608" spans="2:36" s="9" customFormat="1" ht="6" hidden="1" customHeight="1" x14ac:dyDescent="0.35">
      <c r="B1608" s="10"/>
      <c r="F1608" s="7"/>
      <c r="G1608" s="2"/>
      <c r="H1608" s="7"/>
      <c r="I1608" s="7"/>
      <c r="J1608" s="7"/>
      <c r="K1608" s="7"/>
      <c r="L1608" s="7"/>
      <c r="M1608" s="3"/>
      <c r="N1608" s="2"/>
      <c r="O1608" s="7"/>
      <c r="P1608" s="2"/>
      <c r="Q1608" s="7"/>
      <c r="R1608" s="14"/>
      <c r="S1608" s="14"/>
      <c r="T1608" s="20"/>
      <c r="U1608" s="20"/>
      <c r="V1608" s="20"/>
      <c r="W1608" s="32"/>
      <c r="X1608" s="173"/>
      <c r="Y1608" s="174"/>
      <c r="Z1608" s="6"/>
      <c r="AA1608" s="6"/>
      <c r="AB1608" s="6"/>
      <c r="AC1608" s="6"/>
      <c r="AD1608" s="6"/>
      <c r="AE1608" s="6"/>
      <c r="AF1608" s="6"/>
      <c r="AG1608" s="6"/>
      <c r="AH1608" s="6"/>
      <c r="AI1608" s="6"/>
      <c r="AJ1608" s="6"/>
    </row>
    <row r="1609" spans="2:36" s="9" customFormat="1" ht="6" hidden="1" customHeight="1" x14ac:dyDescent="0.35">
      <c r="B1609" s="10"/>
      <c r="F1609" s="7"/>
      <c r="G1609" s="2"/>
      <c r="H1609" s="7"/>
      <c r="I1609" s="7"/>
      <c r="J1609" s="7"/>
      <c r="K1609" s="7"/>
      <c r="L1609" s="7"/>
      <c r="M1609" s="3"/>
      <c r="N1609" s="2"/>
      <c r="O1609" s="7"/>
      <c r="P1609" s="2"/>
      <c r="Q1609" s="7"/>
      <c r="R1609" s="14"/>
      <c r="S1609" s="14"/>
      <c r="T1609" s="20"/>
      <c r="U1609" s="20"/>
      <c r="V1609" s="20"/>
      <c r="W1609" s="32"/>
      <c r="X1609" s="173"/>
      <c r="Y1609" s="174"/>
      <c r="Z1609" s="6"/>
      <c r="AA1609" s="6"/>
      <c r="AB1609" s="6"/>
      <c r="AC1609" s="6"/>
      <c r="AD1609" s="6"/>
      <c r="AE1609" s="6"/>
      <c r="AF1609" s="6"/>
      <c r="AG1609" s="6"/>
      <c r="AH1609" s="6"/>
      <c r="AI1609" s="6"/>
      <c r="AJ1609" s="6"/>
    </row>
    <row r="1610" spans="2:36" s="9" customFormat="1" ht="6" hidden="1" customHeight="1" x14ac:dyDescent="0.35">
      <c r="B1610" s="10"/>
      <c r="F1610" s="7"/>
      <c r="G1610" s="2"/>
      <c r="H1610" s="7"/>
      <c r="I1610" s="7"/>
      <c r="J1610" s="7"/>
      <c r="K1610" s="7"/>
      <c r="L1610" s="7"/>
      <c r="M1610" s="3"/>
      <c r="N1610" s="2"/>
      <c r="O1610" s="7"/>
      <c r="P1610" s="2"/>
      <c r="Q1610" s="7"/>
      <c r="R1610" s="14"/>
      <c r="S1610" s="14"/>
      <c r="T1610" s="20"/>
      <c r="U1610" s="20"/>
      <c r="V1610" s="20"/>
      <c r="W1610" s="32"/>
      <c r="X1610" s="173"/>
      <c r="Y1610" s="174"/>
      <c r="Z1610" s="6"/>
      <c r="AA1610" s="6"/>
      <c r="AB1610" s="6"/>
      <c r="AC1610" s="6"/>
      <c r="AD1610" s="6"/>
      <c r="AE1610" s="6"/>
      <c r="AF1610" s="6"/>
      <c r="AG1610" s="6"/>
      <c r="AH1610" s="6"/>
      <c r="AI1610" s="6"/>
      <c r="AJ1610" s="6"/>
    </row>
    <row r="1611" spans="2:36" s="9" customFormat="1" ht="6" hidden="1" customHeight="1" x14ac:dyDescent="0.35">
      <c r="B1611" s="10"/>
      <c r="F1611" s="7"/>
      <c r="G1611" s="2"/>
      <c r="H1611" s="7"/>
      <c r="I1611" s="7"/>
      <c r="J1611" s="7"/>
      <c r="K1611" s="7"/>
      <c r="L1611" s="7"/>
      <c r="M1611" s="3"/>
      <c r="N1611" s="2"/>
      <c r="O1611" s="7"/>
      <c r="P1611" s="2"/>
      <c r="Q1611" s="7"/>
      <c r="R1611" s="14"/>
      <c r="S1611" s="14"/>
      <c r="T1611" s="20"/>
      <c r="U1611" s="20"/>
      <c r="V1611" s="20"/>
      <c r="W1611" s="32"/>
      <c r="X1611" s="173"/>
      <c r="Y1611" s="174"/>
      <c r="Z1611" s="6"/>
      <c r="AA1611" s="6"/>
      <c r="AB1611" s="6"/>
      <c r="AC1611" s="6"/>
      <c r="AD1611" s="6"/>
      <c r="AE1611" s="6"/>
      <c r="AF1611" s="6"/>
      <c r="AG1611" s="6"/>
      <c r="AH1611" s="6"/>
      <c r="AI1611" s="6"/>
      <c r="AJ1611" s="6"/>
    </row>
    <row r="1612" spans="2:36" s="9" customFormat="1" ht="6" hidden="1" customHeight="1" x14ac:dyDescent="0.35">
      <c r="B1612" s="10"/>
      <c r="F1612" s="7"/>
      <c r="G1612" s="2"/>
      <c r="H1612" s="7"/>
      <c r="I1612" s="7"/>
      <c r="J1612" s="7"/>
      <c r="K1612" s="7"/>
      <c r="L1612" s="7"/>
      <c r="M1612" s="3"/>
      <c r="N1612" s="2"/>
      <c r="O1612" s="7"/>
      <c r="P1612" s="2"/>
      <c r="Q1612" s="7"/>
      <c r="R1612" s="14"/>
      <c r="S1612" s="14"/>
      <c r="T1612" s="20"/>
      <c r="U1612" s="20"/>
      <c r="V1612" s="20"/>
      <c r="W1612" s="32"/>
      <c r="X1612" s="173"/>
      <c r="Y1612" s="174"/>
      <c r="Z1612" s="6"/>
      <c r="AA1612" s="6"/>
      <c r="AB1612" s="6"/>
      <c r="AC1612" s="6"/>
      <c r="AD1612" s="6"/>
      <c r="AE1612" s="6"/>
      <c r="AF1612" s="6"/>
      <c r="AG1612" s="6"/>
      <c r="AH1612" s="6"/>
      <c r="AI1612" s="6"/>
      <c r="AJ1612" s="6"/>
    </row>
    <row r="1613" spans="2:36" s="9" customFormat="1" ht="6" hidden="1" customHeight="1" x14ac:dyDescent="0.35">
      <c r="B1613" s="10"/>
      <c r="F1613" s="7"/>
      <c r="G1613" s="2"/>
      <c r="H1613" s="7"/>
      <c r="I1613" s="7"/>
      <c r="J1613" s="7"/>
      <c r="K1613" s="7"/>
      <c r="L1613" s="7"/>
      <c r="M1613" s="3"/>
      <c r="N1613" s="2"/>
      <c r="O1613" s="7"/>
      <c r="P1613" s="2"/>
      <c r="Q1613" s="7"/>
      <c r="R1613" s="14"/>
      <c r="S1613" s="14"/>
      <c r="T1613" s="20"/>
      <c r="U1613" s="20"/>
      <c r="V1613" s="20"/>
      <c r="W1613" s="32"/>
      <c r="X1613" s="173"/>
      <c r="Y1613" s="174"/>
      <c r="Z1613" s="6"/>
      <c r="AA1613" s="6"/>
      <c r="AB1613" s="6"/>
      <c r="AC1613" s="6"/>
      <c r="AD1613" s="6"/>
      <c r="AE1613" s="6"/>
      <c r="AF1613" s="6"/>
      <c r="AG1613" s="6"/>
      <c r="AH1613" s="6"/>
      <c r="AI1613" s="6"/>
      <c r="AJ1613" s="6"/>
    </row>
    <row r="1614" spans="2:36" s="9" customFormat="1" ht="6" hidden="1" customHeight="1" x14ac:dyDescent="0.35">
      <c r="B1614" s="10"/>
      <c r="F1614" s="7"/>
      <c r="G1614" s="2"/>
      <c r="H1614" s="7"/>
      <c r="I1614" s="7"/>
      <c r="J1614" s="7"/>
      <c r="K1614" s="7"/>
      <c r="L1614" s="7"/>
      <c r="M1614" s="3"/>
      <c r="N1614" s="2"/>
      <c r="O1614" s="7"/>
      <c r="P1614" s="2"/>
      <c r="Q1614" s="7"/>
      <c r="R1614" s="14"/>
      <c r="S1614" s="14"/>
      <c r="T1614" s="20"/>
      <c r="U1614" s="20"/>
      <c r="V1614" s="20"/>
      <c r="W1614" s="32"/>
      <c r="X1614" s="173"/>
      <c r="Y1614" s="174"/>
      <c r="Z1614" s="6"/>
      <c r="AA1614" s="6"/>
      <c r="AB1614" s="6"/>
      <c r="AC1614" s="6"/>
      <c r="AD1614" s="6"/>
      <c r="AE1614" s="6"/>
      <c r="AF1614" s="6"/>
      <c r="AG1614" s="6"/>
      <c r="AH1614" s="6"/>
      <c r="AI1614" s="6"/>
      <c r="AJ1614" s="6"/>
    </row>
    <row r="1615" spans="2:36" s="9" customFormat="1" ht="6" hidden="1" customHeight="1" x14ac:dyDescent="0.35">
      <c r="B1615" s="10"/>
      <c r="F1615" s="7"/>
      <c r="G1615" s="2"/>
      <c r="H1615" s="7"/>
      <c r="I1615" s="7"/>
      <c r="J1615" s="7"/>
      <c r="K1615" s="7"/>
      <c r="L1615" s="7"/>
      <c r="M1615" s="3"/>
      <c r="N1615" s="2"/>
      <c r="O1615" s="7"/>
      <c r="P1615" s="2"/>
      <c r="Q1615" s="7"/>
      <c r="R1615" s="14"/>
      <c r="S1615" s="14"/>
      <c r="T1615" s="20"/>
      <c r="U1615" s="20"/>
      <c r="V1615" s="20"/>
      <c r="W1615" s="32"/>
      <c r="X1615" s="173"/>
      <c r="Y1615" s="174"/>
      <c r="Z1615" s="6"/>
      <c r="AA1615" s="6"/>
      <c r="AB1615" s="6"/>
      <c r="AC1615" s="6"/>
      <c r="AD1615" s="6"/>
      <c r="AE1615" s="6"/>
      <c r="AF1615" s="6"/>
      <c r="AG1615" s="6"/>
      <c r="AH1615" s="6"/>
      <c r="AI1615" s="6"/>
      <c r="AJ1615" s="6"/>
    </row>
    <row r="1616" spans="2:36" s="9" customFormat="1" ht="6" hidden="1" customHeight="1" x14ac:dyDescent="0.35">
      <c r="B1616" s="10"/>
      <c r="F1616" s="7"/>
      <c r="G1616" s="2"/>
      <c r="H1616" s="7"/>
      <c r="I1616" s="7"/>
      <c r="J1616" s="7"/>
      <c r="K1616" s="7"/>
      <c r="L1616" s="7"/>
      <c r="M1616" s="3"/>
      <c r="N1616" s="2"/>
      <c r="O1616" s="7"/>
      <c r="P1616" s="2"/>
      <c r="Q1616" s="7"/>
      <c r="R1616" s="14"/>
      <c r="S1616" s="14"/>
      <c r="T1616" s="20"/>
      <c r="U1616" s="20"/>
      <c r="V1616" s="20"/>
      <c r="W1616" s="32"/>
      <c r="X1616" s="173"/>
      <c r="Y1616" s="174"/>
      <c r="Z1616" s="6"/>
      <c r="AA1616" s="6"/>
      <c r="AB1616" s="6"/>
      <c r="AC1616" s="6"/>
      <c r="AD1616" s="6"/>
      <c r="AE1616" s="6"/>
      <c r="AF1616" s="6"/>
      <c r="AG1616" s="6"/>
      <c r="AH1616" s="6"/>
      <c r="AI1616" s="6"/>
      <c r="AJ1616" s="6"/>
    </row>
    <row r="1617" spans="2:36" s="9" customFormat="1" ht="6" hidden="1" customHeight="1" x14ac:dyDescent="0.35">
      <c r="B1617" s="10"/>
      <c r="F1617" s="7"/>
      <c r="G1617" s="2"/>
      <c r="H1617" s="7"/>
      <c r="I1617" s="7"/>
      <c r="J1617" s="7"/>
      <c r="K1617" s="7"/>
      <c r="L1617" s="7"/>
      <c r="M1617" s="3"/>
      <c r="N1617" s="2"/>
      <c r="O1617" s="7"/>
      <c r="P1617" s="2"/>
      <c r="Q1617" s="7"/>
      <c r="R1617" s="14"/>
      <c r="S1617" s="14"/>
      <c r="T1617" s="20"/>
      <c r="U1617" s="20"/>
      <c r="V1617" s="20"/>
      <c r="W1617" s="32"/>
      <c r="X1617" s="173"/>
      <c r="Y1617" s="174"/>
      <c r="Z1617" s="6"/>
      <c r="AA1617" s="6"/>
      <c r="AB1617" s="6"/>
      <c r="AC1617" s="6"/>
      <c r="AD1617" s="6"/>
      <c r="AE1617" s="6"/>
      <c r="AF1617" s="6"/>
      <c r="AG1617" s="6"/>
      <c r="AH1617" s="6"/>
      <c r="AI1617" s="6"/>
      <c r="AJ1617" s="6"/>
    </row>
    <row r="1618" spans="2:36" s="9" customFormat="1" ht="6" hidden="1" customHeight="1" x14ac:dyDescent="0.35">
      <c r="B1618" s="10"/>
      <c r="F1618" s="7"/>
      <c r="G1618" s="2"/>
      <c r="H1618" s="7"/>
      <c r="I1618" s="7"/>
      <c r="J1618" s="7"/>
      <c r="K1618" s="7"/>
      <c r="L1618" s="7"/>
      <c r="M1618" s="3"/>
      <c r="N1618" s="2"/>
      <c r="O1618" s="7"/>
      <c r="P1618" s="2"/>
      <c r="Q1618" s="7"/>
      <c r="R1618" s="14"/>
      <c r="S1618" s="14"/>
      <c r="T1618" s="20"/>
      <c r="U1618" s="20"/>
      <c r="V1618" s="20"/>
      <c r="W1618" s="32"/>
      <c r="X1618" s="173"/>
      <c r="Y1618" s="174"/>
      <c r="Z1618" s="6"/>
      <c r="AA1618" s="6"/>
      <c r="AB1618" s="6"/>
      <c r="AC1618" s="6"/>
      <c r="AD1618" s="6"/>
      <c r="AE1618" s="6"/>
      <c r="AF1618" s="6"/>
      <c r="AG1618" s="6"/>
      <c r="AH1618" s="6"/>
      <c r="AI1618" s="6"/>
      <c r="AJ1618" s="6"/>
    </row>
    <row r="1619" spans="2:36" s="9" customFormat="1" ht="6" hidden="1" customHeight="1" x14ac:dyDescent="0.35">
      <c r="B1619" s="10"/>
      <c r="F1619" s="7"/>
      <c r="G1619" s="2"/>
      <c r="H1619" s="7"/>
      <c r="I1619" s="7"/>
      <c r="J1619" s="7"/>
      <c r="K1619" s="7"/>
      <c r="L1619" s="7"/>
      <c r="M1619" s="3"/>
      <c r="N1619" s="2"/>
      <c r="O1619" s="7"/>
      <c r="P1619" s="2"/>
      <c r="Q1619" s="7"/>
      <c r="R1619" s="14"/>
      <c r="S1619" s="14"/>
      <c r="T1619" s="20"/>
      <c r="U1619" s="20"/>
      <c r="V1619" s="20"/>
      <c r="W1619" s="32"/>
      <c r="X1619" s="173"/>
      <c r="Y1619" s="174"/>
      <c r="Z1619" s="6"/>
      <c r="AA1619" s="6"/>
      <c r="AB1619" s="6"/>
      <c r="AC1619" s="6"/>
      <c r="AD1619" s="6"/>
      <c r="AE1619" s="6"/>
      <c r="AF1619" s="6"/>
      <c r="AG1619" s="6"/>
      <c r="AH1619" s="6"/>
      <c r="AI1619" s="6"/>
      <c r="AJ1619" s="6"/>
    </row>
    <row r="1620" spans="2:36" s="9" customFormat="1" ht="6" hidden="1" customHeight="1" x14ac:dyDescent="0.35">
      <c r="B1620" s="10"/>
      <c r="F1620" s="7"/>
      <c r="G1620" s="2"/>
      <c r="H1620" s="7"/>
      <c r="I1620" s="7"/>
      <c r="J1620" s="7"/>
      <c r="K1620" s="7"/>
      <c r="L1620" s="7"/>
      <c r="M1620" s="3"/>
      <c r="N1620" s="2"/>
      <c r="O1620" s="7"/>
      <c r="P1620" s="2"/>
      <c r="Q1620" s="7"/>
      <c r="R1620" s="14"/>
      <c r="S1620" s="14"/>
      <c r="T1620" s="20"/>
      <c r="U1620" s="20"/>
      <c r="V1620" s="20"/>
      <c r="W1620" s="32"/>
      <c r="X1620" s="173"/>
      <c r="Y1620" s="174"/>
      <c r="Z1620" s="6"/>
      <c r="AA1620" s="6"/>
      <c r="AB1620" s="6"/>
      <c r="AC1620" s="6"/>
      <c r="AD1620" s="6"/>
      <c r="AE1620" s="6"/>
      <c r="AF1620" s="6"/>
      <c r="AG1620" s="6"/>
      <c r="AH1620" s="6"/>
      <c r="AI1620" s="6"/>
      <c r="AJ1620" s="6"/>
    </row>
    <row r="1621" spans="2:36" s="9" customFormat="1" ht="6" hidden="1" customHeight="1" x14ac:dyDescent="0.35">
      <c r="B1621" s="10"/>
      <c r="F1621" s="7"/>
      <c r="G1621" s="2"/>
      <c r="H1621" s="7"/>
      <c r="I1621" s="7"/>
      <c r="J1621" s="7"/>
      <c r="K1621" s="7"/>
      <c r="L1621" s="7"/>
      <c r="M1621" s="3"/>
      <c r="N1621" s="2"/>
      <c r="O1621" s="7"/>
      <c r="P1621" s="2"/>
      <c r="Q1621" s="7"/>
      <c r="R1621" s="14"/>
      <c r="S1621" s="14"/>
      <c r="T1621" s="20"/>
      <c r="U1621" s="20"/>
      <c r="V1621" s="20"/>
      <c r="W1621" s="32"/>
      <c r="X1621" s="173"/>
      <c r="Y1621" s="174"/>
      <c r="Z1621" s="6"/>
      <c r="AA1621" s="6"/>
      <c r="AB1621" s="6"/>
      <c r="AC1621" s="6"/>
      <c r="AD1621" s="6"/>
      <c r="AE1621" s="6"/>
      <c r="AF1621" s="6"/>
      <c r="AG1621" s="6"/>
      <c r="AH1621" s="6"/>
      <c r="AI1621" s="6"/>
      <c r="AJ1621" s="6"/>
    </row>
    <row r="1622" spans="2:36" s="9" customFormat="1" ht="6" hidden="1" customHeight="1" x14ac:dyDescent="0.35">
      <c r="B1622" s="10"/>
      <c r="F1622" s="7"/>
      <c r="G1622" s="2"/>
      <c r="H1622" s="7"/>
      <c r="I1622" s="7"/>
      <c r="J1622" s="7"/>
      <c r="K1622" s="7"/>
      <c r="L1622" s="7"/>
      <c r="M1622" s="3"/>
      <c r="N1622" s="2"/>
      <c r="O1622" s="7"/>
      <c r="P1622" s="2"/>
      <c r="Q1622" s="7"/>
      <c r="R1622" s="14"/>
      <c r="S1622" s="14"/>
      <c r="T1622" s="20"/>
      <c r="U1622" s="20"/>
      <c r="V1622" s="20"/>
      <c r="W1622" s="32"/>
      <c r="X1622" s="173"/>
      <c r="Y1622" s="174"/>
      <c r="Z1622" s="6"/>
      <c r="AA1622" s="6"/>
      <c r="AB1622" s="6"/>
      <c r="AC1622" s="6"/>
      <c r="AD1622" s="6"/>
      <c r="AE1622" s="6"/>
      <c r="AF1622" s="6"/>
      <c r="AG1622" s="6"/>
      <c r="AH1622" s="6"/>
      <c r="AI1622" s="6"/>
      <c r="AJ1622" s="6"/>
    </row>
    <row r="1623" spans="2:36" s="9" customFormat="1" ht="6" hidden="1" customHeight="1" x14ac:dyDescent="0.35">
      <c r="B1623" s="10"/>
      <c r="F1623" s="7"/>
      <c r="G1623" s="2"/>
      <c r="H1623" s="7"/>
      <c r="I1623" s="7"/>
      <c r="J1623" s="7"/>
      <c r="K1623" s="7"/>
      <c r="L1623" s="7"/>
      <c r="M1623" s="3"/>
      <c r="N1623" s="2"/>
      <c r="O1623" s="7"/>
      <c r="P1623" s="2"/>
      <c r="Q1623" s="7"/>
      <c r="R1623" s="14"/>
      <c r="S1623" s="14"/>
      <c r="T1623" s="20"/>
      <c r="U1623" s="20"/>
      <c r="V1623" s="20"/>
      <c r="W1623" s="32"/>
      <c r="X1623" s="173"/>
      <c r="Y1623" s="174"/>
      <c r="Z1623" s="6"/>
      <c r="AA1623" s="6"/>
      <c r="AB1623" s="6"/>
      <c r="AC1623" s="6"/>
      <c r="AD1623" s="6"/>
      <c r="AE1623" s="6"/>
      <c r="AF1623" s="6"/>
      <c r="AG1623" s="6"/>
      <c r="AH1623" s="6"/>
      <c r="AI1623" s="6"/>
      <c r="AJ1623" s="6"/>
    </row>
    <row r="1624" spans="2:36" s="9" customFormat="1" ht="6" hidden="1" customHeight="1" x14ac:dyDescent="0.35">
      <c r="B1624" s="10"/>
      <c r="F1624" s="7"/>
      <c r="G1624" s="2"/>
      <c r="H1624" s="7"/>
      <c r="I1624" s="7"/>
      <c r="J1624" s="7"/>
      <c r="K1624" s="7"/>
      <c r="L1624" s="7"/>
      <c r="M1624" s="3"/>
      <c r="N1624" s="2"/>
      <c r="O1624" s="7"/>
      <c r="P1624" s="2"/>
      <c r="Q1624" s="7"/>
      <c r="R1624" s="14"/>
      <c r="S1624" s="14"/>
      <c r="T1624" s="20"/>
      <c r="U1624" s="20"/>
      <c r="V1624" s="20"/>
      <c r="W1624" s="32"/>
      <c r="X1624" s="173"/>
      <c r="Y1624" s="174"/>
      <c r="Z1624" s="6"/>
      <c r="AA1624" s="6"/>
      <c r="AB1624" s="6"/>
      <c r="AC1624" s="6"/>
      <c r="AD1624" s="6"/>
      <c r="AE1624" s="6"/>
      <c r="AF1624" s="6"/>
      <c r="AG1624" s="6"/>
      <c r="AH1624" s="6"/>
      <c r="AI1624" s="6"/>
      <c r="AJ1624" s="6"/>
    </row>
    <row r="1625" spans="2:36" s="9" customFormat="1" ht="6" hidden="1" customHeight="1" x14ac:dyDescent="0.35">
      <c r="B1625" s="10"/>
      <c r="F1625" s="7"/>
      <c r="G1625" s="2"/>
      <c r="H1625" s="7"/>
      <c r="I1625" s="7"/>
      <c r="J1625" s="7"/>
      <c r="K1625" s="7"/>
      <c r="L1625" s="7"/>
      <c r="M1625" s="3"/>
      <c r="N1625" s="2"/>
      <c r="O1625" s="7"/>
      <c r="P1625" s="2"/>
      <c r="Q1625" s="7"/>
      <c r="R1625" s="14"/>
      <c r="S1625" s="14"/>
      <c r="T1625" s="20"/>
      <c r="U1625" s="20"/>
      <c r="V1625" s="20"/>
      <c r="W1625" s="32"/>
      <c r="X1625" s="173"/>
      <c r="Y1625" s="174"/>
      <c r="Z1625" s="6"/>
      <c r="AA1625" s="6"/>
      <c r="AB1625" s="6"/>
      <c r="AC1625" s="6"/>
      <c r="AD1625" s="6"/>
      <c r="AE1625" s="6"/>
      <c r="AF1625" s="6"/>
      <c r="AG1625" s="6"/>
      <c r="AH1625" s="6"/>
      <c r="AI1625" s="6"/>
      <c r="AJ1625" s="6"/>
    </row>
    <row r="1626" spans="2:36" s="9" customFormat="1" ht="6" hidden="1" customHeight="1" x14ac:dyDescent="0.35">
      <c r="B1626" s="10"/>
      <c r="F1626" s="7"/>
      <c r="G1626" s="2"/>
      <c r="H1626" s="7"/>
      <c r="I1626" s="7"/>
      <c r="J1626" s="7"/>
      <c r="K1626" s="7"/>
      <c r="L1626" s="7"/>
      <c r="M1626" s="3"/>
      <c r="N1626" s="2"/>
      <c r="O1626" s="7"/>
      <c r="P1626" s="2"/>
      <c r="Q1626" s="7"/>
      <c r="R1626" s="14"/>
      <c r="S1626" s="14"/>
      <c r="T1626" s="20"/>
      <c r="U1626" s="20"/>
      <c r="V1626" s="20"/>
      <c r="W1626" s="32"/>
      <c r="X1626" s="173"/>
      <c r="Y1626" s="174"/>
      <c r="Z1626" s="6"/>
      <c r="AA1626" s="6"/>
      <c r="AB1626" s="6"/>
      <c r="AC1626" s="6"/>
      <c r="AD1626" s="6"/>
      <c r="AE1626" s="6"/>
      <c r="AF1626" s="6"/>
      <c r="AG1626" s="6"/>
      <c r="AH1626" s="6"/>
      <c r="AI1626" s="6"/>
      <c r="AJ1626" s="6"/>
    </row>
    <row r="1627" spans="2:36" s="9" customFormat="1" ht="6" hidden="1" customHeight="1" x14ac:dyDescent="0.35">
      <c r="B1627" s="10"/>
      <c r="F1627" s="7"/>
      <c r="G1627" s="2"/>
      <c r="H1627" s="7"/>
      <c r="I1627" s="7"/>
      <c r="J1627" s="7"/>
      <c r="K1627" s="7"/>
      <c r="L1627" s="7"/>
      <c r="M1627" s="3"/>
      <c r="N1627" s="2"/>
      <c r="O1627" s="7"/>
      <c r="P1627" s="2"/>
      <c r="Q1627" s="7"/>
      <c r="R1627" s="14"/>
      <c r="S1627" s="14"/>
      <c r="T1627" s="20"/>
      <c r="U1627" s="20"/>
      <c r="V1627" s="20"/>
      <c r="W1627" s="32"/>
      <c r="X1627" s="173"/>
      <c r="Y1627" s="174"/>
      <c r="Z1627" s="6"/>
      <c r="AA1627" s="6"/>
      <c r="AB1627" s="6"/>
      <c r="AC1627" s="6"/>
      <c r="AD1627" s="6"/>
      <c r="AE1627" s="6"/>
      <c r="AF1627" s="6"/>
      <c r="AG1627" s="6"/>
      <c r="AH1627" s="6"/>
      <c r="AI1627" s="6"/>
      <c r="AJ1627" s="6"/>
    </row>
    <row r="1628" spans="2:36" s="9" customFormat="1" ht="6" hidden="1" customHeight="1" x14ac:dyDescent="0.35">
      <c r="B1628" s="10"/>
      <c r="F1628" s="7"/>
      <c r="G1628" s="2"/>
      <c r="H1628" s="7"/>
      <c r="I1628" s="7"/>
      <c r="J1628" s="7"/>
      <c r="K1628" s="7"/>
      <c r="L1628" s="7"/>
      <c r="M1628" s="3"/>
      <c r="N1628" s="2"/>
      <c r="O1628" s="7"/>
      <c r="P1628" s="2"/>
      <c r="Q1628" s="7"/>
      <c r="R1628" s="14"/>
      <c r="S1628" s="14"/>
      <c r="T1628" s="20"/>
      <c r="U1628" s="20"/>
      <c r="V1628" s="20"/>
      <c r="W1628" s="32"/>
      <c r="X1628" s="173"/>
      <c r="Y1628" s="174"/>
      <c r="Z1628" s="6"/>
      <c r="AA1628" s="6"/>
      <c r="AB1628" s="6"/>
      <c r="AC1628" s="6"/>
      <c r="AD1628" s="6"/>
      <c r="AE1628" s="6"/>
      <c r="AF1628" s="6"/>
      <c r="AG1628" s="6"/>
      <c r="AH1628" s="6"/>
      <c r="AI1628" s="6"/>
      <c r="AJ1628" s="6"/>
    </row>
    <row r="1629" spans="2:36" s="9" customFormat="1" ht="6" hidden="1" customHeight="1" x14ac:dyDescent="0.35">
      <c r="B1629" s="10"/>
      <c r="F1629" s="7"/>
      <c r="G1629" s="2"/>
      <c r="H1629" s="7"/>
      <c r="I1629" s="7"/>
      <c r="J1629" s="7"/>
      <c r="K1629" s="7"/>
      <c r="L1629" s="7"/>
      <c r="M1629" s="3"/>
      <c r="N1629" s="2"/>
      <c r="O1629" s="7"/>
      <c r="P1629" s="2"/>
      <c r="Q1629" s="7"/>
      <c r="R1629" s="14"/>
      <c r="S1629" s="14"/>
      <c r="T1629" s="20"/>
      <c r="U1629" s="20"/>
      <c r="V1629" s="20"/>
      <c r="W1629" s="32"/>
      <c r="X1629" s="173"/>
      <c r="Y1629" s="174"/>
      <c r="Z1629" s="6"/>
      <c r="AA1629" s="6"/>
      <c r="AB1629" s="6"/>
      <c r="AC1629" s="6"/>
      <c r="AD1629" s="6"/>
      <c r="AE1629" s="6"/>
      <c r="AF1629" s="6"/>
      <c r="AG1629" s="6"/>
      <c r="AH1629" s="6"/>
      <c r="AI1629" s="6"/>
      <c r="AJ1629" s="6"/>
    </row>
    <row r="1630" spans="2:36" s="9" customFormat="1" ht="6" hidden="1" customHeight="1" x14ac:dyDescent="0.35">
      <c r="B1630" s="10"/>
      <c r="F1630" s="7"/>
      <c r="G1630" s="2"/>
      <c r="H1630" s="7"/>
      <c r="I1630" s="7"/>
      <c r="J1630" s="7"/>
      <c r="K1630" s="7"/>
      <c r="L1630" s="7"/>
      <c r="M1630" s="3"/>
      <c r="N1630" s="2"/>
      <c r="O1630" s="7"/>
      <c r="P1630" s="2"/>
      <c r="Q1630" s="7"/>
      <c r="R1630" s="14"/>
      <c r="S1630" s="14"/>
      <c r="T1630" s="20"/>
      <c r="U1630" s="20"/>
      <c r="V1630" s="20"/>
      <c r="W1630" s="32"/>
      <c r="X1630" s="173"/>
      <c r="Y1630" s="174"/>
      <c r="Z1630" s="6"/>
      <c r="AA1630" s="6"/>
      <c r="AB1630" s="6"/>
      <c r="AC1630" s="6"/>
      <c r="AD1630" s="6"/>
      <c r="AE1630" s="6"/>
      <c r="AF1630" s="6"/>
      <c r="AG1630" s="6"/>
      <c r="AH1630" s="6"/>
      <c r="AI1630" s="6"/>
      <c r="AJ1630" s="6"/>
    </row>
    <row r="1631" spans="2:36" s="9" customFormat="1" ht="6" hidden="1" customHeight="1" x14ac:dyDescent="0.35">
      <c r="B1631" s="10"/>
      <c r="F1631" s="7"/>
      <c r="G1631" s="2"/>
      <c r="H1631" s="7"/>
      <c r="I1631" s="7"/>
      <c r="J1631" s="7"/>
      <c r="K1631" s="7"/>
      <c r="L1631" s="7"/>
      <c r="M1631" s="3"/>
      <c r="N1631" s="2"/>
      <c r="O1631" s="7"/>
      <c r="P1631" s="2"/>
      <c r="Q1631" s="7"/>
      <c r="R1631" s="14"/>
      <c r="S1631" s="14"/>
      <c r="T1631" s="20"/>
      <c r="U1631" s="20"/>
      <c r="V1631" s="20"/>
      <c r="W1631" s="32"/>
      <c r="X1631" s="173"/>
      <c r="Y1631" s="174"/>
      <c r="Z1631" s="6"/>
      <c r="AA1631" s="6"/>
      <c r="AB1631" s="6"/>
      <c r="AC1631" s="6"/>
      <c r="AD1631" s="6"/>
      <c r="AE1631" s="6"/>
      <c r="AF1631" s="6"/>
      <c r="AG1631" s="6"/>
      <c r="AH1631" s="6"/>
      <c r="AI1631" s="6"/>
      <c r="AJ1631" s="6"/>
    </row>
    <row r="1632" spans="2:36" s="9" customFormat="1" ht="6" hidden="1" customHeight="1" x14ac:dyDescent="0.35">
      <c r="B1632" s="10"/>
      <c r="F1632" s="7"/>
      <c r="G1632" s="2"/>
      <c r="H1632" s="7"/>
      <c r="I1632" s="7"/>
      <c r="J1632" s="7"/>
      <c r="K1632" s="7"/>
      <c r="L1632" s="7"/>
      <c r="M1632" s="3"/>
      <c r="N1632" s="2"/>
      <c r="O1632" s="7"/>
      <c r="P1632" s="2"/>
      <c r="Q1632" s="7"/>
      <c r="R1632" s="14"/>
      <c r="S1632" s="14"/>
      <c r="T1632" s="20"/>
      <c r="U1632" s="20"/>
      <c r="V1632" s="20"/>
      <c r="W1632" s="32"/>
      <c r="X1632" s="173"/>
      <c r="Y1632" s="174"/>
      <c r="Z1632" s="6"/>
      <c r="AA1632" s="6"/>
      <c r="AB1632" s="6"/>
      <c r="AC1632" s="6"/>
      <c r="AD1632" s="6"/>
      <c r="AE1632" s="6"/>
      <c r="AF1632" s="6"/>
      <c r="AG1632" s="6"/>
      <c r="AH1632" s="6"/>
      <c r="AI1632" s="6"/>
      <c r="AJ1632" s="6"/>
    </row>
    <row r="1633" spans="2:36" s="9" customFormat="1" ht="6" hidden="1" customHeight="1" x14ac:dyDescent="0.35">
      <c r="B1633" s="10"/>
      <c r="F1633" s="7"/>
      <c r="G1633" s="2"/>
      <c r="H1633" s="7"/>
      <c r="I1633" s="7"/>
      <c r="J1633" s="7"/>
      <c r="K1633" s="7"/>
      <c r="L1633" s="7"/>
      <c r="M1633" s="3"/>
      <c r="N1633" s="2"/>
      <c r="O1633" s="7"/>
      <c r="P1633" s="2"/>
      <c r="Q1633" s="7"/>
      <c r="R1633" s="14"/>
      <c r="S1633" s="14"/>
      <c r="T1633" s="20"/>
      <c r="U1633" s="20"/>
      <c r="V1633" s="20"/>
      <c r="W1633" s="32"/>
      <c r="X1633" s="173"/>
      <c r="Y1633" s="174"/>
      <c r="Z1633" s="6"/>
      <c r="AA1633" s="6"/>
      <c r="AB1633" s="6"/>
      <c r="AC1633" s="6"/>
      <c r="AD1633" s="6"/>
      <c r="AE1633" s="6"/>
      <c r="AF1633" s="6"/>
      <c r="AG1633" s="6"/>
      <c r="AH1633" s="6"/>
      <c r="AI1633" s="6"/>
      <c r="AJ1633" s="6"/>
    </row>
    <row r="1634" spans="2:36" s="9" customFormat="1" ht="6" hidden="1" customHeight="1" x14ac:dyDescent="0.35">
      <c r="B1634" s="10"/>
      <c r="F1634" s="7"/>
      <c r="G1634" s="2"/>
      <c r="H1634" s="7"/>
      <c r="I1634" s="7"/>
      <c r="J1634" s="7"/>
      <c r="K1634" s="7"/>
      <c r="L1634" s="7"/>
      <c r="M1634" s="3"/>
      <c r="N1634" s="2"/>
      <c r="O1634" s="7"/>
      <c r="P1634" s="2"/>
      <c r="Q1634" s="7"/>
      <c r="R1634" s="14"/>
      <c r="S1634" s="14"/>
      <c r="T1634" s="20"/>
      <c r="U1634" s="20"/>
      <c r="V1634" s="20"/>
      <c r="W1634" s="32"/>
      <c r="X1634" s="173"/>
      <c r="Y1634" s="174"/>
      <c r="Z1634" s="6"/>
      <c r="AA1634" s="6"/>
      <c r="AB1634" s="6"/>
      <c r="AC1634" s="6"/>
      <c r="AD1634" s="6"/>
      <c r="AE1634" s="6"/>
      <c r="AF1634" s="6"/>
      <c r="AG1634" s="6"/>
      <c r="AH1634" s="6"/>
      <c r="AI1634" s="6"/>
      <c r="AJ1634" s="6"/>
    </row>
    <row r="1635" spans="2:36" s="9" customFormat="1" ht="6" hidden="1" customHeight="1" x14ac:dyDescent="0.35">
      <c r="B1635" s="10"/>
      <c r="F1635" s="7"/>
      <c r="G1635" s="2"/>
      <c r="H1635" s="7"/>
      <c r="I1635" s="7"/>
      <c r="J1635" s="7"/>
      <c r="K1635" s="7"/>
      <c r="L1635" s="7"/>
      <c r="M1635" s="3"/>
      <c r="N1635" s="2"/>
      <c r="O1635" s="7"/>
      <c r="P1635" s="2"/>
      <c r="Q1635" s="7"/>
      <c r="R1635" s="14"/>
      <c r="S1635" s="14"/>
      <c r="T1635" s="20"/>
      <c r="U1635" s="20"/>
      <c r="V1635" s="20"/>
      <c r="W1635" s="32"/>
      <c r="X1635" s="173"/>
      <c r="Y1635" s="174"/>
      <c r="Z1635" s="6"/>
      <c r="AA1635" s="6"/>
      <c r="AB1635" s="6"/>
      <c r="AC1635" s="6"/>
      <c r="AD1635" s="6"/>
      <c r="AE1635" s="6"/>
      <c r="AF1635" s="6"/>
      <c r="AG1635" s="6"/>
      <c r="AH1635" s="6"/>
      <c r="AI1635" s="6"/>
      <c r="AJ1635" s="6"/>
    </row>
    <row r="1636" spans="2:36" s="9" customFormat="1" ht="6" hidden="1" customHeight="1" x14ac:dyDescent="0.35">
      <c r="B1636" s="10"/>
      <c r="F1636" s="7"/>
      <c r="G1636" s="2"/>
      <c r="H1636" s="7"/>
      <c r="I1636" s="7"/>
      <c r="J1636" s="7"/>
      <c r="K1636" s="7"/>
      <c r="L1636" s="7"/>
      <c r="M1636" s="3"/>
      <c r="N1636" s="2"/>
      <c r="O1636" s="7"/>
      <c r="P1636" s="2"/>
      <c r="Q1636" s="7"/>
      <c r="R1636" s="14"/>
      <c r="S1636" s="14"/>
      <c r="T1636" s="20"/>
      <c r="U1636" s="20"/>
      <c r="V1636" s="20"/>
      <c r="W1636" s="32"/>
      <c r="X1636" s="173"/>
      <c r="Y1636" s="174"/>
      <c r="Z1636" s="6"/>
      <c r="AA1636" s="6"/>
      <c r="AB1636" s="6"/>
      <c r="AC1636" s="6"/>
      <c r="AD1636" s="6"/>
      <c r="AE1636" s="6"/>
      <c r="AF1636" s="6"/>
      <c r="AG1636" s="6"/>
      <c r="AH1636" s="6"/>
      <c r="AI1636" s="6"/>
      <c r="AJ1636" s="6"/>
    </row>
    <row r="1637" spans="2:36" s="9" customFormat="1" ht="6" hidden="1" customHeight="1" x14ac:dyDescent="0.35">
      <c r="B1637" s="10"/>
      <c r="F1637" s="7"/>
      <c r="G1637" s="2"/>
      <c r="H1637" s="7"/>
      <c r="I1637" s="7"/>
      <c r="J1637" s="7"/>
      <c r="K1637" s="7"/>
      <c r="L1637" s="7"/>
      <c r="M1637" s="3"/>
      <c r="N1637" s="2"/>
      <c r="O1637" s="7"/>
      <c r="P1637" s="2"/>
      <c r="Q1637" s="7"/>
      <c r="R1637" s="14"/>
      <c r="S1637" s="14"/>
      <c r="T1637" s="20"/>
      <c r="U1637" s="20"/>
      <c r="V1637" s="20"/>
      <c r="W1637" s="32"/>
      <c r="X1637" s="173"/>
      <c r="Y1637" s="174"/>
      <c r="Z1637" s="6"/>
      <c r="AA1637" s="6"/>
      <c r="AB1637" s="6"/>
      <c r="AC1637" s="6"/>
      <c r="AD1637" s="6"/>
      <c r="AE1637" s="6"/>
      <c r="AF1637" s="6"/>
      <c r="AG1637" s="6"/>
      <c r="AH1637" s="6"/>
      <c r="AI1637" s="6"/>
      <c r="AJ1637" s="6"/>
    </row>
    <row r="1638" spans="2:36" s="9" customFormat="1" ht="6" hidden="1" customHeight="1" x14ac:dyDescent="0.35">
      <c r="B1638" s="10"/>
      <c r="F1638" s="7"/>
      <c r="G1638" s="2"/>
      <c r="H1638" s="7"/>
      <c r="I1638" s="7"/>
      <c r="J1638" s="7"/>
      <c r="K1638" s="7"/>
      <c r="L1638" s="7"/>
      <c r="M1638" s="3"/>
      <c r="N1638" s="2"/>
      <c r="O1638" s="7"/>
      <c r="P1638" s="2"/>
      <c r="Q1638" s="7"/>
      <c r="R1638" s="14"/>
      <c r="S1638" s="14"/>
      <c r="T1638" s="20"/>
      <c r="U1638" s="20"/>
      <c r="V1638" s="20"/>
      <c r="W1638" s="32"/>
      <c r="X1638" s="173"/>
      <c r="Y1638" s="174"/>
      <c r="Z1638" s="6"/>
      <c r="AA1638" s="6"/>
      <c r="AB1638" s="6"/>
      <c r="AC1638" s="6"/>
      <c r="AD1638" s="6"/>
      <c r="AE1638" s="6"/>
      <c r="AF1638" s="6"/>
      <c r="AG1638" s="6"/>
      <c r="AH1638" s="6"/>
      <c r="AI1638" s="6"/>
      <c r="AJ1638" s="6"/>
    </row>
    <row r="1639" spans="2:36" s="9" customFormat="1" ht="6" hidden="1" customHeight="1" x14ac:dyDescent="0.35">
      <c r="B1639" s="10"/>
      <c r="F1639" s="7"/>
      <c r="G1639" s="2"/>
      <c r="H1639" s="7"/>
      <c r="I1639" s="7"/>
      <c r="J1639" s="7"/>
      <c r="K1639" s="7"/>
      <c r="L1639" s="7"/>
      <c r="M1639" s="3"/>
      <c r="N1639" s="2"/>
      <c r="O1639" s="7"/>
      <c r="P1639" s="2"/>
      <c r="Q1639" s="7"/>
      <c r="R1639" s="14"/>
      <c r="S1639" s="14"/>
      <c r="T1639" s="20"/>
      <c r="U1639" s="20"/>
      <c r="V1639" s="20"/>
      <c r="W1639" s="32"/>
      <c r="X1639" s="173"/>
      <c r="Y1639" s="174"/>
      <c r="Z1639" s="6"/>
      <c r="AA1639" s="6"/>
      <c r="AB1639" s="6"/>
      <c r="AC1639" s="6"/>
      <c r="AD1639" s="6"/>
      <c r="AE1639" s="6"/>
      <c r="AF1639" s="6"/>
      <c r="AG1639" s="6"/>
      <c r="AH1639" s="6"/>
      <c r="AI1639" s="6"/>
      <c r="AJ1639" s="6"/>
    </row>
    <row r="1640" spans="2:36" s="9" customFormat="1" ht="6" hidden="1" customHeight="1" x14ac:dyDescent="0.35">
      <c r="B1640" s="10"/>
      <c r="F1640" s="7"/>
      <c r="G1640" s="2"/>
      <c r="H1640" s="7"/>
      <c r="I1640" s="7"/>
      <c r="J1640" s="7"/>
      <c r="K1640" s="7"/>
      <c r="L1640" s="7"/>
      <c r="M1640" s="3"/>
      <c r="N1640" s="2"/>
      <c r="O1640" s="7"/>
      <c r="P1640" s="2"/>
      <c r="Q1640" s="7"/>
      <c r="R1640" s="14"/>
      <c r="S1640" s="14"/>
      <c r="T1640" s="20"/>
      <c r="U1640" s="20"/>
      <c r="V1640" s="20"/>
      <c r="W1640" s="32"/>
      <c r="X1640" s="173"/>
      <c r="Y1640" s="174"/>
      <c r="Z1640" s="6"/>
      <c r="AA1640" s="6"/>
      <c r="AB1640" s="6"/>
      <c r="AC1640" s="6"/>
      <c r="AD1640" s="6"/>
      <c r="AE1640" s="6"/>
      <c r="AF1640" s="6"/>
      <c r="AG1640" s="6"/>
      <c r="AH1640" s="6"/>
      <c r="AI1640" s="6"/>
      <c r="AJ1640" s="6"/>
    </row>
    <row r="1641" spans="2:36" s="9" customFormat="1" ht="6" hidden="1" customHeight="1" x14ac:dyDescent="0.35">
      <c r="B1641" s="10"/>
      <c r="F1641" s="7"/>
      <c r="G1641" s="2"/>
      <c r="H1641" s="7"/>
      <c r="I1641" s="7"/>
      <c r="J1641" s="7"/>
      <c r="K1641" s="7"/>
      <c r="L1641" s="7"/>
      <c r="M1641" s="3"/>
      <c r="N1641" s="2"/>
      <c r="O1641" s="7"/>
      <c r="P1641" s="2"/>
      <c r="Q1641" s="7"/>
      <c r="R1641" s="14"/>
      <c r="S1641" s="14"/>
      <c r="T1641" s="20"/>
      <c r="U1641" s="20"/>
      <c r="V1641" s="20"/>
      <c r="W1641" s="32"/>
      <c r="X1641" s="173"/>
      <c r="Y1641" s="174"/>
      <c r="Z1641" s="6"/>
      <c r="AA1641" s="6"/>
      <c r="AB1641" s="6"/>
      <c r="AC1641" s="6"/>
      <c r="AD1641" s="6"/>
      <c r="AE1641" s="6"/>
      <c r="AF1641" s="6"/>
      <c r="AG1641" s="6"/>
      <c r="AH1641" s="6"/>
      <c r="AI1641" s="6"/>
      <c r="AJ1641" s="6"/>
    </row>
    <row r="1642" spans="2:36" s="9" customFormat="1" ht="6" hidden="1" customHeight="1" x14ac:dyDescent="0.35">
      <c r="B1642" s="10"/>
      <c r="F1642" s="7"/>
      <c r="G1642" s="2"/>
      <c r="H1642" s="7"/>
      <c r="I1642" s="7"/>
      <c r="J1642" s="7"/>
      <c r="K1642" s="7"/>
      <c r="L1642" s="7"/>
      <c r="M1642" s="3"/>
      <c r="N1642" s="2"/>
      <c r="O1642" s="7"/>
      <c r="P1642" s="2"/>
      <c r="Q1642" s="7"/>
      <c r="R1642" s="14"/>
      <c r="S1642" s="14"/>
      <c r="T1642" s="20"/>
      <c r="U1642" s="20"/>
      <c r="V1642" s="20"/>
      <c r="W1642" s="32"/>
      <c r="X1642" s="173"/>
      <c r="Y1642" s="174"/>
      <c r="Z1642" s="6"/>
      <c r="AA1642" s="6"/>
      <c r="AB1642" s="6"/>
      <c r="AC1642" s="6"/>
      <c r="AD1642" s="6"/>
      <c r="AE1642" s="6"/>
      <c r="AF1642" s="6"/>
      <c r="AG1642" s="6"/>
      <c r="AH1642" s="6"/>
      <c r="AI1642" s="6"/>
      <c r="AJ1642" s="6"/>
    </row>
    <row r="1643" spans="2:36" s="9" customFormat="1" ht="6" hidden="1" customHeight="1" x14ac:dyDescent="0.35">
      <c r="B1643" s="10"/>
      <c r="F1643" s="7"/>
      <c r="G1643" s="2"/>
      <c r="H1643" s="7"/>
      <c r="I1643" s="7"/>
      <c r="J1643" s="7"/>
      <c r="K1643" s="7"/>
      <c r="L1643" s="7"/>
      <c r="M1643" s="3"/>
      <c r="N1643" s="2"/>
      <c r="O1643" s="7"/>
      <c r="P1643" s="2"/>
      <c r="Q1643" s="7"/>
      <c r="R1643" s="14"/>
      <c r="S1643" s="14"/>
      <c r="T1643" s="20"/>
      <c r="U1643" s="20"/>
      <c r="V1643" s="20"/>
      <c r="W1643" s="32"/>
      <c r="X1643" s="173"/>
      <c r="Y1643" s="174"/>
      <c r="Z1643" s="6"/>
      <c r="AA1643" s="6"/>
      <c r="AB1643" s="6"/>
      <c r="AC1643" s="6"/>
      <c r="AD1643" s="6"/>
      <c r="AE1643" s="6"/>
      <c r="AF1643" s="6"/>
      <c r="AG1643" s="6"/>
      <c r="AH1643" s="6"/>
      <c r="AI1643" s="6"/>
      <c r="AJ1643" s="6"/>
    </row>
    <row r="1644" spans="2:36" s="9" customFormat="1" ht="6" hidden="1" customHeight="1" x14ac:dyDescent="0.35">
      <c r="B1644" s="10"/>
      <c r="F1644" s="7"/>
      <c r="G1644" s="2"/>
      <c r="H1644" s="7"/>
      <c r="I1644" s="7"/>
      <c r="J1644" s="7"/>
      <c r="K1644" s="7"/>
      <c r="L1644" s="7"/>
      <c r="M1644" s="3"/>
      <c r="N1644" s="2"/>
      <c r="O1644" s="7"/>
      <c r="P1644" s="2"/>
      <c r="Q1644" s="7"/>
      <c r="R1644" s="14"/>
      <c r="S1644" s="14"/>
      <c r="T1644" s="20"/>
      <c r="U1644" s="20"/>
      <c r="V1644" s="20"/>
      <c r="W1644" s="32"/>
      <c r="X1644" s="173"/>
      <c r="Y1644" s="174"/>
      <c r="Z1644" s="6"/>
      <c r="AA1644" s="6"/>
      <c r="AB1644" s="6"/>
      <c r="AC1644" s="6"/>
      <c r="AD1644" s="6"/>
      <c r="AE1644" s="6"/>
      <c r="AF1644" s="6"/>
      <c r="AG1644" s="6"/>
      <c r="AH1644" s="6"/>
      <c r="AI1644" s="6"/>
      <c r="AJ1644" s="6"/>
    </row>
    <row r="1645" spans="2:36" s="9" customFormat="1" ht="6" hidden="1" customHeight="1" x14ac:dyDescent="0.35">
      <c r="B1645" s="10"/>
      <c r="F1645" s="7"/>
      <c r="G1645" s="2"/>
      <c r="H1645" s="7"/>
      <c r="I1645" s="7"/>
      <c r="J1645" s="7"/>
      <c r="K1645" s="7"/>
      <c r="L1645" s="7"/>
      <c r="M1645" s="3"/>
      <c r="N1645" s="2"/>
      <c r="O1645" s="7"/>
      <c r="P1645" s="2"/>
      <c r="Q1645" s="7"/>
      <c r="R1645" s="14"/>
      <c r="S1645" s="14"/>
      <c r="T1645" s="20"/>
      <c r="U1645" s="20"/>
      <c r="V1645" s="20"/>
      <c r="W1645" s="32"/>
      <c r="X1645" s="173"/>
      <c r="Y1645" s="174"/>
      <c r="Z1645" s="6"/>
      <c r="AA1645" s="6"/>
      <c r="AB1645" s="6"/>
      <c r="AC1645" s="6"/>
      <c r="AD1645" s="6"/>
      <c r="AE1645" s="6"/>
      <c r="AF1645" s="6"/>
      <c r="AG1645" s="6"/>
      <c r="AH1645" s="6"/>
      <c r="AI1645" s="6"/>
      <c r="AJ1645" s="6"/>
    </row>
    <row r="1646" spans="2:36" s="9" customFormat="1" ht="6" hidden="1" customHeight="1" x14ac:dyDescent="0.35">
      <c r="B1646" s="10"/>
      <c r="F1646" s="7"/>
      <c r="G1646" s="2"/>
      <c r="H1646" s="7"/>
      <c r="I1646" s="7"/>
      <c r="J1646" s="7"/>
      <c r="K1646" s="7"/>
      <c r="L1646" s="7"/>
      <c r="M1646" s="3"/>
      <c r="N1646" s="2"/>
      <c r="O1646" s="7"/>
      <c r="P1646" s="2"/>
      <c r="Q1646" s="7"/>
      <c r="R1646" s="14"/>
      <c r="S1646" s="14"/>
      <c r="T1646" s="20"/>
      <c r="U1646" s="20"/>
      <c r="V1646" s="20"/>
      <c r="W1646" s="32"/>
      <c r="X1646" s="173"/>
      <c r="Y1646" s="174"/>
      <c r="Z1646" s="6"/>
      <c r="AA1646" s="6"/>
      <c r="AB1646" s="6"/>
      <c r="AC1646" s="6"/>
      <c r="AD1646" s="6"/>
      <c r="AE1646" s="6"/>
      <c r="AF1646" s="6"/>
      <c r="AG1646" s="6"/>
      <c r="AH1646" s="6"/>
      <c r="AI1646" s="6"/>
      <c r="AJ1646" s="6"/>
    </row>
    <row r="1647" spans="2:36" s="9" customFormat="1" ht="6" hidden="1" customHeight="1" x14ac:dyDescent="0.35">
      <c r="B1647" s="10"/>
      <c r="F1647" s="7"/>
      <c r="G1647" s="2"/>
      <c r="H1647" s="7"/>
      <c r="I1647" s="7"/>
      <c r="J1647" s="7"/>
      <c r="K1647" s="7"/>
      <c r="L1647" s="7"/>
      <c r="M1647" s="3"/>
      <c r="N1647" s="2"/>
      <c r="O1647" s="7"/>
      <c r="P1647" s="2"/>
      <c r="Q1647" s="7"/>
      <c r="R1647" s="14"/>
      <c r="S1647" s="14"/>
      <c r="T1647" s="20"/>
      <c r="U1647" s="20"/>
      <c r="V1647" s="20"/>
      <c r="W1647" s="32"/>
      <c r="X1647" s="173"/>
      <c r="Y1647" s="174"/>
      <c r="Z1647" s="6"/>
      <c r="AA1647" s="6"/>
      <c r="AB1647" s="6"/>
      <c r="AC1647" s="6"/>
      <c r="AD1647" s="6"/>
      <c r="AE1647" s="6"/>
      <c r="AF1647" s="6"/>
      <c r="AG1647" s="6"/>
      <c r="AH1647" s="6"/>
      <c r="AI1647" s="6"/>
      <c r="AJ1647" s="6"/>
    </row>
    <row r="1648" spans="2:36" s="9" customFormat="1" ht="6" hidden="1" customHeight="1" x14ac:dyDescent="0.35">
      <c r="B1648" s="10"/>
      <c r="F1648" s="7"/>
      <c r="G1648" s="2"/>
      <c r="H1648" s="7"/>
      <c r="I1648" s="7"/>
      <c r="J1648" s="7"/>
      <c r="K1648" s="7"/>
      <c r="L1648" s="7"/>
      <c r="M1648" s="3"/>
      <c r="N1648" s="2"/>
      <c r="O1648" s="7"/>
      <c r="P1648" s="2"/>
      <c r="Q1648" s="7"/>
      <c r="R1648" s="14"/>
      <c r="S1648" s="14"/>
      <c r="T1648" s="20"/>
      <c r="U1648" s="20"/>
      <c r="V1648" s="20"/>
      <c r="W1648" s="32"/>
      <c r="X1648" s="173"/>
      <c r="Y1648" s="174"/>
      <c r="Z1648" s="6"/>
      <c r="AA1648" s="6"/>
      <c r="AB1648" s="6"/>
      <c r="AC1648" s="6"/>
      <c r="AD1648" s="6"/>
      <c r="AE1648" s="6"/>
      <c r="AF1648" s="6"/>
      <c r="AG1648" s="6"/>
      <c r="AH1648" s="6"/>
      <c r="AI1648" s="6"/>
      <c r="AJ1648" s="6"/>
    </row>
    <row r="1649" spans="2:36" s="9" customFormat="1" ht="6" hidden="1" customHeight="1" x14ac:dyDescent="0.35">
      <c r="B1649" s="10"/>
      <c r="F1649" s="7"/>
      <c r="G1649" s="2"/>
      <c r="H1649" s="7"/>
      <c r="I1649" s="7"/>
      <c r="J1649" s="7"/>
      <c r="K1649" s="7"/>
      <c r="L1649" s="7"/>
      <c r="M1649" s="3"/>
      <c r="N1649" s="2"/>
      <c r="O1649" s="7"/>
      <c r="P1649" s="2"/>
      <c r="Q1649" s="7"/>
      <c r="R1649" s="14"/>
      <c r="S1649" s="14"/>
      <c r="T1649" s="20"/>
      <c r="U1649" s="20"/>
      <c r="V1649" s="20"/>
      <c r="W1649" s="32"/>
      <c r="X1649" s="173"/>
      <c r="Y1649" s="174"/>
      <c r="Z1649" s="6"/>
      <c r="AA1649" s="6"/>
      <c r="AB1649" s="6"/>
      <c r="AC1649" s="6"/>
      <c r="AD1649" s="6"/>
      <c r="AE1649" s="6"/>
      <c r="AF1649" s="6"/>
      <c r="AG1649" s="6"/>
      <c r="AH1649" s="6"/>
      <c r="AI1649" s="6"/>
      <c r="AJ1649" s="6"/>
    </row>
    <row r="1650" spans="2:36" s="9" customFormat="1" ht="6" hidden="1" customHeight="1" x14ac:dyDescent="0.35">
      <c r="B1650" s="10"/>
      <c r="F1650" s="7"/>
      <c r="G1650" s="2"/>
      <c r="H1650" s="7"/>
      <c r="I1650" s="7"/>
      <c r="J1650" s="7"/>
      <c r="K1650" s="7"/>
      <c r="L1650" s="7"/>
      <c r="M1650" s="3"/>
      <c r="N1650" s="2"/>
      <c r="O1650" s="7"/>
      <c r="P1650" s="2"/>
      <c r="Q1650" s="7"/>
      <c r="R1650" s="14"/>
      <c r="S1650" s="14"/>
      <c r="T1650" s="20"/>
      <c r="U1650" s="20"/>
      <c r="V1650" s="20"/>
      <c r="W1650" s="32"/>
      <c r="X1650" s="173"/>
      <c r="Y1650" s="174"/>
      <c r="Z1650" s="6"/>
      <c r="AA1650" s="6"/>
      <c r="AB1650" s="6"/>
      <c r="AC1650" s="6"/>
      <c r="AD1650" s="6"/>
      <c r="AE1650" s="6"/>
      <c r="AF1650" s="6"/>
      <c r="AG1650" s="6"/>
      <c r="AH1650" s="6"/>
      <c r="AI1650" s="6"/>
      <c r="AJ1650" s="6"/>
    </row>
    <row r="1651" spans="2:36" s="9" customFormat="1" ht="6" hidden="1" customHeight="1" x14ac:dyDescent="0.35">
      <c r="B1651" s="10"/>
      <c r="F1651" s="7"/>
      <c r="G1651" s="2"/>
      <c r="H1651" s="7"/>
      <c r="I1651" s="7"/>
      <c r="J1651" s="7"/>
      <c r="K1651" s="7"/>
      <c r="L1651" s="7"/>
      <c r="M1651" s="3"/>
      <c r="N1651" s="2"/>
      <c r="O1651" s="7"/>
      <c r="P1651" s="2"/>
      <c r="Q1651" s="7"/>
      <c r="R1651" s="14"/>
      <c r="S1651" s="14"/>
      <c r="T1651" s="20"/>
      <c r="U1651" s="20"/>
      <c r="V1651" s="20"/>
      <c r="W1651" s="32"/>
      <c r="X1651" s="173"/>
      <c r="Y1651" s="174"/>
      <c r="Z1651" s="6"/>
      <c r="AA1651" s="6"/>
      <c r="AB1651" s="6"/>
      <c r="AC1651" s="6"/>
      <c r="AD1651" s="6"/>
      <c r="AE1651" s="6"/>
      <c r="AF1651" s="6"/>
      <c r="AG1651" s="6"/>
      <c r="AH1651" s="6"/>
      <c r="AI1651" s="6"/>
      <c r="AJ1651" s="6"/>
    </row>
    <row r="1652" spans="2:36" s="9" customFormat="1" ht="6" hidden="1" customHeight="1" x14ac:dyDescent="0.35">
      <c r="B1652" s="10"/>
      <c r="F1652" s="7"/>
      <c r="G1652" s="2"/>
      <c r="H1652" s="7"/>
      <c r="I1652" s="7"/>
      <c r="J1652" s="7"/>
      <c r="K1652" s="7"/>
      <c r="L1652" s="7"/>
      <c r="M1652" s="3"/>
      <c r="N1652" s="2"/>
      <c r="O1652" s="7"/>
      <c r="P1652" s="2"/>
      <c r="Q1652" s="7"/>
      <c r="R1652" s="14"/>
      <c r="S1652" s="14"/>
      <c r="T1652" s="20"/>
      <c r="U1652" s="20"/>
      <c r="V1652" s="20"/>
      <c r="W1652" s="32"/>
      <c r="X1652" s="173"/>
      <c r="Y1652" s="174"/>
      <c r="Z1652" s="6"/>
      <c r="AA1652" s="6"/>
      <c r="AB1652" s="6"/>
      <c r="AC1652" s="6"/>
      <c r="AD1652" s="6"/>
      <c r="AE1652" s="6"/>
      <c r="AF1652" s="6"/>
      <c r="AG1652" s="6"/>
      <c r="AH1652" s="6"/>
      <c r="AI1652" s="6"/>
      <c r="AJ1652" s="6"/>
    </row>
    <row r="1653" spans="2:36" s="9" customFormat="1" ht="6" hidden="1" customHeight="1" x14ac:dyDescent="0.35">
      <c r="B1653" s="10"/>
      <c r="F1653" s="7"/>
      <c r="G1653" s="2"/>
      <c r="H1653" s="7"/>
      <c r="I1653" s="7"/>
      <c r="J1653" s="7"/>
      <c r="K1653" s="7"/>
      <c r="L1653" s="7"/>
      <c r="M1653" s="3"/>
      <c r="N1653" s="2"/>
      <c r="O1653" s="7"/>
      <c r="P1653" s="2"/>
      <c r="Q1653" s="7"/>
      <c r="R1653" s="14"/>
      <c r="S1653" s="14"/>
      <c r="T1653" s="20"/>
      <c r="U1653" s="20"/>
      <c r="V1653" s="20"/>
      <c r="W1653" s="32"/>
      <c r="X1653" s="173"/>
      <c r="Y1653" s="174"/>
      <c r="Z1653" s="6"/>
      <c r="AA1653" s="6"/>
      <c r="AB1653" s="6"/>
      <c r="AC1653" s="6"/>
      <c r="AD1653" s="6"/>
      <c r="AE1653" s="6"/>
      <c r="AF1653" s="6"/>
      <c r="AG1653" s="6"/>
      <c r="AH1653" s="6"/>
      <c r="AI1653" s="6"/>
      <c r="AJ1653" s="6"/>
    </row>
    <row r="1654" spans="2:36" s="9" customFormat="1" ht="6" hidden="1" customHeight="1" x14ac:dyDescent="0.35">
      <c r="B1654" s="10"/>
      <c r="F1654" s="7"/>
      <c r="G1654" s="2"/>
      <c r="H1654" s="7"/>
      <c r="I1654" s="7"/>
      <c r="J1654" s="7"/>
      <c r="K1654" s="7"/>
      <c r="L1654" s="7"/>
      <c r="M1654" s="3"/>
      <c r="N1654" s="2"/>
      <c r="O1654" s="7"/>
      <c r="P1654" s="2"/>
      <c r="Q1654" s="7"/>
      <c r="R1654" s="14"/>
      <c r="S1654" s="14"/>
      <c r="T1654" s="20"/>
      <c r="U1654" s="20"/>
      <c r="V1654" s="20"/>
      <c r="W1654" s="32"/>
      <c r="X1654" s="173"/>
      <c r="Y1654" s="174"/>
      <c r="Z1654" s="6"/>
      <c r="AA1654" s="6"/>
      <c r="AB1654" s="6"/>
      <c r="AC1654" s="6"/>
      <c r="AD1654" s="6"/>
      <c r="AE1654" s="6"/>
      <c r="AF1654" s="6"/>
      <c r="AG1654" s="6"/>
      <c r="AH1654" s="6"/>
      <c r="AI1654" s="6"/>
      <c r="AJ1654" s="6"/>
    </row>
    <row r="1655" spans="2:36" s="9" customFormat="1" ht="6" hidden="1" customHeight="1" x14ac:dyDescent="0.35">
      <c r="B1655" s="10"/>
      <c r="F1655" s="7"/>
      <c r="G1655" s="2"/>
      <c r="H1655" s="7"/>
      <c r="I1655" s="7"/>
      <c r="J1655" s="7"/>
      <c r="K1655" s="7"/>
      <c r="L1655" s="7"/>
      <c r="M1655" s="3"/>
      <c r="N1655" s="2"/>
      <c r="O1655" s="7"/>
      <c r="P1655" s="2"/>
      <c r="Q1655" s="7"/>
      <c r="R1655" s="14"/>
      <c r="S1655" s="14"/>
      <c r="T1655" s="20"/>
      <c r="U1655" s="20"/>
      <c r="V1655" s="20"/>
      <c r="W1655" s="32"/>
      <c r="X1655" s="173"/>
      <c r="Y1655" s="174"/>
      <c r="Z1655" s="6"/>
      <c r="AA1655" s="6"/>
      <c r="AB1655" s="6"/>
      <c r="AC1655" s="6"/>
      <c r="AD1655" s="6"/>
      <c r="AE1655" s="6"/>
      <c r="AF1655" s="6"/>
      <c r="AG1655" s="6"/>
      <c r="AH1655" s="6"/>
      <c r="AI1655" s="6"/>
      <c r="AJ1655" s="6"/>
    </row>
    <row r="1656" spans="2:36" s="9" customFormat="1" ht="6" hidden="1" customHeight="1" x14ac:dyDescent="0.35">
      <c r="B1656" s="10"/>
      <c r="F1656" s="7"/>
      <c r="G1656" s="2"/>
      <c r="H1656" s="7"/>
      <c r="I1656" s="7"/>
      <c r="J1656" s="7"/>
      <c r="K1656" s="7"/>
      <c r="L1656" s="7"/>
      <c r="M1656" s="3"/>
      <c r="N1656" s="2"/>
      <c r="O1656" s="7"/>
      <c r="P1656" s="2"/>
      <c r="Q1656" s="7"/>
      <c r="R1656" s="14"/>
      <c r="S1656" s="14"/>
      <c r="T1656" s="20"/>
      <c r="U1656" s="20"/>
      <c r="V1656" s="20"/>
      <c r="W1656" s="32"/>
      <c r="X1656" s="173"/>
      <c r="Y1656" s="174"/>
      <c r="Z1656" s="6"/>
      <c r="AA1656" s="6"/>
      <c r="AB1656" s="6"/>
      <c r="AC1656" s="6"/>
      <c r="AD1656" s="6"/>
      <c r="AE1656" s="6"/>
      <c r="AF1656" s="6"/>
      <c r="AG1656" s="6"/>
      <c r="AH1656" s="6"/>
      <c r="AI1656" s="6"/>
      <c r="AJ1656" s="6"/>
    </row>
    <row r="1657" spans="2:36" s="9" customFormat="1" ht="6" hidden="1" customHeight="1" x14ac:dyDescent="0.35">
      <c r="B1657" s="10"/>
      <c r="F1657" s="7"/>
      <c r="G1657" s="2"/>
      <c r="H1657" s="7"/>
      <c r="I1657" s="7"/>
      <c r="J1657" s="7"/>
      <c r="K1657" s="7"/>
      <c r="L1657" s="7"/>
      <c r="M1657" s="3"/>
      <c r="N1657" s="2"/>
      <c r="O1657" s="7"/>
      <c r="P1657" s="2"/>
      <c r="Q1657" s="7"/>
      <c r="R1657" s="14"/>
      <c r="S1657" s="14"/>
      <c r="T1657" s="20"/>
      <c r="U1657" s="20"/>
      <c r="V1657" s="20"/>
      <c r="W1657" s="32"/>
      <c r="X1657" s="173"/>
      <c r="Y1657" s="174"/>
      <c r="Z1657" s="6"/>
      <c r="AA1657" s="6"/>
      <c r="AB1657" s="6"/>
      <c r="AC1657" s="6"/>
      <c r="AD1657" s="6"/>
      <c r="AE1657" s="6"/>
      <c r="AF1657" s="6"/>
      <c r="AG1657" s="6"/>
      <c r="AH1657" s="6"/>
      <c r="AI1657" s="6"/>
      <c r="AJ1657" s="6"/>
    </row>
    <row r="1658" spans="2:36" s="9" customFormat="1" ht="6" hidden="1" customHeight="1" x14ac:dyDescent="0.35">
      <c r="B1658" s="10"/>
      <c r="F1658" s="7"/>
      <c r="G1658" s="2"/>
      <c r="H1658" s="7"/>
      <c r="I1658" s="7"/>
      <c r="J1658" s="7"/>
      <c r="K1658" s="7"/>
      <c r="L1658" s="7"/>
      <c r="M1658" s="3"/>
      <c r="N1658" s="2"/>
      <c r="O1658" s="7"/>
      <c r="P1658" s="2"/>
      <c r="Q1658" s="7"/>
      <c r="R1658" s="14"/>
      <c r="S1658" s="14"/>
      <c r="T1658" s="20"/>
      <c r="U1658" s="20"/>
      <c r="V1658" s="20"/>
      <c r="W1658" s="32"/>
      <c r="X1658" s="173"/>
      <c r="Y1658" s="174"/>
      <c r="Z1658" s="6"/>
      <c r="AA1658" s="6"/>
      <c r="AB1658" s="6"/>
      <c r="AC1658" s="6"/>
      <c r="AD1658" s="6"/>
      <c r="AE1658" s="6"/>
      <c r="AF1658" s="6"/>
      <c r="AG1658" s="6"/>
      <c r="AH1658" s="6"/>
      <c r="AI1658" s="6"/>
      <c r="AJ1658" s="6"/>
    </row>
    <row r="1659" spans="2:36" s="9" customFormat="1" ht="6" hidden="1" customHeight="1" x14ac:dyDescent="0.35">
      <c r="B1659" s="10"/>
      <c r="F1659" s="7"/>
      <c r="G1659" s="2"/>
      <c r="H1659" s="7"/>
      <c r="I1659" s="7"/>
      <c r="J1659" s="7"/>
      <c r="K1659" s="7"/>
      <c r="L1659" s="7"/>
      <c r="M1659" s="3"/>
      <c r="N1659" s="2"/>
      <c r="O1659" s="7"/>
      <c r="P1659" s="2"/>
      <c r="Q1659" s="7"/>
      <c r="R1659" s="14"/>
      <c r="S1659" s="14"/>
      <c r="T1659" s="20"/>
      <c r="U1659" s="20"/>
      <c r="V1659" s="20"/>
      <c r="W1659" s="32"/>
      <c r="X1659" s="173"/>
      <c r="Y1659" s="174"/>
      <c r="Z1659" s="6"/>
      <c r="AA1659" s="6"/>
      <c r="AB1659" s="6"/>
      <c r="AC1659" s="6"/>
      <c r="AD1659" s="6"/>
      <c r="AE1659" s="6"/>
      <c r="AF1659" s="6"/>
      <c r="AG1659" s="6"/>
      <c r="AH1659" s="6"/>
      <c r="AI1659" s="6"/>
      <c r="AJ1659" s="6"/>
    </row>
    <row r="1660" spans="2:36" s="9" customFormat="1" ht="6" hidden="1" customHeight="1" x14ac:dyDescent="0.35">
      <c r="B1660" s="10"/>
      <c r="F1660" s="7"/>
      <c r="G1660" s="2"/>
      <c r="H1660" s="7"/>
      <c r="I1660" s="7"/>
      <c r="J1660" s="7"/>
      <c r="K1660" s="7"/>
      <c r="L1660" s="7"/>
      <c r="M1660" s="3"/>
      <c r="N1660" s="2"/>
      <c r="O1660" s="7"/>
      <c r="P1660" s="2"/>
      <c r="Q1660" s="7"/>
      <c r="R1660" s="14"/>
      <c r="S1660" s="14"/>
      <c r="T1660" s="20"/>
      <c r="U1660" s="20"/>
      <c r="V1660" s="20"/>
      <c r="W1660" s="32"/>
      <c r="X1660" s="173"/>
      <c r="Y1660" s="174"/>
      <c r="Z1660" s="6"/>
      <c r="AA1660" s="6"/>
      <c r="AB1660" s="6"/>
      <c r="AC1660" s="6"/>
      <c r="AD1660" s="6"/>
      <c r="AE1660" s="6"/>
      <c r="AF1660" s="6"/>
      <c r="AG1660" s="6"/>
      <c r="AH1660" s="6"/>
      <c r="AI1660" s="6"/>
      <c r="AJ1660" s="6"/>
    </row>
    <row r="1661" spans="2:36" s="9" customFormat="1" ht="6" hidden="1" customHeight="1" x14ac:dyDescent="0.35">
      <c r="B1661" s="10"/>
      <c r="F1661" s="7"/>
      <c r="G1661" s="2"/>
      <c r="H1661" s="7"/>
      <c r="I1661" s="7"/>
      <c r="J1661" s="7"/>
      <c r="K1661" s="7"/>
      <c r="L1661" s="7"/>
      <c r="M1661" s="3"/>
      <c r="N1661" s="2"/>
      <c r="O1661" s="7"/>
      <c r="P1661" s="2"/>
      <c r="Q1661" s="7"/>
      <c r="R1661" s="14"/>
      <c r="S1661" s="14"/>
      <c r="T1661" s="20"/>
      <c r="U1661" s="20"/>
      <c r="V1661" s="20"/>
      <c r="W1661" s="32"/>
      <c r="X1661" s="173"/>
      <c r="Y1661" s="174"/>
      <c r="Z1661" s="6"/>
      <c r="AA1661" s="6"/>
      <c r="AB1661" s="6"/>
      <c r="AC1661" s="6"/>
      <c r="AD1661" s="6"/>
      <c r="AE1661" s="6"/>
      <c r="AF1661" s="6"/>
      <c r="AG1661" s="6"/>
      <c r="AH1661" s="6"/>
      <c r="AI1661" s="6"/>
      <c r="AJ1661" s="6"/>
    </row>
    <row r="1662" spans="2:36" s="9" customFormat="1" ht="6" hidden="1" customHeight="1" x14ac:dyDescent="0.35">
      <c r="B1662" s="10"/>
      <c r="F1662" s="7"/>
      <c r="G1662" s="2"/>
      <c r="H1662" s="7"/>
      <c r="I1662" s="7"/>
      <c r="J1662" s="7"/>
      <c r="K1662" s="7"/>
      <c r="L1662" s="7"/>
      <c r="M1662" s="3"/>
      <c r="N1662" s="2"/>
      <c r="O1662" s="7"/>
      <c r="P1662" s="2"/>
      <c r="Q1662" s="7"/>
      <c r="R1662" s="14"/>
      <c r="S1662" s="14"/>
      <c r="T1662" s="20"/>
      <c r="U1662" s="20"/>
      <c r="V1662" s="20"/>
      <c r="W1662" s="32"/>
      <c r="X1662" s="173"/>
      <c r="Y1662" s="174"/>
      <c r="Z1662" s="6"/>
      <c r="AA1662" s="6"/>
      <c r="AB1662" s="6"/>
      <c r="AC1662" s="6"/>
      <c r="AD1662" s="6"/>
      <c r="AE1662" s="6"/>
      <c r="AF1662" s="6"/>
      <c r="AG1662" s="6"/>
      <c r="AH1662" s="6"/>
      <c r="AI1662" s="6"/>
      <c r="AJ1662" s="6"/>
    </row>
    <row r="1663" spans="2:36" s="9" customFormat="1" ht="6" hidden="1" customHeight="1" x14ac:dyDescent="0.35">
      <c r="B1663" s="10"/>
      <c r="F1663" s="7"/>
      <c r="G1663" s="2"/>
      <c r="H1663" s="7"/>
      <c r="I1663" s="7"/>
      <c r="J1663" s="7"/>
      <c r="K1663" s="7"/>
      <c r="L1663" s="7"/>
      <c r="M1663" s="3"/>
      <c r="N1663" s="2"/>
      <c r="O1663" s="7"/>
      <c r="P1663" s="2"/>
      <c r="Q1663" s="7"/>
      <c r="R1663" s="14"/>
      <c r="S1663" s="14"/>
      <c r="T1663" s="20"/>
      <c r="U1663" s="20"/>
      <c r="V1663" s="20"/>
      <c r="W1663" s="32"/>
      <c r="X1663" s="173"/>
      <c r="Y1663" s="174"/>
      <c r="Z1663" s="6"/>
      <c r="AA1663" s="6"/>
      <c r="AB1663" s="6"/>
      <c r="AC1663" s="6"/>
      <c r="AD1663" s="6"/>
      <c r="AE1663" s="6"/>
      <c r="AF1663" s="6"/>
      <c r="AG1663" s="6"/>
      <c r="AH1663" s="6"/>
      <c r="AI1663" s="6"/>
      <c r="AJ1663" s="6"/>
    </row>
    <row r="1664" spans="2:36" s="9" customFormat="1" ht="6" hidden="1" customHeight="1" x14ac:dyDescent="0.35">
      <c r="B1664" s="10"/>
      <c r="F1664" s="7"/>
      <c r="G1664" s="2"/>
      <c r="H1664" s="7"/>
      <c r="I1664" s="7"/>
      <c r="J1664" s="7"/>
      <c r="K1664" s="7"/>
      <c r="L1664" s="7"/>
      <c r="M1664" s="3"/>
      <c r="N1664" s="2"/>
      <c r="O1664" s="7"/>
      <c r="P1664" s="2"/>
      <c r="Q1664" s="7"/>
      <c r="R1664" s="14"/>
      <c r="S1664" s="14"/>
      <c r="T1664" s="20"/>
      <c r="U1664" s="20"/>
      <c r="V1664" s="20"/>
      <c r="W1664" s="32"/>
      <c r="X1664" s="173"/>
      <c r="Y1664" s="174"/>
      <c r="Z1664" s="6"/>
      <c r="AA1664" s="6"/>
      <c r="AB1664" s="6"/>
      <c r="AC1664" s="6"/>
      <c r="AD1664" s="6"/>
      <c r="AE1664" s="6"/>
      <c r="AF1664" s="6"/>
      <c r="AG1664" s="6"/>
      <c r="AH1664" s="6"/>
      <c r="AI1664" s="6"/>
      <c r="AJ1664" s="6"/>
    </row>
    <row r="1665" spans="2:36" s="9" customFormat="1" ht="6" hidden="1" customHeight="1" x14ac:dyDescent="0.35">
      <c r="B1665" s="10"/>
      <c r="F1665" s="7"/>
      <c r="G1665" s="2"/>
      <c r="H1665" s="7"/>
      <c r="I1665" s="7"/>
      <c r="J1665" s="7"/>
      <c r="K1665" s="7"/>
      <c r="L1665" s="7"/>
      <c r="M1665" s="3"/>
      <c r="N1665" s="2"/>
      <c r="O1665" s="7"/>
      <c r="P1665" s="2"/>
      <c r="Q1665" s="7"/>
      <c r="R1665" s="14"/>
      <c r="S1665" s="14"/>
      <c r="T1665" s="20"/>
      <c r="U1665" s="20"/>
      <c r="V1665" s="20"/>
      <c r="W1665" s="32"/>
      <c r="X1665" s="173"/>
      <c r="Y1665" s="174"/>
      <c r="Z1665" s="6"/>
      <c r="AA1665" s="6"/>
      <c r="AB1665" s="6"/>
      <c r="AC1665" s="6"/>
      <c r="AD1665" s="6"/>
      <c r="AE1665" s="6"/>
      <c r="AF1665" s="6"/>
      <c r="AG1665" s="6"/>
      <c r="AH1665" s="6"/>
      <c r="AI1665" s="6"/>
      <c r="AJ1665" s="6"/>
    </row>
    <row r="1666" spans="2:36" s="9" customFormat="1" ht="6" hidden="1" customHeight="1" x14ac:dyDescent="0.35">
      <c r="B1666" s="10"/>
      <c r="F1666" s="7"/>
      <c r="G1666" s="2"/>
      <c r="H1666" s="7"/>
      <c r="I1666" s="7"/>
      <c r="J1666" s="7"/>
      <c r="K1666" s="7"/>
      <c r="L1666" s="7"/>
      <c r="M1666" s="3"/>
      <c r="N1666" s="2"/>
      <c r="O1666" s="7"/>
      <c r="P1666" s="2"/>
      <c r="Q1666" s="7"/>
      <c r="R1666" s="14"/>
      <c r="S1666" s="14"/>
      <c r="T1666" s="20"/>
      <c r="U1666" s="20"/>
      <c r="V1666" s="20"/>
      <c r="W1666" s="32"/>
      <c r="X1666" s="173"/>
      <c r="Y1666" s="174"/>
      <c r="Z1666" s="6"/>
      <c r="AA1666" s="6"/>
      <c r="AB1666" s="6"/>
      <c r="AC1666" s="6"/>
      <c r="AD1666" s="6"/>
      <c r="AE1666" s="6"/>
      <c r="AF1666" s="6"/>
      <c r="AG1666" s="6"/>
      <c r="AH1666" s="6"/>
      <c r="AI1666" s="6"/>
      <c r="AJ1666" s="6"/>
    </row>
    <row r="1667" spans="2:36" s="9" customFormat="1" ht="6" hidden="1" customHeight="1" x14ac:dyDescent="0.35">
      <c r="B1667" s="10"/>
      <c r="F1667" s="7"/>
      <c r="G1667" s="2"/>
      <c r="H1667" s="7"/>
      <c r="I1667" s="7"/>
      <c r="J1667" s="7"/>
      <c r="K1667" s="7"/>
      <c r="L1667" s="7"/>
      <c r="M1667" s="3"/>
      <c r="N1667" s="2"/>
      <c r="O1667" s="7"/>
      <c r="P1667" s="2"/>
      <c r="Q1667" s="7"/>
      <c r="R1667" s="14"/>
      <c r="S1667" s="14"/>
      <c r="T1667" s="20"/>
      <c r="U1667" s="20"/>
      <c r="V1667" s="20"/>
      <c r="W1667" s="32"/>
      <c r="X1667" s="173"/>
      <c r="Y1667" s="174"/>
      <c r="Z1667" s="6"/>
      <c r="AA1667" s="6"/>
      <c r="AB1667" s="6"/>
      <c r="AC1667" s="6"/>
      <c r="AD1667" s="6"/>
      <c r="AE1667" s="6"/>
      <c r="AF1667" s="6"/>
      <c r="AG1667" s="6"/>
      <c r="AH1667" s="6"/>
      <c r="AI1667" s="6"/>
      <c r="AJ1667" s="6"/>
    </row>
    <row r="1668" spans="2:36" s="9" customFormat="1" ht="6" hidden="1" customHeight="1" x14ac:dyDescent="0.35">
      <c r="B1668" s="10"/>
      <c r="F1668" s="7"/>
      <c r="G1668" s="2"/>
      <c r="H1668" s="7"/>
      <c r="I1668" s="7"/>
      <c r="J1668" s="7"/>
      <c r="K1668" s="7"/>
      <c r="L1668" s="7"/>
      <c r="M1668" s="3"/>
      <c r="N1668" s="2"/>
      <c r="O1668" s="7"/>
      <c r="P1668" s="2"/>
      <c r="Q1668" s="7"/>
      <c r="R1668" s="14"/>
      <c r="S1668" s="14"/>
      <c r="T1668" s="20"/>
      <c r="U1668" s="20"/>
      <c r="V1668" s="20"/>
      <c r="W1668" s="32"/>
      <c r="X1668" s="173"/>
      <c r="Y1668" s="174"/>
      <c r="Z1668" s="6"/>
      <c r="AA1668" s="6"/>
      <c r="AB1668" s="6"/>
      <c r="AC1668" s="6"/>
      <c r="AD1668" s="6"/>
      <c r="AE1668" s="6"/>
      <c r="AF1668" s="6"/>
      <c r="AG1668" s="6"/>
      <c r="AH1668" s="6"/>
      <c r="AI1668" s="6"/>
      <c r="AJ1668" s="6"/>
    </row>
    <row r="1669" spans="2:36" s="9" customFormat="1" ht="6" hidden="1" customHeight="1" x14ac:dyDescent="0.35">
      <c r="B1669" s="10"/>
      <c r="F1669" s="7"/>
      <c r="G1669" s="2"/>
      <c r="H1669" s="7"/>
      <c r="I1669" s="7"/>
      <c r="J1669" s="7"/>
      <c r="K1669" s="7"/>
      <c r="L1669" s="7"/>
      <c r="M1669" s="3"/>
      <c r="N1669" s="2"/>
      <c r="O1669" s="7"/>
      <c r="P1669" s="2"/>
      <c r="Q1669" s="7"/>
      <c r="R1669" s="14"/>
      <c r="S1669" s="14"/>
      <c r="T1669" s="20"/>
      <c r="U1669" s="20"/>
      <c r="V1669" s="20"/>
      <c r="W1669" s="32"/>
      <c r="X1669" s="173"/>
      <c r="Y1669" s="174"/>
      <c r="Z1669" s="6"/>
      <c r="AA1669" s="6"/>
      <c r="AB1669" s="6"/>
      <c r="AC1669" s="6"/>
      <c r="AD1669" s="6"/>
      <c r="AE1669" s="6"/>
      <c r="AF1669" s="6"/>
      <c r="AG1669" s="6"/>
      <c r="AH1669" s="6"/>
      <c r="AI1669" s="6"/>
      <c r="AJ1669" s="6"/>
    </row>
    <row r="1670" spans="2:36" s="9" customFormat="1" ht="6" hidden="1" customHeight="1" x14ac:dyDescent="0.35">
      <c r="B1670" s="10"/>
      <c r="F1670" s="7"/>
      <c r="G1670" s="2"/>
      <c r="H1670" s="7"/>
      <c r="I1670" s="7"/>
      <c r="J1670" s="7"/>
      <c r="K1670" s="7"/>
      <c r="L1670" s="7"/>
      <c r="M1670" s="3"/>
      <c r="N1670" s="2"/>
      <c r="O1670" s="7"/>
      <c r="P1670" s="2"/>
      <c r="Q1670" s="7"/>
      <c r="R1670" s="14"/>
      <c r="S1670" s="14"/>
      <c r="T1670" s="20"/>
      <c r="U1670" s="20"/>
      <c r="V1670" s="20"/>
      <c r="W1670" s="32"/>
      <c r="X1670" s="173"/>
      <c r="Y1670" s="174"/>
      <c r="Z1670" s="6"/>
      <c r="AA1670" s="6"/>
      <c r="AB1670" s="6"/>
      <c r="AC1670" s="6"/>
      <c r="AD1670" s="6"/>
      <c r="AE1670" s="6"/>
      <c r="AF1670" s="6"/>
      <c r="AG1670" s="6"/>
      <c r="AH1670" s="6"/>
      <c r="AI1670" s="6"/>
      <c r="AJ1670" s="6"/>
    </row>
    <row r="1671" spans="2:36" s="9" customFormat="1" ht="6" hidden="1" customHeight="1" x14ac:dyDescent="0.35">
      <c r="B1671" s="10"/>
      <c r="F1671" s="7"/>
      <c r="G1671" s="2"/>
      <c r="H1671" s="7"/>
      <c r="I1671" s="7"/>
      <c r="J1671" s="7"/>
      <c r="K1671" s="7"/>
      <c r="L1671" s="7"/>
      <c r="M1671" s="3"/>
      <c r="N1671" s="2"/>
      <c r="O1671" s="7"/>
      <c r="P1671" s="2"/>
      <c r="Q1671" s="7"/>
      <c r="R1671" s="14"/>
      <c r="S1671" s="14"/>
      <c r="T1671" s="20"/>
      <c r="U1671" s="20"/>
      <c r="V1671" s="20"/>
      <c r="W1671" s="32"/>
      <c r="X1671" s="173"/>
      <c r="Y1671" s="174"/>
      <c r="Z1671" s="6"/>
      <c r="AA1671" s="6"/>
      <c r="AB1671" s="6"/>
      <c r="AC1671" s="6"/>
      <c r="AD1671" s="6"/>
      <c r="AE1671" s="6"/>
      <c r="AF1671" s="6"/>
      <c r="AG1671" s="6"/>
      <c r="AH1671" s="6"/>
      <c r="AI1671" s="6"/>
      <c r="AJ1671" s="6"/>
    </row>
    <row r="1672" spans="2:36" s="9" customFormat="1" ht="6" hidden="1" customHeight="1" x14ac:dyDescent="0.35">
      <c r="B1672" s="10"/>
      <c r="F1672" s="7"/>
      <c r="G1672" s="2"/>
      <c r="H1672" s="7"/>
      <c r="I1672" s="7"/>
      <c r="J1672" s="7"/>
      <c r="K1672" s="7"/>
      <c r="L1672" s="7"/>
      <c r="M1672" s="3"/>
      <c r="N1672" s="2"/>
      <c r="O1672" s="7"/>
      <c r="P1672" s="2"/>
      <c r="Q1672" s="7"/>
      <c r="R1672" s="14"/>
      <c r="S1672" s="14"/>
      <c r="T1672" s="20"/>
      <c r="U1672" s="20"/>
      <c r="V1672" s="20"/>
      <c r="W1672" s="32"/>
      <c r="X1672" s="173"/>
      <c r="Y1672" s="174"/>
      <c r="Z1672" s="6"/>
      <c r="AA1672" s="6"/>
      <c r="AB1672" s="6"/>
      <c r="AC1672" s="6"/>
      <c r="AD1672" s="6"/>
      <c r="AE1672" s="6"/>
      <c r="AF1672" s="6"/>
      <c r="AG1672" s="6"/>
      <c r="AH1672" s="6"/>
      <c r="AI1672" s="6"/>
      <c r="AJ1672" s="6"/>
    </row>
    <row r="1673" spans="2:36" s="9" customFormat="1" ht="6" hidden="1" customHeight="1" x14ac:dyDescent="0.35">
      <c r="B1673" s="10"/>
      <c r="F1673" s="7"/>
      <c r="G1673" s="2"/>
      <c r="H1673" s="7"/>
      <c r="I1673" s="7"/>
      <c r="J1673" s="7"/>
      <c r="K1673" s="7"/>
      <c r="L1673" s="7"/>
      <c r="M1673" s="3"/>
      <c r="N1673" s="2"/>
      <c r="O1673" s="7"/>
      <c r="P1673" s="2"/>
      <c r="Q1673" s="7"/>
      <c r="R1673" s="14"/>
      <c r="S1673" s="14"/>
      <c r="T1673" s="20"/>
      <c r="U1673" s="20"/>
      <c r="V1673" s="20"/>
      <c r="W1673" s="32"/>
      <c r="X1673" s="173"/>
      <c r="Y1673" s="174"/>
      <c r="Z1673" s="6"/>
      <c r="AA1673" s="6"/>
      <c r="AB1673" s="6"/>
      <c r="AC1673" s="6"/>
      <c r="AD1673" s="6"/>
      <c r="AE1673" s="6"/>
      <c r="AF1673" s="6"/>
      <c r="AG1673" s="6"/>
      <c r="AH1673" s="6"/>
      <c r="AI1673" s="6"/>
      <c r="AJ1673" s="6"/>
    </row>
    <row r="1674" spans="2:36" s="9" customFormat="1" ht="6" hidden="1" customHeight="1" x14ac:dyDescent="0.35">
      <c r="B1674" s="10"/>
      <c r="F1674" s="7"/>
      <c r="G1674" s="2"/>
      <c r="H1674" s="7"/>
      <c r="I1674" s="7"/>
      <c r="J1674" s="7"/>
      <c r="K1674" s="7"/>
      <c r="L1674" s="7"/>
      <c r="M1674" s="3"/>
      <c r="N1674" s="2"/>
      <c r="O1674" s="7"/>
      <c r="P1674" s="2"/>
      <c r="Q1674" s="7"/>
      <c r="R1674" s="14"/>
      <c r="S1674" s="14"/>
      <c r="T1674" s="20"/>
      <c r="U1674" s="20"/>
      <c r="V1674" s="20"/>
      <c r="W1674" s="32"/>
      <c r="X1674" s="173"/>
      <c r="Y1674" s="174"/>
      <c r="Z1674" s="6"/>
      <c r="AA1674" s="6"/>
      <c r="AB1674" s="6"/>
      <c r="AC1674" s="6"/>
      <c r="AD1674" s="6"/>
      <c r="AE1674" s="6"/>
      <c r="AF1674" s="6"/>
      <c r="AG1674" s="6"/>
      <c r="AH1674" s="6"/>
      <c r="AI1674" s="6"/>
      <c r="AJ1674" s="6"/>
    </row>
    <row r="1675" spans="2:36" s="9" customFormat="1" ht="6" hidden="1" customHeight="1" x14ac:dyDescent="0.35">
      <c r="B1675" s="10"/>
      <c r="F1675" s="7"/>
      <c r="G1675" s="2"/>
      <c r="H1675" s="7"/>
      <c r="I1675" s="7"/>
      <c r="J1675" s="7"/>
      <c r="K1675" s="7"/>
      <c r="L1675" s="7"/>
      <c r="M1675" s="3"/>
      <c r="N1675" s="2"/>
      <c r="O1675" s="7"/>
      <c r="P1675" s="2"/>
      <c r="Q1675" s="7"/>
      <c r="R1675" s="14"/>
      <c r="S1675" s="14"/>
      <c r="T1675" s="20"/>
      <c r="U1675" s="20"/>
      <c r="V1675" s="20"/>
      <c r="W1675" s="32"/>
      <c r="X1675" s="173"/>
      <c r="Y1675" s="174"/>
      <c r="Z1675" s="6"/>
      <c r="AA1675" s="6"/>
      <c r="AB1675" s="6"/>
      <c r="AC1675" s="6"/>
      <c r="AD1675" s="6"/>
      <c r="AE1675" s="6"/>
      <c r="AF1675" s="6"/>
      <c r="AG1675" s="6"/>
      <c r="AH1675" s="6"/>
      <c r="AI1675" s="6"/>
      <c r="AJ1675" s="6"/>
    </row>
    <row r="1676" spans="2:36" s="9" customFormat="1" ht="6" hidden="1" customHeight="1" x14ac:dyDescent="0.35">
      <c r="B1676" s="10"/>
      <c r="F1676" s="7"/>
      <c r="G1676" s="2"/>
      <c r="H1676" s="7"/>
      <c r="I1676" s="7"/>
      <c r="J1676" s="7"/>
      <c r="K1676" s="7"/>
      <c r="L1676" s="7"/>
      <c r="M1676" s="3"/>
      <c r="N1676" s="2"/>
      <c r="O1676" s="7"/>
      <c r="P1676" s="2"/>
      <c r="Q1676" s="7"/>
      <c r="R1676" s="14"/>
      <c r="S1676" s="14"/>
      <c r="T1676" s="20"/>
      <c r="U1676" s="20"/>
      <c r="V1676" s="20"/>
      <c r="W1676" s="32"/>
      <c r="X1676" s="173"/>
      <c r="Y1676" s="174"/>
      <c r="Z1676" s="6"/>
      <c r="AA1676" s="6"/>
      <c r="AB1676" s="6"/>
      <c r="AC1676" s="6"/>
      <c r="AD1676" s="6"/>
      <c r="AE1676" s="6"/>
      <c r="AF1676" s="6"/>
      <c r="AG1676" s="6"/>
      <c r="AH1676" s="6"/>
      <c r="AI1676" s="6"/>
      <c r="AJ1676" s="6"/>
    </row>
    <row r="1677" spans="2:36" s="9" customFormat="1" ht="6" hidden="1" customHeight="1" x14ac:dyDescent="0.35">
      <c r="B1677" s="10"/>
      <c r="F1677" s="7"/>
      <c r="G1677" s="2"/>
      <c r="H1677" s="7"/>
      <c r="I1677" s="7"/>
      <c r="J1677" s="7"/>
      <c r="K1677" s="7"/>
      <c r="L1677" s="7"/>
      <c r="M1677" s="3"/>
      <c r="N1677" s="2"/>
      <c r="O1677" s="7"/>
      <c r="P1677" s="2"/>
      <c r="Q1677" s="7"/>
      <c r="R1677" s="14"/>
      <c r="S1677" s="14"/>
      <c r="T1677" s="20"/>
      <c r="U1677" s="20"/>
      <c r="V1677" s="20"/>
      <c r="W1677" s="32"/>
      <c r="X1677" s="173"/>
      <c r="Y1677" s="174"/>
      <c r="Z1677" s="6"/>
      <c r="AA1677" s="6"/>
      <c r="AB1677" s="6"/>
      <c r="AC1677" s="6"/>
      <c r="AD1677" s="6"/>
      <c r="AE1677" s="6"/>
      <c r="AF1677" s="6"/>
      <c r="AG1677" s="6"/>
      <c r="AH1677" s="6"/>
      <c r="AI1677" s="6"/>
      <c r="AJ1677" s="6"/>
    </row>
    <row r="1678" spans="2:36" s="9" customFormat="1" ht="6" hidden="1" customHeight="1" x14ac:dyDescent="0.35">
      <c r="B1678" s="10"/>
      <c r="F1678" s="7"/>
      <c r="G1678" s="2"/>
      <c r="H1678" s="7"/>
      <c r="I1678" s="7"/>
      <c r="J1678" s="7"/>
      <c r="K1678" s="7"/>
      <c r="L1678" s="7"/>
      <c r="M1678" s="3"/>
      <c r="N1678" s="2"/>
      <c r="O1678" s="7"/>
      <c r="P1678" s="2"/>
      <c r="Q1678" s="7"/>
      <c r="R1678" s="14"/>
      <c r="S1678" s="14"/>
      <c r="T1678" s="20"/>
      <c r="U1678" s="20"/>
      <c r="V1678" s="20"/>
      <c r="W1678" s="32"/>
      <c r="X1678" s="173"/>
      <c r="Y1678" s="174"/>
      <c r="Z1678" s="6"/>
      <c r="AA1678" s="6"/>
      <c r="AB1678" s="6"/>
      <c r="AC1678" s="6"/>
      <c r="AD1678" s="6"/>
      <c r="AE1678" s="6"/>
      <c r="AF1678" s="6"/>
      <c r="AG1678" s="6"/>
      <c r="AH1678" s="6"/>
      <c r="AI1678" s="6"/>
      <c r="AJ1678" s="6"/>
    </row>
    <row r="1679" spans="2:36" s="9" customFormat="1" ht="6" hidden="1" customHeight="1" x14ac:dyDescent="0.35">
      <c r="B1679" s="10"/>
      <c r="F1679" s="7"/>
      <c r="G1679" s="2"/>
      <c r="H1679" s="7"/>
      <c r="I1679" s="7"/>
      <c r="J1679" s="7"/>
      <c r="K1679" s="7"/>
      <c r="L1679" s="7"/>
      <c r="M1679" s="3"/>
      <c r="N1679" s="2"/>
      <c r="O1679" s="7"/>
      <c r="P1679" s="2"/>
      <c r="Q1679" s="7"/>
      <c r="R1679" s="14"/>
      <c r="S1679" s="14"/>
      <c r="T1679" s="20"/>
      <c r="U1679" s="20"/>
      <c r="V1679" s="20"/>
      <c r="W1679" s="32"/>
      <c r="X1679" s="173"/>
      <c r="Y1679" s="174"/>
      <c r="Z1679" s="6"/>
      <c r="AA1679" s="6"/>
      <c r="AB1679" s="6"/>
      <c r="AC1679" s="6"/>
      <c r="AD1679" s="6"/>
      <c r="AE1679" s="6"/>
      <c r="AF1679" s="6"/>
      <c r="AG1679" s="6"/>
      <c r="AH1679" s="6"/>
      <c r="AI1679" s="6"/>
      <c r="AJ1679" s="6"/>
    </row>
    <row r="1680" spans="2:36" s="9" customFormat="1" ht="6" hidden="1" customHeight="1" x14ac:dyDescent="0.35">
      <c r="B1680" s="10"/>
      <c r="F1680" s="7"/>
      <c r="G1680" s="2"/>
      <c r="H1680" s="7"/>
      <c r="I1680" s="7"/>
      <c r="J1680" s="7"/>
      <c r="K1680" s="7"/>
      <c r="L1680" s="7"/>
      <c r="M1680" s="3"/>
      <c r="N1680" s="2"/>
      <c r="O1680" s="7"/>
      <c r="P1680" s="2"/>
      <c r="Q1680" s="7"/>
      <c r="R1680" s="14"/>
      <c r="S1680" s="14"/>
      <c r="T1680" s="20"/>
      <c r="U1680" s="20"/>
      <c r="V1680" s="20"/>
      <c r="W1680" s="32"/>
      <c r="X1680" s="173"/>
      <c r="Y1680" s="174"/>
      <c r="Z1680" s="6"/>
      <c r="AA1680" s="6"/>
      <c r="AB1680" s="6"/>
      <c r="AC1680" s="6"/>
      <c r="AD1680" s="6"/>
      <c r="AE1680" s="6"/>
      <c r="AF1680" s="6"/>
      <c r="AG1680" s="6"/>
      <c r="AH1680" s="6"/>
      <c r="AI1680" s="6"/>
      <c r="AJ1680" s="6"/>
    </row>
    <row r="1681" spans="2:36" s="9" customFormat="1" ht="6" hidden="1" customHeight="1" x14ac:dyDescent="0.35">
      <c r="B1681" s="10"/>
      <c r="F1681" s="7"/>
      <c r="G1681" s="2"/>
      <c r="H1681" s="7"/>
      <c r="I1681" s="7"/>
      <c r="J1681" s="7"/>
      <c r="K1681" s="7"/>
      <c r="L1681" s="7"/>
      <c r="M1681" s="3"/>
      <c r="N1681" s="2"/>
      <c r="O1681" s="7"/>
      <c r="P1681" s="2"/>
      <c r="Q1681" s="7"/>
      <c r="R1681" s="14"/>
      <c r="S1681" s="14"/>
      <c r="T1681" s="20"/>
      <c r="U1681" s="20"/>
      <c r="V1681" s="20"/>
      <c r="W1681" s="32"/>
      <c r="X1681" s="173"/>
      <c r="Y1681" s="174"/>
      <c r="Z1681" s="6"/>
      <c r="AA1681" s="6"/>
      <c r="AB1681" s="6"/>
      <c r="AC1681" s="6"/>
      <c r="AD1681" s="6"/>
      <c r="AE1681" s="6"/>
      <c r="AF1681" s="6"/>
      <c r="AG1681" s="6"/>
      <c r="AH1681" s="6"/>
      <c r="AI1681" s="6"/>
      <c r="AJ1681" s="6"/>
    </row>
    <row r="1682" spans="2:36" s="9" customFormat="1" ht="6" hidden="1" customHeight="1" x14ac:dyDescent="0.35">
      <c r="B1682" s="10"/>
      <c r="F1682" s="7"/>
      <c r="G1682" s="2"/>
      <c r="H1682" s="7"/>
      <c r="I1682" s="7"/>
      <c r="J1682" s="7"/>
      <c r="K1682" s="7"/>
      <c r="L1682" s="7"/>
      <c r="M1682" s="3"/>
      <c r="N1682" s="2"/>
      <c r="O1682" s="7"/>
      <c r="P1682" s="2"/>
      <c r="Q1682" s="7"/>
      <c r="R1682" s="14"/>
      <c r="S1682" s="14"/>
      <c r="T1682" s="20"/>
      <c r="U1682" s="20"/>
      <c r="V1682" s="20"/>
      <c r="W1682" s="32"/>
      <c r="X1682" s="173"/>
      <c r="Y1682" s="174"/>
      <c r="Z1682" s="6"/>
      <c r="AA1682" s="6"/>
      <c r="AB1682" s="6"/>
      <c r="AC1682" s="6"/>
      <c r="AD1682" s="6"/>
      <c r="AE1682" s="6"/>
      <c r="AF1682" s="6"/>
      <c r="AG1682" s="6"/>
      <c r="AH1682" s="6"/>
      <c r="AI1682" s="6"/>
      <c r="AJ1682" s="6"/>
    </row>
    <row r="1683" spans="2:36" s="9" customFormat="1" ht="6" hidden="1" customHeight="1" x14ac:dyDescent="0.35">
      <c r="B1683" s="10"/>
      <c r="F1683" s="7"/>
      <c r="G1683" s="2"/>
      <c r="H1683" s="7"/>
      <c r="I1683" s="7"/>
      <c r="J1683" s="7"/>
      <c r="K1683" s="7"/>
      <c r="L1683" s="7"/>
      <c r="M1683" s="3"/>
      <c r="N1683" s="2"/>
      <c r="O1683" s="7"/>
      <c r="P1683" s="2"/>
      <c r="Q1683" s="7"/>
      <c r="R1683" s="14"/>
      <c r="S1683" s="14"/>
      <c r="T1683" s="20"/>
      <c r="U1683" s="20"/>
      <c r="V1683" s="20"/>
      <c r="W1683" s="32"/>
      <c r="X1683" s="173"/>
      <c r="Y1683" s="174"/>
      <c r="Z1683" s="6"/>
      <c r="AA1683" s="6"/>
      <c r="AB1683" s="6"/>
      <c r="AC1683" s="6"/>
      <c r="AD1683" s="6"/>
      <c r="AE1683" s="6"/>
      <c r="AF1683" s="6"/>
      <c r="AG1683" s="6"/>
      <c r="AH1683" s="6"/>
      <c r="AI1683" s="6"/>
      <c r="AJ1683" s="6"/>
    </row>
    <row r="1684" spans="2:36" s="9" customFormat="1" ht="6" hidden="1" customHeight="1" x14ac:dyDescent="0.35">
      <c r="B1684" s="10"/>
      <c r="F1684" s="7"/>
      <c r="G1684" s="2"/>
      <c r="H1684" s="7"/>
      <c r="I1684" s="7"/>
      <c r="J1684" s="7"/>
      <c r="K1684" s="7"/>
      <c r="L1684" s="7"/>
      <c r="M1684" s="3"/>
      <c r="N1684" s="2"/>
      <c r="O1684" s="7"/>
      <c r="P1684" s="2"/>
      <c r="Q1684" s="7"/>
      <c r="R1684" s="14"/>
      <c r="S1684" s="14"/>
      <c r="T1684" s="20"/>
      <c r="U1684" s="20"/>
      <c r="V1684" s="20"/>
      <c r="W1684" s="32"/>
      <c r="X1684" s="173"/>
      <c r="Y1684" s="174"/>
      <c r="Z1684" s="6"/>
      <c r="AA1684" s="6"/>
      <c r="AB1684" s="6"/>
      <c r="AC1684" s="6"/>
      <c r="AD1684" s="6"/>
      <c r="AE1684" s="6"/>
      <c r="AF1684" s="6"/>
      <c r="AG1684" s="6"/>
      <c r="AH1684" s="6"/>
      <c r="AI1684" s="6"/>
      <c r="AJ1684" s="6"/>
    </row>
    <row r="1685" spans="2:36" s="9" customFormat="1" ht="6" hidden="1" customHeight="1" x14ac:dyDescent="0.35">
      <c r="B1685" s="10"/>
      <c r="F1685" s="7"/>
      <c r="G1685" s="2"/>
      <c r="H1685" s="7"/>
      <c r="I1685" s="7"/>
      <c r="J1685" s="7"/>
      <c r="K1685" s="7"/>
      <c r="L1685" s="7"/>
      <c r="M1685" s="3"/>
      <c r="N1685" s="2"/>
      <c r="O1685" s="7"/>
      <c r="P1685" s="2"/>
      <c r="Q1685" s="7"/>
      <c r="R1685" s="14"/>
      <c r="S1685" s="14"/>
      <c r="T1685" s="20"/>
      <c r="U1685" s="20"/>
      <c r="V1685" s="20"/>
      <c r="W1685" s="32"/>
      <c r="X1685" s="173"/>
      <c r="Y1685" s="174"/>
      <c r="Z1685" s="6"/>
      <c r="AA1685" s="6"/>
      <c r="AB1685" s="6"/>
      <c r="AC1685" s="6"/>
      <c r="AD1685" s="6"/>
      <c r="AE1685" s="6"/>
      <c r="AF1685" s="6"/>
      <c r="AG1685" s="6"/>
      <c r="AH1685" s="6"/>
      <c r="AI1685" s="6"/>
      <c r="AJ1685" s="6"/>
    </row>
    <row r="1686" spans="2:36" s="9" customFormat="1" ht="6" hidden="1" customHeight="1" x14ac:dyDescent="0.35">
      <c r="B1686" s="10"/>
      <c r="F1686" s="7"/>
      <c r="G1686" s="2"/>
      <c r="H1686" s="7"/>
      <c r="I1686" s="7"/>
      <c r="J1686" s="7"/>
      <c r="K1686" s="7"/>
      <c r="L1686" s="7"/>
      <c r="M1686" s="3"/>
      <c r="N1686" s="2"/>
      <c r="O1686" s="7"/>
      <c r="P1686" s="2"/>
      <c r="Q1686" s="7"/>
      <c r="R1686" s="14"/>
      <c r="S1686" s="14"/>
      <c r="T1686" s="20"/>
      <c r="U1686" s="20"/>
      <c r="V1686" s="20"/>
      <c r="W1686" s="32"/>
      <c r="X1686" s="173"/>
      <c r="Y1686" s="174"/>
      <c r="Z1686" s="6"/>
      <c r="AA1686" s="6"/>
      <c r="AB1686" s="6"/>
      <c r="AC1686" s="6"/>
      <c r="AD1686" s="6"/>
      <c r="AE1686" s="6"/>
      <c r="AF1686" s="6"/>
      <c r="AG1686" s="6"/>
      <c r="AH1686" s="6"/>
      <c r="AI1686" s="6"/>
      <c r="AJ1686" s="6"/>
    </row>
    <row r="1687" spans="2:36" s="9" customFormat="1" ht="6" hidden="1" customHeight="1" x14ac:dyDescent="0.35">
      <c r="B1687" s="10"/>
      <c r="F1687" s="7"/>
      <c r="G1687" s="2"/>
      <c r="H1687" s="7"/>
      <c r="I1687" s="7"/>
      <c r="J1687" s="7"/>
      <c r="K1687" s="7"/>
      <c r="L1687" s="7"/>
      <c r="M1687" s="3"/>
      <c r="N1687" s="2"/>
      <c r="O1687" s="7"/>
      <c r="P1687" s="2"/>
      <c r="Q1687" s="7"/>
      <c r="R1687" s="14"/>
      <c r="S1687" s="14"/>
      <c r="T1687" s="20"/>
      <c r="U1687" s="20"/>
      <c r="V1687" s="20"/>
      <c r="W1687" s="32"/>
      <c r="X1687" s="173"/>
      <c r="Y1687" s="174"/>
      <c r="Z1687" s="6"/>
      <c r="AA1687" s="6"/>
      <c r="AB1687" s="6"/>
      <c r="AC1687" s="6"/>
      <c r="AD1687" s="6"/>
      <c r="AE1687" s="6"/>
      <c r="AF1687" s="6"/>
      <c r="AG1687" s="6"/>
      <c r="AH1687" s="6"/>
      <c r="AI1687" s="6"/>
      <c r="AJ1687" s="6"/>
    </row>
    <row r="1688" spans="2:36" s="9" customFormat="1" ht="6" hidden="1" customHeight="1" x14ac:dyDescent="0.35">
      <c r="B1688" s="10"/>
      <c r="F1688" s="7"/>
      <c r="G1688" s="2"/>
      <c r="H1688" s="7"/>
      <c r="I1688" s="7"/>
      <c r="J1688" s="7"/>
      <c r="K1688" s="7"/>
      <c r="L1688" s="7"/>
      <c r="M1688" s="3"/>
      <c r="N1688" s="2"/>
      <c r="O1688" s="7"/>
      <c r="P1688" s="2"/>
      <c r="Q1688" s="7"/>
      <c r="R1688" s="14"/>
      <c r="S1688" s="14"/>
      <c r="T1688" s="20"/>
      <c r="U1688" s="20"/>
      <c r="V1688" s="20"/>
      <c r="W1688" s="32"/>
      <c r="X1688" s="173"/>
      <c r="Y1688" s="174"/>
      <c r="Z1688" s="6"/>
      <c r="AA1688" s="6"/>
      <c r="AB1688" s="6"/>
      <c r="AC1688" s="6"/>
      <c r="AD1688" s="6"/>
      <c r="AE1688" s="6"/>
      <c r="AF1688" s="6"/>
      <c r="AG1688" s="6"/>
      <c r="AH1688" s="6"/>
      <c r="AI1688" s="6"/>
      <c r="AJ1688" s="6"/>
    </row>
    <row r="1689" spans="2:36" s="9" customFormat="1" ht="6" hidden="1" customHeight="1" x14ac:dyDescent="0.35">
      <c r="B1689" s="10"/>
      <c r="F1689" s="7"/>
      <c r="G1689" s="2"/>
      <c r="H1689" s="7"/>
      <c r="I1689" s="7"/>
      <c r="J1689" s="7"/>
      <c r="K1689" s="7"/>
      <c r="L1689" s="7"/>
      <c r="M1689" s="3"/>
      <c r="N1689" s="2"/>
      <c r="O1689" s="7"/>
      <c r="P1689" s="2"/>
      <c r="Q1689" s="7"/>
      <c r="R1689" s="14"/>
      <c r="S1689" s="14"/>
      <c r="T1689" s="20"/>
      <c r="U1689" s="20"/>
      <c r="V1689" s="20"/>
      <c r="W1689" s="32"/>
      <c r="X1689" s="173"/>
      <c r="Y1689" s="174"/>
      <c r="Z1689" s="6"/>
      <c r="AA1689" s="6"/>
      <c r="AB1689" s="6"/>
      <c r="AC1689" s="6"/>
      <c r="AD1689" s="6"/>
      <c r="AE1689" s="6"/>
      <c r="AF1689" s="6"/>
      <c r="AG1689" s="6"/>
      <c r="AH1689" s="6"/>
      <c r="AI1689" s="6"/>
      <c r="AJ1689" s="6"/>
    </row>
    <row r="1690" spans="2:36" s="9" customFormat="1" ht="6" hidden="1" customHeight="1" x14ac:dyDescent="0.35">
      <c r="B1690" s="10"/>
      <c r="F1690" s="7"/>
      <c r="G1690" s="2"/>
      <c r="H1690" s="7"/>
      <c r="I1690" s="7"/>
      <c r="J1690" s="7"/>
      <c r="K1690" s="7"/>
      <c r="L1690" s="7"/>
      <c r="M1690" s="3"/>
      <c r="N1690" s="2"/>
      <c r="O1690" s="7"/>
      <c r="P1690" s="2"/>
      <c r="Q1690" s="7"/>
      <c r="R1690" s="14"/>
      <c r="S1690" s="14"/>
      <c r="T1690" s="20"/>
      <c r="U1690" s="20"/>
      <c r="V1690" s="20"/>
      <c r="W1690" s="32"/>
      <c r="X1690" s="173"/>
      <c r="Y1690" s="174"/>
      <c r="Z1690" s="6"/>
      <c r="AA1690" s="6"/>
      <c r="AB1690" s="6"/>
      <c r="AC1690" s="6"/>
      <c r="AD1690" s="6"/>
      <c r="AE1690" s="6"/>
      <c r="AF1690" s="6"/>
      <c r="AG1690" s="6"/>
      <c r="AH1690" s="6"/>
      <c r="AI1690" s="6"/>
      <c r="AJ1690" s="6"/>
    </row>
    <row r="1691" spans="2:36" s="9" customFormat="1" ht="6" hidden="1" customHeight="1" x14ac:dyDescent="0.35">
      <c r="B1691" s="10"/>
      <c r="F1691" s="7"/>
      <c r="G1691" s="2"/>
      <c r="H1691" s="7"/>
      <c r="I1691" s="7"/>
      <c r="J1691" s="7"/>
      <c r="K1691" s="7"/>
      <c r="L1691" s="7"/>
      <c r="M1691" s="3"/>
      <c r="N1691" s="2"/>
      <c r="O1691" s="7"/>
      <c r="P1691" s="2"/>
      <c r="Q1691" s="7"/>
      <c r="R1691" s="14"/>
      <c r="S1691" s="14"/>
      <c r="T1691" s="20"/>
      <c r="U1691" s="20"/>
      <c r="V1691" s="20"/>
      <c r="W1691" s="32"/>
      <c r="X1691" s="173"/>
      <c r="Y1691" s="174"/>
      <c r="Z1691" s="6"/>
      <c r="AA1691" s="6"/>
      <c r="AB1691" s="6"/>
      <c r="AC1691" s="6"/>
      <c r="AD1691" s="6"/>
      <c r="AE1691" s="6"/>
      <c r="AF1691" s="6"/>
      <c r="AG1691" s="6"/>
      <c r="AH1691" s="6"/>
      <c r="AI1691" s="6"/>
      <c r="AJ1691" s="6"/>
    </row>
    <row r="1692" spans="2:36" s="9" customFormat="1" ht="6" hidden="1" customHeight="1" x14ac:dyDescent="0.35">
      <c r="B1692" s="10"/>
      <c r="F1692" s="7"/>
      <c r="G1692" s="2"/>
      <c r="H1692" s="7"/>
      <c r="I1692" s="7"/>
      <c r="J1692" s="7"/>
      <c r="K1692" s="7"/>
      <c r="L1692" s="7"/>
      <c r="M1692" s="3"/>
      <c r="N1692" s="2"/>
      <c r="O1692" s="7"/>
      <c r="P1692" s="2"/>
      <c r="Q1692" s="7"/>
      <c r="R1692" s="14"/>
      <c r="S1692" s="14"/>
      <c r="T1692" s="20"/>
      <c r="U1692" s="20"/>
      <c r="V1692" s="20"/>
      <c r="W1692" s="32"/>
      <c r="X1692" s="173"/>
      <c r="Y1692" s="174"/>
      <c r="Z1692" s="6"/>
      <c r="AA1692" s="6"/>
      <c r="AB1692" s="6"/>
      <c r="AC1692" s="6"/>
      <c r="AD1692" s="6"/>
      <c r="AE1692" s="6"/>
      <c r="AF1692" s="6"/>
      <c r="AG1692" s="6"/>
      <c r="AH1692" s="6"/>
      <c r="AI1692" s="6"/>
      <c r="AJ1692" s="6"/>
    </row>
    <row r="1693" spans="2:36" s="9" customFormat="1" ht="6" hidden="1" customHeight="1" x14ac:dyDescent="0.35">
      <c r="B1693" s="10"/>
      <c r="F1693" s="7"/>
      <c r="G1693" s="2"/>
      <c r="H1693" s="7"/>
      <c r="I1693" s="7"/>
      <c r="J1693" s="7"/>
      <c r="K1693" s="7"/>
      <c r="L1693" s="7"/>
      <c r="M1693" s="3"/>
      <c r="N1693" s="2"/>
      <c r="O1693" s="7"/>
      <c r="P1693" s="2"/>
      <c r="Q1693" s="7"/>
      <c r="R1693" s="14"/>
      <c r="S1693" s="14"/>
      <c r="T1693" s="20"/>
      <c r="U1693" s="20"/>
      <c r="V1693" s="20"/>
      <c r="W1693" s="32"/>
      <c r="X1693" s="173"/>
      <c r="Y1693" s="174"/>
      <c r="Z1693" s="6"/>
      <c r="AA1693" s="6"/>
      <c r="AB1693" s="6"/>
      <c r="AC1693" s="6"/>
      <c r="AD1693" s="6"/>
      <c r="AE1693" s="6"/>
      <c r="AF1693" s="6"/>
      <c r="AG1693" s="6"/>
      <c r="AH1693" s="6"/>
      <c r="AI1693" s="6"/>
      <c r="AJ1693" s="6"/>
    </row>
    <row r="1694" spans="2:36" s="9" customFormat="1" ht="6" hidden="1" customHeight="1" x14ac:dyDescent="0.35">
      <c r="B1694" s="10"/>
      <c r="F1694" s="7"/>
      <c r="G1694" s="2"/>
      <c r="H1694" s="7"/>
      <c r="I1694" s="7"/>
      <c r="J1694" s="7"/>
      <c r="K1694" s="7"/>
      <c r="L1694" s="7"/>
      <c r="M1694" s="3"/>
      <c r="N1694" s="2"/>
      <c r="O1694" s="7"/>
      <c r="P1694" s="2"/>
      <c r="Q1694" s="7"/>
      <c r="R1694" s="14"/>
      <c r="S1694" s="14"/>
      <c r="T1694" s="20"/>
      <c r="U1694" s="20"/>
      <c r="V1694" s="20"/>
      <c r="W1694" s="32"/>
      <c r="X1694" s="173"/>
      <c r="Y1694" s="174"/>
      <c r="Z1694" s="6"/>
      <c r="AA1694" s="6"/>
      <c r="AB1694" s="6"/>
      <c r="AC1694" s="6"/>
      <c r="AD1694" s="6"/>
      <c r="AE1694" s="6"/>
      <c r="AF1694" s="6"/>
      <c r="AG1694" s="6"/>
      <c r="AH1694" s="6"/>
      <c r="AI1694" s="6"/>
      <c r="AJ1694" s="6"/>
    </row>
    <row r="1695" spans="2:36" s="9" customFormat="1" ht="6" hidden="1" customHeight="1" x14ac:dyDescent="0.35">
      <c r="B1695" s="10"/>
      <c r="F1695" s="7"/>
      <c r="G1695" s="2"/>
      <c r="H1695" s="7"/>
      <c r="I1695" s="7"/>
      <c r="J1695" s="7"/>
      <c r="K1695" s="7"/>
      <c r="L1695" s="7"/>
      <c r="M1695" s="3"/>
      <c r="N1695" s="2"/>
      <c r="O1695" s="7"/>
      <c r="P1695" s="2"/>
      <c r="Q1695" s="7"/>
      <c r="R1695" s="14"/>
      <c r="S1695" s="14"/>
      <c r="T1695" s="20"/>
      <c r="U1695" s="20"/>
      <c r="V1695" s="20"/>
      <c r="W1695" s="32"/>
      <c r="X1695" s="173"/>
      <c r="Y1695" s="174"/>
      <c r="Z1695" s="6"/>
      <c r="AA1695" s="6"/>
      <c r="AB1695" s="6"/>
      <c r="AC1695" s="6"/>
      <c r="AD1695" s="6"/>
      <c r="AE1695" s="6"/>
      <c r="AF1695" s="6"/>
      <c r="AG1695" s="6"/>
      <c r="AH1695" s="6"/>
      <c r="AI1695" s="6"/>
      <c r="AJ1695" s="6"/>
    </row>
    <row r="1696" spans="2:36" s="9" customFormat="1" ht="6" hidden="1" customHeight="1" x14ac:dyDescent="0.35">
      <c r="B1696" s="10"/>
      <c r="F1696" s="7"/>
      <c r="G1696" s="2"/>
      <c r="H1696" s="7"/>
      <c r="I1696" s="7"/>
      <c r="J1696" s="7"/>
      <c r="K1696" s="7"/>
      <c r="L1696" s="7"/>
      <c r="M1696" s="3"/>
      <c r="N1696" s="2"/>
      <c r="O1696" s="7"/>
      <c r="P1696" s="2"/>
      <c r="Q1696" s="7"/>
      <c r="R1696" s="14"/>
      <c r="S1696" s="14"/>
      <c r="T1696" s="20"/>
      <c r="U1696" s="20"/>
      <c r="V1696" s="20"/>
      <c r="W1696" s="32"/>
      <c r="X1696" s="173"/>
      <c r="Y1696" s="174"/>
      <c r="Z1696" s="6"/>
      <c r="AA1696" s="6"/>
      <c r="AB1696" s="6"/>
      <c r="AC1696" s="6"/>
      <c r="AD1696" s="6"/>
      <c r="AE1696" s="6"/>
      <c r="AF1696" s="6"/>
      <c r="AG1696" s="6"/>
      <c r="AH1696" s="6"/>
      <c r="AI1696" s="6"/>
      <c r="AJ1696" s="6"/>
    </row>
    <row r="1697" spans="2:36" s="9" customFormat="1" ht="6" hidden="1" customHeight="1" x14ac:dyDescent="0.35">
      <c r="B1697" s="10"/>
      <c r="F1697" s="7"/>
      <c r="G1697" s="2"/>
      <c r="H1697" s="7"/>
      <c r="I1697" s="7"/>
      <c r="J1697" s="7"/>
      <c r="K1697" s="7"/>
      <c r="L1697" s="7"/>
      <c r="M1697" s="3"/>
      <c r="N1697" s="2"/>
      <c r="O1697" s="7"/>
      <c r="P1697" s="2"/>
      <c r="Q1697" s="7"/>
      <c r="R1697" s="14"/>
      <c r="S1697" s="14"/>
      <c r="T1697" s="20"/>
      <c r="U1697" s="20"/>
      <c r="V1697" s="20"/>
      <c r="W1697" s="32"/>
      <c r="X1697" s="173"/>
      <c r="Y1697" s="174"/>
      <c r="Z1697" s="6"/>
      <c r="AA1697" s="6"/>
      <c r="AB1697" s="6"/>
      <c r="AC1697" s="6"/>
      <c r="AD1697" s="6"/>
      <c r="AE1697" s="6"/>
      <c r="AF1697" s="6"/>
      <c r="AG1697" s="6"/>
      <c r="AH1697" s="6"/>
      <c r="AI1697" s="6"/>
      <c r="AJ1697" s="6"/>
    </row>
    <row r="1698" spans="2:36" s="9" customFormat="1" ht="6" hidden="1" customHeight="1" x14ac:dyDescent="0.35">
      <c r="B1698" s="10"/>
      <c r="F1698" s="7"/>
      <c r="G1698" s="2"/>
      <c r="H1698" s="7"/>
      <c r="I1698" s="7"/>
      <c r="J1698" s="7"/>
      <c r="K1698" s="7"/>
      <c r="L1698" s="7"/>
      <c r="M1698" s="3"/>
      <c r="N1698" s="2"/>
      <c r="O1698" s="7"/>
      <c r="P1698" s="2"/>
      <c r="Q1698" s="7"/>
      <c r="R1698" s="14"/>
      <c r="S1698" s="14"/>
      <c r="T1698" s="20"/>
      <c r="U1698" s="20"/>
      <c r="V1698" s="20"/>
      <c r="W1698" s="32"/>
      <c r="X1698" s="173"/>
      <c r="Y1698" s="174"/>
      <c r="Z1698" s="6"/>
      <c r="AA1698" s="6"/>
      <c r="AB1698" s="6"/>
      <c r="AC1698" s="6"/>
      <c r="AD1698" s="6"/>
      <c r="AE1698" s="6"/>
      <c r="AF1698" s="6"/>
      <c r="AG1698" s="6"/>
      <c r="AH1698" s="6"/>
      <c r="AI1698" s="6"/>
      <c r="AJ1698" s="6"/>
    </row>
    <row r="1699" spans="2:36" s="9" customFormat="1" ht="6" hidden="1" customHeight="1" x14ac:dyDescent="0.35">
      <c r="B1699" s="10"/>
      <c r="F1699" s="7"/>
      <c r="G1699" s="2"/>
      <c r="H1699" s="7"/>
      <c r="I1699" s="7"/>
      <c r="J1699" s="7"/>
      <c r="K1699" s="7"/>
      <c r="L1699" s="7"/>
      <c r="M1699" s="3"/>
      <c r="N1699" s="2"/>
      <c r="O1699" s="7"/>
      <c r="P1699" s="2"/>
      <c r="Q1699" s="7"/>
      <c r="R1699" s="14"/>
      <c r="S1699" s="14"/>
      <c r="T1699" s="20"/>
      <c r="U1699" s="20"/>
      <c r="V1699" s="20"/>
      <c r="W1699" s="32"/>
      <c r="X1699" s="173"/>
      <c r="Y1699" s="174"/>
      <c r="Z1699" s="6"/>
      <c r="AA1699" s="6"/>
      <c r="AB1699" s="6"/>
      <c r="AC1699" s="6"/>
      <c r="AD1699" s="6"/>
      <c r="AE1699" s="6"/>
      <c r="AF1699" s="6"/>
      <c r="AG1699" s="6"/>
      <c r="AH1699" s="6"/>
      <c r="AI1699" s="6"/>
      <c r="AJ1699" s="6"/>
    </row>
    <row r="1700" spans="2:36" s="9" customFormat="1" ht="6" hidden="1" customHeight="1" x14ac:dyDescent="0.35">
      <c r="B1700" s="10"/>
      <c r="F1700" s="7"/>
      <c r="G1700" s="2"/>
      <c r="H1700" s="7"/>
      <c r="I1700" s="7"/>
      <c r="J1700" s="7"/>
      <c r="K1700" s="7"/>
      <c r="L1700" s="7"/>
      <c r="M1700" s="3"/>
      <c r="N1700" s="2"/>
      <c r="O1700" s="7"/>
      <c r="P1700" s="2"/>
      <c r="Q1700" s="7"/>
      <c r="R1700" s="14"/>
      <c r="S1700" s="14"/>
      <c r="T1700" s="20"/>
      <c r="U1700" s="20"/>
      <c r="V1700" s="20"/>
      <c r="W1700" s="32"/>
      <c r="X1700" s="173"/>
      <c r="Y1700" s="174"/>
      <c r="Z1700" s="6"/>
      <c r="AA1700" s="6"/>
      <c r="AB1700" s="6"/>
      <c r="AC1700" s="6"/>
      <c r="AD1700" s="6"/>
      <c r="AE1700" s="6"/>
      <c r="AF1700" s="6"/>
      <c r="AG1700" s="6"/>
      <c r="AH1700" s="6"/>
      <c r="AI1700" s="6"/>
      <c r="AJ1700" s="6"/>
    </row>
    <row r="1701" spans="2:36" s="9" customFormat="1" ht="6" hidden="1" customHeight="1" x14ac:dyDescent="0.35">
      <c r="B1701" s="10"/>
      <c r="F1701" s="7"/>
      <c r="G1701" s="2"/>
      <c r="H1701" s="7"/>
      <c r="I1701" s="7"/>
      <c r="J1701" s="7"/>
      <c r="K1701" s="7"/>
      <c r="L1701" s="7"/>
      <c r="M1701" s="3"/>
      <c r="N1701" s="2"/>
      <c r="O1701" s="7"/>
      <c r="P1701" s="2"/>
      <c r="Q1701" s="7"/>
      <c r="R1701" s="14"/>
      <c r="S1701" s="14"/>
      <c r="T1701" s="20"/>
      <c r="U1701" s="20"/>
      <c r="V1701" s="20"/>
      <c r="W1701" s="32"/>
      <c r="X1701" s="173"/>
      <c r="Y1701" s="174"/>
      <c r="Z1701" s="6"/>
      <c r="AA1701" s="6"/>
      <c r="AB1701" s="6"/>
      <c r="AC1701" s="6"/>
      <c r="AD1701" s="6"/>
      <c r="AE1701" s="6"/>
      <c r="AF1701" s="6"/>
      <c r="AG1701" s="6"/>
      <c r="AH1701" s="6"/>
      <c r="AI1701" s="6"/>
      <c r="AJ1701" s="6"/>
    </row>
    <row r="1702" spans="2:36" s="9" customFormat="1" ht="6" hidden="1" customHeight="1" x14ac:dyDescent="0.35">
      <c r="B1702" s="10"/>
      <c r="F1702" s="7"/>
      <c r="G1702" s="2"/>
      <c r="H1702" s="7"/>
      <c r="I1702" s="7"/>
      <c r="J1702" s="7"/>
      <c r="K1702" s="7"/>
      <c r="L1702" s="7"/>
      <c r="M1702" s="3"/>
      <c r="N1702" s="2"/>
      <c r="O1702" s="7"/>
      <c r="P1702" s="2"/>
      <c r="Q1702" s="7"/>
      <c r="R1702" s="14"/>
      <c r="S1702" s="14"/>
      <c r="T1702" s="20"/>
      <c r="U1702" s="20"/>
      <c r="V1702" s="20"/>
      <c r="W1702" s="32"/>
      <c r="X1702" s="173"/>
      <c r="Y1702" s="174"/>
      <c r="Z1702" s="6"/>
      <c r="AA1702" s="6"/>
      <c r="AB1702" s="6"/>
      <c r="AC1702" s="6"/>
      <c r="AD1702" s="6"/>
      <c r="AE1702" s="6"/>
      <c r="AF1702" s="6"/>
      <c r="AG1702" s="6"/>
      <c r="AH1702" s="6"/>
      <c r="AI1702" s="6"/>
      <c r="AJ1702" s="6"/>
    </row>
    <row r="1703" spans="2:36" s="9" customFormat="1" ht="6" hidden="1" customHeight="1" x14ac:dyDescent="0.35">
      <c r="B1703" s="10"/>
      <c r="F1703" s="7"/>
      <c r="G1703" s="2"/>
      <c r="H1703" s="7"/>
      <c r="I1703" s="7"/>
      <c r="J1703" s="7"/>
      <c r="K1703" s="7"/>
      <c r="L1703" s="7"/>
      <c r="M1703" s="3"/>
      <c r="N1703" s="2"/>
      <c r="O1703" s="7"/>
      <c r="P1703" s="2"/>
      <c r="Q1703" s="7"/>
      <c r="R1703" s="14"/>
      <c r="S1703" s="14"/>
      <c r="T1703" s="20"/>
      <c r="U1703" s="20"/>
      <c r="V1703" s="20"/>
      <c r="W1703" s="32"/>
      <c r="X1703" s="173"/>
      <c r="Y1703" s="174"/>
      <c r="Z1703" s="6"/>
      <c r="AA1703" s="6"/>
      <c r="AB1703" s="6"/>
      <c r="AC1703" s="6"/>
      <c r="AD1703" s="6"/>
      <c r="AE1703" s="6"/>
      <c r="AF1703" s="6"/>
      <c r="AG1703" s="6"/>
      <c r="AH1703" s="6"/>
      <c r="AI1703" s="6"/>
      <c r="AJ1703" s="6"/>
    </row>
    <row r="1704" spans="2:36" s="9" customFormat="1" ht="6" hidden="1" customHeight="1" x14ac:dyDescent="0.35">
      <c r="B1704" s="10"/>
      <c r="F1704" s="7"/>
      <c r="G1704" s="2"/>
      <c r="H1704" s="7"/>
      <c r="I1704" s="7"/>
      <c r="J1704" s="7"/>
      <c r="K1704" s="7"/>
      <c r="L1704" s="7"/>
      <c r="M1704" s="3"/>
      <c r="N1704" s="2"/>
      <c r="O1704" s="7"/>
      <c r="P1704" s="2"/>
      <c r="Q1704" s="7"/>
      <c r="R1704" s="14"/>
      <c r="S1704" s="14"/>
      <c r="T1704" s="20"/>
      <c r="U1704" s="20"/>
      <c r="V1704" s="20"/>
      <c r="W1704" s="32"/>
      <c r="X1704" s="173"/>
      <c r="Y1704" s="174"/>
      <c r="Z1704" s="6"/>
      <c r="AA1704" s="6"/>
      <c r="AB1704" s="6"/>
      <c r="AC1704" s="6"/>
      <c r="AD1704" s="6"/>
      <c r="AE1704" s="6"/>
      <c r="AF1704" s="6"/>
      <c r="AG1704" s="6"/>
      <c r="AH1704" s="6"/>
      <c r="AI1704" s="6"/>
      <c r="AJ1704" s="6"/>
    </row>
    <row r="1705" spans="2:36" s="9" customFormat="1" ht="6" hidden="1" customHeight="1" x14ac:dyDescent="0.35">
      <c r="B1705" s="10"/>
      <c r="F1705" s="7"/>
      <c r="G1705" s="2"/>
      <c r="H1705" s="7"/>
      <c r="I1705" s="7"/>
      <c r="J1705" s="7"/>
      <c r="K1705" s="7"/>
      <c r="L1705" s="7"/>
      <c r="M1705" s="3"/>
      <c r="N1705" s="2"/>
      <c r="O1705" s="7"/>
      <c r="P1705" s="2"/>
      <c r="Q1705" s="7"/>
      <c r="R1705" s="14"/>
      <c r="S1705" s="14"/>
      <c r="T1705" s="20"/>
      <c r="U1705" s="20"/>
      <c r="V1705" s="20"/>
      <c r="W1705" s="32"/>
      <c r="X1705" s="173"/>
      <c r="Y1705" s="174"/>
      <c r="Z1705" s="6"/>
      <c r="AA1705" s="6"/>
      <c r="AB1705" s="6"/>
      <c r="AC1705" s="6"/>
      <c r="AD1705" s="6"/>
      <c r="AE1705" s="6"/>
      <c r="AF1705" s="6"/>
      <c r="AG1705" s="6"/>
      <c r="AH1705" s="6"/>
      <c r="AI1705" s="6"/>
      <c r="AJ1705" s="6"/>
    </row>
    <row r="1706" spans="2:36" s="9" customFormat="1" ht="6" hidden="1" customHeight="1" x14ac:dyDescent="0.35">
      <c r="B1706" s="10"/>
      <c r="F1706" s="7"/>
      <c r="G1706" s="2"/>
      <c r="H1706" s="7"/>
      <c r="I1706" s="7"/>
      <c r="J1706" s="7"/>
      <c r="K1706" s="7"/>
      <c r="L1706" s="7"/>
      <c r="M1706" s="3"/>
      <c r="N1706" s="2"/>
      <c r="O1706" s="7"/>
      <c r="P1706" s="2"/>
      <c r="Q1706" s="7"/>
      <c r="R1706" s="14"/>
      <c r="S1706" s="14"/>
      <c r="T1706" s="20"/>
      <c r="U1706" s="20"/>
      <c r="V1706" s="20"/>
      <c r="W1706" s="32"/>
      <c r="X1706" s="173"/>
      <c r="Y1706" s="174"/>
      <c r="Z1706" s="6"/>
      <c r="AA1706" s="6"/>
      <c r="AB1706" s="6"/>
      <c r="AC1706" s="6"/>
      <c r="AD1706" s="6"/>
      <c r="AE1706" s="6"/>
      <c r="AF1706" s="6"/>
      <c r="AG1706" s="6"/>
      <c r="AH1706" s="6"/>
      <c r="AI1706" s="6"/>
      <c r="AJ1706" s="6"/>
    </row>
    <row r="1707" spans="2:36" s="9" customFormat="1" ht="6" hidden="1" customHeight="1" x14ac:dyDescent="0.35">
      <c r="B1707" s="10"/>
      <c r="F1707" s="7"/>
      <c r="G1707" s="2"/>
      <c r="H1707" s="7"/>
      <c r="I1707" s="7"/>
      <c r="J1707" s="7"/>
      <c r="K1707" s="7"/>
      <c r="L1707" s="7"/>
      <c r="M1707" s="3"/>
      <c r="N1707" s="2"/>
      <c r="O1707" s="7"/>
      <c r="P1707" s="2"/>
      <c r="Q1707" s="7"/>
      <c r="R1707" s="14"/>
      <c r="S1707" s="14"/>
      <c r="T1707" s="20"/>
      <c r="U1707" s="20"/>
      <c r="V1707" s="20"/>
      <c r="W1707" s="32"/>
      <c r="X1707" s="173"/>
      <c r="Y1707" s="174"/>
      <c r="Z1707" s="6"/>
      <c r="AA1707" s="6"/>
      <c r="AB1707" s="6"/>
      <c r="AC1707" s="6"/>
      <c r="AD1707" s="6"/>
      <c r="AE1707" s="6"/>
      <c r="AF1707" s="6"/>
      <c r="AG1707" s="6"/>
      <c r="AH1707" s="6"/>
      <c r="AI1707" s="6"/>
      <c r="AJ1707" s="6"/>
    </row>
    <row r="1708" spans="2:36" s="9" customFormat="1" ht="6" hidden="1" customHeight="1" x14ac:dyDescent="0.35">
      <c r="B1708" s="10"/>
      <c r="F1708" s="7"/>
      <c r="G1708" s="2"/>
      <c r="H1708" s="7"/>
      <c r="I1708" s="7"/>
      <c r="J1708" s="7"/>
      <c r="K1708" s="7"/>
      <c r="L1708" s="7"/>
      <c r="M1708" s="3"/>
      <c r="N1708" s="2"/>
      <c r="O1708" s="7"/>
      <c r="P1708" s="2"/>
      <c r="Q1708" s="7"/>
      <c r="R1708" s="14"/>
      <c r="S1708" s="14"/>
      <c r="T1708" s="20"/>
      <c r="U1708" s="20"/>
      <c r="V1708" s="20"/>
      <c r="W1708" s="32"/>
      <c r="X1708" s="173"/>
      <c r="Y1708" s="174"/>
      <c r="Z1708" s="6"/>
      <c r="AA1708" s="6"/>
      <c r="AB1708" s="6"/>
      <c r="AC1708" s="6"/>
      <c r="AD1708" s="6"/>
      <c r="AE1708" s="6"/>
      <c r="AF1708" s="6"/>
      <c r="AG1708" s="6"/>
      <c r="AH1708" s="6"/>
      <c r="AI1708" s="6"/>
      <c r="AJ1708" s="6"/>
    </row>
    <row r="1709" spans="2:36" s="9" customFormat="1" ht="6" hidden="1" customHeight="1" x14ac:dyDescent="0.35">
      <c r="B1709" s="10"/>
      <c r="F1709" s="7"/>
      <c r="G1709" s="2"/>
      <c r="H1709" s="7"/>
      <c r="I1709" s="7"/>
      <c r="J1709" s="7"/>
      <c r="K1709" s="7"/>
      <c r="L1709" s="7"/>
      <c r="M1709" s="3"/>
      <c r="N1709" s="2"/>
      <c r="O1709" s="7"/>
      <c r="P1709" s="2"/>
      <c r="Q1709" s="7"/>
      <c r="R1709" s="14"/>
      <c r="S1709" s="14"/>
      <c r="T1709" s="20"/>
      <c r="U1709" s="20"/>
      <c r="V1709" s="20"/>
      <c r="W1709" s="32"/>
      <c r="X1709" s="173"/>
      <c r="Y1709" s="174"/>
      <c r="Z1709" s="6"/>
      <c r="AA1709" s="6"/>
      <c r="AB1709" s="6"/>
      <c r="AC1709" s="6"/>
      <c r="AD1709" s="6"/>
      <c r="AE1709" s="6"/>
      <c r="AF1709" s="6"/>
      <c r="AG1709" s="6"/>
      <c r="AH1709" s="6"/>
      <c r="AI1709" s="6"/>
      <c r="AJ1709" s="6"/>
    </row>
    <row r="1710" spans="2:36" s="9" customFormat="1" ht="6" hidden="1" customHeight="1" x14ac:dyDescent="0.35">
      <c r="B1710" s="10"/>
      <c r="F1710" s="7"/>
      <c r="G1710" s="2"/>
      <c r="H1710" s="7"/>
      <c r="I1710" s="7"/>
      <c r="J1710" s="7"/>
      <c r="K1710" s="7"/>
      <c r="L1710" s="7"/>
      <c r="M1710" s="3"/>
      <c r="N1710" s="2"/>
      <c r="O1710" s="7"/>
      <c r="P1710" s="2"/>
      <c r="Q1710" s="7"/>
      <c r="R1710" s="14"/>
      <c r="S1710" s="14"/>
      <c r="T1710" s="20"/>
      <c r="U1710" s="20"/>
      <c r="V1710" s="20"/>
      <c r="W1710" s="32"/>
      <c r="X1710" s="173"/>
      <c r="Y1710" s="174"/>
      <c r="Z1710" s="6"/>
      <c r="AA1710" s="6"/>
      <c r="AB1710" s="6"/>
      <c r="AC1710" s="6"/>
      <c r="AD1710" s="6"/>
      <c r="AE1710" s="6"/>
      <c r="AF1710" s="6"/>
      <c r="AG1710" s="6"/>
      <c r="AH1710" s="6"/>
      <c r="AI1710" s="6"/>
      <c r="AJ1710" s="6"/>
    </row>
    <row r="1711" spans="2:36" s="9" customFormat="1" ht="6" hidden="1" customHeight="1" x14ac:dyDescent="0.35">
      <c r="B1711" s="10"/>
      <c r="F1711" s="7"/>
      <c r="G1711" s="2"/>
      <c r="H1711" s="7"/>
      <c r="I1711" s="7"/>
      <c r="J1711" s="7"/>
      <c r="K1711" s="7"/>
      <c r="L1711" s="7"/>
      <c r="M1711" s="3"/>
      <c r="N1711" s="2"/>
      <c r="O1711" s="7"/>
      <c r="P1711" s="2"/>
      <c r="Q1711" s="7"/>
      <c r="R1711" s="14"/>
      <c r="S1711" s="14"/>
      <c r="T1711" s="20"/>
      <c r="U1711" s="20"/>
      <c r="V1711" s="20"/>
      <c r="W1711" s="32"/>
      <c r="X1711" s="173"/>
      <c r="Y1711" s="174"/>
      <c r="Z1711" s="6"/>
      <c r="AA1711" s="6"/>
      <c r="AB1711" s="6"/>
      <c r="AC1711" s="6"/>
      <c r="AD1711" s="6"/>
      <c r="AE1711" s="6"/>
      <c r="AF1711" s="6"/>
      <c r="AG1711" s="6"/>
      <c r="AH1711" s="6"/>
      <c r="AI1711" s="6"/>
      <c r="AJ1711" s="6"/>
    </row>
    <row r="1712" spans="2:36" s="9" customFormat="1" ht="6" hidden="1" customHeight="1" x14ac:dyDescent="0.35">
      <c r="B1712" s="10"/>
      <c r="F1712" s="7"/>
      <c r="G1712" s="2"/>
      <c r="H1712" s="7"/>
      <c r="I1712" s="7"/>
      <c r="J1712" s="7"/>
      <c r="K1712" s="7"/>
      <c r="L1712" s="7"/>
      <c r="M1712" s="3"/>
      <c r="N1712" s="2"/>
      <c r="O1712" s="7"/>
      <c r="P1712" s="2"/>
      <c r="Q1712" s="7"/>
      <c r="R1712" s="14"/>
      <c r="S1712" s="14"/>
      <c r="T1712" s="20"/>
      <c r="U1712" s="20"/>
      <c r="V1712" s="20"/>
      <c r="W1712" s="32"/>
      <c r="X1712" s="173"/>
      <c r="Y1712" s="174"/>
      <c r="Z1712" s="6"/>
      <c r="AA1712" s="6"/>
      <c r="AB1712" s="6"/>
      <c r="AC1712" s="6"/>
      <c r="AD1712" s="6"/>
      <c r="AE1712" s="6"/>
      <c r="AF1712" s="6"/>
      <c r="AG1712" s="6"/>
      <c r="AH1712" s="6"/>
      <c r="AI1712" s="6"/>
      <c r="AJ1712" s="6"/>
    </row>
    <row r="1713" spans="2:36" s="9" customFormat="1" ht="6" hidden="1" customHeight="1" x14ac:dyDescent="0.35">
      <c r="B1713" s="10"/>
      <c r="F1713" s="7"/>
      <c r="G1713" s="2"/>
      <c r="H1713" s="7"/>
      <c r="I1713" s="7"/>
      <c r="J1713" s="7"/>
      <c r="K1713" s="7"/>
      <c r="L1713" s="7"/>
      <c r="M1713" s="3"/>
      <c r="N1713" s="2"/>
      <c r="O1713" s="7"/>
      <c r="P1713" s="2"/>
      <c r="Q1713" s="7"/>
      <c r="R1713" s="14"/>
      <c r="S1713" s="14"/>
      <c r="T1713" s="20"/>
      <c r="U1713" s="20"/>
      <c r="V1713" s="20"/>
      <c r="W1713" s="32"/>
      <c r="X1713" s="173"/>
      <c r="Y1713" s="174"/>
      <c r="Z1713" s="6"/>
      <c r="AA1713" s="6"/>
      <c r="AB1713" s="6"/>
      <c r="AC1713" s="6"/>
      <c r="AD1713" s="6"/>
      <c r="AE1713" s="6"/>
      <c r="AF1713" s="6"/>
      <c r="AG1713" s="6"/>
      <c r="AH1713" s="6"/>
      <c r="AI1713" s="6"/>
      <c r="AJ1713" s="6"/>
    </row>
    <row r="1714" spans="2:36" s="9" customFormat="1" ht="6" hidden="1" customHeight="1" x14ac:dyDescent="0.35">
      <c r="B1714" s="10"/>
      <c r="F1714" s="7"/>
      <c r="G1714" s="2"/>
      <c r="H1714" s="7"/>
      <c r="I1714" s="7"/>
      <c r="J1714" s="7"/>
      <c r="K1714" s="7"/>
      <c r="L1714" s="7"/>
      <c r="M1714" s="3"/>
      <c r="N1714" s="2"/>
      <c r="O1714" s="7"/>
      <c r="P1714" s="2"/>
      <c r="Q1714" s="7"/>
      <c r="R1714" s="14"/>
      <c r="S1714" s="14"/>
      <c r="T1714" s="20"/>
      <c r="U1714" s="20"/>
      <c r="V1714" s="20"/>
      <c r="W1714" s="32"/>
      <c r="X1714" s="173"/>
      <c r="Y1714" s="174"/>
      <c r="Z1714" s="6"/>
      <c r="AA1714" s="6"/>
      <c r="AB1714" s="6"/>
      <c r="AC1714" s="6"/>
      <c r="AD1714" s="6"/>
      <c r="AE1714" s="6"/>
      <c r="AF1714" s="6"/>
      <c r="AG1714" s="6"/>
      <c r="AH1714" s="6"/>
      <c r="AI1714" s="6"/>
      <c r="AJ1714" s="6"/>
    </row>
    <row r="1715" spans="2:36" s="9" customFormat="1" ht="6" hidden="1" customHeight="1" x14ac:dyDescent="0.35">
      <c r="B1715" s="10"/>
      <c r="F1715" s="7"/>
      <c r="G1715" s="2"/>
      <c r="H1715" s="7"/>
      <c r="I1715" s="7"/>
      <c r="J1715" s="7"/>
      <c r="K1715" s="7"/>
      <c r="L1715" s="7"/>
      <c r="M1715" s="3"/>
      <c r="N1715" s="2"/>
      <c r="O1715" s="7"/>
      <c r="P1715" s="2"/>
      <c r="Q1715" s="7"/>
      <c r="R1715" s="14"/>
      <c r="S1715" s="14"/>
      <c r="T1715" s="20"/>
      <c r="U1715" s="20"/>
      <c r="V1715" s="20"/>
      <c r="W1715" s="32"/>
      <c r="X1715" s="173"/>
      <c r="Y1715" s="174"/>
      <c r="Z1715" s="6"/>
      <c r="AA1715" s="6"/>
      <c r="AB1715" s="6"/>
      <c r="AC1715" s="6"/>
      <c r="AD1715" s="6"/>
      <c r="AE1715" s="6"/>
      <c r="AF1715" s="6"/>
      <c r="AG1715" s="6"/>
      <c r="AH1715" s="6"/>
      <c r="AI1715" s="6"/>
      <c r="AJ1715" s="6"/>
    </row>
    <row r="1716" spans="2:36" s="9" customFormat="1" ht="6" hidden="1" customHeight="1" x14ac:dyDescent="0.35">
      <c r="B1716" s="10"/>
      <c r="F1716" s="7"/>
      <c r="G1716" s="2"/>
      <c r="H1716" s="7"/>
      <c r="I1716" s="7"/>
      <c r="J1716" s="7"/>
      <c r="K1716" s="7"/>
      <c r="L1716" s="7"/>
      <c r="M1716" s="3"/>
      <c r="N1716" s="2"/>
      <c r="O1716" s="7"/>
      <c r="P1716" s="2"/>
      <c r="Q1716" s="7"/>
      <c r="R1716" s="14"/>
      <c r="S1716" s="14"/>
      <c r="T1716" s="20"/>
      <c r="U1716" s="20"/>
      <c r="V1716" s="20"/>
      <c r="W1716" s="32"/>
      <c r="X1716" s="173"/>
      <c r="Y1716" s="174"/>
      <c r="Z1716" s="6"/>
      <c r="AA1716" s="6"/>
      <c r="AB1716" s="6"/>
      <c r="AC1716" s="6"/>
      <c r="AD1716" s="6"/>
      <c r="AE1716" s="6"/>
      <c r="AF1716" s="6"/>
      <c r="AG1716" s="6"/>
      <c r="AH1716" s="6"/>
      <c r="AI1716" s="6"/>
      <c r="AJ1716" s="6"/>
    </row>
    <row r="1717" spans="2:36" s="9" customFormat="1" ht="6" hidden="1" customHeight="1" x14ac:dyDescent="0.35">
      <c r="B1717" s="10"/>
      <c r="F1717" s="7"/>
      <c r="G1717" s="2"/>
      <c r="H1717" s="7"/>
      <c r="I1717" s="7"/>
      <c r="J1717" s="7"/>
      <c r="K1717" s="7"/>
      <c r="L1717" s="7"/>
      <c r="M1717" s="3"/>
      <c r="N1717" s="2"/>
      <c r="O1717" s="7"/>
      <c r="P1717" s="2"/>
      <c r="Q1717" s="7"/>
      <c r="R1717" s="14"/>
      <c r="S1717" s="14"/>
      <c r="T1717" s="20"/>
      <c r="U1717" s="20"/>
      <c r="V1717" s="20"/>
      <c r="W1717" s="32"/>
      <c r="X1717" s="173"/>
      <c r="Y1717" s="174"/>
      <c r="Z1717" s="6"/>
      <c r="AA1717" s="6"/>
      <c r="AB1717" s="6"/>
      <c r="AC1717" s="6"/>
      <c r="AD1717" s="6"/>
      <c r="AE1717" s="6"/>
      <c r="AF1717" s="6"/>
      <c r="AG1717" s="6"/>
      <c r="AH1717" s="6"/>
      <c r="AI1717" s="6"/>
      <c r="AJ1717" s="6"/>
    </row>
    <row r="1718" spans="2:36" s="9" customFormat="1" ht="6" hidden="1" customHeight="1" x14ac:dyDescent="0.35">
      <c r="B1718" s="10"/>
      <c r="F1718" s="7"/>
      <c r="G1718" s="2"/>
      <c r="H1718" s="7"/>
      <c r="I1718" s="7"/>
      <c r="J1718" s="7"/>
      <c r="K1718" s="7"/>
      <c r="L1718" s="7"/>
      <c r="M1718" s="3"/>
      <c r="N1718" s="2"/>
      <c r="O1718" s="7"/>
      <c r="P1718" s="2"/>
      <c r="Q1718" s="7"/>
      <c r="R1718" s="14"/>
      <c r="S1718" s="14"/>
      <c r="T1718" s="20"/>
      <c r="U1718" s="20"/>
      <c r="V1718" s="20"/>
      <c r="W1718" s="32"/>
      <c r="X1718" s="173"/>
      <c r="Y1718" s="174"/>
      <c r="Z1718" s="6"/>
      <c r="AA1718" s="6"/>
      <c r="AB1718" s="6"/>
      <c r="AC1718" s="6"/>
      <c r="AD1718" s="6"/>
      <c r="AE1718" s="6"/>
      <c r="AF1718" s="6"/>
      <c r="AG1718" s="6"/>
      <c r="AH1718" s="6"/>
      <c r="AI1718" s="6"/>
      <c r="AJ1718" s="6"/>
    </row>
    <row r="1719" spans="2:36" s="9" customFormat="1" ht="6" hidden="1" customHeight="1" x14ac:dyDescent="0.35">
      <c r="B1719" s="10"/>
      <c r="F1719" s="7"/>
      <c r="G1719" s="2"/>
      <c r="H1719" s="7"/>
      <c r="I1719" s="7"/>
      <c r="J1719" s="7"/>
      <c r="K1719" s="7"/>
      <c r="L1719" s="7"/>
      <c r="M1719" s="3"/>
      <c r="N1719" s="2"/>
      <c r="O1719" s="7"/>
      <c r="P1719" s="2"/>
      <c r="Q1719" s="7"/>
      <c r="R1719" s="14"/>
      <c r="S1719" s="14"/>
      <c r="T1719" s="20"/>
      <c r="U1719" s="20"/>
      <c r="V1719" s="20"/>
      <c r="W1719" s="32"/>
      <c r="X1719" s="173"/>
      <c r="Y1719" s="174"/>
      <c r="Z1719" s="6"/>
      <c r="AA1719" s="6"/>
      <c r="AB1719" s="6"/>
      <c r="AC1719" s="6"/>
      <c r="AD1719" s="6"/>
      <c r="AE1719" s="6"/>
      <c r="AF1719" s="6"/>
      <c r="AG1719" s="6"/>
      <c r="AH1719" s="6"/>
      <c r="AI1719" s="6"/>
      <c r="AJ1719" s="6"/>
    </row>
    <row r="1720" spans="2:36" s="9" customFormat="1" ht="6" hidden="1" customHeight="1" x14ac:dyDescent="0.35">
      <c r="B1720" s="10"/>
      <c r="F1720" s="7"/>
      <c r="G1720" s="2"/>
      <c r="H1720" s="7"/>
      <c r="I1720" s="7"/>
      <c r="J1720" s="7"/>
      <c r="K1720" s="7"/>
      <c r="L1720" s="7"/>
      <c r="M1720" s="3"/>
      <c r="N1720" s="2"/>
      <c r="O1720" s="7"/>
      <c r="P1720" s="2"/>
      <c r="Q1720" s="7"/>
      <c r="R1720" s="14"/>
      <c r="S1720" s="14"/>
      <c r="T1720" s="20"/>
      <c r="U1720" s="20"/>
      <c r="V1720" s="20"/>
      <c r="W1720" s="32"/>
      <c r="X1720" s="173"/>
      <c r="Y1720" s="174"/>
      <c r="Z1720" s="6"/>
      <c r="AA1720" s="6"/>
      <c r="AB1720" s="6"/>
      <c r="AC1720" s="6"/>
      <c r="AD1720" s="6"/>
      <c r="AE1720" s="6"/>
      <c r="AF1720" s="6"/>
      <c r="AG1720" s="6"/>
      <c r="AH1720" s="6"/>
      <c r="AI1720" s="6"/>
      <c r="AJ1720" s="6"/>
    </row>
    <row r="1721" spans="2:36" s="9" customFormat="1" ht="6" hidden="1" customHeight="1" x14ac:dyDescent="0.35">
      <c r="B1721" s="10"/>
      <c r="F1721" s="7"/>
      <c r="G1721" s="2"/>
      <c r="H1721" s="7"/>
      <c r="I1721" s="7"/>
      <c r="J1721" s="7"/>
      <c r="K1721" s="7"/>
      <c r="L1721" s="7"/>
      <c r="M1721" s="3"/>
      <c r="N1721" s="2"/>
      <c r="O1721" s="7"/>
      <c r="P1721" s="2"/>
      <c r="Q1721" s="7"/>
      <c r="R1721" s="14"/>
      <c r="S1721" s="14"/>
      <c r="T1721" s="20"/>
      <c r="U1721" s="20"/>
      <c r="V1721" s="20"/>
      <c r="W1721" s="32"/>
      <c r="X1721" s="173"/>
      <c r="Y1721" s="174"/>
      <c r="Z1721" s="6"/>
      <c r="AA1721" s="6"/>
      <c r="AB1721" s="6"/>
      <c r="AC1721" s="6"/>
      <c r="AD1721" s="6"/>
      <c r="AE1721" s="6"/>
      <c r="AF1721" s="6"/>
      <c r="AG1721" s="6"/>
      <c r="AH1721" s="6"/>
      <c r="AI1721" s="6"/>
      <c r="AJ1721" s="6"/>
    </row>
    <row r="1722" spans="2:36" s="9" customFormat="1" ht="6" hidden="1" customHeight="1" x14ac:dyDescent="0.35">
      <c r="B1722" s="10"/>
      <c r="F1722" s="7"/>
      <c r="G1722" s="2"/>
      <c r="H1722" s="7"/>
      <c r="I1722" s="7"/>
      <c r="J1722" s="7"/>
      <c r="K1722" s="7"/>
      <c r="L1722" s="7"/>
      <c r="M1722" s="3"/>
      <c r="N1722" s="2"/>
      <c r="O1722" s="7"/>
      <c r="P1722" s="2"/>
      <c r="Q1722" s="7"/>
      <c r="R1722" s="14"/>
      <c r="S1722" s="14"/>
      <c r="T1722" s="20"/>
      <c r="U1722" s="20"/>
      <c r="V1722" s="20"/>
      <c r="W1722" s="32"/>
      <c r="X1722" s="173"/>
      <c r="Y1722" s="174"/>
      <c r="Z1722" s="6"/>
      <c r="AA1722" s="6"/>
      <c r="AB1722" s="6"/>
      <c r="AC1722" s="6"/>
      <c r="AD1722" s="6"/>
      <c r="AE1722" s="6"/>
      <c r="AF1722" s="6"/>
      <c r="AG1722" s="6"/>
      <c r="AH1722" s="6"/>
      <c r="AI1722" s="6"/>
      <c r="AJ1722" s="6"/>
    </row>
    <row r="1723" spans="2:36" s="9" customFormat="1" ht="6" hidden="1" customHeight="1" x14ac:dyDescent="0.35">
      <c r="B1723" s="10"/>
      <c r="F1723" s="7"/>
      <c r="G1723" s="2"/>
      <c r="H1723" s="7"/>
      <c r="I1723" s="7"/>
      <c r="J1723" s="7"/>
      <c r="K1723" s="7"/>
      <c r="L1723" s="7"/>
      <c r="M1723" s="3"/>
      <c r="N1723" s="2"/>
      <c r="O1723" s="7"/>
      <c r="P1723" s="2"/>
      <c r="Q1723" s="7"/>
      <c r="R1723" s="14"/>
      <c r="S1723" s="14"/>
      <c r="T1723" s="20"/>
      <c r="U1723" s="20"/>
      <c r="V1723" s="20"/>
      <c r="W1723" s="32"/>
      <c r="X1723" s="173"/>
      <c r="Y1723" s="174"/>
      <c r="Z1723" s="6"/>
      <c r="AA1723" s="6"/>
      <c r="AB1723" s="6"/>
      <c r="AC1723" s="6"/>
      <c r="AD1723" s="6"/>
      <c r="AE1723" s="6"/>
      <c r="AF1723" s="6"/>
      <c r="AG1723" s="6"/>
      <c r="AH1723" s="6"/>
      <c r="AI1723" s="6"/>
      <c r="AJ1723" s="6"/>
    </row>
    <row r="1724" spans="2:36" s="9" customFormat="1" ht="6" hidden="1" customHeight="1" x14ac:dyDescent="0.35">
      <c r="B1724" s="10"/>
      <c r="F1724" s="7"/>
      <c r="G1724" s="2"/>
      <c r="H1724" s="7"/>
      <c r="I1724" s="7"/>
      <c r="J1724" s="7"/>
      <c r="K1724" s="7"/>
      <c r="L1724" s="7"/>
      <c r="M1724" s="3"/>
      <c r="N1724" s="2"/>
      <c r="O1724" s="7"/>
      <c r="P1724" s="2"/>
      <c r="Q1724" s="7"/>
      <c r="R1724" s="14"/>
      <c r="S1724" s="14"/>
      <c r="T1724" s="20"/>
      <c r="U1724" s="20"/>
      <c r="V1724" s="20"/>
      <c r="W1724" s="32"/>
      <c r="X1724" s="173"/>
      <c r="Y1724" s="174"/>
      <c r="Z1724" s="6"/>
      <c r="AA1724" s="6"/>
      <c r="AB1724" s="6"/>
      <c r="AC1724" s="6"/>
      <c r="AD1724" s="6"/>
      <c r="AE1724" s="6"/>
      <c r="AF1724" s="6"/>
      <c r="AG1724" s="6"/>
      <c r="AH1724" s="6"/>
      <c r="AI1724" s="6"/>
      <c r="AJ1724" s="6"/>
    </row>
    <row r="1725" spans="2:36" s="9" customFormat="1" ht="6" hidden="1" customHeight="1" x14ac:dyDescent="0.35">
      <c r="B1725" s="10"/>
      <c r="F1725" s="7"/>
      <c r="G1725" s="2"/>
      <c r="H1725" s="7"/>
      <c r="I1725" s="7"/>
      <c r="J1725" s="7"/>
      <c r="K1725" s="7"/>
      <c r="L1725" s="7"/>
      <c r="M1725" s="3"/>
      <c r="N1725" s="2"/>
      <c r="O1725" s="7"/>
      <c r="P1725" s="2"/>
      <c r="Q1725" s="7"/>
      <c r="R1725" s="14"/>
      <c r="S1725" s="14"/>
      <c r="T1725" s="20"/>
      <c r="U1725" s="20"/>
      <c r="V1725" s="20"/>
      <c r="W1725" s="32"/>
      <c r="X1725" s="173"/>
      <c r="Y1725" s="174"/>
      <c r="Z1725" s="6"/>
      <c r="AA1725" s="6"/>
      <c r="AB1725" s="6"/>
      <c r="AC1725" s="6"/>
      <c r="AD1725" s="6"/>
      <c r="AE1725" s="6"/>
      <c r="AF1725" s="6"/>
      <c r="AG1725" s="6"/>
      <c r="AH1725" s="6"/>
      <c r="AI1725" s="6"/>
      <c r="AJ1725" s="6"/>
    </row>
    <row r="1726" spans="2:36" s="9" customFormat="1" ht="6" hidden="1" customHeight="1" x14ac:dyDescent="0.35">
      <c r="B1726" s="10"/>
      <c r="F1726" s="7"/>
      <c r="G1726" s="2"/>
      <c r="H1726" s="7"/>
      <c r="I1726" s="7"/>
      <c r="J1726" s="7"/>
      <c r="K1726" s="7"/>
      <c r="L1726" s="7"/>
      <c r="M1726" s="3"/>
      <c r="N1726" s="2"/>
      <c r="O1726" s="7"/>
      <c r="P1726" s="2"/>
      <c r="Q1726" s="7"/>
      <c r="R1726" s="14"/>
      <c r="S1726" s="14"/>
      <c r="T1726" s="20"/>
      <c r="U1726" s="20"/>
      <c r="V1726" s="20"/>
      <c r="W1726" s="32"/>
      <c r="X1726" s="173"/>
      <c r="Y1726" s="174"/>
      <c r="Z1726" s="6"/>
      <c r="AA1726" s="6"/>
      <c r="AB1726" s="6"/>
      <c r="AC1726" s="6"/>
      <c r="AD1726" s="6"/>
      <c r="AE1726" s="6"/>
      <c r="AF1726" s="6"/>
      <c r="AG1726" s="6"/>
      <c r="AH1726" s="6"/>
      <c r="AI1726" s="6"/>
      <c r="AJ1726" s="6"/>
    </row>
    <row r="1727" spans="2:36" s="9" customFormat="1" ht="6" hidden="1" customHeight="1" x14ac:dyDescent="0.35">
      <c r="B1727" s="10"/>
      <c r="F1727" s="7"/>
      <c r="G1727" s="2"/>
      <c r="H1727" s="7"/>
      <c r="I1727" s="7"/>
      <c r="J1727" s="7"/>
      <c r="K1727" s="7"/>
      <c r="L1727" s="7"/>
      <c r="M1727" s="3"/>
      <c r="N1727" s="2"/>
      <c r="O1727" s="7"/>
      <c r="P1727" s="2"/>
      <c r="Q1727" s="7"/>
      <c r="R1727" s="14"/>
      <c r="S1727" s="14"/>
      <c r="T1727" s="20"/>
      <c r="U1727" s="20"/>
      <c r="V1727" s="20"/>
      <c r="W1727" s="32"/>
      <c r="X1727" s="173"/>
      <c r="Y1727" s="174"/>
      <c r="Z1727" s="6"/>
      <c r="AA1727" s="6"/>
      <c r="AB1727" s="6"/>
      <c r="AC1727" s="6"/>
      <c r="AD1727" s="6"/>
      <c r="AE1727" s="6"/>
      <c r="AF1727" s="6"/>
      <c r="AG1727" s="6"/>
      <c r="AH1727" s="6"/>
      <c r="AI1727" s="6"/>
      <c r="AJ1727" s="6"/>
    </row>
    <row r="1728" spans="2:36" s="9" customFormat="1" ht="6" hidden="1" customHeight="1" x14ac:dyDescent="0.35">
      <c r="B1728" s="10"/>
      <c r="F1728" s="7"/>
      <c r="G1728" s="2"/>
      <c r="H1728" s="7"/>
      <c r="I1728" s="7"/>
      <c r="J1728" s="7"/>
      <c r="K1728" s="7"/>
      <c r="L1728" s="7"/>
      <c r="M1728" s="3"/>
      <c r="N1728" s="2"/>
      <c r="O1728" s="7"/>
      <c r="P1728" s="2"/>
      <c r="Q1728" s="7"/>
      <c r="R1728" s="14"/>
      <c r="S1728" s="14"/>
      <c r="T1728" s="20"/>
      <c r="U1728" s="20"/>
      <c r="V1728" s="20"/>
      <c r="W1728" s="32"/>
      <c r="X1728" s="173"/>
      <c r="Y1728" s="174"/>
      <c r="Z1728" s="6"/>
      <c r="AA1728" s="6"/>
      <c r="AB1728" s="6"/>
      <c r="AC1728" s="6"/>
      <c r="AD1728" s="6"/>
      <c r="AE1728" s="6"/>
      <c r="AF1728" s="6"/>
      <c r="AG1728" s="6"/>
      <c r="AH1728" s="6"/>
      <c r="AI1728" s="6"/>
      <c r="AJ1728" s="6"/>
    </row>
    <row r="1729" spans="2:36" s="9" customFormat="1" ht="6" hidden="1" customHeight="1" x14ac:dyDescent="0.35">
      <c r="B1729" s="10"/>
      <c r="F1729" s="7"/>
      <c r="G1729" s="2"/>
      <c r="H1729" s="7"/>
      <c r="I1729" s="7"/>
      <c r="J1729" s="7"/>
      <c r="K1729" s="7"/>
      <c r="L1729" s="7"/>
      <c r="M1729" s="3"/>
      <c r="N1729" s="2"/>
      <c r="O1729" s="7"/>
      <c r="P1729" s="2"/>
      <c r="Q1729" s="7"/>
      <c r="R1729" s="14"/>
      <c r="S1729" s="14"/>
      <c r="T1729" s="20"/>
      <c r="U1729" s="20"/>
      <c r="V1729" s="20"/>
      <c r="W1729" s="32"/>
      <c r="X1729" s="173"/>
      <c r="Y1729" s="174"/>
      <c r="Z1729" s="6"/>
      <c r="AA1729" s="6"/>
      <c r="AB1729" s="6"/>
      <c r="AC1729" s="6"/>
      <c r="AD1729" s="6"/>
      <c r="AE1729" s="6"/>
      <c r="AF1729" s="6"/>
      <c r="AG1729" s="6"/>
      <c r="AH1729" s="6"/>
      <c r="AI1729" s="6"/>
      <c r="AJ1729" s="6"/>
    </row>
    <row r="1730" spans="2:36" s="9" customFormat="1" ht="6" hidden="1" customHeight="1" x14ac:dyDescent="0.35">
      <c r="B1730" s="10"/>
      <c r="F1730" s="7"/>
      <c r="G1730" s="2"/>
      <c r="H1730" s="7"/>
      <c r="I1730" s="7"/>
      <c r="J1730" s="7"/>
      <c r="K1730" s="7"/>
      <c r="L1730" s="7"/>
      <c r="M1730" s="3"/>
      <c r="N1730" s="2"/>
      <c r="O1730" s="7"/>
      <c r="P1730" s="2"/>
      <c r="Q1730" s="7"/>
      <c r="R1730" s="14"/>
      <c r="S1730" s="14"/>
      <c r="T1730" s="20"/>
      <c r="U1730" s="20"/>
      <c r="V1730" s="20"/>
      <c r="W1730" s="32"/>
      <c r="X1730" s="173"/>
      <c r="Y1730" s="174"/>
      <c r="Z1730" s="6"/>
      <c r="AA1730" s="6"/>
      <c r="AB1730" s="6"/>
      <c r="AC1730" s="6"/>
      <c r="AD1730" s="6"/>
      <c r="AE1730" s="6"/>
      <c r="AF1730" s="6"/>
      <c r="AG1730" s="6"/>
      <c r="AH1730" s="6"/>
      <c r="AI1730" s="6"/>
      <c r="AJ1730" s="6"/>
    </row>
    <row r="1731" spans="2:36" s="9" customFormat="1" ht="6" hidden="1" customHeight="1" x14ac:dyDescent="0.35">
      <c r="B1731" s="10"/>
      <c r="F1731" s="7"/>
      <c r="G1731" s="2"/>
      <c r="H1731" s="7"/>
      <c r="I1731" s="7"/>
      <c r="J1731" s="7"/>
      <c r="K1731" s="7"/>
      <c r="L1731" s="7"/>
      <c r="M1731" s="3"/>
      <c r="N1731" s="2"/>
      <c r="O1731" s="7"/>
      <c r="P1731" s="2"/>
      <c r="Q1731" s="7"/>
      <c r="R1731" s="14"/>
      <c r="S1731" s="14"/>
      <c r="T1731" s="20"/>
      <c r="U1731" s="20"/>
      <c r="V1731" s="20"/>
      <c r="W1731" s="32"/>
      <c r="X1731" s="173"/>
      <c r="Y1731" s="174"/>
      <c r="Z1731" s="6"/>
      <c r="AA1731" s="6"/>
      <c r="AB1731" s="6"/>
      <c r="AC1731" s="6"/>
      <c r="AD1731" s="6"/>
      <c r="AE1731" s="6"/>
      <c r="AF1731" s="6"/>
      <c r="AG1731" s="6"/>
      <c r="AH1731" s="6"/>
      <c r="AI1731" s="6"/>
      <c r="AJ1731" s="6"/>
    </row>
    <row r="1732" spans="2:36" s="9" customFormat="1" ht="6" hidden="1" customHeight="1" x14ac:dyDescent="0.35">
      <c r="B1732" s="10"/>
      <c r="F1732" s="7"/>
      <c r="G1732" s="2"/>
      <c r="H1732" s="7"/>
      <c r="I1732" s="7"/>
      <c r="J1732" s="7"/>
      <c r="K1732" s="7"/>
      <c r="L1732" s="7"/>
      <c r="M1732" s="3"/>
      <c r="N1732" s="2"/>
      <c r="O1732" s="7"/>
      <c r="P1732" s="2"/>
      <c r="Q1732" s="7"/>
      <c r="R1732" s="14"/>
      <c r="S1732" s="14"/>
      <c r="T1732" s="20"/>
      <c r="U1732" s="20"/>
      <c r="V1732" s="20"/>
      <c r="W1732" s="32"/>
      <c r="X1732" s="173"/>
      <c r="Y1732" s="174"/>
      <c r="Z1732" s="6"/>
      <c r="AA1732" s="6"/>
      <c r="AB1732" s="6"/>
      <c r="AC1732" s="6"/>
      <c r="AD1732" s="6"/>
      <c r="AE1732" s="6"/>
      <c r="AF1732" s="6"/>
      <c r="AG1732" s="6"/>
      <c r="AH1732" s="6"/>
      <c r="AI1732" s="6"/>
      <c r="AJ1732" s="6"/>
    </row>
    <row r="1733" spans="2:36" s="9" customFormat="1" ht="6" hidden="1" customHeight="1" x14ac:dyDescent="0.35">
      <c r="B1733" s="10"/>
      <c r="F1733" s="7"/>
      <c r="G1733" s="2"/>
      <c r="H1733" s="7"/>
      <c r="I1733" s="7"/>
      <c r="J1733" s="7"/>
      <c r="K1733" s="7"/>
      <c r="L1733" s="7"/>
      <c r="M1733" s="3"/>
      <c r="N1733" s="2"/>
      <c r="O1733" s="7"/>
      <c r="P1733" s="2"/>
      <c r="Q1733" s="7"/>
      <c r="R1733" s="14"/>
      <c r="S1733" s="14"/>
      <c r="T1733" s="20"/>
      <c r="U1733" s="20"/>
      <c r="V1733" s="20"/>
      <c r="W1733" s="32"/>
      <c r="X1733" s="173"/>
      <c r="Y1733" s="174"/>
      <c r="Z1733" s="6"/>
      <c r="AA1733" s="6"/>
      <c r="AB1733" s="6"/>
      <c r="AC1733" s="6"/>
      <c r="AD1733" s="6"/>
      <c r="AE1733" s="6"/>
      <c r="AF1733" s="6"/>
      <c r="AG1733" s="6"/>
      <c r="AH1733" s="6"/>
      <c r="AI1733" s="6"/>
      <c r="AJ1733" s="6"/>
    </row>
    <row r="1734" spans="2:36" s="9" customFormat="1" ht="6" hidden="1" customHeight="1" x14ac:dyDescent="0.35">
      <c r="B1734" s="10"/>
      <c r="F1734" s="7"/>
      <c r="G1734" s="2"/>
      <c r="H1734" s="7"/>
      <c r="I1734" s="7"/>
      <c r="J1734" s="7"/>
      <c r="K1734" s="7"/>
      <c r="L1734" s="7"/>
      <c r="M1734" s="3"/>
      <c r="N1734" s="2"/>
      <c r="O1734" s="7"/>
      <c r="P1734" s="2"/>
      <c r="Q1734" s="7"/>
      <c r="R1734" s="14"/>
      <c r="S1734" s="14"/>
      <c r="T1734" s="20"/>
      <c r="U1734" s="20"/>
      <c r="V1734" s="20"/>
      <c r="W1734" s="32"/>
      <c r="X1734" s="173"/>
      <c r="Y1734" s="174"/>
      <c r="Z1734" s="6"/>
      <c r="AA1734" s="6"/>
      <c r="AB1734" s="6"/>
      <c r="AC1734" s="6"/>
      <c r="AD1734" s="6"/>
      <c r="AE1734" s="6"/>
      <c r="AF1734" s="6"/>
      <c r="AG1734" s="6"/>
      <c r="AH1734" s="6"/>
      <c r="AI1734" s="6"/>
      <c r="AJ1734" s="6"/>
    </row>
    <row r="1735" spans="2:36" s="9" customFormat="1" ht="6" hidden="1" customHeight="1" x14ac:dyDescent="0.35">
      <c r="B1735" s="10"/>
      <c r="F1735" s="7"/>
      <c r="G1735" s="2"/>
      <c r="H1735" s="7"/>
      <c r="I1735" s="7"/>
      <c r="J1735" s="7"/>
      <c r="K1735" s="7"/>
      <c r="L1735" s="7"/>
      <c r="M1735" s="3"/>
      <c r="N1735" s="2"/>
      <c r="O1735" s="7"/>
      <c r="P1735" s="2"/>
      <c r="Q1735" s="7"/>
      <c r="R1735" s="14"/>
      <c r="S1735" s="14"/>
      <c r="T1735" s="20"/>
      <c r="U1735" s="20"/>
      <c r="V1735" s="20"/>
      <c r="W1735" s="32"/>
      <c r="X1735" s="173"/>
      <c r="Y1735" s="174"/>
      <c r="Z1735" s="6"/>
      <c r="AA1735" s="6"/>
      <c r="AB1735" s="6"/>
      <c r="AC1735" s="6"/>
      <c r="AD1735" s="6"/>
      <c r="AE1735" s="6"/>
      <c r="AF1735" s="6"/>
      <c r="AG1735" s="6"/>
      <c r="AH1735" s="6"/>
      <c r="AI1735" s="6"/>
      <c r="AJ1735" s="6"/>
    </row>
    <row r="1736" spans="2:36" s="9" customFormat="1" ht="6" hidden="1" customHeight="1" x14ac:dyDescent="0.35">
      <c r="B1736" s="10"/>
      <c r="F1736" s="7"/>
      <c r="G1736" s="2"/>
      <c r="H1736" s="7"/>
      <c r="I1736" s="7"/>
      <c r="J1736" s="7"/>
      <c r="K1736" s="7"/>
      <c r="L1736" s="7"/>
      <c r="M1736" s="3"/>
      <c r="N1736" s="2"/>
      <c r="O1736" s="7"/>
      <c r="P1736" s="2"/>
      <c r="Q1736" s="7"/>
      <c r="R1736" s="14"/>
      <c r="S1736" s="14"/>
      <c r="T1736" s="20"/>
      <c r="U1736" s="20"/>
      <c r="V1736" s="20"/>
      <c r="W1736" s="32"/>
      <c r="X1736" s="173"/>
      <c r="Y1736" s="174"/>
      <c r="Z1736" s="6"/>
      <c r="AA1736" s="6"/>
      <c r="AB1736" s="6"/>
      <c r="AC1736" s="6"/>
      <c r="AD1736" s="6"/>
      <c r="AE1736" s="6"/>
      <c r="AF1736" s="6"/>
      <c r="AG1736" s="6"/>
      <c r="AH1736" s="6"/>
      <c r="AI1736" s="6"/>
      <c r="AJ1736" s="6"/>
    </row>
    <row r="1737" spans="2:36" s="9" customFormat="1" ht="6" hidden="1" customHeight="1" x14ac:dyDescent="0.35">
      <c r="B1737" s="10"/>
      <c r="F1737" s="7"/>
      <c r="G1737" s="2"/>
      <c r="H1737" s="7"/>
      <c r="I1737" s="7"/>
      <c r="J1737" s="7"/>
      <c r="K1737" s="7"/>
      <c r="L1737" s="7"/>
      <c r="M1737" s="3"/>
      <c r="N1737" s="2"/>
      <c r="O1737" s="7"/>
      <c r="P1737" s="2"/>
      <c r="Q1737" s="7"/>
      <c r="R1737" s="14"/>
      <c r="S1737" s="14"/>
      <c r="T1737" s="20"/>
      <c r="U1737" s="20"/>
      <c r="V1737" s="20"/>
      <c r="W1737" s="32"/>
      <c r="X1737" s="173"/>
      <c r="Y1737" s="174"/>
      <c r="Z1737" s="6"/>
      <c r="AA1737" s="6"/>
      <c r="AB1737" s="6"/>
      <c r="AC1737" s="6"/>
      <c r="AD1737" s="6"/>
      <c r="AE1737" s="6"/>
      <c r="AF1737" s="6"/>
      <c r="AG1737" s="6"/>
      <c r="AH1737" s="6"/>
      <c r="AI1737" s="6"/>
      <c r="AJ1737" s="6"/>
    </row>
    <row r="1738" spans="2:36" s="9" customFormat="1" ht="6" hidden="1" customHeight="1" x14ac:dyDescent="0.35">
      <c r="B1738" s="10"/>
      <c r="F1738" s="7"/>
      <c r="G1738" s="2"/>
      <c r="H1738" s="7"/>
      <c r="I1738" s="7"/>
      <c r="J1738" s="7"/>
      <c r="K1738" s="7"/>
      <c r="L1738" s="7"/>
      <c r="M1738" s="3"/>
      <c r="N1738" s="2"/>
      <c r="O1738" s="7"/>
      <c r="P1738" s="2"/>
      <c r="Q1738" s="7"/>
      <c r="R1738" s="14"/>
      <c r="S1738" s="14"/>
      <c r="T1738" s="20"/>
      <c r="U1738" s="20"/>
      <c r="V1738" s="20"/>
      <c r="W1738" s="32"/>
      <c r="X1738" s="173"/>
      <c r="Y1738" s="174"/>
      <c r="Z1738" s="6"/>
      <c r="AA1738" s="6"/>
      <c r="AB1738" s="6"/>
      <c r="AC1738" s="6"/>
      <c r="AD1738" s="6"/>
      <c r="AE1738" s="6"/>
      <c r="AF1738" s="6"/>
      <c r="AG1738" s="6"/>
      <c r="AH1738" s="6"/>
      <c r="AI1738" s="6"/>
      <c r="AJ1738" s="6"/>
    </row>
    <row r="1739" spans="2:36" s="9" customFormat="1" ht="6" hidden="1" customHeight="1" x14ac:dyDescent="0.35">
      <c r="B1739" s="10"/>
      <c r="F1739" s="7"/>
      <c r="G1739" s="2"/>
      <c r="H1739" s="7"/>
      <c r="I1739" s="7"/>
      <c r="J1739" s="7"/>
      <c r="K1739" s="7"/>
      <c r="L1739" s="7"/>
      <c r="M1739" s="3"/>
      <c r="N1739" s="2"/>
      <c r="O1739" s="7"/>
      <c r="P1739" s="2"/>
      <c r="Q1739" s="7"/>
      <c r="R1739" s="14"/>
      <c r="S1739" s="14"/>
      <c r="T1739" s="20"/>
      <c r="U1739" s="20"/>
      <c r="V1739" s="20"/>
      <c r="W1739" s="32"/>
      <c r="X1739" s="173"/>
      <c r="Y1739" s="174"/>
      <c r="Z1739" s="6"/>
      <c r="AA1739" s="6"/>
      <c r="AB1739" s="6"/>
      <c r="AC1739" s="6"/>
      <c r="AD1739" s="6"/>
      <c r="AE1739" s="6"/>
      <c r="AF1739" s="6"/>
      <c r="AG1739" s="6"/>
      <c r="AH1739" s="6"/>
      <c r="AI1739" s="6"/>
      <c r="AJ1739" s="6"/>
    </row>
    <row r="1740" spans="2:36" s="9" customFormat="1" ht="6" hidden="1" customHeight="1" x14ac:dyDescent="0.35">
      <c r="B1740" s="10"/>
      <c r="F1740" s="7"/>
      <c r="G1740" s="2"/>
      <c r="H1740" s="7"/>
      <c r="I1740" s="7"/>
      <c r="J1740" s="7"/>
      <c r="K1740" s="7"/>
      <c r="L1740" s="7"/>
      <c r="M1740" s="3"/>
      <c r="N1740" s="2"/>
      <c r="O1740" s="7"/>
      <c r="P1740" s="2"/>
      <c r="Q1740" s="7"/>
      <c r="R1740" s="14"/>
      <c r="S1740" s="14"/>
      <c r="T1740" s="20"/>
      <c r="U1740" s="20"/>
      <c r="V1740" s="20"/>
      <c r="W1740" s="32"/>
      <c r="X1740" s="173"/>
      <c r="Y1740" s="174"/>
      <c r="Z1740" s="6"/>
      <c r="AA1740" s="6"/>
      <c r="AB1740" s="6"/>
      <c r="AC1740" s="6"/>
      <c r="AD1740" s="6"/>
      <c r="AE1740" s="6"/>
      <c r="AF1740" s="6"/>
      <c r="AG1740" s="6"/>
      <c r="AH1740" s="6"/>
      <c r="AI1740" s="6"/>
      <c r="AJ1740" s="6"/>
    </row>
    <row r="1741" spans="2:36" s="9" customFormat="1" ht="6" hidden="1" customHeight="1" x14ac:dyDescent="0.35">
      <c r="B1741" s="10"/>
      <c r="F1741" s="7"/>
      <c r="G1741" s="2"/>
      <c r="H1741" s="7"/>
      <c r="I1741" s="7"/>
      <c r="J1741" s="7"/>
      <c r="K1741" s="7"/>
      <c r="L1741" s="7"/>
      <c r="M1741" s="3"/>
      <c r="N1741" s="2"/>
      <c r="O1741" s="7"/>
      <c r="P1741" s="2"/>
      <c r="Q1741" s="7"/>
      <c r="R1741" s="14"/>
      <c r="S1741" s="14"/>
      <c r="T1741" s="20"/>
      <c r="U1741" s="20"/>
      <c r="V1741" s="20"/>
      <c r="W1741" s="32"/>
      <c r="X1741" s="173"/>
      <c r="Y1741" s="174"/>
      <c r="Z1741" s="6"/>
      <c r="AA1741" s="6"/>
      <c r="AB1741" s="6"/>
      <c r="AC1741" s="6"/>
      <c r="AD1741" s="6"/>
      <c r="AE1741" s="6"/>
      <c r="AF1741" s="6"/>
      <c r="AG1741" s="6"/>
      <c r="AH1741" s="6"/>
      <c r="AI1741" s="6"/>
      <c r="AJ1741" s="6"/>
    </row>
    <row r="1742" spans="2:36" s="9" customFormat="1" ht="6" hidden="1" customHeight="1" x14ac:dyDescent="0.35">
      <c r="B1742" s="10"/>
      <c r="F1742" s="7"/>
      <c r="G1742" s="2"/>
      <c r="H1742" s="7"/>
      <c r="I1742" s="7"/>
      <c r="J1742" s="7"/>
      <c r="K1742" s="7"/>
      <c r="L1742" s="7"/>
      <c r="M1742" s="3"/>
      <c r="N1742" s="2"/>
      <c r="O1742" s="7"/>
      <c r="P1742" s="2"/>
      <c r="Q1742" s="7"/>
      <c r="R1742" s="14"/>
      <c r="S1742" s="14"/>
      <c r="T1742" s="20"/>
      <c r="U1742" s="20"/>
      <c r="V1742" s="20"/>
      <c r="W1742" s="32"/>
      <c r="X1742" s="173"/>
      <c r="Y1742" s="174"/>
      <c r="Z1742" s="6"/>
      <c r="AA1742" s="6"/>
      <c r="AB1742" s="6"/>
      <c r="AC1742" s="6"/>
      <c r="AD1742" s="6"/>
      <c r="AE1742" s="6"/>
      <c r="AF1742" s="6"/>
      <c r="AG1742" s="6"/>
      <c r="AH1742" s="6"/>
      <c r="AI1742" s="6"/>
      <c r="AJ1742" s="6"/>
    </row>
    <row r="1743" spans="2:36" s="9" customFormat="1" ht="6" hidden="1" customHeight="1" x14ac:dyDescent="0.35">
      <c r="B1743" s="10"/>
      <c r="F1743" s="7"/>
      <c r="G1743" s="2"/>
      <c r="H1743" s="7"/>
      <c r="I1743" s="7"/>
      <c r="J1743" s="7"/>
      <c r="K1743" s="7"/>
      <c r="L1743" s="7"/>
      <c r="M1743" s="3"/>
      <c r="N1743" s="2"/>
      <c r="O1743" s="7"/>
      <c r="P1743" s="2"/>
      <c r="Q1743" s="7"/>
      <c r="R1743" s="14"/>
      <c r="S1743" s="14"/>
      <c r="T1743" s="20"/>
      <c r="U1743" s="20"/>
      <c r="V1743" s="20"/>
      <c r="W1743" s="32"/>
      <c r="X1743" s="173"/>
      <c r="Y1743" s="174"/>
      <c r="Z1743" s="6"/>
      <c r="AA1743" s="6"/>
      <c r="AB1743" s="6"/>
      <c r="AC1743" s="6"/>
      <c r="AD1743" s="6"/>
      <c r="AE1743" s="6"/>
      <c r="AF1743" s="6"/>
      <c r="AG1743" s="6"/>
      <c r="AH1743" s="6"/>
      <c r="AI1743" s="6"/>
      <c r="AJ1743" s="6"/>
    </row>
    <row r="1744" spans="2:36" s="9" customFormat="1" ht="6" hidden="1" customHeight="1" x14ac:dyDescent="0.35">
      <c r="B1744" s="10"/>
      <c r="F1744" s="7"/>
      <c r="G1744" s="2"/>
      <c r="H1744" s="7"/>
      <c r="I1744" s="7"/>
      <c r="J1744" s="7"/>
      <c r="K1744" s="7"/>
      <c r="L1744" s="7"/>
      <c r="M1744" s="3"/>
      <c r="N1744" s="2"/>
      <c r="O1744" s="7"/>
      <c r="P1744" s="2"/>
      <c r="Q1744" s="7"/>
      <c r="R1744" s="14"/>
      <c r="S1744" s="14"/>
      <c r="T1744" s="20"/>
      <c r="U1744" s="20"/>
      <c r="V1744" s="20"/>
      <c r="W1744" s="32"/>
      <c r="X1744" s="173"/>
      <c r="Y1744" s="174"/>
      <c r="Z1744" s="6"/>
      <c r="AA1744" s="6"/>
      <c r="AB1744" s="6"/>
      <c r="AC1744" s="6"/>
      <c r="AD1744" s="6"/>
      <c r="AE1744" s="6"/>
      <c r="AF1744" s="6"/>
      <c r="AG1744" s="6"/>
      <c r="AH1744" s="6"/>
      <c r="AI1744" s="6"/>
      <c r="AJ1744" s="6"/>
    </row>
    <row r="1745" spans="2:36" s="9" customFormat="1" ht="6" hidden="1" customHeight="1" x14ac:dyDescent="0.35">
      <c r="B1745" s="10"/>
      <c r="F1745" s="7"/>
      <c r="G1745" s="2"/>
      <c r="H1745" s="7"/>
      <c r="I1745" s="7"/>
      <c r="J1745" s="7"/>
      <c r="K1745" s="7"/>
      <c r="L1745" s="7"/>
      <c r="M1745" s="3"/>
      <c r="N1745" s="2"/>
      <c r="O1745" s="7"/>
      <c r="P1745" s="2"/>
      <c r="Q1745" s="7"/>
      <c r="R1745" s="14"/>
      <c r="S1745" s="14"/>
      <c r="T1745" s="20"/>
      <c r="U1745" s="20"/>
      <c r="V1745" s="20"/>
      <c r="W1745" s="32"/>
      <c r="X1745" s="173"/>
      <c r="Y1745" s="174"/>
      <c r="Z1745" s="6"/>
      <c r="AA1745" s="6"/>
      <c r="AB1745" s="6"/>
      <c r="AC1745" s="6"/>
      <c r="AD1745" s="6"/>
      <c r="AE1745" s="6"/>
      <c r="AF1745" s="6"/>
      <c r="AG1745" s="6"/>
      <c r="AH1745" s="6"/>
      <c r="AI1745" s="6"/>
      <c r="AJ1745" s="6"/>
    </row>
    <row r="1746" spans="2:36" s="9" customFormat="1" ht="6" hidden="1" customHeight="1" x14ac:dyDescent="0.35">
      <c r="B1746" s="10"/>
      <c r="F1746" s="7"/>
      <c r="G1746" s="2"/>
      <c r="H1746" s="7"/>
      <c r="I1746" s="7"/>
      <c r="J1746" s="7"/>
      <c r="K1746" s="7"/>
      <c r="L1746" s="7"/>
      <c r="M1746" s="3"/>
      <c r="N1746" s="2"/>
      <c r="O1746" s="7"/>
      <c r="P1746" s="2"/>
      <c r="Q1746" s="7"/>
      <c r="R1746" s="14"/>
      <c r="S1746" s="14"/>
      <c r="T1746" s="20"/>
      <c r="U1746" s="20"/>
      <c r="V1746" s="20"/>
      <c r="W1746" s="32"/>
      <c r="X1746" s="173"/>
      <c r="Y1746" s="174"/>
      <c r="Z1746" s="6"/>
      <c r="AA1746" s="6"/>
      <c r="AB1746" s="6"/>
      <c r="AC1746" s="6"/>
      <c r="AD1746" s="6"/>
      <c r="AE1746" s="6"/>
      <c r="AF1746" s="6"/>
      <c r="AG1746" s="6"/>
      <c r="AH1746" s="6"/>
      <c r="AI1746" s="6"/>
      <c r="AJ1746" s="6"/>
    </row>
    <row r="1747" spans="2:36" s="9" customFormat="1" ht="6" hidden="1" customHeight="1" x14ac:dyDescent="0.35">
      <c r="B1747" s="10"/>
      <c r="F1747" s="7"/>
      <c r="G1747" s="2"/>
      <c r="H1747" s="7"/>
      <c r="I1747" s="7"/>
      <c r="J1747" s="7"/>
      <c r="K1747" s="7"/>
      <c r="L1747" s="7"/>
      <c r="M1747" s="3"/>
      <c r="N1747" s="2"/>
      <c r="O1747" s="7"/>
      <c r="P1747" s="2"/>
      <c r="Q1747" s="7"/>
      <c r="R1747" s="14"/>
      <c r="S1747" s="14"/>
      <c r="T1747" s="20"/>
      <c r="U1747" s="20"/>
      <c r="V1747" s="20"/>
      <c r="W1747" s="32"/>
      <c r="X1747" s="173"/>
      <c r="Y1747" s="174"/>
      <c r="Z1747" s="6"/>
      <c r="AA1747" s="6"/>
      <c r="AB1747" s="6"/>
      <c r="AC1747" s="6"/>
      <c r="AD1747" s="6"/>
      <c r="AE1747" s="6"/>
      <c r="AF1747" s="6"/>
      <c r="AG1747" s="6"/>
      <c r="AH1747" s="6"/>
      <c r="AI1747" s="6"/>
      <c r="AJ1747" s="6"/>
    </row>
    <row r="1748" spans="2:36" s="9" customFormat="1" ht="6" hidden="1" customHeight="1" x14ac:dyDescent="0.35">
      <c r="B1748" s="10"/>
      <c r="F1748" s="7"/>
      <c r="G1748" s="2"/>
      <c r="H1748" s="7"/>
      <c r="I1748" s="7"/>
      <c r="J1748" s="7"/>
      <c r="K1748" s="7"/>
      <c r="L1748" s="7"/>
      <c r="M1748" s="3"/>
      <c r="N1748" s="2"/>
      <c r="O1748" s="7"/>
      <c r="P1748" s="2"/>
      <c r="Q1748" s="7"/>
      <c r="R1748" s="14"/>
      <c r="S1748" s="14"/>
      <c r="T1748" s="20"/>
      <c r="U1748" s="20"/>
      <c r="V1748" s="20"/>
      <c r="W1748" s="32"/>
      <c r="X1748" s="173"/>
      <c r="Y1748" s="174"/>
      <c r="Z1748" s="6"/>
      <c r="AA1748" s="6"/>
      <c r="AB1748" s="6"/>
      <c r="AC1748" s="6"/>
      <c r="AD1748" s="6"/>
      <c r="AE1748" s="6"/>
      <c r="AF1748" s="6"/>
      <c r="AG1748" s="6"/>
      <c r="AH1748" s="6"/>
      <c r="AI1748" s="6"/>
      <c r="AJ1748" s="6"/>
    </row>
    <row r="1749" spans="2:36" s="9" customFormat="1" ht="6" hidden="1" customHeight="1" x14ac:dyDescent="0.35">
      <c r="B1749" s="10"/>
      <c r="F1749" s="7"/>
      <c r="G1749" s="2"/>
      <c r="H1749" s="7"/>
      <c r="I1749" s="7"/>
      <c r="J1749" s="7"/>
      <c r="K1749" s="7"/>
      <c r="L1749" s="7"/>
      <c r="M1749" s="3"/>
      <c r="N1749" s="2"/>
      <c r="O1749" s="7"/>
      <c r="P1749" s="2"/>
      <c r="Q1749" s="7"/>
      <c r="R1749" s="14"/>
      <c r="S1749" s="14"/>
      <c r="T1749" s="20"/>
      <c r="U1749" s="20"/>
      <c r="V1749" s="20"/>
      <c r="W1749" s="32"/>
      <c r="X1749" s="173"/>
      <c r="Y1749" s="174"/>
      <c r="Z1749" s="6"/>
      <c r="AA1749" s="6"/>
      <c r="AB1749" s="6"/>
      <c r="AC1749" s="6"/>
      <c r="AD1749" s="6"/>
      <c r="AE1749" s="6"/>
      <c r="AF1749" s="6"/>
      <c r="AG1749" s="6"/>
      <c r="AH1749" s="6"/>
      <c r="AI1749" s="6"/>
      <c r="AJ1749" s="6"/>
    </row>
    <row r="1750" spans="2:36" s="9" customFormat="1" ht="6" hidden="1" customHeight="1" x14ac:dyDescent="0.35">
      <c r="B1750" s="10"/>
      <c r="F1750" s="7"/>
      <c r="G1750" s="2"/>
      <c r="H1750" s="7"/>
      <c r="I1750" s="7"/>
      <c r="J1750" s="7"/>
      <c r="K1750" s="7"/>
      <c r="L1750" s="7"/>
      <c r="M1750" s="3"/>
      <c r="N1750" s="2"/>
      <c r="O1750" s="7"/>
      <c r="P1750" s="2"/>
      <c r="Q1750" s="7"/>
      <c r="R1750" s="14"/>
      <c r="S1750" s="14"/>
      <c r="T1750" s="20"/>
      <c r="U1750" s="20"/>
      <c r="V1750" s="20"/>
      <c r="W1750" s="32"/>
      <c r="X1750" s="173"/>
      <c r="Y1750" s="174"/>
      <c r="Z1750" s="6"/>
      <c r="AA1750" s="6"/>
      <c r="AB1750" s="6"/>
      <c r="AC1750" s="6"/>
      <c r="AD1750" s="6"/>
      <c r="AE1750" s="6"/>
      <c r="AF1750" s="6"/>
      <c r="AG1750" s="6"/>
      <c r="AH1750" s="6"/>
      <c r="AI1750" s="6"/>
      <c r="AJ1750" s="6"/>
    </row>
    <row r="1751" spans="2:36" s="9" customFormat="1" ht="6" hidden="1" customHeight="1" x14ac:dyDescent="0.35">
      <c r="B1751" s="10"/>
      <c r="F1751" s="7"/>
      <c r="G1751" s="2"/>
      <c r="H1751" s="7"/>
      <c r="I1751" s="7"/>
      <c r="J1751" s="7"/>
      <c r="K1751" s="7"/>
      <c r="L1751" s="7"/>
      <c r="M1751" s="3"/>
      <c r="N1751" s="2"/>
      <c r="O1751" s="7"/>
      <c r="P1751" s="2"/>
      <c r="Q1751" s="7"/>
      <c r="R1751" s="14"/>
      <c r="S1751" s="14"/>
      <c r="T1751" s="20"/>
      <c r="U1751" s="20"/>
      <c r="V1751" s="20"/>
      <c r="W1751" s="32"/>
      <c r="X1751" s="173"/>
      <c r="Y1751" s="174"/>
      <c r="Z1751" s="6"/>
      <c r="AA1751" s="6"/>
      <c r="AB1751" s="6"/>
      <c r="AC1751" s="6"/>
      <c r="AD1751" s="6"/>
      <c r="AE1751" s="6"/>
      <c r="AF1751" s="6"/>
      <c r="AG1751" s="6"/>
      <c r="AH1751" s="6"/>
      <c r="AI1751" s="6"/>
      <c r="AJ1751" s="6"/>
    </row>
    <row r="1752" spans="2:36" s="9" customFormat="1" ht="6" hidden="1" customHeight="1" x14ac:dyDescent="0.35">
      <c r="B1752" s="10"/>
      <c r="F1752" s="7"/>
      <c r="G1752" s="2"/>
      <c r="H1752" s="7"/>
      <c r="I1752" s="7"/>
      <c r="J1752" s="7"/>
      <c r="K1752" s="7"/>
      <c r="L1752" s="7"/>
      <c r="M1752" s="3"/>
      <c r="N1752" s="2"/>
      <c r="O1752" s="7"/>
      <c r="P1752" s="2"/>
      <c r="Q1752" s="7"/>
      <c r="R1752" s="14"/>
      <c r="S1752" s="14"/>
      <c r="T1752" s="20"/>
      <c r="U1752" s="20"/>
      <c r="V1752" s="20"/>
      <c r="W1752" s="32"/>
      <c r="X1752" s="173"/>
      <c r="Y1752" s="174"/>
      <c r="Z1752" s="6"/>
      <c r="AA1752" s="6"/>
      <c r="AB1752" s="6"/>
      <c r="AC1752" s="6"/>
      <c r="AD1752" s="6"/>
      <c r="AE1752" s="6"/>
      <c r="AF1752" s="6"/>
      <c r="AG1752" s="6"/>
      <c r="AH1752" s="6"/>
      <c r="AI1752" s="6"/>
      <c r="AJ1752" s="6"/>
    </row>
    <row r="1753" spans="2:36" s="9" customFormat="1" ht="6" hidden="1" customHeight="1" x14ac:dyDescent="0.35">
      <c r="B1753" s="10"/>
      <c r="F1753" s="7"/>
      <c r="G1753" s="2"/>
      <c r="H1753" s="7"/>
      <c r="I1753" s="7"/>
      <c r="J1753" s="7"/>
      <c r="K1753" s="7"/>
      <c r="L1753" s="7"/>
      <c r="M1753" s="3"/>
      <c r="N1753" s="2"/>
      <c r="O1753" s="7"/>
      <c r="P1753" s="2"/>
      <c r="Q1753" s="7"/>
      <c r="R1753" s="14"/>
      <c r="S1753" s="14"/>
      <c r="T1753" s="20"/>
      <c r="U1753" s="20"/>
      <c r="V1753" s="20"/>
      <c r="W1753" s="32"/>
      <c r="X1753" s="173"/>
      <c r="Y1753" s="174"/>
      <c r="Z1753" s="6"/>
      <c r="AA1753" s="6"/>
      <c r="AB1753" s="6"/>
      <c r="AC1753" s="6"/>
      <c r="AD1753" s="6"/>
      <c r="AE1753" s="6"/>
      <c r="AF1753" s="6"/>
      <c r="AG1753" s="6"/>
      <c r="AH1753" s="6"/>
      <c r="AI1753" s="6"/>
      <c r="AJ1753" s="6"/>
    </row>
    <row r="1754" spans="2:36" s="9" customFormat="1" ht="6" hidden="1" customHeight="1" x14ac:dyDescent="0.35">
      <c r="B1754" s="10"/>
      <c r="F1754" s="7"/>
      <c r="G1754" s="2"/>
      <c r="H1754" s="7"/>
      <c r="I1754" s="7"/>
      <c r="J1754" s="7"/>
      <c r="K1754" s="7"/>
      <c r="L1754" s="7"/>
      <c r="M1754" s="3"/>
      <c r="N1754" s="2"/>
      <c r="O1754" s="7"/>
      <c r="P1754" s="2"/>
      <c r="Q1754" s="7"/>
      <c r="R1754" s="14"/>
      <c r="S1754" s="14"/>
      <c r="T1754" s="20"/>
      <c r="U1754" s="20"/>
      <c r="V1754" s="20"/>
      <c r="W1754" s="32"/>
      <c r="X1754" s="173"/>
      <c r="Y1754" s="174"/>
      <c r="Z1754" s="6"/>
      <c r="AA1754" s="6"/>
      <c r="AB1754" s="6"/>
      <c r="AC1754" s="6"/>
      <c r="AD1754" s="6"/>
      <c r="AE1754" s="6"/>
      <c r="AF1754" s="6"/>
      <c r="AG1754" s="6"/>
      <c r="AH1754" s="6"/>
      <c r="AI1754" s="6"/>
      <c r="AJ1754" s="6"/>
    </row>
    <row r="1755" spans="2:36" s="9" customFormat="1" ht="6" hidden="1" customHeight="1" x14ac:dyDescent="0.35">
      <c r="B1755" s="10"/>
      <c r="F1755" s="7"/>
      <c r="G1755" s="2"/>
      <c r="H1755" s="7"/>
      <c r="I1755" s="7"/>
      <c r="J1755" s="7"/>
      <c r="K1755" s="7"/>
      <c r="L1755" s="7"/>
      <c r="M1755" s="3"/>
      <c r="N1755" s="2"/>
      <c r="O1755" s="7"/>
      <c r="P1755" s="2"/>
      <c r="Q1755" s="7"/>
      <c r="R1755" s="14"/>
      <c r="S1755" s="14"/>
      <c r="T1755" s="20"/>
      <c r="U1755" s="20"/>
      <c r="V1755" s="20"/>
      <c r="W1755" s="32"/>
      <c r="X1755" s="173"/>
      <c r="Y1755" s="174"/>
      <c r="Z1755" s="6"/>
      <c r="AA1755" s="6"/>
      <c r="AB1755" s="6"/>
      <c r="AC1755" s="6"/>
      <c r="AD1755" s="6"/>
      <c r="AE1755" s="6"/>
      <c r="AF1755" s="6"/>
      <c r="AG1755" s="6"/>
      <c r="AH1755" s="6"/>
      <c r="AI1755" s="6"/>
      <c r="AJ1755" s="6"/>
    </row>
    <row r="1756" spans="2:36" s="9" customFormat="1" ht="6" hidden="1" customHeight="1" x14ac:dyDescent="0.35">
      <c r="B1756" s="10"/>
      <c r="F1756" s="7"/>
      <c r="G1756" s="2"/>
      <c r="H1756" s="7"/>
      <c r="I1756" s="7"/>
      <c r="J1756" s="7"/>
      <c r="K1756" s="7"/>
      <c r="L1756" s="7"/>
      <c r="M1756" s="3"/>
      <c r="N1756" s="2"/>
      <c r="O1756" s="7"/>
      <c r="P1756" s="2"/>
      <c r="Q1756" s="7"/>
      <c r="R1756" s="14"/>
      <c r="S1756" s="14"/>
      <c r="T1756" s="20"/>
      <c r="U1756" s="20"/>
      <c r="V1756" s="20"/>
      <c r="W1756" s="32"/>
      <c r="X1756" s="173"/>
      <c r="Y1756" s="174"/>
      <c r="Z1756" s="6"/>
      <c r="AA1756" s="6"/>
      <c r="AB1756" s="6"/>
      <c r="AC1756" s="6"/>
      <c r="AD1756" s="6"/>
      <c r="AE1756" s="6"/>
      <c r="AF1756" s="6"/>
      <c r="AG1756" s="6"/>
      <c r="AH1756" s="6"/>
      <c r="AI1756" s="6"/>
      <c r="AJ1756" s="6"/>
    </row>
    <row r="1757" spans="2:36" s="9" customFormat="1" ht="6" hidden="1" customHeight="1" x14ac:dyDescent="0.35">
      <c r="B1757" s="10"/>
      <c r="F1757" s="7"/>
      <c r="G1757" s="2"/>
      <c r="H1757" s="7"/>
      <c r="I1757" s="7"/>
      <c r="J1757" s="7"/>
      <c r="K1757" s="7"/>
      <c r="L1757" s="7"/>
      <c r="M1757" s="3"/>
      <c r="N1757" s="2"/>
      <c r="O1757" s="7"/>
      <c r="P1757" s="2"/>
      <c r="Q1757" s="7"/>
      <c r="R1757" s="14"/>
      <c r="S1757" s="14"/>
      <c r="T1757" s="20"/>
      <c r="U1757" s="20"/>
      <c r="V1757" s="20"/>
      <c r="W1757" s="32"/>
      <c r="X1757" s="173"/>
      <c r="Y1757" s="174"/>
      <c r="Z1757" s="6"/>
      <c r="AA1757" s="6"/>
      <c r="AB1757" s="6"/>
      <c r="AC1757" s="6"/>
      <c r="AD1757" s="6"/>
      <c r="AE1757" s="6"/>
      <c r="AF1757" s="6"/>
      <c r="AG1757" s="6"/>
      <c r="AH1757" s="6"/>
      <c r="AI1757" s="6"/>
      <c r="AJ1757" s="6"/>
    </row>
    <row r="1758" spans="2:36" s="9" customFormat="1" ht="6" hidden="1" customHeight="1" x14ac:dyDescent="0.35">
      <c r="B1758" s="10"/>
      <c r="F1758" s="7"/>
      <c r="G1758" s="2"/>
      <c r="H1758" s="7"/>
      <c r="I1758" s="7"/>
      <c r="J1758" s="7"/>
      <c r="K1758" s="7"/>
      <c r="L1758" s="7"/>
      <c r="M1758" s="3"/>
      <c r="N1758" s="2"/>
      <c r="O1758" s="7"/>
      <c r="P1758" s="2"/>
      <c r="Q1758" s="7"/>
      <c r="R1758" s="14"/>
      <c r="S1758" s="14"/>
      <c r="T1758" s="20"/>
      <c r="U1758" s="20"/>
      <c r="V1758" s="20"/>
      <c r="W1758" s="32"/>
      <c r="X1758" s="173"/>
      <c r="Y1758" s="174"/>
      <c r="Z1758" s="6"/>
      <c r="AA1758" s="6"/>
      <c r="AB1758" s="6"/>
      <c r="AC1758" s="6"/>
      <c r="AD1758" s="6"/>
      <c r="AE1758" s="6"/>
      <c r="AF1758" s="6"/>
      <c r="AG1758" s="6"/>
      <c r="AH1758" s="6"/>
      <c r="AI1758" s="6"/>
      <c r="AJ1758" s="6"/>
    </row>
    <row r="1759" spans="2:36" s="9" customFormat="1" ht="6" hidden="1" customHeight="1" x14ac:dyDescent="0.35">
      <c r="B1759" s="10"/>
      <c r="F1759" s="7"/>
      <c r="G1759" s="2"/>
      <c r="H1759" s="7"/>
      <c r="I1759" s="7"/>
      <c r="J1759" s="7"/>
      <c r="K1759" s="7"/>
      <c r="L1759" s="7"/>
      <c r="M1759" s="3"/>
      <c r="N1759" s="2"/>
      <c r="O1759" s="7"/>
      <c r="P1759" s="2"/>
      <c r="Q1759" s="7"/>
      <c r="R1759" s="14"/>
      <c r="S1759" s="14"/>
      <c r="T1759" s="20"/>
      <c r="U1759" s="20"/>
      <c r="V1759" s="20"/>
      <c r="W1759" s="32"/>
      <c r="X1759" s="173"/>
      <c r="Y1759" s="174"/>
      <c r="Z1759" s="6"/>
      <c r="AA1759" s="6"/>
      <c r="AB1759" s="6"/>
      <c r="AC1759" s="6"/>
      <c r="AD1759" s="6"/>
      <c r="AE1759" s="6"/>
      <c r="AF1759" s="6"/>
      <c r="AG1759" s="6"/>
      <c r="AH1759" s="6"/>
      <c r="AI1759" s="6"/>
      <c r="AJ1759" s="6"/>
    </row>
    <row r="1760" spans="2:36" s="9" customFormat="1" ht="6" hidden="1" customHeight="1" x14ac:dyDescent="0.35">
      <c r="B1760" s="10"/>
      <c r="F1760" s="7"/>
      <c r="G1760" s="2"/>
      <c r="H1760" s="7"/>
      <c r="I1760" s="7"/>
      <c r="J1760" s="7"/>
      <c r="K1760" s="7"/>
      <c r="L1760" s="7"/>
      <c r="M1760" s="3"/>
      <c r="N1760" s="2"/>
      <c r="O1760" s="7"/>
      <c r="P1760" s="2"/>
      <c r="Q1760" s="7"/>
      <c r="R1760" s="14"/>
      <c r="S1760" s="14"/>
      <c r="T1760" s="20"/>
      <c r="U1760" s="20"/>
      <c r="V1760" s="20"/>
      <c r="W1760" s="32"/>
      <c r="X1760" s="173"/>
      <c r="Y1760" s="174"/>
      <c r="Z1760" s="6"/>
      <c r="AA1760" s="6"/>
      <c r="AB1760" s="6"/>
      <c r="AC1760" s="6"/>
      <c r="AD1760" s="6"/>
      <c r="AE1760" s="6"/>
      <c r="AF1760" s="6"/>
      <c r="AG1760" s="6"/>
      <c r="AH1760" s="6"/>
      <c r="AI1760" s="6"/>
      <c r="AJ1760" s="6"/>
    </row>
    <row r="1761" spans="2:36" s="9" customFormat="1" ht="6" hidden="1" customHeight="1" x14ac:dyDescent="0.35">
      <c r="B1761" s="10"/>
      <c r="F1761" s="7"/>
      <c r="G1761" s="2"/>
      <c r="H1761" s="7"/>
      <c r="I1761" s="7"/>
      <c r="J1761" s="7"/>
      <c r="K1761" s="7"/>
      <c r="L1761" s="7"/>
      <c r="M1761" s="3"/>
      <c r="N1761" s="2"/>
      <c r="O1761" s="7"/>
      <c r="P1761" s="2"/>
      <c r="Q1761" s="7"/>
      <c r="R1761" s="14"/>
      <c r="S1761" s="14"/>
      <c r="T1761" s="20"/>
      <c r="U1761" s="20"/>
      <c r="V1761" s="20"/>
      <c r="W1761" s="32"/>
      <c r="X1761" s="173"/>
      <c r="Y1761" s="174"/>
      <c r="Z1761" s="6"/>
      <c r="AA1761" s="6"/>
      <c r="AB1761" s="6"/>
      <c r="AC1761" s="6"/>
      <c r="AD1761" s="6"/>
      <c r="AE1761" s="6"/>
      <c r="AF1761" s="6"/>
      <c r="AG1761" s="6"/>
      <c r="AH1761" s="6"/>
      <c r="AI1761" s="6"/>
      <c r="AJ1761" s="6"/>
    </row>
    <row r="1762" spans="2:36" s="9" customFormat="1" ht="6" hidden="1" customHeight="1" x14ac:dyDescent="0.35">
      <c r="B1762" s="10"/>
      <c r="F1762" s="7"/>
      <c r="G1762" s="2"/>
      <c r="H1762" s="7"/>
      <c r="I1762" s="7"/>
      <c r="J1762" s="7"/>
      <c r="K1762" s="7"/>
      <c r="L1762" s="7"/>
      <c r="M1762" s="3"/>
      <c r="N1762" s="2"/>
      <c r="O1762" s="7"/>
      <c r="P1762" s="2"/>
      <c r="Q1762" s="7"/>
      <c r="R1762" s="14"/>
      <c r="S1762" s="14"/>
      <c r="T1762" s="20"/>
      <c r="U1762" s="20"/>
      <c r="V1762" s="20"/>
      <c r="W1762" s="32"/>
      <c r="X1762" s="173"/>
      <c r="Y1762" s="174"/>
      <c r="Z1762" s="6"/>
      <c r="AA1762" s="6"/>
      <c r="AB1762" s="6"/>
      <c r="AC1762" s="6"/>
      <c r="AD1762" s="6"/>
      <c r="AE1762" s="6"/>
      <c r="AF1762" s="6"/>
      <c r="AG1762" s="6"/>
      <c r="AH1762" s="6"/>
      <c r="AI1762" s="6"/>
      <c r="AJ1762" s="6"/>
    </row>
    <row r="1763" spans="2:36" s="9" customFormat="1" ht="6" hidden="1" customHeight="1" x14ac:dyDescent="0.35">
      <c r="B1763" s="10"/>
      <c r="F1763" s="7"/>
      <c r="G1763" s="2"/>
      <c r="H1763" s="7"/>
      <c r="I1763" s="7"/>
      <c r="J1763" s="7"/>
      <c r="K1763" s="7"/>
      <c r="L1763" s="7"/>
      <c r="M1763" s="3"/>
      <c r="N1763" s="2"/>
      <c r="O1763" s="7"/>
      <c r="P1763" s="2"/>
      <c r="Q1763" s="7"/>
      <c r="R1763" s="14"/>
      <c r="S1763" s="14"/>
      <c r="T1763" s="20"/>
      <c r="U1763" s="20"/>
      <c r="V1763" s="20"/>
      <c r="W1763" s="32"/>
      <c r="X1763" s="173"/>
      <c r="Y1763" s="174"/>
      <c r="Z1763" s="6"/>
      <c r="AA1763" s="6"/>
      <c r="AB1763" s="6"/>
      <c r="AC1763" s="6"/>
      <c r="AD1763" s="6"/>
      <c r="AE1763" s="6"/>
      <c r="AF1763" s="6"/>
      <c r="AG1763" s="6"/>
      <c r="AH1763" s="6"/>
      <c r="AI1763" s="6"/>
      <c r="AJ1763" s="6"/>
    </row>
    <row r="1764" spans="2:36" s="9" customFormat="1" ht="6" hidden="1" customHeight="1" x14ac:dyDescent="0.35">
      <c r="B1764" s="10"/>
      <c r="F1764" s="7"/>
      <c r="G1764" s="2"/>
      <c r="H1764" s="7"/>
      <c r="I1764" s="7"/>
      <c r="J1764" s="7"/>
      <c r="K1764" s="7"/>
      <c r="L1764" s="7"/>
      <c r="M1764" s="3"/>
      <c r="N1764" s="2"/>
      <c r="O1764" s="7"/>
      <c r="P1764" s="2"/>
      <c r="Q1764" s="7"/>
      <c r="R1764" s="14"/>
      <c r="S1764" s="14"/>
      <c r="T1764" s="20"/>
      <c r="U1764" s="20"/>
      <c r="V1764" s="20"/>
      <c r="W1764" s="32"/>
      <c r="X1764" s="173"/>
      <c r="Y1764" s="174"/>
      <c r="Z1764" s="6"/>
      <c r="AA1764" s="6"/>
      <c r="AB1764" s="6"/>
      <c r="AC1764" s="6"/>
      <c r="AD1764" s="6"/>
      <c r="AE1764" s="6"/>
      <c r="AF1764" s="6"/>
      <c r="AG1764" s="6"/>
      <c r="AH1764" s="6"/>
      <c r="AI1764" s="6"/>
      <c r="AJ1764" s="6"/>
    </row>
    <row r="1765" spans="2:36" s="9" customFormat="1" ht="6" hidden="1" customHeight="1" x14ac:dyDescent="0.35">
      <c r="B1765" s="10"/>
      <c r="F1765" s="7"/>
      <c r="G1765" s="2"/>
      <c r="H1765" s="7"/>
      <c r="I1765" s="7"/>
      <c r="J1765" s="7"/>
      <c r="K1765" s="7"/>
      <c r="L1765" s="7"/>
      <c r="M1765" s="3"/>
      <c r="N1765" s="2"/>
      <c r="O1765" s="7"/>
      <c r="P1765" s="2"/>
      <c r="Q1765" s="7"/>
      <c r="R1765" s="14"/>
      <c r="S1765" s="14"/>
      <c r="T1765" s="20"/>
      <c r="U1765" s="20"/>
      <c r="V1765" s="20"/>
      <c r="W1765" s="32"/>
      <c r="X1765" s="173"/>
      <c r="Y1765" s="174"/>
      <c r="Z1765" s="6"/>
      <c r="AA1765" s="6"/>
      <c r="AB1765" s="6"/>
      <c r="AC1765" s="6"/>
      <c r="AD1765" s="6"/>
      <c r="AE1765" s="6"/>
      <c r="AF1765" s="6"/>
      <c r="AG1765" s="6"/>
      <c r="AH1765" s="6"/>
      <c r="AI1765" s="6"/>
      <c r="AJ1765" s="6"/>
    </row>
    <row r="1766" spans="2:36" s="9" customFormat="1" ht="6" hidden="1" customHeight="1" x14ac:dyDescent="0.35">
      <c r="B1766" s="10"/>
      <c r="F1766" s="7"/>
      <c r="G1766" s="2"/>
      <c r="H1766" s="7"/>
      <c r="I1766" s="7"/>
      <c r="J1766" s="7"/>
      <c r="K1766" s="7"/>
      <c r="L1766" s="7"/>
      <c r="M1766" s="3"/>
      <c r="N1766" s="2"/>
      <c r="O1766" s="7"/>
      <c r="P1766" s="2"/>
      <c r="Q1766" s="7"/>
      <c r="R1766" s="14"/>
      <c r="S1766" s="14"/>
      <c r="T1766" s="20"/>
      <c r="U1766" s="20"/>
      <c r="V1766" s="20"/>
      <c r="W1766" s="32"/>
      <c r="X1766" s="173"/>
      <c r="Y1766" s="174"/>
      <c r="Z1766" s="6"/>
      <c r="AA1766" s="6"/>
      <c r="AB1766" s="6"/>
      <c r="AC1766" s="6"/>
      <c r="AD1766" s="6"/>
      <c r="AE1766" s="6"/>
      <c r="AF1766" s="6"/>
      <c r="AG1766" s="6"/>
      <c r="AH1766" s="6"/>
      <c r="AI1766" s="6"/>
      <c r="AJ1766" s="6"/>
    </row>
    <row r="1767" spans="2:36" s="9" customFormat="1" ht="6" hidden="1" customHeight="1" x14ac:dyDescent="0.35">
      <c r="B1767" s="10"/>
      <c r="F1767" s="7"/>
      <c r="G1767" s="2"/>
      <c r="H1767" s="7"/>
      <c r="I1767" s="7"/>
      <c r="J1767" s="7"/>
      <c r="K1767" s="7"/>
      <c r="L1767" s="7"/>
      <c r="M1767" s="3"/>
      <c r="N1767" s="2"/>
      <c r="O1767" s="7"/>
      <c r="P1767" s="2"/>
      <c r="Q1767" s="7"/>
      <c r="R1767" s="14"/>
      <c r="S1767" s="14"/>
      <c r="T1767" s="20"/>
      <c r="U1767" s="20"/>
      <c r="V1767" s="20"/>
      <c r="W1767" s="32"/>
      <c r="X1767" s="173"/>
      <c r="Y1767" s="174"/>
      <c r="Z1767" s="6"/>
      <c r="AA1767" s="6"/>
      <c r="AB1767" s="6"/>
      <c r="AC1767" s="6"/>
      <c r="AD1767" s="6"/>
      <c r="AE1767" s="6"/>
      <c r="AF1767" s="6"/>
      <c r="AG1767" s="6"/>
      <c r="AH1767" s="6"/>
      <c r="AI1767" s="6"/>
      <c r="AJ1767" s="6"/>
    </row>
    <row r="1768" spans="2:36" s="9" customFormat="1" ht="6" hidden="1" customHeight="1" x14ac:dyDescent="0.35">
      <c r="B1768" s="10"/>
      <c r="F1768" s="7"/>
      <c r="G1768" s="2"/>
      <c r="H1768" s="7"/>
      <c r="I1768" s="7"/>
      <c r="J1768" s="7"/>
      <c r="K1768" s="7"/>
      <c r="L1768" s="7"/>
      <c r="M1768" s="3"/>
      <c r="N1768" s="2"/>
      <c r="O1768" s="7"/>
      <c r="P1768" s="2"/>
      <c r="Q1768" s="7"/>
      <c r="R1768" s="14"/>
      <c r="S1768" s="14"/>
      <c r="T1768" s="20"/>
      <c r="U1768" s="20"/>
      <c r="V1768" s="20"/>
      <c r="W1768" s="32"/>
      <c r="X1768" s="173"/>
      <c r="Y1768" s="174"/>
      <c r="Z1768" s="6"/>
      <c r="AA1768" s="6"/>
      <c r="AB1768" s="6"/>
      <c r="AC1768" s="6"/>
      <c r="AD1768" s="6"/>
      <c r="AE1768" s="6"/>
      <c r="AF1768" s="6"/>
      <c r="AG1768" s="6"/>
      <c r="AH1768" s="6"/>
      <c r="AI1768" s="6"/>
      <c r="AJ1768" s="6"/>
    </row>
    <row r="1769" spans="2:36" s="9" customFormat="1" ht="6" hidden="1" customHeight="1" x14ac:dyDescent="0.35">
      <c r="B1769" s="10"/>
      <c r="F1769" s="7"/>
      <c r="G1769" s="2"/>
      <c r="H1769" s="7"/>
      <c r="I1769" s="7"/>
      <c r="J1769" s="7"/>
      <c r="K1769" s="7"/>
      <c r="L1769" s="7"/>
      <c r="M1769" s="3"/>
      <c r="N1769" s="2"/>
      <c r="O1769" s="7"/>
      <c r="P1769" s="2"/>
      <c r="Q1769" s="7"/>
      <c r="R1769" s="14"/>
      <c r="S1769" s="14"/>
      <c r="T1769" s="20"/>
      <c r="U1769" s="20"/>
      <c r="V1769" s="20"/>
      <c r="W1769" s="32"/>
      <c r="X1769" s="173"/>
      <c r="Y1769" s="174"/>
      <c r="Z1769" s="6"/>
      <c r="AA1769" s="6"/>
      <c r="AB1769" s="6"/>
      <c r="AC1769" s="6"/>
      <c r="AD1769" s="6"/>
      <c r="AE1769" s="6"/>
      <c r="AF1769" s="6"/>
      <c r="AG1769" s="6"/>
      <c r="AH1769" s="6"/>
      <c r="AI1769" s="6"/>
      <c r="AJ1769" s="6"/>
    </row>
    <row r="1770" spans="2:36" s="9" customFormat="1" ht="6" hidden="1" customHeight="1" x14ac:dyDescent="0.35">
      <c r="B1770" s="10"/>
      <c r="F1770" s="7"/>
      <c r="G1770" s="2"/>
      <c r="H1770" s="7"/>
      <c r="I1770" s="7"/>
      <c r="J1770" s="7"/>
      <c r="K1770" s="7"/>
      <c r="L1770" s="7"/>
      <c r="M1770" s="3"/>
      <c r="N1770" s="2"/>
      <c r="O1770" s="7"/>
      <c r="P1770" s="2"/>
      <c r="Q1770" s="7"/>
      <c r="R1770" s="14"/>
      <c r="S1770" s="14"/>
      <c r="T1770" s="20"/>
      <c r="U1770" s="20"/>
      <c r="V1770" s="20"/>
      <c r="W1770" s="32"/>
      <c r="X1770" s="173"/>
      <c r="Y1770" s="174"/>
      <c r="Z1770" s="6"/>
      <c r="AA1770" s="6"/>
      <c r="AB1770" s="6"/>
      <c r="AC1770" s="6"/>
      <c r="AD1770" s="6"/>
      <c r="AE1770" s="6"/>
      <c r="AF1770" s="6"/>
      <c r="AG1770" s="6"/>
      <c r="AH1770" s="6"/>
      <c r="AI1770" s="6"/>
      <c r="AJ1770" s="6"/>
    </row>
    <row r="1771" spans="2:36" s="9" customFormat="1" ht="6" hidden="1" customHeight="1" x14ac:dyDescent="0.35">
      <c r="B1771" s="10"/>
      <c r="F1771" s="7"/>
      <c r="G1771" s="2"/>
      <c r="H1771" s="7"/>
      <c r="I1771" s="7"/>
      <c r="J1771" s="7"/>
      <c r="K1771" s="7"/>
      <c r="L1771" s="7"/>
      <c r="M1771" s="3"/>
      <c r="N1771" s="2"/>
      <c r="O1771" s="7"/>
      <c r="P1771" s="2"/>
      <c r="Q1771" s="7"/>
      <c r="R1771" s="14"/>
      <c r="S1771" s="14"/>
      <c r="T1771" s="20"/>
      <c r="U1771" s="20"/>
      <c r="V1771" s="20"/>
      <c r="W1771" s="32"/>
      <c r="X1771" s="173"/>
      <c r="Y1771" s="174"/>
      <c r="Z1771" s="6"/>
      <c r="AA1771" s="6"/>
      <c r="AB1771" s="6"/>
      <c r="AC1771" s="6"/>
      <c r="AD1771" s="6"/>
      <c r="AE1771" s="6"/>
      <c r="AF1771" s="6"/>
      <c r="AG1771" s="6"/>
      <c r="AH1771" s="6"/>
      <c r="AI1771" s="6"/>
      <c r="AJ1771" s="6"/>
    </row>
    <row r="1772" spans="2:36" s="9" customFormat="1" ht="6" hidden="1" customHeight="1" x14ac:dyDescent="0.35">
      <c r="B1772" s="10"/>
      <c r="F1772" s="7"/>
      <c r="G1772" s="2"/>
      <c r="H1772" s="7"/>
      <c r="I1772" s="7"/>
      <c r="J1772" s="7"/>
      <c r="K1772" s="7"/>
      <c r="L1772" s="7"/>
      <c r="M1772" s="3"/>
      <c r="N1772" s="2"/>
      <c r="O1772" s="7"/>
      <c r="P1772" s="2"/>
      <c r="Q1772" s="7"/>
      <c r="R1772" s="14"/>
      <c r="S1772" s="14"/>
      <c r="T1772" s="20"/>
      <c r="U1772" s="20"/>
      <c r="V1772" s="20"/>
      <c r="W1772" s="32"/>
      <c r="X1772" s="173"/>
      <c r="Y1772" s="174"/>
      <c r="Z1772" s="6"/>
      <c r="AA1772" s="6"/>
      <c r="AB1772" s="6"/>
      <c r="AC1772" s="6"/>
      <c r="AD1772" s="6"/>
      <c r="AE1772" s="6"/>
      <c r="AF1772" s="6"/>
      <c r="AG1772" s="6"/>
      <c r="AH1772" s="6"/>
      <c r="AI1772" s="6"/>
      <c r="AJ1772" s="6"/>
    </row>
    <row r="1773" spans="2:36" s="9" customFormat="1" ht="6" hidden="1" customHeight="1" x14ac:dyDescent="0.35">
      <c r="B1773" s="10"/>
      <c r="F1773" s="7"/>
      <c r="G1773" s="2"/>
      <c r="H1773" s="7"/>
      <c r="I1773" s="7"/>
      <c r="J1773" s="7"/>
      <c r="K1773" s="7"/>
      <c r="L1773" s="7"/>
      <c r="M1773" s="3"/>
      <c r="N1773" s="2"/>
      <c r="O1773" s="7"/>
      <c r="P1773" s="2"/>
      <c r="Q1773" s="7"/>
      <c r="R1773" s="14"/>
      <c r="S1773" s="14"/>
      <c r="T1773" s="20"/>
      <c r="U1773" s="20"/>
      <c r="V1773" s="20"/>
      <c r="W1773" s="32"/>
      <c r="X1773" s="173"/>
      <c r="Y1773" s="174"/>
      <c r="Z1773" s="6"/>
      <c r="AA1773" s="6"/>
      <c r="AB1773" s="6"/>
      <c r="AC1773" s="6"/>
      <c r="AD1773" s="6"/>
      <c r="AE1773" s="6"/>
      <c r="AF1773" s="6"/>
      <c r="AG1773" s="6"/>
      <c r="AH1773" s="6"/>
      <c r="AI1773" s="6"/>
      <c r="AJ1773" s="6"/>
    </row>
    <row r="1774" spans="2:36" s="9" customFormat="1" ht="6" hidden="1" customHeight="1" x14ac:dyDescent="0.35">
      <c r="B1774" s="10"/>
      <c r="F1774" s="7"/>
      <c r="G1774" s="2"/>
      <c r="H1774" s="7"/>
      <c r="I1774" s="7"/>
      <c r="J1774" s="7"/>
      <c r="K1774" s="7"/>
      <c r="L1774" s="7"/>
      <c r="M1774" s="3"/>
      <c r="N1774" s="2"/>
      <c r="O1774" s="7"/>
      <c r="P1774" s="2"/>
      <c r="Q1774" s="7"/>
      <c r="R1774" s="14"/>
      <c r="S1774" s="14"/>
      <c r="T1774" s="20"/>
      <c r="U1774" s="20"/>
      <c r="V1774" s="20"/>
      <c r="W1774" s="32"/>
      <c r="X1774" s="173"/>
      <c r="Y1774" s="174"/>
      <c r="Z1774" s="6"/>
      <c r="AA1774" s="6"/>
      <c r="AB1774" s="6"/>
      <c r="AC1774" s="6"/>
      <c r="AD1774" s="6"/>
      <c r="AE1774" s="6"/>
      <c r="AF1774" s="6"/>
      <c r="AG1774" s="6"/>
      <c r="AH1774" s="6"/>
      <c r="AI1774" s="6"/>
      <c r="AJ1774" s="6"/>
    </row>
    <row r="1775" spans="2:36" s="9" customFormat="1" ht="6" hidden="1" customHeight="1" x14ac:dyDescent="0.35">
      <c r="B1775" s="10"/>
      <c r="F1775" s="7"/>
      <c r="G1775" s="2"/>
      <c r="H1775" s="7"/>
      <c r="I1775" s="7"/>
      <c r="J1775" s="7"/>
      <c r="K1775" s="7"/>
      <c r="L1775" s="7"/>
      <c r="M1775" s="3"/>
      <c r="N1775" s="2"/>
      <c r="O1775" s="7"/>
      <c r="P1775" s="2"/>
      <c r="Q1775" s="7"/>
      <c r="R1775" s="14"/>
      <c r="S1775" s="14"/>
      <c r="T1775" s="20"/>
      <c r="U1775" s="20"/>
      <c r="V1775" s="20"/>
      <c r="W1775" s="32"/>
      <c r="X1775" s="173"/>
      <c r="Y1775" s="174"/>
      <c r="Z1775" s="6"/>
      <c r="AA1775" s="6"/>
      <c r="AB1775" s="6"/>
      <c r="AC1775" s="6"/>
      <c r="AD1775" s="6"/>
      <c r="AE1775" s="6"/>
      <c r="AF1775" s="6"/>
      <c r="AG1775" s="6"/>
      <c r="AH1775" s="6"/>
      <c r="AI1775" s="6"/>
      <c r="AJ1775" s="6"/>
    </row>
    <row r="1776" spans="2:36" s="9" customFormat="1" ht="6" hidden="1" customHeight="1" x14ac:dyDescent="0.35">
      <c r="B1776" s="10"/>
      <c r="F1776" s="7"/>
      <c r="G1776" s="2"/>
      <c r="H1776" s="7"/>
      <c r="I1776" s="7"/>
      <c r="J1776" s="7"/>
      <c r="K1776" s="7"/>
      <c r="L1776" s="7"/>
      <c r="M1776" s="3"/>
      <c r="N1776" s="2"/>
      <c r="O1776" s="7"/>
      <c r="P1776" s="2"/>
      <c r="Q1776" s="7"/>
      <c r="R1776" s="14"/>
      <c r="S1776" s="14"/>
      <c r="T1776" s="20"/>
      <c r="U1776" s="20"/>
      <c r="V1776" s="20"/>
      <c r="W1776" s="32"/>
      <c r="X1776" s="173"/>
      <c r="Y1776" s="174"/>
      <c r="Z1776" s="6"/>
      <c r="AA1776" s="6"/>
      <c r="AB1776" s="6"/>
      <c r="AC1776" s="6"/>
      <c r="AD1776" s="6"/>
      <c r="AE1776" s="6"/>
      <c r="AF1776" s="6"/>
      <c r="AG1776" s="6"/>
      <c r="AH1776" s="6"/>
      <c r="AI1776" s="6"/>
      <c r="AJ1776" s="6"/>
    </row>
    <row r="1777" spans="2:36" s="9" customFormat="1" ht="6" hidden="1" customHeight="1" x14ac:dyDescent="0.35">
      <c r="B1777" s="10"/>
      <c r="F1777" s="7"/>
      <c r="G1777" s="2"/>
      <c r="H1777" s="7"/>
      <c r="I1777" s="7"/>
      <c r="J1777" s="7"/>
      <c r="K1777" s="7"/>
      <c r="L1777" s="7"/>
      <c r="M1777" s="3"/>
      <c r="N1777" s="2"/>
      <c r="O1777" s="7"/>
      <c r="P1777" s="2"/>
      <c r="Q1777" s="7"/>
      <c r="R1777" s="14"/>
      <c r="S1777" s="14"/>
      <c r="T1777" s="20"/>
      <c r="U1777" s="20"/>
      <c r="V1777" s="20"/>
      <c r="W1777" s="32"/>
      <c r="X1777" s="173"/>
      <c r="Y1777" s="174"/>
      <c r="Z1777" s="6"/>
      <c r="AA1777" s="6"/>
      <c r="AB1777" s="6"/>
      <c r="AC1777" s="6"/>
      <c r="AD1777" s="6"/>
      <c r="AE1777" s="6"/>
      <c r="AF1777" s="6"/>
      <c r="AG1777" s="6"/>
      <c r="AH1777" s="6"/>
      <c r="AI1777" s="6"/>
      <c r="AJ1777" s="6"/>
    </row>
    <row r="1778" spans="2:36" s="9" customFormat="1" ht="6" hidden="1" customHeight="1" x14ac:dyDescent="0.35">
      <c r="B1778" s="10"/>
      <c r="F1778" s="7"/>
      <c r="G1778" s="2"/>
      <c r="H1778" s="7"/>
      <c r="I1778" s="7"/>
      <c r="J1778" s="7"/>
      <c r="K1778" s="7"/>
      <c r="L1778" s="7"/>
      <c r="M1778" s="3"/>
      <c r="N1778" s="2"/>
      <c r="O1778" s="7"/>
      <c r="P1778" s="2"/>
      <c r="Q1778" s="7"/>
      <c r="R1778" s="14"/>
      <c r="S1778" s="14"/>
      <c r="T1778" s="20"/>
      <c r="U1778" s="20"/>
      <c r="V1778" s="20"/>
      <c r="W1778" s="32"/>
      <c r="X1778" s="173"/>
      <c r="Y1778" s="174"/>
      <c r="Z1778" s="6"/>
      <c r="AA1778" s="6"/>
      <c r="AB1778" s="6"/>
      <c r="AC1778" s="6"/>
      <c r="AD1778" s="6"/>
      <c r="AE1778" s="6"/>
      <c r="AF1778" s="6"/>
      <c r="AG1778" s="6"/>
      <c r="AH1778" s="6"/>
      <c r="AI1778" s="6"/>
      <c r="AJ1778" s="6"/>
    </row>
    <row r="1779" spans="2:36" s="9" customFormat="1" ht="6" hidden="1" customHeight="1" x14ac:dyDescent="0.35">
      <c r="B1779" s="10"/>
      <c r="F1779" s="7"/>
      <c r="G1779" s="2"/>
      <c r="H1779" s="7"/>
      <c r="I1779" s="7"/>
      <c r="J1779" s="7"/>
      <c r="K1779" s="7"/>
      <c r="L1779" s="7"/>
      <c r="M1779" s="3"/>
      <c r="N1779" s="2"/>
      <c r="O1779" s="7"/>
      <c r="P1779" s="2"/>
      <c r="Q1779" s="7"/>
      <c r="R1779" s="14"/>
      <c r="S1779" s="14"/>
      <c r="T1779" s="20"/>
      <c r="U1779" s="20"/>
      <c r="V1779" s="20"/>
      <c r="W1779" s="32"/>
      <c r="X1779" s="173"/>
      <c r="Y1779" s="174"/>
      <c r="Z1779" s="6"/>
      <c r="AA1779" s="6"/>
      <c r="AB1779" s="6"/>
      <c r="AC1779" s="6"/>
      <c r="AD1779" s="6"/>
      <c r="AE1779" s="6"/>
      <c r="AF1779" s="6"/>
      <c r="AG1779" s="6"/>
      <c r="AH1779" s="6"/>
      <c r="AI1779" s="6"/>
      <c r="AJ1779" s="6"/>
    </row>
    <row r="1780" spans="2:36" s="9" customFormat="1" ht="6" hidden="1" customHeight="1" x14ac:dyDescent="0.35">
      <c r="B1780" s="10"/>
      <c r="F1780" s="7"/>
      <c r="G1780" s="2"/>
      <c r="H1780" s="7"/>
      <c r="I1780" s="7"/>
      <c r="J1780" s="7"/>
      <c r="K1780" s="7"/>
      <c r="L1780" s="7"/>
      <c r="M1780" s="3"/>
      <c r="N1780" s="2"/>
      <c r="O1780" s="7"/>
      <c r="P1780" s="2"/>
      <c r="Q1780" s="7"/>
      <c r="R1780" s="14"/>
      <c r="S1780" s="14"/>
      <c r="T1780" s="20"/>
      <c r="U1780" s="20"/>
      <c r="V1780" s="20"/>
      <c r="W1780" s="32"/>
      <c r="X1780" s="173"/>
      <c r="Y1780" s="174"/>
      <c r="Z1780" s="6"/>
      <c r="AA1780" s="6"/>
      <c r="AB1780" s="6"/>
      <c r="AC1780" s="6"/>
      <c r="AD1780" s="6"/>
      <c r="AE1780" s="6"/>
      <c r="AF1780" s="6"/>
      <c r="AG1780" s="6"/>
      <c r="AH1780" s="6"/>
      <c r="AI1780" s="6"/>
      <c r="AJ1780" s="6"/>
    </row>
    <row r="1781" spans="2:36" s="9" customFormat="1" ht="6" hidden="1" customHeight="1" x14ac:dyDescent="0.35">
      <c r="B1781" s="10"/>
      <c r="F1781" s="7"/>
      <c r="G1781" s="2"/>
      <c r="H1781" s="7"/>
      <c r="I1781" s="7"/>
      <c r="J1781" s="7"/>
      <c r="K1781" s="7"/>
      <c r="L1781" s="7"/>
      <c r="M1781" s="3"/>
      <c r="N1781" s="2"/>
      <c r="O1781" s="7"/>
      <c r="P1781" s="2"/>
      <c r="Q1781" s="7"/>
      <c r="R1781" s="14"/>
      <c r="S1781" s="14"/>
      <c r="T1781" s="20"/>
      <c r="U1781" s="20"/>
      <c r="V1781" s="20"/>
      <c r="W1781" s="32"/>
      <c r="X1781" s="173"/>
      <c r="Y1781" s="174"/>
      <c r="Z1781" s="6"/>
      <c r="AA1781" s="6"/>
      <c r="AB1781" s="6"/>
      <c r="AC1781" s="6"/>
      <c r="AD1781" s="6"/>
      <c r="AE1781" s="6"/>
      <c r="AF1781" s="6"/>
      <c r="AG1781" s="6"/>
      <c r="AH1781" s="6"/>
      <c r="AI1781" s="6"/>
      <c r="AJ1781" s="6"/>
    </row>
    <row r="1782" spans="2:36" s="9" customFormat="1" ht="6" hidden="1" customHeight="1" x14ac:dyDescent="0.35">
      <c r="B1782" s="10"/>
      <c r="F1782" s="7"/>
      <c r="G1782" s="2"/>
      <c r="H1782" s="7"/>
      <c r="I1782" s="7"/>
      <c r="J1782" s="7"/>
      <c r="K1782" s="7"/>
      <c r="L1782" s="7"/>
      <c r="M1782" s="3"/>
      <c r="N1782" s="2"/>
      <c r="O1782" s="7"/>
      <c r="P1782" s="2"/>
      <c r="Q1782" s="7"/>
      <c r="R1782" s="14"/>
      <c r="S1782" s="14"/>
      <c r="T1782" s="20"/>
      <c r="U1782" s="20"/>
      <c r="V1782" s="20"/>
      <c r="W1782" s="32"/>
      <c r="X1782" s="173"/>
      <c r="Y1782" s="174"/>
      <c r="Z1782" s="6"/>
      <c r="AA1782" s="6"/>
      <c r="AB1782" s="6"/>
      <c r="AC1782" s="6"/>
      <c r="AD1782" s="6"/>
      <c r="AE1782" s="6"/>
      <c r="AF1782" s="6"/>
      <c r="AG1782" s="6"/>
      <c r="AH1782" s="6"/>
      <c r="AI1782" s="6"/>
      <c r="AJ1782" s="6"/>
    </row>
    <row r="1783" spans="2:36" s="9" customFormat="1" ht="6" hidden="1" customHeight="1" x14ac:dyDescent="0.35">
      <c r="B1783" s="10"/>
      <c r="F1783" s="7"/>
      <c r="G1783" s="2"/>
      <c r="H1783" s="7"/>
      <c r="I1783" s="7"/>
      <c r="J1783" s="7"/>
      <c r="K1783" s="7"/>
      <c r="L1783" s="7"/>
      <c r="M1783" s="3"/>
      <c r="N1783" s="2"/>
      <c r="O1783" s="7"/>
      <c r="P1783" s="2"/>
      <c r="Q1783" s="7"/>
      <c r="R1783" s="14"/>
      <c r="S1783" s="14"/>
      <c r="T1783" s="20"/>
      <c r="U1783" s="20"/>
      <c r="V1783" s="20"/>
      <c r="W1783" s="32"/>
      <c r="X1783" s="173"/>
      <c r="Y1783" s="174"/>
      <c r="Z1783" s="6"/>
      <c r="AA1783" s="6"/>
      <c r="AB1783" s="6"/>
      <c r="AC1783" s="6"/>
      <c r="AD1783" s="6"/>
      <c r="AE1783" s="6"/>
      <c r="AF1783" s="6"/>
      <c r="AG1783" s="6"/>
      <c r="AH1783" s="6"/>
      <c r="AI1783" s="6"/>
      <c r="AJ1783" s="6"/>
    </row>
    <row r="1784" spans="2:36" s="9" customFormat="1" ht="6" hidden="1" customHeight="1" x14ac:dyDescent="0.35">
      <c r="B1784" s="10"/>
      <c r="F1784" s="7"/>
      <c r="G1784" s="2"/>
      <c r="H1784" s="7"/>
      <c r="I1784" s="7"/>
      <c r="J1784" s="7"/>
      <c r="K1784" s="7"/>
      <c r="L1784" s="7"/>
      <c r="M1784" s="3"/>
      <c r="N1784" s="2"/>
      <c r="O1784" s="7"/>
      <c r="P1784" s="2"/>
      <c r="Q1784" s="7"/>
      <c r="R1784" s="14"/>
      <c r="S1784" s="14"/>
      <c r="T1784" s="20"/>
      <c r="U1784" s="20"/>
      <c r="V1784" s="20"/>
      <c r="W1784" s="32"/>
      <c r="X1784" s="173"/>
      <c r="Y1784" s="174"/>
      <c r="Z1784" s="6"/>
      <c r="AA1784" s="6"/>
      <c r="AB1784" s="6"/>
      <c r="AC1784" s="6"/>
      <c r="AD1784" s="6"/>
      <c r="AE1784" s="6"/>
      <c r="AF1784" s="6"/>
      <c r="AG1784" s="6"/>
      <c r="AH1784" s="6"/>
      <c r="AI1784" s="6"/>
      <c r="AJ1784" s="6"/>
    </row>
    <row r="1785" spans="2:36" s="9" customFormat="1" ht="6" hidden="1" customHeight="1" x14ac:dyDescent="0.35">
      <c r="B1785" s="10"/>
      <c r="F1785" s="7"/>
      <c r="G1785" s="2"/>
      <c r="H1785" s="7"/>
      <c r="I1785" s="7"/>
      <c r="J1785" s="7"/>
      <c r="K1785" s="7"/>
      <c r="L1785" s="7"/>
      <c r="M1785" s="3"/>
      <c r="N1785" s="2"/>
      <c r="O1785" s="7"/>
      <c r="P1785" s="2"/>
      <c r="Q1785" s="7"/>
      <c r="R1785" s="14"/>
      <c r="S1785" s="14"/>
      <c r="T1785" s="20"/>
      <c r="U1785" s="20"/>
      <c r="V1785" s="20"/>
      <c r="W1785" s="32"/>
      <c r="X1785" s="173"/>
      <c r="Y1785" s="174"/>
      <c r="Z1785" s="6"/>
      <c r="AA1785" s="6"/>
      <c r="AB1785" s="6"/>
      <c r="AC1785" s="6"/>
      <c r="AD1785" s="6"/>
      <c r="AE1785" s="6"/>
      <c r="AF1785" s="6"/>
      <c r="AG1785" s="6"/>
      <c r="AH1785" s="6"/>
      <c r="AI1785" s="6"/>
      <c r="AJ1785" s="6"/>
    </row>
    <row r="1786" spans="2:36" s="9" customFormat="1" ht="6" hidden="1" customHeight="1" x14ac:dyDescent="0.35">
      <c r="B1786" s="10"/>
      <c r="F1786" s="7"/>
      <c r="G1786" s="2"/>
      <c r="H1786" s="7"/>
      <c r="I1786" s="7"/>
      <c r="J1786" s="7"/>
      <c r="K1786" s="7"/>
      <c r="L1786" s="7"/>
      <c r="M1786" s="3"/>
      <c r="N1786" s="2"/>
      <c r="O1786" s="7"/>
      <c r="P1786" s="2"/>
      <c r="Q1786" s="7"/>
      <c r="R1786" s="14"/>
      <c r="S1786" s="14"/>
      <c r="T1786" s="20"/>
      <c r="U1786" s="20"/>
      <c r="V1786" s="20"/>
      <c r="W1786" s="32"/>
      <c r="X1786" s="173"/>
      <c r="Y1786" s="174"/>
      <c r="Z1786" s="6"/>
      <c r="AA1786" s="6"/>
      <c r="AB1786" s="6"/>
      <c r="AC1786" s="6"/>
      <c r="AD1786" s="6"/>
      <c r="AE1786" s="6"/>
      <c r="AF1786" s="6"/>
      <c r="AG1786" s="6"/>
      <c r="AH1786" s="6"/>
      <c r="AI1786" s="6"/>
      <c r="AJ1786" s="6"/>
    </row>
    <row r="1787" spans="2:36" s="9" customFormat="1" ht="6" hidden="1" customHeight="1" x14ac:dyDescent="0.35">
      <c r="B1787" s="10"/>
      <c r="F1787" s="7"/>
      <c r="G1787" s="2"/>
      <c r="H1787" s="7"/>
      <c r="I1787" s="7"/>
      <c r="J1787" s="7"/>
      <c r="K1787" s="7"/>
      <c r="L1787" s="7"/>
      <c r="M1787" s="3"/>
      <c r="N1787" s="2"/>
      <c r="O1787" s="7"/>
      <c r="P1787" s="2"/>
      <c r="Q1787" s="7"/>
      <c r="R1787" s="14"/>
      <c r="S1787" s="14"/>
      <c r="T1787" s="20"/>
      <c r="U1787" s="20"/>
      <c r="V1787" s="20"/>
      <c r="W1787" s="32"/>
      <c r="X1787" s="173"/>
      <c r="Y1787" s="174"/>
      <c r="Z1787" s="6"/>
      <c r="AA1787" s="6"/>
      <c r="AB1787" s="6"/>
      <c r="AC1787" s="6"/>
      <c r="AD1787" s="6"/>
      <c r="AE1787" s="6"/>
      <c r="AF1787" s="6"/>
      <c r="AG1787" s="6"/>
      <c r="AH1787" s="6"/>
      <c r="AI1787" s="6"/>
      <c r="AJ1787" s="6"/>
    </row>
    <row r="1788" spans="2:36" s="9" customFormat="1" ht="6" hidden="1" customHeight="1" x14ac:dyDescent="0.35">
      <c r="B1788" s="10"/>
      <c r="F1788" s="7"/>
      <c r="G1788" s="2"/>
      <c r="H1788" s="7"/>
      <c r="I1788" s="7"/>
      <c r="J1788" s="7"/>
      <c r="K1788" s="7"/>
      <c r="L1788" s="7"/>
      <c r="M1788" s="3"/>
      <c r="N1788" s="2"/>
      <c r="O1788" s="7"/>
      <c r="P1788" s="2"/>
      <c r="Q1788" s="7"/>
      <c r="R1788" s="14"/>
      <c r="S1788" s="14"/>
      <c r="T1788" s="20"/>
      <c r="U1788" s="20"/>
      <c r="V1788" s="20"/>
      <c r="W1788" s="32"/>
      <c r="X1788" s="173"/>
      <c r="Y1788" s="174"/>
      <c r="Z1788" s="6"/>
      <c r="AA1788" s="6"/>
      <c r="AB1788" s="6"/>
      <c r="AC1788" s="6"/>
      <c r="AD1788" s="6"/>
      <c r="AE1788" s="6"/>
      <c r="AF1788" s="6"/>
      <c r="AG1788" s="6"/>
      <c r="AH1788" s="6"/>
      <c r="AI1788" s="6"/>
      <c r="AJ1788" s="6"/>
    </row>
    <row r="1789" spans="2:36" s="9" customFormat="1" ht="6" hidden="1" customHeight="1" x14ac:dyDescent="0.35">
      <c r="B1789" s="10"/>
      <c r="F1789" s="7"/>
      <c r="G1789" s="2"/>
      <c r="H1789" s="7"/>
      <c r="I1789" s="7"/>
      <c r="J1789" s="7"/>
      <c r="K1789" s="7"/>
      <c r="L1789" s="7"/>
      <c r="M1789" s="3"/>
      <c r="N1789" s="2"/>
      <c r="O1789" s="7"/>
      <c r="P1789" s="2"/>
      <c r="Q1789" s="7"/>
      <c r="R1789" s="14"/>
      <c r="S1789" s="14"/>
      <c r="T1789" s="20"/>
      <c r="U1789" s="20"/>
      <c r="V1789" s="20"/>
      <c r="W1789" s="32"/>
      <c r="X1789" s="173"/>
      <c r="Y1789" s="174"/>
      <c r="Z1789" s="6"/>
      <c r="AA1789" s="6"/>
      <c r="AB1789" s="6"/>
      <c r="AC1789" s="6"/>
      <c r="AD1789" s="6"/>
      <c r="AE1789" s="6"/>
      <c r="AF1789" s="6"/>
      <c r="AG1789" s="6"/>
      <c r="AH1789" s="6"/>
      <c r="AI1789" s="6"/>
      <c r="AJ1789" s="6"/>
    </row>
    <row r="1790" spans="2:36" s="9" customFormat="1" ht="6" hidden="1" customHeight="1" x14ac:dyDescent="0.35">
      <c r="B1790" s="10"/>
      <c r="F1790" s="7"/>
      <c r="G1790" s="2"/>
      <c r="H1790" s="7"/>
      <c r="I1790" s="7"/>
      <c r="J1790" s="7"/>
      <c r="K1790" s="7"/>
      <c r="L1790" s="7"/>
      <c r="M1790" s="3"/>
      <c r="N1790" s="2"/>
      <c r="O1790" s="7"/>
      <c r="P1790" s="2"/>
      <c r="Q1790" s="7"/>
      <c r="R1790" s="14"/>
      <c r="S1790" s="14"/>
      <c r="T1790" s="20"/>
      <c r="U1790" s="20"/>
      <c r="V1790" s="20"/>
      <c r="W1790" s="32"/>
      <c r="X1790" s="173"/>
      <c r="Y1790" s="174"/>
      <c r="Z1790" s="6"/>
      <c r="AA1790" s="6"/>
      <c r="AB1790" s="6"/>
      <c r="AC1790" s="6"/>
      <c r="AD1790" s="6"/>
      <c r="AE1790" s="6"/>
      <c r="AF1790" s="6"/>
      <c r="AG1790" s="6"/>
      <c r="AH1790" s="6"/>
      <c r="AI1790" s="6"/>
      <c r="AJ1790" s="6"/>
    </row>
    <row r="1791" spans="2:36" s="9" customFormat="1" ht="6" hidden="1" customHeight="1" x14ac:dyDescent="0.35">
      <c r="B1791" s="10"/>
      <c r="F1791" s="7"/>
      <c r="G1791" s="2"/>
      <c r="H1791" s="7"/>
      <c r="I1791" s="7"/>
      <c r="J1791" s="7"/>
      <c r="K1791" s="7"/>
      <c r="L1791" s="7"/>
      <c r="M1791" s="3"/>
      <c r="N1791" s="2"/>
      <c r="O1791" s="7"/>
      <c r="P1791" s="2"/>
      <c r="Q1791" s="7"/>
      <c r="R1791" s="14"/>
      <c r="S1791" s="14"/>
      <c r="T1791" s="20"/>
      <c r="U1791" s="20"/>
      <c r="V1791" s="20"/>
      <c r="W1791" s="32"/>
      <c r="X1791" s="173"/>
      <c r="Y1791" s="174"/>
      <c r="Z1791" s="6"/>
      <c r="AA1791" s="6"/>
      <c r="AB1791" s="6"/>
      <c r="AC1791" s="6"/>
      <c r="AD1791" s="6"/>
      <c r="AE1791" s="6"/>
      <c r="AF1791" s="6"/>
      <c r="AG1791" s="6"/>
      <c r="AH1791" s="6"/>
      <c r="AI1791" s="6"/>
      <c r="AJ1791" s="6"/>
    </row>
    <row r="1792" spans="2:36" s="9" customFormat="1" ht="6" hidden="1" customHeight="1" x14ac:dyDescent="0.35">
      <c r="B1792" s="10"/>
      <c r="F1792" s="7"/>
      <c r="G1792" s="2"/>
      <c r="H1792" s="7"/>
      <c r="I1792" s="7"/>
      <c r="J1792" s="7"/>
      <c r="K1792" s="7"/>
      <c r="L1792" s="7"/>
      <c r="M1792" s="3"/>
      <c r="N1792" s="2"/>
      <c r="O1792" s="7"/>
      <c r="P1792" s="2"/>
      <c r="Q1792" s="7"/>
      <c r="R1792" s="14"/>
      <c r="S1792" s="14"/>
      <c r="T1792" s="20"/>
      <c r="U1792" s="20"/>
      <c r="V1792" s="20"/>
      <c r="W1792" s="32"/>
      <c r="X1792" s="173"/>
      <c r="Y1792" s="174"/>
      <c r="Z1792" s="6"/>
      <c r="AA1792" s="6"/>
      <c r="AB1792" s="6"/>
      <c r="AC1792" s="6"/>
      <c r="AD1792" s="6"/>
      <c r="AE1792" s="6"/>
      <c r="AF1792" s="6"/>
      <c r="AG1792" s="6"/>
      <c r="AH1792" s="6"/>
      <c r="AI1792" s="6"/>
      <c r="AJ1792" s="6"/>
    </row>
    <row r="1793" spans="2:36" s="9" customFormat="1" ht="6" hidden="1" customHeight="1" x14ac:dyDescent="0.35">
      <c r="B1793" s="10"/>
      <c r="F1793" s="7"/>
      <c r="G1793" s="2"/>
      <c r="H1793" s="7"/>
      <c r="I1793" s="7"/>
      <c r="J1793" s="7"/>
      <c r="K1793" s="7"/>
      <c r="L1793" s="7"/>
      <c r="M1793" s="3"/>
      <c r="N1793" s="2"/>
      <c r="O1793" s="7"/>
      <c r="P1793" s="2"/>
      <c r="Q1793" s="7"/>
      <c r="R1793" s="14"/>
      <c r="S1793" s="14"/>
      <c r="T1793" s="20"/>
      <c r="U1793" s="20"/>
      <c r="V1793" s="20"/>
      <c r="W1793" s="32"/>
      <c r="X1793" s="173"/>
      <c r="Y1793" s="174"/>
      <c r="Z1793" s="6"/>
      <c r="AA1793" s="6"/>
      <c r="AB1793" s="6"/>
      <c r="AC1793" s="6"/>
      <c r="AD1793" s="6"/>
      <c r="AE1793" s="6"/>
      <c r="AF1793" s="6"/>
      <c r="AG1793" s="6"/>
      <c r="AH1793" s="6"/>
      <c r="AI1793" s="6"/>
      <c r="AJ1793" s="6"/>
    </row>
    <row r="1794" spans="2:36" s="9" customFormat="1" ht="6" hidden="1" customHeight="1" x14ac:dyDescent="0.35">
      <c r="B1794" s="10"/>
      <c r="F1794" s="7"/>
      <c r="G1794" s="2"/>
      <c r="H1794" s="7"/>
      <c r="I1794" s="7"/>
      <c r="J1794" s="7"/>
      <c r="K1794" s="7"/>
      <c r="L1794" s="7"/>
      <c r="M1794" s="3"/>
      <c r="N1794" s="2"/>
      <c r="O1794" s="7"/>
      <c r="P1794" s="2"/>
      <c r="Q1794" s="7"/>
      <c r="R1794" s="14"/>
      <c r="S1794" s="14"/>
      <c r="T1794" s="20"/>
      <c r="U1794" s="20"/>
      <c r="V1794" s="20"/>
      <c r="W1794" s="32"/>
      <c r="X1794" s="173"/>
      <c r="Y1794" s="174"/>
      <c r="Z1794" s="6"/>
      <c r="AA1794" s="6"/>
      <c r="AB1794" s="6"/>
      <c r="AC1794" s="6"/>
      <c r="AD1794" s="6"/>
      <c r="AE1794" s="6"/>
      <c r="AF1794" s="6"/>
      <c r="AG1794" s="6"/>
      <c r="AH1794" s="6"/>
      <c r="AI1794" s="6"/>
      <c r="AJ1794" s="6"/>
    </row>
    <row r="1795" spans="2:36" s="9" customFormat="1" ht="6" hidden="1" customHeight="1" x14ac:dyDescent="0.35">
      <c r="B1795" s="10"/>
      <c r="F1795" s="7"/>
      <c r="G1795" s="2"/>
      <c r="H1795" s="7"/>
      <c r="I1795" s="7"/>
      <c r="J1795" s="7"/>
      <c r="K1795" s="7"/>
      <c r="L1795" s="7"/>
      <c r="M1795" s="3"/>
      <c r="N1795" s="2"/>
      <c r="O1795" s="7"/>
      <c r="P1795" s="2"/>
      <c r="Q1795" s="7"/>
      <c r="R1795" s="14"/>
      <c r="S1795" s="14"/>
      <c r="T1795" s="20"/>
      <c r="U1795" s="20"/>
      <c r="V1795" s="20"/>
      <c r="W1795" s="32"/>
      <c r="X1795" s="173"/>
      <c r="Y1795" s="174"/>
      <c r="Z1795" s="6"/>
      <c r="AA1795" s="6"/>
      <c r="AB1795" s="6"/>
      <c r="AC1795" s="6"/>
      <c r="AD1795" s="6"/>
      <c r="AE1795" s="6"/>
      <c r="AF1795" s="6"/>
      <c r="AG1795" s="6"/>
      <c r="AH1795" s="6"/>
      <c r="AI1795" s="6"/>
      <c r="AJ1795" s="6"/>
    </row>
    <row r="1796" spans="2:36" s="9" customFormat="1" ht="6" hidden="1" customHeight="1" x14ac:dyDescent="0.35">
      <c r="B1796" s="10"/>
      <c r="F1796" s="7"/>
      <c r="G1796" s="2"/>
      <c r="H1796" s="7"/>
      <c r="I1796" s="7"/>
      <c r="J1796" s="7"/>
      <c r="K1796" s="7"/>
      <c r="L1796" s="7"/>
      <c r="M1796" s="3"/>
      <c r="N1796" s="2"/>
      <c r="O1796" s="7"/>
      <c r="P1796" s="2"/>
      <c r="Q1796" s="7"/>
      <c r="R1796" s="14"/>
      <c r="S1796" s="14"/>
      <c r="T1796" s="20"/>
      <c r="U1796" s="20"/>
      <c r="V1796" s="20"/>
      <c r="W1796" s="32"/>
      <c r="X1796" s="173"/>
      <c r="Y1796" s="174"/>
      <c r="Z1796" s="6"/>
      <c r="AA1796" s="6"/>
      <c r="AB1796" s="6"/>
      <c r="AC1796" s="6"/>
      <c r="AD1796" s="6"/>
      <c r="AE1796" s="6"/>
      <c r="AF1796" s="6"/>
      <c r="AG1796" s="6"/>
      <c r="AH1796" s="6"/>
      <c r="AI1796" s="6"/>
      <c r="AJ1796" s="6"/>
    </row>
    <row r="1797" spans="2:36" s="9" customFormat="1" ht="6" hidden="1" customHeight="1" x14ac:dyDescent="0.35">
      <c r="B1797" s="10"/>
      <c r="F1797" s="7"/>
      <c r="G1797" s="2"/>
      <c r="H1797" s="7"/>
      <c r="I1797" s="7"/>
      <c r="J1797" s="7"/>
      <c r="K1797" s="7"/>
      <c r="L1797" s="7"/>
      <c r="M1797" s="3"/>
      <c r="N1797" s="2"/>
      <c r="O1797" s="7"/>
      <c r="P1797" s="2"/>
      <c r="Q1797" s="7"/>
      <c r="R1797" s="14"/>
      <c r="S1797" s="14"/>
      <c r="T1797" s="20"/>
      <c r="U1797" s="20"/>
      <c r="V1797" s="20"/>
      <c r="W1797" s="32"/>
      <c r="X1797" s="173"/>
      <c r="Y1797" s="174"/>
      <c r="Z1797" s="6"/>
      <c r="AA1797" s="6"/>
      <c r="AB1797" s="6"/>
      <c r="AC1797" s="6"/>
      <c r="AD1797" s="6"/>
      <c r="AE1797" s="6"/>
      <c r="AF1797" s="6"/>
      <c r="AG1797" s="6"/>
      <c r="AH1797" s="6"/>
      <c r="AI1797" s="6"/>
      <c r="AJ1797" s="6"/>
    </row>
    <row r="1798" spans="2:36" s="9" customFormat="1" ht="6" hidden="1" customHeight="1" x14ac:dyDescent="0.35">
      <c r="B1798" s="10"/>
      <c r="F1798" s="7"/>
      <c r="G1798" s="2"/>
      <c r="H1798" s="7"/>
      <c r="I1798" s="7"/>
      <c r="J1798" s="7"/>
      <c r="K1798" s="7"/>
      <c r="L1798" s="7"/>
      <c r="M1798" s="3"/>
      <c r="N1798" s="2"/>
      <c r="O1798" s="7"/>
      <c r="P1798" s="2"/>
      <c r="Q1798" s="7"/>
      <c r="R1798" s="14"/>
      <c r="S1798" s="14"/>
      <c r="T1798" s="20"/>
      <c r="U1798" s="20"/>
      <c r="V1798" s="20"/>
      <c r="W1798" s="32"/>
      <c r="X1798" s="173"/>
      <c r="Y1798" s="174"/>
      <c r="Z1798" s="6"/>
      <c r="AA1798" s="6"/>
      <c r="AB1798" s="6"/>
      <c r="AC1798" s="6"/>
      <c r="AD1798" s="6"/>
      <c r="AE1798" s="6"/>
      <c r="AF1798" s="6"/>
      <c r="AG1798" s="6"/>
      <c r="AH1798" s="6"/>
      <c r="AI1798" s="6"/>
      <c r="AJ1798" s="6"/>
    </row>
    <row r="1799" spans="2:36" s="9" customFormat="1" ht="6" hidden="1" customHeight="1" x14ac:dyDescent="0.35">
      <c r="B1799" s="10"/>
      <c r="F1799" s="7"/>
      <c r="G1799" s="2"/>
      <c r="H1799" s="7"/>
      <c r="I1799" s="7"/>
      <c r="J1799" s="7"/>
      <c r="K1799" s="7"/>
      <c r="L1799" s="7"/>
      <c r="M1799" s="3"/>
      <c r="N1799" s="2"/>
      <c r="O1799" s="7"/>
      <c r="P1799" s="2"/>
      <c r="Q1799" s="7"/>
      <c r="R1799" s="14"/>
      <c r="S1799" s="14"/>
      <c r="T1799" s="20"/>
      <c r="U1799" s="20"/>
      <c r="V1799" s="20"/>
      <c r="W1799" s="32"/>
      <c r="X1799" s="173"/>
      <c r="Y1799" s="174"/>
      <c r="Z1799" s="6"/>
      <c r="AA1799" s="6"/>
      <c r="AB1799" s="6"/>
      <c r="AC1799" s="6"/>
      <c r="AD1799" s="6"/>
      <c r="AE1799" s="6"/>
      <c r="AF1799" s="6"/>
      <c r="AG1799" s="6"/>
      <c r="AH1799" s="6"/>
      <c r="AI1799" s="6"/>
      <c r="AJ1799" s="6"/>
    </row>
    <row r="1800" spans="2:36" s="9" customFormat="1" ht="6" hidden="1" customHeight="1" x14ac:dyDescent="0.35">
      <c r="B1800" s="10"/>
      <c r="F1800" s="7"/>
      <c r="G1800" s="2"/>
      <c r="H1800" s="7"/>
      <c r="I1800" s="7"/>
      <c r="J1800" s="7"/>
      <c r="K1800" s="7"/>
      <c r="L1800" s="7"/>
      <c r="M1800" s="3"/>
      <c r="N1800" s="2"/>
      <c r="O1800" s="7"/>
      <c r="P1800" s="2"/>
      <c r="Q1800" s="7"/>
      <c r="R1800" s="14"/>
      <c r="S1800" s="14"/>
      <c r="T1800" s="20"/>
      <c r="U1800" s="20"/>
      <c r="V1800" s="20"/>
      <c r="W1800" s="32"/>
      <c r="X1800" s="173"/>
      <c r="Y1800" s="174"/>
      <c r="Z1800" s="6"/>
      <c r="AA1800" s="6"/>
      <c r="AB1800" s="6"/>
      <c r="AC1800" s="6"/>
      <c r="AD1800" s="6"/>
      <c r="AE1800" s="6"/>
      <c r="AF1800" s="6"/>
      <c r="AG1800" s="6"/>
      <c r="AH1800" s="6"/>
      <c r="AI1800" s="6"/>
      <c r="AJ1800" s="6"/>
    </row>
    <row r="1801" spans="2:36" s="9" customFormat="1" ht="6" hidden="1" customHeight="1" x14ac:dyDescent="0.35">
      <c r="B1801" s="10"/>
      <c r="F1801" s="7"/>
      <c r="G1801" s="2"/>
      <c r="H1801" s="7"/>
      <c r="I1801" s="7"/>
      <c r="J1801" s="7"/>
      <c r="K1801" s="7"/>
      <c r="L1801" s="7"/>
      <c r="M1801" s="3"/>
      <c r="N1801" s="2"/>
      <c r="O1801" s="7"/>
      <c r="P1801" s="2"/>
      <c r="Q1801" s="7"/>
      <c r="R1801" s="14"/>
      <c r="S1801" s="14"/>
      <c r="T1801" s="20"/>
      <c r="U1801" s="20"/>
      <c r="V1801" s="20"/>
      <c r="W1801" s="32"/>
      <c r="X1801" s="173"/>
      <c r="Y1801" s="174"/>
      <c r="Z1801" s="6"/>
      <c r="AA1801" s="6"/>
      <c r="AB1801" s="6"/>
      <c r="AC1801" s="6"/>
      <c r="AD1801" s="6"/>
      <c r="AE1801" s="6"/>
      <c r="AF1801" s="6"/>
      <c r="AG1801" s="6"/>
      <c r="AH1801" s="6"/>
      <c r="AI1801" s="6"/>
      <c r="AJ1801" s="6"/>
    </row>
    <row r="1802" spans="2:36" s="9" customFormat="1" ht="6" hidden="1" customHeight="1" x14ac:dyDescent="0.35">
      <c r="B1802" s="10"/>
      <c r="F1802" s="7"/>
      <c r="G1802" s="2"/>
      <c r="H1802" s="7"/>
      <c r="I1802" s="7"/>
      <c r="J1802" s="7"/>
      <c r="K1802" s="7"/>
      <c r="L1802" s="7"/>
      <c r="M1802" s="3"/>
      <c r="N1802" s="2"/>
      <c r="O1802" s="7"/>
      <c r="P1802" s="2"/>
      <c r="Q1802" s="7"/>
      <c r="R1802" s="14"/>
      <c r="S1802" s="14"/>
      <c r="T1802" s="20"/>
      <c r="U1802" s="20"/>
      <c r="V1802" s="20"/>
      <c r="W1802" s="32"/>
      <c r="X1802" s="173"/>
      <c r="Y1802" s="174"/>
      <c r="Z1802" s="6"/>
      <c r="AA1802" s="6"/>
      <c r="AB1802" s="6"/>
      <c r="AC1802" s="6"/>
      <c r="AD1802" s="6"/>
      <c r="AE1802" s="6"/>
      <c r="AF1802" s="6"/>
      <c r="AG1802" s="6"/>
      <c r="AH1802" s="6"/>
      <c r="AI1802" s="6"/>
      <c r="AJ1802" s="6"/>
    </row>
    <row r="1803" spans="2:36" s="9" customFormat="1" ht="6" hidden="1" customHeight="1" x14ac:dyDescent="0.35">
      <c r="B1803" s="10"/>
      <c r="F1803" s="7"/>
      <c r="G1803" s="2"/>
      <c r="H1803" s="7"/>
      <c r="I1803" s="7"/>
      <c r="J1803" s="7"/>
      <c r="K1803" s="7"/>
      <c r="L1803" s="7"/>
      <c r="M1803" s="3"/>
      <c r="N1803" s="2"/>
      <c r="O1803" s="7"/>
      <c r="P1803" s="2"/>
      <c r="Q1803" s="7"/>
      <c r="R1803" s="14"/>
      <c r="S1803" s="14"/>
      <c r="T1803" s="20"/>
      <c r="U1803" s="20"/>
      <c r="V1803" s="20"/>
      <c r="W1803" s="32"/>
      <c r="X1803" s="173"/>
      <c r="Y1803" s="174"/>
      <c r="Z1803" s="6"/>
      <c r="AA1803" s="6"/>
      <c r="AB1803" s="6"/>
      <c r="AC1803" s="6"/>
      <c r="AD1803" s="6"/>
      <c r="AE1803" s="6"/>
      <c r="AF1803" s="6"/>
      <c r="AG1803" s="6"/>
      <c r="AH1803" s="6"/>
      <c r="AI1803" s="6"/>
      <c r="AJ1803" s="6"/>
    </row>
    <row r="1804" spans="2:36" s="9" customFormat="1" ht="6" hidden="1" customHeight="1" x14ac:dyDescent="0.35">
      <c r="B1804" s="10"/>
      <c r="F1804" s="7"/>
      <c r="G1804" s="2"/>
      <c r="H1804" s="7"/>
      <c r="I1804" s="7"/>
      <c r="J1804" s="7"/>
      <c r="K1804" s="7"/>
      <c r="L1804" s="7"/>
      <c r="M1804" s="3"/>
      <c r="N1804" s="2"/>
      <c r="O1804" s="7"/>
      <c r="P1804" s="2"/>
      <c r="Q1804" s="7"/>
      <c r="R1804" s="14"/>
      <c r="S1804" s="14"/>
      <c r="T1804" s="20"/>
      <c r="U1804" s="20"/>
      <c r="V1804" s="20"/>
      <c r="W1804" s="32"/>
      <c r="X1804" s="173"/>
      <c r="Y1804" s="174"/>
      <c r="Z1804" s="6"/>
      <c r="AA1804" s="6"/>
      <c r="AB1804" s="6"/>
      <c r="AC1804" s="6"/>
      <c r="AD1804" s="6"/>
      <c r="AE1804" s="6"/>
      <c r="AF1804" s="6"/>
      <c r="AG1804" s="6"/>
      <c r="AH1804" s="6"/>
      <c r="AI1804" s="6"/>
      <c r="AJ1804" s="6"/>
    </row>
    <row r="1805" spans="2:36" s="9" customFormat="1" ht="6" hidden="1" customHeight="1" x14ac:dyDescent="0.35">
      <c r="B1805" s="10"/>
      <c r="F1805" s="7"/>
      <c r="G1805" s="2"/>
      <c r="H1805" s="7"/>
      <c r="I1805" s="7"/>
      <c r="J1805" s="7"/>
      <c r="K1805" s="7"/>
      <c r="L1805" s="7"/>
      <c r="M1805" s="3"/>
      <c r="N1805" s="2"/>
      <c r="O1805" s="7"/>
      <c r="P1805" s="2"/>
      <c r="Q1805" s="7"/>
      <c r="R1805" s="14"/>
      <c r="S1805" s="14"/>
      <c r="T1805" s="20"/>
      <c r="U1805" s="20"/>
      <c r="V1805" s="20"/>
      <c r="W1805" s="32"/>
      <c r="X1805" s="173"/>
      <c r="Y1805" s="174"/>
      <c r="Z1805" s="6"/>
      <c r="AA1805" s="6"/>
      <c r="AB1805" s="6"/>
      <c r="AC1805" s="6"/>
      <c r="AD1805" s="6"/>
      <c r="AE1805" s="6"/>
      <c r="AF1805" s="6"/>
      <c r="AG1805" s="6"/>
      <c r="AH1805" s="6"/>
      <c r="AI1805" s="6"/>
      <c r="AJ1805" s="6"/>
    </row>
    <row r="1806" spans="2:36" s="9" customFormat="1" ht="6" hidden="1" customHeight="1" x14ac:dyDescent="0.35">
      <c r="B1806" s="10"/>
      <c r="F1806" s="7"/>
      <c r="G1806" s="2"/>
      <c r="H1806" s="7"/>
      <c r="I1806" s="7"/>
      <c r="J1806" s="7"/>
      <c r="K1806" s="7"/>
      <c r="L1806" s="7"/>
      <c r="M1806" s="3"/>
      <c r="N1806" s="2"/>
      <c r="O1806" s="7"/>
      <c r="P1806" s="2"/>
      <c r="Q1806" s="7"/>
      <c r="R1806" s="14"/>
      <c r="S1806" s="14"/>
      <c r="T1806" s="20"/>
      <c r="U1806" s="20"/>
      <c r="V1806" s="20"/>
      <c r="W1806" s="32"/>
      <c r="X1806" s="173"/>
      <c r="Y1806" s="174"/>
      <c r="Z1806" s="6"/>
      <c r="AA1806" s="6"/>
      <c r="AB1806" s="6"/>
      <c r="AC1806" s="6"/>
      <c r="AD1806" s="6"/>
      <c r="AE1806" s="6"/>
      <c r="AF1806" s="6"/>
      <c r="AG1806" s="6"/>
      <c r="AH1806" s="6"/>
      <c r="AI1806" s="6"/>
      <c r="AJ1806" s="6"/>
    </row>
    <row r="1807" spans="2:36" s="9" customFormat="1" ht="6" hidden="1" customHeight="1" x14ac:dyDescent="0.35">
      <c r="B1807" s="10"/>
      <c r="F1807" s="7"/>
      <c r="G1807" s="2"/>
      <c r="H1807" s="7"/>
      <c r="I1807" s="7"/>
      <c r="J1807" s="7"/>
      <c r="K1807" s="7"/>
      <c r="L1807" s="7"/>
      <c r="M1807" s="3"/>
      <c r="N1807" s="2"/>
      <c r="O1807" s="7"/>
      <c r="P1807" s="2"/>
      <c r="Q1807" s="7"/>
      <c r="R1807" s="14"/>
      <c r="S1807" s="14"/>
      <c r="T1807" s="20"/>
      <c r="U1807" s="20"/>
      <c r="V1807" s="20"/>
      <c r="W1807" s="32"/>
      <c r="X1807" s="173"/>
      <c r="Y1807" s="174"/>
      <c r="Z1807" s="6"/>
      <c r="AA1807" s="6"/>
      <c r="AB1807" s="6"/>
      <c r="AC1807" s="6"/>
      <c r="AD1807" s="6"/>
      <c r="AE1807" s="6"/>
      <c r="AF1807" s="6"/>
      <c r="AG1807" s="6"/>
      <c r="AH1807" s="6"/>
      <c r="AI1807" s="6"/>
      <c r="AJ1807" s="6"/>
    </row>
    <row r="1808" spans="2:36" s="9" customFormat="1" ht="6" hidden="1" customHeight="1" x14ac:dyDescent="0.35">
      <c r="B1808" s="10"/>
      <c r="F1808" s="7"/>
      <c r="G1808" s="2"/>
      <c r="H1808" s="7"/>
      <c r="I1808" s="7"/>
      <c r="J1808" s="7"/>
      <c r="K1808" s="7"/>
      <c r="L1808" s="7"/>
      <c r="M1808" s="3"/>
      <c r="N1808" s="2"/>
      <c r="O1808" s="7"/>
      <c r="P1808" s="2"/>
      <c r="Q1808" s="7"/>
      <c r="R1808" s="14"/>
      <c r="S1808" s="14"/>
      <c r="T1808" s="20"/>
      <c r="U1808" s="20"/>
      <c r="V1808" s="20"/>
      <c r="W1808" s="32"/>
      <c r="X1808" s="173"/>
      <c r="Y1808" s="174"/>
      <c r="Z1808" s="6"/>
      <c r="AA1808" s="6"/>
      <c r="AB1808" s="6"/>
      <c r="AC1808" s="6"/>
      <c r="AD1808" s="6"/>
      <c r="AE1808" s="6"/>
      <c r="AF1808" s="6"/>
      <c r="AG1808" s="6"/>
      <c r="AH1808" s="6"/>
      <c r="AI1808" s="6"/>
      <c r="AJ1808" s="6"/>
    </row>
    <row r="1809" spans="2:36" s="9" customFormat="1" ht="6" hidden="1" customHeight="1" x14ac:dyDescent="0.35">
      <c r="B1809" s="10"/>
      <c r="F1809" s="7"/>
      <c r="G1809" s="2"/>
      <c r="H1809" s="7"/>
      <c r="I1809" s="7"/>
      <c r="J1809" s="7"/>
      <c r="K1809" s="7"/>
      <c r="L1809" s="7"/>
      <c r="M1809" s="3"/>
      <c r="N1809" s="2"/>
      <c r="O1809" s="7"/>
      <c r="P1809" s="2"/>
      <c r="Q1809" s="7"/>
      <c r="R1809" s="14"/>
      <c r="S1809" s="14"/>
      <c r="T1809" s="20"/>
      <c r="U1809" s="20"/>
      <c r="V1809" s="20"/>
      <c r="W1809" s="32"/>
      <c r="X1809" s="173"/>
      <c r="Y1809" s="174"/>
      <c r="Z1809" s="6"/>
      <c r="AA1809" s="6"/>
      <c r="AB1809" s="6"/>
      <c r="AC1809" s="6"/>
      <c r="AD1809" s="6"/>
      <c r="AE1809" s="6"/>
      <c r="AF1809" s="6"/>
      <c r="AG1809" s="6"/>
      <c r="AH1809" s="6"/>
      <c r="AI1809" s="6"/>
      <c r="AJ1809" s="6"/>
    </row>
    <row r="1810" spans="2:36" s="9" customFormat="1" ht="6" hidden="1" customHeight="1" x14ac:dyDescent="0.35">
      <c r="B1810" s="10"/>
      <c r="F1810" s="7"/>
      <c r="G1810" s="2"/>
      <c r="H1810" s="7"/>
      <c r="I1810" s="7"/>
      <c r="J1810" s="7"/>
      <c r="K1810" s="7"/>
      <c r="L1810" s="7"/>
      <c r="M1810" s="3"/>
      <c r="N1810" s="2"/>
      <c r="O1810" s="7"/>
      <c r="P1810" s="2"/>
      <c r="Q1810" s="7"/>
      <c r="R1810" s="14"/>
      <c r="S1810" s="14"/>
      <c r="T1810" s="20"/>
      <c r="U1810" s="20"/>
      <c r="V1810" s="20"/>
      <c r="W1810" s="32"/>
      <c r="X1810" s="173"/>
      <c r="Y1810" s="174"/>
      <c r="Z1810" s="6"/>
      <c r="AA1810" s="6"/>
      <c r="AB1810" s="6"/>
      <c r="AC1810" s="6"/>
      <c r="AD1810" s="6"/>
      <c r="AE1810" s="6"/>
      <c r="AF1810" s="6"/>
      <c r="AG1810" s="6"/>
      <c r="AH1810" s="6"/>
      <c r="AI1810" s="6"/>
      <c r="AJ1810" s="6"/>
    </row>
    <row r="1811" spans="2:36" s="9" customFormat="1" ht="6" hidden="1" customHeight="1" x14ac:dyDescent="0.35">
      <c r="B1811" s="10"/>
      <c r="F1811" s="7"/>
      <c r="G1811" s="2"/>
      <c r="H1811" s="7"/>
      <c r="I1811" s="7"/>
      <c r="J1811" s="7"/>
      <c r="K1811" s="7"/>
      <c r="L1811" s="7"/>
      <c r="M1811" s="3"/>
      <c r="N1811" s="2"/>
      <c r="O1811" s="7"/>
      <c r="P1811" s="2"/>
      <c r="Q1811" s="7"/>
      <c r="R1811" s="14"/>
      <c r="S1811" s="14"/>
      <c r="T1811" s="20"/>
      <c r="U1811" s="20"/>
      <c r="V1811" s="20"/>
      <c r="W1811" s="32"/>
      <c r="X1811" s="173"/>
      <c r="Y1811" s="174"/>
      <c r="Z1811" s="6"/>
      <c r="AA1811" s="6"/>
      <c r="AB1811" s="6"/>
      <c r="AC1811" s="6"/>
      <c r="AD1811" s="6"/>
      <c r="AE1811" s="6"/>
      <c r="AF1811" s="6"/>
      <c r="AG1811" s="6"/>
      <c r="AH1811" s="6"/>
      <c r="AI1811" s="6"/>
      <c r="AJ1811" s="6"/>
    </row>
    <row r="1812" spans="2:36" s="9" customFormat="1" ht="6" hidden="1" customHeight="1" x14ac:dyDescent="0.35">
      <c r="B1812" s="10"/>
      <c r="F1812" s="7"/>
      <c r="G1812" s="2"/>
      <c r="H1812" s="7"/>
      <c r="I1812" s="7"/>
      <c r="J1812" s="7"/>
      <c r="K1812" s="7"/>
      <c r="L1812" s="7"/>
      <c r="M1812" s="3"/>
      <c r="N1812" s="2"/>
      <c r="O1812" s="7"/>
      <c r="P1812" s="2"/>
      <c r="Q1812" s="7"/>
      <c r="R1812" s="14"/>
      <c r="S1812" s="14"/>
      <c r="T1812" s="20"/>
      <c r="U1812" s="20"/>
      <c r="V1812" s="20"/>
      <c r="W1812" s="32"/>
      <c r="X1812" s="173"/>
      <c r="Y1812" s="174"/>
      <c r="Z1812" s="6"/>
      <c r="AA1812" s="6"/>
      <c r="AB1812" s="6"/>
      <c r="AC1812" s="6"/>
      <c r="AD1812" s="6"/>
      <c r="AE1812" s="6"/>
      <c r="AF1812" s="6"/>
      <c r="AG1812" s="6"/>
      <c r="AH1812" s="6"/>
      <c r="AI1812" s="6"/>
      <c r="AJ1812" s="6"/>
    </row>
    <row r="1813" spans="2:36" s="9" customFormat="1" ht="6" hidden="1" customHeight="1" x14ac:dyDescent="0.35">
      <c r="B1813" s="10"/>
      <c r="F1813" s="7"/>
      <c r="G1813" s="2"/>
      <c r="H1813" s="7"/>
      <c r="I1813" s="7"/>
      <c r="J1813" s="7"/>
      <c r="K1813" s="7"/>
      <c r="L1813" s="7"/>
      <c r="M1813" s="3"/>
      <c r="N1813" s="2"/>
      <c r="O1813" s="7"/>
      <c r="P1813" s="2"/>
      <c r="Q1813" s="7"/>
      <c r="R1813" s="14"/>
      <c r="S1813" s="14"/>
      <c r="T1813" s="20"/>
      <c r="U1813" s="20"/>
      <c r="V1813" s="20"/>
      <c r="W1813" s="32"/>
      <c r="X1813" s="173"/>
      <c r="Y1813" s="174"/>
      <c r="Z1813" s="6"/>
      <c r="AA1813" s="6"/>
      <c r="AB1813" s="6"/>
      <c r="AC1813" s="6"/>
      <c r="AD1813" s="6"/>
      <c r="AE1813" s="6"/>
      <c r="AF1813" s="6"/>
      <c r="AG1813" s="6"/>
      <c r="AH1813" s="6"/>
      <c r="AI1813" s="6"/>
      <c r="AJ1813" s="6"/>
    </row>
    <row r="1814" spans="2:36" s="9" customFormat="1" ht="6" hidden="1" customHeight="1" x14ac:dyDescent="0.35">
      <c r="B1814" s="10"/>
      <c r="F1814" s="7"/>
      <c r="G1814" s="2"/>
      <c r="H1814" s="7"/>
      <c r="I1814" s="7"/>
      <c r="J1814" s="7"/>
      <c r="K1814" s="7"/>
      <c r="L1814" s="7"/>
      <c r="M1814" s="3"/>
      <c r="N1814" s="2"/>
      <c r="O1814" s="7"/>
      <c r="P1814" s="2"/>
      <c r="Q1814" s="7"/>
      <c r="R1814" s="14"/>
      <c r="S1814" s="14"/>
      <c r="T1814" s="20"/>
      <c r="U1814" s="20"/>
      <c r="V1814" s="20"/>
      <c r="W1814" s="32"/>
      <c r="X1814" s="173"/>
      <c r="Y1814" s="174"/>
      <c r="Z1814" s="6"/>
      <c r="AA1814" s="6"/>
      <c r="AB1814" s="6"/>
      <c r="AC1814" s="6"/>
      <c r="AD1814" s="6"/>
      <c r="AE1814" s="6"/>
      <c r="AF1814" s="6"/>
      <c r="AG1814" s="6"/>
      <c r="AH1814" s="6"/>
      <c r="AI1814" s="6"/>
      <c r="AJ1814" s="6"/>
    </row>
    <row r="1815" spans="2:36" s="9" customFormat="1" ht="6" hidden="1" customHeight="1" x14ac:dyDescent="0.35">
      <c r="B1815" s="10"/>
      <c r="F1815" s="7"/>
      <c r="G1815" s="2"/>
      <c r="H1815" s="7"/>
      <c r="I1815" s="7"/>
      <c r="J1815" s="7"/>
      <c r="K1815" s="7"/>
      <c r="L1815" s="7"/>
      <c r="M1815" s="3"/>
      <c r="N1815" s="2"/>
      <c r="O1815" s="7"/>
      <c r="P1815" s="2"/>
      <c r="Q1815" s="7"/>
      <c r="R1815" s="14"/>
      <c r="S1815" s="14"/>
      <c r="T1815" s="20"/>
      <c r="U1815" s="20"/>
      <c r="V1815" s="20"/>
      <c r="W1815" s="32"/>
      <c r="X1815" s="173"/>
      <c r="Y1815" s="174"/>
      <c r="Z1815" s="6"/>
      <c r="AA1815" s="6"/>
      <c r="AB1815" s="6"/>
      <c r="AC1815" s="6"/>
      <c r="AD1815" s="6"/>
      <c r="AE1815" s="6"/>
      <c r="AF1815" s="6"/>
      <c r="AG1815" s="6"/>
      <c r="AH1815" s="6"/>
      <c r="AI1815" s="6"/>
      <c r="AJ1815" s="6"/>
    </row>
    <row r="1816" spans="2:36" s="9" customFormat="1" ht="6" hidden="1" customHeight="1" x14ac:dyDescent="0.35">
      <c r="B1816" s="10"/>
      <c r="F1816" s="7"/>
      <c r="G1816" s="2"/>
      <c r="H1816" s="7"/>
      <c r="I1816" s="7"/>
      <c r="J1816" s="7"/>
      <c r="K1816" s="7"/>
      <c r="L1816" s="7"/>
      <c r="M1816" s="3"/>
      <c r="N1816" s="2"/>
      <c r="O1816" s="7"/>
      <c r="P1816" s="2"/>
      <c r="Q1816" s="7"/>
      <c r="R1816" s="14"/>
      <c r="S1816" s="14"/>
      <c r="T1816" s="20"/>
      <c r="U1816" s="20"/>
      <c r="V1816" s="20"/>
      <c r="W1816" s="32"/>
      <c r="X1816" s="173"/>
      <c r="Y1816" s="174"/>
      <c r="Z1816" s="6"/>
      <c r="AA1816" s="6"/>
      <c r="AB1816" s="6"/>
      <c r="AC1816" s="6"/>
      <c r="AD1816" s="6"/>
      <c r="AE1816" s="6"/>
      <c r="AF1816" s="6"/>
      <c r="AG1816" s="6"/>
      <c r="AH1816" s="6"/>
      <c r="AI1816" s="6"/>
      <c r="AJ1816" s="6"/>
    </row>
    <row r="1817" spans="2:36" s="9" customFormat="1" ht="6" hidden="1" customHeight="1" x14ac:dyDescent="0.35">
      <c r="B1817" s="10"/>
      <c r="F1817" s="7"/>
      <c r="G1817" s="2"/>
      <c r="H1817" s="7"/>
      <c r="I1817" s="7"/>
      <c r="J1817" s="7"/>
      <c r="K1817" s="7"/>
      <c r="L1817" s="7"/>
      <c r="M1817" s="3"/>
      <c r="N1817" s="2"/>
      <c r="O1817" s="7"/>
      <c r="P1817" s="2"/>
      <c r="Q1817" s="7"/>
      <c r="R1817" s="14"/>
      <c r="S1817" s="14"/>
      <c r="T1817" s="20"/>
      <c r="U1817" s="20"/>
      <c r="V1817" s="20"/>
      <c r="W1817" s="32"/>
      <c r="X1817" s="173"/>
      <c r="Y1817" s="174"/>
      <c r="Z1817" s="6"/>
      <c r="AA1817" s="6"/>
      <c r="AB1817" s="6"/>
      <c r="AC1817" s="6"/>
      <c r="AD1817" s="6"/>
      <c r="AE1817" s="6"/>
      <c r="AF1817" s="6"/>
      <c r="AG1817" s="6"/>
      <c r="AH1817" s="6"/>
      <c r="AI1817" s="6"/>
      <c r="AJ1817" s="6"/>
    </row>
    <row r="1818" spans="2:36" s="9" customFormat="1" ht="6" hidden="1" customHeight="1" x14ac:dyDescent="0.35">
      <c r="B1818" s="10"/>
      <c r="F1818" s="7"/>
      <c r="G1818" s="2"/>
      <c r="H1818" s="7"/>
      <c r="I1818" s="7"/>
      <c r="J1818" s="7"/>
      <c r="K1818" s="7"/>
      <c r="L1818" s="7"/>
      <c r="M1818" s="3"/>
      <c r="N1818" s="2"/>
      <c r="O1818" s="7"/>
      <c r="P1818" s="2"/>
      <c r="Q1818" s="7"/>
      <c r="R1818" s="14"/>
      <c r="S1818" s="14"/>
      <c r="T1818" s="20"/>
      <c r="U1818" s="20"/>
      <c r="V1818" s="20"/>
      <c r="W1818" s="32"/>
      <c r="X1818" s="173"/>
      <c r="Y1818" s="174"/>
      <c r="Z1818" s="6"/>
      <c r="AA1818" s="6"/>
      <c r="AB1818" s="6"/>
      <c r="AC1818" s="6"/>
      <c r="AD1818" s="6"/>
      <c r="AE1818" s="6"/>
      <c r="AF1818" s="6"/>
      <c r="AG1818" s="6"/>
      <c r="AH1818" s="6"/>
      <c r="AI1818" s="6"/>
      <c r="AJ1818" s="6"/>
    </row>
    <row r="1819" spans="2:36" s="9" customFormat="1" ht="6" hidden="1" customHeight="1" x14ac:dyDescent="0.35">
      <c r="B1819" s="10"/>
      <c r="F1819" s="7"/>
      <c r="G1819" s="2"/>
      <c r="H1819" s="7"/>
      <c r="I1819" s="7"/>
      <c r="J1819" s="7"/>
      <c r="K1819" s="7"/>
      <c r="L1819" s="7"/>
      <c r="M1819" s="3"/>
      <c r="N1819" s="2"/>
      <c r="O1819" s="7"/>
      <c r="P1819" s="2"/>
      <c r="Q1819" s="7"/>
      <c r="R1819" s="14"/>
      <c r="S1819" s="14"/>
      <c r="T1819" s="20"/>
      <c r="U1819" s="20"/>
      <c r="V1819" s="20"/>
      <c r="W1819" s="32"/>
      <c r="X1819" s="173"/>
      <c r="Y1819" s="174"/>
      <c r="Z1819" s="6"/>
      <c r="AA1819" s="6"/>
      <c r="AB1819" s="6"/>
      <c r="AC1819" s="6"/>
      <c r="AD1819" s="6"/>
      <c r="AE1819" s="6"/>
      <c r="AF1819" s="6"/>
      <c r="AG1819" s="6"/>
      <c r="AH1819" s="6"/>
      <c r="AI1819" s="6"/>
      <c r="AJ1819" s="6"/>
    </row>
    <row r="1820" spans="2:36" s="9" customFormat="1" ht="6" hidden="1" customHeight="1" x14ac:dyDescent="0.35">
      <c r="B1820" s="10"/>
      <c r="F1820" s="7"/>
      <c r="G1820" s="2"/>
      <c r="H1820" s="7"/>
      <c r="I1820" s="7"/>
      <c r="J1820" s="7"/>
      <c r="K1820" s="7"/>
      <c r="L1820" s="7"/>
      <c r="M1820" s="3"/>
      <c r="N1820" s="2"/>
      <c r="O1820" s="7"/>
      <c r="P1820" s="2"/>
      <c r="Q1820" s="7"/>
      <c r="R1820" s="14"/>
      <c r="S1820" s="14"/>
      <c r="T1820" s="20"/>
      <c r="U1820" s="20"/>
      <c r="V1820" s="20"/>
      <c r="W1820" s="32"/>
      <c r="X1820" s="173"/>
      <c r="Y1820" s="174"/>
      <c r="Z1820" s="6"/>
      <c r="AA1820" s="6"/>
      <c r="AB1820" s="6"/>
      <c r="AC1820" s="6"/>
      <c r="AD1820" s="6"/>
      <c r="AE1820" s="6"/>
      <c r="AF1820" s="6"/>
      <c r="AG1820" s="6"/>
      <c r="AH1820" s="6"/>
      <c r="AI1820" s="6"/>
      <c r="AJ1820" s="6"/>
    </row>
    <row r="1821" spans="2:36" s="9" customFormat="1" ht="6" hidden="1" customHeight="1" x14ac:dyDescent="0.35">
      <c r="B1821" s="10"/>
      <c r="F1821" s="7"/>
      <c r="G1821" s="2"/>
      <c r="H1821" s="7"/>
      <c r="I1821" s="7"/>
      <c r="J1821" s="7"/>
      <c r="K1821" s="7"/>
      <c r="L1821" s="7"/>
      <c r="M1821" s="3"/>
      <c r="N1821" s="2"/>
      <c r="O1821" s="7"/>
      <c r="P1821" s="2"/>
      <c r="Q1821" s="7"/>
      <c r="R1821" s="14"/>
      <c r="S1821" s="14"/>
      <c r="T1821" s="20"/>
      <c r="U1821" s="20"/>
      <c r="V1821" s="20"/>
      <c r="W1821" s="32"/>
      <c r="X1821" s="173"/>
      <c r="Y1821" s="174"/>
      <c r="Z1821" s="6"/>
      <c r="AA1821" s="6"/>
      <c r="AB1821" s="6"/>
      <c r="AC1821" s="6"/>
      <c r="AD1821" s="6"/>
      <c r="AE1821" s="6"/>
      <c r="AF1821" s="6"/>
      <c r="AG1821" s="6"/>
      <c r="AH1821" s="6"/>
      <c r="AI1821" s="6"/>
      <c r="AJ1821" s="6"/>
    </row>
    <row r="1822" spans="2:36" s="9" customFormat="1" ht="6" hidden="1" customHeight="1" x14ac:dyDescent="0.35">
      <c r="B1822" s="10"/>
      <c r="F1822" s="7"/>
      <c r="G1822" s="2"/>
      <c r="H1822" s="7"/>
      <c r="I1822" s="7"/>
      <c r="J1822" s="7"/>
      <c r="K1822" s="7"/>
      <c r="L1822" s="7"/>
      <c r="M1822" s="3"/>
      <c r="N1822" s="2"/>
      <c r="O1822" s="7"/>
      <c r="P1822" s="2"/>
      <c r="Q1822" s="7"/>
      <c r="R1822" s="14"/>
      <c r="S1822" s="14"/>
      <c r="T1822" s="20"/>
      <c r="U1822" s="20"/>
      <c r="V1822" s="20"/>
      <c r="W1822" s="32"/>
      <c r="X1822" s="173"/>
      <c r="Y1822" s="174"/>
      <c r="Z1822" s="6"/>
      <c r="AA1822" s="6"/>
      <c r="AB1822" s="6"/>
      <c r="AC1822" s="6"/>
      <c r="AD1822" s="6"/>
      <c r="AE1822" s="6"/>
      <c r="AF1822" s="6"/>
      <c r="AG1822" s="6"/>
      <c r="AH1822" s="6"/>
      <c r="AI1822" s="6"/>
      <c r="AJ1822" s="6"/>
    </row>
    <row r="1823" spans="2:36" s="9" customFormat="1" ht="6" hidden="1" customHeight="1" x14ac:dyDescent="0.35">
      <c r="B1823" s="10"/>
      <c r="F1823" s="7"/>
      <c r="G1823" s="2"/>
      <c r="H1823" s="7"/>
      <c r="I1823" s="7"/>
      <c r="J1823" s="7"/>
      <c r="K1823" s="7"/>
      <c r="L1823" s="7"/>
      <c r="M1823" s="3"/>
      <c r="N1823" s="2"/>
      <c r="O1823" s="7"/>
      <c r="P1823" s="2"/>
      <c r="Q1823" s="7"/>
      <c r="R1823" s="14"/>
      <c r="S1823" s="14"/>
      <c r="T1823" s="20"/>
      <c r="U1823" s="20"/>
      <c r="V1823" s="20"/>
      <c r="W1823" s="32"/>
      <c r="X1823" s="173"/>
      <c r="Y1823" s="174"/>
      <c r="Z1823" s="6"/>
      <c r="AA1823" s="6"/>
      <c r="AB1823" s="6"/>
      <c r="AC1823" s="6"/>
      <c r="AD1823" s="6"/>
      <c r="AE1823" s="6"/>
      <c r="AF1823" s="6"/>
      <c r="AG1823" s="6"/>
      <c r="AH1823" s="6"/>
      <c r="AI1823" s="6"/>
      <c r="AJ1823" s="6"/>
    </row>
    <row r="1824" spans="2:36" s="9" customFormat="1" ht="6" hidden="1" customHeight="1" x14ac:dyDescent="0.35">
      <c r="B1824" s="10"/>
      <c r="F1824" s="7"/>
      <c r="G1824" s="2"/>
      <c r="H1824" s="7"/>
      <c r="I1824" s="7"/>
      <c r="J1824" s="7"/>
      <c r="K1824" s="7"/>
      <c r="L1824" s="7"/>
      <c r="M1824" s="3"/>
      <c r="N1824" s="2"/>
      <c r="O1824" s="7"/>
      <c r="P1824" s="2"/>
      <c r="Q1824" s="7"/>
      <c r="R1824" s="14"/>
      <c r="S1824" s="14"/>
      <c r="T1824" s="20"/>
      <c r="U1824" s="20"/>
      <c r="V1824" s="20"/>
      <c r="W1824" s="32"/>
      <c r="X1824" s="173"/>
      <c r="Y1824" s="174"/>
      <c r="Z1824" s="6"/>
      <c r="AA1824" s="6"/>
      <c r="AB1824" s="6"/>
      <c r="AC1824" s="6"/>
      <c r="AD1824" s="6"/>
      <c r="AE1824" s="6"/>
      <c r="AF1824" s="6"/>
      <c r="AG1824" s="6"/>
      <c r="AH1824" s="6"/>
      <c r="AI1824" s="6"/>
      <c r="AJ1824" s="6"/>
    </row>
    <row r="1825" spans="2:36" s="9" customFormat="1" ht="6" hidden="1" customHeight="1" x14ac:dyDescent="0.35">
      <c r="B1825" s="10"/>
      <c r="F1825" s="7"/>
      <c r="G1825" s="2"/>
      <c r="H1825" s="7"/>
      <c r="I1825" s="7"/>
      <c r="J1825" s="7"/>
      <c r="K1825" s="7"/>
      <c r="L1825" s="7"/>
      <c r="M1825" s="3"/>
      <c r="N1825" s="2"/>
      <c r="O1825" s="7"/>
      <c r="P1825" s="2"/>
      <c r="Q1825" s="7"/>
      <c r="R1825" s="14"/>
      <c r="S1825" s="14"/>
      <c r="T1825" s="20"/>
      <c r="U1825" s="20"/>
      <c r="V1825" s="20"/>
      <c r="W1825" s="32"/>
      <c r="X1825" s="173"/>
      <c r="Y1825" s="174"/>
      <c r="Z1825" s="6"/>
      <c r="AA1825" s="6"/>
      <c r="AB1825" s="6"/>
      <c r="AC1825" s="6"/>
      <c r="AD1825" s="6"/>
      <c r="AE1825" s="6"/>
      <c r="AF1825" s="6"/>
      <c r="AG1825" s="6"/>
      <c r="AH1825" s="6"/>
      <c r="AI1825" s="6"/>
      <c r="AJ1825" s="6"/>
    </row>
    <row r="1826" spans="2:36" s="9" customFormat="1" ht="6" hidden="1" customHeight="1" x14ac:dyDescent="0.35">
      <c r="B1826" s="10"/>
      <c r="F1826" s="7"/>
      <c r="G1826" s="2"/>
      <c r="H1826" s="7"/>
      <c r="I1826" s="7"/>
      <c r="J1826" s="7"/>
      <c r="K1826" s="7"/>
      <c r="L1826" s="7"/>
      <c r="M1826" s="3"/>
      <c r="N1826" s="2"/>
      <c r="O1826" s="7"/>
      <c r="P1826" s="2"/>
      <c r="Q1826" s="7"/>
      <c r="R1826" s="14"/>
      <c r="S1826" s="14"/>
      <c r="T1826" s="20"/>
      <c r="U1826" s="20"/>
      <c r="V1826" s="20"/>
      <c r="W1826" s="32"/>
      <c r="X1826" s="173"/>
      <c r="Y1826" s="174"/>
      <c r="Z1826" s="6"/>
      <c r="AA1826" s="6"/>
      <c r="AB1826" s="6"/>
      <c r="AC1826" s="6"/>
      <c r="AD1826" s="6"/>
      <c r="AE1826" s="6"/>
      <c r="AF1826" s="6"/>
      <c r="AG1826" s="6"/>
      <c r="AH1826" s="6"/>
      <c r="AI1826" s="6"/>
      <c r="AJ1826" s="6"/>
    </row>
    <row r="1827" spans="2:36" s="9" customFormat="1" ht="6" hidden="1" customHeight="1" x14ac:dyDescent="0.35">
      <c r="B1827" s="10"/>
      <c r="F1827" s="7"/>
      <c r="G1827" s="2"/>
      <c r="H1827" s="7"/>
      <c r="I1827" s="7"/>
      <c r="J1827" s="7"/>
      <c r="K1827" s="7"/>
      <c r="L1827" s="7"/>
      <c r="M1827" s="3"/>
      <c r="N1827" s="2"/>
      <c r="O1827" s="7"/>
      <c r="P1827" s="2"/>
      <c r="Q1827" s="7"/>
      <c r="R1827" s="14"/>
      <c r="S1827" s="14"/>
      <c r="T1827" s="20"/>
      <c r="U1827" s="20"/>
      <c r="V1827" s="20"/>
      <c r="W1827" s="32"/>
      <c r="X1827" s="173"/>
      <c r="Y1827" s="174"/>
      <c r="Z1827" s="6"/>
      <c r="AA1827" s="6"/>
      <c r="AB1827" s="6"/>
      <c r="AC1827" s="6"/>
      <c r="AD1827" s="6"/>
      <c r="AE1827" s="6"/>
      <c r="AF1827" s="6"/>
      <c r="AG1827" s="6"/>
      <c r="AH1827" s="6"/>
      <c r="AI1827" s="6"/>
      <c r="AJ1827" s="6"/>
    </row>
    <row r="1828" spans="2:36" s="9" customFormat="1" ht="6" hidden="1" customHeight="1" x14ac:dyDescent="0.35">
      <c r="B1828" s="10"/>
      <c r="F1828" s="7"/>
      <c r="G1828" s="2"/>
      <c r="H1828" s="7"/>
      <c r="I1828" s="7"/>
      <c r="J1828" s="7"/>
      <c r="K1828" s="7"/>
      <c r="L1828" s="7"/>
      <c r="M1828" s="3"/>
      <c r="N1828" s="2"/>
      <c r="O1828" s="7"/>
      <c r="P1828" s="2"/>
      <c r="Q1828" s="7"/>
      <c r="R1828" s="14"/>
      <c r="S1828" s="14"/>
      <c r="T1828" s="20"/>
      <c r="U1828" s="20"/>
      <c r="V1828" s="20"/>
      <c r="W1828" s="32"/>
      <c r="X1828" s="173"/>
      <c r="Y1828" s="174"/>
      <c r="Z1828" s="6"/>
      <c r="AA1828" s="6"/>
      <c r="AB1828" s="6"/>
      <c r="AC1828" s="6"/>
      <c r="AD1828" s="6"/>
      <c r="AE1828" s="6"/>
      <c r="AF1828" s="6"/>
      <c r="AG1828" s="6"/>
      <c r="AH1828" s="6"/>
      <c r="AI1828" s="6"/>
      <c r="AJ1828" s="6"/>
    </row>
    <row r="1829" spans="2:36" s="9" customFormat="1" ht="6" hidden="1" customHeight="1" x14ac:dyDescent="0.35">
      <c r="B1829" s="10"/>
      <c r="F1829" s="7"/>
      <c r="G1829" s="2"/>
      <c r="H1829" s="7"/>
      <c r="I1829" s="7"/>
      <c r="J1829" s="7"/>
      <c r="K1829" s="7"/>
      <c r="L1829" s="7"/>
      <c r="M1829" s="3"/>
      <c r="N1829" s="2"/>
      <c r="O1829" s="7"/>
      <c r="P1829" s="2"/>
      <c r="Q1829" s="7"/>
      <c r="R1829" s="14"/>
      <c r="S1829" s="14"/>
      <c r="T1829" s="20"/>
      <c r="U1829" s="20"/>
      <c r="V1829" s="20"/>
      <c r="W1829" s="32"/>
      <c r="X1829" s="173"/>
      <c r="Y1829" s="174"/>
      <c r="Z1829" s="6"/>
      <c r="AA1829" s="6"/>
      <c r="AB1829" s="6"/>
      <c r="AC1829" s="6"/>
      <c r="AD1829" s="6"/>
      <c r="AE1829" s="6"/>
      <c r="AF1829" s="6"/>
      <c r="AG1829" s="6"/>
      <c r="AH1829" s="6"/>
      <c r="AI1829" s="6"/>
      <c r="AJ1829" s="6"/>
    </row>
    <row r="1830" spans="2:36" s="9" customFormat="1" ht="6" hidden="1" customHeight="1" x14ac:dyDescent="0.35">
      <c r="B1830" s="10"/>
      <c r="F1830" s="7"/>
      <c r="G1830" s="2"/>
      <c r="H1830" s="7"/>
      <c r="I1830" s="7"/>
      <c r="J1830" s="7"/>
      <c r="K1830" s="7"/>
      <c r="L1830" s="7"/>
      <c r="M1830" s="3"/>
      <c r="N1830" s="2"/>
      <c r="O1830" s="7"/>
      <c r="P1830" s="2"/>
      <c r="Q1830" s="7"/>
      <c r="R1830" s="14"/>
      <c r="S1830" s="14"/>
      <c r="T1830" s="20"/>
      <c r="U1830" s="20"/>
      <c r="V1830" s="20"/>
      <c r="W1830" s="32"/>
      <c r="X1830" s="173"/>
      <c r="Y1830" s="174"/>
      <c r="Z1830" s="6"/>
      <c r="AA1830" s="6"/>
      <c r="AB1830" s="6"/>
      <c r="AC1830" s="6"/>
      <c r="AD1830" s="6"/>
      <c r="AE1830" s="6"/>
      <c r="AF1830" s="6"/>
      <c r="AG1830" s="6"/>
      <c r="AH1830" s="6"/>
      <c r="AI1830" s="6"/>
      <c r="AJ1830" s="6"/>
    </row>
    <row r="1831" spans="2:36" s="9" customFormat="1" ht="6" hidden="1" customHeight="1" x14ac:dyDescent="0.35">
      <c r="B1831" s="10"/>
      <c r="F1831" s="7"/>
      <c r="G1831" s="2"/>
      <c r="H1831" s="7"/>
      <c r="I1831" s="7"/>
      <c r="J1831" s="7"/>
      <c r="K1831" s="7"/>
      <c r="L1831" s="7"/>
      <c r="M1831" s="3"/>
      <c r="N1831" s="2"/>
      <c r="O1831" s="7"/>
      <c r="P1831" s="2"/>
      <c r="Q1831" s="7"/>
      <c r="R1831" s="14"/>
      <c r="S1831" s="14"/>
      <c r="T1831" s="20"/>
      <c r="U1831" s="20"/>
      <c r="V1831" s="20"/>
      <c r="W1831" s="32"/>
      <c r="X1831" s="173"/>
      <c r="Y1831" s="174"/>
      <c r="Z1831" s="6"/>
      <c r="AA1831" s="6"/>
      <c r="AB1831" s="6"/>
      <c r="AC1831" s="6"/>
      <c r="AD1831" s="6"/>
      <c r="AE1831" s="6"/>
      <c r="AF1831" s="6"/>
      <c r="AG1831" s="6"/>
      <c r="AH1831" s="6"/>
      <c r="AI1831" s="6"/>
      <c r="AJ1831" s="6"/>
    </row>
    <row r="1832" spans="2:36" s="9" customFormat="1" ht="6" hidden="1" customHeight="1" x14ac:dyDescent="0.35">
      <c r="B1832" s="10"/>
      <c r="F1832" s="7"/>
      <c r="G1832" s="2"/>
      <c r="H1832" s="7"/>
      <c r="I1832" s="7"/>
      <c r="J1832" s="7"/>
      <c r="K1832" s="7"/>
      <c r="L1832" s="7"/>
      <c r="M1832" s="3"/>
      <c r="N1832" s="2"/>
      <c r="O1832" s="7"/>
      <c r="P1832" s="2"/>
      <c r="Q1832" s="7"/>
      <c r="R1832" s="14"/>
      <c r="S1832" s="14"/>
      <c r="T1832" s="20"/>
      <c r="U1832" s="20"/>
      <c r="V1832" s="20"/>
      <c r="W1832" s="32"/>
      <c r="X1832" s="173"/>
      <c r="Y1832" s="174"/>
      <c r="Z1832" s="6"/>
      <c r="AA1832" s="6"/>
      <c r="AB1832" s="6"/>
      <c r="AC1832" s="6"/>
      <c r="AD1832" s="6"/>
      <c r="AE1832" s="6"/>
      <c r="AF1832" s="6"/>
      <c r="AG1832" s="6"/>
      <c r="AH1832" s="6"/>
      <c r="AI1832" s="6"/>
      <c r="AJ1832" s="6"/>
    </row>
    <row r="1833" spans="2:36" s="9" customFormat="1" ht="6" hidden="1" customHeight="1" x14ac:dyDescent="0.35">
      <c r="B1833" s="10"/>
      <c r="F1833" s="7"/>
      <c r="G1833" s="2"/>
      <c r="H1833" s="7"/>
      <c r="I1833" s="7"/>
      <c r="J1833" s="7"/>
      <c r="K1833" s="7"/>
      <c r="L1833" s="7"/>
      <c r="M1833" s="3"/>
      <c r="N1833" s="2"/>
      <c r="O1833" s="7"/>
      <c r="P1833" s="2"/>
      <c r="Q1833" s="7"/>
      <c r="R1833" s="14"/>
      <c r="S1833" s="14"/>
      <c r="T1833" s="20"/>
      <c r="U1833" s="20"/>
      <c r="V1833" s="20"/>
      <c r="W1833" s="32"/>
      <c r="X1833" s="173"/>
      <c r="Y1833" s="174"/>
      <c r="Z1833" s="6"/>
      <c r="AA1833" s="6"/>
      <c r="AB1833" s="6"/>
      <c r="AC1833" s="6"/>
      <c r="AD1833" s="6"/>
      <c r="AE1833" s="6"/>
      <c r="AF1833" s="6"/>
      <c r="AG1833" s="6"/>
      <c r="AH1833" s="6"/>
      <c r="AI1833" s="6"/>
      <c r="AJ1833" s="6"/>
    </row>
    <row r="1834" spans="2:36" s="9" customFormat="1" ht="6" hidden="1" customHeight="1" x14ac:dyDescent="0.35">
      <c r="B1834" s="10"/>
      <c r="F1834" s="7"/>
      <c r="G1834" s="2"/>
      <c r="H1834" s="7"/>
      <c r="I1834" s="7"/>
      <c r="J1834" s="7"/>
      <c r="K1834" s="7"/>
      <c r="L1834" s="7"/>
      <c r="M1834" s="3"/>
      <c r="N1834" s="2"/>
      <c r="O1834" s="7"/>
      <c r="P1834" s="2"/>
      <c r="Q1834" s="7"/>
      <c r="R1834" s="14"/>
      <c r="S1834" s="14"/>
      <c r="T1834" s="20"/>
      <c r="U1834" s="20"/>
      <c r="V1834" s="20"/>
      <c r="W1834" s="32"/>
      <c r="X1834" s="173"/>
      <c r="Y1834" s="174"/>
      <c r="Z1834" s="6"/>
      <c r="AA1834" s="6"/>
      <c r="AB1834" s="6"/>
      <c r="AC1834" s="6"/>
      <c r="AD1834" s="6"/>
      <c r="AE1834" s="6"/>
      <c r="AF1834" s="6"/>
      <c r="AG1834" s="6"/>
      <c r="AH1834" s="6"/>
      <c r="AI1834" s="6"/>
      <c r="AJ1834" s="6"/>
    </row>
    <row r="1835" spans="2:36" s="9" customFormat="1" ht="6" hidden="1" customHeight="1" x14ac:dyDescent="0.35">
      <c r="B1835" s="10"/>
      <c r="F1835" s="7"/>
      <c r="G1835" s="2"/>
      <c r="H1835" s="7"/>
      <c r="I1835" s="7"/>
      <c r="J1835" s="7"/>
      <c r="K1835" s="7"/>
      <c r="L1835" s="7"/>
      <c r="M1835" s="3"/>
      <c r="N1835" s="2"/>
      <c r="O1835" s="7"/>
      <c r="P1835" s="2"/>
      <c r="Q1835" s="7"/>
      <c r="R1835" s="14"/>
      <c r="S1835" s="14"/>
      <c r="T1835" s="20"/>
      <c r="U1835" s="20"/>
      <c r="V1835" s="20"/>
      <c r="W1835" s="32"/>
      <c r="X1835" s="173"/>
      <c r="Y1835" s="174"/>
      <c r="Z1835" s="6"/>
      <c r="AA1835" s="6"/>
      <c r="AB1835" s="6"/>
      <c r="AC1835" s="6"/>
      <c r="AD1835" s="6"/>
      <c r="AE1835" s="6"/>
      <c r="AF1835" s="6"/>
      <c r="AG1835" s="6"/>
      <c r="AH1835" s="6"/>
      <c r="AI1835" s="6"/>
      <c r="AJ1835" s="6"/>
    </row>
    <row r="1836" spans="2:36" s="9" customFormat="1" ht="6" hidden="1" customHeight="1" x14ac:dyDescent="0.35">
      <c r="B1836" s="10"/>
      <c r="F1836" s="7"/>
      <c r="G1836" s="2"/>
      <c r="H1836" s="7"/>
      <c r="I1836" s="7"/>
      <c r="J1836" s="7"/>
      <c r="K1836" s="7"/>
      <c r="L1836" s="7"/>
      <c r="M1836" s="3"/>
      <c r="N1836" s="2"/>
      <c r="O1836" s="7"/>
      <c r="P1836" s="2"/>
      <c r="Q1836" s="7"/>
      <c r="R1836" s="14"/>
      <c r="S1836" s="14"/>
      <c r="T1836" s="20"/>
      <c r="U1836" s="20"/>
      <c r="V1836" s="20"/>
      <c r="W1836" s="32"/>
      <c r="X1836" s="173"/>
      <c r="Y1836" s="174"/>
      <c r="Z1836" s="6"/>
      <c r="AA1836" s="6"/>
      <c r="AB1836" s="6"/>
      <c r="AC1836" s="6"/>
      <c r="AD1836" s="6"/>
      <c r="AE1836" s="6"/>
      <c r="AF1836" s="6"/>
      <c r="AG1836" s="6"/>
      <c r="AH1836" s="6"/>
      <c r="AI1836" s="6"/>
      <c r="AJ1836" s="6"/>
    </row>
    <row r="1837" spans="2:36" s="9" customFormat="1" ht="6" hidden="1" customHeight="1" x14ac:dyDescent="0.35">
      <c r="B1837" s="10"/>
      <c r="F1837" s="7"/>
      <c r="G1837" s="2"/>
      <c r="H1837" s="7"/>
      <c r="I1837" s="7"/>
      <c r="J1837" s="7"/>
      <c r="K1837" s="7"/>
      <c r="L1837" s="7"/>
      <c r="M1837" s="3"/>
      <c r="N1837" s="2"/>
      <c r="O1837" s="7"/>
      <c r="P1837" s="2"/>
      <c r="Q1837" s="7"/>
      <c r="R1837" s="14"/>
      <c r="S1837" s="14"/>
      <c r="T1837" s="20"/>
      <c r="U1837" s="20"/>
      <c r="V1837" s="20"/>
      <c r="W1837" s="32"/>
      <c r="X1837" s="173"/>
      <c r="Y1837" s="174"/>
      <c r="Z1837" s="6"/>
      <c r="AA1837" s="6"/>
      <c r="AB1837" s="6"/>
      <c r="AC1837" s="6"/>
      <c r="AD1837" s="6"/>
      <c r="AE1837" s="6"/>
      <c r="AF1837" s="6"/>
      <c r="AG1837" s="6"/>
      <c r="AH1837" s="6"/>
      <c r="AI1837" s="6"/>
      <c r="AJ1837" s="6"/>
    </row>
    <row r="1838" spans="2:36" s="9" customFormat="1" ht="6" hidden="1" customHeight="1" x14ac:dyDescent="0.35">
      <c r="B1838" s="10"/>
      <c r="F1838" s="7"/>
      <c r="G1838" s="2"/>
      <c r="H1838" s="7"/>
      <c r="I1838" s="7"/>
      <c r="J1838" s="7"/>
      <c r="K1838" s="7"/>
      <c r="L1838" s="7"/>
      <c r="M1838" s="3"/>
      <c r="N1838" s="2"/>
      <c r="O1838" s="7"/>
      <c r="P1838" s="2"/>
      <c r="Q1838" s="7"/>
      <c r="R1838" s="14"/>
      <c r="S1838" s="14"/>
      <c r="T1838" s="20"/>
      <c r="U1838" s="20"/>
      <c r="V1838" s="20"/>
      <c r="W1838" s="32"/>
      <c r="X1838" s="173"/>
      <c r="Y1838" s="174"/>
      <c r="Z1838" s="6"/>
      <c r="AA1838" s="6"/>
      <c r="AB1838" s="6"/>
      <c r="AC1838" s="6"/>
      <c r="AD1838" s="6"/>
      <c r="AE1838" s="6"/>
      <c r="AF1838" s="6"/>
      <c r="AG1838" s="6"/>
      <c r="AH1838" s="6"/>
      <c r="AI1838" s="6"/>
      <c r="AJ1838" s="6"/>
    </row>
    <row r="1839" spans="2:36" s="9" customFormat="1" ht="6" hidden="1" customHeight="1" x14ac:dyDescent="0.35">
      <c r="B1839" s="10"/>
      <c r="F1839" s="7"/>
      <c r="G1839" s="2"/>
      <c r="H1839" s="7"/>
      <c r="I1839" s="7"/>
      <c r="J1839" s="7"/>
      <c r="K1839" s="7"/>
      <c r="L1839" s="7"/>
      <c r="M1839" s="3"/>
      <c r="N1839" s="2"/>
      <c r="O1839" s="7"/>
      <c r="P1839" s="2"/>
      <c r="Q1839" s="7"/>
      <c r="R1839" s="14"/>
      <c r="S1839" s="14"/>
      <c r="T1839" s="20"/>
      <c r="U1839" s="20"/>
      <c r="V1839" s="20"/>
      <c r="W1839" s="32"/>
      <c r="X1839" s="173"/>
      <c r="Y1839" s="174"/>
      <c r="Z1839" s="6"/>
      <c r="AA1839" s="6"/>
      <c r="AB1839" s="6"/>
      <c r="AC1839" s="6"/>
      <c r="AD1839" s="6"/>
      <c r="AE1839" s="6"/>
      <c r="AF1839" s="6"/>
      <c r="AG1839" s="6"/>
      <c r="AH1839" s="6"/>
      <c r="AI1839" s="6"/>
      <c r="AJ1839" s="6"/>
    </row>
    <row r="1840" spans="2:36" s="9" customFormat="1" ht="6" hidden="1" customHeight="1" x14ac:dyDescent="0.35">
      <c r="B1840" s="10"/>
      <c r="F1840" s="7"/>
      <c r="G1840" s="2"/>
      <c r="H1840" s="7"/>
      <c r="I1840" s="7"/>
      <c r="J1840" s="7"/>
      <c r="K1840" s="7"/>
      <c r="L1840" s="7"/>
      <c r="M1840" s="3"/>
      <c r="N1840" s="2"/>
      <c r="O1840" s="7"/>
      <c r="P1840" s="2"/>
      <c r="Q1840" s="7"/>
      <c r="R1840" s="14"/>
      <c r="S1840" s="14"/>
      <c r="T1840" s="20"/>
      <c r="U1840" s="20"/>
      <c r="V1840" s="20"/>
      <c r="W1840" s="32"/>
      <c r="X1840" s="173"/>
      <c r="Y1840" s="174"/>
      <c r="Z1840" s="6"/>
      <c r="AA1840" s="6"/>
      <c r="AB1840" s="6"/>
      <c r="AC1840" s="6"/>
      <c r="AD1840" s="6"/>
      <c r="AE1840" s="6"/>
      <c r="AF1840" s="6"/>
      <c r="AG1840" s="6"/>
      <c r="AH1840" s="6"/>
      <c r="AI1840" s="6"/>
      <c r="AJ1840" s="6"/>
    </row>
    <row r="1841" spans="2:36" s="9" customFormat="1" ht="6" hidden="1" customHeight="1" x14ac:dyDescent="0.35">
      <c r="B1841" s="10"/>
      <c r="F1841" s="7"/>
      <c r="G1841" s="2"/>
      <c r="H1841" s="7"/>
      <c r="I1841" s="7"/>
      <c r="J1841" s="7"/>
      <c r="K1841" s="7"/>
      <c r="L1841" s="7"/>
      <c r="M1841" s="3"/>
      <c r="N1841" s="2"/>
      <c r="O1841" s="7"/>
      <c r="P1841" s="2"/>
      <c r="Q1841" s="7"/>
      <c r="R1841" s="14"/>
      <c r="S1841" s="14"/>
      <c r="T1841" s="20"/>
      <c r="U1841" s="20"/>
      <c r="V1841" s="20"/>
      <c r="W1841" s="32"/>
      <c r="X1841" s="173"/>
      <c r="Y1841" s="174"/>
      <c r="Z1841" s="6"/>
      <c r="AA1841" s="6"/>
      <c r="AB1841" s="6"/>
      <c r="AC1841" s="6"/>
      <c r="AD1841" s="6"/>
      <c r="AE1841" s="6"/>
      <c r="AF1841" s="6"/>
      <c r="AG1841" s="6"/>
      <c r="AH1841" s="6"/>
      <c r="AI1841" s="6"/>
      <c r="AJ1841" s="6"/>
    </row>
    <row r="1842" spans="2:36" s="9" customFormat="1" ht="6" hidden="1" customHeight="1" x14ac:dyDescent="0.35">
      <c r="B1842" s="10"/>
      <c r="F1842" s="7"/>
      <c r="G1842" s="2"/>
      <c r="H1842" s="7"/>
      <c r="I1842" s="7"/>
      <c r="J1842" s="7"/>
      <c r="K1842" s="7"/>
      <c r="L1842" s="7"/>
      <c r="M1842" s="3"/>
      <c r="N1842" s="2"/>
      <c r="O1842" s="7"/>
      <c r="P1842" s="2"/>
      <c r="Q1842" s="7"/>
      <c r="R1842" s="14"/>
      <c r="S1842" s="14"/>
      <c r="T1842" s="20"/>
      <c r="U1842" s="20"/>
      <c r="V1842" s="20"/>
      <c r="W1842" s="32"/>
      <c r="X1842" s="173"/>
      <c r="Y1842" s="174"/>
      <c r="Z1842" s="6"/>
      <c r="AA1842" s="6"/>
      <c r="AB1842" s="6"/>
      <c r="AC1842" s="6"/>
      <c r="AD1842" s="6"/>
      <c r="AE1842" s="6"/>
      <c r="AF1842" s="6"/>
      <c r="AG1842" s="6"/>
      <c r="AH1842" s="6"/>
      <c r="AI1842" s="6"/>
      <c r="AJ1842" s="6"/>
    </row>
    <row r="1843" spans="2:36" s="9" customFormat="1" ht="6" hidden="1" customHeight="1" x14ac:dyDescent="0.35">
      <c r="B1843" s="10"/>
      <c r="F1843" s="7"/>
      <c r="G1843" s="2"/>
      <c r="H1843" s="7"/>
      <c r="I1843" s="7"/>
      <c r="J1843" s="7"/>
      <c r="K1843" s="7"/>
      <c r="L1843" s="7"/>
      <c r="M1843" s="3"/>
      <c r="N1843" s="2"/>
      <c r="O1843" s="7"/>
      <c r="P1843" s="2"/>
      <c r="Q1843" s="7"/>
      <c r="R1843" s="14"/>
      <c r="S1843" s="14"/>
      <c r="T1843" s="20"/>
      <c r="U1843" s="20"/>
      <c r="V1843" s="20"/>
      <c r="W1843" s="32"/>
      <c r="X1843" s="173"/>
      <c r="Y1843" s="174"/>
      <c r="Z1843" s="6"/>
      <c r="AA1843" s="6"/>
      <c r="AB1843" s="6"/>
      <c r="AC1843" s="6"/>
      <c r="AD1843" s="6"/>
      <c r="AE1843" s="6"/>
      <c r="AF1843" s="6"/>
      <c r="AG1843" s="6"/>
      <c r="AH1843" s="6"/>
      <c r="AI1843" s="6"/>
      <c r="AJ1843" s="6"/>
    </row>
    <row r="1844" spans="2:36" s="9" customFormat="1" ht="6" hidden="1" customHeight="1" x14ac:dyDescent="0.35">
      <c r="B1844" s="10"/>
      <c r="F1844" s="7"/>
      <c r="G1844" s="2"/>
      <c r="H1844" s="7"/>
      <c r="I1844" s="7"/>
      <c r="J1844" s="7"/>
      <c r="K1844" s="7"/>
      <c r="L1844" s="7"/>
      <c r="M1844" s="3"/>
      <c r="N1844" s="2"/>
      <c r="O1844" s="7"/>
      <c r="P1844" s="2"/>
      <c r="Q1844" s="7"/>
      <c r="R1844" s="14"/>
      <c r="S1844" s="14"/>
      <c r="T1844" s="20"/>
      <c r="U1844" s="20"/>
      <c r="V1844" s="20"/>
      <c r="W1844" s="32"/>
      <c r="X1844" s="173"/>
      <c r="Y1844" s="174"/>
      <c r="Z1844" s="6"/>
      <c r="AA1844" s="6"/>
      <c r="AB1844" s="6"/>
      <c r="AC1844" s="6"/>
      <c r="AD1844" s="6"/>
      <c r="AE1844" s="6"/>
      <c r="AF1844" s="6"/>
      <c r="AG1844" s="6"/>
      <c r="AH1844" s="6"/>
      <c r="AI1844" s="6"/>
      <c r="AJ1844" s="6"/>
    </row>
    <row r="1845" spans="2:36" s="9" customFormat="1" ht="6" hidden="1" customHeight="1" x14ac:dyDescent="0.35">
      <c r="B1845" s="10"/>
      <c r="F1845" s="7"/>
      <c r="G1845" s="2"/>
      <c r="H1845" s="7"/>
      <c r="I1845" s="7"/>
      <c r="J1845" s="7"/>
      <c r="K1845" s="7"/>
      <c r="L1845" s="7"/>
      <c r="M1845" s="3"/>
      <c r="N1845" s="2"/>
      <c r="O1845" s="7"/>
      <c r="P1845" s="2"/>
      <c r="Q1845" s="7"/>
      <c r="R1845" s="14"/>
      <c r="S1845" s="14"/>
      <c r="T1845" s="20"/>
      <c r="U1845" s="20"/>
      <c r="V1845" s="20"/>
      <c r="W1845" s="32"/>
      <c r="X1845" s="173"/>
      <c r="Y1845" s="174"/>
      <c r="Z1845" s="6"/>
      <c r="AA1845" s="6"/>
      <c r="AB1845" s="6"/>
      <c r="AC1845" s="6"/>
      <c r="AD1845" s="6"/>
      <c r="AE1845" s="6"/>
      <c r="AF1845" s="6"/>
      <c r="AG1845" s="6"/>
      <c r="AH1845" s="6"/>
      <c r="AI1845" s="6"/>
      <c r="AJ1845" s="6"/>
    </row>
    <row r="1846" spans="2:36" s="9" customFormat="1" ht="6" hidden="1" customHeight="1" x14ac:dyDescent="0.35">
      <c r="B1846" s="10"/>
      <c r="F1846" s="7"/>
      <c r="G1846" s="2"/>
      <c r="H1846" s="7"/>
      <c r="I1846" s="7"/>
      <c r="J1846" s="7"/>
      <c r="K1846" s="7"/>
      <c r="L1846" s="7"/>
      <c r="M1846" s="3"/>
      <c r="N1846" s="2"/>
      <c r="O1846" s="7"/>
      <c r="P1846" s="2"/>
      <c r="Q1846" s="7"/>
      <c r="R1846" s="14"/>
      <c r="S1846" s="14"/>
      <c r="T1846" s="20"/>
      <c r="U1846" s="20"/>
      <c r="V1846" s="20"/>
      <c r="W1846" s="32"/>
      <c r="X1846" s="173"/>
      <c r="Y1846" s="174"/>
      <c r="Z1846" s="6"/>
      <c r="AA1846" s="6"/>
      <c r="AB1846" s="6"/>
      <c r="AC1846" s="6"/>
      <c r="AD1846" s="6"/>
      <c r="AE1846" s="6"/>
      <c r="AF1846" s="6"/>
      <c r="AG1846" s="6"/>
      <c r="AH1846" s="6"/>
      <c r="AI1846" s="6"/>
      <c r="AJ1846" s="6"/>
    </row>
    <row r="1847" spans="2:36" s="9" customFormat="1" ht="6" hidden="1" customHeight="1" x14ac:dyDescent="0.35">
      <c r="B1847" s="10"/>
      <c r="F1847" s="7"/>
      <c r="G1847" s="2"/>
      <c r="H1847" s="7"/>
      <c r="I1847" s="7"/>
      <c r="J1847" s="7"/>
      <c r="K1847" s="7"/>
      <c r="L1847" s="7"/>
      <c r="M1847" s="3"/>
      <c r="N1847" s="2"/>
      <c r="O1847" s="7"/>
      <c r="P1847" s="2"/>
      <c r="Q1847" s="7"/>
      <c r="R1847" s="14"/>
      <c r="S1847" s="14"/>
      <c r="T1847" s="20"/>
      <c r="U1847" s="20"/>
      <c r="V1847" s="20"/>
      <c r="W1847" s="32"/>
      <c r="X1847" s="173"/>
      <c r="Y1847" s="174"/>
      <c r="Z1847" s="6"/>
      <c r="AA1847" s="6"/>
      <c r="AB1847" s="6"/>
      <c r="AC1847" s="6"/>
      <c r="AD1847" s="6"/>
      <c r="AE1847" s="6"/>
      <c r="AF1847" s="6"/>
      <c r="AG1847" s="6"/>
      <c r="AH1847" s="6"/>
      <c r="AI1847" s="6"/>
      <c r="AJ1847" s="6"/>
    </row>
    <row r="1848" spans="2:36" s="9" customFormat="1" ht="6" hidden="1" customHeight="1" x14ac:dyDescent="0.35">
      <c r="B1848" s="10"/>
      <c r="F1848" s="7"/>
      <c r="G1848" s="2"/>
      <c r="H1848" s="7"/>
      <c r="I1848" s="7"/>
      <c r="J1848" s="7"/>
      <c r="K1848" s="7"/>
      <c r="L1848" s="7"/>
      <c r="M1848" s="3"/>
      <c r="N1848" s="2"/>
      <c r="O1848" s="7"/>
      <c r="P1848" s="2"/>
      <c r="Q1848" s="7"/>
      <c r="R1848" s="14"/>
      <c r="S1848" s="14"/>
      <c r="T1848" s="20"/>
      <c r="U1848" s="20"/>
      <c r="V1848" s="20"/>
      <c r="W1848" s="32"/>
      <c r="X1848" s="173"/>
      <c r="Y1848" s="174"/>
      <c r="Z1848" s="6"/>
      <c r="AA1848" s="6"/>
      <c r="AB1848" s="6"/>
      <c r="AC1848" s="6"/>
      <c r="AD1848" s="6"/>
      <c r="AE1848" s="6"/>
      <c r="AF1848" s="6"/>
      <c r="AG1848" s="6"/>
      <c r="AH1848" s="6"/>
      <c r="AI1848" s="6"/>
      <c r="AJ1848" s="6"/>
    </row>
    <row r="1849" spans="2:36" s="9" customFormat="1" ht="6" hidden="1" customHeight="1" x14ac:dyDescent="0.35">
      <c r="B1849" s="10"/>
      <c r="F1849" s="7"/>
      <c r="G1849" s="2"/>
      <c r="H1849" s="7"/>
      <c r="I1849" s="7"/>
      <c r="J1849" s="7"/>
      <c r="K1849" s="7"/>
      <c r="L1849" s="7"/>
      <c r="M1849" s="3"/>
      <c r="N1849" s="2"/>
      <c r="O1849" s="7"/>
      <c r="P1849" s="2"/>
      <c r="Q1849" s="7"/>
      <c r="R1849" s="14"/>
      <c r="S1849" s="14"/>
      <c r="T1849" s="20"/>
      <c r="U1849" s="20"/>
      <c r="V1849" s="20"/>
      <c r="W1849" s="32"/>
      <c r="X1849" s="173"/>
      <c r="Y1849" s="174"/>
      <c r="Z1849" s="6"/>
      <c r="AA1849" s="6"/>
      <c r="AB1849" s="6"/>
      <c r="AC1849" s="6"/>
      <c r="AD1849" s="6"/>
      <c r="AE1849" s="6"/>
      <c r="AF1849" s="6"/>
      <c r="AG1849" s="6"/>
      <c r="AH1849" s="6"/>
      <c r="AI1849" s="6"/>
      <c r="AJ1849" s="6"/>
    </row>
    <row r="1850" spans="2:36" s="9" customFormat="1" ht="6" hidden="1" customHeight="1" x14ac:dyDescent="0.35">
      <c r="B1850" s="10"/>
      <c r="F1850" s="7"/>
      <c r="G1850" s="2"/>
      <c r="H1850" s="7"/>
      <c r="I1850" s="7"/>
      <c r="J1850" s="7"/>
      <c r="K1850" s="7"/>
      <c r="L1850" s="7"/>
      <c r="M1850" s="3"/>
      <c r="N1850" s="2"/>
      <c r="O1850" s="7"/>
      <c r="P1850" s="2"/>
      <c r="Q1850" s="7"/>
      <c r="R1850" s="14"/>
      <c r="S1850" s="14"/>
      <c r="T1850" s="20"/>
      <c r="U1850" s="20"/>
      <c r="V1850" s="20"/>
      <c r="W1850" s="32"/>
      <c r="X1850" s="173"/>
      <c r="Y1850" s="174"/>
      <c r="Z1850" s="6"/>
      <c r="AA1850" s="6"/>
      <c r="AB1850" s="6"/>
      <c r="AC1850" s="6"/>
      <c r="AD1850" s="6"/>
      <c r="AE1850" s="6"/>
      <c r="AF1850" s="6"/>
      <c r="AG1850" s="6"/>
      <c r="AH1850" s="6"/>
      <c r="AI1850" s="6"/>
      <c r="AJ1850" s="6"/>
    </row>
    <row r="1851" spans="2:36" s="9" customFormat="1" ht="6" hidden="1" customHeight="1" x14ac:dyDescent="0.35">
      <c r="B1851" s="10"/>
      <c r="F1851" s="7"/>
      <c r="G1851" s="2"/>
      <c r="H1851" s="7"/>
      <c r="I1851" s="7"/>
      <c r="J1851" s="7"/>
      <c r="K1851" s="7"/>
      <c r="L1851" s="7"/>
      <c r="M1851" s="3"/>
      <c r="N1851" s="2"/>
      <c r="O1851" s="7"/>
      <c r="P1851" s="2"/>
      <c r="Q1851" s="7"/>
      <c r="R1851" s="14"/>
      <c r="S1851" s="14"/>
      <c r="T1851" s="20"/>
      <c r="U1851" s="20"/>
      <c r="V1851" s="20"/>
      <c r="W1851" s="32"/>
      <c r="X1851" s="173"/>
      <c r="Y1851" s="174"/>
      <c r="Z1851" s="6"/>
      <c r="AA1851" s="6"/>
      <c r="AB1851" s="6"/>
      <c r="AC1851" s="6"/>
      <c r="AD1851" s="6"/>
      <c r="AE1851" s="6"/>
      <c r="AF1851" s="6"/>
      <c r="AG1851" s="6"/>
      <c r="AH1851" s="6"/>
      <c r="AI1851" s="6"/>
      <c r="AJ1851" s="6"/>
    </row>
    <row r="1852" spans="2:36" s="9" customFormat="1" ht="6" hidden="1" customHeight="1" x14ac:dyDescent="0.35">
      <c r="B1852" s="10"/>
      <c r="F1852" s="7"/>
      <c r="G1852" s="2"/>
      <c r="H1852" s="7"/>
      <c r="I1852" s="7"/>
      <c r="J1852" s="7"/>
      <c r="K1852" s="7"/>
      <c r="L1852" s="7"/>
      <c r="M1852" s="3"/>
      <c r="N1852" s="2"/>
      <c r="O1852" s="7"/>
      <c r="P1852" s="2"/>
      <c r="Q1852" s="7"/>
      <c r="R1852" s="14"/>
      <c r="S1852" s="14"/>
      <c r="T1852" s="20"/>
      <c r="U1852" s="20"/>
      <c r="V1852" s="20"/>
      <c r="W1852" s="32"/>
      <c r="X1852" s="173"/>
      <c r="Y1852" s="174"/>
      <c r="Z1852" s="6"/>
      <c r="AA1852" s="6"/>
      <c r="AB1852" s="6"/>
      <c r="AC1852" s="6"/>
      <c r="AD1852" s="6"/>
      <c r="AE1852" s="6"/>
      <c r="AF1852" s="6"/>
      <c r="AG1852" s="6"/>
      <c r="AH1852" s="6"/>
      <c r="AI1852" s="6"/>
      <c r="AJ1852" s="6"/>
    </row>
    <row r="1853" spans="2:36" s="9" customFormat="1" ht="6" hidden="1" customHeight="1" x14ac:dyDescent="0.35">
      <c r="B1853" s="10"/>
      <c r="F1853" s="7"/>
      <c r="G1853" s="2"/>
      <c r="H1853" s="7"/>
      <c r="I1853" s="7"/>
      <c r="J1853" s="7"/>
      <c r="K1853" s="7"/>
      <c r="L1853" s="7"/>
      <c r="M1853" s="3"/>
      <c r="N1853" s="2"/>
      <c r="O1853" s="7"/>
      <c r="P1853" s="2"/>
      <c r="Q1853" s="7"/>
      <c r="R1853" s="14"/>
      <c r="S1853" s="14"/>
      <c r="T1853" s="20"/>
      <c r="U1853" s="20"/>
      <c r="V1853" s="20"/>
      <c r="W1853" s="32"/>
      <c r="X1853" s="173"/>
      <c r="Y1853" s="174"/>
      <c r="Z1853" s="6"/>
      <c r="AA1853" s="6"/>
      <c r="AB1853" s="6"/>
      <c r="AC1853" s="6"/>
      <c r="AD1853" s="6"/>
      <c r="AE1853" s="6"/>
      <c r="AF1853" s="6"/>
      <c r="AG1853" s="6"/>
      <c r="AH1853" s="6"/>
      <c r="AI1853" s="6"/>
      <c r="AJ1853" s="6"/>
    </row>
    <row r="1854" spans="2:36" s="9" customFormat="1" ht="6" hidden="1" customHeight="1" x14ac:dyDescent="0.35">
      <c r="B1854" s="10"/>
      <c r="F1854" s="7"/>
      <c r="G1854" s="2"/>
      <c r="H1854" s="7"/>
      <c r="I1854" s="7"/>
      <c r="J1854" s="7"/>
      <c r="K1854" s="7"/>
      <c r="L1854" s="7"/>
      <c r="M1854" s="3"/>
      <c r="N1854" s="2"/>
      <c r="O1854" s="7"/>
      <c r="P1854" s="2"/>
      <c r="Q1854" s="7"/>
      <c r="R1854" s="14"/>
      <c r="S1854" s="14"/>
      <c r="T1854" s="20"/>
      <c r="U1854" s="20"/>
      <c r="V1854" s="20"/>
      <c r="W1854" s="32"/>
      <c r="X1854" s="173"/>
      <c r="Y1854" s="174"/>
      <c r="Z1854" s="6"/>
      <c r="AA1854" s="6"/>
      <c r="AB1854" s="6"/>
      <c r="AC1854" s="6"/>
      <c r="AD1854" s="6"/>
      <c r="AE1854" s="6"/>
      <c r="AF1854" s="6"/>
      <c r="AG1854" s="6"/>
      <c r="AH1854" s="6"/>
      <c r="AI1854" s="6"/>
      <c r="AJ1854" s="6"/>
    </row>
    <row r="1855" spans="2:36" s="9" customFormat="1" ht="6" hidden="1" customHeight="1" x14ac:dyDescent="0.35">
      <c r="B1855" s="10"/>
      <c r="F1855" s="7"/>
      <c r="G1855" s="2"/>
      <c r="H1855" s="7"/>
      <c r="I1855" s="7"/>
      <c r="J1855" s="7"/>
      <c r="K1855" s="7"/>
      <c r="L1855" s="7"/>
      <c r="M1855" s="3"/>
      <c r="N1855" s="2"/>
      <c r="O1855" s="7"/>
      <c r="P1855" s="2"/>
      <c r="Q1855" s="7"/>
      <c r="R1855" s="14"/>
      <c r="S1855" s="14"/>
      <c r="T1855" s="20"/>
      <c r="U1855" s="20"/>
      <c r="V1855" s="20"/>
      <c r="W1855" s="32"/>
      <c r="X1855" s="173"/>
      <c r="Y1855" s="174"/>
      <c r="Z1855" s="6"/>
      <c r="AA1855" s="6"/>
      <c r="AB1855" s="6"/>
      <c r="AC1855" s="6"/>
      <c r="AD1855" s="6"/>
      <c r="AE1855" s="6"/>
      <c r="AF1855" s="6"/>
      <c r="AG1855" s="6"/>
      <c r="AH1855" s="6"/>
      <c r="AI1855" s="6"/>
      <c r="AJ1855" s="6"/>
    </row>
    <row r="1856" spans="2:36" s="9" customFormat="1" ht="6" hidden="1" customHeight="1" x14ac:dyDescent="0.35">
      <c r="B1856" s="10"/>
      <c r="F1856" s="7"/>
      <c r="G1856" s="2"/>
      <c r="H1856" s="7"/>
      <c r="I1856" s="7"/>
      <c r="J1856" s="7"/>
      <c r="K1856" s="7"/>
      <c r="L1856" s="7"/>
      <c r="M1856" s="3"/>
      <c r="N1856" s="2"/>
      <c r="O1856" s="7"/>
      <c r="P1856" s="2"/>
      <c r="Q1856" s="7"/>
      <c r="R1856" s="14"/>
      <c r="S1856" s="14"/>
      <c r="T1856" s="20"/>
      <c r="U1856" s="20"/>
      <c r="V1856" s="20"/>
      <c r="W1856" s="32"/>
      <c r="X1856" s="173"/>
      <c r="Y1856" s="174"/>
      <c r="Z1856" s="6"/>
      <c r="AA1856" s="6"/>
      <c r="AB1856" s="6"/>
      <c r="AC1856" s="6"/>
      <c r="AD1856" s="6"/>
      <c r="AE1856" s="6"/>
      <c r="AF1856" s="6"/>
      <c r="AG1856" s="6"/>
      <c r="AH1856" s="6"/>
      <c r="AI1856" s="6"/>
      <c r="AJ1856" s="6"/>
    </row>
    <row r="1857" spans="2:36" s="9" customFormat="1" ht="6" hidden="1" customHeight="1" x14ac:dyDescent="0.35">
      <c r="B1857" s="10"/>
      <c r="F1857" s="7"/>
      <c r="G1857" s="2"/>
      <c r="H1857" s="7"/>
      <c r="I1857" s="7"/>
      <c r="J1857" s="7"/>
      <c r="K1857" s="7"/>
      <c r="L1857" s="7"/>
      <c r="M1857" s="3"/>
      <c r="N1857" s="2"/>
      <c r="O1857" s="7"/>
      <c r="P1857" s="2"/>
      <c r="Q1857" s="7"/>
      <c r="R1857" s="14"/>
      <c r="S1857" s="14"/>
      <c r="T1857" s="20"/>
      <c r="U1857" s="20"/>
      <c r="V1857" s="20"/>
      <c r="W1857" s="32"/>
      <c r="X1857" s="173"/>
      <c r="Y1857" s="174"/>
      <c r="Z1857" s="6"/>
      <c r="AA1857" s="6"/>
      <c r="AB1857" s="6"/>
      <c r="AC1857" s="6"/>
      <c r="AD1857" s="6"/>
      <c r="AE1857" s="6"/>
      <c r="AF1857" s="6"/>
      <c r="AG1857" s="6"/>
      <c r="AH1857" s="6"/>
      <c r="AI1857" s="6"/>
      <c r="AJ1857" s="6"/>
    </row>
    <row r="1858" spans="2:36" s="9" customFormat="1" ht="6" hidden="1" customHeight="1" x14ac:dyDescent="0.35">
      <c r="B1858" s="10"/>
      <c r="F1858" s="7"/>
      <c r="G1858" s="2"/>
      <c r="H1858" s="7"/>
      <c r="I1858" s="7"/>
      <c r="J1858" s="7"/>
      <c r="K1858" s="7"/>
      <c r="L1858" s="7"/>
      <c r="M1858" s="3"/>
      <c r="N1858" s="2"/>
      <c r="O1858" s="7"/>
      <c r="P1858" s="2"/>
      <c r="Q1858" s="7"/>
      <c r="R1858" s="14"/>
      <c r="S1858" s="14"/>
      <c r="T1858" s="20"/>
      <c r="U1858" s="20"/>
      <c r="V1858" s="20"/>
      <c r="W1858" s="32"/>
      <c r="X1858" s="173"/>
      <c r="Y1858" s="174"/>
      <c r="Z1858" s="6"/>
      <c r="AA1858" s="6"/>
      <c r="AB1858" s="6"/>
      <c r="AC1858" s="6"/>
      <c r="AD1858" s="6"/>
      <c r="AE1858" s="6"/>
      <c r="AF1858" s="6"/>
      <c r="AG1858" s="6"/>
      <c r="AH1858" s="6"/>
      <c r="AI1858" s="6"/>
      <c r="AJ1858" s="6"/>
    </row>
    <row r="1859" spans="2:36" s="9" customFormat="1" ht="6" hidden="1" customHeight="1" x14ac:dyDescent="0.35">
      <c r="B1859" s="10"/>
      <c r="F1859" s="7"/>
      <c r="G1859" s="2"/>
      <c r="H1859" s="7"/>
      <c r="I1859" s="7"/>
      <c r="J1859" s="7"/>
      <c r="K1859" s="7"/>
      <c r="L1859" s="7"/>
      <c r="M1859" s="3"/>
      <c r="N1859" s="2"/>
      <c r="O1859" s="7"/>
      <c r="P1859" s="2"/>
      <c r="Q1859" s="7"/>
      <c r="R1859" s="14"/>
      <c r="S1859" s="14"/>
      <c r="T1859" s="20"/>
      <c r="U1859" s="20"/>
      <c r="V1859" s="20"/>
      <c r="W1859" s="32"/>
      <c r="X1859" s="173"/>
      <c r="Y1859" s="174"/>
      <c r="Z1859" s="6"/>
      <c r="AA1859" s="6"/>
      <c r="AB1859" s="6"/>
      <c r="AC1859" s="6"/>
      <c r="AD1859" s="6"/>
      <c r="AE1859" s="6"/>
      <c r="AF1859" s="6"/>
      <c r="AG1859" s="6"/>
      <c r="AH1859" s="6"/>
      <c r="AI1859" s="6"/>
      <c r="AJ1859" s="6"/>
    </row>
    <row r="1860" spans="2:36" s="9" customFormat="1" ht="6" hidden="1" customHeight="1" x14ac:dyDescent="0.35">
      <c r="B1860" s="10"/>
      <c r="F1860" s="7"/>
      <c r="G1860" s="2"/>
      <c r="H1860" s="7"/>
      <c r="I1860" s="7"/>
      <c r="J1860" s="7"/>
      <c r="K1860" s="7"/>
      <c r="L1860" s="7"/>
      <c r="M1860" s="3"/>
      <c r="N1860" s="2"/>
      <c r="O1860" s="7"/>
      <c r="P1860" s="2"/>
      <c r="Q1860" s="7"/>
      <c r="R1860" s="14"/>
      <c r="S1860" s="14"/>
      <c r="T1860" s="20"/>
      <c r="U1860" s="20"/>
      <c r="V1860" s="20"/>
      <c r="W1860" s="32"/>
      <c r="X1860" s="173"/>
      <c r="Y1860" s="174"/>
      <c r="Z1860" s="6"/>
      <c r="AA1860" s="6"/>
      <c r="AB1860" s="6"/>
      <c r="AC1860" s="6"/>
      <c r="AD1860" s="6"/>
      <c r="AE1860" s="6"/>
      <c r="AF1860" s="6"/>
      <c r="AG1860" s="6"/>
      <c r="AH1860" s="6"/>
      <c r="AI1860" s="6"/>
      <c r="AJ1860" s="6"/>
    </row>
    <row r="1861" spans="2:36" s="9" customFormat="1" ht="6" hidden="1" customHeight="1" x14ac:dyDescent="0.35">
      <c r="B1861" s="10"/>
      <c r="F1861" s="7"/>
      <c r="G1861" s="2"/>
      <c r="H1861" s="7"/>
      <c r="I1861" s="7"/>
      <c r="J1861" s="7"/>
      <c r="K1861" s="7"/>
      <c r="L1861" s="7"/>
      <c r="M1861" s="3"/>
      <c r="N1861" s="2"/>
      <c r="O1861" s="7"/>
      <c r="P1861" s="2"/>
      <c r="Q1861" s="7"/>
      <c r="R1861" s="14"/>
      <c r="S1861" s="14"/>
      <c r="T1861" s="20"/>
      <c r="U1861" s="20"/>
      <c r="V1861" s="20"/>
      <c r="W1861" s="32"/>
      <c r="X1861" s="173"/>
      <c r="Y1861" s="174"/>
      <c r="Z1861" s="6"/>
      <c r="AA1861" s="6"/>
      <c r="AB1861" s="6"/>
      <c r="AC1861" s="6"/>
      <c r="AD1861" s="6"/>
      <c r="AE1861" s="6"/>
      <c r="AF1861" s="6"/>
      <c r="AG1861" s="6"/>
      <c r="AH1861" s="6"/>
      <c r="AI1861" s="6"/>
      <c r="AJ1861" s="6"/>
    </row>
    <row r="1862" spans="2:36" s="9" customFormat="1" ht="6" hidden="1" customHeight="1" x14ac:dyDescent="0.35">
      <c r="B1862" s="10"/>
      <c r="F1862" s="7"/>
      <c r="G1862" s="2"/>
      <c r="H1862" s="7"/>
      <c r="I1862" s="7"/>
      <c r="J1862" s="7"/>
      <c r="K1862" s="7"/>
      <c r="L1862" s="7"/>
      <c r="M1862" s="3"/>
      <c r="N1862" s="2"/>
      <c r="O1862" s="7"/>
      <c r="P1862" s="2"/>
      <c r="Q1862" s="7"/>
      <c r="R1862" s="14"/>
      <c r="S1862" s="14"/>
      <c r="T1862" s="20"/>
      <c r="U1862" s="20"/>
      <c r="V1862" s="20"/>
      <c r="W1862" s="32"/>
      <c r="X1862" s="173"/>
      <c r="Y1862" s="174"/>
      <c r="Z1862" s="6"/>
      <c r="AA1862" s="6"/>
      <c r="AB1862" s="6"/>
      <c r="AC1862" s="6"/>
      <c r="AD1862" s="6"/>
      <c r="AE1862" s="6"/>
      <c r="AF1862" s="6"/>
      <c r="AG1862" s="6"/>
      <c r="AH1862" s="6"/>
      <c r="AI1862" s="6"/>
      <c r="AJ1862" s="6"/>
    </row>
    <row r="1863" spans="2:36" s="9" customFormat="1" ht="6" hidden="1" customHeight="1" x14ac:dyDescent="0.35">
      <c r="B1863" s="10"/>
      <c r="F1863" s="7"/>
      <c r="G1863" s="2"/>
      <c r="H1863" s="7"/>
      <c r="I1863" s="7"/>
      <c r="J1863" s="7"/>
      <c r="K1863" s="7"/>
      <c r="L1863" s="7"/>
      <c r="M1863" s="3"/>
      <c r="N1863" s="2"/>
      <c r="O1863" s="7"/>
      <c r="P1863" s="2"/>
      <c r="Q1863" s="7"/>
      <c r="R1863" s="14"/>
      <c r="S1863" s="14"/>
      <c r="T1863" s="20"/>
      <c r="U1863" s="20"/>
      <c r="V1863" s="20"/>
      <c r="W1863" s="32"/>
      <c r="X1863" s="173"/>
      <c r="Y1863" s="174"/>
      <c r="Z1863" s="6"/>
      <c r="AA1863" s="6"/>
      <c r="AB1863" s="6"/>
      <c r="AC1863" s="6"/>
      <c r="AD1863" s="6"/>
      <c r="AE1863" s="6"/>
      <c r="AF1863" s="6"/>
      <c r="AG1863" s="6"/>
      <c r="AH1863" s="6"/>
      <c r="AI1863" s="6"/>
      <c r="AJ1863" s="6"/>
    </row>
    <row r="1864" spans="2:36" s="9" customFormat="1" ht="6" hidden="1" customHeight="1" x14ac:dyDescent="0.35">
      <c r="B1864" s="10"/>
      <c r="F1864" s="7"/>
      <c r="G1864" s="2"/>
      <c r="H1864" s="7"/>
      <c r="I1864" s="7"/>
      <c r="J1864" s="7"/>
      <c r="K1864" s="7"/>
      <c r="L1864" s="7"/>
      <c r="M1864" s="3"/>
      <c r="N1864" s="2"/>
      <c r="O1864" s="7"/>
      <c r="P1864" s="2"/>
      <c r="Q1864" s="7"/>
      <c r="R1864" s="14"/>
      <c r="S1864" s="14"/>
      <c r="T1864" s="20"/>
      <c r="U1864" s="20"/>
      <c r="V1864" s="20"/>
      <c r="W1864" s="32"/>
      <c r="X1864" s="173"/>
      <c r="Y1864" s="174"/>
      <c r="Z1864" s="6"/>
      <c r="AA1864" s="6"/>
      <c r="AB1864" s="6"/>
      <c r="AC1864" s="6"/>
      <c r="AD1864" s="6"/>
      <c r="AE1864" s="6"/>
      <c r="AF1864" s="6"/>
      <c r="AG1864" s="6"/>
      <c r="AH1864" s="6"/>
      <c r="AI1864" s="6"/>
      <c r="AJ1864" s="6"/>
    </row>
    <row r="1865" spans="2:36" s="9" customFormat="1" ht="6" hidden="1" customHeight="1" x14ac:dyDescent="0.35">
      <c r="B1865" s="10"/>
      <c r="F1865" s="7"/>
      <c r="G1865" s="2"/>
      <c r="H1865" s="7"/>
      <c r="I1865" s="7"/>
      <c r="J1865" s="7"/>
      <c r="K1865" s="7"/>
      <c r="L1865" s="7"/>
      <c r="M1865" s="3"/>
      <c r="N1865" s="2"/>
      <c r="O1865" s="7"/>
      <c r="P1865" s="2"/>
      <c r="Q1865" s="7"/>
      <c r="R1865" s="14"/>
      <c r="S1865" s="14"/>
      <c r="T1865" s="20"/>
      <c r="U1865" s="20"/>
      <c r="V1865" s="20"/>
      <c r="W1865" s="32"/>
      <c r="X1865" s="173"/>
      <c r="Y1865" s="174"/>
      <c r="Z1865" s="6"/>
      <c r="AA1865" s="6"/>
      <c r="AB1865" s="6"/>
      <c r="AC1865" s="6"/>
      <c r="AD1865" s="6"/>
      <c r="AE1865" s="6"/>
      <c r="AF1865" s="6"/>
      <c r="AG1865" s="6"/>
      <c r="AH1865" s="6"/>
      <c r="AI1865" s="6"/>
      <c r="AJ1865" s="6"/>
    </row>
    <row r="1866" spans="2:36" s="9" customFormat="1" ht="6" hidden="1" customHeight="1" x14ac:dyDescent="0.35">
      <c r="B1866" s="10"/>
      <c r="F1866" s="7"/>
      <c r="G1866" s="2"/>
      <c r="H1866" s="7"/>
      <c r="I1866" s="7"/>
      <c r="J1866" s="7"/>
      <c r="K1866" s="7"/>
      <c r="L1866" s="7"/>
      <c r="M1866" s="3"/>
      <c r="N1866" s="2"/>
      <c r="O1866" s="7"/>
      <c r="P1866" s="2"/>
      <c r="Q1866" s="7"/>
      <c r="R1866" s="14"/>
      <c r="S1866" s="14"/>
      <c r="T1866" s="20"/>
      <c r="U1866" s="20"/>
      <c r="V1866" s="20"/>
      <c r="W1866" s="32"/>
      <c r="X1866" s="173"/>
      <c r="Y1866" s="174"/>
      <c r="Z1866" s="6"/>
      <c r="AA1866" s="6"/>
      <c r="AB1866" s="6"/>
      <c r="AC1866" s="6"/>
      <c r="AD1866" s="6"/>
      <c r="AE1866" s="6"/>
      <c r="AF1866" s="6"/>
      <c r="AG1866" s="6"/>
      <c r="AH1866" s="6"/>
      <c r="AI1866" s="6"/>
      <c r="AJ1866" s="6"/>
    </row>
    <row r="1867" spans="2:36" s="9" customFormat="1" ht="6" hidden="1" customHeight="1" x14ac:dyDescent="0.35">
      <c r="B1867" s="10"/>
      <c r="F1867" s="7"/>
      <c r="G1867" s="2"/>
      <c r="H1867" s="7"/>
      <c r="I1867" s="7"/>
      <c r="J1867" s="7"/>
      <c r="K1867" s="7"/>
      <c r="L1867" s="7"/>
      <c r="M1867" s="3"/>
      <c r="N1867" s="2"/>
      <c r="O1867" s="7"/>
      <c r="P1867" s="2"/>
      <c r="Q1867" s="7"/>
      <c r="R1867" s="14"/>
      <c r="S1867" s="14"/>
      <c r="T1867" s="20"/>
      <c r="U1867" s="20"/>
      <c r="V1867" s="20"/>
      <c r="W1867" s="32"/>
      <c r="X1867" s="173"/>
      <c r="Y1867" s="174"/>
      <c r="Z1867" s="6"/>
      <c r="AA1867" s="6"/>
      <c r="AB1867" s="6"/>
      <c r="AC1867" s="6"/>
      <c r="AD1867" s="6"/>
      <c r="AE1867" s="6"/>
      <c r="AF1867" s="6"/>
      <c r="AG1867" s="6"/>
      <c r="AH1867" s="6"/>
      <c r="AI1867" s="6"/>
      <c r="AJ1867" s="6"/>
    </row>
    <row r="1868" spans="2:36" s="9" customFormat="1" ht="6" hidden="1" customHeight="1" x14ac:dyDescent="0.35">
      <c r="B1868" s="10"/>
      <c r="F1868" s="7"/>
      <c r="G1868" s="2"/>
      <c r="H1868" s="7"/>
      <c r="I1868" s="7"/>
      <c r="J1868" s="7"/>
      <c r="K1868" s="7"/>
      <c r="L1868" s="7"/>
      <c r="M1868" s="3"/>
      <c r="N1868" s="2"/>
      <c r="O1868" s="7"/>
      <c r="P1868" s="2"/>
      <c r="Q1868" s="7"/>
      <c r="R1868" s="14"/>
      <c r="S1868" s="14"/>
      <c r="T1868" s="20"/>
      <c r="U1868" s="20"/>
      <c r="V1868" s="20"/>
      <c r="W1868" s="32"/>
      <c r="X1868" s="173"/>
      <c r="Y1868" s="174"/>
      <c r="Z1868" s="6"/>
      <c r="AA1868" s="6"/>
      <c r="AB1868" s="6"/>
      <c r="AC1868" s="6"/>
      <c r="AD1868" s="6"/>
      <c r="AE1868" s="6"/>
      <c r="AF1868" s="6"/>
      <c r="AG1868" s="6"/>
      <c r="AH1868" s="6"/>
      <c r="AI1868" s="6"/>
      <c r="AJ1868" s="6"/>
    </row>
    <row r="1869" spans="2:36" s="9" customFormat="1" ht="6" hidden="1" customHeight="1" x14ac:dyDescent="0.35">
      <c r="B1869" s="10"/>
      <c r="F1869" s="7"/>
      <c r="G1869" s="2"/>
      <c r="H1869" s="7"/>
      <c r="I1869" s="7"/>
      <c r="J1869" s="7"/>
      <c r="K1869" s="7"/>
      <c r="L1869" s="7"/>
      <c r="M1869" s="3"/>
      <c r="N1869" s="2"/>
      <c r="O1869" s="7"/>
      <c r="P1869" s="2"/>
      <c r="Q1869" s="7"/>
      <c r="R1869" s="14"/>
      <c r="S1869" s="14"/>
      <c r="T1869" s="20"/>
      <c r="U1869" s="20"/>
      <c r="V1869" s="20"/>
      <c r="W1869" s="32"/>
      <c r="X1869" s="173"/>
      <c r="Y1869" s="174"/>
      <c r="Z1869" s="6"/>
      <c r="AA1869" s="6"/>
      <c r="AB1869" s="6"/>
      <c r="AC1869" s="6"/>
      <c r="AD1869" s="6"/>
      <c r="AE1869" s="6"/>
      <c r="AF1869" s="6"/>
      <c r="AG1869" s="6"/>
      <c r="AH1869" s="6"/>
      <c r="AI1869" s="6"/>
      <c r="AJ1869" s="6"/>
    </row>
    <row r="1870" spans="2:36" s="9" customFormat="1" ht="6" hidden="1" customHeight="1" x14ac:dyDescent="0.35">
      <c r="B1870" s="10"/>
      <c r="F1870" s="7"/>
      <c r="G1870" s="2"/>
      <c r="H1870" s="7"/>
      <c r="I1870" s="7"/>
      <c r="J1870" s="7"/>
      <c r="K1870" s="7"/>
      <c r="L1870" s="7"/>
      <c r="M1870" s="3"/>
      <c r="N1870" s="2"/>
      <c r="O1870" s="7"/>
      <c r="P1870" s="2"/>
      <c r="Q1870" s="7"/>
      <c r="R1870" s="14"/>
      <c r="S1870" s="14"/>
      <c r="T1870" s="20"/>
      <c r="U1870" s="20"/>
      <c r="V1870" s="20"/>
      <c r="W1870" s="32"/>
      <c r="X1870" s="173"/>
      <c r="Y1870" s="174"/>
      <c r="Z1870" s="6"/>
      <c r="AA1870" s="6"/>
      <c r="AB1870" s="6"/>
      <c r="AC1870" s="6"/>
      <c r="AD1870" s="6"/>
      <c r="AE1870" s="6"/>
      <c r="AF1870" s="6"/>
      <c r="AG1870" s="6"/>
      <c r="AH1870" s="6"/>
      <c r="AI1870" s="6"/>
      <c r="AJ1870" s="6"/>
    </row>
    <row r="1871" spans="2:36" s="9" customFormat="1" ht="6" hidden="1" customHeight="1" x14ac:dyDescent="0.35">
      <c r="B1871" s="10"/>
      <c r="F1871" s="7"/>
      <c r="G1871" s="2"/>
      <c r="H1871" s="7"/>
      <c r="I1871" s="7"/>
      <c r="J1871" s="7"/>
      <c r="K1871" s="7"/>
      <c r="L1871" s="7"/>
      <c r="M1871" s="3"/>
      <c r="N1871" s="2"/>
      <c r="O1871" s="7"/>
      <c r="P1871" s="2"/>
      <c r="Q1871" s="7"/>
      <c r="R1871" s="14"/>
      <c r="S1871" s="14"/>
      <c r="T1871" s="20"/>
      <c r="U1871" s="20"/>
      <c r="V1871" s="20"/>
      <c r="W1871" s="32"/>
      <c r="X1871" s="173"/>
      <c r="Y1871" s="174"/>
      <c r="Z1871" s="6"/>
      <c r="AA1871" s="6"/>
      <c r="AB1871" s="6"/>
      <c r="AC1871" s="6"/>
      <c r="AD1871" s="6"/>
      <c r="AE1871" s="6"/>
      <c r="AF1871" s="6"/>
      <c r="AG1871" s="6"/>
      <c r="AH1871" s="6"/>
      <c r="AI1871" s="6"/>
      <c r="AJ1871" s="6"/>
    </row>
    <row r="1872" spans="2:36" s="9" customFormat="1" ht="6" hidden="1" customHeight="1" x14ac:dyDescent="0.35">
      <c r="B1872" s="10"/>
      <c r="F1872" s="7"/>
      <c r="G1872" s="2"/>
      <c r="H1872" s="7"/>
      <c r="I1872" s="7"/>
      <c r="J1872" s="7"/>
      <c r="K1872" s="7"/>
      <c r="L1872" s="7"/>
      <c r="M1872" s="3"/>
      <c r="N1872" s="2"/>
      <c r="O1872" s="7"/>
      <c r="P1872" s="2"/>
      <c r="Q1872" s="7"/>
      <c r="R1872" s="14"/>
      <c r="S1872" s="14"/>
      <c r="T1872" s="20"/>
      <c r="U1872" s="20"/>
      <c r="V1872" s="20"/>
      <c r="W1872" s="32"/>
      <c r="X1872" s="173"/>
      <c r="Y1872" s="174"/>
      <c r="Z1872" s="6"/>
      <c r="AA1872" s="6"/>
      <c r="AB1872" s="6"/>
      <c r="AC1872" s="6"/>
      <c r="AD1872" s="6"/>
      <c r="AE1872" s="6"/>
      <c r="AF1872" s="6"/>
      <c r="AG1872" s="6"/>
      <c r="AH1872" s="6"/>
      <c r="AI1872" s="6"/>
      <c r="AJ1872" s="6"/>
    </row>
    <row r="1873" spans="2:36" s="9" customFormat="1" ht="6" hidden="1" customHeight="1" x14ac:dyDescent="0.35">
      <c r="B1873" s="10"/>
      <c r="F1873" s="7"/>
      <c r="G1873" s="2"/>
      <c r="H1873" s="7"/>
      <c r="I1873" s="7"/>
      <c r="J1873" s="7"/>
      <c r="K1873" s="7"/>
      <c r="L1873" s="7"/>
      <c r="M1873" s="3"/>
      <c r="N1873" s="2"/>
      <c r="O1873" s="7"/>
      <c r="P1873" s="2"/>
      <c r="Q1873" s="7"/>
      <c r="R1873" s="14"/>
      <c r="S1873" s="14"/>
      <c r="T1873" s="20"/>
      <c r="U1873" s="20"/>
      <c r="V1873" s="20"/>
      <c r="W1873" s="32"/>
      <c r="X1873" s="173"/>
      <c r="Y1873" s="174"/>
      <c r="Z1873" s="6"/>
      <c r="AA1873" s="6"/>
      <c r="AB1873" s="6"/>
      <c r="AC1873" s="6"/>
      <c r="AD1873" s="6"/>
      <c r="AE1873" s="6"/>
      <c r="AF1873" s="6"/>
      <c r="AG1873" s="6"/>
      <c r="AH1873" s="6"/>
      <c r="AI1873" s="6"/>
      <c r="AJ1873" s="6"/>
    </row>
    <row r="1874" spans="2:36" s="9" customFormat="1" ht="6" hidden="1" customHeight="1" x14ac:dyDescent="0.35">
      <c r="B1874" s="10"/>
      <c r="F1874" s="7"/>
      <c r="G1874" s="2"/>
      <c r="H1874" s="7"/>
      <c r="I1874" s="7"/>
      <c r="J1874" s="7"/>
      <c r="K1874" s="7"/>
      <c r="L1874" s="7"/>
      <c r="M1874" s="3"/>
      <c r="N1874" s="2"/>
      <c r="O1874" s="7"/>
      <c r="P1874" s="2"/>
      <c r="Q1874" s="7"/>
      <c r="R1874" s="14"/>
      <c r="S1874" s="14"/>
      <c r="T1874" s="20"/>
      <c r="U1874" s="20"/>
      <c r="V1874" s="20"/>
      <c r="W1874" s="32"/>
      <c r="X1874" s="173"/>
      <c r="Y1874" s="174"/>
      <c r="Z1874" s="6"/>
      <c r="AA1874" s="6"/>
      <c r="AB1874" s="6"/>
      <c r="AC1874" s="6"/>
      <c r="AD1874" s="6"/>
      <c r="AE1874" s="6"/>
      <c r="AF1874" s="6"/>
      <c r="AG1874" s="6"/>
      <c r="AH1874" s="6"/>
      <c r="AI1874" s="6"/>
      <c r="AJ1874" s="6"/>
    </row>
    <row r="1875" spans="2:36" s="9" customFormat="1" ht="6" hidden="1" customHeight="1" x14ac:dyDescent="0.35">
      <c r="B1875" s="10"/>
      <c r="F1875" s="7"/>
      <c r="G1875" s="2"/>
      <c r="H1875" s="7"/>
      <c r="I1875" s="7"/>
      <c r="J1875" s="7"/>
      <c r="K1875" s="7"/>
      <c r="L1875" s="7"/>
      <c r="M1875" s="3"/>
      <c r="N1875" s="2"/>
      <c r="O1875" s="7"/>
      <c r="P1875" s="2"/>
      <c r="Q1875" s="7"/>
      <c r="R1875" s="14"/>
      <c r="S1875" s="14"/>
      <c r="T1875" s="20"/>
      <c r="U1875" s="20"/>
      <c r="V1875" s="20"/>
      <c r="W1875" s="32"/>
      <c r="X1875" s="173"/>
      <c r="Y1875" s="174"/>
      <c r="Z1875" s="6"/>
      <c r="AA1875" s="6"/>
      <c r="AB1875" s="6"/>
      <c r="AC1875" s="6"/>
      <c r="AD1875" s="6"/>
      <c r="AE1875" s="6"/>
      <c r="AF1875" s="6"/>
      <c r="AG1875" s="6"/>
      <c r="AH1875" s="6"/>
      <c r="AI1875" s="6"/>
      <c r="AJ1875" s="6"/>
    </row>
    <row r="1876" spans="2:36" s="9" customFormat="1" ht="6" hidden="1" customHeight="1" x14ac:dyDescent="0.35">
      <c r="B1876" s="10"/>
      <c r="F1876" s="7"/>
      <c r="G1876" s="2"/>
      <c r="H1876" s="7"/>
      <c r="I1876" s="7"/>
      <c r="J1876" s="7"/>
      <c r="K1876" s="7"/>
      <c r="L1876" s="7"/>
      <c r="M1876" s="3"/>
      <c r="N1876" s="2"/>
      <c r="O1876" s="7"/>
      <c r="P1876" s="2"/>
      <c r="Q1876" s="7"/>
      <c r="R1876" s="14"/>
      <c r="S1876" s="14"/>
      <c r="T1876" s="20"/>
      <c r="U1876" s="20"/>
      <c r="V1876" s="20"/>
      <c r="W1876" s="32"/>
      <c r="X1876" s="173"/>
      <c r="Y1876" s="174"/>
      <c r="Z1876" s="6"/>
      <c r="AA1876" s="6"/>
      <c r="AB1876" s="6"/>
      <c r="AC1876" s="6"/>
      <c r="AD1876" s="6"/>
      <c r="AE1876" s="6"/>
      <c r="AF1876" s="6"/>
      <c r="AG1876" s="6"/>
      <c r="AH1876" s="6"/>
      <c r="AI1876" s="6"/>
      <c r="AJ1876" s="6"/>
    </row>
    <row r="1877" spans="2:36" s="9" customFormat="1" ht="6" hidden="1" customHeight="1" x14ac:dyDescent="0.35">
      <c r="B1877" s="10"/>
      <c r="F1877" s="7"/>
      <c r="G1877" s="2"/>
      <c r="H1877" s="7"/>
      <c r="I1877" s="7"/>
      <c r="J1877" s="7"/>
      <c r="K1877" s="7"/>
      <c r="L1877" s="7"/>
      <c r="M1877" s="3"/>
      <c r="N1877" s="2"/>
      <c r="O1877" s="7"/>
      <c r="P1877" s="2"/>
      <c r="Q1877" s="7"/>
      <c r="R1877" s="14"/>
      <c r="S1877" s="14"/>
      <c r="T1877" s="20"/>
      <c r="U1877" s="20"/>
      <c r="V1877" s="20"/>
      <c r="W1877" s="32"/>
      <c r="X1877" s="173"/>
      <c r="Y1877" s="174"/>
      <c r="Z1877" s="6"/>
      <c r="AA1877" s="6"/>
      <c r="AB1877" s="6"/>
      <c r="AC1877" s="6"/>
      <c r="AD1877" s="6"/>
      <c r="AE1877" s="6"/>
      <c r="AF1877" s="6"/>
      <c r="AG1877" s="6"/>
      <c r="AH1877" s="6"/>
      <c r="AI1877" s="6"/>
      <c r="AJ1877" s="6"/>
    </row>
    <row r="1878" spans="2:36" s="9" customFormat="1" ht="6" hidden="1" customHeight="1" x14ac:dyDescent="0.35">
      <c r="B1878" s="10"/>
      <c r="F1878" s="7"/>
      <c r="G1878" s="2"/>
      <c r="H1878" s="7"/>
      <c r="I1878" s="7"/>
      <c r="J1878" s="7"/>
      <c r="K1878" s="7"/>
      <c r="L1878" s="7"/>
      <c r="M1878" s="3"/>
      <c r="N1878" s="2"/>
      <c r="O1878" s="7"/>
      <c r="P1878" s="2"/>
      <c r="Q1878" s="7"/>
      <c r="R1878" s="14"/>
      <c r="S1878" s="14"/>
      <c r="T1878" s="20"/>
      <c r="U1878" s="20"/>
      <c r="V1878" s="20"/>
      <c r="W1878" s="32"/>
      <c r="X1878" s="173"/>
      <c r="Y1878" s="174"/>
      <c r="Z1878" s="6"/>
      <c r="AA1878" s="6"/>
      <c r="AB1878" s="6"/>
      <c r="AC1878" s="6"/>
      <c r="AD1878" s="6"/>
      <c r="AE1878" s="6"/>
      <c r="AF1878" s="6"/>
      <c r="AG1878" s="6"/>
      <c r="AH1878" s="6"/>
      <c r="AI1878" s="6"/>
      <c r="AJ1878" s="6"/>
    </row>
    <row r="1879" spans="2:36" s="9" customFormat="1" ht="6" hidden="1" customHeight="1" x14ac:dyDescent="0.35">
      <c r="B1879" s="10"/>
      <c r="F1879" s="7"/>
      <c r="G1879" s="2"/>
      <c r="H1879" s="7"/>
      <c r="I1879" s="7"/>
      <c r="J1879" s="7"/>
      <c r="K1879" s="7"/>
      <c r="L1879" s="7"/>
      <c r="M1879" s="3"/>
      <c r="N1879" s="2"/>
      <c r="O1879" s="7"/>
      <c r="P1879" s="2"/>
      <c r="Q1879" s="7"/>
      <c r="R1879" s="14"/>
      <c r="S1879" s="14"/>
      <c r="T1879" s="20"/>
      <c r="U1879" s="20"/>
      <c r="V1879" s="20"/>
      <c r="W1879" s="32"/>
      <c r="X1879" s="173"/>
      <c r="Y1879" s="174"/>
      <c r="Z1879" s="6"/>
      <c r="AA1879" s="6"/>
      <c r="AB1879" s="6"/>
      <c r="AC1879" s="6"/>
      <c r="AD1879" s="6"/>
      <c r="AE1879" s="6"/>
      <c r="AF1879" s="6"/>
      <c r="AG1879" s="6"/>
      <c r="AH1879" s="6"/>
      <c r="AI1879" s="6"/>
      <c r="AJ1879" s="6"/>
    </row>
    <row r="1880" spans="2:36" s="9" customFormat="1" ht="6" hidden="1" customHeight="1" x14ac:dyDescent="0.35">
      <c r="B1880" s="10"/>
      <c r="F1880" s="7"/>
      <c r="G1880" s="2"/>
      <c r="H1880" s="7"/>
      <c r="I1880" s="7"/>
      <c r="J1880" s="7"/>
      <c r="K1880" s="7"/>
      <c r="L1880" s="7"/>
      <c r="M1880" s="3"/>
      <c r="N1880" s="2"/>
      <c r="O1880" s="7"/>
      <c r="P1880" s="2"/>
      <c r="Q1880" s="7"/>
      <c r="R1880" s="14"/>
      <c r="S1880" s="14"/>
      <c r="T1880" s="20"/>
      <c r="U1880" s="20"/>
      <c r="V1880" s="20"/>
      <c r="W1880" s="32"/>
      <c r="X1880" s="173"/>
      <c r="Y1880" s="174"/>
      <c r="Z1880" s="6"/>
      <c r="AA1880" s="6"/>
      <c r="AB1880" s="6"/>
      <c r="AC1880" s="6"/>
      <c r="AD1880" s="6"/>
      <c r="AE1880" s="6"/>
      <c r="AF1880" s="6"/>
      <c r="AG1880" s="6"/>
      <c r="AH1880" s="6"/>
      <c r="AI1880" s="6"/>
      <c r="AJ1880" s="6"/>
    </row>
    <row r="1881" spans="2:36" s="9" customFormat="1" ht="6" hidden="1" customHeight="1" x14ac:dyDescent="0.35">
      <c r="B1881" s="10"/>
      <c r="F1881" s="7"/>
      <c r="G1881" s="2"/>
      <c r="H1881" s="7"/>
      <c r="I1881" s="7"/>
      <c r="J1881" s="7"/>
      <c r="K1881" s="7"/>
      <c r="L1881" s="7"/>
      <c r="M1881" s="3"/>
      <c r="N1881" s="2"/>
      <c r="O1881" s="7"/>
      <c r="P1881" s="2"/>
      <c r="Q1881" s="7"/>
      <c r="R1881" s="14"/>
      <c r="S1881" s="14"/>
      <c r="T1881" s="20"/>
      <c r="U1881" s="20"/>
      <c r="V1881" s="20"/>
      <c r="W1881" s="32"/>
      <c r="X1881" s="173"/>
      <c r="Y1881" s="174"/>
      <c r="Z1881" s="6"/>
      <c r="AA1881" s="6"/>
      <c r="AB1881" s="6"/>
      <c r="AC1881" s="6"/>
      <c r="AD1881" s="6"/>
      <c r="AE1881" s="6"/>
      <c r="AF1881" s="6"/>
      <c r="AG1881" s="6"/>
      <c r="AH1881" s="6"/>
      <c r="AI1881" s="6"/>
      <c r="AJ1881" s="6"/>
    </row>
    <row r="1882" spans="2:36" s="9" customFormat="1" ht="6" hidden="1" customHeight="1" x14ac:dyDescent="0.35">
      <c r="B1882" s="10"/>
      <c r="F1882" s="7"/>
      <c r="G1882" s="2"/>
      <c r="H1882" s="7"/>
      <c r="I1882" s="7"/>
      <c r="J1882" s="7"/>
      <c r="K1882" s="7"/>
      <c r="L1882" s="7"/>
      <c r="M1882" s="3"/>
      <c r="N1882" s="2"/>
      <c r="O1882" s="7"/>
      <c r="P1882" s="2"/>
      <c r="Q1882" s="7"/>
      <c r="R1882" s="14"/>
      <c r="S1882" s="14"/>
      <c r="T1882" s="20"/>
      <c r="U1882" s="20"/>
      <c r="V1882" s="20"/>
      <c r="W1882" s="32"/>
      <c r="X1882" s="173"/>
      <c r="Y1882" s="174"/>
      <c r="Z1882" s="6"/>
      <c r="AA1882" s="6"/>
      <c r="AB1882" s="6"/>
      <c r="AC1882" s="6"/>
      <c r="AD1882" s="6"/>
      <c r="AE1882" s="6"/>
      <c r="AF1882" s="6"/>
      <c r="AG1882" s="6"/>
      <c r="AH1882" s="6"/>
      <c r="AI1882" s="6"/>
      <c r="AJ1882" s="6"/>
    </row>
    <row r="1883" spans="2:36" s="9" customFormat="1" ht="6" hidden="1" customHeight="1" x14ac:dyDescent="0.35">
      <c r="B1883" s="10"/>
      <c r="F1883" s="7"/>
      <c r="G1883" s="2"/>
      <c r="H1883" s="7"/>
      <c r="I1883" s="7"/>
      <c r="J1883" s="7"/>
      <c r="K1883" s="7"/>
      <c r="L1883" s="7"/>
      <c r="M1883" s="3"/>
      <c r="N1883" s="2"/>
      <c r="O1883" s="7"/>
      <c r="P1883" s="2"/>
      <c r="Q1883" s="7"/>
      <c r="R1883" s="14"/>
      <c r="S1883" s="14"/>
      <c r="T1883" s="20"/>
      <c r="U1883" s="20"/>
      <c r="V1883" s="20"/>
      <c r="W1883" s="32"/>
      <c r="X1883" s="173"/>
      <c r="Y1883" s="174"/>
      <c r="Z1883" s="6"/>
      <c r="AA1883" s="6"/>
      <c r="AB1883" s="6"/>
      <c r="AC1883" s="6"/>
      <c r="AD1883" s="6"/>
      <c r="AE1883" s="6"/>
      <c r="AF1883" s="6"/>
      <c r="AG1883" s="6"/>
      <c r="AH1883" s="6"/>
      <c r="AI1883" s="6"/>
      <c r="AJ1883" s="6"/>
    </row>
    <row r="1884" spans="2:36" s="9" customFormat="1" ht="6" hidden="1" customHeight="1" x14ac:dyDescent="0.35">
      <c r="B1884" s="10"/>
      <c r="F1884" s="7"/>
      <c r="G1884" s="2"/>
      <c r="H1884" s="7"/>
      <c r="I1884" s="7"/>
      <c r="J1884" s="7"/>
      <c r="K1884" s="7"/>
      <c r="L1884" s="7"/>
      <c r="M1884" s="3"/>
      <c r="N1884" s="2"/>
      <c r="O1884" s="7"/>
      <c r="P1884" s="2"/>
      <c r="Q1884" s="7"/>
      <c r="R1884" s="14"/>
      <c r="S1884" s="14"/>
      <c r="T1884" s="20"/>
      <c r="U1884" s="20"/>
      <c r="V1884" s="20"/>
      <c r="W1884" s="32"/>
      <c r="X1884" s="173"/>
      <c r="Y1884" s="174"/>
      <c r="Z1884" s="6"/>
      <c r="AA1884" s="6"/>
      <c r="AB1884" s="6"/>
      <c r="AC1884" s="6"/>
      <c r="AD1884" s="6"/>
      <c r="AE1884" s="6"/>
      <c r="AF1884" s="6"/>
      <c r="AG1884" s="6"/>
      <c r="AH1884" s="6"/>
      <c r="AI1884" s="6"/>
      <c r="AJ1884" s="6"/>
    </row>
    <row r="1885" spans="2:36" s="9" customFormat="1" ht="6" hidden="1" customHeight="1" x14ac:dyDescent="0.35">
      <c r="B1885" s="10"/>
      <c r="F1885" s="7"/>
      <c r="G1885" s="2"/>
      <c r="H1885" s="7"/>
      <c r="I1885" s="7"/>
      <c r="J1885" s="7"/>
      <c r="K1885" s="7"/>
      <c r="L1885" s="7"/>
      <c r="M1885" s="3"/>
      <c r="N1885" s="2"/>
      <c r="O1885" s="7"/>
      <c r="P1885" s="2"/>
      <c r="Q1885" s="7"/>
      <c r="R1885" s="14"/>
      <c r="S1885" s="14"/>
      <c r="T1885" s="20"/>
      <c r="U1885" s="20"/>
      <c r="V1885" s="20"/>
      <c r="W1885" s="32"/>
      <c r="X1885" s="173"/>
      <c r="Y1885" s="174"/>
      <c r="Z1885" s="6"/>
      <c r="AA1885" s="6"/>
      <c r="AB1885" s="6"/>
      <c r="AC1885" s="6"/>
      <c r="AD1885" s="6"/>
      <c r="AE1885" s="6"/>
      <c r="AF1885" s="6"/>
      <c r="AG1885" s="6"/>
      <c r="AH1885" s="6"/>
      <c r="AI1885" s="6"/>
      <c r="AJ1885" s="6"/>
    </row>
    <row r="1886" spans="2:36" s="9" customFormat="1" ht="6" hidden="1" customHeight="1" x14ac:dyDescent="0.35">
      <c r="B1886" s="10"/>
      <c r="F1886" s="7"/>
      <c r="G1886" s="2"/>
      <c r="H1886" s="7"/>
      <c r="I1886" s="7"/>
      <c r="J1886" s="7"/>
      <c r="K1886" s="7"/>
      <c r="L1886" s="7"/>
      <c r="M1886" s="3"/>
      <c r="N1886" s="2"/>
      <c r="O1886" s="7"/>
      <c r="P1886" s="2"/>
      <c r="Q1886" s="7"/>
      <c r="R1886" s="14"/>
      <c r="S1886" s="14"/>
      <c r="T1886" s="20"/>
      <c r="U1886" s="20"/>
      <c r="V1886" s="20"/>
      <c r="W1886" s="32"/>
      <c r="X1886" s="173"/>
      <c r="Y1886" s="174"/>
      <c r="Z1886" s="6"/>
      <c r="AA1886" s="6"/>
      <c r="AB1886" s="6"/>
      <c r="AC1886" s="6"/>
      <c r="AD1886" s="6"/>
      <c r="AE1886" s="6"/>
      <c r="AF1886" s="6"/>
      <c r="AG1886" s="6"/>
      <c r="AH1886" s="6"/>
      <c r="AI1886" s="6"/>
      <c r="AJ1886" s="6"/>
    </row>
    <row r="1887" spans="2:36" s="9" customFormat="1" ht="6" hidden="1" customHeight="1" x14ac:dyDescent="0.35">
      <c r="B1887" s="10"/>
      <c r="F1887" s="7"/>
      <c r="G1887" s="2"/>
      <c r="H1887" s="7"/>
      <c r="I1887" s="7"/>
      <c r="J1887" s="7"/>
      <c r="K1887" s="7"/>
      <c r="L1887" s="7"/>
      <c r="M1887" s="3"/>
      <c r="N1887" s="2"/>
      <c r="O1887" s="7"/>
      <c r="P1887" s="2"/>
      <c r="Q1887" s="7"/>
      <c r="R1887" s="14"/>
      <c r="S1887" s="14"/>
      <c r="T1887" s="20"/>
      <c r="U1887" s="20"/>
      <c r="V1887" s="20"/>
      <c r="W1887" s="32"/>
      <c r="X1887" s="173"/>
      <c r="Y1887" s="174"/>
      <c r="Z1887" s="6"/>
      <c r="AA1887" s="6"/>
      <c r="AB1887" s="6"/>
      <c r="AC1887" s="6"/>
      <c r="AD1887" s="6"/>
      <c r="AE1887" s="6"/>
      <c r="AF1887" s="6"/>
      <c r="AG1887" s="6"/>
      <c r="AH1887" s="6"/>
      <c r="AI1887" s="6"/>
      <c r="AJ1887" s="6"/>
    </row>
    <row r="1888" spans="2:36" s="9" customFormat="1" ht="6" hidden="1" customHeight="1" x14ac:dyDescent="0.35">
      <c r="B1888" s="10"/>
      <c r="F1888" s="7"/>
      <c r="G1888" s="2"/>
      <c r="H1888" s="7"/>
      <c r="I1888" s="7"/>
      <c r="J1888" s="7"/>
      <c r="K1888" s="7"/>
      <c r="L1888" s="7"/>
      <c r="M1888" s="3"/>
      <c r="N1888" s="2"/>
      <c r="O1888" s="7"/>
      <c r="P1888" s="2"/>
      <c r="Q1888" s="7"/>
      <c r="R1888" s="14"/>
      <c r="S1888" s="14"/>
      <c r="T1888" s="20"/>
      <c r="U1888" s="20"/>
      <c r="V1888" s="20"/>
      <c r="W1888" s="32"/>
      <c r="X1888" s="173"/>
      <c r="Y1888" s="174"/>
      <c r="Z1888" s="6"/>
      <c r="AA1888" s="6"/>
      <c r="AB1888" s="6"/>
      <c r="AC1888" s="6"/>
      <c r="AD1888" s="6"/>
      <c r="AE1888" s="6"/>
      <c r="AF1888" s="6"/>
      <c r="AG1888" s="6"/>
      <c r="AH1888" s="6"/>
      <c r="AI1888" s="6"/>
      <c r="AJ1888" s="6"/>
    </row>
    <row r="1889" spans="2:36" s="9" customFormat="1" ht="6" hidden="1" customHeight="1" x14ac:dyDescent="0.35">
      <c r="B1889" s="10"/>
      <c r="F1889" s="7"/>
      <c r="G1889" s="2"/>
      <c r="H1889" s="7"/>
      <c r="I1889" s="7"/>
      <c r="J1889" s="7"/>
      <c r="K1889" s="7"/>
      <c r="L1889" s="7"/>
      <c r="M1889" s="3"/>
      <c r="N1889" s="2"/>
      <c r="O1889" s="7"/>
      <c r="P1889" s="2"/>
      <c r="Q1889" s="7"/>
      <c r="R1889" s="14"/>
      <c r="S1889" s="14"/>
      <c r="T1889" s="20"/>
      <c r="U1889" s="20"/>
      <c r="V1889" s="20"/>
      <c r="W1889" s="32"/>
      <c r="X1889" s="173"/>
      <c r="Y1889" s="174"/>
      <c r="Z1889" s="6"/>
      <c r="AA1889" s="6"/>
      <c r="AB1889" s="6"/>
      <c r="AC1889" s="6"/>
      <c r="AD1889" s="6"/>
      <c r="AE1889" s="6"/>
      <c r="AF1889" s="6"/>
      <c r="AG1889" s="6"/>
      <c r="AH1889" s="6"/>
      <c r="AI1889" s="6"/>
      <c r="AJ1889" s="6"/>
    </row>
    <row r="1890" spans="2:36" s="9" customFormat="1" ht="6" hidden="1" customHeight="1" x14ac:dyDescent="0.35">
      <c r="B1890" s="10"/>
      <c r="F1890" s="7"/>
      <c r="G1890" s="2"/>
      <c r="H1890" s="7"/>
      <c r="I1890" s="7"/>
      <c r="J1890" s="7"/>
      <c r="K1890" s="7"/>
      <c r="L1890" s="7"/>
      <c r="M1890" s="3"/>
      <c r="N1890" s="2"/>
      <c r="O1890" s="7"/>
      <c r="P1890" s="2"/>
      <c r="Q1890" s="7"/>
      <c r="R1890" s="14"/>
      <c r="S1890" s="14"/>
      <c r="T1890" s="20"/>
      <c r="U1890" s="20"/>
      <c r="V1890" s="20"/>
      <c r="W1890" s="32"/>
      <c r="X1890" s="173"/>
      <c r="Y1890" s="174"/>
      <c r="Z1890" s="6"/>
      <c r="AA1890" s="6"/>
      <c r="AB1890" s="6"/>
      <c r="AC1890" s="6"/>
      <c r="AD1890" s="6"/>
      <c r="AE1890" s="6"/>
      <c r="AF1890" s="6"/>
      <c r="AG1890" s="6"/>
      <c r="AH1890" s="6"/>
      <c r="AI1890" s="6"/>
      <c r="AJ1890" s="6"/>
    </row>
    <row r="1891" spans="2:36" s="9" customFormat="1" ht="6" hidden="1" customHeight="1" x14ac:dyDescent="0.35">
      <c r="B1891" s="10"/>
      <c r="F1891" s="7"/>
      <c r="G1891" s="2"/>
      <c r="H1891" s="7"/>
      <c r="I1891" s="7"/>
      <c r="J1891" s="7"/>
      <c r="K1891" s="7"/>
      <c r="L1891" s="7"/>
      <c r="M1891" s="3"/>
      <c r="N1891" s="2"/>
      <c r="O1891" s="7"/>
      <c r="P1891" s="2"/>
      <c r="Q1891" s="7"/>
      <c r="R1891" s="14"/>
      <c r="S1891" s="14"/>
      <c r="T1891" s="20"/>
      <c r="U1891" s="20"/>
      <c r="V1891" s="20"/>
      <c r="W1891" s="32"/>
      <c r="X1891" s="173"/>
      <c r="Y1891" s="174"/>
      <c r="Z1891" s="6"/>
      <c r="AA1891" s="6"/>
      <c r="AB1891" s="6"/>
      <c r="AC1891" s="6"/>
      <c r="AD1891" s="6"/>
      <c r="AE1891" s="6"/>
      <c r="AF1891" s="6"/>
      <c r="AG1891" s="6"/>
      <c r="AH1891" s="6"/>
      <c r="AI1891" s="6"/>
      <c r="AJ1891" s="6"/>
    </row>
    <row r="1892" spans="2:36" s="9" customFormat="1" ht="6" hidden="1" customHeight="1" x14ac:dyDescent="0.35">
      <c r="B1892" s="10"/>
      <c r="F1892" s="7"/>
      <c r="G1892" s="2"/>
      <c r="H1892" s="7"/>
      <c r="I1892" s="7"/>
      <c r="J1892" s="7"/>
      <c r="K1892" s="7"/>
      <c r="L1892" s="7"/>
      <c r="M1892" s="3"/>
      <c r="N1892" s="2"/>
      <c r="O1892" s="7"/>
      <c r="P1892" s="2"/>
      <c r="Q1892" s="7"/>
      <c r="R1892" s="14"/>
      <c r="S1892" s="14"/>
      <c r="T1892" s="20"/>
      <c r="U1892" s="20"/>
      <c r="V1892" s="20"/>
      <c r="W1892" s="32"/>
      <c r="X1892" s="173"/>
      <c r="Y1892" s="174"/>
      <c r="Z1892" s="6"/>
      <c r="AA1892" s="6"/>
      <c r="AB1892" s="6"/>
      <c r="AC1892" s="6"/>
      <c r="AD1892" s="6"/>
      <c r="AE1892" s="6"/>
      <c r="AF1892" s="6"/>
      <c r="AG1892" s="6"/>
      <c r="AH1892" s="6"/>
      <c r="AI1892" s="6"/>
      <c r="AJ1892" s="6"/>
    </row>
    <row r="1893" spans="2:36" s="9" customFormat="1" ht="6" hidden="1" customHeight="1" x14ac:dyDescent="0.35">
      <c r="B1893" s="10"/>
      <c r="F1893" s="7"/>
      <c r="G1893" s="2"/>
      <c r="H1893" s="7"/>
      <c r="I1893" s="7"/>
      <c r="J1893" s="7"/>
      <c r="K1893" s="7"/>
      <c r="L1893" s="7"/>
      <c r="M1893" s="3"/>
      <c r="N1893" s="2"/>
      <c r="O1893" s="7"/>
      <c r="P1893" s="2"/>
      <c r="Q1893" s="7"/>
      <c r="R1893" s="14"/>
      <c r="S1893" s="14"/>
      <c r="T1893" s="20"/>
      <c r="U1893" s="20"/>
      <c r="V1893" s="20"/>
      <c r="W1893" s="32"/>
      <c r="X1893" s="173"/>
      <c r="Y1893" s="174"/>
      <c r="Z1893" s="6"/>
      <c r="AA1893" s="6"/>
      <c r="AB1893" s="6"/>
      <c r="AC1893" s="6"/>
      <c r="AD1893" s="6"/>
      <c r="AE1893" s="6"/>
      <c r="AF1893" s="6"/>
      <c r="AG1893" s="6"/>
      <c r="AH1893" s="6"/>
      <c r="AI1893" s="6"/>
      <c r="AJ1893" s="6"/>
    </row>
    <row r="1894" spans="2:36" s="9" customFormat="1" ht="6" hidden="1" customHeight="1" x14ac:dyDescent="0.35">
      <c r="B1894" s="10"/>
      <c r="F1894" s="7"/>
      <c r="G1894" s="2"/>
      <c r="H1894" s="7"/>
      <c r="I1894" s="7"/>
      <c r="J1894" s="7"/>
      <c r="K1894" s="7"/>
      <c r="L1894" s="7"/>
      <c r="M1894" s="3"/>
      <c r="N1894" s="2"/>
      <c r="O1894" s="7"/>
      <c r="P1894" s="2"/>
      <c r="Q1894" s="7"/>
      <c r="R1894" s="14"/>
      <c r="S1894" s="14"/>
      <c r="T1894" s="20"/>
      <c r="U1894" s="20"/>
      <c r="V1894" s="20"/>
      <c r="W1894" s="32"/>
      <c r="X1894" s="173"/>
      <c r="Y1894" s="174"/>
      <c r="Z1894" s="6"/>
      <c r="AA1894" s="6"/>
      <c r="AB1894" s="6"/>
      <c r="AC1894" s="6"/>
      <c r="AD1894" s="6"/>
      <c r="AE1894" s="6"/>
      <c r="AF1894" s="6"/>
      <c r="AG1894" s="6"/>
      <c r="AH1894" s="6"/>
      <c r="AI1894" s="6"/>
      <c r="AJ1894" s="6"/>
    </row>
    <row r="1895" spans="2:36" s="9" customFormat="1" ht="6" hidden="1" customHeight="1" x14ac:dyDescent="0.35">
      <c r="B1895" s="10"/>
      <c r="F1895" s="7"/>
      <c r="G1895" s="2"/>
      <c r="H1895" s="7"/>
      <c r="I1895" s="7"/>
      <c r="J1895" s="7"/>
      <c r="K1895" s="7"/>
      <c r="L1895" s="7"/>
      <c r="M1895" s="3"/>
      <c r="N1895" s="2"/>
      <c r="O1895" s="7"/>
      <c r="P1895" s="2"/>
      <c r="Q1895" s="7"/>
      <c r="R1895" s="14"/>
      <c r="S1895" s="14"/>
      <c r="T1895" s="20"/>
      <c r="U1895" s="20"/>
      <c r="V1895" s="20"/>
      <c r="W1895" s="32"/>
      <c r="X1895" s="173"/>
      <c r="Y1895" s="174"/>
      <c r="Z1895" s="6"/>
      <c r="AA1895" s="6"/>
      <c r="AB1895" s="6"/>
      <c r="AC1895" s="6"/>
      <c r="AD1895" s="6"/>
      <c r="AE1895" s="6"/>
      <c r="AF1895" s="6"/>
      <c r="AG1895" s="6"/>
      <c r="AH1895" s="6"/>
      <c r="AI1895" s="6"/>
      <c r="AJ1895" s="6"/>
    </row>
    <row r="1896" spans="2:36" s="9" customFormat="1" ht="6" hidden="1" customHeight="1" x14ac:dyDescent="0.35">
      <c r="B1896" s="10"/>
      <c r="F1896" s="7"/>
      <c r="G1896" s="2"/>
      <c r="H1896" s="7"/>
      <c r="I1896" s="7"/>
      <c r="J1896" s="7"/>
      <c r="K1896" s="7"/>
      <c r="L1896" s="7"/>
      <c r="M1896" s="3"/>
      <c r="N1896" s="2"/>
      <c r="O1896" s="7"/>
      <c r="P1896" s="2"/>
      <c r="Q1896" s="7"/>
      <c r="R1896" s="14"/>
      <c r="S1896" s="14"/>
      <c r="T1896" s="20"/>
      <c r="U1896" s="20"/>
      <c r="V1896" s="20"/>
      <c r="W1896" s="32"/>
      <c r="X1896" s="173"/>
      <c r="Y1896" s="174"/>
      <c r="Z1896" s="6"/>
      <c r="AA1896" s="6"/>
      <c r="AB1896" s="6"/>
      <c r="AC1896" s="6"/>
      <c r="AD1896" s="6"/>
      <c r="AE1896" s="6"/>
      <c r="AF1896" s="6"/>
      <c r="AG1896" s="6"/>
      <c r="AH1896" s="6"/>
      <c r="AI1896" s="6"/>
      <c r="AJ1896" s="6"/>
    </row>
    <row r="1897" spans="2:36" s="9" customFormat="1" ht="6" hidden="1" customHeight="1" x14ac:dyDescent="0.35">
      <c r="B1897" s="10"/>
      <c r="F1897" s="7"/>
      <c r="G1897" s="2"/>
      <c r="H1897" s="7"/>
      <c r="I1897" s="7"/>
      <c r="J1897" s="7"/>
      <c r="K1897" s="7"/>
      <c r="L1897" s="7"/>
      <c r="M1897" s="3"/>
      <c r="N1897" s="2"/>
      <c r="O1897" s="7"/>
      <c r="P1897" s="2"/>
      <c r="Q1897" s="7"/>
      <c r="R1897" s="14"/>
      <c r="S1897" s="14"/>
      <c r="T1897" s="20"/>
      <c r="U1897" s="20"/>
      <c r="V1897" s="20"/>
      <c r="W1897" s="32"/>
      <c r="X1897" s="173"/>
      <c r="Y1897" s="174"/>
      <c r="Z1897" s="6"/>
      <c r="AA1897" s="6"/>
      <c r="AB1897" s="6"/>
      <c r="AC1897" s="6"/>
      <c r="AD1897" s="6"/>
      <c r="AE1897" s="6"/>
      <c r="AF1897" s="6"/>
      <c r="AG1897" s="6"/>
      <c r="AH1897" s="6"/>
      <c r="AI1897" s="6"/>
      <c r="AJ1897" s="6"/>
    </row>
    <row r="1898" spans="2:36" s="9" customFormat="1" ht="6" hidden="1" customHeight="1" x14ac:dyDescent="0.35">
      <c r="B1898" s="10"/>
      <c r="F1898" s="7"/>
      <c r="G1898" s="2"/>
      <c r="H1898" s="7"/>
      <c r="I1898" s="7"/>
      <c r="J1898" s="7"/>
      <c r="K1898" s="7"/>
      <c r="L1898" s="7"/>
      <c r="M1898" s="3"/>
      <c r="N1898" s="2"/>
      <c r="O1898" s="7"/>
      <c r="P1898" s="2"/>
      <c r="Q1898" s="7"/>
      <c r="R1898" s="14"/>
      <c r="S1898" s="14"/>
      <c r="T1898" s="20"/>
      <c r="U1898" s="20"/>
      <c r="V1898" s="20"/>
      <c r="W1898" s="32"/>
      <c r="X1898" s="173"/>
      <c r="Y1898" s="174"/>
      <c r="Z1898" s="6"/>
      <c r="AA1898" s="6"/>
      <c r="AB1898" s="6"/>
      <c r="AC1898" s="6"/>
      <c r="AD1898" s="6"/>
      <c r="AE1898" s="6"/>
      <c r="AF1898" s="6"/>
      <c r="AG1898" s="6"/>
      <c r="AH1898" s="6"/>
      <c r="AI1898" s="6"/>
      <c r="AJ1898" s="6"/>
    </row>
    <row r="1899" spans="2:36" s="9" customFormat="1" ht="6" hidden="1" customHeight="1" x14ac:dyDescent="0.35">
      <c r="B1899" s="10"/>
      <c r="F1899" s="7"/>
      <c r="G1899" s="2"/>
      <c r="H1899" s="7"/>
      <c r="I1899" s="7"/>
      <c r="J1899" s="7"/>
      <c r="K1899" s="7"/>
      <c r="L1899" s="7"/>
      <c r="M1899" s="3"/>
      <c r="N1899" s="2"/>
      <c r="O1899" s="7"/>
      <c r="P1899" s="2"/>
      <c r="Q1899" s="7"/>
      <c r="R1899" s="14"/>
      <c r="S1899" s="14"/>
      <c r="T1899" s="20"/>
      <c r="U1899" s="20"/>
      <c r="V1899" s="20"/>
      <c r="W1899" s="32"/>
      <c r="X1899" s="173"/>
      <c r="Y1899" s="174"/>
      <c r="Z1899" s="6"/>
      <c r="AA1899" s="6"/>
      <c r="AB1899" s="6"/>
      <c r="AC1899" s="6"/>
      <c r="AD1899" s="6"/>
      <c r="AE1899" s="6"/>
      <c r="AF1899" s="6"/>
      <c r="AG1899" s="6"/>
      <c r="AH1899" s="6"/>
      <c r="AI1899" s="6"/>
      <c r="AJ1899" s="6"/>
    </row>
    <row r="1900" spans="2:36" s="9" customFormat="1" ht="6" hidden="1" customHeight="1" x14ac:dyDescent="0.35">
      <c r="B1900" s="10"/>
      <c r="F1900" s="7"/>
      <c r="G1900" s="2"/>
      <c r="H1900" s="7"/>
      <c r="I1900" s="7"/>
      <c r="J1900" s="7"/>
      <c r="K1900" s="7"/>
      <c r="L1900" s="7"/>
      <c r="M1900" s="3"/>
      <c r="N1900" s="2"/>
      <c r="O1900" s="7"/>
      <c r="P1900" s="2"/>
      <c r="Q1900" s="7"/>
      <c r="R1900" s="14"/>
      <c r="S1900" s="14"/>
      <c r="T1900" s="20"/>
      <c r="U1900" s="20"/>
      <c r="V1900" s="20"/>
      <c r="W1900" s="32"/>
      <c r="X1900" s="173"/>
      <c r="Y1900" s="174"/>
      <c r="Z1900" s="6"/>
      <c r="AA1900" s="6"/>
      <c r="AB1900" s="6"/>
      <c r="AC1900" s="6"/>
      <c r="AD1900" s="6"/>
      <c r="AE1900" s="6"/>
      <c r="AF1900" s="6"/>
      <c r="AG1900" s="6"/>
      <c r="AH1900" s="6"/>
      <c r="AI1900" s="6"/>
      <c r="AJ1900" s="6"/>
    </row>
    <row r="1901" spans="2:36" s="9" customFormat="1" ht="6" hidden="1" customHeight="1" x14ac:dyDescent="0.35">
      <c r="B1901" s="10"/>
      <c r="F1901" s="7"/>
      <c r="G1901" s="2"/>
      <c r="H1901" s="7"/>
      <c r="I1901" s="7"/>
      <c r="J1901" s="7"/>
      <c r="K1901" s="7"/>
      <c r="L1901" s="7"/>
      <c r="M1901" s="3"/>
      <c r="N1901" s="2"/>
      <c r="O1901" s="7"/>
      <c r="P1901" s="2"/>
      <c r="Q1901" s="7"/>
      <c r="R1901" s="14"/>
      <c r="S1901" s="14"/>
      <c r="T1901" s="20"/>
      <c r="U1901" s="20"/>
      <c r="V1901" s="20"/>
      <c r="W1901" s="32"/>
      <c r="X1901" s="173"/>
      <c r="Y1901" s="174"/>
      <c r="Z1901" s="6"/>
      <c r="AA1901" s="6"/>
      <c r="AB1901" s="6"/>
      <c r="AC1901" s="6"/>
      <c r="AD1901" s="6"/>
      <c r="AE1901" s="6"/>
      <c r="AF1901" s="6"/>
      <c r="AG1901" s="6"/>
      <c r="AH1901" s="6"/>
      <c r="AI1901" s="6"/>
      <c r="AJ1901" s="6"/>
    </row>
    <row r="1902" spans="2:36" s="9" customFormat="1" ht="6" hidden="1" customHeight="1" x14ac:dyDescent="0.35">
      <c r="B1902" s="10"/>
      <c r="F1902" s="7"/>
      <c r="G1902" s="2"/>
      <c r="H1902" s="7"/>
      <c r="I1902" s="7"/>
      <c r="J1902" s="7"/>
      <c r="K1902" s="7"/>
      <c r="L1902" s="7"/>
      <c r="M1902" s="3"/>
      <c r="N1902" s="2"/>
      <c r="O1902" s="7"/>
      <c r="P1902" s="2"/>
      <c r="Q1902" s="7"/>
      <c r="R1902" s="14"/>
      <c r="S1902" s="14"/>
      <c r="T1902" s="20"/>
      <c r="U1902" s="20"/>
      <c r="V1902" s="20"/>
      <c r="W1902" s="32"/>
      <c r="X1902" s="173"/>
      <c r="Y1902" s="174"/>
      <c r="Z1902" s="6"/>
      <c r="AA1902" s="6"/>
      <c r="AB1902" s="6"/>
      <c r="AC1902" s="6"/>
      <c r="AD1902" s="6"/>
      <c r="AE1902" s="6"/>
      <c r="AF1902" s="6"/>
      <c r="AG1902" s="6"/>
      <c r="AH1902" s="6"/>
      <c r="AI1902" s="6"/>
      <c r="AJ1902" s="6"/>
    </row>
    <row r="1903" spans="2:36" s="9" customFormat="1" ht="6" hidden="1" customHeight="1" x14ac:dyDescent="0.35">
      <c r="B1903" s="10"/>
      <c r="F1903" s="7"/>
      <c r="G1903" s="2"/>
      <c r="H1903" s="7"/>
      <c r="I1903" s="7"/>
      <c r="J1903" s="7"/>
      <c r="K1903" s="7"/>
      <c r="L1903" s="7"/>
      <c r="M1903" s="3"/>
      <c r="N1903" s="2"/>
      <c r="O1903" s="7"/>
      <c r="P1903" s="2"/>
      <c r="Q1903" s="7"/>
      <c r="R1903" s="14"/>
      <c r="S1903" s="14"/>
      <c r="T1903" s="20"/>
      <c r="U1903" s="20"/>
      <c r="V1903" s="20"/>
      <c r="W1903" s="32"/>
      <c r="X1903" s="173"/>
      <c r="Y1903" s="174"/>
      <c r="Z1903" s="6"/>
      <c r="AA1903" s="6"/>
      <c r="AB1903" s="6"/>
      <c r="AC1903" s="6"/>
      <c r="AD1903" s="6"/>
      <c r="AE1903" s="6"/>
      <c r="AF1903" s="6"/>
      <c r="AG1903" s="6"/>
      <c r="AH1903" s="6"/>
      <c r="AI1903" s="6"/>
      <c r="AJ1903" s="6"/>
    </row>
    <row r="1904" spans="2:36" s="9" customFormat="1" ht="6" hidden="1" customHeight="1" x14ac:dyDescent="0.35">
      <c r="B1904" s="10"/>
      <c r="F1904" s="7"/>
      <c r="G1904" s="2"/>
      <c r="H1904" s="7"/>
      <c r="I1904" s="7"/>
      <c r="J1904" s="7"/>
      <c r="K1904" s="7"/>
      <c r="L1904" s="7"/>
      <c r="M1904" s="3"/>
      <c r="N1904" s="2"/>
      <c r="O1904" s="7"/>
      <c r="P1904" s="2"/>
      <c r="Q1904" s="7"/>
      <c r="R1904" s="14"/>
      <c r="S1904" s="14"/>
      <c r="T1904" s="20"/>
      <c r="U1904" s="20"/>
      <c r="V1904" s="20"/>
      <c r="W1904" s="32"/>
      <c r="X1904" s="173"/>
      <c r="Y1904" s="174"/>
      <c r="Z1904" s="6"/>
      <c r="AA1904" s="6"/>
      <c r="AB1904" s="6"/>
      <c r="AC1904" s="6"/>
      <c r="AD1904" s="6"/>
      <c r="AE1904" s="6"/>
      <c r="AF1904" s="6"/>
      <c r="AG1904" s="6"/>
      <c r="AH1904" s="6"/>
      <c r="AI1904" s="6"/>
      <c r="AJ1904" s="6"/>
    </row>
    <row r="1905" spans="2:36" s="9" customFormat="1" ht="6" hidden="1" customHeight="1" x14ac:dyDescent="0.35">
      <c r="B1905" s="10"/>
      <c r="F1905" s="7"/>
      <c r="G1905" s="2"/>
      <c r="H1905" s="7"/>
      <c r="I1905" s="7"/>
      <c r="J1905" s="7"/>
      <c r="K1905" s="7"/>
      <c r="L1905" s="7"/>
      <c r="M1905" s="3"/>
      <c r="N1905" s="2"/>
      <c r="O1905" s="7"/>
      <c r="P1905" s="2"/>
      <c r="Q1905" s="7"/>
      <c r="R1905" s="14"/>
      <c r="S1905" s="14"/>
      <c r="T1905" s="20"/>
      <c r="U1905" s="20"/>
      <c r="V1905" s="20"/>
      <c r="W1905" s="32"/>
      <c r="X1905" s="173"/>
      <c r="Y1905" s="174"/>
      <c r="Z1905" s="6"/>
      <c r="AA1905" s="6"/>
      <c r="AB1905" s="6"/>
      <c r="AC1905" s="6"/>
      <c r="AD1905" s="6"/>
      <c r="AE1905" s="6"/>
      <c r="AF1905" s="6"/>
      <c r="AG1905" s="6"/>
      <c r="AH1905" s="6"/>
      <c r="AI1905" s="6"/>
      <c r="AJ1905" s="6"/>
    </row>
    <row r="1906" spans="2:36" s="9" customFormat="1" ht="6" hidden="1" customHeight="1" x14ac:dyDescent="0.35">
      <c r="B1906" s="10"/>
      <c r="F1906" s="7"/>
      <c r="G1906" s="2"/>
      <c r="H1906" s="7"/>
      <c r="I1906" s="7"/>
      <c r="J1906" s="7"/>
      <c r="K1906" s="7"/>
      <c r="L1906" s="7"/>
      <c r="M1906" s="3"/>
      <c r="N1906" s="2"/>
      <c r="O1906" s="7"/>
      <c r="P1906" s="2"/>
      <c r="Q1906" s="7"/>
      <c r="R1906" s="14"/>
      <c r="S1906" s="14"/>
      <c r="T1906" s="20"/>
      <c r="U1906" s="20"/>
      <c r="V1906" s="20"/>
      <c r="W1906" s="32"/>
      <c r="X1906" s="173"/>
      <c r="Y1906" s="174"/>
      <c r="Z1906" s="6"/>
      <c r="AA1906" s="6"/>
      <c r="AB1906" s="6"/>
      <c r="AC1906" s="6"/>
      <c r="AD1906" s="6"/>
      <c r="AE1906" s="6"/>
      <c r="AF1906" s="6"/>
      <c r="AG1906" s="6"/>
      <c r="AH1906" s="6"/>
      <c r="AI1906" s="6"/>
      <c r="AJ1906" s="6"/>
    </row>
    <row r="1907" spans="2:36" s="9" customFormat="1" ht="6" hidden="1" customHeight="1" x14ac:dyDescent="0.35">
      <c r="B1907" s="10"/>
      <c r="F1907" s="7"/>
      <c r="G1907" s="2"/>
      <c r="H1907" s="7"/>
      <c r="I1907" s="7"/>
      <c r="J1907" s="7"/>
      <c r="K1907" s="7"/>
      <c r="L1907" s="7"/>
      <c r="M1907" s="3"/>
      <c r="N1907" s="2"/>
      <c r="O1907" s="7"/>
      <c r="P1907" s="2"/>
      <c r="Q1907" s="7"/>
      <c r="R1907" s="14"/>
      <c r="S1907" s="14"/>
      <c r="T1907" s="20"/>
      <c r="U1907" s="20"/>
      <c r="V1907" s="20"/>
      <c r="W1907" s="32"/>
      <c r="X1907" s="173"/>
      <c r="Y1907" s="174"/>
      <c r="Z1907" s="6"/>
      <c r="AA1907" s="6"/>
      <c r="AB1907" s="6"/>
      <c r="AC1907" s="6"/>
      <c r="AD1907" s="6"/>
      <c r="AE1907" s="6"/>
      <c r="AF1907" s="6"/>
      <c r="AG1907" s="6"/>
      <c r="AH1907" s="6"/>
      <c r="AI1907" s="6"/>
      <c r="AJ1907" s="6"/>
    </row>
    <row r="1908" spans="2:36" s="9" customFormat="1" ht="6" hidden="1" customHeight="1" x14ac:dyDescent="0.35">
      <c r="B1908" s="10"/>
      <c r="F1908" s="7"/>
      <c r="G1908" s="2"/>
      <c r="H1908" s="7"/>
      <c r="I1908" s="7"/>
      <c r="J1908" s="7"/>
      <c r="K1908" s="7"/>
      <c r="L1908" s="7"/>
      <c r="M1908" s="3"/>
      <c r="N1908" s="2"/>
      <c r="O1908" s="7"/>
      <c r="P1908" s="2"/>
      <c r="Q1908" s="7"/>
      <c r="R1908" s="14"/>
      <c r="S1908" s="14"/>
      <c r="T1908" s="20"/>
      <c r="U1908" s="20"/>
      <c r="V1908" s="20"/>
      <c r="W1908" s="32"/>
      <c r="X1908" s="173"/>
      <c r="Y1908" s="174"/>
      <c r="Z1908" s="6"/>
      <c r="AA1908" s="6"/>
      <c r="AB1908" s="6"/>
      <c r="AC1908" s="6"/>
      <c r="AD1908" s="6"/>
      <c r="AE1908" s="6"/>
      <c r="AF1908" s="6"/>
      <c r="AG1908" s="6"/>
      <c r="AH1908" s="6"/>
      <c r="AI1908" s="6"/>
      <c r="AJ1908" s="6"/>
    </row>
    <row r="1909" spans="2:36" s="9" customFormat="1" ht="6" hidden="1" customHeight="1" x14ac:dyDescent="0.35">
      <c r="B1909" s="10"/>
      <c r="F1909" s="7"/>
      <c r="G1909" s="2"/>
      <c r="H1909" s="7"/>
      <c r="I1909" s="7"/>
      <c r="J1909" s="7"/>
      <c r="K1909" s="7"/>
      <c r="L1909" s="7"/>
      <c r="M1909" s="3"/>
      <c r="N1909" s="2"/>
      <c r="O1909" s="7"/>
      <c r="P1909" s="2"/>
      <c r="Q1909" s="7"/>
      <c r="R1909" s="14"/>
      <c r="S1909" s="14"/>
      <c r="T1909" s="20"/>
      <c r="U1909" s="20"/>
      <c r="V1909" s="20"/>
      <c r="W1909" s="32"/>
      <c r="X1909" s="173"/>
      <c r="Y1909" s="174"/>
      <c r="Z1909" s="6"/>
      <c r="AA1909" s="6"/>
      <c r="AB1909" s="6"/>
      <c r="AC1909" s="6"/>
      <c r="AD1909" s="6"/>
      <c r="AE1909" s="6"/>
      <c r="AF1909" s="6"/>
      <c r="AG1909" s="6"/>
      <c r="AH1909" s="6"/>
      <c r="AI1909" s="6"/>
      <c r="AJ1909" s="6"/>
    </row>
    <row r="1910" spans="2:36" s="9" customFormat="1" ht="6" hidden="1" customHeight="1" x14ac:dyDescent="0.35">
      <c r="B1910" s="10"/>
      <c r="F1910" s="7"/>
      <c r="G1910" s="2"/>
      <c r="H1910" s="7"/>
      <c r="I1910" s="7"/>
      <c r="J1910" s="7"/>
      <c r="K1910" s="7"/>
      <c r="L1910" s="7"/>
      <c r="M1910" s="3"/>
      <c r="N1910" s="2"/>
      <c r="O1910" s="7"/>
      <c r="P1910" s="2"/>
      <c r="Q1910" s="7"/>
      <c r="R1910" s="14"/>
      <c r="S1910" s="14"/>
      <c r="T1910" s="20"/>
      <c r="U1910" s="20"/>
      <c r="V1910" s="20"/>
      <c r="W1910" s="32"/>
      <c r="X1910" s="173"/>
      <c r="Y1910" s="174"/>
      <c r="Z1910" s="6"/>
      <c r="AA1910" s="6"/>
      <c r="AB1910" s="6"/>
      <c r="AC1910" s="6"/>
      <c r="AD1910" s="6"/>
      <c r="AE1910" s="6"/>
      <c r="AF1910" s="6"/>
      <c r="AG1910" s="6"/>
      <c r="AH1910" s="6"/>
      <c r="AI1910" s="6"/>
      <c r="AJ1910" s="6"/>
    </row>
    <row r="1911" spans="2:36" s="9" customFormat="1" ht="6" hidden="1" customHeight="1" x14ac:dyDescent="0.35">
      <c r="B1911" s="10"/>
      <c r="F1911" s="7"/>
      <c r="G1911" s="2"/>
      <c r="H1911" s="7"/>
      <c r="I1911" s="7"/>
      <c r="J1911" s="7"/>
      <c r="K1911" s="7"/>
      <c r="L1911" s="7"/>
      <c r="M1911" s="3"/>
      <c r="N1911" s="2"/>
      <c r="O1911" s="7"/>
      <c r="P1911" s="2"/>
      <c r="Q1911" s="7"/>
      <c r="R1911" s="14"/>
      <c r="S1911" s="14"/>
      <c r="T1911" s="20"/>
      <c r="U1911" s="20"/>
      <c r="V1911" s="20"/>
      <c r="W1911" s="32"/>
      <c r="X1911" s="173"/>
      <c r="Y1911" s="174"/>
      <c r="Z1911" s="6"/>
      <c r="AA1911" s="6"/>
      <c r="AB1911" s="6"/>
      <c r="AC1911" s="6"/>
      <c r="AD1911" s="6"/>
      <c r="AE1911" s="6"/>
      <c r="AF1911" s="6"/>
      <c r="AG1911" s="6"/>
      <c r="AH1911" s="6"/>
      <c r="AI1911" s="6"/>
      <c r="AJ1911" s="6"/>
    </row>
    <row r="1912" spans="2:36" s="9" customFormat="1" ht="6" hidden="1" customHeight="1" x14ac:dyDescent="0.35">
      <c r="B1912" s="10"/>
      <c r="F1912" s="7"/>
      <c r="G1912" s="2"/>
      <c r="H1912" s="7"/>
      <c r="I1912" s="7"/>
      <c r="J1912" s="7"/>
      <c r="K1912" s="7"/>
      <c r="L1912" s="7"/>
      <c r="M1912" s="3"/>
      <c r="N1912" s="2"/>
      <c r="O1912" s="7"/>
      <c r="P1912" s="2"/>
      <c r="Q1912" s="7"/>
      <c r="R1912" s="14"/>
      <c r="S1912" s="14"/>
      <c r="T1912" s="20"/>
      <c r="U1912" s="20"/>
      <c r="V1912" s="20"/>
      <c r="W1912" s="32"/>
      <c r="X1912" s="173"/>
      <c r="Y1912" s="174"/>
      <c r="Z1912" s="6"/>
      <c r="AA1912" s="6"/>
      <c r="AB1912" s="6"/>
      <c r="AC1912" s="6"/>
      <c r="AD1912" s="6"/>
      <c r="AE1912" s="6"/>
      <c r="AF1912" s="6"/>
      <c r="AG1912" s="6"/>
      <c r="AH1912" s="6"/>
      <c r="AI1912" s="6"/>
      <c r="AJ1912" s="6"/>
    </row>
    <row r="1913" spans="2:36" s="9" customFormat="1" ht="6" hidden="1" customHeight="1" x14ac:dyDescent="0.35">
      <c r="B1913" s="10"/>
      <c r="F1913" s="7"/>
      <c r="G1913" s="2"/>
      <c r="H1913" s="7"/>
      <c r="I1913" s="7"/>
      <c r="J1913" s="7"/>
      <c r="K1913" s="7"/>
      <c r="L1913" s="7"/>
      <c r="M1913" s="3"/>
      <c r="N1913" s="2"/>
      <c r="O1913" s="7"/>
      <c r="P1913" s="2"/>
      <c r="Q1913" s="7"/>
      <c r="R1913" s="14"/>
      <c r="S1913" s="14"/>
      <c r="T1913" s="20"/>
      <c r="U1913" s="20"/>
      <c r="V1913" s="20"/>
      <c r="W1913" s="32"/>
      <c r="X1913" s="173"/>
      <c r="Y1913" s="174"/>
      <c r="Z1913" s="6"/>
      <c r="AA1913" s="6"/>
      <c r="AB1913" s="6"/>
      <c r="AC1913" s="6"/>
      <c r="AD1913" s="6"/>
      <c r="AE1913" s="6"/>
      <c r="AF1913" s="6"/>
      <c r="AG1913" s="6"/>
      <c r="AH1913" s="6"/>
      <c r="AI1913" s="6"/>
      <c r="AJ1913" s="6"/>
    </row>
    <row r="1914" spans="2:36" s="9" customFormat="1" ht="6" hidden="1" customHeight="1" x14ac:dyDescent="0.35">
      <c r="B1914" s="10"/>
      <c r="F1914" s="7"/>
      <c r="G1914" s="2"/>
      <c r="H1914" s="7"/>
      <c r="I1914" s="7"/>
      <c r="J1914" s="7"/>
      <c r="K1914" s="7"/>
      <c r="L1914" s="7"/>
      <c r="M1914" s="3"/>
      <c r="N1914" s="2"/>
      <c r="O1914" s="7"/>
      <c r="P1914" s="2"/>
      <c r="Q1914" s="7"/>
      <c r="R1914" s="14"/>
      <c r="S1914" s="14"/>
      <c r="T1914" s="20"/>
      <c r="U1914" s="20"/>
      <c r="V1914" s="20"/>
      <c r="W1914" s="32"/>
      <c r="X1914" s="173"/>
      <c r="Y1914" s="174"/>
      <c r="Z1914" s="6"/>
      <c r="AA1914" s="6"/>
      <c r="AB1914" s="6"/>
      <c r="AC1914" s="6"/>
      <c r="AD1914" s="6"/>
      <c r="AE1914" s="6"/>
      <c r="AF1914" s="6"/>
      <c r="AG1914" s="6"/>
      <c r="AH1914" s="6"/>
      <c r="AI1914" s="6"/>
      <c r="AJ1914" s="6"/>
    </row>
    <row r="1915" spans="2:36" s="9" customFormat="1" ht="6" hidden="1" customHeight="1" x14ac:dyDescent="0.35">
      <c r="B1915" s="10"/>
      <c r="F1915" s="7"/>
      <c r="G1915" s="2"/>
      <c r="H1915" s="7"/>
      <c r="I1915" s="7"/>
      <c r="J1915" s="7"/>
      <c r="K1915" s="7"/>
      <c r="L1915" s="7"/>
      <c r="M1915" s="3"/>
      <c r="N1915" s="2"/>
      <c r="O1915" s="7"/>
      <c r="P1915" s="2"/>
      <c r="Q1915" s="7"/>
      <c r="R1915" s="14"/>
      <c r="S1915" s="14"/>
      <c r="T1915" s="20"/>
      <c r="U1915" s="20"/>
      <c r="V1915" s="20"/>
      <c r="W1915" s="32"/>
      <c r="X1915" s="173"/>
      <c r="Y1915" s="174"/>
      <c r="Z1915" s="6"/>
      <c r="AA1915" s="6"/>
      <c r="AB1915" s="6"/>
      <c r="AC1915" s="6"/>
      <c r="AD1915" s="6"/>
      <c r="AE1915" s="6"/>
      <c r="AF1915" s="6"/>
      <c r="AG1915" s="6"/>
      <c r="AH1915" s="6"/>
      <c r="AI1915" s="6"/>
      <c r="AJ1915" s="6"/>
    </row>
    <row r="1916" spans="2:36" s="9" customFormat="1" ht="6" hidden="1" customHeight="1" x14ac:dyDescent="0.35">
      <c r="B1916" s="10"/>
      <c r="F1916" s="7"/>
      <c r="G1916" s="2"/>
      <c r="H1916" s="7"/>
      <c r="I1916" s="7"/>
      <c r="J1916" s="7"/>
      <c r="K1916" s="7"/>
      <c r="L1916" s="7"/>
      <c r="M1916" s="3"/>
      <c r="N1916" s="2"/>
      <c r="O1916" s="7"/>
      <c r="P1916" s="2"/>
      <c r="Q1916" s="7"/>
      <c r="R1916" s="14"/>
      <c r="S1916" s="14"/>
      <c r="T1916" s="20"/>
      <c r="U1916" s="20"/>
      <c r="V1916" s="20"/>
      <c r="W1916" s="32"/>
      <c r="X1916" s="173"/>
      <c r="Y1916" s="174"/>
      <c r="Z1916" s="6"/>
      <c r="AA1916" s="6"/>
      <c r="AB1916" s="6"/>
      <c r="AC1916" s="6"/>
      <c r="AD1916" s="6"/>
      <c r="AE1916" s="6"/>
      <c r="AF1916" s="6"/>
      <c r="AG1916" s="6"/>
      <c r="AH1916" s="6"/>
      <c r="AI1916" s="6"/>
      <c r="AJ1916" s="6"/>
    </row>
    <row r="1917" spans="2:36" s="9" customFormat="1" ht="6" hidden="1" customHeight="1" x14ac:dyDescent="0.35">
      <c r="B1917" s="10"/>
      <c r="F1917" s="7"/>
      <c r="G1917" s="2"/>
      <c r="H1917" s="7"/>
      <c r="I1917" s="7"/>
      <c r="J1917" s="7"/>
      <c r="K1917" s="7"/>
      <c r="L1917" s="7"/>
      <c r="M1917" s="3"/>
      <c r="N1917" s="2"/>
      <c r="O1917" s="7"/>
      <c r="P1917" s="2"/>
      <c r="Q1917" s="7"/>
      <c r="R1917" s="14"/>
      <c r="S1917" s="14"/>
      <c r="T1917" s="20"/>
      <c r="U1917" s="20"/>
      <c r="V1917" s="20"/>
      <c r="W1917" s="32"/>
      <c r="X1917" s="173"/>
      <c r="Y1917" s="174"/>
      <c r="Z1917" s="6"/>
      <c r="AA1917" s="6"/>
      <c r="AB1917" s="6"/>
      <c r="AC1917" s="6"/>
      <c r="AD1917" s="6"/>
      <c r="AE1917" s="6"/>
      <c r="AF1917" s="6"/>
      <c r="AG1917" s="6"/>
      <c r="AH1917" s="6"/>
      <c r="AI1917" s="6"/>
      <c r="AJ1917" s="6"/>
    </row>
    <row r="1918" spans="2:36" s="9" customFormat="1" ht="6" hidden="1" customHeight="1" x14ac:dyDescent="0.35">
      <c r="B1918" s="10"/>
      <c r="F1918" s="7"/>
      <c r="G1918" s="2"/>
      <c r="H1918" s="7"/>
      <c r="I1918" s="7"/>
      <c r="J1918" s="7"/>
      <c r="K1918" s="7"/>
      <c r="L1918" s="7"/>
      <c r="M1918" s="3"/>
      <c r="N1918" s="2"/>
      <c r="O1918" s="7"/>
      <c r="P1918" s="2"/>
      <c r="Q1918" s="7"/>
      <c r="R1918" s="14"/>
      <c r="S1918" s="14"/>
      <c r="T1918" s="20"/>
      <c r="U1918" s="20"/>
      <c r="V1918" s="20"/>
      <c r="W1918" s="32"/>
      <c r="X1918" s="173"/>
      <c r="Y1918" s="174"/>
      <c r="Z1918" s="6"/>
      <c r="AA1918" s="6"/>
      <c r="AB1918" s="6"/>
      <c r="AC1918" s="6"/>
      <c r="AD1918" s="6"/>
      <c r="AE1918" s="6"/>
      <c r="AF1918" s="6"/>
      <c r="AG1918" s="6"/>
      <c r="AH1918" s="6"/>
      <c r="AI1918" s="6"/>
      <c r="AJ1918" s="6"/>
    </row>
    <row r="1919" spans="2:36" s="9" customFormat="1" ht="6" hidden="1" customHeight="1" x14ac:dyDescent="0.35">
      <c r="B1919" s="10"/>
      <c r="F1919" s="7"/>
      <c r="G1919" s="2"/>
      <c r="H1919" s="7"/>
      <c r="I1919" s="7"/>
      <c r="J1919" s="7"/>
      <c r="K1919" s="7"/>
      <c r="L1919" s="7"/>
      <c r="M1919" s="3"/>
      <c r="N1919" s="2"/>
      <c r="O1919" s="7"/>
      <c r="P1919" s="2"/>
      <c r="Q1919" s="7"/>
      <c r="R1919" s="14"/>
      <c r="S1919" s="14"/>
      <c r="T1919" s="20"/>
      <c r="U1919" s="20"/>
      <c r="V1919" s="20"/>
      <c r="W1919" s="32"/>
      <c r="X1919" s="173"/>
      <c r="Y1919" s="174"/>
      <c r="Z1919" s="6"/>
      <c r="AA1919" s="6"/>
      <c r="AB1919" s="6"/>
      <c r="AC1919" s="6"/>
      <c r="AD1919" s="6"/>
      <c r="AE1919" s="6"/>
      <c r="AF1919" s="6"/>
      <c r="AG1919" s="6"/>
      <c r="AH1919" s="6"/>
      <c r="AI1919" s="6"/>
      <c r="AJ1919" s="6"/>
    </row>
    <row r="1920" spans="2:36" s="9" customFormat="1" ht="6" hidden="1" customHeight="1" x14ac:dyDescent="0.35">
      <c r="B1920" s="10"/>
      <c r="F1920" s="7"/>
      <c r="G1920" s="2"/>
      <c r="H1920" s="7"/>
      <c r="I1920" s="7"/>
      <c r="J1920" s="7"/>
      <c r="K1920" s="7"/>
      <c r="L1920" s="7"/>
      <c r="M1920" s="3"/>
      <c r="N1920" s="2"/>
      <c r="O1920" s="7"/>
      <c r="P1920" s="2"/>
      <c r="Q1920" s="7"/>
      <c r="R1920" s="14"/>
      <c r="S1920" s="14"/>
      <c r="T1920" s="20"/>
      <c r="U1920" s="20"/>
      <c r="V1920" s="20"/>
      <c r="W1920" s="32"/>
      <c r="X1920" s="173"/>
      <c r="Y1920" s="174"/>
      <c r="Z1920" s="6"/>
      <c r="AA1920" s="6"/>
      <c r="AB1920" s="6"/>
      <c r="AC1920" s="6"/>
      <c r="AD1920" s="6"/>
      <c r="AE1920" s="6"/>
      <c r="AF1920" s="6"/>
      <c r="AG1920" s="6"/>
      <c r="AH1920" s="6"/>
      <c r="AI1920" s="6"/>
      <c r="AJ1920" s="6"/>
    </row>
    <row r="1921" spans="2:36" s="9" customFormat="1" ht="6" hidden="1" customHeight="1" x14ac:dyDescent="0.35">
      <c r="B1921" s="10"/>
      <c r="F1921" s="7"/>
      <c r="G1921" s="2"/>
      <c r="H1921" s="7"/>
      <c r="I1921" s="7"/>
      <c r="J1921" s="7"/>
      <c r="K1921" s="7"/>
      <c r="L1921" s="7"/>
      <c r="M1921" s="3"/>
      <c r="N1921" s="2"/>
      <c r="O1921" s="7"/>
      <c r="P1921" s="2"/>
      <c r="Q1921" s="7"/>
      <c r="R1921" s="14"/>
      <c r="S1921" s="14"/>
      <c r="T1921" s="20"/>
      <c r="U1921" s="20"/>
      <c r="V1921" s="20"/>
      <c r="W1921" s="32"/>
      <c r="X1921" s="173"/>
      <c r="Y1921" s="174"/>
      <c r="Z1921" s="6"/>
      <c r="AA1921" s="6"/>
      <c r="AB1921" s="6"/>
      <c r="AC1921" s="6"/>
      <c r="AD1921" s="6"/>
      <c r="AE1921" s="6"/>
      <c r="AF1921" s="6"/>
      <c r="AG1921" s="6"/>
      <c r="AH1921" s="6"/>
      <c r="AI1921" s="6"/>
      <c r="AJ1921" s="6"/>
    </row>
    <row r="1922" spans="2:36" s="9" customFormat="1" ht="6" hidden="1" customHeight="1" x14ac:dyDescent="0.35">
      <c r="B1922" s="10"/>
      <c r="F1922" s="7"/>
      <c r="G1922" s="2"/>
      <c r="H1922" s="7"/>
      <c r="I1922" s="7"/>
      <c r="J1922" s="7"/>
      <c r="K1922" s="7"/>
      <c r="L1922" s="7"/>
      <c r="M1922" s="3"/>
      <c r="N1922" s="2"/>
      <c r="O1922" s="7"/>
      <c r="P1922" s="2"/>
      <c r="Q1922" s="7"/>
      <c r="R1922" s="14"/>
      <c r="S1922" s="14"/>
      <c r="T1922" s="20"/>
      <c r="U1922" s="20"/>
      <c r="V1922" s="20"/>
      <c r="W1922" s="32"/>
      <c r="X1922" s="173"/>
      <c r="Y1922" s="174"/>
      <c r="Z1922" s="6"/>
      <c r="AA1922" s="6"/>
      <c r="AB1922" s="6"/>
      <c r="AC1922" s="6"/>
      <c r="AD1922" s="6"/>
      <c r="AE1922" s="6"/>
      <c r="AF1922" s="6"/>
      <c r="AG1922" s="6"/>
      <c r="AH1922" s="6"/>
      <c r="AI1922" s="6"/>
      <c r="AJ1922" s="6"/>
    </row>
    <row r="1923" spans="2:36" s="9" customFormat="1" ht="6" hidden="1" customHeight="1" x14ac:dyDescent="0.35">
      <c r="B1923" s="10"/>
      <c r="F1923" s="7"/>
      <c r="G1923" s="2"/>
      <c r="H1923" s="7"/>
      <c r="I1923" s="7"/>
      <c r="J1923" s="7"/>
      <c r="K1923" s="7"/>
      <c r="L1923" s="7"/>
      <c r="M1923" s="3"/>
      <c r="N1923" s="2"/>
      <c r="O1923" s="7"/>
      <c r="P1923" s="2"/>
      <c r="Q1923" s="7"/>
      <c r="R1923" s="14"/>
      <c r="S1923" s="14"/>
      <c r="T1923" s="20"/>
      <c r="U1923" s="20"/>
      <c r="V1923" s="20"/>
      <c r="W1923" s="32"/>
      <c r="X1923" s="173"/>
      <c r="Y1923" s="174"/>
      <c r="Z1923" s="6"/>
      <c r="AA1923" s="6"/>
      <c r="AB1923" s="6"/>
      <c r="AC1923" s="6"/>
      <c r="AD1923" s="6"/>
      <c r="AE1923" s="6"/>
      <c r="AF1923" s="6"/>
      <c r="AG1923" s="6"/>
      <c r="AH1923" s="6"/>
      <c r="AI1923" s="6"/>
      <c r="AJ1923" s="6"/>
    </row>
    <row r="1924" spans="2:36" s="9" customFormat="1" ht="6" hidden="1" customHeight="1" x14ac:dyDescent="0.35">
      <c r="B1924" s="10"/>
      <c r="F1924" s="7"/>
      <c r="G1924" s="2"/>
      <c r="H1924" s="7"/>
      <c r="I1924" s="7"/>
      <c r="J1924" s="7"/>
      <c r="K1924" s="7"/>
      <c r="L1924" s="7"/>
      <c r="M1924" s="3"/>
      <c r="N1924" s="2"/>
      <c r="O1924" s="7"/>
      <c r="P1924" s="2"/>
      <c r="Q1924" s="7"/>
      <c r="R1924" s="14"/>
      <c r="S1924" s="14"/>
      <c r="T1924" s="20"/>
      <c r="U1924" s="20"/>
      <c r="V1924" s="20"/>
      <c r="W1924" s="32"/>
      <c r="X1924" s="173"/>
      <c r="Y1924" s="174"/>
      <c r="Z1924" s="6"/>
      <c r="AA1924" s="6"/>
      <c r="AB1924" s="6"/>
      <c r="AC1924" s="6"/>
      <c r="AD1924" s="6"/>
      <c r="AE1924" s="6"/>
      <c r="AF1924" s="6"/>
      <c r="AG1924" s="6"/>
      <c r="AH1924" s="6"/>
      <c r="AI1924" s="6"/>
      <c r="AJ1924" s="6"/>
    </row>
    <row r="1925" spans="2:36" s="9" customFormat="1" ht="6" hidden="1" customHeight="1" x14ac:dyDescent="0.35">
      <c r="B1925" s="10"/>
      <c r="F1925" s="7"/>
      <c r="G1925" s="2"/>
      <c r="H1925" s="7"/>
      <c r="I1925" s="7"/>
      <c r="J1925" s="7"/>
      <c r="K1925" s="7"/>
      <c r="L1925" s="7"/>
      <c r="M1925" s="3"/>
      <c r="N1925" s="2"/>
      <c r="O1925" s="7"/>
      <c r="P1925" s="2"/>
      <c r="Q1925" s="7"/>
      <c r="R1925" s="14"/>
      <c r="S1925" s="14"/>
      <c r="T1925" s="20"/>
      <c r="U1925" s="20"/>
      <c r="V1925" s="20"/>
      <c r="W1925" s="32"/>
      <c r="X1925" s="173"/>
      <c r="Y1925" s="174"/>
      <c r="Z1925" s="6"/>
      <c r="AA1925" s="6"/>
      <c r="AB1925" s="6"/>
      <c r="AC1925" s="6"/>
      <c r="AD1925" s="6"/>
      <c r="AE1925" s="6"/>
      <c r="AF1925" s="6"/>
      <c r="AG1925" s="6"/>
      <c r="AH1925" s="6"/>
      <c r="AI1925" s="6"/>
      <c r="AJ1925" s="6"/>
    </row>
    <row r="1926" spans="2:36" s="9" customFormat="1" ht="6" hidden="1" customHeight="1" x14ac:dyDescent="0.35">
      <c r="B1926" s="10"/>
      <c r="F1926" s="7"/>
      <c r="G1926" s="2"/>
      <c r="H1926" s="7"/>
      <c r="I1926" s="7"/>
      <c r="J1926" s="7"/>
      <c r="K1926" s="7"/>
      <c r="L1926" s="7"/>
      <c r="M1926" s="3"/>
      <c r="N1926" s="2"/>
      <c r="O1926" s="7"/>
      <c r="P1926" s="2"/>
      <c r="Q1926" s="7"/>
      <c r="R1926" s="14"/>
      <c r="S1926" s="14"/>
      <c r="T1926" s="20"/>
      <c r="U1926" s="20"/>
      <c r="V1926" s="20"/>
      <c r="W1926" s="32"/>
      <c r="X1926" s="173"/>
      <c r="Y1926" s="174"/>
      <c r="Z1926" s="6"/>
      <c r="AA1926" s="6"/>
      <c r="AB1926" s="6"/>
      <c r="AC1926" s="6"/>
      <c r="AD1926" s="6"/>
      <c r="AE1926" s="6"/>
      <c r="AF1926" s="6"/>
      <c r="AG1926" s="6"/>
      <c r="AH1926" s="6"/>
      <c r="AI1926" s="6"/>
      <c r="AJ1926" s="6"/>
    </row>
    <row r="1927" spans="2:36" s="9" customFormat="1" ht="6" hidden="1" customHeight="1" x14ac:dyDescent="0.35">
      <c r="B1927" s="10"/>
      <c r="F1927" s="7"/>
      <c r="G1927" s="2"/>
      <c r="H1927" s="7"/>
      <c r="I1927" s="7"/>
      <c r="J1927" s="7"/>
      <c r="K1927" s="7"/>
      <c r="L1927" s="7"/>
      <c r="M1927" s="3"/>
      <c r="N1927" s="2"/>
      <c r="O1927" s="7"/>
      <c r="P1927" s="2"/>
      <c r="Q1927" s="7"/>
      <c r="R1927" s="14"/>
      <c r="S1927" s="14"/>
      <c r="T1927" s="20"/>
      <c r="U1927" s="20"/>
      <c r="V1927" s="20"/>
      <c r="W1927" s="32"/>
      <c r="X1927" s="173"/>
      <c r="Y1927" s="174"/>
      <c r="Z1927" s="6"/>
      <c r="AA1927" s="6"/>
      <c r="AB1927" s="6"/>
      <c r="AC1927" s="6"/>
      <c r="AD1927" s="6"/>
      <c r="AE1927" s="6"/>
      <c r="AF1927" s="6"/>
      <c r="AG1927" s="6"/>
      <c r="AH1927" s="6"/>
      <c r="AI1927" s="6"/>
      <c r="AJ1927" s="6"/>
    </row>
    <row r="1928" spans="2:36" s="9" customFormat="1" ht="6" hidden="1" customHeight="1" x14ac:dyDescent="0.35">
      <c r="B1928" s="10"/>
      <c r="F1928" s="7"/>
      <c r="G1928" s="2"/>
      <c r="H1928" s="7"/>
      <c r="I1928" s="7"/>
      <c r="J1928" s="7"/>
      <c r="K1928" s="7"/>
      <c r="L1928" s="7"/>
      <c r="M1928" s="3"/>
      <c r="N1928" s="2"/>
      <c r="O1928" s="7"/>
      <c r="P1928" s="2"/>
      <c r="Q1928" s="7"/>
      <c r="R1928" s="14"/>
      <c r="S1928" s="14"/>
      <c r="T1928" s="20"/>
      <c r="U1928" s="20"/>
      <c r="V1928" s="20"/>
      <c r="W1928" s="32"/>
      <c r="X1928" s="173"/>
      <c r="Y1928" s="174"/>
      <c r="Z1928" s="6"/>
      <c r="AA1928" s="6"/>
      <c r="AB1928" s="6"/>
      <c r="AC1928" s="6"/>
      <c r="AD1928" s="6"/>
      <c r="AE1928" s="6"/>
      <c r="AF1928" s="6"/>
      <c r="AG1928" s="6"/>
      <c r="AH1928" s="6"/>
      <c r="AI1928" s="6"/>
      <c r="AJ1928" s="6"/>
    </row>
    <row r="1929" spans="2:36" s="9" customFormat="1" ht="6" hidden="1" customHeight="1" x14ac:dyDescent="0.35">
      <c r="B1929" s="10"/>
      <c r="F1929" s="7"/>
      <c r="G1929" s="2"/>
      <c r="H1929" s="7"/>
      <c r="I1929" s="7"/>
      <c r="J1929" s="7"/>
      <c r="K1929" s="7"/>
      <c r="L1929" s="7"/>
      <c r="M1929" s="3"/>
      <c r="N1929" s="2"/>
      <c r="O1929" s="7"/>
      <c r="P1929" s="2"/>
      <c r="Q1929" s="7"/>
      <c r="R1929" s="14"/>
      <c r="S1929" s="14"/>
      <c r="T1929" s="20"/>
      <c r="U1929" s="20"/>
      <c r="V1929" s="20"/>
      <c r="W1929" s="32"/>
      <c r="X1929" s="173"/>
      <c r="Y1929" s="174"/>
      <c r="Z1929" s="6"/>
      <c r="AA1929" s="6"/>
      <c r="AB1929" s="6"/>
      <c r="AC1929" s="6"/>
      <c r="AD1929" s="6"/>
      <c r="AE1929" s="6"/>
      <c r="AF1929" s="6"/>
      <c r="AG1929" s="6"/>
      <c r="AH1929" s="6"/>
      <c r="AI1929" s="6"/>
      <c r="AJ1929" s="6"/>
    </row>
    <row r="1930" spans="2:36" s="9" customFormat="1" ht="6" hidden="1" customHeight="1" x14ac:dyDescent="0.35">
      <c r="B1930" s="10"/>
      <c r="F1930" s="7"/>
      <c r="G1930" s="2"/>
      <c r="H1930" s="7"/>
      <c r="I1930" s="7"/>
      <c r="J1930" s="7"/>
      <c r="K1930" s="7"/>
      <c r="L1930" s="7"/>
      <c r="M1930" s="3"/>
      <c r="N1930" s="2"/>
      <c r="O1930" s="7"/>
      <c r="P1930" s="2"/>
      <c r="Q1930" s="7"/>
      <c r="R1930" s="14"/>
      <c r="S1930" s="14"/>
      <c r="T1930" s="20"/>
      <c r="U1930" s="20"/>
      <c r="V1930" s="20"/>
      <c r="W1930" s="32"/>
      <c r="X1930" s="173"/>
      <c r="Y1930" s="174"/>
      <c r="Z1930" s="6"/>
      <c r="AA1930" s="6"/>
      <c r="AB1930" s="6"/>
      <c r="AC1930" s="6"/>
      <c r="AD1930" s="6"/>
      <c r="AE1930" s="6"/>
      <c r="AF1930" s="6"/>
      <c r="AG1930" s="6"/>
      <c r="AH1930" s="6"/>
      <c r="AI1930" s="6"/>
      <c r="AJ1930" s="6"/>
    </row>
    <row r="1931" spans="2:36" s="9" customFormat="1" ht="6" hidden="1" customHeight="1" x14ac:dyDescent="0.35">
      <c r="B1931" s="10"/>
      <c r="F1931" s="7"/>
      <c r="G1931" s="2"/>
      <c r="H1931" s="7"/>
      <c r="I1931" s="7"/>
      <c r="J1931" s="7"/>
      <c r="K1931" s="7"/>
      <c r="L1931" s="7"/>
      <c r="M1931" s="3"/>
      <c r="N1931" s="2"/>
      <c r="O1931" s="7"/>
      <c r="P1931" s="2"/>
      <c r="Q1931" s="7"/>
      <c r="R1931" s="14"/>
      <c r="S1931" s="14"/>
      <c r="T1931" s="20"/>
      <c r="U1931" s="20"/>
      <c r="V1931" s="20"/>
      <c r="W1931" s="32"/>
      <c r="X1931" s="173"/>
      <c r="Y1931" s="174"/>
      <c r="Z1931" s="6"/>
      <c r="AA1931" s="6"/>
      <c r="AB1931" s="6"/>
      <c r="AC1931" s="6"/>
      <c r="AD1931" s="6"/>
      <c r="AE1931" s="6"/>
      <c r="AF1931" s="6"/>
      <c r="AG1931" s="6"/>
      <c r="AH1931" s="6"/>
      <c r="AI1931" s="6"/>
      <c r="AJ1931" s="6"/>
    </row>
    <row r="1932" spans="2:36" s="9" customFormat="1" ht="6" hidden="1" customHeight="1" x14ac:dyDescent="0.35">
      <c r="B1932" s="10"/>
      <c r="F1932" s="7"/>
      <c r="G1932" s="2"/>
      <c r="H1932" s="7"/>
      <c r="I1932" s="7"/>
      <c r="J1932" s="7"/>
      <c r="K1932" s="7"/>
      <c r="L1932" s="7"/>
      <c r="M1932" s="3"/>
      <c r="N1932" s="2"/>
      <c r="O1932" s="7"/>
      <c r="P1932" s="2"/>
      <c r="Q1932" s="7"/>
      <c r="R1932" s="14"/>
      <c r="S1932" s="14"/>
      <c r="T1932" s="20"/>
      <c r="U1932" s="20"/>
      <c r="V1932" s="20"/>
      <c r="W1932" s="32"/>
      <c r="X1932" s="173"/>
      <c r="Y1932" s="174"/>
      <c r="Z1932" s="6"/>
      <c r="AA1932" s="6"/>
      <c r="AB1932" s="6"/>
      <c r="AC1932" s="6"/>
      <c r="AD1932" s="6"/>
      <c r="AE1932" s="6"/>
      <c r="AF1932" s="6"/>
      <c r="AG1932" s="6"/>
      <c r="AH1932" s="6"/>
      <c r="AI1932" s="6"/>
      <c r="AJ1932" s="6"/>
    </row>
    <row r="1933" spans="2:36" s="9" customFormat="1" ht="6" hidden="1" customHeight="1" x14ac:dyDescent="0.35">
      <c r="B1933" s="10"/>
      <c r="F1933" s="7"/>
      <c r="G1933" s="2"/>
      <c r="H1933" s="7"/>
      <c r="I1933" s="7"/>
      <c r="J1933" s="7"/>
      <c r="K1933" s="7"/>
      <c r="L1933" s="7"/>
      <c r="M1933" s="3"/>
      <c r="N1933" s="2"/>
      <c r="O1933" s="7"/>
      <c r="P1933" s="2"/>
      <c r="Q1933" s="7"/>
      <c r="R1933" s="14"/>
      <c r="S1933" s="14"/>
      <c r="T1933" s="20"/>
      <c r="U1933" s="20"/>
      <c r="V1933" s="20"/>
      <c r="W1933" s="32"/>
      <c r="X1933" s="173"/>
      <c r="Y1933" s="174"/>
      <c r="Z1933" s="6"/>
      <c r="AA1933" s="6"/>
      <c r="AB1933" s="6"/>
      <c r="AC1933" s="6"/>
      <c r="AD1933" s="6"/>
      <c r="AE1933" s="6"/>
      <c r="AF1933" s="6"/>
      <c r="AG1933" s="6"/>
      <c r="AH1933" s="6"/>
      <c r="AI1933" s="6"/>
      <c r="AJ1933" s="6"/>
    </row>
    <row r="1934" spans="2:36" s="9" customFormat="1" ht="6" hidden="1" customHeight="1" x14ac:dyDescent="0.35">
      <c r="B1934" s="10"/>
      <c r="F1934" s="7"/>
      <c r="G1934" s="2"/>
      <c r="H1934" s="7"/>
      <c r="I1934" s="7"/>
      <c r="J1934" s="7"/>
      <c r="K1934" s="7"/>
      <c r="L1934" s="7"/>
      <c r="M1934" s="3"/>
      <c r="N1934" s="2"/>
      <c r="O1934" s="7"/>
      <c r="P1934" s="2"/>
      <c r="Q1934" s="7"/>
      <c r="R1934" s="14"/>
      <c r="S1934" s="14"/>
      <c r="T1934" s="20"/>
      <c r="U1934" s="20"/>
      <c r="V1934" s="20"/>
      <c r="W1934" s="32"/>
      <c r="X1934" s="173"/>
      <c r="Y1934" s="174"/>
      <c r="Z1934" s="6"/>
      <c r="AA1934" s="6"/>
      <c r="AB1934" s="6"/>
      <c r="AC1934" s="6"/>
      <c r="AD1934" s="6"/>
      <c r="AE1934" s="6"/>
      <c r="AF1934" s="6"/>
      <c r="AG1934" s="6"/>
      <c r="AH1934" s="6"/>
      <c r="AI1934" s="6"/>
      <c r="AJ1934" s="6"/>
    </row>
    <row r="1935" spans="2:36" s="9" customFormat="1" ht="6" hidden="1" customHeight="1" x14ac:dyDescent="0.35">
      <c r="B1935" s="10"/>
      <c r="F1935" s="7"/>
      <c r="G1935" s="2"/>
      <c r="H1935" s="7"/>
      <c r="I1935" s="7"/>
      <c r="J1935" s="7"/>
      <c r="K1935" s="7"/>
      <c r="L1935" s="7"/>
      <c r="M1935" s="3"/>
      <c r="N1935" s="2"/>
      <c r="O1935" s="7"/>
      <c r="P1935" s="2"/>
      <c r="Q1935" s="7"/>
      <c r="R1935" s="14"/>
      <c r="S1935" s="14"/>
      <c r="T1935" s="20"/>
      <c r="U1935" s="20"/>
      <c r="V1935" s="20"/>
      <c r="W1935" s="32"/>
      <c r="X1935" s="173"/>
      <c r="Y1935" s="174"/>
      <c r="Z1935" s="6"/>
      <c r="AA1935" s="6"/>
      <c r="AB1935" s="6"/>
      <c r="AC1935" s="6"/>
      <c r="AD1935" s="6"/>
      <c r="AE1935" s="6"/>
      <c r="AF1935" s="6"/>
      <c r="AG1935" s="6"/>
      <c r="AH1935" s="6"/>
      <c r="AI1935" s="6"/>
      <c r="AJ1935" s="6"/>
    </row>
    <row r="1936" spans="2:36" s="9" customFormat="1" ht="6" hidden="1" customHeight="1" x14ac:dyDescent="0.35">
      <c r="B1936" s="10"/>
      <c r="F1936" s="7"/>
      <c r="G1936" s="2"/>
      <c r="H1936" s="7"/>
      <c r="I1936" s="7"/>
      <c r="J1936" s="7"/>
      <c r="K1936" s="7"/>
      <c r="L1936" s="7"/>
      <c r="M1936" s="3"/>
      <c r="N1936" s="2"/>
      <c r="O1936" s="7"/>
      <c r="P1936" s="2"/>
      <c r="Q1936" s="7"/>
      <c r="R1936" s="14"/>
      <c r="S1936" s="14"/>
      <c r="T1936" s="20"/>
      <c r="U1936" s="20"/>
      <c r="V1936" s="20"/>
      <c r="W1936" s="32"/>
      <c r="X1936" s="173"/>
      <c r="Y1936" s="174"/>
      <c r="Z1936" s="6"/>
      <c r="AA1936" s="6"/>
      <c r="AB1936" s="6"/>
      <c r="AC1936" s="6"/>
      <c r="AD1936" s="6"/>
      <c r="AE1936" s="6"/>
      <c r="AF1936" s="6"/>
      <c r="AG1936" s="6"/>
      <c r="AH1936" s="6"/>
      <c r="AI1936" s="6"/>
      <c r="AJ1936" s="6"/>
    </row>
    <row r="1937" spans="2:36" s="9" customFormat="1" ht="6" hidden="1" customHeight="1" x14ac:dyDescent="0.35">
      <c r="B1937" s="10"/>
      <c r="F1937" s="7"/>
      <c r="G1937" s="2"/>
      <c r="H1937" s="7"/>
      <c r="I1937" s="7"/>
      <c r="J1937" s="7"/>
      <c r="K1937" s="7"/>
      <c r="L1937" s="7"/>
      <c r="M1937" s="3"/>
      <c r="N1937" s="2"/>
      <c r="O1937" s="7"/>
      <c r="P1937" s="2"/>
      <c r="Q1937" s="7"/>
      <c r="R1937" s="14"/>
      <c r="S1937" s="14"/>
      <c r="T1937" s="20"/>
      <c r="U1937" s="20"/>
      <c r="V1937" s="20"/>
      <c r="W1937" s="32"/>
      <c r="X1937" s="173"/>
      <c r="Y1937" s="174"/>
      <c r="Z1937" s="6"/>
      <c r="AA1937" s="6"/>
      <c r="AB1937" s="6"/>
      <c r="AC1937" s="6"/>
      <c r="AD1937" s="6"/>
      <c r="AE1937" s="6"/>
      <c r="AF1937" s="6"/>
      <c r="AG1937" s="6"/>
      <c r="AH1937" s="6"/>
      <c r="AI1937" s="6"/>
      <c r="AJ1937" s="6"/>
    </row>
    <row r="1938" spans="2:36" s="9" customFormat="1" ht="6" hidden="1" customHeight="1" x14ac:dyDescent="0.35">
      <c r="B1938" s="10"/>
      <c r="F1938" s="7"/>
      <c r="G1938" s="2"/>
      <c r="H1938" s="7"/>
      <c r="I1938" s="7"/>
      <c r="J1938" s="7"/>
      <c r="K1938" s="7"/>
      <c r="L1938" s="7"/>
      <c r="M1938" s="3"/>
      <c r="N1938" s="2"/>
      <c r="O1938" s="7"/>
      <c r="P1938" s="2"/>
      <c r="Q1938" s="7"/>
      <c r="R1938" s="14"/>
      <c r="S1938" s="14"/>
      <c r="T1938" s="20"/>
      <c r="U1938" s="20"/>
      <c r="V1938" s="20"/>
      <c r="W1938" s="32"/>
      <c r="X1938" s="173"/>
      <c r="Y1938" s="174"/>
      <c r="Z1938" s="6"/>
      <c r="AA1938" s="6"/>
      <c r="AB1938" s="6"/>
      <c r="AC1938" s="6"/>
      <c r="AD1938" s="6"/>
      <c r="AE1938" s="6"/>
      <c r="AF1938" s="6"/>
      <c r="AG1938" s="6"/>
      <c r="AH1938" s="6"/>
      <c r="AI1938" s="6"/>
      <c r="AJ1938" s="6"/>
    </row>
    <row r="1939" spans="2:36" s="9" customFormat="1" ht="6" hidden="1" customHeight="1" x14ac:dyDescent="0.35">
      <c r="B1939" s="10"/>
      <c r="F1939" s="7"/>
      <c r="G1939" s="2"/>
      <c r="H1939" s="7"/>
      <c r="I1939" s="7"/>
      <c r="J1939" s="7"/>
      <c r="K1939" s="7"/>
      <c r="L1939" s="7"/>
      <c r="M1939" s="3"/>
      <c r="N1939" s="2"/>
      <c r="O1939" s="7"/>
      <c r="P1939" s="2"/>
      <c r="Q1939" s="7"/>
      <c r="R1939" s="14"/>
      <c r="S1939" s="14"/>
      <c r="T1939" s="20"/>
      <c r="U1939" s="20"/>
      <c r="V1939" s="20"/>
      <c r="W1939" s="32"/>
      <c r="X1939" s="173"/>
      <c r="Y1939" s="174"/>
      <c r="Z1939" s="6"/>
      <c r="AA1939" s="6"/>
      <c r="AB1939" s="6"/>
      <c r="AC1939" s="6"/>
      <c r="AD1939" s="6"/>
      <c r="AE1939" s="6"/>
      <c r="AF1939" s="6"/>
      <c r="AG1939" s="6"/>
      <c r="AH1939" s="6"/>
      <c r="AI1939" s="6"/>
      <c r="AJ1939" s="6"/>
    </row>
    <row r="1940" spans="2:36" s="9" customFormat="1" ht="6" hidden="1" customHeight="1" x14ac:dyDescent="0.35">
      <c r="B1940" s="10"/>
      <c r="F1940" s="7"/>
      <c r="G1940" s="2"/>
      <c r="H1940" s="7"/>
      <c r="I1940" s="7"/>
      <c r="J1940" s="7"/>
      <c r="K1940" s="7"/>
      <c r="L1940" s="7"/>
      <c r="M1940" s="3"/>
      <c r="N1940" s="2"/>
      <c r="O1940" s="7"/>
      <c r="P1940" s="2"/>
      <c r="Q1940" s="7"/>
      <c r="R1940" s="14"/>
      <c r="S1940" s="14"/>
      <c r="T1940" s="20"/>
      <c r="U1940" s="20"/>
      <c r="V1940" s="20"/>
      <c r="W1940" s="32"/>
      <c r="X1940" s="173"/>
      <c r="Y1940" s="174"/>
      <c r="Z1940" s="6"/>
      <c r="AA1940" s="6"/>
      <c r="AB1940" s="6"/>
      <c r="AC1940" s="6"/>
      <c r="AD1940" s="6"/>
      <c r="AE1940" s="6"/>
      <c r="AF1940" s="6"/>
      <c r="AG1940" s="6"/>
      <c r="AH1940" s="6"/>
      <c r="AI1940" s="6"/>
      <c r="AJ1940" s="6"/>
    </row>
    <row r="1941" spans="2:36" s="9" customFormat="1" ht="6" hidden="1" customHeight="1" x14ac:dyDescent="0.35">
      <c r="B1941" s="10"/>
      <c r="F1941" s="7"/>
      <c r="G1941" s="2"/>
      <c r="H1941" s="7"/>
      <c r="I1941" s="7"/>
      <c r="J1941" s="7"/>
      <c r="K1941" s="7"/>
      <c r="L1941" s="7"/>
      <c r="M1941" s="3"/>
      <c r="N1941" s="2"/>
      <c r="O1941" s="7"/>
      <c r="P1941" s="2"/>
      <c r="Q1941" s="7"/>
      <c r="R1941" s="14"/>
      <c r="S1941" s="14"/>
      <c r="T1941" s="20"/>
      <c r="U1941" s="20"/>
      <c r="V1941" s="20"/>
      <c r="W1941" s="32"/>
      <c r="X1941" s="173"/>
      <c r="Y1941" s="174"/>
      <c r="Z1941" s="6"/>
      <c r="AA1941" s="6"/>
      <c r="AB1941" s="6"/>
      <c r="AC1941" s="6"/>
      <c r="AD1941" s="6"/>
      <c r="AE1941" s="6"/>
      <c r="AF1941" s="6"/>
      <c r="AG1941" s="6"/>
      <c r="AH1941" s="6"/>
      <c r="AI1941" s="6"/>
      <c r="AJ1941" s="6"/>
    </row>
    <row r="1942" spans="2:36" s="9" customFormat="1" ht="6" hidden="1" customHeight="1" x14ac:dyDescent="0.35">
      <c r="B1942" s="10"/>
      <c r="F1942" s="7"/>
      <c r="G1942" s="2"/>
      <c r="H1942" s="7"/>
      <c r="I1942" s="7"/>
      <c r="J1942" s="7"/>
      <c r="K1942" s="7"/>
      <c r="L1942" s="7"/>
      <c r="M1942" s="3"/>
      <c r="N1942" s="2"/>
      <c r="O1942" s="7"/>
      <c r="P1942" s="2"/>
      <c r="Q1942" s="7"/>
      <c r="R1942" s="14"/>
      <c r="S1942" s="14"/>
      <c r="T1942" s="20"/>
      <c r="U1942" s="20"/>
      <c r="V1942" s="20"/>
      <c r="W1942" s="32"/>
      <c r="X1942" s="173"/>
      <c r="Y1942" s="174"/>
      <c r="Z1942" s="6"/>
      <c r="AA1942" s="6"/>
      <c r="AB1942" s="6"/>
      <c r="AC1942" s="6"/>
      <c r="AD1942" s="6"/>
      <c r="AE1942" s="6"/>
      <c r="AF1942" s="6"/>
      <c r="AG1942" s="6"/>
      <c r="AH1942" s="6"/>
      <c r="AI1942" s="6"/>
      <c r="AJ1942" s="6"/>
    </row>
    <row r="1943" spans="2:36" s="9" customFormat="1" ht="6" hidden="1" customHeight="1" x14ac:dyDescent="0.35">
      <c r="B1943" s="10"/>
      <c r="F1943" s="7"/>
      <c r="G1943" s="2"/>
      <c r="H1943" s="7"/>
      <c r="I1943" s="7"/>
      <c r="J1943" s="7"/>
      <c r="K1943" s="7"/>
      <c r="L1943" s="7"/>
      <c r="M1943" s="3"/>
      <c r="N1943" s="2"/>
      <c r="O1943" s="7"/>
      <c r="P1943" s="2"/>
      <c r="Q1943" s="7"/>
      <c r="R1943" s="14"/>
      <c r="S1943" s="14"/>
      <c r="T1943" s="20"/>
      <c r="U1943" s="20"/>
      <c r="V1943" s="20"/>
      <c r="W1943" s="32"/>
      <c r="X1943" s="173"/>
      <c r="Y1943" s="174"/>
      <c r="Z1943" s="6"/>
      <c r="AA1943" s="6"/>
      <c r="AB1943" s="6"/>
      <c r="AC1943" s="6"/>
      <c r="AD1943" s="6"/>
      <c r="AE1943" s="6"/>
      <c r="AF1943" s="6"/>
      <c r="AG1943" s="6"/>
      <c r="AH1943" s="6"/>
      <c r="AI1943" s="6"/>
      <c r="AJ1943" s="6"/>
    </row>
    <row r="1944" spans="2:36" s="9" customFormat="1" ht="6" hidden="1" customHeight="1" x14ac:dyDescent="0.35">
      <c r="B1944" s="10"/>
      <c r="F1944" s="7"/>
      <c r="G1944" s="2"/>
      <c r="H1944" s="7"/>
      <c r="I1944" s="7"/>
      <c r="J1944" s="7"/>
      <c r="K1944" s="7"/>
      <c r="L1944" s="7"/>
      <c r="M1944" s="3"/>
      <c r="N1944" s="2"/>
      <c r="O1944" s="7"/>
      <c r="P1944" s="2"/>
      <c r="Q1944" s="7"/>
      <c r="R1944" s="14"/>
      <c r="S1944" s="14"/>
      <c r="T1944" s="20"/>
      <c r="U1944" s="20"/>
      <c r="V1944" s="20"/>
      <c r="W1944" s="32"/>
      <c r="X1944" s="173"/>
      <c r="Y1944" s="174"/>
      <c r="Z1944" s="6"/>
      <c r="AA1944" s="6"/>
      <c r="AB1944" s="6"/>
      <c r="AC1944" s="6"/>
      <c r="AD1944" s="6"/>
      <c r="AE1944" s="6"/>
      <c r="AF1944" s="6"/>
      <c r="AG1944" s="6"/>
      <c r="AH1944" s="6"/>
      <c r="AI1944" s="6"/>
      <c r="AJ1944" s="6"/>
    </row>
    <row r="1945" spans="2:36" s="9" customFormat="1" ht="6" hidden="1" customHeight="1" x14ac:dyDescent="0.35">
      <c r="B1945" s="10"/>
      <c r="F1945" s="7"/>
      <c r="G1945" s="2"/>
      <c r="H1945" s="7"/>
      <c r="I1945" s="7"/>
      <c r="J1945" s="7"/>
      <c r="K1945" s="7"/>
      <c r="L1945" s="7"/>
      <c r="M1945" s="3"/>
      <c r="N1945" s="2"/>
      <c r="O1945" s="7"/>
      <c r="P1945" s="2"/>
      <c r="Q1945" s="7"/>
      <c r="R1945" s="14"/>
      <c r="S1945" s="14"/>
      <c r="T1945" s="20"/>
      <c r="U1945" s="20"/>
      <c r="V1945" s="20"/>
      <c r="W1945" s="32"/>
      <c r="X1945" s="173"/>
      <c r="Y1945" s="174"/>
      <c r="Z1945" s="6"/>
      <c r="AA1945" s="6"/>
      <c r="AB1945" s="6"/>
      <c r="AC1945" s="6"/>
      <c r="AD1945" s="6"/>
      <c r="AE1945" s="6"/>
      <c r="AF1945" s="6"/>
      <c r="AG1945" s="6"/>
      <c r="AH1945" s="6"/>
      <c r="AI1945" s="6"/>
      <c r="AJ1945" s="6"/>
    </row>
    <row r="1946" spans="2:36" s="9" customFormat="1" ht="6" hidden="1" customHeight="1" x14ac:dyDescent="0.35">
      <c r="B1946" s="10"/>
      <c r="F1946" s="7"/>
      <c r="G1946" s="2"/>
      <c r="H1946" s="7"/>
      <c r="I1946" s="7"/>
      <c r="J1946" s="7"/>
      <c r="K1946" s="7"/>
      <c r="L1946" s="7"/>
      <c r="M1946" s="3"/>
      <c r="N1946" s="2"/>
      <c r="O1946" s="7"/>
      <c r="P1946" s="2"/>
      <c r="Q1946" s="7"/>
      <c r="R1946" s="14"/>
      <c r="S1946" s="14"/>
      <c r="T1946" s="20"/>
      <c r="U1946" s="20"/>
      <c r="V1946" s="20"/>
      <c r="W1946" s="32"/>
      <c r="X1946" s="173"/>
      <c r="Y1946" s="174"/>
      <c r="Z1946" s="6"/>
      <c r="AA1946" s="6"/>
      <c r="AB1946" s="6"/>
      <c r="AC1946" s="6"/>
      <c r="AD1946" s="6"/>
      <c r="AE1946" s="6"/>
      <c r="AF1946" s="6"/>
      <c r="AG1946" s="6"/>
      <c r="AH1946" s="6"/>
      <c r="AI1946" s="6"/>
      <c r="AJ1946" s="6"/>
    </row>
    <row r="1947" spans="2:36" s="9" customFormat="1" ht="6" hidden="1" customHeight="1" x14ac:dyDescent="0.35">
      <c r="B1947" s="10"/>
      <c r="F1947" s="7"/>
      <c r="G1947" s="2"/>
      <c r="H1947" s="7"/>
      <c r="I1947" s="7"/>
      <c r="J1947" s="7"/>
      <c r="K1947" s="7"/>
      <c r="L1947" s="7"/>
      <c r="M1947" s="3"/>
      <c r="N1947" s="2"/>
      <c r="O1947" s="7"/>
      <c r="P1947" s="2"/>
      <c r="Q1947" s="7"/>
      <c r="R1947" s="14"/>
      <c r="S1947" s="14"/>
      <c r="T1947" s="20"/>
      <c r="U1947" s="20"/>
      <c r="V1947" s="20"/>
      <c r="W1947" s="32"/>
      <c r="X1947" s="173"/>
      <c r="Y1947" s="174"/>
      <c r="Z1947" s="6"/>
      <c r="AA1947" s="6"/>
      <c r="AB1947" s="6"/>
      <c r="AC1947" s="6"/>
      <c r="AD1947" s="6"/>
      <c r="AE1947" s="6"/>
      <c r="AF1947" s="6"/>
      <c r="AG1947" s="6"/>
      <c r="AH1947" s="6"/>
      <c r="AI1947" s="6"/>
      <c r="AJ1947" s="6"/>
    </row>
    <row r="1948" spans="2:36" s="9" customFormat="1" ht="6" hidden="1" customHeight="1" x14ac:dyDescent="0.35">
      <c r="B1948" s="10"/>
      <c r="F1948" s="7"/>
      <c r="G1948" s="2"/>
      <c r="H1948" s="7"/>
      <c r="I1948" s="7"/>
      <c r="J1948" s="7"/>
      <c r="K1948" s="7"/>
      <c r="L1948" s="7"/>
      <c r="M1948" s="3"/>
      <c r="N1948" s="2"/>
      <c r="O1948" s="7"/>
      <c r="P1948" s="2"/>
      <c r="Q1948" s="7"/>
      <c r="R1948" s="14"/>
      <c r="S1948" s="14"/>
      <c r="T1948" s="20"/>
      <c r="U1948" s="20"/>
      <c r="V1948" s="20"/>
      <c r="W1948" s="32"/>
      <c r="X1948" s="173"/>
      <c r="Y1948" s="174"/>
      <c r="Z1948" s="6"/>
      <c r="AA1948" s="6"/>
      <c r="AB1948" s="6"/>
      <c r="AC1948" s="6"/>
      <c r="AD1948" s="6"/>
      <c r="AE1948" s="6"/>
      <c r="AF1948" s="6"/>
      <c r="AG1948" s="6"/>
      <c r="AH1948" s="6"/>
      <c r="AI1948" s="6"/>
      <c r="AJ1948" s="6"/>
    </row>
    <row r="1949" spans="2:36" s="9" customFormat="1" ht="6" hidden="1" customHeight="1" x14ac:dyDescent="0.35">
      <c r="B1949" s="10"/>
      <c r="F1949" s="7"/>
      <c r="G1949" s="2"/>
      <c r="H1949" s="7"/>
      <c r="I1949" s="7"/>
      <c r="J1949" s="7"/>
      <c r="K1949" s="7"/>
      <c r="L1949" s="7"/>
      <c r="M1949" s="3"/>
      <c r="N1949" s="2"/>
      <c r="O1949" s="7"/>
      <c r="P1949" s="2"/>
      <c r="Q1949" s="7"/>
      <c r="R1949" s="14"/>
      <c r="S1949" s="14"/>
      <c r="T1949" s="20"/>
      <c r="U1949" s="20"/>
      <c r="V1949" s="20"/>
      <c r="W1949" s="32"/>
      <c r="X1949" s="173"/>
      <c r="Y1949" s="174"/>
      <c r="Z1949" s="6"/>
      <c r="AA1949" s="6"/>
      <c r="AB1949" s="6"/>
      <c r="AC1949" s="6"/>
      <c r="AD1949" s="6"/>
      <c r="AE1949" s="6"/>
      <c r="AF1949" s="6"/>
      <c r="AG1949" s="6"/>
      <c r="AH1949" s="6"/>
      <c r="AI1949" s="6"/>
      <c r="AJ1949" s="6"/>
    </row>
    <row r="1950" spans="2:36" s="9" customFormat="1" ht="6" hidden="1" customHeight="1" x14ac:dyDescent="0.35">
      <c r="B1950" s="10"/>
      <c r="F1950" s="7"/>
      <c r="G1950" s="2"/>
      <c r="H1950" s="7"/>
      <c r="I1950" s="7"/>
      <c r="J1950" s="7"/>
      <c r="K1950" s="7"/>
      <c r="L1950" s="7"/>
      <c r="M1950" s="3"/>
      <c r="N1950" s="2"/>
      <c r="O1950" s="7"/>
      <c r="P1950" s="2"/>
      <c r="Q1950" s="7"/>
      <c r="R1950" s="14"/>
      <c r="S1950" s="14"/>
      <c r="T1950" s="20"/>
      <c r="U1950" s="20"/>
      <c r="V1950" s="20"/>
      <c r="W1950" s="32"/>
      <c r="X1950" s="173"/>
      <c r="Y1950" s="174"/>
      <c r="Z1950" s="6"/>
      <c r="AA1950" s="6"/>
      <c r="AB1950" s="6"/>
      <c r="AC1950" s="6"/>
      <c r="AD1950" s="6"/>
      <c r="AE1950" s="6"/>
      <c r="AF1950" s="6"/>
      <c r="AG1950" s="6"/>
      <c r="AH1950" s="6"/>
      <c r="AI1950" s="6"/>
      <c r="AJ1950" s="6"/>
    </row>
    <row r="1951" spans="2:36" s="9" customFormat="1" ht="6" hidden="1" customHeight="1" x14ac:dyDescent="0.35">
      <c r="B1951" s="10"/>
      <c r="F1951" s="7"/>
      <c r="G1951" s="2"/>
      <c r="H1951" s="7"/>
      <c r="I1951" s="7"/>
      <c r="J1951" s="7"/>
      <c r="K1951" s="7"/>
      <c r="L1951" s="7"/>
      <c r="M1951" s="3"/>
      <c r="N1951" s="2"/>
      <c r="O1951" s="7"/>
      <c r="P1951" s="2"/>
      <c r="Q1951" s="7"/>
      <c r="R1951" s="14"/>
      <c r="S1951" s="14"/>
      <c r="T1951" s="20"/>
      <c r="U1951" s="20"/>
      <c r="V1951" s="20"/>
      <c r="W1951" s="32"/>
      <c r="X1951" s="173"/>
      <c r="Y1951" s="174"/>
      <c r="Z1951" s="6"/>
      <c r="AA1951" s="6"/>
      <c r="AB1951" s="6"/>
      <c r="AC1951" s="6"/>
      <c r="AD1951" s="6"/>
      <c r="AE1951" s="6"/>
      <c r="AF1951" s="6"/>
      <c r="AG1951" s="6"/>
      <c r="AH1951" s="6"/>
      <c r="AI1951" s="6"/>
      <c r="AJ1951" s="6"/>
    </row>
    <row r="1952" spans="2:36" s="9" customFormat="1" ht="6" hidden="1" customHeight="1" x14ac:dyDescent="0.35">
      <c r="B1952" s="10"/>
      <c r="F1952" s="7"/>
      <c r="G1952" s="2"/>
      <c r="H1952" s="7"/>
      <c r="I1952" s="7"/>
      <c r="J1952" s="7"/>
      <c r="K1952" s="7"/>
      <c r="L1952" s="7"/>
      <c r="M1952" s="3"/>
      <c r="N1952" s="2"/>
      <c r="O1952" s="7"/>
      <c r="P1952" s="2"/>
      <c r="Q1952" s="7"/>
      <c r="R1952" s="14"/>
      <c r="S1952" s="14"/>
      <c r="T1952" s="20"/>
      <c r="U1952" s="20"/>
      <c r="V1952" s="20"/>
      <c r="W1952" s="32"/>
      <c r="X1952" s="173"/>
      <c r="Y1952" s="174"/>
      <c r="Z1952" s="6"/>
      <c r="AA1952" s="6"/>
      <c r="AB1952" s="6"/>
      <c r="AC1952" s="6"/>
      <c r="AD1952" s="6"/>
      <c r="AE1952" s="6"/>
      <c r="AF1952" s="6"/>
      <c r="AG1952" s="6"/>
      <c r="AH1952" s="6"/>
      <c r="AI1952" s="6"/>
      <c r="AJ1952" s="6"/>
    </row>
    <row r="1953" spans="2:36" s="9" customFormat="1" ht="6" hidden="1" customHeight="1" x14ac:dyDescent="0.35">
      <c r="B1953" s="10"/>
      <c r="F1953" s="7"/>
      <c r="G1953" s="2"/>
      <c r="H1953" s="7"/>
      <c r="I1953" s="7"/>
      <c r="J1953" s="7"/>
      <c r="K1953" s="7"/>
      <c r="L1953" s="7"/>
      <c r="M1953" s="3"/>
      <c r="N1953" s="2"/>
      <c r="O1953" s="7"/>
      <c r="P1953" s="2"/>
      <c r="Q1953" s="7"/>
      <c r="R1953" s="14"/>
      <c r="S1953" s="14"/>
      <c r="T1953" s="20"/>
      <c r="U1953" s="20"/>
      <c r="V1953" s="20"/>
      <c r="W1953" s="32"/>
      <c r="X1953" s="173"/>
      <c r="Y1953" s="174"/>
      <c r="Z1953" s="6"/>
      <c r="AA1953" s="6"/>
      <c r="AB1953" s="6"/>
      <c r="AC1953" s="6"/>
      <c r="AD1953" s="6"/>
      <c r="AE1953" s="6"/>
      <c r="AF1953" s="6"/>
      <c r="AG1953" s="6"/>
      <c r="AH1953" s="6"/>
      <c r="AI1953" s="6"/>
      <c r="AJ1953" s="6"/>
    </row>
    <row r="1954" spans="2:36" s="9" customFormat="1" ht="6" hidden="1" customHeight="1" x14ac:dyDescent="0.35">
      <c r="B1954" s="10"/>
      <c r="F1954" s="7"/>
      <c r="G1954" s="2"/>
      <c r="H1954" s="7"/>
      <c r="I1954" s="7"/>
      <c r="J1954" s="7"/>
      <c r="K1954" s="7"/>
      <c r="L1954" s="7"/>
      <c r="M1954" s="3"/>
      <c r="N1954" s="2"/>
      <c r="O1954" s="7"/>
      <c r="P1954" s="2"/>
      <c r="Q1954" s="7"/>
      <c r="R1954" s="14"/>
      <c r="S1954" s="14"/>
      <c r="T1954" s="20"/>
      <c r="U1954" s="20"/>
      <c r="V1954" s="20"/>
      <c r="W1954" s="32"/>
      <c r="X1954" s="173"/>
      <c r="Y1954" s="174"/>
      <c r="Z1954" s="6"/>
      <c r="AA1954" s="6"/>
      <c r="AB1954" s="6"/>
      <c r="AC1954" s="6"/>
      <c r="AD1954" s="6"/>
      <c r="AE1954" s="6"/>
      <c r="AF1954" s="6"/>
      <c r="AG1954" s="6"/>
      <c r="AH1954" s="6"/>
      <c r="AI1954" s="6"/>
      <c r="AJ1954" s="6"/>
    </row>
    <row r="1955" spans="2:36" s="9" customFormat="1" ht="6" hidden="1" customHeight="1" x14ac:dyDescent="0.35">
      <c r="B1955" s="10"/>
      <c r="F1955" s="7"/>
      <c r="G1955" s="2"/>
      <c r="H1955" s="7"/>
      <c r="I1955" s="7"/>
      <c r="J1955" s="7"/>
      <c r="K1955" s="7"/>
      <c r="L1955" s="7"/>
      <c r="M1955" s="3"/>
      <c r="N1955" s="2"/>
      <c r="O1955" s="7"/>
      <c r="P1955" s="2"/>
      <c r="Q1955" s="7"/>
      <c r="R1955" s="14"/>
      <c r="S1955" s="14"/>
      <c r="T1955" s="20"/>
      <c r="U1955" s="20"/>
      <c r="V1955" s="20"/>
      <c r="W1955" s="32"/>
      <c r="X1955" s="173"/>
      <c r="Y1955" s="174"/>
      <c r="Z1955" s="6"/>
      <c r="AA1955" s="6"/>
      <c r="AB1955" s="6"/>
      <c r="AC1955" s="6"/>
      <c r="AD1955" s="6"/>
      <c r="AE1955" s="6"/>
      <c r="AF1955" s="6"/>
      <c r="AG1955" s="6"/>
      <c r="AH1955" s="6"/>
      <c r="AI1955" s="6"/>
      <c r="AJ1955" s="6"/>
    </row>
    <row r="1956" spans="2:36" s="9" customFormat="1" ht="6" hidden="1" customHeight="1" x14ac:dyDescent="0.35">
      <c r="B1956" s="10"/>
      <c r="F1956" s="7"/>
      <c r="G1956" s="2"/>
      <c r="H1956" s="7"/>
      <c r="I1956" s="7"/>
      <c r="J1956" s="7"/>
      <c r="K1956" s="7"/>
      <c r="L1956" s="7"/>
      <c r="M1956" s="3"/>
      <c r="N1956" s="2"/>
      <c r="O1956" s="7"/>
      <c r="P1956" s="2"/>
      <c r="Q1956" s="7"/>
      <c r="R1956" s="14"/>
      <c r="S1956" s="14"/>
      <c r="T1956" s="20"/>
      <c r="U1956" s="20"/>
      <c r="V1956" s="20"/>
      <c r="W1956" s="32"/>
      <c r="X1956" s="173"/>
      <c r="Y1956" s="174"/>
      <c r="Z1956" s="6"/>
      <c r="AA1956" s="6"/>
      <c r="AB1956" s="6"/>
      <c r="AC1956" s="6"/>
      <c r="AD1956" s="6"/>
      <c r="AE1956" s="6"/>
      <c r="AF1956" s="6"/>
      <c r="AG1956" s="6"/>
      <c r="AH1956" s="6"/>
      <c r="AI1956" s="6"/>
      <c r="AJ1956" s="6"/>
    </row>
    <row r="1957" spans="2:36" s="9" customFormat="1" ht="6" hidden="1" customHeight="1" x14ac:dyDescent="0.35">
      <c r="B1957" s="10"/>
      <c r="F1957" s="7"/>
      <c r="G1957" s="2"/>
      <c r="H1957" s="7"/>
      <c r="I1957" s="7"/>
      <c r="J1957" s="7"/>
      <c r="K1957" s="7"/>
      <c r="L1957" s="7"/>
      <c r="M1957" s="3"/>
      <c r="N1957" s="2"/>
      <c r="O1957" s="7"/>
      <c r="P1957" s="2"/>
      <c r="Q1957" s="7"/>
      <c r="R1957" s="14"/>
      <c r="S1957" s="14"/>
      <c r="T1957" s="20"/>
      <c r="U1957" s="20"/>
      <c r="V1957" s="20"/>
      <c r="W1957" s="32"/>
      <c r="X1957" s="173"/>
      <c r="Y1957" s="174"/>
      <c r="Z1957" s="6"/>
      <c r="AA1957" s="6"/>
      <c r="AB1957" s="6"/>
      <c r="AC1957" s="6"/>
      <c r="AD1957" s="6"/>
      <c r="AE1957" s="6"/>
      <c r="AF1957" s="6"/>
      <c r="AG1957" s="6"/>
      <c r="AH1957" s="6"/>
      <c r="AI1957" s="6"/>
      <c r="AJ1957" s="6"/>
    </row>
    <row r="1958" spans="2:36" s="9" customFormat="1" ht="6" hidden="1" customHeight="1" x14ac:dyDescent="0.35">
      <c r="B1958" s="10"/>
      <c r="F1958" s="7"/>
      <c r="G1958" s="2"/>
      <c r="H1958" s="7"/>
      <c r="I1958" s="7"/>
      <c r="J1958" s="7"/>
      <c r="K1958" s="7"/>
      <c r="L1958" s="7"/>
      <c r="M1958" s="3"/>
      <c r="N1958" s="2"/>
      <c r="O1958" s="7"/>
      <c r="P1958" s="2"/>
      <c r="Q1958" s="7"/>
      <c r="R1958" s="14"/>
      <c r="S1958" s="14"/>
      <c r="T1958" s="20"/>
      <c r="U1958" s="20"/>
      <c r="V1958" s="20"/>
      <c r="W1958" s="32"/>
      <c r="X1958" s="173"/>
      <c r="Y1958" s="174"/>
      <c r="Z1958" s="6"/>
      <c r="AA1958" s="6"/>
      <c r="AB1958" s="6"/>
      <c r="AC1958" s="6"/>
      <c r="AD1958" s="6"/>
      <c r="AE1958" s="6"/>
      <c r="AF1958" s="6"/>
      <c r="AG1958" s="6"/>
      <c r="AH1958" s="6"/>
      <c r="AI1958" s="6"/>
      <c r="AJ1958" s="6"/>
    </row>
    <row r="1959" spans="2:36" s="9" customFormat="1" ht="6" hidden="1" customHeight="1" x14ac:dyDescent="0.35">
      <c r="B1959" s="10"/>
      <c r="F1959" s="7"/>
      <c r="G1959" s="2"/>
      <c r="H1959" s="7"/>
      <c r="I1959" s="7"/>
      <c r="J1959" s="7"/>
      <c r="K1959" s="7"/>
      <c r="L1959" s="7"/>
      <c r="M1959" s="3"/>
      <c r="N1959" s="2"/>
      <c r="O1959" s="7"/>
      <c r="P1959" s="2"/>
      <c r="Q1959" s="7"/>
      <c r="R1959" s="14"/>
      <c r="S1959" s="14"/>
      <c r="T1959" s="20"/>
      <c r="U1959" s="20"/>
      <c r="V1959" s="20"/>
      <c r="W1959" s="32"/>
      <c r="X1959" s="173"/>
      <c r="Y1959" s="174"/>
      <c r="Z1959" s="6"/>
      <c r="AA1959" s="6"/>
      <c r="AB1959" s="6"/>
      <c r="AC1959" s="6"/>
      <c r="AD1959" s="6"/>
      <c r="AE1959" s="6"/>
      <c r="AF1959" s="6"/>
      <c r="AG1959" s="6"/>
      <c r="AH1959" s="6"/>
      <c r="AI1959" s="6"/>
      <c r="AJ1959" s="6"/>
    </row>
    <row r="1960" spans="2:36" s="9" customFormat="1" ht="6" hidden="1" customHeight="1" x14ac:dyDescent="0.35">
      <c r="B1960" s="10"/>
      <c r="F1960" s="7"/>
      <c r="G1960" s="2"/>
      <c r="H1960" s="7"/>
      <c r="I1960" s="7"/>
      <c r="J1960" s="7"/>
      <c r="K1960" s="7"/>
      <c r="L1960" s="7"/>
      <c r="M1960" s="3"/>
      <c r="N1960" s="2"/>
      <c r="O1960" s="7"/>
      <c r="P1960" s="2"/>
      <c r="Q1960" s="7"/>
      <c r="R1960" s="14"/>
      <c r="S1960" s="14"/>
      <c r="T1960" s="20"/>
      <c r="U1960" s="20"/>
      <c r="V1960" s="20"/>
      <c r="W1960" s="32"/>
      <c r="X1960" s="173"/>
      <c r="Y1960" s="174"/>
      <c r="Z1960" s="6"/>
      <c r="AA1960" s="6"/>
      <c r="AB1960" s="6"/>
      <c r="AC1960" s="6"/>
      <c r="AD1960" s="6"/>
      <c r="AE1960" s="6"/>
      <c r="AF1960" s="6"/>
      <c r="AG1960" s="6"/>
      <c r="AH1960" s="6"/>
      <c r="AI1960" s="6"/>
      <c r="AJ1960" s="6"/>
    </row>
    <row r="1961" spans="2:36" s="9" customFormat="1" ht="6" hidden="1" customHeight="1" x14ac:dyDescent="0.35">
      <c r="B1961" s="10"/>
      <c r="F1961" s="7"/>
      <c r="G1961" s="2"/>
      <c r="H1961" s="7"/>
      <c r="I1961" s="7"/>
      <c r="J1961" s="7"/>
      <c r="K1961" s="7"/>
      <c r="L1961" s="7"/>
      <c r="M1961" s="3"/>
      <c r="N1961" s="2"/>
      <c r="O1961" s="7"/>
      <c r="P1961" s="2"/>
      <c r="Q1961" s="7"/>
      <c r="R1961" s="14"/>
      <c r="S1961" s="14"/>
      <c r="T1961" s="20"/>
      <c r="U1961" s="20"/>
      <c r="V1961" s="20"/>
      <c r="W1961" s="32"/>
      <c r="X1961" s="173"/>
      <c r="Y1961" s="174"/>
      <c r="Z1961" s="6"/>
      <c r="AA1961" s="6"/>
      <c r="AB1961" s="6"/>
      <c r="AC1961" s="6"/>
      <c r="AD1961" s="6"/>
      <c r="AE1961" s="6"/>
      <c r="AF1961" s="6"/>
      <c r="AG1961" s="6"/>
      <c r="AH1961" s="6"/>
      <c r="AI1961" s="6"/>
      <c r="AJ1961" s="6"/>
    </row>
    <row r="1962" spans="2:36" s="9" customFormat="1" ht="6" hidden="1" customHeight="1" x14ac:dyDescent="0.35">
      <c r="B1962" s="10"/>
      <c r="F1962" s="7"/>
      <c r="G1962" s="2"/>
      <c r="H1962" s="7"/>
      <c r="I1962" s="7"/>
      <c r="J1962" s="7"/>
      <c r="K1962" s="7"/>
      <c r="L1962" s="7"/>
      <c r="M1962" s="3"/>
      <c r="N1962" s="2"/>
      <c r="O1962" s="7"/>
      <c r="P1962" s="2"/>
      <c r="Q1962" s="7"/>
      <c r="R1962" s="14"/>
      <c r="S1962" s="14"/>
      <c r="T1962" s="20"/>
      <c r="U1962" s="20"/>
      <c r="V1962" s="20"/>
      <c r="W1962" s="32"/>
      <c r="X1962" s="173"/>
      <c r="Y1962" s="174"/>
      <c r="Z1962" s="6"/>
      <c r="AA1962" s="6"/>
      <c r="AB1962" s="6"/>
      <c r="AC1962" s="6"/>
      <c r="AD1962" s="6"/>
      <c r="AE1962" s="6"/>
      <c r="AF1962" s="6"/>
      <c r="AG1962" s="6"/>
      <c r="AH1962" s="6"/>
      <c r="AI1962" s="6"/>
      <c r="AJ1962" s="6"/>
    </row>
    <row r="1963" spans="2:36" s="9" customFormat="1" ht="6" hidden="1" customHeight="1" x14ac:dyDescent="0.35">
      <c r="B1963" s="10"/>
      <c r="F1963" s="7"/>
      <c r="G1963" s="2"/>
      <c r="H1963" s="7"/>
      <c r="I1963" s="7"/>
      <c r="J1963" s="7"/>
      <c r="K1963" s="7"/>
      <c r="L1963" s="7"/>
      <c r="M1963" s="3"/>
      <c r="N1963" s="2"/>
      <c r="O1963" s="7"/>
      <c r="P1963" s="2"/>
      <c r="Q1963" s="7"/>
      <c r="R1963" s="14"/>
      <c r="S1963" s="14"/>
      <c r="T1963" s="20"/>
      <c r="U1963" s="20"/>
      <c r="V1963" s="20"/>
      <c r="W1963" s="32"/>
      <c r="X1963" s="173"/>
      <c r="Y1963" s="174"/>
      <c r="Z1963" s="6"/>
      <c r="AA1963" s="6"/>
      <c r="AB1963" s="6"/>
      <c r="AC1963" s="6"/>
      <c r="AD1963" s="6"/>
      <c r="AE1963" s="6"/>
      <c r="AF1963" s="6"/>
      <c r="AG1963" s="6"/>
      <c r="AH1963" s="6"/>
      <c r="AI1963" s="6"/>
      <c r="AJ1963" s="6"/>
    </row>
    <row r="1964" spans="2:36" s="9" customFormat="1" ht="6" hidden="1" customHeight="1" x14ac:dyDescent="0.35">
      <c r="B1964" s="10"/>
      <c r="F1964" s="7"/>
      <c r="G1964" s="2"/>
      <c r="H1964" s="7"/>
      <c r="I1964" s="7"/>
      <c r="J1964" s="7"/>
      <c r="K1964" s="7"/>
      <c r="L1964" s="7"/>
      <c r="M1964" s="3"/>
      <c r="N1964" s="2"/>
      <c r="O1964" s="7"/>
      <c r="P1964" s="2"/>
      <c r="Q1964" s="7"/>
      <c r="R1964" s="14"/>
      <c r="S1964" s="14"/>
      <c r="T1964" s="20"/>
      <c r="U1964" s="20"/>
      <c r="V1964" s="20"/>
      <c r="W1964" s="32"/>
      <c r="X1964" s="173"/>
      <c r="Y1964" s="174"/>
      <c r="Z1964" s="6"/>
      <c r="AA1964" s="6"/>
      <c r="AB1964" s="6"/>
      <c r="AC1964" s="6"/>
      <c r="AD1964" s="6"/>
      <c r="AE1964" s="6"/>
      <c r="AF1964" s="6"/>
      <c r="AG1964" s="6"/>
      <c r="AH1964" s="6"/>
      <c r="AI1964" s="6"/>
      <c r="AJ1964" s="6"/>
    </row>
    <row r="1965" spans="2:36" s="9" customFormat="1" ht="6" hidden="1" customHeight="1" x14ac:dyDescent="0.35">
      <c r="B1965" s="10"/>
      <c r="F1965" s="7"/>
      <c r="G1965" s="2"/>
      <c r="H1965" s="7"/>
      <c r="I1965" s="7"/>
      <c r="J1965" s="7"/>
      <c r="K1965" s="7"/>
      <c r="L1965" s="7"/>
      <c r="M1965" s="3"/>
      <c r="N1965" s="2"/>
      <c r="O1965" s="7"/>
      <c r="P1965" s="2"/>
      <c r="Q1965" s="7"/>
      <c r="R1965" s="14"/>
      <c r="S1965" s="14"/>
      <c r="T1965" s="20"/>
      <c r="U1965" s="20"/>
      <c r="V1965" s="20"/>
      <c r="W1965" s="32"/>
      <c r="X1965" s="173"/>
      <c r="Y1965" s="174"/>
      <c r="Z1965" s="6"/>
      <c r="AA1965" s="6"/>
      <c r="AB1965" s="6"/>
      <c r="AC1965" s="6"/>
      <c r="AD1965" s="6"/>
      <c r="AE1965" s="6"/>
      <c r="AF1965" s="6"/>
      <c r="AG1965" s="6"/>
      <c r="AH1965" s="6"/>
      <c r="AI1965" s="6"/>
      <c r="AJ1965" s="6"/>
    </row>
    <row r="1966" spans="2:36" s="9" customFormat="1" ht="6" hidden="1" customHeight="1" x14ac:dyDescent="0.35">
      <c r="B1966" s="10"/>
      <c r="F1966" s="7"/>
      <c r="G1966" s="2"/>
      <c r="H1966" s="7"/>
      <c r="I1966" s="7"/>
      <c r="J1966" s="7"/>
      <c r="K1966" s="7"/>
      <c r="L1966" s="7"/>
      <c r="M1966" s="3"/>
      <c r="N1966" s="2"/>
      <c r="O1966" s="7"/>
      <c r="P1966" s="2"/>
      <c r="Q1966" s="7"/>
      <c r="R1966" s="14"/>
      <c r="S1966" s="14"/>
      <c r="T1966" s="20"/>
      <c r="U1966" s="20"/>
      <c r="V1966" s="20"/>
      <c r="W1966" s="32"/>
      <c r="X1966" s="173"/>
      <c r="Y1966" s="174"/>
      <c r="Z1966" s="6"/>
      <c r="AA1966" s="6"/>
      <c r="AB1966" s="6"/>
      <c r="AC1966" s="6"/>
      <c r="AD1966" s="6"/>
      <c r="AE1966" s="6"/>
      <c r="AF1966" s="6"/>
      <c r="AG1966" s="6"/>
      <c r="AH1966" s="6"/>
      <c r="AI1966" s="6"/>
      <c r="AJ1966" s="6"/>
    </row>
    <row r="1967" spans="2:36" s="9" customFormat="1" ht="6" hidden="1" customHeight="1" x14ac:dyDescent="0.35">
      <c r="B1967" s="10"/>
      <c r="F1967" s="7"/>
      <c r="G1967" s="2"/>
      <c r="H1967" s="7"/>
      <c r="I1967" s="7"/>
      <c r="J1967" s="7"/>
      <c r="K1967" s="7"/>
      <c r="L1967" s="7"/>
      <c r="M1967" s="3"/>
      <c r="N1967" s="2"/>
      <c r="O1967" s="7"/>
      <c r="P1967" s="2"/>
      <c r="Q1967" s="7"/>
      <c r="R1967" s="14"/>
      <c r="S1967" s="14"/>
      <c r="T1967" s="20"/>
      <c r="U1967" s="20"/>
      <c r="V1967" s="20"/>
      <c r="W1967" s="32"/>
      <c r="X1967" s="173"/>
      <c r="Y1967" s="174"/>
      <c r="Z1967" s="6"/>
      <c r="AA1967" s="6"/>
      <c r="AB1967" s="6"/>
      <c r="AC1967" s="6"/>
      <c r="AD1967" s="6"/>
      <c r="AE1967" s="6"/>
      <c r="AF1967" s="6"/>
      <c r="AG1967" s="6"/>
      <c r="AH1967" s="6"/>
      <c r="AI1967" s="6"/>
      <c r="AJ1967" s="6"/>
    </row>
    <row r="1968" spans="2:36" s="9" customFormat="1" ht="6" hidden="1" customHeight="1" x14ac:dyDescent="0.35">
      <c r="B1968" s="10"/>
      <c r="F1968" s="7"/>
      <c r="G1968" s="2"/>
      <c r="H1968" s="7"/>
      <c r="I1968" s="7"/>
      <c r="J1968" s="7"/>
      <c r="K1968" s="7"/>
      <c r="L1968" s="7"/>
      <c r="M1968" s="3"/>
      <c r="N1968" s="2"/>
      <c r="O1968" s="7"/>
      <c r="P1968" s="2"/>
      <c r="Q1968" s="7"/>
      <c r="R1968" s="14"/>
      <c r="S1968" s="14"/>
      <c r="T1968" s="20"/>
      <c r="U1968" s="20"/>
      <c r="V1968" s="20"/>
      <c r="W1968" s="32"/>
      <c r="X1968" s="173"/>
      <c r="Y1968" s="174"/>
      <c r="Z1968" s="6"/>
      <c r="AA1968" s="6"/>
      <c r="AB1968" s="6"/>
      <c r="AC1968" s="6"/>
      <c r="AD1968" s="6"/>
      <c r="AE1968" s="6"/>
      <c r="AF1968" s="6"/>
      <c r="AG1968" s="6"/>
      <c r="AH1968" s="6"/>
      <c r="AI1968" s="6"/>
      <c r="AJ1968" s="6"/>
    </row>
    <row r="1969" spans="2:36" s="9" customFormat="1" ht="6" hidden="1" customHeight="1" x14ac:dyDescent="0.35">
      <c r="B1969" s="10"/>
      <c r="F1969" s="7"/>
      <c r="G1969" s="2"/>
      <c r="H1969" s="7"/>
      <c r="I1969" s="7"/>
      <c r="J1969" s="7"/>
      <c r="K1969" s="7"/>
      <c r="L1969" s="7"/>
      <c r="M1969" s="3"/>
      <c r="N1969" s="2"/>
      <c r="O1969" s="7"/>
      <c r="P1969" s="2"/>
      <c r="Q1969" s="7"/>
      <c r="R1969" s="14"/>
      <c r="S1969" s="14"/>
      <c r="T1969" s="20"/>
      <c r="U1969" s="20"/>
      <c r="V1969" s="20"/>
      <c r="W1969" s="32"/>
      <c r="X1969" s="173"/>
      <c r="Y1969" s="174"/>
      <c r="Z1969" s="6"/>
      <c r="AA1969" s="6"/>
      <c r="AB1969" s="6"/>
      <c r="AC1969" s="6"/>
      <c r="AD1969" s="6"/>
      <c r="AE1969" s="6"/>
      <c r="AF1969" s="6"/>
      <c r="AG1969" s="6"/>
      <c r="AH1969" s="6"/>
      <c r="AI1969" s="6"/>
      <c r="AJ1969" s="6"/>
    </row>
    <row r="1970" spans="2:36" s="9" customFormat="1" ht="6" hidden="1" customHeight="1" x14ac:dyDescent="0.35">
      <c r="B1970" s="10"/>
      <c r="F1970" s="7"/>
      <c r="G1970" s="2"/>
      <c r="H1970" s="7"/>
      <c r="I1970" s="7"/>
      <c r="J1970" s="7"/>
      <c r="K1970" s="7"/>
      <c r="L1970" s="7"/>
      <c r="M1970" s="3"/>
      <c r="N1970" s="2"/>
      <c r="O1970" s="7"/>
      <c r="P1970" s="2"/>
      <c r="Q1970" s="7"/>
      <c r="R1970" s="14"/>
      <c r="S1970" s="14"/>
      <c r="T1970" s="20"/>
      <c r="U1970" s="20"/>
      <c r="V1970" s="20"/>
      <c r="W1970" s="32"/>
      <c r="X1970" s="173"/>
      <c r="Y1970" s="174"/>
      <c r="Z1970" s="6"/>
      <c r="AA1970" s="6"/>
      <c r="AB1970" s="6"/>
      <c r="AC1970" s="6"/>
      <c r="AD1970" s="6"/>
      <c r="AE1970" s="6"/>
      <c r="AF1970" s="6"/>
      <c r="AG1970" s="6"/>
      <c r="AH1970" s="6"/>
      <c r="AI1970" s="6"/>
      <c r="AJ1970" s="6"/>
    </row>
    <row r="1971" spans="2:36" s="9" customFormat="1" ht="6" hidden="1" customHeight="1" x14ac:dyDescent="0.35">
      <c r="B1971" s="10"/>
      <c r="F1971" s="7"/>
      <c r="G1971" s="2"/>
      <c r="H1971" s="7"/>
      <c r="I1971" s="7"/>
      <c r="J1971" s="7"/>
      <c r="K1971" s="7"/>
      <c r="L1971" s="7"/>
      <c r="M1971" s="3"/>
      <c r="N1971" s="2"/>
      <c r="O1971" s="7"/>
      <c r="P1971" s="2"/>
      <c r="Q1971" s="7"/>
      <c r="R1971" s="14"/>
      <c r="S1971" s="14"/>
      <c r="T1971" s="20"/>
      <c r="U1971" s="20"/>
      <c r="V1971" s="20"/>
      <c r="W1971" s="32"/>
      <c r="X1971" s="173"/>
      <c r="Y1971" s="174"/>
      <c r="Z1971" s="6"/>
      <c r="AA1971" s="6"/>
      <c r="AB1971" s="6"/>
      <c r="AC1971" s="6"/>
      <c r="AD1971" s="6"/>
      <c r="AE1971" s="6"/>
      <c r="AF1971" s="6"/>
      <c r="AG1971" s="6"/>
      <c r="AH1971" s="6"/>
      <c r="AI1971" s="6"/>
      <c r="AJ1971" s="6"/>
    </row>
    <row r="1972" spans="2:36" s="9" customFormat="1" ht="6" hidden="1" customHeight="1" x14ac:dyDescent="0.35">
      <c r="B1972" s="10"/>
      <c r="F1972" s="7"/>
      <c r="G1972" s="2"/>
      <c r="H1972" s="7"/>
      <c r="I1972" s="7"/>
      <c r="J1972" s="7"/>
      <c r="K1972" s="7"/>
      <c r="L1972" s="7"/>
      <c r="M1972" s="3"/>
      <c r="N1972" s="2"/>
      <c r="O1972" s="7"/>
      <c r="P1972" s="2"/>
      <c r="Q1972" s="7"/>
      <c r="R1972" s="14"/>
      <c r="S1972" s="14"/>
      <c r="T1972" s="20"/>
      <c r="U1972" s="20"/>
      <c r="V1972" s="20"/>
      <c r="W1972" s="32"/>
      <c r="X1972" s="173"/>
      <c r="Y1972" s="174"/>
      <c r="Z1972" s="6"/>
      <c r="AA1972" s="6"/>
      <c r="AB1972" s="6"/>
      <c r="AC1972" s="6"/>
      <c r="AD1972" s="6"/>
      <c r="AE1972" s="6"/>
      <c r="AF1972" s="6"/>
      <c r="AG1972" s="6"/>
      <c r="AH1972" s="6"/>
      <c r="AI1972" s="6"/>
      <c r="AJ1972" s="6"/>
    </row>
    <row r="1973" spans="2:36" s="9" customFormat="1" ht="6" hidden="1" customHeight="1" x14ac:dyDescent="0.35">
      <c r="B1973" s="10"/>
      <c r="F1973" s="7"/>
      <c r="G1973" s="2"/>
      <c r="H1973" s="7"/>
      <c r="I1973" s="7"/>
      <c r="J1973" s="7"/>
      <c r="K1973" s="7"/>
      <c r="L1973" s="7"/>
      <c r="M1973" s="3"/>
      <c r="N1973" s="2"/>
      <c r="O1973" s="7"/>
      <c r="P1973" s="2"/>
      <c r="Q1973" s="7"/>
      <c r="R1973" s="14"/>
      <c r="S1973" s="14"/>
      <c r="T1973" s="20"/>
      <c r="U1973" s="20"/>
      <c r="V1973" s="20"/>
      <c r="W1973" s="32"/>
      <c r="X1973" s="173"/>
      <c r="Y1973" s="174"/>
      <c r="Z1973" s="6"/>
      <c r="AA1973" s="6"/>
      <c r="AB1973" s="6"/>
      <c r="AC1973" s="6"/>
      <c r="AD1973" s="6"/>
      <c r="AE1973" s="6"/>
      <c r="AF1973" s="6"/>
      <c r="AG1973" s="6"/>
      <c r="AH1973" s="6"/>
      <c r="AI1973" s="6"/>
      <c r="AJ1973" s="6"/>
    </row>
    <row r="1974" spans="2:36" s="9" customFormat="1" ht="6" hidden="1" customHeight="1" x14ac:dyDescent="0.35">
      <c r="B1974" s="10"/>
      <c r="F1974" s="7"/>
      <c r="G1974" s="2"/>
      <c r="H1974" s="7"/>
      <c r="I1974" s="7"/>
      <c r="J1974" s="7"/>
      <c r="K1974" s="7"/>
      <c r="L1974" s="7"/>
      <c r="M1974" s="3"/>
      <c r="N1974" s="2"/>
      <c r="O1974" s="7"/>
      <c r="P1974" s="2"/>
      <c r="Q1974" s="7"/>
      <c r="R1974" s="14"/>
      <c r="S1974" s="14"/>
      <c r="T1974" s="20"/>
      <c r="U1974" s="20"/>
      <c r="V1974" s="20"/>
      <c r="W1974" s="32"/>
      <c r="X1974" s="173"/>
      <c r="Y1974" s="174"/>
      <c r="Z1974" s="6"/>
      <c r="AA1974" s="6"/>
      <c r="AB1974" s="6"/>
      <c r="AC1974" s="6"/>
      <c r="AD1974" s="6"/>
      <c r="AE1974" s="6"/>
      <c r="AF1974" s="6"/>
      <c r="AG1974" s="6"/>
      <c r="AH1974" s="6"/>
      <c r="AI1974" s="6"/>
      <c r="AJ1974" s="6"/>
    </row>
    <row r="1975" spans="2:36" s="9" customFormat="1" ht="6" hidden="1" customHeight="1" x14ac:dyDescent="0.35">
      <c r="B1975" s="10"/>
      <c r="F1975" s="7"/>
      <c r="G1975" s="2"/>
      <c r="H1975" s="7"/>
      <c r="I1975" s="7"/>
      <c r="J1975" s="7"/>
      <c r="K1975" s="7"/>
      <c r="L1975" s="7"/>
      <c r="M1975" s="3"/>
      <c r="N1975" s="2"/>
      <c r="O1975" s="7"/>
      <c r="P1975" s="2"/>
      <c r="Q1975" s="7"/>
      <c r="R1975" s="14"/>
      <c r="S1975" s="14"/>
      <c r="T1975" s="20"/>
      <c r="U1975" s="20"/>
      <c r="V1975" s="20"/>
      <c r="W1975" s="32"/>
      <c r="X1975" s="173"/>
      <c r="Y1975" s="174"/>
      <c r="Z1975" s="6"/>
      <c r="AA1975" s="6"/>
      <c r="AB1975" s="6"/>
      <c r="AC1975" s="6"/>
      <c r="AD1975" s="6"/>
      <c r="AE1975" s="6"/>
      <c r="AF1975" s="6"/>
      <c r="AG1975" s="6"/>
      <c r="AH1975" s="6"/>
      <c r="AI1975" s="6"/>
      <c r="AJ1975" s="6"/>
    </row>
    <row r="1976" spans="2:36" s="9" customFormat="1" ht="6" hidden="1" customHeight="1" x14ac:dyDescent="0.35">
      <c r="B1976" s="10"/>
      <c r="F1976" s="7"/>
      <c r="G1976" s="2"/>
      <c r="H1976" s="7"/>
      <c r="I1976" s="7"/>
      <c r="J1976" s="7"/>
      <c r="K1976" s="7"/>
      <c r="L1976" s="7"/>
      <c r="M1976" s="3"/>
      <c r="N1976" s="2"/>
      <c r="O1976" s="7"/>
      <c r="P1976" s="2"/>
      <c r="Q1976" s="7"/>
      <c r="R1976" s="14"/>
      <c r="S1976" s="14"/>
      <c r="T1976" s="20"/>
      <c r="U1976" s="20"/>
      <c r="V1976" s="20"/>
      <c r="W1976" s="32"/>
      <c r="X1976" s="173"/>
      <c r="Y1976" s="174"/>
      <c r="Z1976" s="6"/>
      <c r="AA1976" s="6"/>
      <c r="AB1976" s="6"/>
      <c r="AC1976" s="6"/>
      <c r="AD1976" s="6"/>
      <c r="AE1976" s="6"/>
      <c r="AF1976" s="6"/>
      <c r="AG1976" s="6"/>
      <c r="AH1976" s="6"/>
      <c r="AI1976" s="6"/>
      <c r="AJ1976" s="6"/>
    </row>
    <row r="1977" spans="2:36" s="9" customFormat="1" ht="6" hidden="1" customHeight="1" x14ac:dyDescent="0.35">
      <c r="B1977" s="10"/>
      <c r="F1977" s="7"/>
      <c r="G1977" s="2"/>
      <c r="H1977" s="7"/>
      <c r="I1977" s="7"/>
      <c r="J1977" s="7"/>
      <c r="K1977" s="7"/>
      <c r="L1977" s="7"/>
      <c r="M1977" s="3"/>
      <c r="N1977" s="2"/>
      <c r="O1977" s="7"/>
      <c r="P1977" s="2"/>
      <c r="Q1977" s="7"/>
      <c r="R1977" s="14"/>
      <c r="S1977" s="14"/>
      <c r="T1977" s="20"/>
      <c r="U1977" s="20"/>
      <c r="V1977" s="20"/>
      <c r="W1977" s="32"/>
      <c r="X1977" s="173"/>
      <c r="Y1977" s="174"/>
      <c r="Z1977" s="6"/>
      <c r="AA1977" s="6"/>
      <c r="AB1977" s="6"/>
      <c r="AC1977" s="6"/>
      <c r="AD1977" s="6"/>
      <c r="AE1977" s="6"/>
      <c r="AF1977" s="6"/>
      <c r="AG1977" s="6"/>
      <c r="AH1977" s="6"/>
      <c r="AI1977" s="6"/>
      <c r="AJ1977" s="6"/>
    </row>
    <row r="1978" spans="2:36" s="9" customFormat="1" ht="6" hidden="1" customHeight="1" x14ac:dyDescent="0.35">
      <c r="B1978" s="10"/>
      <c r="F1978" s="7"/>
      <c r="G1978" s="2"/>
      <c r="H1978" s="7"/>
      <c r="I1978" s="7"/>
      <c r="J1978" s="7"/>
      <c r="K1978" s="7"/>
      <c r="L1978" s="7"/>
      <c r="M1978" s="3"/>
      <c r="N1978" s="2"/>
      <c r="O1978" s="7"/>
      <c r="P1978" s="2"/>
      <c r="Q1978" s="7"/>
      <c r="R1978" s="14"/>
      <c r="S1978" s="14"/>
      <c r="T1978" s="20"/>
      <c r="U1978" s="20"/>
      <c r="V1978" s="20"/>
      <c r="W1978" s="32"/>
      <c r="X1978" s="173"/>
      <c r="Y1978" s="174"/>
      <c r="Z1978" s="6"/>
      <c r="AA1978" s="6"/>
      <c r="AB1978" s="6"/>
      <c r="AC1978" s="6"/>
      <c r="AD1978" s="6"/>
      <c r="AE1978" s="6"/>
      <c r="AF1978" s="6"/>
      <c r="AG1978" s="6"/>
      <c r="AH1978" s="6"/>
      <c r="AI1978" s="6"/>
      <c r="AJ1978" s="6"/>
    </row>
    <row r="1979" spans="2:36" s="9" customFormat="1" ht="6" hidden="1" customHeight="1" x14ac:dyDescent="0.35">
      <c r="B1979" s="10"/>
      <c r="F1979" s="7"/>
      <c r="G1979" s="2"/>
      <c r="H1979" s="7"/>
      <c r="I1979" s="7"/>
      <c r="J1979" s="7"/>
      <c r="K1979" s="7"/>
      <c r="L1979" s="7"/>
      <c r="M1979" s="3"/>
      <c r="N1979" s="2"/>
      <c r="O1979" s="7"/>
      <c r="P1979" s="2"/>
      <c r="Q1979" s="7"/>
      <c r="R1979" s="14"/>
      <c r="S1979" s="14"/>
      <c r="T1979" s="20"/>
      <c r="U1979" s="20"/>
      <c r="V1979" s="20"/>
      <c r="W1979" s="32"/>
      <c r="X1979" s="173"/>
      <c r="Y1979" s="174"/>
      <c r="Z1979" s="6"/>
      <c r="AA1979" s="6"/>
      <c r="AB1979" s="6"/>
      <c r="AC1979" s="6"/>
      <c r="AD1979" s="6"/>
      <c r="AE1979" s="6"/>
      <c r="AF1979" s="6"/>
      <c r="AG1979" s="6"/>
      <c r="AH1979" s="6"/>
      <c r="AI1979" s="6"/>
      <c r="AJ1979" s="6"/>
    </row>
    <row r="1980" spans="2:36" s="9" customFormat="1" ht="6" hidden="1" customHeight="1" x14ac:dyDescent="0.35">
      <c r="B1980" s="10"/>
      <c r="F1980" s="7"/>
      <c r="G1980" s="2"/>
      <c r="H1980" s="7"/>
      <c r="I1980" s="7"/>
      <c r="J1980" s="7"/>
      <c r="K1980" s="7"/>
      <c r="L1980" s="7"/>
      <c r="M1980" s="3"/>
      <c r="N1980" s="2"/>
      <c r="O1980" s="7"/>
      <c r="P1980" s="2"/>
      <c r="Q1980" s="7"/>
      <c r="R1980" s="14"/>
      <c r="S1980" s="14"/>
      <c r="T1980" s="20"/>
      <c r="U1980" s="20"/>
      <c r="V1980" s="20"/>
      <c r="W1980" s="32"/>
      <c r="X1980" s="173"/>
      <c r="Y1980" s="174"/>
      <c r="Z1980" s="6"/>
      <c r="AA1980" s="6"/>
      <c r="AB1980" s="6"/>
      <c r="AC1980" s="6"/>
      <c r="AD1980" s="6"/>
      <c r="AE1980" s="6"/>
      <c r="AF1980" s="6"/>
      <c r="AG1980" s="6"/>
      <c r="AH1980" s="6"/>
      <c r="AI1980" s="6"/>
      <c r="AJ1980" s="6"/>
    </row>
    <row r="1981" spans="2:36" s="9" customFormat="1" ht="6" hidden="1" customHeight="1" x14ac:dyDescent="0.35">
      <c r="B1981" s="10"/>
      <c r="F1981" s="7"/>
      <c r="G1981" s="2"/>
      <c r="H1981" s="7"/>
      <c r="I1981" s="7"/>
      <c r="J1981" s="7"/>
      <c r="K1981" s="7"/>
      <c r="L1981" s="7"/>
      <c r="M1981" s="3"/>
      <c r="N1981" s="2"/>
      <c r="O1981" s="7"/>
      <c r="P1981" s="2"/>
      <c r="Q1981" s="7"/>
      <c r="R1981" s="14"/>
      <c r="S1981" s="14"/>
      <c r="T1981" s="20"/>
      <c r="U1981" s="20"/>
      <c r="V1981" s="20"/>
      <c r="W1981" s="32"/>
      <c r="X1981" s="173"/>
      <c r="Y1981" s="174"/>
      <c r="Z1981" s="6"/>
      <c r="AA1981" s="6"/>
      <c r="AB1981" s="6"/>
      <c r="AC1981" s="6"/>
      <c r="AD1981" s="6"/>
      <c r="AE1981" s="6"/>
      <c r="AF1981" s="6"/>
      <c r="AG1981" s="6"/>
      <c r="AH1981" s="6"/>
      <c r="AI1981" s="6"/>
      <c r="AJ1981" s="6"/>
    </row>
    <row r="1982" spans="2:36" s="9" customFormat="1" ht="6" hidden="1" customHeight="1" x14ac:dyDescent="0.35">
      <c r="B1982" s="10"/>
      <c r="F1982" s="7"/>
      <c r="G1982" s="2"/>
      <c r="H1982" s="7"/>
      <c r="I1982" s="7"/>
      <c r="J1982" s="7"/>
      <c r="K1982" s="7"/>
      <c r="L1982" s="7"/>
      <c r="M1982" s="3"/>
      <c r="N1982" s="2"/>
      <c r="O1982" s="7"/>
      <c r="P1982" s="2"/>
      <c r="Q1982" s="7"/>
      <c r="R1982" s="14"/>
      <c r="S1982" s="14"/>
      <c r="T1982" s="20"/>
      <c r="U1982" s="20"/>
      <c r="V1982" s="20"/>
      <c r="W1982" s="32"/>
      <c r="X1982" s="173"/>
      <c r="Y1982" s="174"/>
      <c r="Z1982" s="6"/>
      <c r="AA1982" s="6"/>
      <c r="AB1982" s="6"/>
      <c r="AC1982" s="6"/>
      <c r="AD1982" s="6"/>
      <c r="AE1982" s="6"/>
      <c r="AF1982" s="6"/>
      <c r="AG1982" s="6"/>
      <c r="AH1982" s="6"/>
      <c r="AI1982" s="6"/>
      <c r="AJ1982" s="6"/>
    </row>
    <row r="1983" spans="2:36" s="9" customFormat="1" ht="6" hidden="1" customHeight="1" x14ac:dyDescent="0.35">
      <c r="B1983" s="10"/>
      <c r="F1983" s="7"/>
      <c r="G1983" s="2"/>
      <c r="H1983" s="7"/>
      <c r="I1983" s="7"/>
      <c r="J1983" s="7"/>
      <c r="K1983" s="7"/>
      <c r="L1983" s="7"/>
      <c r="M1983" s="3"/>
      <c r="N1983" s="2"/>
      <c r="O1983" s="7"/>
      <c r="P1983" s="2"/>
      <c r="Q1983" s="7"/>
      <c r="R1983" s="14"/>
      <c r="S1983" s="14"/>
      <c r="T1983" s="20"/>
      <c r="U1983" s="20"/>
      <c r="V1983" s="20"/>
      <c r="W1983" s="32"/>
      <c r="X1983" s="173"/>
      <c r="Y1983" s="174"/>
      <c r="Z1983" s="6"/>
      <c r="AA1983" s="6"/>
      <c r="AB1983" s="6"/>
      <c r="AC1983" s="6"/>
      <c r="AD1983" s="6"/>
      <c r="AE1983" s="6"/>
      <c r="AF1983" s="6"/>
      <c r="AG1983" s="6"/>
      <c r="AH1983" s="6"/>
      <c r="AI1983" s="6"/>
      <c r="AJ1983" s="6"/>
    </row>
    <row r="1984" spans="2:36" s="9" customFormat="1" ht="6" hidden="1" customHeight="1" x14ac:dyDescent="0.35">
      <c r="B1984" s="10"/>
      <c r="F1984" s="7"/>
      <c r="G1984" s="2"/>
      <c r="H1984" s="7"/>
      <c r="I1984" s="7"/>
      <c r="J1984" s="7"/>
      <c r="K1984" s="7"/>
      <c r="L1984" s="7"/>
      <c r="M1984" s="3"/>
      <c r="N1984" s="2"/>
      <c r="O1984" s="7"/>
      <c r="P1984" s="2"/>
      <c r="Q1984" s="7"/>
      <c r="R1984" s="14"/>
      <c r="S1984" s="14"/>
      <c r="T1984" s="20"/>
      <c r="U1984" s="20"/>
      <c r="V1984" s="20"/>
      <c r="W1984" s="32"/>
      <c r="X1984" s="173"/>
      <c r="Y1984" s="174"/>
      <c r="Z1984" s="6"/>
      <c r="AA1984" s="6"/>
      <c r="AB1984" s="6"/>
      <c r="AC1984" s="6"/>
      <c r="AD1984" s="6"/>
      <c r="AE1984" s="6"/>
      <c r="AF1984" s="6"/>
      <c r="AG1984" s="6"/>
      <c r="AH1984" s="6"/>
      <c r="AI1984" s="6"/>
      <c r="AJ1984" s="6"/>
    </row>
    <row r="1985" spans="2:36" s="9" customFormat="1" ht="6" hidden="1" customHeight="1" x14ac:dyDescent="0.35">
      <c r="B1985" s="10"/>
      <c r="F1985" s="7"/>
      <c r="G1985" s="2"/>
      <c r="H1985" s="7"/>
      <c r="I1985" s="7"/>
      <c r="J1985" s="7"/>
      <c r="K1985" s="7"/>
      <c r="L1985" s="7"/>
      <c r="M1985" s="3"/>
      <c r="N1985" s="2"/>
      <c r="O1985" s="7"/>
      <c r="P1985" s="2"/>
      <c r="Q1985" s="7"/>
      <c r="R1985" s="14"/>
      <c r="S1985" s="14"/>
      <c r="T1985" s="20"/>
      <c r="U1985" s="20"/>
      <c r="V1985" s="20"/>
      <c r="W1985" s="32"/>
      <c r="X1985" s="173"/>
      <c r="Y1985" s="174"/>
      <c r="Z1985" s="6"/>
      <c r="AA1985" s="6"/>
      <c r="AB1985" s="6"/>
      <c r="AC1985" s="6"/>
      <c r="AD1985" s="6"/>
      <c r="AE1985" s="6"/>
      <c r="AF1985" s="6"/>
      <c r="AG1985" s="6"/>
      <c r="AH1985" s="6"/>
      <c r="AI1985" s="6"/>
      <c r="AJ1985" s="6"/>
    </row>
    <row r="1986" spans="2:36" s="9" customFormat="1" ht="6" hidden="1" customHeight="1" x14ac:dyDescent="0.35">
      <c r="B1986" s="10"/>
      <c r="F1986" s="7"/>
      <c r="G1986" s="2"/>
      <c r="H1986" s="7"/>
      <c r="I1986" s="7"/>
      <c r="J1986" s="7"/>
      <c r="K1986" s="7"/>
      <c r="L1986" s="7"/>
      <c r="M1986" s="3"/>
      <c r="N1986" s="2"/>
      <c r="O1986" s="7"/>
      <c r="P1986" s="2"/>
      <c r="Q1986" s="7"/>
      <c r="R1986" s="14"/>
      <c r="S1986" s="14"/>
      <c r="T1986" s="20"/>
      <c r="U1986" s="20"/>
      <c r="V1986" s="20"/>
      <c r="W1986" s="32"/>
      <c r="X1986" s="173"/>
      <c r="Y1986" s="174"/>
      <c r="Z1986" s="6"/>
      <c r="AA1986" s="6"/>
      <c r="AB1986" s="6"/>
      <c r="AC1986" s="6"/>
      <c r="AD1986" s="6"/>
      <c r="AE1986" s="6"/>
      <c r="AF1986" s="6"/>
      <c r="AG1986" s="6"/>
      <c r="AH1986" s="6"/>
      <c r="AI1986" s="6"/>
      <c r="AJ1986" s="6"/>
    </row>
    <row r="1987" spans="2:36" s="9" customFormat="1" ht="6" hidden="1" customHeight="1" x14ac:dyDescent="0.35">
      <c r="B1987" s="10"/>
      <c r="F1987" s="7"/>
      <c r="G1987" s="2"/>
      <c r="H1987" s="7"/>
      <c r="I1987" s="7"/>
      <c r="J1987" s="7"/>
      <c r="K1987" s="7"/>
      <c r="L1987" s="7"/>
      <c r="M1987" s="3"/>
      <c r="N1987" s="2"/>
      <c r="O1987" s="7"/>
      <c r="P1987" s="2"/>
      <c r="Q1987" s="7"/>
      <c r="R1987" s="14"/>
      <c r="S1987" s="14"/>
      <c r="T1987" s="20"/>
      <c r="U1987" s="20"/>
      <c r="V1987" s="20"/>
      <c r="W1987" s="32"/>
      <c r="X1987" s="173"/>
      <c r="Y1987" s="174"/>
      <c r="Z1987" s="6"/>
      <c r="AA1987" s="6"/>
      <c r="AB1987" s="6"/>
      <c r="AC1987" s="6"/>
      <c r="AD1987" s="6"/>
      <c r="AE1987" s="6"/>
      <c r="AF1987" s="6"/>
      <c r="AG1987" s="6"/>
      <c r="AH1987" s="6"/>
      <c r="AI1987" s="6"/>
      <c r="AJ1987" s="6"/>
    </row>
    <row r="1988" spans="2:36" s="9" customFormat="1" ht="6" hidden="1" customHeight="1" x14ac:dyDescent="0.35">
      <c r="B1988" s="10"/>
      <c r="F1988" s="7"/>
      <c r="G1988" s="2"/>
      <c r="H1988" s="7"/>
      <c r="I1988" s="7"/>
      <c r="J1988" s="7"/>
      <c r="K1988" s="7"/>
      <c r="L1988" s="7"/>
      <c r="M1988" s="3"/>
      <c r="N1988" s="2"/>
      <c r="O1988" s="7"/>
      <c r="P1988" s="2"/>
      <c r="Q1988" s="7"/>
      <c r="R1988" s="14"/>
      <c r="S1988" s="14"/>
      <c r="T1988" s="20"/>
      <c r="U1988" s="20"/>
      <c r="V1988" s="20"/>
      <c r="W1988" s="32"/>
      <c r="X1988" s="173"/>
      <c r="Y1988" s="174"/>
      <c r="Z1988" s="6"/>
      <c r="AA1988" s="6"/>
      <c r="AB1988" s="6"/>
      <c r="AC1988" s="6"/>
      <c r="AD1988" s="6"/>
      <c r="AE1988" s="6"/>
      <c r="AF1988" s="6"/>
      <c r="AG1988" s="6"/>
      <c r="AH1988" s="6"/>
      <c r="AI1988" s="6"/>
      <c r="AJ1988" s="6"/>
    </row>
    <row r="1989" spans="2:36" s="9" customFormat="1" ht="6" hidden="1" customHeight="1" x14ac:dyDescent="0.35">
      <c r="B1989" s="10"/>
      <c r="F1989" s="7"/>
      <c r="G1989" s="2"/>
      <c r="H1989" s="7"/>
      <c r="I1989" s="7"/>
      <c r="J1989" s="7"/>
      <c r="K1989" s="7"/>
      <c r="L1989" s="7"/>
      <c r="M1989" s="3"/>
      <c r="N1989" s="2"/>
      <c r="O1989" s="7"/>
      <c r="P1989" s="2"/>
      <c r="Q1989" s="7"/>
      <c r="R1989" s="14"/>
      <c r="S1989" s="14"/>
      <c r="T1989" s="20"/>
      <c r="U1989" s="20"/>
      <c r="V1989" s="20"/>
      <c r="W1989" s="32"/>
      <c r="X1989" s="173"/>
      <c r="Y1989" s="174"/>
      <c r="Z1989" s="6"/>
      <c r="AA1989" s="6"/>
      <c r="AB1989" s="6"/>
      <c r="AC1989" s="6"/>
      <c r="AD1989" s="6"/>
      <c r="AE1989" s="6"/>
      <c r="AF1989" s="6"/>
      <c r="AG1989" s="6"/>
      <c r="AH1989" s="6"/>
      <c r="AI1989" s="6"/>
      <c r="AJ1989" s="6"/>
    </row>
    <row r="1990" spans="2:36" s="9" customFormat="1" ht="6" hidden="1" customHeight="1" x14ac:dyDescent="0.35">
      <c r="B1990" s="10"/>
      <c r="F1990" s="7"/>
      <c r="G1990" s="2"/>
      <c r="H1990" s="7"/>
      <c r="I1990" s="7"/>
      <c r="J1990" s="7"/>
      <c r="K1990" s="7"/>
      <c r="L1990" s="7"/>
      <c r="M1990" s="3"/>
      <c r="N1990" s="2"/>
      <c r="O1990" s="7"/>
      <c r="P1990" s="2"/>
      <c r="Q1990" s="7"/>
      <c r="R1990" s="14"/>
      <c r="S1990" s="14"/>
      <c r="T1990" s="20"/>
      <c r="U1990" s="20"/>
      <c r="V1990" s="20"/>
      <c r="W1990" s="32"/>
      <c r="X1990" s="173"/>
      <c r="Y1990" s="174"/>
      <c r="Z1990" s="6"/>
      <c r="AA1990" s="6"/>
      <c r="AB1990" s="6"/>
      <c r="AC1990" s="6"/>
      <c r="AD1990" s="6"/>
      <c r="AE1990" s="6"/>
      <c r="AF1990" s="6"/>
      <c r="AG1990" s="6"/>
      <c r="AH1990" s="6"/>
      <c r="AI1990" s="6"/>
      <c r="AJ1990" s="6"/>
    </row>
    <row r="1991" spans="2:36" s="9" customFormat="1" ht="6" hidden="1" customHeight="1" x14ac:dyDescent="0.35">
      <c r="B1991" s="10"/>
      <c r="F1991" s="7"/>
      <c r="G1991" s="2"/>
      <c r="H1991" s="7"/>
      <c r="I1991" s="7"/>
      <c r="J1991" s="7"/>
      <c r="K1991" s="7"/>
      <c r="L1991" s="7"/>
      <c r="M1991" s="3"/>
      <c r="N1991" s="2"/>
      <c r="O1991" s="7"/>
      <c r="P1991" s="2"/>
      <c r="Q1991" s="7"/>
      <c r="R1991" s="14"/>
      <c r="S1991" s="14"/>
      <c r="T1991" s="20"/>
      <c r="U1991" s="20"/>
      <c r="V1991" s="20"/>
      <c r="W1991" s="32"/>
      <c r="X1991" s="173"/>
      <c r="Y1991" s="174"/>
      <c r="Z1991" s="6"/>
      <c r="AA1991" s="6"/>
      <c r="AB1991" s="6"/>
      <c r="AC1991" s="6"/>
      <c r="AD1991" s="6"/>
      <c r="AE1991" s="6"/>
      <c r="AF1991" s="6"/>
      <c r="AG1991" s="6"/>
      <c r="AH1991" s="6"/>
      <c r="AI1991" s="6"/>
      <c r="AJ1991" s="6"/>
    </row>
    <row r="1992" spans="2:36" s="9" customFormat="1" ht="6" hidden="1" customHeight="1" x14ac:dyDescent="0.35">
      <c r="B1992" s="10"/>
      <c r="F1992" s="7"/>
      <c r="G1992" s="2"/>
      <c r="H1992" s="7"/>
      <c r="I1992" s="7"/>
      <c r="J1992" s="7"/>
      <c r="K1992" s="7"/>
      <c r="L1992" s="7"/>
      <c r="M1992" s="3"/>
      <c r="N1992" s="2"/>
      <c r="O1992" s="7"/>
      <c r="P1992" s="2"/>
      <c r="Q1992" s="7"/>
      <c r="R1992" s="14"/>
      <c r="S1992" s="14"/>
      <c r="T1992" s="20"/>
      <c r="U1992" s="20"/>
      <c r="V1992" s="20"/>
      <c r="W1992" s="32"/>
      <c r="X1992" s="173"/>
      <c r="Y1992" s="174"/>
      <c r="Z1992" s="6"/>
      <c r="AA1992" s="6"/>
      <c r="AB1992" s="6"/>
      <c r="AC1992" s="6"/>
      <c r="AD1992" s="6"/>
      <c r="AE1992" s="6"/>
      <c r="AF1992" s="6"/>
      <c r="AG1992" s="6"/>
      <c r="AH1992" s="6"/>
      <c r="AI1992" s="6"/>
      <c r="AJ1992" s="6"/>
    </row>
    <row r="1993" spans="2:36" s="9" customFormat="1" ht="6" hidden="1" customHeight="1" x14ac:dyDescent="0.35">
      <c r="B1993" s="10"/>
      <c r="F1993" s="7"/>
      <c r="G1993" s="2"/>
      <c r="H1993" s="7"/>
      <c r="I1993" s="7"/>
      <c r="J1993" s="7"/>
      <c r="K1993" s="7"/>
      <c r="L1993" s="7"/>
      <c r="M1993" s="3"/>
      <c r="N1993" s="2"/>
      <c r="O1993" s="7"/>
      <c r="P1993" s="2"/>
      <c r="Q1993" s="7"/>
      <c r="R1993" s="14"/>
      <c r="S1993" s="14"/>
      <c r="T1993" s="20"/>
      <c r="U1993" s="20"/>
      <c r="V1993" s="20"/>
      <c r="W1993" s="32"/>
      <c r="X1993" s="173"/>
      <c r="Y1993" s="174"/>
      <c r="Z1993" s="6"/>
      <c r="AA1993" s="6"/>
      <c r="AB1993" s="6"/>
      <c r="AC1993" s="6"/>
      <c r="AD1993" s="6"/>
      <c r="AE1993" s="6"/>
      <c r="AF1993" s="6"/>
      <c r="AG1993" s="6"/>
      <c r="AH1993" s="6"/>
      <c r="AI1993" s="6"/>
      <c r="AJ1993" s="6"/>
    </row>
    <row r="1994" spans="2:36" s="9" customFormat="1" ht="6" hidden="1" customHeight="1" x14ac:dyDescent="0.35">
      <c r="B1994" s="10"/>
      <c r="F1994" s="7"/>
      <c r="G1994" s="2"/>
      <c r="H1994" s="7"/>
      <c r="I1994" s="7"/>
      <c r="J1994" s="7"/>
      <c r="K1994" s="7"/>
      <c r="L1994" s="7"/>
      <c r="M1994" s="3"/>
      <c r="N1994" s="2"/>
      <c r="O1994" s="7"/>
      <c r="P1994" s="2"/>
      <c r="Q1994" s="7"/>
      <c r="R1994" s="14"/>
      <c r="S1994" s="14"/>
      <c r="T1994" s="20"/>
      <c r="U1994" s="20"/>
      <c r="V1994" s="20"/>
      <c r="W1994" s="32"/>
      <c r="X1994" s="173"/>
      <c r="Y1994" s="174"/>
      <c r="Z1994" s="6"/>
      <c r="AA1994" s="6"/>
      <c r="AB1994" s="6"/>
      <c r="AC1994" s="6"/>
      <c r="AD1994" s="6"/>
      <c r="AE1994" s="6"/>
      <c r="AF1994" s="6"/>
      <c r="AG1994" s="6"/>
      <c r="AH1994" s="6"/>
      <c r="AI1994" s="6"/>
      <c r="AJ1994" s="6"/>
    </row>
    <row r="1995" spans="2:36" s="9" customFormat="1" ht="6" hidden="1" customHeight="1" x14ac:dyDescent="0.35">
      <c r="B1995" s="10"/>
      <c r="F1995" s="7"/>
      <c r="G1995" s="2"/>
      <c r="H1995" s="7"/>
      <c r="I1995" s="7"/>
      <c r="J1995" s="7"/>
      <c r="K1995" s="7"/>
      <c r="L1995" s="7"/>
      <c r="M1995" s="3"/>
      <c r="N1995" s="2"/>
      <c r="O1995" s="7"/>
      <c r="P1995" s="2"/>
      <c r="Q1995" s="7"/>
      <c r="R1995" s="14"/>
      <c r="S1995" s="14"/>
      <c r="T1995" s="20"/>
      <c r="U1995" s="20"/>
      <c r="V1995" s="20"/>
      <c r="W1995" s="32"/>
      <c r="X1995" s="173"/>
      <c r="Y1995" s="174"/>
      <c r="Z1995" s="6"/>
      <c r="AA1995" s="6"/>
      <c r="AB1995" s="6"/>
      <c r="AC1995" s="6"/>
      <c r="AD1995" s="6"/>
      <c r="AE1995" s="6"/>
      <c r="AF1995" s="6"/>
      <c r="AG1995" s="6"/>
      <c r="AH1995" s="6"/>
      <c r="AI1995" s="6"/>
      <c r="AJ1995" s="6"/>
    </row>
    <row r="1996" spans="2:36" s="9" customFormat="1" ht="6" hidden="1" customHeight="1" x14ac:dyDescent="0.35">
      <c r="B1996" s="10"/>
      <c r="F1996" s="7"/>
      <c r="G1996" s="2"/>
      <c r="H1996" s="7"/>
      <c r="I1996" s="7"/>
      <c r="J1996" s="7"/>
      <c r="K1996" s="7"/>
      <c r="L1996" s="7"/>
      <c r="M1996" s="3"/>
      <c r="N1996" s="2"/>
      <c r="O1996" s="7"/>
      <c r="P1996" s="2"/>
      <c r="Q1996" s="7"/>
      <c r="R1996" s="14"/>
      <c r="S1996" s="14"/>
      <c r="T1996" s="20"/>
      <c r="U1996" s="20"/>
      <c r="V1996" s="20"/>
      <c r="W1996" s="32"/>
      <c r="X1996" s="173"/>
      <c r="Y1996" s="174"/>
      <c r="Z1996" s="6"/>
      <c r="AA1996" s="6"/>
      <c r="AB1996" s="6"/>
      <c r="AC1996" s="6"/>
      <c r="AD1996" s="6"/>
      <c r="AE1996" s="6"/>
      <c r="AF1996" s="6"/>
      <c r="AG1996" s="6"/>
      <c r="AH1996" s="6"/>
      <c r="AI1996" s="6"/>
      <c r="AJ1996" s="6"/>
    </row>
    <row r="1997" spans="2:36" s="9" customFormat="1" ht="6" hidden="1" customHeight="1" x14ac:dyDescent="0.35">
      <c r="B1997" s="10"/>
      <c r="F1997" s="7"/>
      <c r="G1997" s="2"/>
      <c r="H1997" s="7"/>
      <c r="I1997" s="7"/>
      <c r="J1997" s="7"/>
      <c r="K1997" s="7"/>
      <c r="L1997" s="7"/>
      <c r="M1997" s="3"/>
      <c r="N1997" s="2"/>
      <c r="O1997" s="7"/>
      <c r="P1997" s="2"/>
      <c r="Q1997" s="7"/>
      <c r="R1997" s="14"/>
      <c r="S1997" s="14"/>
      <c r="T1997" s="20"/>
      <c r="U1997" s="20"/>
      <c r="V1997" s="20"/>
      <c r="W1997" s="32"/>
      <c r="X1997" s="173"/>
      <c r="Y1997" s="174"/>
      <c r="Z1997" s="6"/>
      <c r="AA1997" s="6"/>
      <c r="AB1997" s="6"/>
      <c r="AC1997" s="6"/>
      <c r="AD1997" s="6"/>
      <c r="AE1997" s="6"/>
      <c r="AF1997" s="6"/>
      <c r="AG1997" s="6"/>
      <c r="AH1997" s="6"/>
      <c r="AI1997" s="6"/>
      <c r="AJ1997" s="6"/>
    </row>
    <row r="1998" spans="2:36" s="9" customFormat="1" ht="6" hidden="1" customHeight="1" x14ac:dyDescent="0.35">
      <c r="B1998" s="10"/>
      <c r="F1998" s="7"/>
      <c r="G1998" s="2"/>
      <c r="H1998" s="7"/>
      <c r="I1998" s="7"/>
      <c r="J1998" s="7"/>
      <c r="K1998" s="7"/>
      <c r="L1998" s="7"/>
      <c r="M1998" s="3"/>
      <c r="N1998" s="2"/>
      <c r="O1998" s="7"/>
      <c r="P1998" s="2"/>
      <c r="Q1998" s="7"/>
      <c r="R1998" s="14"/>
      <c r="S1998" s="14"/>
      <c r="T1998" s="20"/>
      <c r="U1998" s="20"/>
      <c r="V1998" s="20"/>
      <c r="W1998" s="32"/>
      <c r="X1998" s="173"/>
      <c r="Y1998" s="174"/>
      <c r="Z1998" s="6"/>
      <c r="AA1998" s="6"/>
      <c r="AB1998" s="6"/>
      <c r="AC1998" s="6"/>
      <c r="AD1998" s="6"/>
      <c r="AE1998" s="6"/>
      <c r="AF1998" s="6"/>
      <c r="AG1998" s="6"/>
      <c r="AH1998" s="6"/>
      <c r="AI1998" s="6"/>
      <c r="AJ1998" s="6"/>
    </row>
    <row r="1999" spans="2:36" s="9" customFormat="1" ht="6" hidden="1" customHeight="1" x14ac:dyDescent="0.35">
      <c r="B1999" s="10"/>
      <c r="F1999" s="7"/>
      <c r="G1999" s="2"/>
      <c r="H1999" s="7"/>
      <c r="I1999" s="7"/>
      <c r="J1999" s="7"/>
      <c r="K1999" s="7"/>
      <c r="L1999" s="7"/>
      <c r="M1999" s="3"/>
      <c r="N1999" s="2"/>
      <c r="O1999" s="7"/>
      <c r="P1999" s="2"/>
      <c r="Q1999" s="7"/>
      <c r="R1999" s="14"/>
      <c r="S1999" s="14"/>
      <c r="T1999" s="20"/>
      <c r="U1999" s="20"/>
      <c r="V1999" s="20"/>
      <c r="W1999" s="32"/>
      <c r="X1999" s="173"/>
      <c r="Y1999" s="174"/>
      <c r="Z1999" s="6"/>
      <c r="AA1999" s="6"/>
      <c r="AB1999" s="6"/>
      <c r="AC1999" s="6"/>
      <c r="AD1999" s="6"/>
      <c r="AE1999" s="6"/>
      <c r="AF1999" s="6"/>
      <c r="AG1999" s="6"/>
      <c r="AH1999" s="6"/>
      <c r="AI1999" s="6"/>
      <c r="AJ1999" s="6"/>
    </row>
    <row r="2000" spans="2:36" s="9" customFormat="1" ht="6" hidden="1" customHeight="1" x14ac:dyDescent="0.35">
      <c r="B2000" s="10"/>
      <c r="F2000" s="7"/>
      <c r="G2000" s="2"/>
      <c r="H2000" s="7"/>
      <c r="I2000" s="7"/>
      <c r="J2000" s="7"/>
      <c r="K2000" s="7"/>
      <c r="L2000" s="7"/>
      <c r="M2000" s="3"/>
      <c r="N2000" s="2"/>
      <c r="O2000" s="7"/>
      <c r="P2000" s="2"/>
      <c r="Q2000" s="7"/>
      <c r="R2000" s="14"/>
      <c r="S2000" s="14"/>
      <c r="T2000" s="20"/>
      <c r="U2000" s="20"/>
      <c r="V2000" s="20"/>
      <c r="W2000" s="32"/>
      <c r="X2000" s="173"/>
      <c r="Y2000" s="174"/>
      <c r="Z2000" s="6"/>
      <c r="AA2000" s="6"/>
      <c r="AB2000" s="6"/>
      <c r="AC2000" s="6"/>
      <c r="AD2000" s="6"/>
      <c r="AE2000" s="6"/>
      <c r="AF2000" s="6"/>
      <c r="AG2000" s="6"/>
      <c r="AH2000" s="6"/>
      <c r="AI2000" s="6"/>
      <c r="AJ2000" s="6"/>
    </row>
    <row r="2001" spans="2:36" s="9" customFormat="1" ht="6" hidden="1" customHeight="1" x14ac:dyDescent="0.35">
      <c r="B2001" s="10"/>
      <c r="F2001" s="7"/>
      <c r="G2001" s="2"/>
      <c r="H2001" s="7"/>
      <c r="I2001" s="7"/>
      <c r="J2001" s="7"/>
      <c r="K2001" s="7"/>
      <c r="L2001" s="7"/>
      <c r="M2001" s="3"/>
      <c r="N2001" s="2"/>
      <c r="O2001" s="7"/>
      <c r="P2001" s="2"/>
      <c r="Q2001" s="7"/>
      <c r="R2001" s="14"/>
      <c r="S2001" s="14"/>
      <c r="T2001" s="20"/>
      <c r="U2001" s="20"/>
      <c r="V2001" s="20"/>
      <c r="W2001" s="32"/>
      <c r="X2001" s="173"/>
      <c r="Y2001" s="174"/>
      <c r="Z2001" s="6"/>
      <c r="AA2001" s="6"/>
      <c r="AB2001" s="6"/>
      <c r="AC2001" s="6"/>
      <c r="AD2001" s="6"/>
      <c r="AE2001" s="6"/>
      <c r="AF2001" s="6"/>
      <c r="AG2001" s="6"/>
      <c r="AH2001" s="6"/>
      <c r="AI2001" s="6"/>
      <c r="AJ2001" s="6"/>
    </row>
    <row r="2002" spans="2:36" s="9" customFormat="1" ht="6" hidden="1" customHeight="1" x14ac:dyDescent="0.35">
      <c r="B2002" s="10"/>
      <c r="F2002" s="7"/>
      <c r="G2002" s="2"/>
      <c r="H2002" s="7"/>
      <c r="I2002" s="7"/>
      <c r="J2002" s="7"/>
      <c r="K2002" s="7"/>
      <c r="L2002" s="7"/>
      <c r="M2002" s="3"/>
      <c r="N2002" s="2"/>
      <c r="O2002" s="7"/>
      <c r="P2002" s="2"/>
      <c r="Q2002" s="7"/>
      <c r="R2002" s="14"/>
      <c r="S2002" s="14"/>
      <c r="T2002" s="20"/>
      <c r="U2002" s="20"/>
      <c r="V2002" s="20"/>
      <c r="W2002" s="32"/>
      <c r="X2002" s="173"/>
      <c r="Y2002" s="174"/>
      <c r="Z2002" s="6"/>
      <c r="AA2002" s="6"/>
      <c r="AB2002" s="6"/>
      <c r="AC2002" s="6"/>
      <c r="AD2002" s="6"/>
      <c r="AE2002" s="6"/>
      <c r="AF2002" s="6"/>
      <c r="AG2002" s="6"/>
      <c r="AH2002" s="6"/>
      <c r="AI2002" s="6"/>
      <c r="AJ2002" s="6"/>
    </row>
    <row r="2003" spans="2:36" s="9" customFormat="1" ht="6" hidden="1" customHeight="1" x14ac:dyDescent="0.35">
      <c r="B2003" s="10"/>
      <c r="F2003" s="7"/>
      <c r="G2003" s="2"/>
      <c r="H2003" s="7"/>
      <c r="I2003" s="7"/>
      <c r="J2003" s="7"/>
      <c r="K2003" s="7"/>
      <c r="L2003" s="7"/>
      <c r="M2003" s="3"/>
      <c r="N2003" s="2"/>
      <c r="O2003" s="7"/>
      <c r="P2003" s="2"/>
      <c r="Q2003" s="7"/>
      <c r="R2003" s="14"/>
      <c r="S2003" s="14"/>
      <c r="T2003" s="20"/>
      <c r="U2003" s="20"/>
      <c r="V2003" s="20"/>
      <c r="W2003" s="32"/>
      <c r="X2003" s="173"/>
      <c r="Y2003" s="174"/>
      <c r="Z2003" s="6"/>
      <c r="AA2003" s="6"/>
      <c r="AB2003" s="6"/>
      <c r="AC2003" s="6"/>
      <c r="AD2003" s="6"/>
      <c r="AE2003" s="6"/>
      <c r="AF2003" s="6"/>
      <c r="AG2003" s="6"/>
      <c r="AH2003" s="6"/>
      <c r="AI2003" s="6"/>
      <c r="AJ2003" s="6"/>
    </row>
    <row r="2004" spans="2:36" s="9" customFormat="1" ht="6" hidden="1" customHeight="1" x14ac:dyDescent="0.35">
      <c r="B2004" s="10"/>
      <c r="F2004" s="7"/>
      <c r="G2004" s="2"/>
      <c r="H2004" s="7"/>
      <c r="I2004" s="7"/>
      <c r="J2004" s="7"/>
      <c r="K2004" s="7"/>
      <c r="L2004" s="7"/>
      <c r="M2004" s="3"/>
      <c r="N2004" s="2"/>
      <c r="O2004" s="7"/>
      <c r="P2004" s="2"/>
      <c r="Q2004" s="7"/>
      <c r="R2004" s="14"/>
      <c r="S2004" s="14"/>
      <c r="T2004" s="20"/>
      <c r="U2004" s="20"/>
      <c r="V2004" s="20"/>
      <c r="W2004" s="32"/>
      <c r="X2004" s="173"/>
      <c r="Y2004" s="174"/>
      <c r="Z2004" s="6"/>
      <c r="AA2004" s="6"/>
      <c r="AB2004" s="6"/>
      <c r="AC2004" s="6"/>
      <c r="AD2004" s="6"/>
      <c r="AE2004" s="6"/>
      <c r="AF2004" s="6"/>
      <c r="AG2004" s="6"/>
      <c r="AH2004" s="6"/>
      <c r="AI2004" s="6"/>
      <c r="AJ2004" s="6"/>
    </row>
    <row r="2005" spans="2:36" s="9" customFormat="1" ht="6" hidden="1" customHeight="1" x14ac:dyDescent="0.35">
      <c r="B2005" s="10"/>
      <c r="F2005" s="7"/>
      <c r="G2005" s="2"/>
      <c r="H2005" s="7"/>
      <c r="I2005" s="7"/>
      <c r="J2005" s="7"/>
      <c r="K2005" s="7"/>
      <c r="L2005" s="7"/>
      <c r="M2005" s="3"/>
      <c r="N2005" s="2"/>
      <c r="O2005" s="7"/>
      <c r="P2005" s="2"/>
      <c r="Q2005" s="7"/>
      <c r="R2005" s="14"/>
      <c r="S2005" s="14"/>
      <c r="T2005" s="20"/>
      <c r="U2005" s="20"/>
      <c r="V2005" s="20"/>
      <c r="W2005" s="32"/>
      <c r="X2005" s="173"/>
      <c r="Y2005" s="174"/>
      <c r="Z2005" s="6"/>
      <c r="AA2005" s="6"/>
      <c r="AB2005" s="6"/>
      <c r="AC2005" s="6"/>
      <c r="AD2005" s="6"/>
      <c r="AE2005" s="6"/>
      <c r="AF2005" s="6"/>
      <c r="AG2005" s="6"/>
      <c r="AH2005" s="6"/>
      <c r="AI2005" s="6"/>
      <c r="AJ2005" s="6"/>
    </row>
    <row r="2006" spans="2:36" s="9" customFormat="1" ht="6" hidden="1" customHeight="1" x14ac:dyDescent="0.35">
      <c r="B2006" s="10"/>
      <c r="F2006" s="7"/>
      <c r="G2006" s="2"/>
      <c r="H2006" s="7"/>
      <c r="I2006" s="7"/>
      <c r="J2006" s="7"/>
      <c r="K2006" s="7"/>
      <c r="L2006" s="7"/>
      <c r="M2006" s="3"/>
      <c r="N2006" s="2"/>
      <c r="O2006" s="7"/>
      <c r="P2006" s="2"/>
      <c r="Q2006" s="7"/>
      <c r="R2006" s="14"/>
      <c r="S2006" s="14"/>
      <c r="T2006" s="20"/>
      <c r="U2006" s="20"/>
      <c r="V2006" s="20"/>
      <c r="W2006" s="32"/>
      <c r="X2006" s="173"/>
      <c r="Y2006" s="174"/>
      <c r="Z2006" s="6"/>
      <c r="AA2006" s="6"/>
      <c r="AB2006" s="6"/>
      <c r="AC2006" s="6"/>
      <c r="AD2006" s="6"/>
      <c r="AE2006" s="6"/>
      <c r="AF2006" s="6"/>
      <c r="AG2006" s="6"/>
      <c r="AH2006" s="6"/>
      <c r="AI2006" s="6"/>
      <c r="AJ2006" s="6"/>
    </row>
    <row r="2007" spans="2:36" s="9" customFormat="1" ht="6" hidden="1" customHeight="1" x14ac:dyDescent="0.35">
      <c r="B2007" s="10"/>
      <c r="F2007" s="7"/>
      <c r="G2007" s="2"/>
      <c r="H2007" s="7"/>
      <c r="I2007" s="7"/>
      <c r="J2007" s="7"/>
      <c r="K2007" s="7"/>
      <c r="L2007" s="7"/>
      <c r="M2007" s="3"/>
      <c r="N2007" s="2"/>
      <c r="O2007" s="7"/>
      <c r="P2007" s="2"/>
      <c r="Q2007" s="7"/>
      <c r="R2007" s="14"/>
      <c r="S2007" s="14"/>
      <c r="T2007" s="20"/>
      <c r="U2007" s="20"/>
      <c r="V2007" s="20"/>
      <c r="W2007" s="32"/>
      <c r="X2007" s="173"/>
      <c r="Y2007" s="174"/>
      <c r="Z2007" s="6"/>
      <c r="AA2007" s="6"/>
      <c r="AB2007" s="6"/>
      <c r="AC2007" s="6"/>
      <c r="AD2007" s="6"/>
      <c r="AE2007" s="6"/>
      <c r="AF2007" s="6"/>
      <c r="AG2007" s="6"/>
      <c r="AH2007" s="6"/>
      <c r="AI2007" s="6"/>
      <c r="AJ2007" s="6"/>
    </row>
    <row r="2008" spans="2:36" s="9" customFormat="1" ht="6" hidden="1" customHeight="1" x14ac:dyDescent="0.35">
      <c r="B2008" s="10"/>
      <c r="F2008" s="7"/>
      <c r="G2008" s="2"/>
      <c r="H2008" s="7"/>
      <c r="I2008" s="7"/>
      <c r="J2008" s="7"/>
      <c r="K2008" s="7"/>
      <c r="L2008" s="7"/>
      <c r="M2008" s="3"/>
      <c r="N2008" s="2"/>
      <c r="O2008" s="7"/>
      <c r="P2008" s="2"/>
      <c r="Q2008" s="7"/>
      <c r="R2008" s="14"/>
      <c r="S2008" s="14"/>
      <c r="T2008" s="20"/>
      <c r="U2008" s="20"/>
      <c r="V2008" s="20"/>
      <c r="W2008" s="32"/>
      <c r="X2008" s="173"/>
      <c r="Y2008" s="174"/>
      <c r="Z2008" s="6"/>
      <c r="AA2008" s="6"/>
      <c r="AB2008" s="6"/>
      <c r="AC2008" s="6"/>
      <c r="AD2008" s="6"/>
      <c r="AE2008" s="6"/>
      <c r="AF2008" s="6"/>
      <c r="AG2008" s="6"/>
      <c r="AH2008" s="6"/>
      <c r="AI2008" s="6"/>
      <c r="AJ2008" s="6"/>
    </row>
    <row r="2009" spans="2:36" s="9" customFormat="1" ht="6" hidden="1" customHeight="1" x14ac:dyDescent="0.35">
      <c r="B2009" s="10"/>
      <c r="F2009" s="7"/>
      <c r="G2009" s="2"/>
      <c r="H2009" s="7"/>
      <c r="I2009" s="7"/>
      <c r="J2009" s="7"/>
      <c r="K2009" s="7"/>
      <c r="L2009" s="7"/>
      <c r="M2009" s="3"/>
      <c r="N2009" s="2"/>
      <c r="O2009" s="7"/>
      <c r="P2009" s="2"/>
      <c r="Q2009" s="7"/>
      <c r="R2009" s="14"/>
      <c r="S2009" s="14"/>
      <c r="T2009" s="20"/>
      <c r="U2009" s="20"/>
      <c r="V2009" s="20"/>
      <c r="W2009" s="32"/>
      <c r="X2009" s="173"/>
      <c r="Y2009" s="174"/>
      <c r="Z2009" s="6"/>
      <c r="AA2009" s="6"/>
      <c r="AB2009" s="6"/>
      <c r="AC2009" s="6"/>
      <c r="AD2009" s="6"/>
      <c r="AE2009" s="6"/>
      <c r="AF2009" s="6"/>
      <c r="AG2009" s="6"/>
      <c r="AH2009" s="6"/>
      <c r="AI2009" s="6"/>
      <c r="AJ2009" s="6"/>
    </row>
    <row r="2010" spans="2:36" s="9" customFormat="1" ht="6" hidden="1" customHeight="1" x14ac:dyDescent="0.35">
      <c r="B2010" s="10"/>
      <c r="F2010" s="7"/>
      <c r="G2010" s="2"/>
      <c r="H2010" s="7"/>
      <c r="I2010" s="7"/>
      <c r="J2010" s="7"/>
      <c r="K2010" s="7"/>
      <c r="L2010" s="7"/>
      <c r="M2010" s="3"/>
      <c r="N2010" s="2"/>
      <c r="O2010" s="7"/>
      <c r="P2010" s="2"/>
      <c r="Q2010" s="7"/>
      <c r="R2010" s="14"/>
      <c r="S2010" s="14"/>
      <c r="T2010" s="20"/>
      <c r="U2010" s="20"/>
      <c r="V2010" s="20"/>
      <c r="W2010" s="32"/>
      <c r="X2010" s="173"/>
      <c r="Y2010" s="174"/>
      <c r="Z2010" s="6"/>
      <c r="AA2010" s="6"/>
      <c r="AB2010" s="6"/>
      <c r="AC2010" s="6"/>
      <c r="AD2010" s="6"/>
      <c r="AE2010" s="6"/>
      <c r="AF2010" s="6"/>
      <c r="AG2010" s="6"/>
      <c r="AH2010" s="6"/>
      <c r="AI2010" s="6"/>
      <c r="AJ2010" s="6"/>
    </row>
    <row r="2011" spans="2:36" s="9" customFormat="1" ht="6" hidden="1" customHeight="1" x14ac:dyDescent="0.35">
      <c r="B2011" s="10"/>
      <c r="F2011" s="7"/>
      <c r="G2011" s="2"/>
      <c r="H2011" s="7"/>
      <c r="I2011" s="7"/>
      <c r="J2011" s="7"/>
      <c r="K2011" s="7"/>
      <c r="L2011" s="7"/>
      <c r="M2011" s="3"/>
      <c r="N2011" s="2"/>
      <c r="O2011" s="7"/>
      <c r="P2011" s="2"/>
      <c r="Q2011" s="7"/>
      <c r="R2011" s="14"/>
      <c r="S2011" s="14"/>
      <c r="T2011" s="20"/>
      <c r="U2011" s="20"/>
      <c r="V2011" s="20"/>
      <c r="W2011" s="32"/>
      <c r="X2011" s="173"/>
      <c r="Y2011" s="174"/>
      <c r="Z2011" s="6"/>
      <c r="AA2011" s="6"/>
      <c r="AB2011" s="6"/>
      <c r="AC2011" s="6"/>
      <c r="AD2011" s="6"/>
      <c r="AE2011" s="6"/>
      <c r="AF2011" s="6"/>
      <c r="AG2011" s="6"/>
      <c r="AH2011" s="6"/>
      <c r="AI2011" s="6"/>
      <c r="AJ2011" s="6"/>
    </row>
    <row r="2012" spans="2:36" s="9" customFormat="1" ht="6" hidden="1" customHeight="1" x14ac:dyDescent="0.35">
      <c r="B2012" s="10"/>
      <c r="F2012" s="7"/>
      <c r="G2012" s="2"/>
      <c r="H2012" s="7"/>
      <c r="I2012" s="7"/>
      <c r="J2012" s="7"/>
      <c r="K2012" s="7"/>
      <c r="L2012" s="7"/>
      <c r="M2012" s="3"/>
      <c r="N2012" s="2"/>
      <c r="O2012" s="7"/>
      <c r="P2012" s="2"/>
      <c r="Q2012" s="7"/>
      <c r="R2012" s="14"/>
      <c r="S2012" s="14"/>
      <c r="T2012" s="20"/>
      <c r="U2012" s="20"/>
      <c r="V2012" s="20"/>
      <c r="W2012" s="32"/>
      <c r="X2012" s="173"/>
      <c r="Y2012" s="174"/>
      <c r="Z2012" s="6"/>
      <c r="AA2012" s="6"/>
      <c r="AB2012" s="6"/>
      <c r="AC2012" s="6"/>
      <c r="AD2012" s="6"/>
      <c r="AE2012" s="6"/>
      <c r="AF2012" s="6"/>
      <c r="AG2012" s="6"/>
      <c r="AH2012" s="6"/>
      <c r="AI2012" s="6"/>
      <c r="AJ2012" s="6"/>
    </row>
    <row r="2013" spans="2:36" s="9" customFormat="1" ht="6" hidden="1" customHeight="1" x14ac:dyDescent="0.35">
      <c r="B2013" s="10"/>
      <c r="F2013" s="7"/>
      <c r="G2013" s="2"/>
      <c r="H2013" s="7"/>
      <c r="I2013" s="7"/>
      <c r="J2013" s="7"/>
      <c r="K2013" s="7"/>
      <c r="L2013" s="7"/>
      <c r="M2013" s="3"/>
      <c r="N2013" s="2"/>
      <c r="O2013" s="7"/>
      <c r="P2013" s="2"/>
      <c r="Q2013" s="7"/>
      <c r="R2013" s="14"/>
      <c r="S2013" s="14"/>
      <c r="T2013" s="20"/>
      <c r="U2013" s="20"/>
      <c r="V2013" s="20"/>
      <c r="W2013" s="32"/>
      <c r="X2013" s="173"/>
      <c r="Y2013" s="174"/>
      <c r="Z2013" s="6"/>
      <c r="AA2013" s="6"/>
      <c r="AB2013" s="6"/>
      <c r="AC2013" s="6"/>
      <c r="AD2013" s="6"/>
      <c r="AE2013" s="6"/>
      <c r="AF2013" s="6"/>
      <c r="AG2013" s="6"/>
      <c r="AH2013" s="6"/>
      <c r="AI2013" s="6"/>
      <c r="AJ2013" s="6"/>
    </row>
    <row r="2014" spans="2:36" s="9" customFormat="1" ht="6" hidden="1" customHeight="1" x14ac:dyDescent="0.35">
      <c r="B2014" s="10"/>
      <c r="F2014" s="7"/>
      <c r="G2014" s="2"/>
      <c r="H2014" s="7"/>
      <c r="I2014" s="7"/>
      <c r="J2014" s="7"/>
      <c r="K2014" s="7"/>
      <c r="L2014" s="7"/>
      <c r="M2014" s="3"/>
      <c r="N2014" s="2"/>
      <c r="O2014" s="7"/>
      <c r="P2014" s="2"/>
      <c r="Q2014" s="7"/>
      <c r="R2014" s="14"/>
      <c r="S2014" s="14"/>
      <c r="T2014" s="20"/>
      <c r="U2014" s="20"/>
      <c r="V2014" s="20"/>
      <c r="W2014" s="32"/>
      <c r="X2014" s="173"/>
      <c r="Y2014" s="174"/>
      <c r="Z2014" s="6"/>
      <c r="AA2014" s="6"/>
      <c r="AB2014" s="6"/>
      <c r="AC2014" s="6"/>
      <c r="AD2014" s="6"/>
      <c r="AE2014" s="6"/>
      <c r="AF2014" s="6"/>
      <c r="AG2014" s="6"/>
      <c r="AH2014" s="6"/>
      <c r="AI2014" s="6"/>
      <c r="AJ2014" s="6"/>
    </row>
    <row r="2015" spans="2:36" s="9" customFormat="1" ht="6" hidden="1" customHeight="1" x14ac:dyDescent="0.35">
      <c r="B2015" s="10"/>
      <c r="F2015" s="7"/>
      <c r="G2015" s="2"/>
      <c r="H2015" s="7"/>
      <c r="I2015" s="7"/>
      <c r="J2015" s="7"/>
      <c r="K2015" s="7"/>
      <c r="L2015" s="7"/>
      <c r="M2015" s="3"/>
      <c r="N2015" s="2"/>
      <c r="O2015" s="7"/>
      <c r="P2015" s="2"/>
      <c r="Q2015" s="7"/>
      <c r="R2015" s="14"/>
      <c r="S2015" s="14"/>
      <c r="T2015" s="20"/>
      <c r="U2015" s="20"/>
      <c r="V2015" s="20"/>
      <c r="W2015" s="32"/>
      <c r="X2015" s="173"/>
      <c r="Y2015" s="174"/>
      <c r="Z2015" s="6"/>
      <c r="AA2015" s="6"/>
      <c r="AB2015" s="6"/>
      <c r="AC2015" s="6"/>
      <c r="AD2015" s="6"/>
      <c r="AE2015" s="6"/>
      <c r="AF2015" s="6"/>
      <c r="AG2015" s="6"/>
      <c r="AH2015" s="6"/>
      <c r="AI2015" s="6"/>
      <c r="AJ2015" s="6"/>
    </row>
    <row r="2016" spans="2:36" s="9" customFormat="1" ht="6" hidden="1" customHeight="1" x14ac:dyDescent="0.35">
      <c r="B2016" s="10"/>
      <c r="F2016" s="7"/>
      <c r="G2016" s="2"/>
      <c r="H2016" s="7"/>
      <c r="I2016" s="7"/>
      <c r="J2016" s="7"/>
      <c r="K2016" s="7"/>
      <c r="L2016" s="7"/>
      <c r="M2016" s="3"/>
      <c r="N2016" s="2"/>
      <c r="O2016" s="7"/>
      <c r="P2016" s="2"/>
      <c r="Q2016" s="7"/>
      <c r="R2016" s="14"/>
      <c r="S2016" s="14"/>
      <c r="T2016" s="20"/>
      <c r="U2016" s="20"/>
      <c r="V2016" s="20"/>
      <c r="W2016" s="32"/>
      <c r="X2016" s="173"/>
      <c r="Y2016" s="174"/>
      <c r="Z2016" s="6"/>
      <c r="AA2016" s="6"/>
      <c r="AB2016" s="6"/>
      <c r="AC2016" s="6"/>
      <c r="AD2016" s="6"/>
      <c r="AE2016" s="6"/>
      <c r="AF2016" s="6"/>
      <c r="AG2016" s="6"/>
      <c r="AH2016" s="6"/>
      <c r="AI2016" s="6"/>
      <c r="AJ2016" s="6"/>
    </row>
    <row r="2017" spans="2:36" s="9" customFormat="1" ht="6" hidden="1" customHeight="1" x14ac:dyDescent="0.35">
      <c r="B2017" s="10"/>
      <c r="F2017" s="7"/>
      <c r="G2017" s="2"/>
      <c r="H2017" s="7"/>
      <c r="I2017" s="7"/>
      <c r="J2017" s="7"/>
      <c r="K2017" s="7"/>
      <c r="L2017" s="7"/>
      <c r="M2017" s="3"/>
      <c r="N2017" s="2"/>
      <c r="O2017" s="7"/>
      <c r="P2017" s="2"/>
      <c r="Q2017" s="7"/>
      <c r="R2017" s="14"/>
      <c r="S2017" s="14"/>
      <c r="T2017" s="20"/>
      <c r="U2017" s="20"/>
      <c r="V2017" s="20"/>
      <c r="W2017" s="32"/>
      <c r="X2017" s="173"/>
      <c r="Y2017" s="174"/>
      <c r="Z2017" s="6"/>
      <c r="AA2017" s="6"/>
      <c r="AB2017" s="6"/>
      <c r="AC2017" s="6"/>
      <c r="AD2017" s="6"/>
      <c r="AE2017" s="6"/>
      <c r="AF2017" s="6"/>
      <c r="AG2017" s="6"/>
      <c r="AH2017" s="6"/>
      <c r="AI2017" s="6"/>
      <c r="AJ2017" s="6"/>
    </row>
    <row r="2018" spans="2:36" s="9" customFormat="1" ht="6" hidden="1" customHeight="1" x14ac:dyDescent="0.35">
      <c r="B2018" s="10"/>
      <c r="F2018" s="7"/>
      <c r="G2018" s="2"/>
      <c r="H2018" s="7"/>
      <c r="I2018" s="7"/>
      <c r="J2018" s="7"/>
      <c r="K2018" s="7"/>
      <c r="L2018" s="7"/>
      <c r="M2018" s="3"/>
      <c r="N2018" s="2"/>
      <c r="O2018" s="7"/>
      <c r="P2018" s="2"/>
      <c r="Q2018" s="7"/>
      <c r="R2018" s="14"/>
      <c r="S2018" s="14"/>
      <c r="T2018" s="20"/>
      <c r="U2018" s="20"/>
      <c r="V2018" s="20"/>
      <c r="W2018" s="32"/>
      <c r="X2018" s="173"/>
      <c r="Y2018" s="174"/>
      <c r="Z2018" s="6"/>
      <c r="AA2018" s="6"/>
      <c r="AB2018" s="6"/>
      <c r="AC2018" s="6"/>
      <c r="AD2018" s="6"/>
      <c r="AE2018" s="6"/>
      <c r="AF2018" s="6"/>
      <c r="AG2018" s="6"/>
      <c r="AH2018" s="6"/>
      <c r="AI2018" s="6"/>
      <c r="AJ2018" s="6"/>
    </row>
    <row r="2019" spans="2:36" s="9" customFormat="1" ht="6" hidden="1" customHeight="1" x14ac:dyDescent="0.35">
      <c r="B2019" s="10"/>
      <c r="F2019" s="7"/>
      <c r="G2019" s="2"/>
      <c r="H2019" s="7"/>
      <c r="I2019" s="7"/>
      <c r="J2019" s="7"/>
      <c r="K2019" s="7"/>
      <c r="L2019" s="7"/>
      <c r="M2019" s="3"/>
      <c r="N2019" s="2"/>
      <c r="O2019" s="7"/>
      <c r="P2019" s="2"/>
      <c r="Q2019" s="7"/>
      <c r="R2019" s="14"/>
      <c r="S2019" s="14"/>
      <c r="T2019" s="20"/>
      <c r="U2019" s="20"/>
      <c r="V2019" s="20"/>
      <c r="W2019" s="32"/>
      <c r="X2019" s="173"/>
      <c r="Y2019" s="174"/>
      <c r="Z2019" s="6"/>
      <c r="AA2019" s="6"/>
      <c r="AB2019" s="6"/>
      <c r="AC2019" s="6"/>
      <c r="AD2019" s="6"/>
      <c r="AE2019" s="6"/>
      <c r="AF2019" s="6"/>
      <c r="AG2019" s="6"/>
      <c r="AH2019" s="6"/>
      <c r="AI2019" s="6"/>
      <c r="AJ2019" s="6"/>
    </row>
    <row r="2020" spans="2:36" s="9" customFormat="1" ht="6" hidden="1" customHeight="1" x14ac:dyDescent="0.35">
      <c r="B2020" s="10"/>
      <c r="F2020" s="7"/>
      <c r="G2020" s="2"/>
      <c r="H2020" s="7"/>
      <c r="I2020" s="7"/>
      <c r="J2020" s="7"/>
      <c r="K2020" s="7"/>
      <c r="L2020" s="7"/>
      <c r="M2020" s="3"/>
      <c r="N2020" s="2"/>
      <c r="O2020" s="7"/>
      <c r="P2020" s="2"/>
      <c r="Q2020" s="7"/>
      <c r="R2020" s="14"/>
      <c r="S2020" s="14"/>
      <c r="T2020" s="20"/>
      <c r="U2020" s="20"/>
      <c r="V2020" s="20"/>
      <c r="W2020" s="32"/>
      <c r="X2020" s="173"/>
      <c r="Y2020" s="174"/>
      <c r="Z2020" s="6"/>
      <c r="AA2020" s="6"/>
      <c r="AB2020" s="6"/>
      <c r="AC2020" s="6"/>
      <c r="AD2020" s="6"/>
      <c r="AE2020" s="6"/>
      <c r="AF2020" s="6"/>
      <c r="AG2020" s="6"/>
      <c r="AH2020" s="6"/>
      <c r="AI2020" s="6"/>
      <c r="AJ2020" s="6"/>
    </row>
    <row r="2021" spans="2:36" s="9" customFormat="1" ht="6" hidden="1" customHeight="1" x14ac:dyDescent="0.35">
      <c r="B2021" s="10"/>
      <c r="F2021" s="7"/>
      <c r="G2021" s="2"/>
      <c r="H2021" s="7"/>
      <c r="I2021" s="7"/>
      <c r="J2021" s="7"/>
      <c r="K2021" s="7"/>
      <c r="L2021" s="7"/>
      <c r="M2021" s="3"/>
      <c r="N2021" s="2"/>
      <c r="O2021" s="7"/>
      <c r="P2021" s="2"/>
      <c r="Q2021" s="7"/>
      <c r="R2021" s="14"/>
      <c r="S2021" s="14"/>
      <c r="T2021" s="20"/>
      <c r="U2021" s="20"/>
      <c r="V2021" s="20"/>
      <c r="W2021" s="32"/>
      <c r="X2021" s="173"/>
      <c r="Y2021" s="174"/>
      <c r="Z2021" s="6"/>
      <c r="AA2021" s="6"/>
      <c r="AB2021" s="6"/>
      <c r="AC2021" s="6"/>
      <c r="AD2021" s="6"/>
      <c r="AE2021" s="6"/>
      <c r="AF2021" s="6"/>
      <c r="AG2021" s="6"/>
      <c r="AH2021" s="6"/>
      <c r="AI2021" s="6"/>
      <c r="AJ2021" s="6"/>
    </row>
    <row r="2022" spans="2:36" s="9" customFormat="1" ht="6" hidden="1" customHeight="1" x14ac:dyDescent="0.35">
      <c r="B2022" s="10"/>
      <c r="F2022" s="7"/>
      <c r="G2022" s="2"/>
      <c r="H2022" s="7"/>
      <c r="I2022" s="7"/>
      <c r="J2022" s="7"/>
      <c r="K2022" s="7"/>
      <c r="L2022" s="7"/>
      <c r="M2022" s="3"/>
      <c r="N2022" s="2"/>
      <c r="O2022" s="7"/>
      <c r="P2022" s="2"/>
      <c r="Q2022" s="7"/>
      <c r="R2022" s="14"/>
      <c r="S2022" s="14"/>
      <c r="T2022" s="20"/>
      <c r="U2022" s="20"/>
      <c r="V2022" s="20"/>
      <c r="W2022" s="32"/>
      <c r="X2022" s="173"/>
      <c r="Y2022" s="174"/>
      <c r="Z2022" s="6"/>
      <c r="AA2022" s="6"/>
      <c r="AB2022" s="6"/>
      <c r="AC2022" s="6"/>
      <c r="AD2022" s="6"/>
      <c r="AE2022" s="6"/>
      <c r="AF2022" s="6"/>
      <c r="AG2022" s="6"/>
      <c r="AH2022" s="6"/>
      <c r="AI2022" s="6"/>
      <c r="AJ2022" s="6"/>
    </row>
    <row r="2023" spans="2:36" s="9" customFormat="1" ht="6" hidden="1" customHeight="1" x14ac:dyDescent="0.35">
      <c r="B2023" s="10"/>
      <c r="F2023" s="7"/>
      <c r="G2023" s="2"/>
      <c r="H2023" s="7"/>
      <c r="I2023" s="7"/>
      <c r="J2023" s="7"/>
      <c r="K2023" s="7"/>
      <c r="L2023" s="7"/>
      <c r="M2023" s="3"/>
      <c r="N2023" s="2"/>
      <c r="O2023" s="7"/>
      <c r="P2023" s="2"/>
      <c r="Q2023" s="7"/>
      <c r="R2023" s="14"/>
      <c r="S2023" s="14"/>
      <c r="T2023" s="20"/>
      <c r="U2023" s="20"/>
      <c r="V2023" s="20"/>
      <c r="W2023" s="32"/>
      <c r="X2023" s="173"/>
      <c r="Y2023" s="174"/>
      <c r="Z2023" s="6"/>
      <c r="AA2023" s="6"/>
      <c r="AB2023" s="6"/>
      <c r="AC2023" s="6"/>
      <c r="AD2023" s="6"/>
      <c r="AE2023" s="6"/>
      <c r="AF2023" s="6"/>
      <c r="AG2023" s="6"/>
      <c r="AH2023" s="6"/>
      <c r="AI2023" s="6"/>
      <c r="AJ2023" s="6"/>
    </row>
    <row r="2024" spans="2:36" s="9" customFormat="1" ht="6" hidden="1" customHeight="1" x14ac:dyDescent="0.35">
      <c r="B2024" s="10"/>
      <c r="F2024" s="7"/>
      <c r="G2024" s="2"/>
      <c r="H2024" s="7"/>
      <c r="I2024" s="7"/>
      <c r="J2024" s="7"/>
      <c r="K2024" s="7"/>
      <c r="L2024" s="7"/>
      <c r="M2024" s="3"/>
      <c r="N2024" s="2"/>
      <c r="O2024" s="7"/>
      <c r="P2024" s="2"/>
      <c r="Q2024" s="7"/>
      <c r="R2024" s="14"/>
      <c r="S2024" s="14"/>
      <c r="T2024" s="20"/>
      <c r="U2024" s="20"/>
      <c r="V2024" s="20"/>
      <c r="W2024" s="32"/>
      <c r="X2024" s="173"/>
      <c r="Y2024" s="174"/>
      <c r="Z2024" s="6"/>
      <c r="AA2024" s="6"/>
      <c r="AB2024" s="6"/>
      <c r="AC2024" s="6"/>
      <c r="AD2024" s="6"/>
      <c r="AE2024" s="6"/>
      <c r="AF2024" s="6"/>
      <c r="AG2024" s="6"/>
      <c r="AH2024" s="6"/>
      <c r="AI2024" s="6"/>
      <c r="AJ2024" s="6"/>
    </row>
    <row r="2025" spans="2:36" s="9" customFormat="1" ht="6" hidden="1" customHeight="1" x14ac:dyDescent="0.35">
      <c r="B2025" s="10"/>
      <c r="F2025" s="7"/>
      <c r="G2025" s="2"/>
      <c r="H2025" s="7"/>
      <c r="I2025" s="7"/>
      <c r="J2025" s="7"/>
      <c r="K2025" s="7"/>
      <c r="L2025" s="7"/>
      <c r="M2025" s="3"/>
      <c r="N2025" s="2"/>
      <c r="O2025" s="7"/>
      <c r="P2025" s="2"/>
      <c r="Q2025" s="7"/>
      <c r="R2025" s="14"/>
      <c r="S2025" s="14"/>
      <c r="T2025" s="20"/>
      <c r="U2025" s="20"/>
      <c r="V2025" s="20"/>
      <c r="W2025" s="32"/>
      <c r="X2025" s="173"/>
      <c r="Y2025" s="174"/>
      <c r="Z2025" s="6"/>
      <c r="AA2025" s="6"/>
      <c r="AB2025" s="6"/>
      <c r="AC2025" s="6"/>
      <c r="AD2025" s="6"/>
      <c r="AE2025" s="6"/>
      <c r="AF2025" s="6"/>
      <c r="AG2025" s="6"/>
      <c r="AH2025" s="6"/>
      <c r="AI2025" s="6"/>
      <c r="AJ2025" s="6"/>
    </row>
    <row r="2026" spans="2:36" s="9" customFormat="1" ht="6" hidden="1" customHeight="1" x14ac:dyDescent="0.35">
      <c r="B2026" s="10"/>
      <c r="F2026" s="7"/>
      <c r="G2026" s="2"/>
      <c r="H2026" s="7"/>
      <c r="I2026" s="7"/>
      <c r="J2026" s="7"/>
      <c r="K2026" s="7"/>
      <c r="L2026" s="7"/>
      <c r="M2026" s="3"/>
      <c r="N2026" s="2"/>
      <c r="O2026" s="7"/>
      <c r="P2026" s="2"/>
      <c r="Q2026" s="7"/>
      <c r="R2026" s="14"/>
      <c r="S2026" s="14"/>
      <c r="T2026" s="20"/>
      <c r="U2026" s="20"/>
      <c r="V2026" s="20"/>
      <c r="W2026" s="32"/>
      <c r="X2026" s="173"/>
      <c r="Y2026" s="174"/>
      <c r="Z2026" s="6"/>
      <c r="AA2026" s="6"/>
      <c r="AB2026" s="6"/>
      <c r="AC2026" s="6"/>
      <c r="AD2026" s="6"/>
      <c r="AE2026" s="6"/>
      <c r="AF2026" s="6"/>
      <c r="AG2026" s="6"/>
      <c r="AH2026" s="6"/>
      <c r="AI2026" s="6"/>
      <c r="AJ2026" s="6"/>
    </row>
    <row r="2027" spans="2:36" s="9" customFormat="1" ht="6" hidden="1" customHeight="1" x14ac:dyDescent="0.35">
      <c r="B2027" s="10"/>
      <c r="F2027" s="7"/>
      <c r="G2027" s="2"/>
      <c r="H2027" s="7"/>
      <c r="I2027" s="7"/>
      <c r="J2027" s="7"/>
      <c r="K2027" s="7"/>
      <c r="L2027" s="7"/>
      <c r="M2027" s="3"/>
      <c r="N2027" s="2"/>
      <c r="O2027" s="7"/>
      <c r="P2027" s="2"/>
      <c r="Q2027" s="7"/>
      <c r="R2027" s="14"/>
      <c r="S2027" s="14"/>
      <c r="T2027" s="20"/>
      <c r="U2027" s="20"/>
      <c r="V2027" s="20"/>
      <c r="W2027" s="32"/>
      <c r="X2027" s="173"/>
      <c r="Y2027" s="174"/>
      <c r="Z2027" s="6"/>
      <c r="AA2027" s="6"/>
      <c r="AB2027" s="6"/>
      <c r="AC2027" s="6"/>
      <c r="AD2027" s="6"/>
      <c r="AE2027" s="6"/>
      <c r="AF2027" s="6"/>
      <c r="AG2027" s="6"/>
      <c r="AH2027" s="6"/>
      <c r="AI2027" s="6"/>
      <c r="AJ2027" s="6"/>
    </row>
    <row r="2028" spans="2:36" s="9" customFormat="1" ht="6" hidden="1" customHeight="1" x14ac:dyDescent="0.35">
      <c r="B2028" s="10"/>
      <c r="F2028" s="7"/>
      <c r="G2028" s="2"/>
      <c r="H2028" s="7"/>
      <c r="I2028" s="7"/>
      <c r="J2028" s="7"/>
      <c r="K2028" s="7"/>
      <c r="L2028" s="7"/>
      <c r="M2028" s="3"/>
      <c r="N2028" s="2"/>
      <c r="O2028" s="7"/>
      <c r="P2028" s="2"/>
      <c r="Q2028" s="7"/>
      <c r="R2028" s="14"/>
      <c r="S2028" s="14"/>
      <c r="T2028" s="20"/>
      <c r="U2028" s="20"/>
      <c r="V2028" s="20"/>
      <c r="W2028" s="32"/>
      <c r="X2028" s="173"/>
      <c r="Y2028" s="174"/>
      <c r="Z2028" s="6"/>
      <c r="AA2028" s="6"/>
      <c r="AB2028" s="6"/>
      <c r="AC2028" s="6"/>
      <c r="AD2028" s="6"/>
      <c r="AE2028" s="6"/>
      <c r="AF2028" s="6"/>
      <c r="AG2028" s="6"/>
      <c r="AH2028" s="6"/>
      <c r="AI2028" s="6"/>
      <c r="AJ2028" s="6"/>
    </row>
    <row r="2029" spans="2:36" s="9" customFormat="1" ht="6" hidden="1" customHeight="1" x14ac:dyDescent="0.35">
      <c r="B2029" s="10"/>
      <c r="F2029" s="7"/>
      <c r="G2029" s="2"/>
      <c r="H2029" s="7"/>
      <c r="I2029" s="7"/>
      <c r="J2029" s="7"/>
      <c r="K2029" s="7"/>
      <c r="L2029" s="7"/>
      <c r="M2029" s="3"/>
      <c r="N2029" s="2"/>
      <c r="O2029" s="7"/>
      <c r="P2029" s="2"/>
      <c r="Q2029" s="7"/>
      <c r="R2029" s="14"/>
      <c r="S2029" s="14"/>
      <c r="T2029" s="20"/>
      <c r="U2029" s="20"/>
      <c r="V2029" s="20"/>
      <c r="W2029" s="32"/>
      <c r="X2029" s="173"/>
      <c r="Y2029" s="174"/>
      <c r="Z2029" s="6"/>
      <c r="AA2029" s="6"/>
      <c r="AB2029" s="6"/>
      <c r="AC2029" s="6"/>
      <c r="AD2029" s="6"/>
      <c r="AE2029" s="6"/>
      <c r="AF2029" s="6"/>
      <c r="AG2029" s="6"/>
      <c r="AH2029" s="6"/>
      <c r="AI2029" s="6"/>
      <c r="AJ2029" s="6"/>
    </row>
    <row r="2030" spans="2:36" s="9" customFormat="1" ht="6" hidden="1" customHeight="1" x14ac:dyDescent="0.35">
      <c r="B2030" s="10"/>
      <c r="F2030" s="7"/>
      <c r="G2030" s="2"/>
      <c r="H2030" s="7"/>
      <c r="I2030" s="7"/>
      <c r="J2030" s="7"/>
      <c r="K2030" s="7"/>
      <c r="L2030" s="7"/>
      <c r="M2030" s="3"/>
      <c r="N2030" s="2"/>
      <c r="O2030" s="7"/>
      <c r="P2030" s="2"/>
      <c r="Q2030" s="7"/>
      <c r="R2030" s="14"/>
      <c r="S2030" s="14"/>
      <c r="T2030" s="20"/>
      <c r="U2030" s="20"/>
      <c r="V2030" s="20"/>
      <c r="W2030" s="32"/>
      <c r="X2030" s="173"/>
      <c r="Y2030" s="174"/>
      <c r="Z2030" s="6"/>
      <c r="AA2030" s="6"/>
      <c r="AB2030" s="6"/>
      <c r="AC2030" s="6"/>
      <c r="AD2030" s="6"/>
      <c r="AE2030" s="6"/>
      <c r="AF2030" s="6"/>
      <c r="AG2030" s="6"/>
      <c r="AH2030" s="6"/>
      <c r="AI2030" s="6"/>
      <c r="AJ2030" s="6"/>
    </row>
    <row r="2031" spans="2:36" s="9" customFormat="1" ht="6" hidden="1" customHeight="1" x14ac:dyDescent="0.35">
      <c r="B2031" s="10"/>
      <c r="F2031" s="7"/>
      <c r="G2031" s="2"/>
      <c r="H2031" s="7"/>
      <c r="I2031" s="7"/>
      <c r="J2031" s="7"/>
      <c r="K2031" s="7"/>
      <c r="L2031" s="7"/>
      <c r="M2031" s="3"/>
      <c r="N2031" s="2"/>
      <c r="O2031" s="7"/>
      <c r="P2031" s="2"/>
      <c r="Q2031" s="7"/>
      <c r="R2031" s="14"/>
      <c r="S2031" s="14"/>
      <c r="T2031" s="20"/>
      <c r="U2031" s="20"/>
      <c r="V2031" s="20"/>
      <c r="W2031" s="32"/>
      <c r="X2031" s="173"/>
      <c r="Y2031" s="174"/>
      <c r="Z2031" s="6"/>
      <c r="AA2031" s="6"/>
      <c r="AB2031" s="6"/>
      <c r="AC2031" s="6"/>
      <c r="AD2031" s="6"/>
      <c r="AE2031" s="6"/>
      <c r="AF2031" s="6"/>
      <c r="AG2031" s="6"/>
      <c r="AH2031" s="6"/>
      <c r="AI2031" s="6"/>
      <c r="AJ2031" s="6"/>
    </row>
    <row r="2032" spans="2:36" s="9" customFormat="1" ht="6" hidden="1" customHeight="1" x14ac:dyDescent="0.35">
      <c r="B2032" s="10"/>
      <c r="F2032" s="7"/>
      <c r="G2032" s="2"/>
      <c r="H2032" s="7"/>
      <c r="I2032" s="7"/>
      <c r="J2032" s="7"/>
      <c r="K2032" s="7"/>
      <c r="L2032" s="7"/>
      <c r="M2032" s="3"/>
      <c r="N2032" s="2"/>
      <c r="O2032" s="7"/>
      <c r="P2032" s="2"/>
      <c r="Q2032" s="7"/>
      <c r="R2032" s="14"/>
      <c r="S2032" s="14"/>
      <c r="T2032" s="20"/>
      <c r="U2032" s="20"/>
      <c r="V2032" s="20"/>
      <c r="W2032" s="32"/>
      <c r="X2032" s="173"/>
      <c r="Y2032" s="174"/>
      <c r="Z2032" s="6"/>
      <c r="AA2032" s="6"/>
      <c r="AB2032" s="6"/>
      <c r="AC2032" s="6"/>
      <c r="AD2032" s="6"/>
      <c r="AE2032" s="6"/>
      <c r="AF2032" s="6"/>
      <c r="AG2032" s="6"/>
      <c r="AH2032" s="6"/>
      <c r="AI2032" s="6"/>
      <c r="AJ2032" s="6"/>
    </row>
    <row r="2033" spans="2:36" s="9" customFormat="1" ht="6" hidden="1" customHeight="1" x14ac:dyDescent="0.35">
      <c r="B2033" s="10"/>
      <c r="F2033" s="7"/>
      <c r="G2033" s="2"/>
      <c r="H2033" s="7"/>
      <c r="I2033" s="7"/>
      <c r="J2033" s="7"/>
      <c r="K2033" s="7"/>
      <c r="L2033" s="7"/>
      <c r="M2033" s="3"/>
      <c r="N2033" s="2"/>
      <c r="O2033" s="7"/>
      <c r="P2033" s="2"/>
      <c r="Q2033" s="7"/>
      <c r="R2033" s="14"/>
      <c r="S2033" s="14"/>
      <c r="T2033" s="20"/>
      <c r="U2033" s="20"/>
      <c r="V2033" s="20"/>
      <c r="W2033" s="32"/>
      <c r="X2033" s="173"/>
      <c r="Y2033" s="174"/>
      <c r="Z2033" s="6"/>
      <c r="AA2033" s="6"/>
      <c r="AB2033" s="6"/>
      <c r="AC2033" s="6"/>
      <c r="AD2033" s="6"/>
      <c r="AE2033" s="6"/>
      <c r="AF2033" s="6"/>
      <c r="AG2033" s="6"/>
      <c r="AH2033" s="6"/>
      <c r="AI2033" s="6"/>
      <c r="AJ2033" s="6"/>
    </row>
    <row r="2034" spans="2:36" s="9" customFormat="1" ht="6" hidden="1" customHeight="1" x14ac:dyDescent="0.35">
      <c r="B2034" s="10"/>
      <c r="F2034" s="7"/>
      <c r="G2034" s="2"/>
      <c r="H2034" s="7"/>
      <c r="I2034" s="7"/>
      <c r="J2034" s="7"/>
      <c r="K2034" s="7"/>
      <c r="L2034" s="7"/>
      <c r="M2034" s="3"/>
      <c r="N2034" s="2"/>
      <c r="O2034" s="7"/>
      <c r="P2034" s="2"/>
      <c r="Q2034" s="7"/>
      <c r="R2034" s="14"/>
      <c r="S2034" s="14"/>
      <c r="T2034" s="20"/>
      <c r="U2034" s="20"/>
      <c r="V2034" s="20"/>
      <c r="W2034" s="32"/>
      <c r="X2034" s="173"/>
      <c r="Y2034" s="174"/>
      <c r="Z2034" s="6"/>
      <c r="AA2034" s="6"/>
      <c r="AB2034" s="6"/>
      <c r="AC2034" s="6"/>
      <c r="AD2034" s="6"/>
      <c r="AE2034" s="6"/>
      <c r="AF2034" s="6"/>
      <c r="AG2034" s="6"/>
      <c r="AH2034" s="6"/>
      <c r="AI2034" s="6"/>
      <c r="AJ2034" s="6"/>
    </row>
    <row r="2035" spans="2:36" s="9" customFormat="1" ht="6" hidden="1" customHeight="1" x14ac:dyDescent="0.35">
      <c r="B2035" s="10"/>
      <c r="F2035" s="7"/>
      <c r="G2035" s="2"/>
      <c r="H2035" s="7"/>
      <c r="I2035" s="7"/>
      <c r="J2035" s="7"/>
      <c r="K2035" s="7"/>
      <c r="L2035" s="7"/>
      <c r="M2035" s="3"/>
      <c r="N2035" s="2"/>
      <c r="O2035" s="7"/>
      <c r="P2035" s="2"/>
      <c r="Q2035" s="7"/>
      <c r="R2035" s="14"/>
      <c r="S2035" s="14"/>
      <c r="T2035" s="20"/>
      <c r="U2035" s="20"/>
      <c r="V2035" s="20"/>
      <c r="W2035" s="32"/>
      <c r="X2035" s="173"/>
      <c r="Y2035" s="174"/>
      <c r="Z2035" s="6"/>
      <c r="AA2035" s="6"/>
      <c r="AB2035" s="6"/>
      <c r="AC2035" s="6"/>
      <c r="AD2035" s="6"/>
      <c r="AE2035" s="6"/>
      <c r="AF2035" s="6"/>
      <c r="AG2035" s="6"/>
      <c r="AH2035" s="6"/>
      <c r="AI2035" s="6"/>
      <c r="AJ2035" s="6"/>
    </row>
    <row r="2036" spans="2:36" s="9" customFormat="1" ht="6" hidden="1" customHeight="1" x14ac:dyDescent="0.35">
      <c r="B2036" s="10"/>
      <c r="F2036" s="7"/>
      <c r="G2036" s="2"/>
      <c r="H2036" s="7"/>
      <c r="I2036" s="7"/>
      <c r="J2036" s="7"/>
      <c r="K2036" s="7"/>
      <c r="L2036" s="7"/>
      <c r="M2036" s="3"/>
      <c r="N2036" s="2"/>
      <c r="O2036" s="7"/>
      <c r="P2036" s="2"/>
      <c r="Q2036" s="7"/>
      <c r="R2036" s="14"/>
      <c r="S2036" s="14"/>
      <c r="T2036" s="20"/>
      <c r="U2036" s="20"/>
      <c r="V2036" s="20"/>
      <c r="W2036" s="32"/>
      <c r="X2036" s="173"/>
      <c r="Y2036" s="174"/>
      <c r="Z2036" s="6"/>
      <c r="AA2036" s="6"/>
      <c r="AB2036" s="6"/>
      <c r="AC2036" s="6"/>
      <c r="AD2036" s="6"/>
      <c r="AE2036" s="6"/>
      <c r="AF2036" s="6"/>
      <c r="AG2036" s="6"/>
      <c r="AH2036" s="6"/>
      <c r="AI2036" s="6"/>
      <c r="AJ2036" s="6"/>
    </row>
    <row r="2037" spans="2:36" s="9" customFormat="1" ht="6" hidden="1" customHeight="1" x14ac:dyDescent="0.35">
      <c r="B2037" s="10"/>
      <c r="F2037" s="7"/>
      <c r="G2037" s="2"/>
      <c r="H2037" s="7"/>
      <c r="I2037" s="7"/>
      <c r="J2037" s="7"/>
      <c r="K2037" s="7"/>
      <c r="L2037" s="7"/>
      <c r="M2037" s="3"/>
      <c r="N2037" s="2"/>
      <c r="O2037" s="7"/>
      <c r="P2037" s="2"/>
      <c r="Q2037" s="7"/>
      <c r="R2037" s="14"/>
      <c r="S2037" s="14"/>
      <c r="T2037" s="20"/>
      <c r="U2037" s="20"/>
      <c r="V2037" s="20"/>
      <c r="W2037" s="32"/>
      <c r="X2037" s="173"/>
      <c r="Y2037" s="174"/>
      <c r="Z2037" s="6"/>
      <c r="AA2037" s="6"/>
      <c r="AB2037" s="6"/>
      <c r="AC2037" s="6"/>
      <c r="AD2037" s="6"/>
      <c r="AE2037" s="6"/>
      <c r="AF2037" s="6"/>
      <c r="AG2037" s="6"/>
      <c r="AH2037" s="6"/>
      <c r="AI2037" s="6"/>
      <c r="AJ2037" s="6"/>
    </row>
    <row r="2038" spans="2:36" s="9" customFormat="1" ht="6" hidden="1" customHeight="1" x14ac:dyDescent="0.35">
      <c r="B2038" s="10"/>
      <c r="F2038" s="7"/>
      <c r="G2038" s="2"/>
      <c r="H2038" s="7"/>
      <c r="I2038" s="7"/>
      <c r="J2038" s="7"/>
      <c r="K2038" s="7"/>
      <c r="L2038" s="7"/>
      <c r="M2038" s="3"/>
      <c r="N2038" s="2"/>
      <c r="O2038" s="7"/>
      <c r="P2038" s="2"/>
      <c r="Q2038" s="7"/>
      <c r="R2038" s="14"/>
      <c r="S2038" s="14"/>
      <c r="T2038" s="20"/>
      <c r="U2038" s="20"/>
      <c r="V2038" s="20"/>
      <c r="W2038" s="32"/>
      <c r="X2038" s="173"/>
      <c r="Y2038" s="174"/>
      <c r="Z2038" s="6"/>
      <c r="AA2038" s="6"/>
      <c r="AB2038" s="6"/>
      <c r="AC2038" s="6"/>
      <c r="AD2038" s="6"/>
      <c r="AE2038" s="6"/>
      <c r="AF2038" s="6"/>
      <c r="AG2038" s="6"/>
      <c r="AH2038" s="6"/>
      <c r="AI2038" s="6"/>
      <c r="AJ2038" s="6"/>
    </row>
    <row r="2039" spans="2:36" s="9" customFormat="1" ht="6" hidden="1" customHeight="1" x14ac:dyDescent="0.35">
      <c r="B2039" s="10"/>
      <c r="F2039" s="7"/>
      <c r="G2039" s="2"/>
      <c r="H2039" s="7"/>
      <c r="I2039" s="7"/>
      <c r="J2039" s="7"/>
      <c r="K2039" s="7"/>
      <c r="L2039" s="7"/>
      <c r="M2039" s="3"/>
      <c r="N2039" s="2"/>
      <c r="O2039" s="7"/>
      <c r="P2039" s="2"/>
      <c r="Q2039" s="7"/>
      <c r="R2039" s="14"/>
      <c r="S2039" s="14"/>
      <c r="T2039" s="20"/>
      <c r="U2039" s="20"/>
      <c r="V2039" s="20"/>
      <c r="W2039" s="32"/>
      <c r="X2039" s="173"/>
      <c r="Y2039" s="174"/>
      <c r="Z2039" s="6"/>
      <c r="AA2039" s="6"/>
      <c r="AB2039" s="6"/>
      <c r="AC2039" s="6"/>
      <c r="AD2039" s="6"/>
      <c r="AE2039" s="6"/>
      <c r="AF2039" s="6"/>
      <c r="AG2039" s="6"/>
      <c r="AH2039" s="6"/>
      <c r="AI2039" s="6"/>
      <c r="AJ2039" s="6"/>
    </row>
    <row r="2040" spans="2:36" s="9" customFormat="1" ht="6" hidden="1" customHeight="1" x14ac:dyDescent="0.35">
      <c r="B2040" s="10"/>
      <c r="F2040" s="7"/>
      <c r="G2040" s="2"/>
      <c r="H2040" s="7"/>
      <c r="I2040" s="7"/>
      <c r="J2040" s="7"/>
      <c r="K2040" s="7"/>
      <c r="L2040" s="7"/>
      <c r="M2040" s="3"/>
      <c r="N2040" s="2"/>
      <c r="O2040" s="7"/>
      <c r="P2040" s="2"/>
      <c r="Q2040" s="7"/>
      <c r="R2040" s="14"/>
      <c r="S2040" s="14"/>
      <c r="T2040" s="20"/>
      <c r="U2040" s="20"/>
      <c r="V2040" s="20"/>
      <c r="W2040" s="32"/>
      <c r="X2040" s="173"/>
      <c r="Y2040" s="174"/>
      <c r="Z2040" s="6"/>
      <c r="AA2040" s="6"/>
      <c r="AB2040" s="6"/>
      <c r="AC2040" s="6"/>
      <c r="AD2040" s="6"/>
      <c r="AE2040" s="6"/>
      <c r="AF2040" s="6"/>
      <c r="AG2040" s="6"/>
      <c r="AH2040" s="6"/>
      <c r="AI2040" s="6"/>
      <c r="AJ2040" s="6"/>
    </row>
    <row r="2041" spans="2:36" s="9" customFormat="1" ht="6" hidden="1" customHeight="1" x14ac:dyDescent="0.35">
      <c r="B2041" s="10"/>
      <c r="F2041" s="7"/>
      <c r="G2041" s="2"/>
      <c r="H2041" s="7"/>
      <c r="I2041" s="7"/>
      <c r="J2041" s="7"/>
      <c r="K2041" s="7"/>
      <c r="L2041" s="7"/>
      <c r="M2041" s="3"/>
      <c r="N2041" s="2"/>
      <c r="O2041" s="7"/>
      <c r="P2041" s="2"/>
      <c r="Q2041" s="7"/>
      <c r="R2041" s="14"/>
      <c r="S2041" s="14"/>
      <c r="T2041" s="20"/>
      <c r="U2041" s="20"/>
      <c r="V2041" s="20"/>
      <c r="W2041" s="32"/>
      <c r="X2041" s="173"/>
      <c r="Y2041" s="174"/>
      <c r="Z2041" s="6"/>
      <c r="AA2041" s="6"/>
      <c r="AB2041" s="6"/>
      <c r="AC2041" s="6"/>
      <c r="AD2041" s="6"/>
      <c r="AE2041" s="6"/>
      <c r="AF2041" s="6"/>
      <c r="AG2041" s="6"/>
      <c r="AH2041" s="6"/>
      <c r="AI2041" s="6"/>
      <c r="AJ2041" s="6"/>
    </row>
    <row r="2042" spans="2:36" s="9" customFormat="1" ht="6" hidden="1" customHeight="1" x14ac:dyDescent="0.35">
      <c r="B2042" s="10"/>
      <c r="F2042" s="7"/>
      <c r="G2042" s="2"/>
      <c r="H2042" s="7"/>
      <c r="I2042" s="7"/>
      <c r="J2042" s="7"/>
      <c r="K2042" s="7"/>
      <c r="L2042" s="7"/>
      <c r="M2042" s="3"/>
      <c r="N2042" s="2"/>
      <c r="O2042" s="7"/>
      <c r="P2042" s="2"/>
      <c r="Q2042" s="7"/>
      <c r="R2042" s="14"/>
      <c r="S2042" s="14"/>
      <c r="T2042" s="20"/>
      <c r="U2042" s="20"/>
      <c r="V2042" s="20"/>
      <c r="W2042" s="32"/>
      <c r="X2042" s="173"/>
      <c r="Y2042" s="174"/>
      <c r="Z2042" s="6"/>
      <c r="AA2042" s="6"/>
      <c r="AB2042" s="6"/>
      <c r="AC2042" s="6"/>
      <c r="AD2042" s="6"/>
      <c r="AE2042" s="6"/>
      <c r="AF2042" s="6"/>
      <c r="AG2042" s="6"/>
      <c r="AH2042" s="6"/>
      <c r="AI2042" s="6"/>
      <c r="AJ2042" s="6"/>
    </row>
    <row r="2043" spans="2:36" s="9" customFormat="1" ht="6" hidden="1" customHeight="1" x14ac:dyDescent="0.35">
      <c r="B2043" s="10"/>
      <c r="F2043" s="7"/>
      <c r="G2043" s="2"/>
      <c r="H2043" s="7"/>
      <c r="I2043" s="7"/>
      <c r="J2043" s="7"/>
      <c r="K2043" s="7"/>
      <c r="L2043" s="7"/>
      <c r="M2043" s="3"/>
      <c r="N2043" s="2"/>
      <c r="O2043" s="7"/>
      <c r="P2043" s="2"/>
      <c r="Q2043" s="7"/>
      <c r="R2043" s="14"/>
      <c r="S2043" s="14"/>
      <c r="T2043" s="20"/>
      <c r="U2043" s="20"/>
      <c r="V2043" s="20"/>
      <c r="W2043" s="32"/>
      <c r="X2043" s="173"/>
      <c r="Y2043" s="174"/>
      <c r="Z2043" s="6"/>
      <c r="AA2043" s="6"/>
      <c r="AB2043" s="6"/>
      <c r="AC2043" s="6"/>
      <c r="AD2043" s="6"/>
      <c r="AE2043" s="6"/>
      <c r="AF2043" s="6"/>
      <c r="AG2043" s="6"/>
      <c r="AH2043" s="6"/>
      <c r="AI2043" s="6"/>
      <c r="AJ2043" s="6"/>
    </row>
    <row r="2044" spans="2:36" s="9" customFormat="1" ht="6" hidden="1" customHeight="1" x14ac:dyDescent="0.35">
      <c r="B2044" s="10"/>
      <c r="F2044" s="7"/>
      <c r="G2044" s="2"/>
      <c r="H2044" s="7"/>
      <c r="I2044" s="7"/>
      <c r="J2044" s="7"/>
      <c r="K2044" s="7"/>
      <c r="L2044" s="7"/>
      <c r="M2044" s="3"/>
      <c r="N2044" s="2"/>
      <c r="O2044" s="7"/>
      <c r="P2044" s="2"/>
      <c r="Q2044" s="7"/>
      <c r="R2044" s="14"/>
      <c r="S2044" s="14"/>
      <c r="T2044" s="20"/>
      <c r="U2044" s="20"/>
      <c r="V2044" s="20"/>
      <c r="W2044" s="32"/>
      <c r="X2044" s="173"/>
      <c r="Y2044" s="174"/>
      <c r="Z2044" s="6"/>
      <c r="AA2044" s="6"/>
      <c r="AB2044" s="6"/>
      <c r="AC2044" s="6"/>
      <c r="AD2044" s="6"/>
      <c r="AE2044" s="6"/>
      <c r="AF2044" s="6"/>
      <c r="AG2044" s="6"/>
      <c r="AH2044" s="6"/>
      <c r="AI2044" s="6"/>
      <c r="AJ2044" s="6"/>
    </row>
    <row r="2045" spans="2:36" s="9" customFormat="1" ht="6" hidden="1" customHeight="1" x14ac:dyDescent="0.35">
      <c r="B2045" s="10"/>
      <c r="F2045" s="7"/>
      <c r="G2045" s="2"/>
      <c r="H2045" s="7"/>
      <c r="I2045" s="7"/>
      <c r="J2045" s="7"/>
      <c r="K2045" s="7"/>
      <c r="L2045" s="7"/>
      <c r="M2045" s="3"/>
      <c r="N2045" s="2"/>
      <c r="O2045" s="7"/>
      <c r="P2045" s="2"/>
      <c r="Q2045" s="7"/>
      <c r="R2045" s="14"/>
      <c r="S2045" s="14"/>
      <c r="T2045" s="20"/>
      <c r="U2045" s="20"/>
      <c r="V2045" s="20"/>
      <c r="W2045" s="32"/>
      <c r="X2045" s="173"/>
      <c r="Y2045" s="174"/>
      <c r="Z2045" s="6"/>
      <c r="AA2045" s="6"/>
      <c r="AB2045" s="6"/>
      <c r="AC2045" s="6"/>
      <c r="AD2045" s="6"/>
      <c r="AE2045" s="6"/>
      <c r="AF2045" s="6"/>
      <c r="AG2045" s="6"/>
      <c r="AH2045" s="6"/>
      <c r="AI2045" s="6"/>
      <c r="AJ2045" s="6"/>
    </row>
    <row r="2046" spans="2:36" s="9" customFormat="1" ht="6" hidden="1" customHeight="1" x14ac:dyDescent="0.35">
      <c r="B2046" s="10"/>
      <c r="F2046" s="7"/>
      <c r="G2046" s="2"/>
      <c r="H2046" s="7"/>
      <c r="I2046" s="7"/>
      <c r="J2046" s="7"/>
      <c r="K2046" s="7"/>
      <c r="L2046" s="7"/>
      <c r="M2046" s="3"/>
      <c r="N2046" s="2"/>
      <c r="O2046" s="7"/>
      <c r="P2046" s="2"/>
      <c r="Q2046" s="7"/>
      <c r="R2046" s="14"/>
      <c r="S2046" s="14"/>
      <c r="T2046" s="20"/>
      <c r="U2046" s="20"/>
      <c r="V2046" s="20"/>
      <c r="W2046" s="32"/>
      <c r="X2046" s="173"/>
      <c r="Y2046" s="174"/>
      <c r="Z2046" s="6"/>
      <c r="AA2046" s="6"/>
      <c r="AB2046" s="6"/>
      <c r="AC2046" s="6"/>
      <c r="AD2046" s="6"/>
      <c r="AE2046" s="6"/>
      <c r="AF2046" s="6"/>
      <c r="AG2046" s="6"/>
      <c r="AH2046" s="6"/>
      <c r="AI2046" s="6"/>
      <c r="AJ2046" s="6"/>
    </row>
    <row r="2047" spans="2:36" s="9" customFormat="1" ht="6" hidden="1" customHeight="1" x14ac:dyDescent="0.35">
      <c r="B2047" s="10"/>
      <c r="F2047" s="7"/>
      <c r="G2047" s="2"/>
      <c r="H2047" s="7"/>
      <c r="I2047" s="7"/>
      <c r="J2047" s="7"/>
      <c r="K2047" s="7"/>
      <c r="L2047" s="7"/>
      <c r="M2047" s="3"/>
      <c r="N2047" s="2"/>
      <c r="O2047" s="7"/>
      <c r="P2047" s="2"/>
      <c r="Q2047" s="7"/>
      <c r="R2047" s="14"/>
      <c r="S2047" s="14"/>
      <c r="T2047" s="20"/>
      <c r="U2047" s="20"/>
      <c r="V2047" s="20"/>
      <c r="W2047" s="32"/>
      <c r="X2047" s="173"/>
      <c r="Y2047" s="174"/>
      <c r="Z2047" s="6"/>
      <c r="AA2047" s="6"/>
      <c r="AB2047" s="6"/>
      <c r="AC2047" s="6"/>
      <c r="AD2047" s="6"/>
      <c r="AE2047" s="6"/>
      <c r="AF2047" s="6"/>
      <c r="AG2047" s="6"/>
      <c r="AH2047" s="6"/>
      <c r="AI2047" s="6"/>
      <c r="AJ2047" s="6"/>
    </row>
    <row r="2048" spans="2:36" s="9" customFormat="1" ht="6" hidden="1" customHeight="1" x14ac:dyDescent="0.35">
      <c r="B2048" s="10"/>
      <c r="F2048" s="7"/>
      <c r="G2048" s="2"/>
      <c r="H2048" s="7"/>
      <c r="I2048" s="7"/>
      <c r="J2048" s="7"/>
      <c r="K2048" s="7"/>
      <c r="L2048" s="7"/>
      <c r="M2048" s="3"/>
      <c r="N2048" s="2"/>
      <c r="O2048" s="7"/>
      <c r="P2048" s="2"/>
      <c r="Q2048" s="7"/>
      <c r="R2048" s="14"/>
      <c r="S2048" s="14"/>
      <c r="T2048" s="20"/>
      <c r="U2048" s="20"/>
      <c r="V2048" s="20"/>
      <c r="W2048" s="32"/>
      <c r="X2048" s="173"/>
      <c r="Y2048" s="174"/>
      <c r="Z2048" s="6"/>
      <c r="AA2048" s="6"/>
      <c r="AB2048" s="6"/>
      <c r="AC2048" s="6"/>
      <c r="AD2048" s="6"/>
      <c r="AE2048" s="6"/>
      <c r="AF2048" s="6"/>
      <c r="AG2048" s="6"/>
      <c r="AH2048" s="6"/>
      <c r="AI2048" s="6"/>
      <c r="AJ2048" s="6"/>
    </row>
    <row r="2049" spans="2:36" s="9" customFormat="1" ht="6" hidden="1" customHeight="1" x14ac:dyDescent="0.35">
      <c r="B2049" s="10"/>
      <c r="F2049" s="7"/>
      <c r="G2049" s="2"/>
      <c r="H2049" s="7"/>
      <c r="I2049" s="7"/>
      <c r="J2049" s="7"/>
      <c r="K2049" s="7"/>
      <c r="L2049" s="7"/>
      <c r="M2049" s="3"/>
      <c r="N2049" s="2"/>
      <c r="O2049" s="7"/>
      <c r="P2049" s="2"/>
      <c r="Q2049" s="7"/>
      <c r="R2049" s="14"/>
      <c r="S2049" s="14"/>
      <c r="T2049" s="20"/>
      <c r="U2049" s="20"/>
      <c r="V2049" s="20"/>
      <c r="W2049" s="32"/>
      <c r="X2049" s="173"/>
      <c r="Y2049" s="174"/>
      <c r="Z2049" s="6"/>
      <c r="AA2049" s="6"/>
      <c r="AB2049" s="6"/>
      <c r="AC2049" s="6"/>
      <c r="AD2049" s="6"/>
      <c r="AE2049" s="6"/>
      <c r="AF2049" s="6"/>
      <c r="AG2049" s="6"/>
      <c r="AH2049" s="6"/>
      <c r="AI2049" s="6"/>
      <c r="AJ2049" s="6"/>
    </row>
    <row r="2050" spans="2:36" s="9" customFormat="1" ht="6" hidden="1" customHeight="1" x14ac:dyDescent="0.35">
      <c r="B2050" s="10"/>
      <c r="F2050" s="7"/>
      <c r="G2050" s="2"/>
      <c r="H2050" s="7"/>
      <c r="I2050" s="7"/>
      <c r="J2050" s="7"/>
      <c r="K2050" s="7"/>
      <c r="L2050" s="7"/>
      <c r="M2050" s="3"/>
      <c r="N2050" s="2"/>
      <c r="O2050" s="7"/>
      <c r="P2050" s="2"/>
      <c r="Q2050" s="7"/>
      <c r="R2050" s="14"/>
      <c r="S2050" s="14"/>
      <c r="T2050" s="20"/>
      <c r="U2050" s="20"/>
      <c r="V2050" s="20"/>
      <c r="W2050" s="32"/>
      <c r="X2050" s="173"/>
      <c r="Y2050" s="174"/>
      <c r="Z2050" s="6"/>
      <c r="AA2050" s="6"/>
      <c r="AB2050" s="6"/>
      <c r="AC2050" s="6"/>
      <c r="AD2050" s="6"/>
      <c r="AE2050" s="6"/>
      <c r="AF2050" s="6"/>
      <c r="AG2050" s="6"/>
      <c r="AH2050" s="6"/>
      <c r="AI2050" s="6"/>
      <c r="AJ2050" s="6"/>
    </row>
    <row r="2051" spans="2:36" s="9" customFormat="1" ht="6" hidden="1" customHeight="1" x14ac:dyDescent="0.35">
      <c r="B2051" s="10"/>
      <c r="F2051" s="7"/>
      <c r="G2051" s="2"/>
      <c r="H2051" s="7"/>
      <c r="I2051" s="7"/>
      <c r="J2051" s="7"/>
      <c r="K2051" s="7"/>
      <c r="L2051" s="7"/>
      <c r="M2051" s="3"/>
      <c r="N2051" s="2"/>
      <c r="O2051" s="7"/>
      <c r="P2051" s="2"/>
      <c r="Q2051" s="7"/>
      <c r="R2051" s="14"/>
      <c r="S2051" s="14"/>
      <c r="T2051" s="20"/>
      <c r="U2051" s="20"/>
      <c r="V2051" s="20"/>
      <c r="W2051" s="32"/>
      <c r="X2051" s="173"/>
      <c r="Y2051" s="174"/>
      <c r="Z2051" s="6"/>
      <c r="AA2051" s="6"/>
      <c r="AB2051" s="6"/>
      <c r="AC2051" s="6"/>
      <c r="AD2051" s="6"/>
      <c r="AE2051" s="6"/>
      <c r="AF2051" s="6"/>
      <c r="AG2051" s="6"/>
      <c r="AH2051" s="6"/>
      <c r="AI2051" s="6"/>
      <c r="AJ2051" s="6"/>
    </row>
    <row r="2052" spans="2:36" s="9" customFormat="1" ht="6" hidden="1" customHeight="1" x14ac:dyDescent="0.35">
      <c r="B2052" s="10"/>
      <c r="F2052" s="7"/>
      <c r="G2052" s="2"/>
      <c r="H2052" s="7"/>
      <c r="I2052" s="7"/>
      <c r="J2052" s="7"/>
      <c r="K2052" s="7"/>
      <c r="L2052" s="7"/>
      <c r="M2052" s="3"/>
      <c r="N2052" s="2"/>
      <c r="O2052" s="7"/>
      <c r="P2052" s="2"/>
      <c r="Q2052" s="7"/>
      <c r="R2052" s="14"/>
      <c r="S2052" s="14"/>
      <c r="T2052" s="20"/>
      <c r="U2052" s="20"/>
      <c r="V2052" s="20"/>
      <c r="W2052" s="32"/>
      <c r="X2052" s="173"/>
      <c r="Y2052" s="174"/>
      <c r="Z2052" s="6"/>
      <c r="AA2052" s="6"/>
      <c r="AB2052" s="6"/>
      <c r="AC2052" s="6"/>
      <c r="AD2052" s="6"/>
      <c r="AE2052" s="6"/>
      <c r="AF2052" s="6"/>
      <c r="AG2052" s="6"/>
      <c r="AH2052" s="6"/>
      <c r="AI2052" s="6"/>
      <c r="AJ2052" s="6"/>
    </row>
    <row r="2055" spans="2:36" ht="12" hidden="1" customHeight="1" x14ac:dyDescent="0.35"/>
    <row r="2056" spans="2:36" ht="12" hidden="1" customHeight="1" x14ac:dyDescent="0.35"/>
    <row r="2057" spans="2:36" ht="9" hidden="1" customHeight="1" x14ac:dyDescent="0.35"/>
    <row r="2058" spans="2:36" ht="9.75" hidden="1" customHeight="1" x14ac:dyDescent="0.35"/>
    <row r="2059" spans="2:36" ht="3.75" hidden="1" customHeight="1" x14ac:dyDescent="0.35"/>
    <row r="4165" x14ac:dyDescent="0.35"/>
    <row r="4177" x14ac:dyDescent="0.35"/>
    <row r="4178" x14ac:dyDescent="0.35"/>
    <row r="4179" x14ac:dyDescent="0.35"/>
    <row r="4180" x14ac:dyDescent="0.35"/>
    <row r="4181" x14ac:dyDescent="0.35"/>
  </sheetData>
  <mergeCells count="29">
    <mergeCell ref="N7:V8"/>
    <mergeCell ref="N11:V12"/>
    <mergeCell ref="N2:N3"/>
    <mergeCell ref="G27:H27"/>
    <mergeCell ref="I27:J27"/>
    <mergeCell ref="K27:L27"/>
    <mergeCell ref="E7:L8"/>
    <mergeCell ref="E11:L12"/>
    <mergeCell ref="E27:F27"/>
    <mergeCell ref="E19:F19"/>
    <mergeCell ref="G19:H19"/>
    <mergeCell ref="I19:J19"/>
    <mergeCell ref="K19:L19"/>
    <mergeCell ref="E2:L3"/>
    <mergeCell ref="E15:L16"/>
    <mergeCell ref="N15:V16"/>
    <mergeCell ref="I51:J51"/>
    <mergeCell ref="K51:L51"/>
    <mergeCell ref="N101:V101"/>
    <mergeCell ref="E51:F51"/>
    <mergeCell ref="G51:H51"/>
    <mergeCell ref="E35:F35"/>
    <mergeCell ref="G35:H35"/>
    <mergeCell ref="I35:J35"/>
    <mergeCell ref="K35:L35"/>
    <mergeCell ref="E43:F43"/>
    <mergeCell ref="G43:H43"/>
    <mergeCell ref="I43:J43"/>
    <mergeCell ref="K43:L43"/>
  </mergeCells>
  <dataValidations count="2">
    <dataValidation type="list" allowBlank="1" showInputMessage="1" showErrorMessage="1" sqref="N7:V8" xr:uid="{00000000-0002-0000-0000-000000000000}">
      <formula1>GeoArea2</formula1>
    </dataValidation>
    <dataValidation type="list" allowBlank="1" showInputMessage="1" showErrorMessage="1" sqref="X18:Y19 X11:Y12" xr:uid="{00000000-0002-0000-0000-000001000000}">
      <formula1>$B$3:$B$172</formula1>
    </dataValidation>
  </dataValidations>
  <pageMargins left="0.25" right="0.25" top="0.75" bottom="0.75" header="0.3" footer="0.3"/>
  <pageSetup paperSize="9" scale="61" fitToHeight="0" orientation="landscape" r:id="rId1"/>
  <ignoredErrors>
    <ignoredError sqref="F53 I34 F24:F25 F56:F57 H24:H25 J22 J24:J25 H56:H57 J56:J57 H22 J53:J54 H53:H54" formula="1"/>
  </ignoredError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#REF!</xm:f>
          </x14:formula1>
          <xm:sqref>X7:Y8</xm:sqref>
        </x14:dataValidation>
        <x14:dataValidation type="list" allowBlank="1" showInputMessage="1" showErrorMessage="1" xr:uid="{00000000-0002-0000-0000-000003000000}">
          <x14:formula1>
            <xm:f>AgencyPickList!$I$1:$I$124</xm:f>
          </x14:formula1>
          <xm:sqref>N15:V16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0" tint="-0.14999847407452621"/>
    <pageSetUpPr fitToPage="1"/>
  </sheetPr>
  <dimension ref="A1:AX4133"/>
  <sheetViews>
    <sheetView showGridLines="0" zoomScaleNormal="100" workbookViewId="0">
      <selection activeCell="A2" sqref="A2"/>
    </sheetView>
  </sheetViews>
  <sheetFormatPr defaultColWidth="9" defaultRowHeight="14.25" customHeight="1" x14ac:dyDescent="0.35"/>
  <cols>
    <col min="1" max="1" width="4.453125" style="9" customWidth="1"/>
    <col min="2" max="2" width="4.453125" style="10" customWidth="1"/>
    <col min="3" max="3" width="60.81640625" style="9" bestFit="1" customWidth="1"/>
    <col min="4" max="4" width="1.54296875" style="9" customWidth="1"/>
    <col min="5" max="5" width="7.81640625" style="9" customWidth="1"/>
    <col min="6" max="6" width="7.81640625" style="7" customWidth="1"/>
    <col min="7" max="7" width="7.81640625" style="2" customWidth="1"/>
    <col min="8" max="12" width="7.81640625" style="7" customWidth="1"/>
    <col min="13" max="14" width="2.1796875" style="3" customWidth="1"/>
    <col min="15" max="15" width="33.1796875" style="2" customWidth="1"/>
    <col min="16" max="16" width="1.453125" style="7" customWidth="1"/>
    <col min="17" max="17" width="13" style="2" customWidth="1"/>
    <col min="18" max="18" width="13" style="7" customWidth="1"/>
    <col min="19" max="19" width="1.453125" style="14" customWidth="1"/>
    <col min="20" max="20" width="6.453125" style="14" customWidth="1"/>
    <col min="21" max="23" width="6.453125" style="20" customWidth="1"/>
    <col min="24" max="24" width="6.54296875" style="187" customWidth="1"/>
    <col min="25" max="25" width="9.1796875" style="173" bestFit="1" customWidth="1"/>
    <col min="26" max="26" width="13.81640625" style="174" customWidth="1"/>
    <col min="27" max="27" width="7.453125" style="6" customWidth="1"/>
    <col min="28" max="32" width="9" style="6" customWidth="1"/>
    <col min="33" max="33" width="9.54296875" style="6" customWidth="1"/>
    <col min="34" max="45" width="9" style="6" customWidth="1"/>
    <col min="46" max="46" width="29.54296875" style="6" customWidth="1"/>
    <col min="47" max="47" width="84.81640625" style="6" customWidth="1"/>
    <col min="48" max="50" width="9" style="6" customWidth="1"/>
    <col min="51" max="61" width="9" style="9" customWidth="1"/>
    <col min="62" max="62" width="1.54296875" style="9" customWidth="1"/>
    <col min="63" max="63" width="0.54296875" style="9" customWidth="1"/>
    <col min="64" max="64" width="1" style="9" customWidth="1"/>
    <col min="65" max="16384" width="9" style="9"/>
  </cols>
  <sheetData>
    <row r="1" spans="1:27" ht="2.25" customHeight="1" x14ac:dyDescent="0.35">
      <c r="A1" s="6" t="s">
        <v>521</v>
      </c>
    </row>
    <row r="2" spans="1:27" ht="21" customHeight="1" x14ac:dyDescent="0.35">
      <c r="C2" s="8"/>
      <c r="D2" s="50"/>
      <c r="E2" s="238" t="s">
        <v>1201</v>
      </c>
      <c r="F2" s="238"/>
      <c r="G2" s="238"/>
      <c r="H2" s="238"/>
      <c r="I2" s="238"/>
      <c r="J2" s="238"/>
      <c r="K2" s="238"/>
      <c r="L2" s="238"/>
      <c r="M2" s="50"/>
      <c r="N2" s="50"/>
      <c r="O2" s="229" t="str">
        <f>Partnership!N2</f>
        <v>Q1: 2024/25</v>
      </c>
      <c r="P2" s="251"/>
      <c r="Q2" s="251"/>
      <c r="R2" s="251"/>
      <c r="S2" s="29"/>
      <c r="T2" s="254"/>
      <c r="U2" s="254"/>
      <c r="V2" s="254"/>
      <c r="W2" s="254"/>
      <c r="X2" s="33"/>
      <c r="Z2" s="216"/>
    </row>
    <row r="3" spans="1:27" ht="14.9" customHeight="1" x14ac:dyDescent="0.35">
      <c r="D3" s="50"/>
      <c r="E3" s="238"/>
      <c r="F3" s="238"/>
      <c r="G3" s="238"/>
      <c r="H3" s="238"/>
      <c r="I3" s="238"/>
      <c r="J3" s="238"/>
      <c r="K3" s="238"/>
      <c r="L3" s="238"/>
      <c r="M3" s="50"/>
      <c r="N3" s="50"/>
      <c r="O3" s="229"/>
      <c r="P3" s="251"/>
      <c r="Q3" s="251"/>
      <c r="R3" s="251"/>
      <c r="S3" s="29"/>
      <c r="T3" s="254"/>
      <c r="U3" s="254"/>
      <c r="V3" s="254"/>
      <c r="W3" s="254"/>
      <c r="X3" s="33"/>
      <c r="Z3" s="216"/>
    </row>
    <row r="4" spans="1:27" ht="6" customHeight="1" x14ac:dyDescent="0.35">
      <c r="T4" s="254"/>
      <c r="U4" s="254"/>
      <c r="V4" s="254"/>
      <c r="W4" s="254"/>
    </row>
    <row r="5" spans="1:27" ht="6" customHeight="1" x14ac:dyDescent="0.35"/>
    <row r="6" spans="1:27" ht="14.25" customHeight="1" thickBot="1" x14ac:dyDescent="0.4">
      <c r="O6" s="252" t="s">
        <v>1175</v>
      </c>
      <c r="P6" s="253"/>
      <c r="Q6" s="253"/>
      <c r="R6" s="253"/>
      <c r="S6" s="13"/>
      <c r="T6" s="13"/>
      <c r="U6" s="13"/>
      <c r="V6" s="13"/>
      <c r="W6" s="13"/>
      <c r="X6" s="34"/>
    </row>
    <row r="7" spans="1:27" ht="9.65" customHeight="1" thickTop="1" x14ac:dyDescent="0.35">
      <c r="E7" s="232" t="s">
        <v>590</v>
      </c>
      <c r="F7" s="233"/>
      <c r="G7" s="233"/>
      <c r="H7" s="233"/>
      <c r="I7" s="233"/>
      <c r="J7" s="233"/>
      <c r="K7" s="233"/>
      <c r="L7" s="233"/>
      <c r="M7" s="5"/>
      <c r="N7" s="5"/>
      <c r="O7" s="223" t="s">
        <v>82</v>
      </c>
      <c r="P7" s="224"/>
      <c r="Q7" s="224"/>
      <c r="R7" s="224"/>
      <c r="S7" s="224"/>
      <c r="T7" s="224"/>
      <c r="U7" s="224"/>
      <c r="V7" s="224"/>
      <c r="W7" s="225"/>
      <c r="X7" s="34"/>
    </row>
    <row r="8" spans="1:27" ht="12" customHeight="1" thickBot="1" x14ac:dyDescent="0.4">
      <c r="E8" s="234"/>
      <c r="F8" s="235"/>
      <c r="G8" s="235"/>
      <c r="H8" s="235"/>
      <c r="I8" s="235"/>
      <c r="J8" s="235"/>
      <c r="K8" s="235"/>
      <c r="L8" s="235"/>
      <c r="M8" s="5"/>
      <c r="N8" s="5"/>
      <c r="O8" s="226"/>
      <c r="P8" s="227"/>
      <c r="Q8" s="227"/>
      <c r="R8" s="227"/>
      <c r="S8" s="227"/>
      <c r="T8" s="227"/>
      <c r="U8" s="227"/>
      <c r="V8" s="227"/>
      <c r="W8" s="228"/>
      <c r="X8" s="34"/>
    </row>
    <row r="9" spans="1:27" ht="9.65" customHeight="1" thickTop="1" thickBot="1" x14ac:dyDescent="0.4">
      <c r="E9" s="74"/>
      <c r="F9" s="75"/>
      <c r="G9" s="76"/>
      <c r="H9" s="75"/>
      <c r="I9" s="75"/>
      <c r="J9" s="75"/>
      <c r="K9" s="75"/>
      <c r="L9" s="75"/>
      <c r="O9" s="83"/>
      <c r="P9" s="83"/>
      <c r="Q9" s="83"/>
      <c r="R9" s="83"/>
      <c r="S9" s="83"/>
      <c r="T9" s="83"/>
      <c r="U9" s="83"/>
      <c r="V9" s="83"/>
      <c r="W9" s="83"/>
      <c r="X9" s="34"/>
    </row>
    <row r="10" spans="1:27" ht="12" customHeight="1" x14ac:dyDescent="0.35">
      <c r="E10" s="247" t="s">
        <v>589</v>
      </c>
      <c r="F10" s="248"/>
      <c r="G10" s="248"/>
      <c r="H10" s="248"/>
      <c r="I10" s="248"/>
      <c r="J10" s="248"/>
      <c r="K10" s="248"/>
      <c r="L10" s="248"/>
      <c r="M10" s="5"/>
      <c r="N10" s="5"/>
      <c r="O10" s="223" t="s">
        <v>2120</v>
      </c>
      <c r="P10" s="224"/>
      <c r="Q10" s="224"/>
      <c r="R10" s="224"/>
      <c r="S10" s="224"/>
      <c r="T10" s="224"/>
      <c r="U10" s="224"/>
      <c r="V10" s="224"/>
      <c r="W10" s="225"/>
      <c r="X10" s="35"/>
      <c r="AA10" s="6" t="str">
        <f>LEFT(AgencyList,5)</f>
        <v>Local</v>
      </c>
    </row>
    <row r="11" spans="1:27" ht="12" customHeight="1" thickBot="1" x14ac:dyDescent="0.4">
      <c r="E11" s="249"/>
      <c r="F11" s="250"/>
      <c r="G11" s="250"/>
      <c r="H11" s="250"/>
      <c r="I11" s="250"/>
      <c r="J11" s="250"/>
      <c r="K11" s="250"/>
      <c r="L11" s="250"/>
      <c r="M11" s="5"/>
      <c r="N11" s="5"/>
      <c r="O11" s="226"/>
      <c r="P11" s="227"/>
      <c r="Q11" s="227"/>
      <c r="R11" s="227"/>
      <c r="S11" s="227"/>
      <c r="T11" s="227"/>
      <c r="U11" s="227"/>
      <c r="V11" s="227"/>
      <c r="W11" s="228"/>
      <c r="X11" s="35"/>
    </row>
    <row r="12" spans="1:27" ht="15" hidden="1" customHeight="1" thickBot="1" x14ac:dyDescent="0.4">
      <c r="E12" s="77" t="e">
        <f>INDEX(#REF!,MATCH(List_Value,#REF!,0))</f>
        <v>#REF!</v>
      </c>
      <c r="F12" s="78" t="e">
        <f>LEFT(Provider_Value,5)</f>
        <v>#REF!</v>
      </c>
      <c r="G12" s="79"/>
      <c r="H12" s="78"/>
      <c r="I12" s="78"/>
      <c r="J12" s="78"/>
      <c r="K12" s="78"/>
      <c r="L12" s="78"/>
      <c r="M12" s="162"/>
      <c r="N12" s="162"/>
      <c r="O12" s="163"/>
      <c r="P12" s="164"/>
      <c r="Q12" s="163"/>
      <c r="R12" s="165"/>
      <c r="S12" s="87"/>
      <c r="T12" s="87"/>
      <c r="U12" s="87"/>
      <c r="V12" s="87"/>
      <c r="W12" s="87"/>
      <c r="X12" s="188"/>
    </row>
    <row r="13" spans="1:27" ht="9" customHeight="1" thickBot="1" x14ac:dyDescent="0.4">
      <c r="C13" s="48"/>
      <c r="E13" s="80"/>
      <c r="F13" s="81"/>
      <c r="G13" s="82"/>
      <c r="H13" s="81"/>
      <c r="I13" s="81"/>
      <c r="J13" s="81"/>
      <c r="K13" s="81"/>
      <c r="L13" s="81"/>
      <c r="M13" s="162"/>
      <c r="N13" s="171"/>
      <c r="O13" s="166"/>
      <c r="P13" s="167"/>
      <c r="Q13" s="166"/>
      <c r="R13" s="168"/>
      <c r="S13" s="87"/>
      <c r="T13" s="87"/>
      <c r="U13" s="87"/>
      <c r="V13" s="87"/>
      <c r="W13" s="87"/>
      <c r="X13" s="188"/>
    </row>
    <row r="14" spans="1:27" ht="12" customHeight="1" x14ac:dyDescent="0.35">
      <c r="E14" s="247" t="s">
        <v>1214</v>
      </c>
      <c r="F14" s="248"/>
      <c r="G14" s="248"/>
      <c r="H14" s="248"/>
      <c r="I14" s="248"/>
      <c r="J14" s="248"/>
      <c r="K14" s="248"/>
      <c r="L14" s="248"/>
      <c r="M14" s="5"/>
      <c r="N14" s="5"/>
      <c r="O14" s="223" t="str">
        <f>IF(AgencyList="Local Authority Totals -- Use dropdown for Provider Totals","N/A",VLOOKUP(Agency_Code,AgencyPickList!A:F,6,0))</f>
        <v>N/A</v>
      </c>
      <c r="P14" s="224"/>
      <c r="Q14" s="224"/>
      <c r="R14" s="224"/>
      <c r="S14" s="224"/>
      <c r="T14" s="224"/>
      <c r="U14" s="224"/>
      <c r="V14" s="224"/>
      <c r="W14" s="225"/>
      <c r="X14" s="35"/>
    </row>
    <row r="15" spans="1:27" ht="12" customHeight="1" thickBot="1" x14ac:dyDescent="0.4">
      <c r="E15" s="249"/>
      <c r="F15" s="250"/>
      <c r="G15" s="250"/>
      <c r="H15" s="250"/>
      <c r="I15" s="250"/>
      <c r="J15" s="250"/>
      <c r="K15" s="250"/>
      <c r="L15" s="250"/>
      <c r="M15" s="5"/>
      <c r="N15" s="5"/>
      <c r="O15" s="226"/>
      <c r="P15" s="227"/>
      <c r="Q15" s="227"/>
      <c r="R15" s="227"/>
      <c r="S15" s="227"/>
      <c r="T15" s="227"/>
      <c r="U15" s="227"/>
      <c r="V15" s="227"/>
      <c r="W15" s="228"/>
      <c r="X15" s="35"/>
    </row>
    <row r="16" spans="1:27" ht="9.65" customHeight="1" x14ac:dyDescent="0.35">
      <c r="E16" s="77" t="e">
        <f>INDEX(#REF!,MATCH(List_Value,#REF!,0))</f>
        <v>#REF!</v>
      </c>
      <c r="F16" s="78" t="e">
        <f>LEFT(Provider_Value,5)</f>
        <v>#REF!</v>
      </c>
      <c r="G16" s="79"/>
      <c r="H16" s="78"/>
      <c r="I16" s="78"/>
      <c r="J16" s="78"/>
      <c r="K16" s="78"/>
      <c r="L16" s="78"/>
      <c r="M16" s="162"/>
      <c r="N16" s="162"/>
      <c r="O16" s="163"/>
      <c r="P16" s="164"/>
      <c r="Q16" s="163"/>
      <c r="R16" s="165"/>
      <c r="S16" s="87"/>
      <c r="T16" s="87"/>
      <c r="U16" s="87"/>
      <c r="V16" s="87"/>
      <c r="W16" s="87"/>
      <c r="X16" s="188"/>
    </row>
    <row r="17" spans="2:50" ht="9" hidden="1" customHeight="1" x14ac:dyDescent="0.35">
      <c r="E17" s="80"/>
      <c r="F17" s="81"/>
      <c r="G17" s="82"/>
      <c r="H17" s="81"/>
      <c r="I17" s="81"/>
      <c r="J17" s="81"/>
      <c r="K17" s="81"/>
      <c r="L17" s="81"/>
      <c r="M17" s="4"/>
      <c r="N17" s="172"/>
      <c r="O17" s="88"/>
      <c r="P17" s="89"/>
      <c r="Q17" s="88"/>
      <c r="R17" s="90"/>
      <c r="S17" s="87"/>
      <c r="T17" s="87"/>
      <c r="U17" s="87"/>
      <c r="V17" s="87"/>
      <c r="W17" s="87"/>
      <c r="X17" s="188"/>
    </row>
    <row r="18" spans="2:50" ht="12" hidden="1" customHeight="1" x14ac:dyDescent="0.35">
      <c r="E18" s="243" t="s">
        <v>545</v>
      </c>
      <c r="F18" s="244"/>
      <c r="G18" s="244"/>
      <c r="H18" s="244"/>
      <c r="I18" s="244"/>
      <c r="J18" s="244"/>
      <c r="K18" s="244"/>
      <c r="L18" s="244"/>
      <c r="M18" s="49"/>
      <c r="N18" s="133"/>
      <c r="O18" s="223" t="s">
        <v>551</v>
      </c>
      <c r="P18" s="224"/>
      <c r="Q18" s="224"/>
      <c r="R18" s="224"/>
      <c r="S18" s="224"/>
      <c r="T18" s="224"/>
      <c r="U18" s="224"/>
      <c r="V18" s="224"/>
      <c r="W18" s="225"/>
      <c r="X18" s="35"/>
    </row>
    <row r="19" spans="2:50" ht="12" hidden="1" customHeight="1" x14ac:dyDescent="0.35">
      <c r="E19" s="245"/>
      <c r="F19" s="246"/>
      <c r="G19" s="246"/>
      <c r="H19" s="246"/>
      <c r="I19" s="246"/>
      <c r="J19" s="246"/>
      <c r="K19" s="246"/>
      <c r="L19" s="246"/>
      <c r="M19" s="49"/>
      <c r="N19" s="133"/>
      <c r="O19" s="226"/>
      <c r="P19" s="227"/>
      <c r="Q19" s="227"/>
      <c r="R19" s="227"/>
      <c r="S19" s="227"/>
      <c r="T19" s="227"/>
      <c r="U19" s="227"/>
      <c r="V19" s="227"/>
      <c r="W19" s="228"/>
      <c r="X19" s="35"/>
    </row>
    <row r="20" spans="2:50" ht="9" hidden="1" customHeight="1" x14ac:dyDescent="0.35">
      <c r="E20" s="192"/>
      <c r="F20" s="193"/>
      <c r="G20" s="194"/>
      <c r="H20" s="193"/>
      <c r="I20" s="193"/>
      <c r="J20" s="193"/>
      <c r="K20" s="193"/>
      <c r="L20" s="193"/>
      <c r="O20" s="67"/>
      <c r="P20" s="66"/>
      <c r="Q20" s="67"/>
      <c r="R20" s="66"/>
      <c r="S20" s="87"/>
      <c r="T20" s="87"/>
      <c r="U20" s="91"/>
      <c r="V20" s="91"/>
      <c r="W20" s="91"/>
    </row>
    <row r="21" spans="2:50" ht="12" hidden="1" customHeight="1" x14ac:dyDescent="0.35">
      <c r="E21" s="243" t="s">
        <v>546</v>
      </c>
      <c r="F21" s="244"/>
      <c r="G21" s="244"/>
      <c r="H21" s="244"/>
      <c r="I21" s="244"/>
      <c r="J21" s="244"/>
      <c r="K21" s="244"/>
      <c r="L21" s="244"/>
      <c r="M21" s="5"/>
      <c r="N21" s="5"/>
      <c r="O21" s="223" t="s">
        <v>555</v>
      </c>
      <c r="P21" s="224"/>
      <c r="Q21" s="224"/>
      <c r="R21" s="224"/>
      <c r="S21" s="224"/>
      <c r="T21" s="224"/>
      <c r="U21" s="224"/>
      <c r="V21" s="224"/>
      <c r="W21" s="225"/>
      <c r="X21" s="35"/>
    </row>
    <row r="22" spans="2:50" ht="12" hidden="1" customHeight="1" x14ac:dyDescent="0.35">
      <c r="E22" s="245"/>
      <c r="F22" s="246"/>
      <c r="G22" s="246"/>
      <c r="H22" s="246"/>
      <c r="I22" s="246"/>
      <c r="J22" s="246"/>
      <c r="K22" s="246"/>
      <c r="L22" s="246"/>
      <c r="M22" s="5"/>
      <c r="N22" s="5"/>
      <c r="O22" s="226"/>
      <c r="P22" s="227"/>
      <c r="Q22" s="227"/>
      <c r="R22" s="227"/>
      <c r="S22" s="227"/>
      <c r="T22" s="227"/>
      <c r="U22" s="227"/>
      <c r="V22" s="227"/>
      <c r="W22" s="228"/>
      <c r="X22" s="35"/>
    </row>
    <row r="23" spans="2:50" ht="9" hidden="1" customHeight="1" x14ac:dyDescent="0.35">
      <c r="E23" s="192"/>
      <c r="F23" s="193"/>
      <c r="G23" s="194"/>
      <c r="H23" s="193"/>
      <c r="I23" s="193"/>
      <c r="J23" s="193"/>
      <c r="K23" s="193"/>
      <c r="L23" s="193"/>
      <c r="O23" s="67"/>
      <c r="P23" s="66"/>
      <c r="Q23" s="67"/>
      <c r="R23" s="66"/>
      <c r="S23" s="87"/>
      <c r="T23" s="87"/>
      <c r="U23" s="91"/>
      <c r="V23" s="91"/>
      <c r="W23" s="91"/>
    </row>
    <row r="24" spans="2:50" ht="12" hidden="1" customHeight="1" x14ac:dyDescent="0.35">
      <c r="E24" s="243" t="s">
        <v>594</v>
      </c>
      <c r="F24" s="244"/>
      <c r="G24" s="244"/>
      <c r="H24" s="244"/>
      <c r="I24" s="244"/>
      <c r="J24" s="244"/>
      <c r="K24" s="244"/>
      <c r="L24" s="244"/>
      <c r="M24" s="5"/>
      <c r="N24" s="5"/>
      <c r="O24" s="223" t="s">
        <v>595</v>
      </c>
      <c r="P24" s="224"/>
      <c r="Q24" s="224"/>
      <c r="R24" s="224"/>
      <c r="S24" s="224"/>
      <c r="T24" s="224"/>
      <c r="U24" s="224"/>
      <c r="V24" s="224"/>
      <c r="W24" s="225"/>
      <c r="X24" s="35"/>
    </row>
    <row r="25" spans="2:50" ht="12" hidden="1" customHeight="1" x14ac:dyDescent="0.35">
      <c r="E25" s="245"/>
      <c r="F25" s="246"/>
      <c r="G25" s="246"/>
      <c r="H25" s="246"/>
      <c r="I25" s="246"/>
      <c r="J25" s="246"/>
      <c r="K25" s="246"/>
      <c r="L25" s="246"/>
      <c r="M25" s="5"/>
      <c r="N25" s="5"/>
      <c r="O25" s="226"/>
      <c r="P25" s="227"/>
      <c r="Q25" s="227"/>
      <c r="R25" s="227"/>
      <c r="S25" s="227"/>
      <c r="T25" s="227"/>
      <c r="U25" s="227"/>
      <c r="V25" s="227"/>
      <c r="W25" s="228"/>
      <c r="X25" s="35"/>
    </row>
    <row r="26" spans="2:50" ht="12.65" customHeight="1" x14ac:dyDescent="0.35">
      <c r="B26" s="9"/>
      <c r="E26" s="195" t="s">
        <v>1176</v>
      </c>
      <c r="F26" s="196"/>
      <c r="G26" s="196"/>
      <c r="H26" s="196"/>
      <c r="I26" s="196"/>
      <c r="J26" s="196"/>
      <c r="K26" s="196"/>
      <c r="L26" s="196"/>
      <c r="M26" s="104"/>
      <c r="N26" s="104"/>
      <c r="O26" s="105"/>
      <c r="P26" s="105"/>
      <c r="Q26" s="105"/>
      <c r="R26" s="105"/>
      <c r="S26" s="105"/>
      <c r="T26" s="105"/>
      <c r="U26" s="105"/>
      <c r="V26" s="105"/>
      <c r="W26" s="105"/>
      <c r="X26" s="189"/>
    </row>
    <row r="27" spans="2:50" s="10" customFormat="1" ht="12" customHeight="1" x14ac:dyDescent="0.35">
      <c r="E27" s="56"/>
      <c r="F27" s="56"/>
      <c r="G27" s="56"/>
      <c r="H27" s="56"/>
      <c r="I27" s="56"/>
      <c r="J27" s="56"/>
      <c r="K27" s="56"/>
      <c r="L27" s="56"/>
      <c r="M27" s="5"/>
      <c r="N27" s="5"/>
      <c r="O27" s="55"/>
      <c r="P27" s="55"/>
      <c r="Q27" s="55"/>
      <c r="R27" s="55"/>
      <c r="S27" s="55"/>
      <c r="T27" s="55"/>
      <c r="U27" s="55"/>
      <c r="V27" s="55"/>
      <c r="W27" s="55"/>
      <c r="X27" s="35"/>
      <c r="Y27" s="58"/>
      <c r="Z27" s="5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row>
    <row r="28" spans="2:50" s="12" customFormat="1" ht="15.65" customHeight="1" x14ac:dyDescent="0.35">
      <c r="B28" s="15"/>
      <c r="C28" s="217" t="str">
        <f>_xlfn.CONCAT(Agency_Code,E$28)</f>
        <v>LocalQ1</v>
      </c>
      <c r="E28" s="236" t="s">
        <v>1202</v>
      </c>
      <c r="F28" s="237"/>
      <c r="G28" s="236" t="s">
        <v>1203</v>
      </c>
      <c r="H28" s="237"/>
      <c r="I28" s="236" t="s">
        <v>1204</v>
      </c>
      <c r="J28" s="237"/>
      <c r="K28" s="236" t="s">
        <v>1205</v>
      </c>
      <c r="L28" s="237"/>
      <c r="M28" s="118"/>
      <c r="N28" s="118"/>
      <c r="O28" s="131"/>
      <c r="P28" s="131"/>
      <c r="Q28" s="131"/>
      <c r="R28" s="131"/>
      <c r="S28" s="131"/>
      <c r="T28" s="131"/>
      <c r="U28" s="131"/>
      <c r="V28" s="131"/>
      <c r="W28" s="131"/>
      <c r="X28" s="110"/>
      <c r="Y28" s="173"/>
      <c r="Z28" s="174"/>
      <c r="AA28" s="6"/>
      <c r="AB28" s="6"/>
      <c r="AC28" s="6"/>
      <c r="AD28" s="6"/>
      <c r="AE28" s="6"/>
      <c r="AF28" s="6"/>
      <c r="AG28" s="6"/>
      <c r="AH28" s="6"/>
      <c r="AI28" s="6"/>
      <c r="AJ28" s="6"/>
      <c r="AK28" s="6"/>
      <c r="AL28" s="6"/>
      <c r="AM28" s="6"/>
      <c r="AN28" s="6"/>
      <c r="AO28" s="6"/>
      <c r="AP28" s="6"/>
      <c r="AQ28" s="6"/>
      <c r="AR28" s="6"/>
      <c r="AS28" s="6"/>
      <c r="AT28" s="6"/>
      <c r="AU28" s="6"/>
      <c r="AV28" s="6"/>
      <c r="AW28" s="6"/>
      <c r="AX28" s="6"/>
    </row>
    <row r="29" spans="2:50" s="12" customFormat="1" ht="15.65" customHeight="1" x14ac:dyDescent="0.35">
      <c r="B29" s="15"/>
      <c r="C29" s="64" t="s">
        <v>1213</v>
      </c>
      <c r="D29" s="63"/>
      <c r="E29" s="114" t="s">
        <v>1206</v>
      </c>
      <c r="F29" s="143" t="s">
        <v>1207</v>
      </c>
      <c r="G29" s="114" t="s">
        <v>1206</v>
      </c>
      <c r="H29" s="114" t="s">
        <v>1207</v>
      </c>
      <c r="I29" s="114" t="s">
        <v>1206</v>
      </c>
      <c r="J29" s="114" t="s">
        <v>1207</v>
      </c>
      <c r="K29" s="114" t="s">
        <v>1206</v>
      </c>
      <c r="L29" s="113" t="s">
        <v>1207</v>
      </c>
      <c r="M29" s="118"/>
      <c r="N29" s="118"/>
      <c r="O29" s="131"/>
      <c r="P29" s="131"/>
      <c r="Q29" s="131"/>
      <c r="R29" s="131"/>
      <c r="S29" s="131"/>
      <c r="T29" s="131"/>
      <c r="U29" s="131"/>
      <c r="V29" s="131"/>
      <c r="W29" s="131"/>
      <c r="X29" s="110"/>
      <c r="Y29" s="173"/>
      <c r="Z29" s="174"/>
      <c r="AA29" s="6"/>
      <c r="AB29" s="6"/>
      <c r="AC29" s="6"/>
      <c r="AD29" s="6"/>
      <c r="AE29" s="6"/>
      <c r="AF29" s="6"/>
      <c r="AG29" s="6"/>
      <c r="AH29" s="6"/>
      <c r="AI29" s="6"/>
      <c r="AJ29" s="6"/>
      <c r="AK29" s="6"/>
      <c r="AL29" s="6"/>
      <c r="AM29" s="6"/>
      <c r="AN29" s="6"/>
      <c r="AO29" s="6"/>
      <c r="AP29" s="6"/>
      <c r="AQ29" s="6"/>
      <c r="AR29" s="6"/>
      <c r="AS29" s="6"/>
      <c r="AT29" s="6"/>
      <c r="AU29" s="6"/>
      <c r="AV29" s="6"/>
      <c r="AW29" s="6"/>
      <c r="AX29" s="6"/>
    </row>
    <row r="30" spans="2:50" s="12" customFormat="1" ht="14.9" customHeight="1" x14ac:dyDescent="0.35">
      <c r="B30" s="15"/>
      <c r="C30" s="61" t="s">
        <v>1208</v>
      </c>
      <c r="D30" s="144"/>
      <c r="E30" s="112" t="str">
        <f>IFERROR(VLOOKUP(_xlfn.CONCAT(Agency_Code,E$28),Provider_depot!A:J,10,0),"")</f>
        <v>Local</v>
      </c>
      <c r="F30" s="112" t="s">
        <v>567</v>
      </c>
      <c r="G30" s="112" t="str">
        <f>IFERROR(VLOOKUP(_xlfn.CONCAT($AA$10,G$28),Provider_depot!A:J,10,0),"")</f>
        <v>Local</v>
      </c>
      <c r="H30" s="112" t="s">
        <v>567</v>
      </c>
      <c r="I30" s="112" t="str">
        <f>IFERROR(VLOOKUP(_xlfn.CONCAT($AA$10,I$28),Provider_depot!A:J,10,0),"")</f>
        <v>Local</v>
      </c>
      <c r="J30" s="112" t="s">
        <v>567</v>
      </c>
      <c r="K30" s="112" t="str">
        <f>IFERROR(VLOOKUP(_xlfn.CONCAT($AA$10,K$28),Provider_depot!A:J,10,0),"")</f>
        <v>Local</v>
      </c>
      <c r="L30" s="112" t="s">
        <v>567</v>
      </c>
      <c r="M30" s="119"/>
      <c r="N30" s="119"/>
      <c r="O30" s="119"/>
      <c r="P30" s="30"/>
      <c r="Q30" s="119"/>
      <c r="R30" s="30"/>
      <c r="S30" s="30"/>
      <c r="T30" s="30"/>
      <c r="U30" s="30"/>
      <c r="V30" s="30"/>
      <c r="W30" s="120"/>
      <c r="X30" s="187"/>
      <c r="Y30" s="173"/>
      <c r="Z30" s="174"/>
      <c r="AA30" s="6"/>
      <c r="AB30" s="6"/>
      <c r="AC30" s="6" t="s">
        <v>1202</v>
      </c>
      <c r="AD30" s="6" t="s">
        <v>1203</v>
      </c>
      <c r="AE30" s="6" t="s">
        <v>1204</v>
      </c>
      <c r="AF30" s="6" t="s">
        <v>1205</v>
      </c>
      <c r="AG30" s="6"/>
      <c r="AH30" s="6"/>
      <c r="AI30" s="6"/>
      <c r="AJ30" s="6"/>
      <c r="AK30" s="6"/>
      <c r="AL30" s="6"/>
      <c r="AM30" s="6"/>
      <c r="AN30" s="6"/>
      <c r="AO30" s="6"/>
      <c r="AP30" s="6"/>
      <c r="AQ30" s="6"/>
      <c r="AR30" s="6"/>
      <c r="AS30" s="6"/>
      <c r="AT30" s="6"/>
      <c r="AU30" s="6"/>
      <c r="AV30" s="6"/>
      <c r="AW30" s="6"/>
      <c r="AX30" s="6"/>
    </row>
    <row r="31" spans="2:50" s="12" customFormat="1" ht="14.9" customHeight="1" x14ac:dyDescent="0.35">
      <c r="B31" s="15"/>
      <c r="C31" s="61" t="s">
        <v>1209</v>
      </c>
      <c r="D31" s="144"/>
      <c r="E31" s="112" t="str">
        <f>IFERROR(VLOOKUP(_xlfn.CONCAT(Agency_Code,E$28),Provider_depot!A:J,9,0),"")</f>
        <v>-</v>
      </c>
      <c r="F31" s="145" t="str">
        <f>IF(ISERROR(E31/E$30),"-",(E31/E$30))</f>
        <v>-</v>
      </c>
      <c r="G31" s="112" t="str">
        <f>IFERROR(VLOOKUP(_xlfn.CONCAT($AA$10,G$28),Provider_depot!A:J,9,0),"")</f>
        <v>-</v>
      </c>
      <c r="H31" s="145" t="str">
        <f>IF(ISERROR(G31/G$30),"-",(G31/G$30))</f>
        <v>-</v>
      </c>
      <c r="I31" s="112" t="str">
        <f>IFERROR(VLOOKUP(_xlfn.CONCAT($AA$10,I$28),Provider_depot!A:J,9,0),"")</f>
        <v>-</v>
      </c>
      <c r="J31" s="145" t="str">
        <f>IF(ISERROR(I31/I$30),"-",(I31/I$30))</f>
        <v>-</v>
      </c>
      <c r="K31" s="112" t="str">
        <f>IFERROR(VLOOKUP(_xlfn.CONCAT($AA$10,K$28),Provider_depot!A:I,9,0),"")</f>
        <v>-</v>
      </c>
      <c r="L31" s="145" t="str">
        <f>IF(ISERROR(K31/K$30),"-",(K31/K$30))</f>
        <v>-</v>
      </c>
      <c r="M31" s="121"/>
      <c r="N31" s="121"/>
      <c r="O31" s="13"/>
      <c r="P31" s="13"/>
      <c r="Q31" s="96"/>
      <c r="R31" s="96"/>
      <c r="S31" s="94"/>
      <c r="T31" s="94"/>
      <c r="U31" s="94"/>
      <c r="V31" s="94"/>
      <c r="W31" s="23"/>
      <c r="X31" s="27"/>
      <c r="Y31" s="173"/>
      <c r="Z31" s="174"/>
      <c r="AA31" s="6"/>
      <c r="AB31" s="6" t="str">
        <f>AgencyList</f>
        <v>Local Authority Totals -- Use dropdown for Provider Totals</v>
      </c>
      <c r="AC31" s="169" t="str">
        <f>F31</f>
        <v>-</v>
      </c>
      <c r="AD31" s="169" t="str">
        <f>H31</f>
        <v>-</v>
      </c>
      <c r="AE31" s="169" t="str">
        <f>J31</f>
        <v>-</v>
      </c>
      <c r="AF31" s="170" t="str">
        <f>L31</f>
        <v>-</v>
      </c>
      <c r="AG31" s="6"/>
      <c r="AH31" s="6"/>
      <c r="AI31" s="6"/>
      <c r="AJ31" s="6"/>
      <c r="AK31" s="6"/>
      <c r="AL31" s="6"/>
      <c r="AM31" s="6"/>
      <c r="AN31" s="6"/>
      <c r="AO31" s="6"/>
      <c r="AP31" s="6"/>
      <c r="AQ31" s="6"/>
      <c r="AR31" s="6"/>
      <c r="AS31" s="6"/>
      <c r="AT31" s="6"/>
      <c r="AU31" s="6"/>
      <c r="AV31" s="6"/>
      <c r="AW31" s="6"/>
      <c r="AX31" s="6"/>
    </row>
    <row r="32" spans="2:50" s="12" customFormat="1" ht="14.9" customHeight="1" x14ac:dyDescent="0.35">
      <c r="B32" s="15"/>
      <c r="C32" s="61" t="s">
        <v>2239</v>
      </c>
      <c r="D32" s="144"/>
      <c r="E32" s="112" t="str">
        <f>IFERROR(VLOOKUP(_xlfn.CONCAT(Agency_Code,E$28),Provider_depot!A:J,8,0),"")</f>
        <v>-</v>
      </c>
      <c r="F32" s="145" t="str">
        <f>IF(ISERROR(E32/E$30),"-",(E32/E$30))</f>
        <v>-</v>
      </c>
      <c r="G32" s="112" t="str">
        <f>IFERROR(VLOOKUP(_xlfn.CONCAT($AA$10,G$28),Provider_depot!A:J,8,0),"")</f>
        <v>-</v>
      </c>
      <c r="H32" s="145" t="str">
        <f>IF(ISERROR(G32/G$30),"-",(G32/G$30))</f>
        <v>-</v>
      </c>
      <c r="I32" s="112" t="str">
        <f>IFERROR(VLOOKUP(_xlfn.CONCAT($AA$10,I$28),Provider_depot!A:J,8,0),"")</f>
        <v>-</v>
      </c>
      <c r="J32" s="145" t="str">
        <f>IF(ISERROR(I32/I$30),"-",(I32/I$30))</f>
        <v>-</v>
      </c>
      <c r="K32" s="112" t="str">
        <f>IFERROR(VLOOKUP(_xlfn.CONCAT($AA$10,K$28),Provider_depot!A:I,8,0),"")</f>
        <v>-</v>
      </c>
      <c r="L32" s="145" t="str">
        <f>IF(ISERROR(K32/K$30),"-",(K32/K$30))</f>
        <v>-</v>
      </c>
      <c r="M32" s="121"/>
      <c r="N32" s="121"/>
      <c r="O32" s="13"/>
      <c r="P32" s="13"/>
      <c r="Q32" s="96"/>
      <c r="R32" s="96"/>
      <c r="S32" s="94"/>
      <c r="T32" s="94"/>
      <c r="U32" s="94"/>
      <c r="V32" s="94"/>
      <c r="W32" s="23"/>
      <c r="X32" s="27"/>
      <c r="Y32" s="173"/>
      <c r="Z32" s="174"/>
      <c r="AA32" s="6"/>
      <c r="AB32" s="6"/>
      <c r="AC32" s="169"/>
      <c r="AD32" s="169"/>
      <c r="AE32" s="169"/>
      <c r="AF32" s="170"/>
      <c r="AG32" s="6"/>
      <c r="AH32" s="6"/>
      <c r="AI32" s="6"/>
      <c r="AJ32" s="6"/>
      <c r="AK32" s="6"/>
      <c r="AL32" s="6"/>
      <c r="AM32" s="6"/>
      <c r="AN32" s="6"/>
      <c r="AO32" s="6"/>
      <c r="AP32" s="6"/>
      <c r="AQ32" s="6"/>
      <c r="AR32" s="6"/>
      <c r="AS32" s="6"/>
      <c r="AT32" s="6"/>
      <c r="AU32" s="6"/>
      <c r="AV32" s="6"/>
      <c r="AW32" s="6"/>
      <c r="AX32" s="6"/>
    </row>
    <row r="33" spans="2:50" s="12" customFormat="1" ht="14.9" customHeight="1" x14ac:dyDescent="0.35">
      <c r="B33" s="15"/>
      <c r="C33" s="61" t="s">
        <v>1210</v>
      </c>
      <c r="D33" s="144"/>
      <c r="E33" s="112" t="str">
        <f>IFERROR(VLOOKUP(_xlfn.CONCAT(Agency_Code,E$28),Provider_depot!A:J,6,0),"")</f>
        <v>-</v>
      </c>
      <c r="F33" s="145" t="str">
        <f>IF(ISERROR(E33/E$30),"-",(E33/E$30))</f>
        <v>-</v>
      </c>
      <c r="G33" s="112" t="str">
        <f>IFERROR(VLOOKUP(_xlfn.CONCAT($AA$10,G$28),Provider_depot!A:J,6,0),"")</f>
        <v>-</v>
      </c>
      <c r="H33" s="145" t="str">
        <f>IF(ISERROR(G33/G$30),"-",(G33/G$30))</f>
        <v>-</v>
      </c>
      <c r="I33" s="112" t="str">
        <f>IFERROR(VLOOKUP(_xlfn.CONCAT($AA$10,I$28),Provider_depot!A:J,6,0),"")</f>
        <v>-</v>
      </c>
      <c r="J33" s="145" t="str">
        <f>IF(ISERROR(I33/I$30),"-",(I33/I$30))</f>
        <v>-</v>
      </c>
      <c r="K33" s="112" t="str">
        <f>IFERROR(VLOOKUP(_xlfn.CONCAT($AA$10,K$28),Provider_depot!A:I,6,0),"")</f>
        <v>-</v>
      </c>
      <c r="L33" s="145" t="str">
        <f>IF(ISERROR(K33/K$30),"-",(K33/K$30))</f>
        <v>-</v>
      </c>
      <c r="M33" s="121"/>
      <c r="N33" s="121"/>
      <c r="O33" s="16"/>
      <c r="P33" s="16"/>
      <c r="Q33" s="111"/>
      <c r="R33" s="97"/>
      <c r="S33" s="111"/>
      <c r="T33" s="111"/>
      <c r="U33" s="111"/>
      <c r="V33" s="111"/>
      <c r="W33" s="24"/>
      <c r="Y33" s="6"/>
      <c r="Z33" s="57"/>
      <c r="AA33" s="58"/>
      <c r="AB33" s="6" t="s">
        <v>1214</v>
      </c>
      <c r="AC33" s="169" t="str">
        <f>F39</f>
        <v>-</v>
      </c>
      <c r="AD33" s="169" t="str">
        <f>H39</f>
        <v>-</v>
      </c>
      <c r="AE33" s="169" t="str">
        <f>J39</f>
        <v>-</v>
      </c>
      <c r="AF33" s="170" t="str">
        <f>L39</f>
        <v>-</v>
      </c>
      <c r="AG33" s="6"/>
      <c r="AH33" s="6"/>
      <c r="AI33" s="6"/>
      <c r="AJ33" s="6"/>
      <c r="AK33" s="6"/>
      <c r="AL33" s="6"/>
      <c r="AM33" s="6"/>
      <c r="AN33" s="6"/>
      <c r="AO33" s="6"/>
      <c r="AP33" s="6"/>
      <c r="AQ33" s="6"/>
      <c r="AR33" s="6"/>
      <c r="AS33" s="6"/>
      <c r="AT33" s="6"/>
      <c r="AU33" s="6"/>
      <c r="AV33" s="6"/>
      <c r="AW33" s="6"/>
      <c r="AX33" s="6"/>
    </row>
    <row r="34" spans="2:50" s="12" customFormat="1" ht="14.9" customHeight="1" x14ac:dyDescent="0.35">
      <c r="B34" s="15"/>
      <c r="C34" s="61" t="s">
        <v>1211</v>
      </c>
      <c r="D34" s="146"/>
      <c r="E34" s="112" t="str">
        <f>IFERROR(VLOOKUP(_xlfn.CONCAT(Agency_Code,E$28),Provider_depot!A:J,5,0),"")</f>
        <v>-</v>
      </c>
      <c r="F34" s="145" t="str">
        <f>IF(ISERROR(E34/E$30),"-",(E34/E$30))</f>
        <v>-</v>
      </c>
      <c r="G34" s="112" t="str">
        <f>IFERROR(VLOOKUP(_xlfn.CONCAT($AA$10,G$28),Provider_depot!A:J,5,0),"")</f>
        <v>-</v>
      </c>
      <c r="H34" s="145" t="str">
        <f>IF(ISERROR(G34/G$30),"-",(G34/G$30))</f>
        <v>-</v>
      </c>
      <c r="I34" s="112" t="str">
        <f>IFERROR(VLOOKUP(_xlfn.CONCAT($AA$10,I$28),Provider_depot!A:J,5,0),"")</f>
        <v>-</v>
      </c>
      <c r="J34" s="145" t="str">
        <f>IF(ISERROR(I34/I$30),"-",(I34/I$30))</f>
        <v>-</v>
      </c>
      <c r="K34" s="112" t="str">
        <f>IFERROR(VLOOKUP(_xlfn.CONCAT($AA$10,K$28),Provider_depot!A:I,5,0),"")</f>
        <v>-</v>
      </c>
      <c r="L34" s="145" t="str">
        <f>IF(ISERROR(K34/K$30),"-",(K34/K$30))</f>
        <v>-</v>
      </c>
      <c r="M34" s="121"/>
      <c r="N34" s="121"/>
      <c r="O34" s="16"/>
      <c r="P34" s="16"/>
      <c r="Q34" s="111"/>
      <c r="R34" s="97"/>
      <c r="S34" s="111"/>
      <c r="T34" s="111"/>
      <c r="U34" s="111"/>
      <c r="V34" s="111"/>
      <c r="W34" s="24"/>
      <c r="X34" s="190"/>
      <c r="Y34" s="173"/>
      <c r="Z34" s="59"/>
      <c r="AA34" s="99"/>
      <c r="AB34" s="6" t="s">
        <v>554</v>
      </c>
      <c r="AC34" s="169">
        <f>F47</f>
        <v>1.7308445372666754E-2</v>
      </c>
      <c r="AD34" s="169" t="str">
        <f>H47</f>
        <v>-</v>
      </c>
      <c r="AE34" s="169" t="str">
        <f>J47</f>
        <v>-</v>
      </c>
      <c r="AF34" s="6" t="str">
        <f>L47</f>
        <v>-</v>
      </c>
      <c r="AG34" s="6"/>
      <c r="AH34" s="6"/>
      <c r="AI34" s="6"/>
      <c r="AJ34" s="6"/>
      <c r="AK34" s="6"/>
      <c r="AL34" s="6"/>
      <c r="AM34" s="6"/>
      <c r="AN34" s="6"/>
      <c r="AO34" s="6"/>
      <c r="AP34" s="6"/>
      <c r="AQ34" s="6"/>
      <c r="AR34" s="6"/>
      <c r="AS34" s="6"/>
      <c r="AT34" s="6"/>
      <c r="AU34" s="6"/>
      <c r="AV34" s="6"/>
      <c r="AW34" s="6"/>
      <c r="AX34" s="6"/>
    </row>
    <row r="35" spans="2:50" s="12" customFormat="1" ht="14.9" customHeight="1" x14ac:dyDescent="0.35">
      <c r="B35" s="15"/>
      <c r="C35" s="144"/>
      <c r="D35" s="144"/>
      <c r="E35" s="147"/>
      <c r="F35" s="147"/>
      <c r="G35" s="159"/>
      <c r="H35" s="159"/>
      <c r="I35" s="147"/>
      <c r="J35" s="147"/>
      <c r="K35" s="159"/>
      <c r="L35" s="159"/>
      <c r="M35" s="121"/>
      <c r="N35" s="121"/>
      <c r="O35" s="16"/>
      <c r="P35" s="16"/>
      <c r="Q35" s="111"/>
      <c r="R35" s="97"/>
      <c r="S35" s="111"/>
      <c r="T35" s="111"/>
      <c r="U35" s="111"/>
      <c r="V35" s="111"/>
      <c r="W35" s="24"/>
      <c r="X35" s="190"/>
      <c r="Y35" s="173"/>
      <c r="Z35" s="59"/>
      <c r="AA35" s="99"/>
      <c r="AB35" s="6"/>
      <c r="AC35" s="6"/>
      <c r="AD35" s="6"/>
      <c r="AE35" s="6"/>
      <c r="AF35" s="6"/>
      <c r="AG35" s="6"/>
      <c r="AH35" s="6"/>
      <c r="AI35" s="6"/>
      <c r="AJ35" s="6"/>
      <c r="AK35" s="6"/>
      <c r="AL35" s="6"/>
      <c r="AM35" s="6"/>
      <c r="AN35" s="6"/>
      <c r="AO35" s="6"/>
      <c r="AP35" s="6"/>
      <c r="AQ35" s="6"/>
      <c r="AR35" s="6"/>
      <c r="AS35" s="6"/>
      <c r="AT35" s="6"/>
      <c r="AU35" s="6"/>
      <c r="AV35" s="6"/>
      <c r="AW35" s="6"/>
      <c r="AX35" s="6"/>
    </row>
    <row r="36" spans="2:50" s="12" customFormat="1" ht="14.9" customHeight="1" x14ac:dyDescent="0.35">
      <c r="B36" s="15"/>
      <c r="C36" s="144"/>
      <c r="D36" s="144"/>
      <c r="E36" s="241" t="s">
        <v>1202</v>
      </c>
      <c r="F36" s="242"/>
      <c r="G36" s="241" t="s">
        <v>1203</v>
      </c>
      <c r="H36" s="242"/>
      <c r="I36" s="241" t="s">
        <v>1204</v>
      </c>
      <c r="J36" s="242"/>
      <c r="K36" s="241" t="s">
        <v>1205</v>
      </c>
      <c r="L36" s="242"/>
      <c r="M36" s="121"/>
      <c r="N36" s="121"/>
      <c r="O36" s="16"/>
      <c r="P36" s="16"/>
      <c r="Q36" s="111"/>
      <c r="R36" s="97"/>
      <c r="S36" s="111"/>
      <c r="T36" s="111"/>
      <c r="U36" s="111"/>
      <c r="V36" s="111"/>
      <c r="W36" s="24"/>
      <c r="X36" s="190"/>
      <c r="Y36" s="173"/>
      <c r="Z36" s="59"/>
      <c r="AA36" s="99"/>
      <c r="AB36" s="6"/>
      <c r="AC36" s="6"/>
      <c r="AD36" s="6"/>
      <c r="AE36" s="6"/>
      <c r="AF36" s="6"/>
      <c r="AG36" s="6"/>
      <c r="AH36" s="6"/>
      <c r="AI36" s="6"/>
      <c r="AJ36" s="6"/>
      <c r="AK36" s="6"/>
      <c r="AL36" s="6"/>
      <c r="AM36" s="6"/>
      <c r="AN36" s="6"/>
      <c r="AO36" s="6"/>
      <c r="AP36" s="6"/>
      <c r="AQ36" s="6"/>
      <c r="AR36" s="6"/>
      <c r="AS36" s="6"/>
      <c r="AT36" s="6"/>
      <c r="AU36" s="6"/>
      <c r="AV36" s="6"/>
      <c r="AW36" s="6"/>
      <c r="AX36" s="6"/>
    </row>
    <row r="37" spans="2:50" s="12" customFormat="1" ht="14.9" customHeight="1" x14ac:dyDescent="0.35">
      <c r="B37" s="15"/>
      <c r="C37" s="184" t="s">
        <v>1214</v>
      </c>
      <c r="D37" s="148"/>
      <c r="E37" s="185" t="s">
        <v>1206</v>
      </c>
      <c r="F37" s="186" t="s">
        <v>1207</v>
      </c>
      <c r="G37" s="185" t="s">
        <v>1206</v>
      </c>
      <c r="H37" s="186" t="s">
        <v>1207</v>
      </c>
      <c r="I37" s="185" t="s">
        <v>1206</v>
      </c>
      <c r="J37" s="186" t="s">
        <v>1207</v>
      </c>
      <c r="K37" s="185" t="s">
        <v>1206</v>
      </c>
      <c r="L37" s="186" t="s">
        <v>1207</v>
      </c>
      <c r="M37" s="121"/>
      <c r="N37" s="121"/>
      <c r="O37" s="16"/>
      <c r="P37" s="16"/>
      <c r="Q37" s="111"/>
      <c r="R37" s="97"/>
      <c r="S37" s="111"/>
      <c r="T37" s="111"/>
      <c r="U37" s="111"/>
      <c r="V37" s="111"/>
      <c r="W37" s="24"/>
      <c r="X37" s="190"/>
      <c r="Y37" s="173"/>
      <c r="Z37" s="59"/>
      <c r="AA37" s="99"/>
      <c r="AB37" s="6"/>
      <c r="AC37" s="6"/>
      <c r="AD37" s="6"/>
      <c r="AE37" s="6"/>
      <c r="AF37" s="6"/>
      <c r="AG37" s="6"/>
      <c r="AH37" s="6"/>
      <c r="AI37" s="6"/>
      <c r="AJ37" s="6"/>
      <c r="AK37" s="6"/>
      <c r="AL37" s="6"/>
      <c r="AM37" s="6"/>
      <c r="AN37" s="6"/>
      <c r="AO37" s="6"/>
      <c r="AP37" s="6"/>
      <c r="AQ37" s="6"/>
      <c r="AR37" s="6"/>
      <c r="AS37" s="6"/>
      <c r="AT37" s="6"/>
      <c r="AU37" s="6"/>
      <c r="AV37" s="6"/>
      <c r="AW37" s="6"/>
      <c r="AX37" s="6"/>
    </row>
    <row r="38" spans="2:50" s="12" customFormat="1" ht="14.9" customHeight="1" x14ac:dyDescent="0.35">
      <c r="B38" s="15"/>
      <c r="C38" s="61" t="s">
        <v>1208</v>
      </c>
      <c r="D38" s="160"/>
      <c r="E38" s="112" t="str">
        <f>IFERROR(VLOOKUP(_xlfn.CONCAT(O14,"Q1"),ParentProvider_depot!A:J,10,0),"")</f>
        <v>-</v>
      </c>
      <c r="F38" s="112" t="s">
        <v>567</v>
      </c>
      <c r="G38" s="112" t="str">
        <f>IFERROR(VLOOKUP(_xlfn.CONCAT(O14,"Q2"),ParentProvider_depot!A:J,10,0),"")</f>
        <v>-</v>
      </c>
      <c r="H38" s="112" t="s">
        <v>567</v>
      </c>
      <c r="I38" s="112" t="str">
        <f>IFERROR(VLOOKUP(_xlfn.CONCAT(O14,"Q3"),ParentProvider_depot!A:J,10,0),"")</f>
        <v>-</v>
      </c>
      <c r="J38" s="112" t="s">
        <v>567</v>
      </c>
      <c r="K38" s="112" t="str">
        <f>IFERROR(VLOOKUP(_xlfn.CONCAT(O14,"Q4"),ParentProvider_depot!A:J,10,0),"")</f>
        <v>-</v>
      </c>
      <c r="L38" s="112" t="s">
        <v>567</v>
      </c>
      <c r="M38" s="121"/>
      <c r="N38" s="121"/>
      <c r="O38" s="16"/>
      <c r="P38" s="16"/>
      <c r="Q38" s="111"/>
      <c r="R38" s="111"/>
      <c r="S38" s="111"/>
      <c r="T38" s="111"/>
      <c r="U38" s="111"/>
      <c r="V38" s="111"/>
      <c r="W38" s="24"/>
      <c r="X38" s="190"/>
      <c r="Y38" s="173"/>
      <c r="Z38" s="59"/>
      <c r="AA38" s="99"/>
      <c r="AB38" s="6"/>
      <c r="AC38" s="6"/>
      <c r="AD38" s="6"/>
      <c r="AE38" s="6"/>
      <c r="AF38" s="6"/>
      <c r="AG38" s="6"/>
      <c r="AH38" s="6"/>
      <c r="AI38" s="6"/>
      <c r="AJ38" s="6"/>
      <c r="AK38" s="6"/>
      <c r="AL38" s="6"/>
      <c r="AM38" s="6"/>
      <c r="AN38" s="6"/>
      <c r="AO38" s="6"/>
      <c r="AP38" s="6"/>
      <c r="AQ38" s="6"/>
      <c r="AR38" s="6"/>
      <c r="AS38" s="6"/>
      <c r="AT38" s="6"/>
      <c r="AU38" s="6"/>
      <c r="AV38" s="6"/>
      <c r="AW38" s="6"/>
      <c r="AX38" s="6"/>
    </row>
    <row r="39" spans="2:50" s="12" customFormat="1" ht="14.9" customHeight="1" x14ac:dyDescent="0.35">
      <c r="B39" s="15"/>
      <c r="C39" s="62" t="s">
        <v>1209</v>
      </c>
      <c r="D39" s="160"/>
      <c r="E39" s="112" t="str">
        <f>IFERROR(VLOOKUP(_xlfn.CONCAT(O14,"Q1"),ParentProvider_depot!A:J,9,0),"")</f>
        <v>-</v>
      </c>
      <c r="F39" s="145" t="str">
        <f>IF(ISERROR(E39/E$38),"-",(E39/E$38))</f>
        <v>-</v>
      </c>
      <c r="G39" s="112" t="str">
        <f>IFERROR(VLOOKUP(_xlfn.CONCAT(O14,"Q2"),ParentProvider_depot!A:J,9,0),"")</f>
        <v>-</v>
      </c>
      <c r="H39" s="145" t="str">
        <f>IF(ISERROR(G39/G$38),"-",(G39/G$38))</f>
        <v>-</v>
      </c>
      <c r="I39" s="112" t="str">
        <f>IFERROR(VLOOKUP(_xlfn.CONCAT(O14,"Q3"),ParentProvider_depot!A:J,9,0),"")</f>
        <v>-</v>
      </c>
      <c r="J39" s="145" t="str">
        <f>IF(ISERROR(I39/I$38),"-",(I39/I$38))</f>
        <v>-</v>
      </c>
      <c r="K39" s="112" t="str">
        <f>IFERROR(VLOOKUP(_xlfn.CONCAT(O14,"Q4"),ParentProvider_depot!A:J,9,0),"")</f>
        <v>-</v>
      </c>
      <c r="L39" s="145" t="str">
        <f>IF(ISERROR(K39/K$38),"-",(K39/K$38))</f>
        <v>-</v>
      </c>
      <c r="M39" s="121"/>
      <c r="N39" s="121"/>
      <c r="O39" s="16"/>
      <c r="P39" s="16"/>
      <c r="Q39" s="111"/>
      <c r="R39" s="111"/>
      <c r="S39" s="111"/>
      <c r="T39" s="111"/>
      <c r="U39" s="111"/>
      <c r="V39" s="111"/>
      <c r="W39" s="24"/>
      <c r="X39" s="190"/>
      <c r="Y39" s="173"/>
      <c r="Z39" s="59"/>
      <c r="AA39" s="99"/>
      <c r="AB39" s="6"/>
      <c r="AC39" s="6"/>
      <c r="AD39" s="6"/>
      <c r="AE39" s="6"/>
      <c r="AF39" s="6"/>
      <c r="AG39" s="6"/>
      <c r="AH39" s="6"/>
      <c r="AI39" s="6"/>
      <c r="AJ39" s="6"/>
      <c r="AK39" s="6"/>
      <c r="AL39" s="6"/>
      <c r="AM39" s="6"/>
      <c r="AN39" s="6"/>
      <c r="AO39" s="6"/>
      <c r="AP39" s="6"/>
      <c r="AQ39" s="6"/>
      <c r="AR39" s="6"/>
      <c r="AS39" s="6"/>
      <c r="AT39" s="6"/>
      <c r="AU39" s="6"/>
      <c r="AV39" s="6"/>
      <c r="AW39" s="6"/>
      <c r="AX39" s="6"/>
    </row>
    <row r="40" spans="2:50" s="12" customFormat="1" ht="14.9" customHeight="1" x14ac:dyDescent="0.35">
      <c r="B40" s="15"/>
      <c r="C40" s="61" t="s">
        <v>2239</v>
      </c>
      <c r="D40" s="160"/>
      <c r="E40" s="112" t="str">
        <f>IFERROR(VLOOKUP(_xlfn.CONCAT(O14,"Q1"),ParentProvider_depot!A:J,8,0),"")</f>
        <v>-</v>
      </c>
      <c r="F40" s="145" t="str">
        <f>IF(ISERROR(E40/E$38),"-",(E40/E$38))</f>
        <v>-</v>
      </c>
      <c r="G40" s="112" t="str">
        <f>IFERROR(VLOOKUP(_xlfn.CONCAT(O14,"Q2"),ParentProvider_depot!A:J,8,0),"")</f>
        <v>-</v>
      </c>
      <c r="H40" s="145" t="str">
        <f>IF(ISERROR(G40/G$38),"-",(G40/G$38))</f>
        <v>-</v>
      </c>
      <c r="I40" s="112" t="str">
        <f>IFERROR(VLOOKUP(_xlfn.CONCAT(O14,"Q3"),ParentProvider_depot!A:J,8,0),"")</f>
        <v>-</v>
      </c>
      <c r="J40" s="145" t="str">
        <f>IF(ISERROR(I40/I$38),"-",(I40/I$38))</f>
        <v>-</v>
      </c>
      <c r="K40" s="112" t="str">
        <f>IFERROR(VLOOKUP(_xlfn.CONCAT(O14,"Q4"),ParentProvider_depot!A:J,8,0),"")</f>
        <v>-</v>
      </c>
      <c r="L40" s="145" t="str">
        <f>IF(ISERROR(K40/K$38),"-",(K40/K$38))</f>
        <v>-</v>
      </c>
      <c r="M40" s="121"/>
      <c r="N40" s="121"/>
      <c r="O40" s="16"/>
      <c r="P40" s="16"/>
      <c r="Q40" s="111"/>
      <c r="R40" s="111"/>
      <c r="S40" s="111"/>
      <c r="T40" s="111"/>
      <c r="U40" s="111"/>
      <c r="V40" s="111"/>
      <c r="W40" s="24"/>
      <c r="X40" s="190"/>
      <c r="Y40" s="173"/>
      <c r="Z40" s="59"/>
      <c r="AA40" s="99"/>
      <c r="AB40" s="6"/>
      <c r="AC40" s="6"/>
      <c r="AD40" s="6"/>
      <c r="AE40" s="6"/>
      <c r="AF40" s="6"/>
      <c r="AG40" s="6"/>
      <c r="AH40" s="6"/>
      <c r="AI40" s="6"/>
      <c r="AJ40" s="6"/>
      <c r="AK40" s="6"/>
      <c r="AL40" s="6"/>
      <c r="AM40" s="6"/>
      <c r="AN40" s="6"/>
      <c r="AO40" s="6"/>
      <c r="AP40" s="6"/>
      <c r="AQ40" s="6"/>
      <c r="AR40" s="6"/>
      <c r="AS40" s="6"/>
      <c r="AT40" s="6"/>
      <c r="AU40" s="6"/>
      <c r="AV40" s="6"/>
      <c r="AW40" s="6"/>
      <c r="AX40" s="6"/>
    </row>
    <row r="41" spans="2:50" s="12" customFormat="1" ht="14.9" customHeight="1" x14ac:dyDescent="0.35">
      <c r="B41" s="15"/>
      <c r="C41" s="62" t="s">
        <v>1210</v>
      </c>
      <c r="D41" s="160"/>
      <c r="E41" s="112" t="str">
        <f>IFERROR(VLOOKUP(_xlfn.CONCAT(O14,"Q1"),ParentProvider_depot!A:J,6,0),"")</f>
        <v>-</v>
      </c>
      <c r="F41" s="145" t="str">
        <f>IF(ISERROR(E41/E$38),"-",(E41/E$38))</f>
        <v>-</v>
      </c>
      <c r="G41" s="112" t="str">
        <f>IFERROR(VLOOKUP(_xlfn.CONCAT(O14,"Q2"),ParentProvider_depot!A:J,6,0),"")</f>
        <v>-</v>
      </c>
      <c r="H41" s="145" t="str">
        <f>IF(ISERROR(G41/G$38),"-",(G41/G$38))</f>
        <v>-</v>
      </c>
      <c r="I41" s="112" t="str">
        <f>IFERROR(VLOOKUP(_xlfn.CONCAT(O14,"Q3"),ParentProvider_depot!A:J,6,0),"")</f>
        <v>-</v>
      </c>
      <c r="J41" s="145" t="str">
        <f>IF(ISERROR(I41/I$38),"-",(I41/I$38))</f>
        <v>-</v>
      </c>
      <c r="K41" s="112" t="str">
        <f>IFERROR(VLOOKUP(_xlfn.CONCAT(O14,"Q4"),ParentProvider_depot!A:J,6,0),"")</f>
        <v>-</v>
      </c>
      <c r="L41" s="145" t="str">
        <f>IF(ISERROR(K41/K$38),"-",(K41/K$38))</f>
        <v>-</v>
      </c>
      <c r="M41" s="121"/>
      <c r="N41" s="121"/>
      <c r="O41" s="16"/>
      <c r="P41" s="16"/>
      <c r="Q41" s="111"/>
      <c r="R41" s="111"/>
      <c r="S41" s="111"/>
      <c r="T41" s="111"/>
      <c r="U41" s="111"/>
      <c r="V41" s="111"/>
      <c r="W41" s="24"/>
      <c r="X41" s="190"/>
      <c r="Y41" s="173"/>
      <c r="Z41" s="59"/>
      <c r="AA41" s="99"/>
      <c r="AB41" s="6"/>
      <c r="AC41" s="6"/>
      <c r="AD41" s="6"/>
      <c r="AE41" s="6"/>
      <c r="AF41" s="6"/>
      <c r="AG41" s="6"/>
      <c r="AH41" s="6"/>
      <c r="AI41" s="6"/>
      <c r="AJ41" s="6"/>
      <c r="AK41" s="6"/>
      <c r="AL41" s="6"/>
      <c r="AM41" s="6"/>
      <c r="AN41" s="6"/>
      <c r="AO41" s="6"/>
      <c r="AP41" s="6"/>
      <c r="AQ41" s="6"/>
      <c r="AR41" s="6"/>
      <c r="AS41" s="6"/>
      <c r="AT41" s="6"/>
      <c r="AU41" s="6"/>
      <c r="AV41" s="6"/>
      <c r="AW41" s="6"/>
      <c r="AX41" s="6"/>
    </row>
    <row r="42" spans="2:50" s="12" customFormat="1" ht="14.9" customHeight="1" x14ac:dyDescent="0.35">
      <c r="B42" s="15"/>
      <c r="C42" s="62" t="s">
        <v>1211</v>
      </c>
      <c r="D42" s="160"/>
      <c r="E42" s="112" t="str">
        <f>IFERROR(VLOOKUP(_xlfn.CONCAT(O14,"Q1"),ParentProvider_depot!A:J,5,0),"")</f>
        <v>-</v>
      </c>
      <c r="F42" s="145" t="str">
        <f>IF(ISERROR(E42/E$38),"-",(E42/E$38))</f>
        <v>-</v>
      </c>
      <c r="G42" s="112" t="str">
        <f>IFERROR(VLOOKUP(_xlfn.CONCAT(O14,"Q2"),ParentProvider_depot!A:J,5,0),"")</f>
        <v>-</v>
      </c>
      <c r="H42" s="145" t="str">
        <f>IF(ISERROR(G42/G$38),"-",(G42/G$38))</f>
        <v>-</v>
      </c>
      <c r="I42" s="112" t="str">
        <f>IFERROR(VLOOKUP(_xlfn.CONCAT(O14,"Q3"),ParentProvider_depot!A:J,5,0),"")</f>
        <v>-</v>
      </c>
      <c r="J42" s="145" t="str">
        <f>IF(ISERROR(I42/I$38),"-",(I42/I$38))</f>
        <v>-</v>
      </c>
      <c r="K42" s="112" t="str">
        <f>IFERROR(VLOOKUP(_xlfn.CONCAT(O14,"Q4"),ParentProvider_depot!A:J,5,0),"")</f>
        <v>-</v>
      </c>
      <c r="L42" s="145" t="str">
        <f>IF(ISERROR(K42/K$38),"-",(K42/K$38))</f>
        <v>-</v>
      </c>
      <c r="M42" s="121"/>
      <c r="N42" s="121"/>
      <c r="O42" s="16"/>
      <c r="P42" s="16"/>
      <c r="Q42" s="111"/>
      <c r="R42" s="97"/>
      <c r="S42" s="111"/>
      <c r="T42" s="111"/>
      <c r="U42" s="111"/>
      <c r="V42" s="111"/>
      <c r="W42" s="24"/>
      <c r="X42" s="45"/>
      <c r="Y42" s="173"/>
      <c r="Z42" s="59"/>
      <c r="AA42" s="99"/>
      <c r="AB42" s="6"/>
      <c r="AC42" s="6"/>
      <c r="AD42" s="6"/>
      <c r="AE42" s="6"/>
      <c r="AF42" s="6"/>
      <c r="AG42" s="6"/>
      <c r="AH42" s="6"/>
      <c r="AI42" s="6"/>
      <c r="AJ42" s="6"/>
      <c r="AK42" s="6"/>
      <c r="AL42" s="6"/>
      <c r="AM42" s="6"/>
      <c r="AN42" s="6"/>
      <c r="AO42" s="6"/>
      <c r="AP42" s="6"/>
      <c r="AQ42" s="6"/>
      <c r="AR42" s="6"/>
      <c r="AS42" s="6"/>
      <c r="AT42" s="6"/>
      <c r="AU42" s="6"/>
      <c r="AV42" s="6"/>
      <c r="AW42" s="6"/>
      <c r="AX42" s="6"/>
    </row>
    <row r="43" spans="2:50" s="12" customFormat="1" ht="14.9" customHeight="1" x14ac:dyDescent="0.35">
      <c r="B43" s="15"/>
      <c r="C43" s="160"/>
      <c r="D43" s="160"/>
      <c r="E43" s="160"/>
      <c r="F43" s="17"/>
      <c r="G43" s="21"/>
      <c r="H43" s="17"/>
      <c r="I43" s="26"/>
      <c r="J43" s="26"/>
      <c r="K43" s="17"/>
      <c r="L43" s="17"/>
      <c r="M43" s="121"/>
      <c r="N43" s="121"/>
      <c r="O43" s="16"/>
      <c r="P43" s="16"/>
      <c r="Q43" s="97"/>
      <c r="R43" s="97"/>
      <c r="S43" s="111"/>
      <c r="T43" s="111"/>
      <c r="U43" s="111"/>
      <c r="V43" s="111"/>
      <c r="W43" s="24"/>
      <c r="X43" s="27"/>
      <c r="Y43" s="173"/>
      <c r="Z43" s="59"/>
      <c r="AA43" s="99"/>
      <c r="AB43" s="6"/>
      <c r="AC43" s="6"/>
      <c r="AD43" s="6"/>
      <c r="AE43" s="6"/>
      <c r="AF43" s="6"/>
      <c r="AG43" s="6"/>
      <c r="AH43" s="6"/>
      <c r="AI43" s="6"/>
      <c r="AJ43" s="6"/>
      <c r="AK43" s="6"/>
      <c r="AL43" s="6"/>
      <c r="AM43" s="6"/>
      <c r="AN43" s="6"/>
      <c r="AO43" s="6"/>
      <c r="AP43" s="6"/>
      <c r="AQ43" s="6"/>
      <c r="AR43" s="6"/>
      <c r="AS43" s="6"/>
      <c r="AT43" s="6"/>
      <c r="AU43" s="6"/>
      <c r="AV43" s="6"/>
      <c r="AW43" s="6"/>
      <c r="AX43" s="6"/>
    </row>
    <row r="44" spans="2:50" s="11" customFormat="1" ht="14.9" customHeight="1" x14ac:dyDescent="0.35">
      <c r="C44" s="160"/>
      <c r="D44" s="160"/>
      <c r="E44" s="239" t="s">
        <v>1202</v>
      </c>
      <c r="F44" s="240"/>
      <c r="G44" s="239" t="s">
        <v>1203</v>
      </c>
      <c r="H44" s="240"/>
      <c r="I44" s="239" t="s">
        <v>1204</v>
      </c>
      <c r="J44" s="240"/>
      <c r="K44" s="239" t="s">
        <v>1205</v>
      </c>
      <c r="L44" s="240"/>
      <c r="M44" s="121"/>
      <c r="N44" s="121"/>
      <c r="O44" s="52"/>
      <c r="P44" s="52"/>
      <c r="Q44" s="31"/>
      <c r="R44" s="31"/>
      <c r="S44" s="31"/>
      <c r="T44" s="31"/>
      <c r="U44" s="31"/>
      <c r="V44" s="31"/>
      <c r="W44" s="123"/>
      <c r="X44" s="27"/>
      <c r="Y44" s="175"/>
      <c r="Z44" s="176"/>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row>
    <row r="45" spans="2:50" s="12" customFormat="1" ht="14.9" customHeight="1" x14ac:dyDescent="0.35">
      <c r="B45" s="15"/>
      <c r="C45" s="153" t="s">
        <v>554</v>
      </c>
      <c r="D45" s="148"/>
      <c r="E45" s="151" t="s">
        <v>1206</v>
      </c>
      <c r="F45" s="152" t="s">
        <v>1207</v>
      </c>
      <c r="G45" s="151" t="s">
        <v>1206</v>
      </c>
      <c r="H45" s="152" t="s">
        <v>1207</v>
      </c>
      <c r="I45" s="151" t="s">
        <v>1206</v>
      </c>
      <c r="J45" s="152" t="s">
        <v>1207</v>
      </c>
      <c r="K45" s="151" t="s">
        <v>1206</v>
      </c>
      <c r="L45" s="152" t="s">
        <v>1207</v>
      </c>
      <c r="M45" s="121"/>
      <c r="N45" s="121"/>
      <c r="O45" s="19"/>
      <c r="P45" s="13"/>
      <c r="Q45" s="108"/>
      <c r="R45" s="108"/>
      <c r="S45" s="28"/>
      <c r="T45" s="28"/>
      <c r="U45" s="28"/>
      <c r="V45" s="28"/>
      <c r="W45" s="28"/>
      <c r="X45" s="190"/>
      <c r="Y45" s="173"/>
      <c r="Z45" s="59"/>
      <c r="AA45" s="60"/>
      <c r="AB45" s="6"/>
      <c r="AC45" s="6"/>
      <c r="AD45" s="6"/>
      <c r="AE45" s="6"/>
      <c r="AF45" s="6"/>
      <c r="AG45" s="6"/>
      <c r="AH45" s="6"/>
      <c r="AI45" s="6"/>
      <c r="AJ45" s="6"/>
      <c r="AK45" s="6"/>
      <c r="AL45" s="6"/>
      <c r="AM45" s="6"/>
      <c r="AN45" s="6"/>
      <c r="AO45" s="6"/>
      <c r="AP45" s="6"/>
      <c r="AQ45" s="6"/>
      <c r="AR45" s="6"/>
      <c r="AS45" s="6"/>
      <c r="AT45" s="6"/>
      <c r="AU45" s="6"/>
      <c r="AV45" s="6"/>
      <c r="AW45" s="6"/>
      <c r="AX45" s="6"/>
    </row>
    <row r="46" spans="2:50" s="12" customFormat="1" ht="14.9" customHeight="1" x14ac:dyDescent="0.35">
      <c r="B46" s="15"/>
      <c r="C46" s="61" t="s">
        <v>1208</v>
      </c>
      <c r="D46" s="160"/>
      <c r="E46" s="112">
        <f>Partnership!E53</f>
        <v>114915</v>
      </c>
      <c r="F46" s="112" t="str">
        <f>Partnership!F53</f>
        <v>-</v>
      </c>
      <c r="G46" s="112" t="str">
        <f>Partnership!G53</f>
        <v/>
      </c>
      <c r="H46" s="112" t="str">
        <f>Partnership!H53</f>
        <v>-</v>
      </c>
      <c r="I46" s="112" t="str">
        <f>Partnership!I53</f>
        <v/>
      </c>
      <c r="J46" s="145" t="str">
        <f>Partnership!J53</f>
        <v>-</v>
      </c>
      <c r="K46" s="112" t="str">
        <f>Partnership!K53</f>
        <v/>
      </c>
      <c r="L46" s="112" t="str">
        <f>Partnership!L53</f>
        <v>-</v>
      </c>
      <c r="M46" s="121"/>
      <c r="N46" s="121"/>
      <c r="O46" s="52"/>
      <c r="P46" s="52"/>
      <c r="Q46" s="111"/>
      <c r="R46" s="109"/>
      <c r="S46" s="115"/>
      <c r="T46" s="128"/>
      <c r="U46" s="128"/>
      <c r="V46" s="115"/>
      <c r="W46" s="115"/>
      <c r="X46" s="191"/>
      <c r="Y46" s="173"/>
      <c r="Z46" s="59"/>
      <c r="AA46" s="99"/>
      <c r="AB46" s="6"/>
      <c r="AC46" s="6"/>
      <c r="AD46" s="6"/>
      <c r="AE46" s="6"/>
      <c r="AF46" s="6"/>
      <c r="AG46" s="6"/>
      <c r="AH46" s="6"/>
      <c r="AI46" s="6"/>
      <c r="AJ46" s="6"/>
      <c r="AK46" s="6"/>
      <c r="AL46" s="6"/>
      <c r="AM46" s="6"/>
      <c r="AN46" s="6"/>
      <c r="AO46" s="6"/>
      <c r="AP46" s="6"/>
      <c r="AQ46" s="6"/>
      <c r="AR46" s="6"/>
      <c r="AS46" s="6"/>
      <c r="AT46" s="6"/>
      <c r="AU46" s="6"/>
      <c r="AV46" s="6"/>
      <c r="AW46" s="6"/>
      <c r="AX46" s="6"/>
    </row>
    <row r="47" spans="2:50" s="12" customFormat="1" ht="14.9" customHeight="1" x14ac:dyDescent="0.35">
      <c r="B47" s="15"/>
      <c r="C47" s="62" t="s">
        <v>1209</v>
      </c>
      <c r="D47" s="160"/>
      <c r="E47" s="112">
        <f>Partnership!E54</f>
        <v>1989</v>
      </c>
      <c r="F47" s="145">
        <f>Partnership!F54</f>
        <v>1.7308445372666754E-2</v>
      </c>
      <c r="G47" s="112" t="str">
        <f>Partnership!G54</f>
        <v/>
      </c>
      <c r="H47" s="145" t="str">
        <f>Partnership!H54</f>
        <v>-</v>
      </c>
      <c r="I47" s="112" t="str">
        <f>Partnership!I54</f>
        <v/>
      </c>
      <c r="J47" s="145" t="str">
        <f>Partnership!J54</f>
        <v>-</v>
      </c>
      <c r="K47" s="112" t="str">
        <f>Partnership!K54</f>
        <v/>
      </c>
      <c r="L47" s="209" t="str">
        <f>Partnership!L54</f>
        <v>-</v>
      </c>
      <c r="M47" s="121"/>
      <c r="N47" s="121"/>
      <c r="O47" s="52"/>
      <c r="P47" s="52"/>
      <c r="Q47" s="111"/>
      <c r="R47" s="109"/>
      <c r="S47" s="115"/>
      <c r="T47" s="128"/>
      <c r="U47" s="128"/>
      <c r="V47" s="115"/>
      <c r="W47" s="115"/>
      <c r="X47" s="190"/>
      <c r="Y47" s="173"/>
      <c r="Z47" s="59"/>
      <c r="AA47" s="99"/>
      <c r="AB47" s="6"/>
      <c r="AC47" s="6"/>
      <c r="AD47" s="6"/>
      <c r="AE47" s="6"/>
      <c r="AF47" s="6"/>
      <c r="AG47" s="6"/>
      <c r="AH47" s="6"/>
      <c r="AI47" s="6"/>
      <c r="AJ47" s="6"/>
      <c r="AK47" s="6"/>
      <c r="AL47" s="6"/>
      <c r="AM47" s="6"/>
      <c r="AN47" s="6"/>
      <c r="AO47" s="6"/>
      <c r="AP47" s="6"/>
      <c r="AQ47" s="6"/>
      <c r="AR47" s="6"/>
      <c r="AS47" s="6"/>
      <c r="AT47" s="6"/>
      <c r="AU47" s="6"/>
      <c r="AV47" s="6"/>
      <c r="AW47" s="6"/>
      <c r="AX47" s="6"/>
    </row>
    <row r="48" spans="2:50" s="12" customFormat="1" ht="14.9" customHeight="1" x14ac:dyDescent="0.35">
      <c r="B48" s="15"/>
      <c r="C48" s="61" t="s">
        <v>2239</v>
      </c>
      <c r="D48" s="160"/>
      <c r="E48" s="112">
        <f>Partnership!E55</f>
        <v>1850</v>
      </c>
      <c r="F48" s="145">
        <f>Partnership!F55</f>
        <v>1.6098855675934387E-2</v>
      </c>
      <c r="G48" s="112" t="str">
        <f>Partnership!G55</f>
        <v/>
      </c>
      <c r="H48" s="145" t="str">
        <f>Partnership!H55</f>
        <v>-</v>
      </c>
      <c r="I48" s="112" t="str">
        <f>Partnership!I55</f>
        <v/>
      </c>
      <c r="J48" s="145" t="str">
        <f>Partnership!J55</f>
        <v>-</v>
      </c>
      <c r="K48" s="112" t="str">
        <f>Partnership!K55</f>
        <v/>
      </c>
      <c r="L48" s="209" t="str">
        <f>Partnership!L55</f>
        <v>-</v>
      </c>
      <c r="M48" s="121"/>
      <c r="N48" s="121"/>
      <c r="O48" s="208"/>
      <c r="P48" s="208"/>
      <c r="Q48" s="111"/>
      <c r="R48" s="109"/>
      <c r="S48" s="115"/>
      <c r="T48" s="128"/>
      <c r="U48" s="128"/>
      <c r="V48" s="115"/>
      <c r="W48" s="115"/>
      <c r="X48" s="190"/>
      <c r="Y48" s="173"/>
      <c r="Z48" s="59"/>
      <c r="AA48" s="99"/>
      <c r="AB48" s="6"/>
      <c r="AC48" s="6"/>
      <c r="AD48" s="6"/>
      <c r="AE48" s="6"/>
      <c r="AF48" s="6"/>
      <c r="AG48" s="6"/>
      <c r="AH48" s="6"/>
      <c r="AI48" s="6"/>
      <c r="AJ48" s="6"/>
      <c r="AK48" s="6"/>
      <c r="AL48" s="6"/>
      <c r="AM48" s="6"/>
      <c r="AN48" s="6"/>
      <c r="AO48" s="6"/>
      <c r="AP48" s="6"/>
      <c r="AQ48" s="6"/>
      <c r="AR48" s="6"/>
      <c r="AS48" s="6"/>
      <c r="AT48" s="6"/>
      <c r="AU48" s="6"/>
      <c r="AV48" s="6"/>
      <c r="AW48" s="6"/>
      <c r="AX48" s="6"/>
    </row>
    <row r="49" spans="2:50" s="12" customFormat="1" ht="14.9" customHeight="1" x14ac:dyDescent="0.35">
      <c r="B49" s="15"/>
      <c r="C49" s="62" t="s">
        <v>1210</v>
      </c>
      <c r="D49" s="160"/>
      <c r="E49" s="112">
        <f>Partnership!E56</f>
        <v>120</v>
      </c>
      <c r="F49" s="145">
        <f>Partnership!F56</f>
        <v>1.0442500978984468E-3</v>
      </c>
      <c r="G49" s="112" t="str">
        <f>Partnership!G56</f>
        <v/>
      </c>
      <c r="H49" s="145" t="str">
        <f>Partnership!H56</f>
        <v>-</v>
      </c>
      <c r="I49" s="112" t="str">
        <f>Partnership!I56</f>
        <v/>
      </c>
      <c r="J49" s="145" t="str">
        <f>Partnership!J56</f>
        <v>-</v>
      </c>
      <c r="K49" s="112" t="str">
        <f>Partnership!K56</f>
        <v/>
      </c>
      <c r="L49" s="209" t="str">
        <f>Partnership!L56</f>
        <v>-</v>
      </c>
      <c r="M49" s="121"/>
      <c r="N49" s="121"/>
      <c r="O49" s="52"/>
      <c r="P49" s="52"/>
      <c r="Q49" s="111"/>
      <c r="R49" s="109"/>
      <c r="S49" s="115"/>
      <c r="T49" s="128"/>
      <c r="U49" s="128"/>
      <c r="V49" s="115"/>
      <c r="W49" s="115"/>
      <c r="X49" s="190"/>
      <c r="Y49" s="173"/>
      <c r="Z49" s="59"/>
      <c r="AA49" s="99"/>
      <c r="AB49" s="6"/>
      <c r="AC49" s="6"/>
      <c r="AD49" s="6"/>
      <c r="AE49" s="6"/>
      <c r="AF49" s="6"/>
      <c r="AG49" s="6"/>
      <c r="AH49" s="6"/>
      <c r="AI49" s="6"/>
      <c r="AJ49" s="6"/>
      <c r="AK49" s="6"/>
      <c r="AL49" s="6"/>
      <c r="AM49" s="6"/>
      <c r="AN49" s="6"/>
      <c r="AO49" s="6"/>
      <c r="AP49" s="6"/>
      <c r="AQ49" s="6"/>
      <c r="AR49" s="6"/>
      <c r="AS49" s="6"/>
      <c r="AT49" s="6"/>
      <c r="AU49" s="6"/>
      <c r="AV49" s="6"/>
      <c r="AW49" s="6"/>
      <c r="AX49" s="6"/>
    </row>
    <row r="50" spans="2:50" s="12" customFormat="1" ht="14.9" customHeight="1" x14ac:dyDescent="0.35">
      <c r="B50" s="15"/>
      <c r="C50" s="161" t="s">
        <v>1211</v>
      </c>
      <c r="D50" s="160"/>
      <c r="E50" s="112">
        <f>Partnership!E57</f>
        <v>27</v>
      </c>
      <c r="F50" s="145">
        <f>Partnership!F57</f>
        <v>2.3495627202715051E-4</v>
      </c>
      <c r="G50" s="112" t="str">
        <f>Partnership!G57</f>
        <v/>
      </c>
      <c r="H50" s="145" t="str">
        <f>Partnership!H57</f>
        <v>-</v>
      </c>
      <c r="I50" s="112" t="str">
        <f>Partnership!I57</f>
        <v/>
      </c>
      <c r="J50" s="145" t="str">
        <f>Partnership!J57</f>
        <v>-</v>
      </c>
      <c r="K50" s="112" t="str">
        <f>Partnership!K57</f>
        <v/>
      </c>
      <c r="L50" s="209" t="str">
        <f>Partnership!L57</f>
        <v>-</v>
      </c>
      <c r="M50" s="121"/>
      <c r="N50" s="121"/>
      <c r="O50" s="52"/>
      <c r="P50" s="52"/>
      <c r="Q50" s="111"/>
      <c r="R50" s="109"/>
      <c r="S50" s="115"/>
      <c r="T50" s="128"/>
      <c r="U50" s="128"/>
      <c r="V50" s="115"/>
      <c r="W50" s="115"/>
      <c r="X50" s="44"/>
      <c r="Y50" s="173"/>
      <c r="Z50" s="59"/>
      <c r="AA50" s="99"/>
      <c r="AB50" s="6"/>
      <c r="AC50" s="6"/>
      <c r="AD50" s="6"/>
      <c r="AE50" s="6"/>
      <c r="AF50" s="6"/>
      <c r="AG50" s="6"/>
      <c r="AH50" s="6"/>
      <c r="AI50" s="6"/>
      <c r="AJ50" s="6"/>
      <c r="AK50" s="6"/>
      <c r="AL50" s="6"/>
      <c r="AM50" s="6"/>
      <c r="AN50" s="6"/>
      <c r="AO50" s="6"/>
      <c r="AP50" s="6"/>
      <c r="AQ50" s="6"/>
      <c r="AR50" s="6"/>
      <c r="AS50" s="6"/>
      <c r="AT50" s="6"/>
      <c r="AU50" s="6"/>
      <c r="AV50" s="6"/>
      <c r="AW50" s="6"/>
      <c r="AX50" s="6"/>
    </row>
    <row r="51" spans="2:50" s="12" customFormat="1" ht="14.9" customHeight="1" x14ac:dyDescent="0.35">
      <c r="B51" s="15"/>
      <c r="C51" s="16"/>
      <c r="D51" s="52"/>
      <c r="E51" s="97"/>
      <c r="F51" s="97"/>
      <c r="G51" s="115"/>
      <c r="H51" s="115"/>
      <c r="I51" s="109"/>
      <c r="J51" s="129"/>
      <c r="K51" s="129"/>
      <c r="L51" s="115"/>
      <c r="M51" s="121"/>
      <c r="N51" s="121"/>
      <c r="O51" s="16"/>
      <c r="P51" s="52"/>
      <c r="Q51" s="111"/>
      <c r="R51" s="109"/>
      <c r="S51" s="115"/>
      <c r="T51" s="129"/>
      <c r="U51" s="129"/>
      <c r="V51" s="115"/>
      <c r="W51" s="115"/>
      <c r="X51" s="27"/>
      <c r="Y51" s="173"/>
      <c r="Z51" s="59"/>
      <c r="AA51" s="99"/>
      <c r="AB51" s="6"/>
      <c r="AC51" s="6"/>
      <c r="AD51" s="6"/>
      <c r="AE51" s="6"/>
      <c r="AF51" s="6"/>
      <c r="AG51" s="6"/>
      <c r="AH51" s="6"/>
      <c r="AI51" s="6"/>
      <c r="AJ51" s="6"/>
      <c r="AK51" s="6"/>
      <c r="AL51" s="6"/>
      <c r="AM51" s="6"/>
      <c r="AN51" s="6"/>
      <c r="AO51" s="6"/>
      <c r="AP51" s="6"/>
      <c r="AQ51" s="6"/>
      <c r="AR51" s="6"/>
      <c r="AS51" s="6"/>
      <c r="AT51" s="6"/>
      <c r="AU51" s="6"/>
      <c r="AV51" s="6"/>
      <c r="AW51" s="6"/>
      <c r="AX51" s="6"/>
    </row>
    <row r="52" spans="2:50" s="11" customFormat="1" ht="14.9" customHeight="1" x14ac:dyDescent="0.35">
      <c r="C52" s="52"/>
      <c r="D52" s="52"/>
      <c r="E52" s="52"/>
      <c r="F52" s="25"/>
      <c r="G52" s="122"/>
      <c r="H52" s="25"/>
      <c r="I52" s="25"/>
      <c r="J52" s="124"/>
      <c r="K52" s="124"/>
      <c r="L52" s="25"/>
      <c r="M52" s="121"/>
      <c r="N52" s="121"/>
      <c r="O52" s="52"/>
      <c r="P52" s="52"/>
      <c r="Q52" s="18"/>
      <c r="R52" s="125"/>
      <c r="S52" s="25"/>
      <c r="T52" s="25"/>
      <c r="U52" s="25"/>
      <c r="V52" s="25"/>
      <c r="W52" s="25"/>
      <c r="X52" s="27"/>
      <c r="Y52" s="175"/>
      <c r="Z52" s="176"/>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row>
    <row r="53" spans="2:50" s="12" customFormat="1" ht="14.9" customHeight="1" x14ac:dyDescent="0.35">
      <c r="B53" s="15"/>
      <c r="C53" s="19"/>
      <c r="D53" s="13"/>
      <c r="E53" s="28"/>
      <c r="F53" s="28"/>
      <c r="G53" s="28"/>
      <c r="H53" s="28"/>
      <c r="I53" s="108"/>
      <c r="J53" s="130"/>
      <c r="K53" s="130"/>
      <c r="L53" s="28"/>
      <c r="M53" s="121"/>
      <c r="N53" s="121"/>
      <c r="O53" s="19"/>
      <c r="P53" s="13"/>
      <c r="Q53" s="108"/>
      <c r="R53" s="108"/>
      <c r="S53" s="28"/>
      <c r="T53" s="28"/>
      <c r="U53" s="28"/>
      <c r="V53" s="28"/>
      <c r="W53" s="28"/>
      <c r="X53" s="190"/>
      <c r="Y53" s="173"/>
      <c r="Z53" s="59"/>
      <c r="AA53" s="60"/>
      <c r="AB53" s="6"/>
      <c r="AC53" s="6"/>
      <c r="AD53" s="6"/>
      <c r="AE53" s="6"/>
      <c r="AF53" s="6"/>
      <c r="AG53" s="6"/>
      <c r="AH53" s="6"/>
      <c r="AI53" s="6"/>
      <c r="AJ53" s="6"/>
      <c r="AK53" s="6"/>
      <c r="AL53" s="6"/>
      <c r="AM53" s="6"/>
      <c r="AN53" s="6"/>
      <c r="AO53" s="6"/>
      <c r="AP53" s="6"/>
      <c r="AQ53" s="6"/>
      <c r="AR53" s="6"/>
      <c r="AS53" s="6"/>
      <c r="AT53" s="6"/>
      <c r="AU53" s="6"/>
      <c r="AV53" s="6"/>
      <c r="AW53" s="6"/>
      <c r="AX53" s="6"/>
    </row>
    <row r="54" spans="2:50" s="12" customFormat="1" ht="14.9" customHeight="1" x14ac:dyDescent="0.35">
      <c r="B54" s="15"/>
      <c r="C54" s="52"/>
      <c r="D54" s="52"/>
      <c r="E54" s="97"/>
      <c r="F54" s="97"/>
      <c r="G54" s="115"/>
      <c r="H54" s="115"/>
      <c r="I54" s="109"/>
      <c r="J54" s="97"/>
      <c r="K54" s="97"/>
      <c r="L54" s="115"/>
      <c r="M54" s="121"/>
      <c r="N54" s="121"/>
      <c r="O54" s="52"/>
      <c r="P54" s="52"/>
      <c r="Q54" s="111"/>
      <c r="R54" s="109"/>
      <c r="S54" s="115"/>
      <c r="T54" s="128"/>
      <c r="U54" s="128"/>
      <c r="V54" s="115"/>
      <c r="W54" s="115"/>
      <c r="X54" s="190"/>
      <c r="Y54" s="173"/>
      <c r="Z54" s="59"/>
      <c r="AA54" s="99"/>
      <c r="AB54" s="6"/>
      <c r="AC54" s="6"/>
      <c r="AD54" s="6"/>
      <c r="AE54" s="6"/>
      <c r="AF54" s="6"/>
      <c r="AG54" s="6"/>
      <c r="AH54" s="6"/>
      <c r="AI54" s="6"/>
      <c r="AJ54" s="6"/>
      <c r="AK54" s="6"/>
      <c r="AL54" s="6"/>
      <c r="AM54" s="6"/>
      <c r="AN54" s="6"/>
      <c r="AO54" s="6"/>
      <c r="AP54" s="6"/>
      <c r="AQ54" s="6"/>
      <c r="AR54" s="6"/>
      <c r="AS54" s="6"/>
      <c r="AT54" s="6"/>
      <c r="AU54" s="6"/>
      <c r="AV54" s="6"/>
      <c r="AW54" s="6"/>
      <c r="AX54" s="6"/>
    </row>
    <row r="55" spans="2:50" s="12" customFormat="1" ht="14.9" customHeight="1" x14ac:dyDescent="0.35">
      <c r="B55" s="15"/>
      <c r="C55" s="52"/>
      <c r="D55" s="52"/>
      <c r="E55" s="97"/>
      <c r="F55" s="97"/>
      <c r="G55" s="115"/>
      <c r="H55" s="115"/>
      <c r="I55" s="109"/>
      <c r="J55" s="97"/>
      <c r="K55" s="97"/>
      <c r="L55" s="115"/>
      <c r="M55" s="121"/>
      <c r="N55" s="121"/>
      <c r="O55" s="52"/>
      <c r="P55" s="52"/>
      <c r="Q55" s="111"/>
      <c r="R55" s="109"/>
      <c r="S55" s="115"/>
      <c r="T55" s="128"/>
      <c r="U55" s="128"/>
      <c r="V55" s="115"/>
      <c r="W55" s="115"/>
      <c r="X55" s="190"/>
      <c r="Y55" s="173"/>
      <c r="Z55" s="59"/>
      <c r="AA55" s="99"/>
      <c r="AB55" s="6"/>
      <c r="AC55" s="6"/>
      <c r="AD55" s="6"/>
      <c r="AE55" s="6"/>
      <c r="AF55" s="6"/>
      <c r="AG55" s="6"/>
      <c r="AH55" s="6"/>
      <c r="AI55" s="6"/>
      <c r="AJ55" s="6"/>
      <c r="AK55" s="6"/>
      <c r="AL55" s="6"/>
      <c r="AM55" s="6"/>
      <c r="AN55" s="6"/>
      <c r="AO55" s="6"/>
      <c r="AP55" s="6"/>
      <c r="AQ55" s="6"/>
      <c r="AR55" s="6"/>
      <c r="AS55" s="6"/>
      <c r="AT55" s="6"/>
      <c r="AU55" s="6"/>
      <c r="AV55" s="6"/>
      <c r="AW55" s="6"/>
      <c r="AX55" s="6"/>
    </row>
    <row r="56" spans="2:50" s="12" customFormat="1" ht="14.9" customHeight="1" x14ac:dyDescent="0.35">
      <c r="B56" s="15"/>
      <c r="C56" s="52"/>
      <c r="D56" s="52"/>
      <c r="E56" s="97"/>
      <c r="F56" s="97"/>
      <c r="G56" s="115"/>
      <c r="H56" s="115"/>
      <c r="I56" s="109"/>
      <c r="J56" s="97"/>
      <c r="K56" s="97"/>
      <c r="L56" s="115"/>
      <c r="M56" s="121"/>
      <c r="N56" s="121"/>
      <c r="O56" s="52"/>
      <c r="P56" s="52"/>
      <c r="Q56" s="111"/>
      <c r="R56" s="109"/>
      <c r="S56" s="115"/>
      <c r="T56" s="128"/>
      <c r="U56" s="128"/>
      <c r="V56" s="115"/>
      <c r="W56" s="115"/>
      <c r="X56" s="190"/>
      <c r="Y56" s="173"/>
      <c r="Z56" s="59"/>
      <c r="AA56" s="99"/>
      <c r="AB56" s="6"/>
      <c r="AC56" s="6"/>
      <c r="AD56" s="6"/>
      <c r="AE56" s="6"/>
      <c r="AF56" s="6"/>
      <c r="AG56" s="6"/>
      <c r="AH56" s="6"/>
      <c r="AI56" s="6"/>
      <c r="AJ56" s="6"/>
      <c r="AK56" s="6"/>
      <c r="AL56" s="6"/>
      <c r="AM56" s="6"/>
      <c r="AN56" s="6"/>
      <c r="AO56" s="6"/>
      <c r="AP56" s="6"/>
      <c r="AQ56" s="6"/>
      <c r="AR56" s="6"/>
      <c r="AS56" s="6"/>
      <c r="AT56" s="6"/>
      <c r="AU56" s="6"/>
      <c r="AV56" s="6"/>
      <c r="AW56" s="6"/>
      <c r="AX56" s="6"/>
    </row>
    <row r="57" spans="2:50" s="12" customFormat="1" ht="14.9" customHeight="1" x14ac:dyDescent="0.35">
      <c r="B57" s="15"/>
      <c r="C57" s="52"/>
      <c r="D57" s="52"/>
      <c r="E57" s="97"/>
      <c r="F57" s="97"/>
      <c r="G57" s="115"/>
      <c r="H57" s="115"/>
      <c r="I57" s="109"/>
      <c r="J57" s="97"/>
      <c r="K57" s="97"/>
      <c r="L57" s="115"/>
      <c r="M57" s="121"/>
      <c r="N57" s="121"/>
      <c r="O57" s="52"/>
      <c r="P57" s="52"/>
      <c r="Q57" s="111"/>
      <c r="R57" s="109"/>
      <c r="S57" s="115"/>
      <c r="T57" s="128"/>
      <c r="U57" s="128"/>
      <c r="V57" s="115"/>
      <c r="W57" s="115"/>
      <c r="X57" s="44"/>
      <c r="Y57" s="173"/>
      <c r="Z57" s="59"/>
      <c r="AA57" s="99"/>
      <c r="AB57" s="6"/>
      <c r="AC57" s="6"/>
      <c r="AD57" s="6"/>
      <c r="AE57" s="6"/>
      <c r="AF57" s="6"/>
      <c r="AG57" s="6"/>
      <c r="AH57" s="6"/>
      <c r="AI57" s="6"/>
      <c r="AJ57" s="6"/>
      <c r="AK57" s="6"/>
      <c r="AL57" s="6"/>
      <c r="AM57" s="6"/>
      <c r="AN57" s="6"/>
      <c r="AO57" s="6"/>
      <c r="AP57" s="6"/>
      <c r="AQ57" s="6"/>
      <c r="AR57" s="6"/>
      <c r="AS57" s="6"/>
      <c r="AT57" s="6"/>
      <c r="AU57" s="6"/>
      <c r="AV57" s="6"/>
      <c r="AW57" s="6"/>
      <c r="AX57" s="6"/>
    </row>
    <row r="58" spans="2:50" s="12" customFormat="1" ht="14.9" customHeight="1" x14ac:dyDescent="0.35">
      <c r="B58" s="15"/>
      <c r="C58" s="52"/>
      <c r="D58" s="52"/>
      <c r="E58" s="97"/>
      <c r="F58" s="97"/>
      <c r="G58" s="115"/>
      <c r="H58" s="115"/>
      <c r="I58" s="109"/>
      <c r="J58" s="97"/>
      <c r="K58" s="97"/>
      <c r="L58" s="115"/>
      <c r="M58" s="121"/>
      <c r="N58" s="121"/>
      <c r="O58" s="52"/>
      <c r="P58" s="52"/>
      <c r="Q58" s="111"/>
      <c r="R58" s="109"/>
      <c r="S58" s="115"/>
      <c r="T58" s="128"/>
      <c r="U58" s="128"/>
      <c r="V58" s="115"/>
      <c r="W58" s="115"/>
      <c r="X58" s="27"/>
      <c r="Y58" s="173"/>
      <c r="Z58" s="59"/>
      <c r="AA58" s="99"/>
      <c r="AB58" s="6"/>
      <c r="AC58" s="6"/>
      <c r="AD58" s="6"/>
      <c r="AE58" s="6"/>
      <c r="AF58" s="6"/>
      <c r="AG58" s="101"/>
      <c r="AH58" s="6"/>
      <c r="AI58" s="6"/>
      <c r="AJ58" s="6"/>
      <c r="AK58" s="6"/>
      <c r="AL58" s="6"/>
      <c r="AM58" s="6"/>
      <c r="AN58" s="6"/>
      <c r="AO58" s="6"/>
      <c r="AP58" s="6"/>
      <c r="AQ58" s="6"/>
      <c r="AR58" s="6"/>
      <c r="AS58" s="6"/>
      <c r="AT58" s="6"/>
      <c r="AU58" s="6"/>
      <c r="AV58" s="6"/>
      <c r="AW58" s="6"/>
      <c r="AX58" s="6"/>
    </row>
    <row r="59" spans="2:50" s="11" customFormat="1" ht="14.9" customHeight="1" x14ac:dyDescent="0.35">
      <c r="C59" s="52"/>
      <c r="D59" s="52"/>
      <c r="E59" s="97"/>
      <c r="F59" s="97"/>
      <c r="G59" s="115"/>
      <c r="H59" s="115"/>
      <c r="I59" s="109"/>
      <c r="J59" s="128"/>
      <c r="K59" s="128"/>
      <c r="L59" s="115"/>
      <c r="M59" s="121"/>
      <c r="N59" s="121"/>
      <c r="O59" s="52"/>
      <c r="P59" s="116"/>
      <c r="Q59" s="117"/>
      <c r="R59" s="109"/>
      <c r="S59" s="115"/>
      <c r="T59" s="129"/>
      <c r="U59" s="129"/>
      <c r="V59" s="115"/>
      <c r="W59" s="115"/>
      <c r="X59" s="27"/>
      <c r="Y59" s="175"/>
      <c r="Z59" s="176"/>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row>
    <row r="60" spans="2:50" s="12" customFormat="1" ht="14.9" customHeight="1" x14ac:dyDescent="0.35">
      <c r="B60" s="15"/>
      <c r="C60" s="52"/>
      <c r="D60" s="52"/>
      <c r="E60" s="111"/>
      <c r="F60" s="111"/>
      <c r="G60" s="109"/>
      <c r="H60" s="109"/>
      <c r="I60" s="109"/>
      <c r="J60" s="110"/>
      <c r="K60" s="110"/>
      <c r="L60" s="109"/>
      <c r="M60" s="121"/>
      <c r="N60" s="121"/>
      <c r="O60" s="52"/>
      <c r="P60" s="116"/>
      <c r="Q60" s="117"/>
      <c r="R60" s="109"/>
      <c r="S60" s="115"/>
      <c r="T60" s="43"/>
      <c r="U60" s="43"/>
      <c r="V60" s="109"/>
      <c r="W60" s="109"/>
      <c r="X60" s="190"/>
      <c r="Y60" s="173"/>
      <c r="Z60" s="59"/>
      <c r="AA60" s="99"/>
      <c r="AB60" s="6"/>
      <c r="AC60" s="6"/>
      <c r="AD60" s="6"/>
      <c r="AE60" s="6"/>
      <c r="AF60" s="6"/>
      <c r="AG60" s="6"/>
      <c r="AH60" s="6"/>
      <c r="AI60" s="6"/>
      <c r="AJ60" s="6"/>
      <c r="AK60" s="6"/>
      <c r="AL60" s="6"/>
      <c r="AM60" s="6"/>
      <c r="AN60" s="6"/>
      <c r="AO60" s="6"/>
      <c r="AP60" s="6"/>
      <c r="AQ60" s="6"/>
      <c r="AR60" s="6"/>
      <c r="AS60" s="6"/>
      <c r="AT60" s="6"/>
      <c r="AU60" s="6"/>
      <c r="AV60" s="6"/>
      <c r="AW60" s="6"/>
      <c r="AX60" s="6"/>
    </row>
    <row r="61" spans="2:50" s="12" customFormat="1" ht="14.9" customHeight="1" x14ac:dyDescent="0.35">
      <c r="B61" s="15"/>
      <c r="C61" s="19"/>
      <c r="D61" s="13"/>
      <c r="E61" s="28"/>
      <c r="F61" s="28"/>
      <c r="G61" s="28"/>
      <c r="H61" s="28"/>
      <c r="I61" s="108"/>
      <c r="J61" s="130"/>
      <c r="K61" s="130"/>
      <c r="L61" s="28"/>
      <c r="M61" s="121"/>
      <c r="N61" s="121"/>
      <c r="O61" s="19"/>
      <c r="P61" s="13"/>
      <c r="Q61" s="108"/>
      <c r="R61" s="108"/>
      <c r="S61" s="28"/>
      <c r="T61" s="28"/>
      <c r="U61" s="28"/>
      <c r="V61" s="28"/>
      <c r="W61" s="28"/>
      <c r="X61" s="190"/>
      <c r="Y61" s="173"/>
      <c r="Z61" s="59"/>
      <c r="AA61" s="99"/>
      <c r="AB61" s="6"/>
      <c r="AC61" s="6"/>
      <c r="AD61" s="6"/>
      <c r="AE61" s="6"/>
      <c r="AF61" s="6"/>
      <c r="AG61" s="6"/>
      <c r="AH61" s="6"/>
      <c r="AI61" s="6"/>
      <c r="AJ61" s="6"/>
      <c r="AK61" s="6"/>
      <c r="AL61" s="6"/>
      <c r="AM61" s="6"/>
      <c r="AN61" s="6"/>
      <c r="AO61" s="6"/>
      <c r="AP61" s="6"/>
      <c r="AQ61" s="6"/>
      <c r="AR61" s="6"/>
      <c r="AS61" s="6"/>
      <c r="AT61" s="6"/>
      <c r="AU61" s="6"/>
      <c r="AV61" s="6"/>
      <c r="AW61" s="6"/>
      <c r="AX61" s="6"/>
    </row>
    <row r="62" spans="2:50" s="12" customFormat="1" ht="14.9" customHeight="1" x14ac:dyDescent="0.35">
      <c r="B62" s="15"/>
      <c r="C62" s="52"/>
      <c r="D62" s="52"/>
      <c r="E62" s="97"/>
      <c r="F62" s="97"/>
      <c r="G62" s="115"/>
      <c r="H62" s="115"/>
      <c r="I62" s="109"/>
      <c r="J62" s="97"/>
      <c r="K62" s="97"/>
      <c r="L62" s="115"/>
      <c r="M62" s="121"/>
      <c r="N62" s="121"/>
      <c r="O62" s="52"/>
      <c r="P62" s="52"/>
      <c r="Q62" s="111"/>
      <c r="R62" s="109"/>
      <c r="S62" s="115"/>
      <c r="T62" s="128"/>
      <c r="U62" s="128"/>
      <c r="V62" s="115"/>
      <c r="W62" s="115"/>
      <c r="X62" s="190"/>
      <c r="Y62" s="173"/>
      <c r="Z62" s="59"/>
      <c r="AA62" s="99"/>
      <c r="AB62" s="6"/>
      <c r="AC62" s="6"/>
      <c r="AD62" s="6"/>
      <c r="AE62" s="6"/>
      <c r="AF62" s="6"/>
      <c r="AG62" s="6"/>
      <c r="AH62" s="6"/>
      <c r="AI62" s="6"/>
      <c r="AJ62" s="6"/>
      <c r="AK62" s="6"/>
      <c r="AL62" s="6"/>
      <c r="AM62" s="6"/>
      <c r="AN62" s="6"/>
      <c r="AO62" s="6"/>
      <c r="AP62" s="6"/>
      <c r="AQ62" s="6"/>
      <c r="AR62" s="6"/>
      <c r="AS62" s="6"/>
      <c r="AT62" s="6"/>
      <c r="AU62" s="6"/>
      <c r="AV62" s="6"/>
      <c r="AW62" s="6"/>
      <c r="AX62" s="6"/>
    </row>
    <row r="63" spans="2:50" s="12" customFormat="1" ht="14.9" customHeight="1" x14ac:dyDescent="0.35">
      <c r="B63" s="15"/>
      <c r="C63" s="52"/>
      <c r="D63" s="52"/>
      <c r="E63" s="111"/>
      <c r="F63" s="111"/>
      <c r="G63" s="109"/>
      <c r="H63" s="109"/>
      <c r="I63" s="109"/>
      <c r="J63" s="111"/>
      <c r="K63" s="111"/>
      <c r="L63" s="109"/>
      <c r="M63" s="121"/>
      <c r="N63" s="121"/>
      <c r="O63" s="52"/>
      <c r="P63" s="52"/>
      <c r="Q63" s="111"/>
      <c r="R63" s="109"/>
      <c r="S63" s="115"/>
      <c r="T63" s="110"/>
      <c r="U63" s="110"/>
      <c r="V63" s="109"/>
      <c r="W63" s="109"/>
      <c r="X63" s="190"/>
      <c r="Y63" s="173"/>
      <c r="Z63" s="59"/>
      <c r="AA63" s="99"/>
      <c r="AB63" s="6"/>
      <c r="AC63" s="6"/>
      <c r="AD63" s="6"/>
      <c r="AE63" s="6"/>
      <c r="AF63" s="6"/>
      <c r="AG63" s="6"/>
      <c r="AH63" s="6"/>
      <c r="AI63" s="6"/>
      <c r="AJ63" s="6"/>
      <c r="AK63" s="6"/>
      <c r="AL63" s="6"/>
      <c r="AM63" s="6"/>
      <c r="AN63" s="6"/>
      <c r="AO63" s="6"/>
      <c r="AP63" s="6"/>
      <c r="AQ63" s="6"/>
      <c r="AR63" s="6"/>
      <c r="AS63" s="6"/>
      <c r="AT63" s="6"/>
      <c r="AU63" s="6"/>
      <c r="AV63" s="6"/>
      <c r="AW63" s="6"/>
      <c r="AX63" s="6"/>
    </row>
    <row r="64" spans="2:50" s="12" customFormat="1" ht="14.9" customHeight="1" x14ac:dyDescent="0.35">
      <c r="B64" s="15"/>
      <c r="C64" s="52"/>
      <c r="D64" s="52"/>
      <c r="E64" s="111"/>
      <c r="F64" s="111"/>
      <c r="G64" s="109"/>
      <c r="H64" s="109"/>
      <c r="I64" s="109"/>
      <c r="J64" s="111"/>
      <c r="K64" s="111"/>
      <c r="L64" s="109"/>
      <c r="M64" s="121"/>
      <c r="N64" s="121"/>
      <c r="O64" s="19"/>
      <c r="P64" s="13"/>
      <c r="Q64" s="108"/>
      <c r="R64" s="108"/>
      <c r="S64" s="28"/>
      <c r="T64" s="28"/>
      <c r="U64" s="28"/>
      <c r="V64" s="28"/>
      <c r="W64" s="28"/>
      <c r="X64" s="190"/>
      <c r="Y64" s="173"/>
      <c r="Z64" s="59"/>
      <c r="AA64" s="99"/>
      <c r="AB64" s="6"/>
      <c r="AC64" s="6"/>
      <c r="AD64" s="6"/>
      <c r="AE64" s="6"/>
      <c r="AF64" s="6"/>
      <c r="AG64" s="6"/>
      <c r="AH64" s="6"/>
      <c r="AI64" s="6"/>
      <c r="AJ64" s="6"/>
      <c r="AK64" s="6"/>
      <c r="AL64" s="6"/>
      <c r="AM64" s="6"/>
      <c r="AN64" s="6"/>
      <c r="AO64" s="6"/>
      <c r="AP64" s="6"/>
      <c r="AQ64" s="6"/>
      <c r="AR64" s="6"/>
      <c r="AS64" s="6"/>
      <c r="AT64" s="6"/>
      <c r="AU64" s="6"/>
      <c r="AV64" s="6"/>
      <c r="AW64" s="6"/>
      <c r="AX64" s="6"/>
    </row>
    <row r="65" spans="2:50" s="12" customFormat="1" ht="14.9" customHeight="1" x14ac:dyDescent="0.35">
      <c r="B65" s="15"/>
      <c r="C65" s="52"/>
      <c r="D65" s="52"/>
      <c r="E65" s="111"/>
      <c r="F65" s="111"/>
      <c r="G65" s="109"/>
      <c r="H65" s="109"/>
      <c r="I65" s="109"/>
      <c r="J65" s="111"/>
      <c r="K65" s="111"/>
      <c r="L65" s="109"/>
      <c r="M65" s="121"/>
      <c r="N65" s="121"/>
      <c r="O65" s="52"/>
      <c r="P65" s="52"/>
      <c r="Q65" s="111"/>
      <c r="R65" s="109"/>
      <c r="S65" s="115"/>
      <c r="T65" s="128"/>
      <c r="U65" s="128"/>
      <c r="V65" s="115"/>
      <c r="W65" s="115"/>
      <c r="X65" s="190"/>
      <c r="Y65" s="173"/>
      <c r="Z65" s="59"/>
      <c r="AA65" s="99"/>
      <c r="AB65" s="6"/>
      <c r="AC65" s="6"/>
      <c r="AD65" s="6"/>
      <c r="AE65" s="6"/>
      <c r="AF65" s="6"/>
      <c r="AG65" s="6"/>
      <c r="AH65" s="6"/>
      <c r="AI65" s="6"/>
      <c r="AJ65" s="6"/>
      <c r="AK65" s="6"/>
      <c r="AL65" s="6"/>
      <c r="AM65" s="6"/>
      <c r="AN65" s="6"/>
      <c r="AO65" s="6"/>
      <c r="AP65" s="6"/>
      <c r="AQ65" s="6"/>
      <c r="AR65" s="6"/>
      <c r="AS65" s="6"/>
      <c r="AT65" s="6"/>
      <c r="AU65" s="6"/>
      <c r="AV65" s="6"/>
      <c r="AW65" s="6"/>
      <c r="AX65" s="6"/>
    </row>
    <row r="66" spans="2:50" s="12" customFormat="1" ht="14.9" customHeight="1" x14ac:dyDescent="0.35">
      <c r="B66" s="15"/>
      <c r="C66" s="52"/>
      <c r="D66" s="52"/>
      <c r="E66" s="111"/>
      <c r="F66" s="111"/>
      <c r="G66" s="109"/>
      <c r="H66" s="109"/>
      <c r="I66" s="109"/>
      <c r="J66" s="111"/>
      <c r="K66" s="111"/>
      <c r="L66" s="109"/>
      <c r="M66" s="121"/>
      <c r="N66" s="121"/>
      <c r="O66" s="52"/>
      <c r="P66" s="52"/>
      <c r="Q66" s="111"/>
      <c r="R66" s="109"/>
      <c r="S66" s="115"/>
      <c r="T66" s="128"/>
      <c r="U66" s="128"/>
      <c r="V66" s="115"/>
      <c r="W66" s="115"/>
      <c r="X66" s="190"/>
      <c r="Y66" s="173"/>
      <c r="Z66" s="59"/>
      <c r="AA66" s="99"/>
      <c r="AB66" s="6"/>
      <c r="AC66" s="6"/>
      <c r="AD66" s="6"/>
      <c r="AE66" s="6"/>
      <c r="AF66" s="6"/>
      <c r="AG66" s="6"/>
      <c r="AH66" s="6"/>
      <c r="AI66" s="6"/>
      <c r="AJ66" s="6"/>
      <c r="AK66" s="6"/>
      <c r="AL66" s="6"/>
      <c r="AM66" s="6"/>
      <c r="AN66" s="6"/>
      <c r="AO66" s="6"/>
      <c r="AP66" s="6"/>
      <c r="AQ66" s="6"/>
      <c r="AR66" s="6"/>
      <c r="AS66" s="6"/>
      <c r="AT66" s="6"/>
      <c r="AU66" s="6"/>
      <c r="AV66" s="6"/>
      <c r="AW66" s="6"/>
      <c r="AX66" s="6"/>
    </row>
    <row r="67" spans="2:50" s="12" customFormat="1" ht="14.9" customHeight="1" x14ac:dyDescent="0.35">
      <c r="B67" s="15"/>
      <c r="C67" s="52"/>
      <c r="D67" s="52"/>
      <c r="E67" s="111"/>
      <c r="F67" s="111"/>
      <c r="G67" s="109"/>
      <c r="H67" s="109"/>
      <c r="I67" s="109"/>
      <c r="J67" s="111"/>
      <c r="K67" s="111"/>
      <c r="L67" s="109"/>
      <c r="M67" s="121"/>
      <c r="N67" s="121"/>
      <c r="O67" s="52"/>
      <c r="P67" s="52"/>
      <c r="Q67" s="111"/>
      <c r="R67" s="109"/>
      <c r="S67" s="115"/>
      <c r="T67" s="128"/>
      <c r="U67" s="128"/>
      <c r="V67" s="115"/>
      <c r="W67" s="115"/>
      <c r="X67" s="190"/>
      <c r="Y67" s="173"/>
      <c r="Z67" s="59"/>
      <c r="AA67" s="99"/>
      <c r="AB67" s="6"/>
      <c r="AC67" s="6"/>
      <c r="AD67" s="6"/>
      <c r="AE67" s="6"/>
      <c r="AF67" s="6"/>
      <c r="AG67" s="6"/>
      <c r="AH67" s="6"/>
      <c r="AI67" s="6"/>
      <c r="AJ67" s="6"/>
      <c r="AK67" s="6"/>
      <c r="AL67" s="6"/>
      <c r="AM67" s="6"/>
      <c r="AN67" s="6"/>
      <c r="AO67" s="6"/>
      <c r="AP67" s="6"/>
      <c r="AQ67" s="6"/>
      <c r="AR67" s="6"/>
      <c r="AS67" s="6"/>
      <c r="AT67" s="6"/>
      <c r="AU67" s="6"/>
      <c r="AV67" s="6"/>
      <c r="AW67" s="6"/>
      <c r="AX67" s="6"/>
    </row>
    <row r="68" spans="2:50" s="12" customFormat="1" ht="14.9" customHeight="1" x14ac:dyDescent="0.35">
      <c r="B68" s="15"/>
      <c r="C68" s="52"/>
      <c r="D68" s="52"/>
      <c r="E68" s="111"/>
      <c r="F68" s="111"/>
      <c r="G68" s="109"/>
      <c r="H68" s="109"/>
      <c r="I68" s="109"/>
      <c r="J68" s="111"/>
      <c r="K68" s="111"/>
      <c r="L68" s="109"/>
      <c r="M68" s="121"/>
      <c r="N68" s="121"/>
      <c r="O68" s="52"/>
      <c r="P68" s="52"/>
      <c r="Q68" s="111"/>
      <c r="R68" s="109"/>
      <c r="S68" s="115"/>
      <c r="T68" s="128"/>
      <c r="U68" s="128"/>
      <c r="V68" s="115"/>
      <c r="W68" s="115"/>
      <c r="X68" s="190"/>
      <c r="Y68" s="173"/>
      <c r="Z68" s="59"/>
      <c r="AA68" s="99"/>
      <c r="AB68" s="6"/>
      <c r="AC68" s="6"/>
      <c r="AD68" s="6"/>
      <c r="AE68" s="6"/>
      <c r="AF68" s="6"/>
      <c r="AG68" s="6"/>
      <c r="AH68" s="6"/>
      <c r="AI68" s="6"/>
      <c r="AJ68" s="6"/>
      <c r="AK68" s="6"/>
      <c r="AL68" s="6"/>
      <c r="AM68" s="6"/>
      <c r="AN68" s="6"/>
      <c r="AO68" s="6"/>
      <c r="AP68" s="6"/>
      <c r="AQ68" s="6"/>
      <c r="AR68" s="6"/>
      <c r="AS68" s="6"/>
      <c r="AT68" s="6"/>
      <c r="AU68" s="6"/>
      <c r="AV68" s="6"/>
      <c r="AW68" s="6"/>
      <c r="AX68" s="6"/>
    </row>
    <row r="69" spans="2:50" s="12" customFormat="1" ht="14.9" customHeight="1" x14ac:dyDescent="0.35">
      <c r="B69" s="15"/>
      <c r="C69" s="31"/>
      <c r="D69" s="31"/>
      <c r="E69" s="31"/>
      <c r="F69" s="25"/>
      <c r="G69" s="121"/>
      <c r="H69" s="25"/>
      <c r="I69" s="25"/>
      <c r="J69" s="25"/>
      <c r="K69" s="25"/>
      <c r="L69" s="25"/>
      <c r="M69" s="121"/>
      <c r="N69" s="121"/>
      <c r="O69" s="121"/>
      <c r="P69" s="25"/>
      <c r="Q69" s="121"/>
      <c r="R69" s="25"/>
      <c r="S69" s="25"/>
      <c r="T69" s="25"/>
      <c r="U69" s="25"/>
      <c r="V69" s="25"/>
      <c r="W69" s="25"/>
      <c r="X69" s="45"/>
      <c r="Y69" s="173"/>
      <c r="Z69" s="59"/>
      <c r="AA69" s="99"/>
      <c r="AB69" s="6"/>
      <c r="AC69" s="6"/>
      <c r="AD69" s="6"/>
      <c r="AE69" s="6"/>
      <c r="AF69" s="6"/>
      <c r="AG69" s="6"/>
      <c r="AH69" s="6"/>
      <c r="AI69" s="6"/>
      <c r="AJ69" s="6"/>
      <c r="AK69" s="6"/>
      <c r="AL69" s="6"/>
      <c r="AM69" s="6"/>
      <c r="AN69" s="6"/>
      <c r="AO69" s="6"/>
      <c r="AP69" s="6"/>
      <c r="AQ69" s="6"/>
      <c r="AR69" s="6"/>
      <c r="AS69" s="6"/>
      <c r="AT69" s="6"/>
      <c r="AU69" s="6"/>
      <c r="AV69" s="6"/>
      <c r="AW69" s="6"/>
      <c r="AX69" s="6"/>
    </row>
    <row r="70" spans="2:50" s="12" customFormat="1" ht="14.9" customHeight="1" x14ac:dyDescent="0.35">
      <c r="B70" s="15"/>
      <c r="C70" s="19"/>
      <c r="D70" s="19"/>
      <c r="E70" s="28"/>
      <c r="F70" s="28"/>
      <c r="G70" s="28"/>
      <c r="H70" s="28"/>
      <c r="I70" s="108"/>
      <c r="J70" s="28"/>
      <c r="K70" s="28"/>
      <c r="L70" s="28"/>
      <c r="M70" s="121"/>
      <c r="N70" s="121"/>
      <c r="O70" s="19"/>
      <c r="P70" s="13"/>
      <c r="Q70" s="108"/>
      <c r="R70" s="108"/>
      <c r="S70" s="94"/>
      <c r="T70" s="28"/>
      <c r="U70" s="28"/>
      <c r="V70" s="28"/>
      <c r="W70" s="28"/>
      <c r="X70" s="27"/>
      <c r="Y70" s="173"/>
      <c r="Z70" s="59"/>
      <c r="AA70" s="99"/>
      <c r="AB70" s="6"/>
      <c r="AC70" s="6"/>
      <c r="AD70" s="6"/>
      <c r="AE70" s="6"/>
      <c r="AF70" s="6"/>
      <c r="AG70" s="6"/>
      <c r="AH70" s="6"/>
      <c r="AI70" s="6"/>
      <c r="AJ70" s="6"/>
      <c r="AK70" s="6"/>
      <c r="AL70" s="6"/>
      <c r="AM70" s="6"/>
      <c r="AN70" s="6"/>
      <c r="AO70" s="6"/>
      <c r="AP70" s="6"/>
      <c r="AQ70" s="6"/>
      <c r="AR70" s="6"/>
      <c r="AS70" s="6"/>
      <c r="AT70" s="6"/>
      <c r="AU70" s="6"/>
      <c r="AV70" s="6"/>
      <c r="AW70" s="6"/>
      <c r="AX70" s="6"/>
    </row>
    <row r="71" spans="2:50" s="12" customFormat="1" ht="14.9" customHeight="1" x14ac:dyDescent="0.35">
      <c r="B71" s="15"/>
      <c r="C71" s="16"/>
      <c r="D71" s="16"/>
      <c r="E71" s="97"/>
      <c r="F71" s="97"/>
      <c r="G71" s="115"/>
      <c r="H71" s="115"/>
      <c r="I71" s="109"/>
      <c r="J71" s="128"/>
      <c r="K71" s="128"/>
      <c r="L71" s="127"/>
      <c r="M71" s="121"/>
      <c r="N71" s="121"/>
      <c r="O71" s="16"/>
      <c r="P71" s="16"/>
      <c r="Q71" s="111"/>
      <c r="R71" s="109"/>
      <c r="S71" s="111"/>
      <c r="T71" s="128"/>
      <c r="U71" s="128"/>
      <c r="V71" s="127"/>
      <c r="W71" s="127"/>
      <c r="X71" s="190"/>
      <c r="Y71" s="173"/>
      <c r="Z71" s="59"/>
      <c r="AA71" s="60"/>
      <c r="AB71" s="6"/>
      <c r="AC71" s="6"/>
      <c r="AD71" s="6"/>
      <c r="AE71" s="6"/>
      <c r="AF71" s="6"/>
      <c r="AG71" s="6"/>
      <c r="AH71" s="6"/>
      <c r="AI71" s="6"/>
      <c r="AJ71" s="6"/>
      <c r="AK71" s="6"/>
      <c r="AL71" s="6"/>
      <c r="AM71" s="6"/>
      <c r="AN71" s="6"/>
      <c r="AO71" s="6"/>
      <c r="AP71" s="6"/>
      <c r="AQ71" s="6"/>
      <c r="AR71" s="6"/>
      <c r="AS71" s="6"/>
      <c r="AT71" s="6"/>
      <c r="AU71" s="6"/>
      <c r="AV71" s="6"/>
      <c r="AW71" s="6"/>
      <c r="AX71" s="6"/>
    </row>
    <row r="72" spans="2:50" s="12" customFormat="1" ht="14.9" customHeight="1" x14ac:dyDescent="0.35">
      <c r="B72" s="15"/>
      <c r="C72" s="16"/>
      <c r="D72" s="16"/>
      <c r="E72" s="97"/>
      <c r="F72" s="97"/>
      <c r="G72" s="115"/>
      <c r="H72" s="115"/>
      <c r="I72" s="109"/>
      <c r="J72" s="128"/>
      <c r="K72" s="128"/>
      <c r="L72" s="127"/>
      <c r="M72" s="121"/>
      <c r="N72" s="121"/>
      <c r="O72" s="16"/>
      <c r="P72" s="16"/>
      <c r="Q72" s="111"/>
      <c r="R72" s="109"/>
      <c r="S72" s="111"/>
      <c r="T72" s="128"/>
      <c r="U72" s="128"/>
      <c r="V72" s="127"/>
      <c r="W72" s="127"/>
      <c r="X72" s="190"/>
      <c r="Y72" s="173"/>
      <c r="Z72" s="59"/>
      <c r="AA72" s="60"/>
      <c r="AB72" s="6"/>
      <c r="AC72" s="6"/>
      <c r="AD72" s="6"/>
      <c r="AE72" s="6"/>
      <c r="AF72" s="6"/>
      <c r="AG72" s="6"/>
      <c r="AH72" s="6"/>
      <c r="AI72" s="6"/>
      <c r="AJ72" s="6"/>
      <c r="AK72" s="6"/>
      <c r="AL72" s="6"/>
      <c r="AM72" s="6"/>
      <c r="AN72" s="6"/>
      <c r="AO72" s="6"/>
      <c r="AP72" s="6"/>
      <c r="AQ72" s="6"/>
      <c r="AR72" s="6"/>
      <c r="AS72" s="6"/>
      <c r="AT72" s="6"/>
      <c r="AU72" s="6"/>
      <c r="AV72" s="6"/>
      <c r="AW72" s="6"/>
      <c r="AX72" s="6"/>
    </row>
    <row r="73" spans="2:50" s="12" customFormat="1" ht="14.9" customHeight="1" x14ac:dyDescent="0.35">
      <c r="B73" s="15"/>
      <c r="C73" s="16"/>
      <c r="D73" s="16"/>
      <c r="E73" s="97"/>
      <c r="F73" s="97"/>
      <c r="G73" s="115"/>
      <c r="H73" s="115"/>
      <c r="I73" s="109"/>
      <c r="J73" s="128"/>
      <c r="K73" s="128"/>
      <c r="L73" s="127"/>
      <c r="M73" s="121"/>
      <c r="N73" s="121"/>
      <c r="O73" s="16"/>
      <c r="P73" s="16"/>
      <c r="Q73" s="111"/>
      <c r="R73" s="109"/>
      <c r="S73" s="111"/>
      <c r="T73" s="128"/>
      <c r="U73" s="128"/>
      <c r="V73" s="127"/>
      <c r="W73" s="127"/>
      <c r="X73" s="190"/>
      <c r="Y73" s="173"/>
      <c r="Z73" s="59"/>
      <c r="AA73" s="60"/>
      <c r="AB73" s="6"/>
      <c r="AC73" s="6"/>
      <c r="AD73" s="6"/>
      <c r="AE73" s="6"/>
      <c r="AF73" s="6"/>
      <c r="AG73" s="6"/>
      <c r="AH73" s="6"/>
      <c r="AI73" s="6"/>
      <c r="AJ73" s="6"/>
      <c r="AK73" s="6"/>
      <c r="AL73" s="6"/>
      <c r="AM73" s="6"/>
      <c r="AN73" s="6"/>
      <c r="AO73" s="6"/>
      <c r="AP73" s="6"/>
      <c r="AQ73" s="6"/>
      <c r="AR73" s="6"/>
      <c r="AS73" s="6"/>
      <c r="AT73" s="6"/>
      <c r="AU73" s="6"/>
      <c r="AV73" s="6"/>
      <c r="AW73" s="6"/>
      <c r="AX73" s="6"/>
    </row>
    <row r="74" spans="2:50" s="12" customFormat="1" ht="14.9" customHeight="1" x14ac:dyDescent="0.35">
      <c r="B74" s="15"/>
      <c r="C74" s="16"/>
      <c r="D74" s="16"/>
      <c r="E74" s="97"/>
      <c r="F74" s="97"/>
      <c r="G74" s="115"/>
      <c r="H74" s="115"/>
      <c r="I74" s="109"/>
      <c r="J74" s="128"/>
      <c r="K74" s="128"/>
      <c r="L74" s="127"/>
      <c r="M74" s="121"/>
      <c r="N74" s="121"/>
      <c r="O74" s="16"/>
      <c r="P74" s="16"/>
      <c r="Q74" s="111"/>
      <c r="R74" s="109"/>
      <c r="S74" s="111"/>
      <c r="T74" s="128"/>
      <c r="U74" s="128"/>
      <c r="V74" s="127"/>
      <c r="W74" s="127"/>
      <c r="X74" s="190"/>
      <c r="Y74" s="173"/>
      <c r="Z74" s="59"/>
      <c r="AA74" s="60"/>
      <c r="AB74" s="6"/>
      <c r="AC74" s="6"/>
      <c r="AD74" s="6"/>
      <c r="AE74" s="6"/>
      <c r="AF74" s="6"/>
      <c r="AG74" s="6"/>
      <c r="AH74" s="6"/>
      <c r="AI74" s="6"/>
      <c r="AJ74" s="6"/>
      <c r="AK74" s="6"/>
      <c r="AL74" s="6"/>
      <c r="AM74" s="6"/>
      <c r="AN74" s="6"/>
      <c r="AO74" s="6"/>
      <c r="AP74" s="6"/>
      <c r="AQ74" s="6"/>
      <c r="AR74" s="6"/>
      <c r="AS74" s="6"/>
      <c r="AT74" s="6"/>
      <c r="AU74" s="6"/>
      <c r="AV74" s="6"/>
      <c r="AW74" s="6"/>
      <c r="AX74" s="6"/>
    </row>
    <row r="75" spans="2:50" s="12" customFormat="1" ht="14.9" customHeight="1" x14ac:dyDescent="0.35">
      <c r="B75" s="15"/>
      <c r="C75" s="16"/>
      <c r="D75" s="16"/>
      <c r="E75" s="97"/>
      <c r="F75" s="97"/>
      <c r="G75" s="115"/>
      <c r="H75" s="115"/>
      <c r="I75" s="109"/>
      <c r="J75" s="128"/>
      <c r="K75" s="128"/>
      <c r="L75" s="127"/>
      <c r="M75" s="121"/>
      <c r="N75" s="121"/>
      <c r="O75" s="16"/>
      <c r="P75" s="16"/>
      <c r="Q75" s="111"/>
      <c r="R75" s="109"/>
      <c r="S75" s="111"/>
      <c r="T75" s="128"/>
      <c r="U75" s="128"/>
      <c r="V75" s="127"/>
      <c r="W75" s="127"/>
      <c r="X75" s="190"/>
      <c r="Y75" s="173"/>
      <c r="Z75" s="59"/>
      <c r="AA75" s="60"/>
      <c r="AB75" s="6"/>
      <c r="AC75" s="6"/>
      <c r="AD75" s="6"/>
      <c r="AE75" s="6"/>
      <c r="AF75" s="6"/>
      <c r="AG75" s="6"/>
      <c r="AH75" s="6"/>
      <c r="AI75" s="6"/>
      <c r="AJ75" s="6"/>
      <c r="AK75" s="6"/>
      <c r="AL75" s="6"/>
      <c r="AM75" s="6"/>
      <c r="AN75" s="6"/>
      <c r="AO75" s="6"/>
      <c r="AP75" s="6"/>
      <c r="AQ75" s="6"/>
      <c r="AR75" s="6"/>
      <c r="AS75" s="6"/>
      <c r="AT75" s="6"/>
      <c r="AU75" s="6"/>
      <c r="AV75" s="6"/>
      <c r="AW75" s="6"/>
      <c r="AX75" s="6"/>
    </row>
    <row r="76" spans="2:50" s="12" customFormat="1" ht="14.9" customHeight="1" x14ac:dyDescent="0.35">
      <c r="B76" s="15"/>
      <c r="C76" s="16"/>
      <c r="D76" s="16"/>
      <c r="E76" s="97"/>
      <c r="F76" s="97"/>
      <c r="G76" s="115"/>
      <c r="H76" s="115"/>
      <c r="I76" s="109"/>
      <c r="J76" s="128"/>
      <c r="K76" s="128"/>
      <c r="L76" s="127"/>
      <c r="M76" s="121"/>
      <c r="N76" s="121"/>
      <c r="O76" s="16"/>
      <c r="P76" s="16"/>
      <c r="Q76" s="111"/>
      <c r="R76" s="109"/>
      <c r="S76" s="111"/>
      <c r="T76" s="128"/>
      <c r="U76" s="128"/>
      <c r="V76" s="127"/>
      <c r="W76" s="127"/>
      <c r="X76" s="190"/>
      <c r="Y76" s="173"/>
      <c r="Z76" s="59"/>
      <c r="AA76" s="60"/>
      <c r="AB76" s="6"/>
      <c r="AC76" s="6"/>
      <c r="AD76" s="6"/>
      <c r="AE76" s="6"/>
      <c r="AF76" s="6"/>
      <c r="AG76" s="6"/>
      <c r="AH76" s="6"/>
      <c r="AI76" s="6"/>
      <c r="AJ76" s="6"/>
      <c r="AK76" s="6"/>
      <c r="AL76" s="6"/>
      <c r="AM76" s="6"/>
      <c r="AN76" s="6"/>
      <c r="AO76" s="6"/>
      <c r="AP76" s="6"/>
      <c r="AQ76" s="6"/>
      <c r="AR76" s="6"/>
      <c r="AS76" s="6"/>
      <c r="AT76" s="6"/>
      <c r="AU76" s="6"/>
      <c r="AV76" s="6"/>
      <c r="AW76" s="6"/>
      <c r="AX76" s="6"/>
    </row>
    <row r="77" spans="2:50" s="12" customFormat="1" ht="14.9" customHeight="1" x14ac:dyDescent="0.35">
      <c r="B77" s="15"/>
      <c r="C77" s="16"/>
      <c r="D77" s="16"/>
      <c r="E77" s="97"/>
      <c r="F77" s="97"/>
      <c r="G77" s="115"/>
      <c r="H77" s="115"/>
      <c r="I77" s="109"/>
      <c r="J77" s="128"/>
      <c r="K77" s="128"/>
      <c r="L77" s="127"/>
      <c r="M77" s="121"/>
      <c r="N77" s="121"/>
      <c r="O77" s="16"/>
      <c r="P77" s="16"/>
      <c r="Q77" s="111"/>
      <c r="R77" s="109"/>
      <c r="S77" s="111"/>
      <c r="T77" s="128"/>
      <c r="U77" s="128"/>
      <c r="V77" s="127"/>
      <c r="W77" s="127"/>
      <c r="X77" s="190"/>
      <c r="Y77" s="173"/>
      <c r="Z77" s="59"/>
      <c r="AA77" s="60"/>
      <c r="AB77" s="6"/>
      <c r="AC77" s="6"/>
      <c r="AD77" s="6"/>
      <c r="AE77" s="6"/>
      <c r="AF77" s="6"/>
      <c r="AG77" s="6"/>
      <c r="AH77" s="6"/>
      <c r="AI77" s="6"/>
      <c r="AJ77" s="6"/>
      <c r="AK77" s="6"/>
      <c r="AL77" s="6"/>
      <c r="AM77" s="6"/>
      <c r="AN77" s="6"/>
      <c r="AO77" s="6"/>
      <c r="AP77" s="6"/>
      <c r="AQ77" s="6"/>
      <c r="AR77" s="6"/>
      <c r="AS77" s="6"/>
      <c r="AT77" s="6"/>
      <c r="AU77" s="6"/>
      <c r="AV77" s="6"/>
      <c r="AW77" s="6"/>
      <c r="AX77" s="6"/>
    </row>
    <row r="78" spans="2:50" ht="14.9" customHeight="1" x14ac:dyDescent="0.35">
      <c r="C78" s="16"/>
      <c r="D78" s="16"/>
      <c r="E78" s="97"/>
      <c r="F78" s="97"/>
      <c r="G78" s="115"/>
      <c r="H78" s="115"/>
      <c r="I78" s="109"/>
      <c r="J78" s="128"/>
      <c r="K78" s="128"/>
      <c r="L78" s="127"/>
      <c r="M78" s="121"/>
      <c r="N78" s="121"/>
      <c r="O78" s="16"/>
      <c r="P78" s="16"/>
      <c r="Q78" s="111"/>
      <c r="R78" s="109"/>
      <c r="S78" s="111"/>
      <c r="T78" s="128"/>
      <c r="U78" s="128"/>
      <c r="V78" s="127"/>
      <c r="W78" s="127"/>
      <c r="Z78" s="59"/>
      <c r="AA78" s="60"/>
    </row>
    <row r="79" spans="2:50" ht="14.9" customHeight="1" x14ac:dyDescent="0.35">
      <c r="C79" s="16"/>
      <c r="D79" s="16"/>
      <c r="E79" s="97"/>
      <c r="F79" s="97"/>
      <c r="G79" s="115"/>
      <c r="H79" s="115"/>
      <c r="I79" s="109"/>
      <c r="J79" s="128"/>
      <c r="K79" s="128"/>
      <c r="L79" s="127"/>
      <c r="M79" s="121"/>
      <c r="N79" s="121"/>
      <c r="O79" s="16"/>
      <c r="P79" s="16"/>
      <c r="Q79" s="111"/>
      <c r="R79" s="109"/>
      <c r="S79" s="111"/>
      <c r="T79" s="128"/>
      <c r="U79" s="128"/>
      <c r="V79" s="127"/>
      <c r="W79" s="127"/>
      <c r="Z79" s="59"/>
      <c r="AA79" s="60"/>
    </row>
    <row r="80" spans="2:50" ht="14.9" customHeight="1" x14ac:dyDescent="0.35">
      <c r="C80" s="16"/>
      <c r="D80" s="16"/>
      <c r="E80" s="97"/>
      <c r="F80" s="97"/>
      <c r="G80" s="115"/>
      <c r="H80" s="115"/>
      <c r="I80" s="109"/>
      <c r="J80" s="128"/>
      <c r="K80" s="128"/>
      <c r="L80" s="127"/>
      <c r="M80" s="121"/>
      <c r="N80" s="121"/>
      <c r="O80" s="11"/>
      <c r="P80" s="16"/>
      <c r="Q80" s="111"/>
      <c r="R80" s="109"/>
      <c r="S80" s="111"/>
      <c r="T80" s="128"/>
      <c r="U80" s="128"/>
      <c r="V80" s="127"/>
      <c r="W80" s="127"/>
      <c r="Z80" s="59"/>
      <c r="AA80" s="60"/>
    </row>
    <row r="81" spans="3:27" ht="14.9" customHeight="1" x14ac:dyDescent="0.35">
      <c r="C81" s="16"/>
      <c r="D81" s="16"/>
      <c r="E81" s="97"/>
      <c r="F81" s="97"/>
      <c r="G81" s="115"/>
      <c r="H81" s="115"/>
      <c r="I81" s="109"/>
      <c r="J81" s="128"/>
      <c r="K81" s="128"/>
      <c r="L81" s="127"/>
      <c r="M81" s="121"/>
      <c r="N81" s="121"/>
      <c r="O81" s="16"/>
      <c r="P81" s="16"/>
      <c r="Q81" s="111"/>
      <c r="R81" s="109"/>
      <c r="S81" s="111"/>
      <c r="T81" s="128"/>
      <c r="U81" s="128"/>
      <c r="V81" s="127"/>
      <c r="W81" s="127"/>
      <c r="Z81" s="59"/>
      <c r="AA81" s="60"/>
    </row>
    <row r="82" spans="3:27" ht="14.9" customHeight="1" x14ac:dyDescent="0.35">
      <c r="C82" s="16"/>
      <c r="D82" s="16"/>
      <c r="E82" s="97"/>
      <c r="F82" s="97"/>
      <c r="G82" s="115"/>
      <c r="H82" s="115"/>
      <c r="I82" s="109"/>
      <c r="J82" s="128"/>
      <c r="K82" s="128"/>
      <c r="L82" s="127"/>
      <c r="M82" s="121"/>
      <c r="N82" s="121"/>
      <c r="O82" s="16"/>
      <c r="P82" s="16"/>
      <c r="Q82" s="111"/>
      <c r="R82" s="109"/>
      <c r="S82" s="111"/>
      <c r="T82" s="128"/>
      <c r="U82" s="128"/>
      <c r="V82" s="127"/>
      <c r="W82" s="127"/>
      <c r="Z82" s="59"/>
      <c r="AA82" s="60"/>
    </row>
    <row r="83" spans="3:27" ht="14.9" customHeight="1" x14ac:dyDescent="0.35">
      <c r="C83" s="16"/>
      <c r="D83" s="16"/>
      <c r="E83" s="97"/>
      <c r="F83" s="97"/>
      <c r="G83" s="115"/>
      <c r="H83" s="115"/>
      <c r="I83" s="109"/>
      <c r="J83" s="128"/>
      <c r="K83" s="128"/>
      <c r="L83" s="127"/>
      <c r="M83" s="121"/>
      <c r="N83" s="121"/>
      <c r="O83" s="16"/>
      <c r="P83" s="16"/>
      <c r="Q83" s="111"/>
      <c r="R83" s="109"/>
      <c r="S83" s="111"/>
      <c r="T83" s="128"/>
      <c r="U83" s="128"/>
      <c r="V83" s="127"/>
      <c r="W83" s="127"/>
      <c r="Z83" s="59"/>
      <c r="AA83" s="60"/>
    </row>
    <row r="84" spans="3:27" ht="14.5" customHeight="1" x14ac:dyDescent="0.35">
      <c r="C84" s="52"/>
      <c r="D84" s="52"/>
      <c r="E84" s="52"/>
      <c r="F84" s="25"/>
      <c r="G84" s="122"/>
      <c r="H84" s="25"/>
      <c r="I84" s="25"/>
      <c r="J84" s="25"/>
      <c r="K84" s="25"/>
      <c r="L84" s="25"/>
      <c r="M84" s="121"/>
      <c r="N84" s="121"/>
      <c r="O84" s="52"/>
      <c r="P84" s="52"/>
      <c r="Q84" s="31"/>
      <c r="R84" s="31"/>
      <c r="S84" s="31"/>
      <c r="T84" s="31"/>
      <c r="U84" s="31"/>
      <c r="V84" s="31"/>
      <c r="W84" s="31"/>
    </row>
    <row r="85" spans="3:27" ht="14.5" customHeight="1" x14ac:dyDescent="0.35">
      <c r="C85" s="19"/>
      <c r="D85" s="19"/>
      <c r="E85" s="28"/>
      <c r="F85" s="28"/>
      <c r="G85" s="28"/>
      <c r="H85" s="28"/>
      <c r="I85" s="108"/>
      <c r="J85" s="28"/>
      <c r="K85" s="28"/>
      <c r="L85" s="28"/>
      <c r="M85" s="126"/>
      <c r="N85" s="126"/>
      <c r="O85" s="19"/>
      <c r="P85" s="13"/>
      <c r="Q85" s="108"/>
      <c r="R85" s="108"/>
      <c r="S85" s="28"/>
      <c r="T85" s="28"/>
      <c r="U85" s="28"/>
      <c r="V85" s="28"/>
      <c r="W85" s="28"/>
    </row>
    <row r="86" spans="3:27" ht="14.5" customHeight="1" x14ac:dyDescent="0.35">
      <c r="C86" s="52"/>
      <c r="D86" s="52"/>
      <c r="E86" s="97"/>
      <c r="F86" s="97"/>
      <c r="G86" s="115"/>
      <c r="H86" s="115"/>
      <c r="I86" s="109"/>
      <c r="J86" s="128"/>
      <c r="K86" s="128"/>
      <c r="L86" s="115"/>
      <c r="M86" s="121"/>
      <c r="N86" s="121"/>
      <c r="O86" s="16"/>
      <c r="P86" s="52"/>
      <c r="Q86" s="111"/>
      <c r="R86" s="109"/>
      <c r="S86" s="111"/>
      <c r="T86" s="128"/>
      <c r="U86" s="128"/>
      <c r="V86" s="115"/>
      <c r="W86" s="115"/>
    </row>
    <row r="87" spans="3:27" ht="14.5" customHeight="1" x14ac:dyDescent="0.35">
      <c r="C87" s="52"/>
      <c r="D87" s="52"/>
      <c r="E87" s="97"/>
      <c r="F87" s="97"/>
      <c r="G87" s="115"/>
      <c r="H87" s="115"/>
      <c r="I87" s="109"/>
      <c r="J87" s="128"/>
      <c r="K87" s="128"/>
      <c r="L87" s="115"/>
      <c r="M87" s="121"/>
      <c r="N87" s="121"/>
      <c r="O87" s="16"/>
      <c r="P87" s="52"/>
      <c r="Q87" s="111"/>
      <c r="R87" s="109"/>
      <c r="S87" s="111"/>
      <c r="T87" s="128"/>
      <c r="U87" s="128"/>
      <c r="V87" s="115"/>
      <c r="W87" s="115"/>
    </row>
    <row r="88" spans="3:27" ht="14.5" customHeight="1" x14ac:dyDescent="0.35">
      <c r="C88" s="52"/>
      <c r="D88" s="52"/>
      <c r="E88" s="97"/>
      <c r="F88" s="97"/>
      <c r="G88" s="115"/>
      <c r="H88" s="115"/>
      <c r="I88" s="109"/>
      <c r="J88" s="128"/>
      <c r="K88" s="128"/>
      <c r="L88" s="115"/>
      <c r="M88" s="121"/>
      <c r="N88" s="121"/>
      <c r="O88" s="16"/>
      <c r="P88" s="52"/>
      <c r="Q88" s="111"/>
      <c r="R88" s="109"/>
      <c r="S88" s="111"/>
      <c r="T88" s="128"/>
      <c r="U88" s="128"/>
      <c r="V88" s="115"/>
      <c r="W88" s="115"/>
    </row>
    <row r="89" spans="3:27" ht="14.5" customHeight="1" x14ac:dyDescent="0.35">
      <c r="C89" s="52"/>
      <c r="D89" s="52"/>
      <c r="E89" s="97"/>
      <c r="F89" s="97"/>
      <c r="G89" s="115"/>
      <c r="H89" s="115"/>
      <c r="I89" s="109"/>
      <c r="J89" s="128"/>
      <c r="K89" s="128"/>
      <c r="L89" s="115"/>
      <c r="M89" s="121"/>
      <c r="N89" s="121"/>
      <c r="O89" s="16"/>
      <c r="P89" s="52"/>
      <c r="Q89" s="111"/>
      <c r="R89" s="109"/>
      <c r="S89" s="111"/>
      <c r="T89" s="128"/>
      <c r="U89" s="128"/>
      <c r="V89" s="115"/>
      <c r="W89" s="115"/>
    </row>
    <row r="90" spans="3:27" ht="14.5" customHeight="1" x14ac:dyDescent="0.35">
      <c r="C90" s="31"/>
      <c r="D90" s="52"/>
      <c r="E90" s="97"/>
      <c r="F90" s="97"/>
      <c r="G90" s="115"/>
      <c r="H90" s="115"/>
      <c r="I90" s="109"/>
      <c r="J90" s="128"/>
      <c r="K90" s="128"/>
      <c r="L90" s="115"/>
      <c r="M90" s="121"/>
      <c r="N90" s="121"/>
      <c r="O90" s="16"/>
      <c r="P90" s="52"/>
      <c r="Q90" s="111"/>
      <c r="R90" s="109"/>
      <c r="S90" s="51"/>
      <c r="T90" s="128"/>
      <c r="U90" s="128"/>
      <c r="V90" s="115"/>
      <c r="W90" s="115"/>
    </row>
    <row r="91" spans="3:27" ht="14.5" customHeight="1" x14ac:dyDescent="0.35">
      <c r="C91" s="16"/>
      <c r="D91" s="52"/>
      <c r="E91" s="97"/>
      <c r="F91" s="97"/>
      <c r="G91" s="115"/>
      <c r="H91" s="115"/>
      <c r="I91" s="109"/>
      <c r="J91" s="128"/>
      <c r="K91" s="128"/>
      <c r="L91" s="115"/>
      <c r="M91" s="121"/>
      <c r="N91" s="121"/>
      <c r="O91" s="31"/>
      <c r="P91" s="52"/>
      <c r="Q91" s="111"/>
      <c r="R91" s="109"/>
      <c r="S91" s="111"/>
      <c r="T91" s="129"/>
      <c r="U91" s="129"/>
      <c r="V91" s="115"/>
      <c r="W91" s="115"/>
    </row>
    <row r="92" spans="3:27" ht="32.15" customHeight="1" x14ac:dyDescent="0.35">
      <c r="G92" s="22"/>
      <c r="O92" s="54"/>
      <c r="P92" s="54"/>
      <c r="Q92" s="54"/>
      <c r="R92" s="54"/>
      <c r="S92" s="54"/>
      <c r="T92" s="54"/>
      <c r="U92" s="54"/>
      <c r="V92" s="54"/>
      <c r="W92" s="54"/>
    </row>
    <row r="93" spans="3:27" ht="32.15" customHeight="1" x14ac:dyDescent="0.35">
      <c r="G93" s="22"/>
      <c r="O93" s="54"/>
      <c r="P93" s="54"/>
      <c r="Q93" s="54"/>
      <c r="R93" s="54"/>
      <c r="S93" s="54"/>
      <c r="T93" s="54"/>
      <c r="U93" s="54"/>
      <c r="V93" s="54"/>
      <c r="W93" s="54"/>
    </row>
    <row r="94" spans="3:27" ht="32.15" customHeight="1" x14ac:dyDescent="0.35">
      <c r="G94" s="22"/>
      <c r="O94" s="54"/>
      <c r="P94" s="54"/>
      <c r="Q94" s="54"/>
      <c r="R94" s="54"/>
      <c r="S94" s="54"/>
      <c r="T94" s="54"/>
      <c r="U94" s="54"/>
      <c r="V94" s="54"/>
      <c r="W94" s="54"/>
    </row>
    <row r="95" spans="3:27" ht="32.15" customHeight="1" x14ac:dyDescent="0.35">
      <c r="G95" s="22"/>
      <c r="O95" s="54"/>
      <c r="P95" s="54"/>
      <c r="Q95" s="54"/>
      <c r="R95" s="54"/>
      <c r="S95" s="54"/>
      <c r="T95" s="54"/>
      <c r="U95" s="54"/>
      <c r="V95" s="54"/>
      <c r="W95" s="54"/>
    </row>
    <row r="96" spans="3:27" ht="32.15" customHeight="1" x14ac:dyDescent="0.35">
      <c r="G96" s="22"/>
      <c r="O96" s="54"/>
      <c r="P96" s="54"/>
      <c r="Q96" s="54"/>
      <c r="R96" s="54"/>
      <c r="S96" s="54"/>
      <c r="T96" s="54"/>
      <c r="U96" s="54"/>
      <c r="V96" s="54"/>
      <c r="W96" s="54"/>
    </row>
    <row r="97" spans="7:23" ht="32.15" customHeight="1" x14ac:dyDescent="0.35">
      <c r="G97" s="22"/>
      <c r="O97" s="54"/>
      <c r="P97" s="54"/>
      <c r="Q97" s="54"/>
      <c r="R97" s="54"/>
      <c r="S97" s="54"/>
      <c r="T97" s="54"/>
      <c r="U97" s="54"/>
      <c r="V97" s="54"/>
      <c r="W97" s="54"/>
    </row>
    <row r="98" spans="7:23" ht="32.15" customHeight="1" x14ac:dyDescent="0.35">
      <c r="G98" s="22"/>
      <c r="O98" s="54"/>
      <c r="P98" s="54"/>
      <c r="Q98" s="54"/>
      <c r="R98" s="54"/>
      <c r="S98" s="54"/>
      <c r="T98" s="54"/>
      <c r="U98" s="54"/>
      <c r="V98" s="54"/>
      <c r="W98" s="54"/>
    </row>
    <row r="99" spans="7:23" ht="32.15" customHeight="1" x14ac:dyDescent="0.35">
      <c r="G99" s="22"/>
      <c r="O99" s="54"/>
      <c r="P99" s="54"/>
      <c r="Q99" s="54"/>
      <c r="R99" s="54"/>
      <c r="S99" s="54"/>
      <c r="T99" s="54"/>
      <c r="U99" s="54"/>
      <c r="V99" s="54"/>
      <c r="W99" s="54"/>
    </row>
    <row r="100" spans="7:23" ht="32.15" customHeight="1" x14ac:dyDescent="0.35">
      <c r="G100" s="22"/>
      <c r="O100" s="54"/>
      <c r="P100" s="54"/>
      <c r="Q100" s="54"/>
      <c r="R100" s="54"/>
      <c r="S100" s="54"/>
      <c r="T100" s="54"/>
      <c r="U100" s="54"/>
      <c r="V100" s="54"/>
      <c r="W100" s="54"/>
    </row>
    <row r="101" spans="7:23" ht="32.15" customHeight="1" x14ac:dyDescent="0.35">
      <c r="G101" s="22"/>
      <c r="O101" s="54"/>
      <c r="P101" s="54"/>
      <c r="Q101" s="54"/>
      <c r="R101" s="54"/>
      <c r="S101" s="54"/>
      <c r="T101" s="54"/>
      <c r="U101" s="54"/>
      <c r="V101" s="54"/>
      <c r="W101" s="54"/>
    </row>
    <row r="102" spans="7:23" ht="15.65" customHeight="1" x14ac:dyDescent="0.35"/>
    <row r="103" spans="7:23" ht="15.65" customHeight="1" x14ac:dyDescent="0.35"/>
    <row r="104" spans="7:23" ht="15.65" customHeight="1" x14ac:dyDescent="0.35"/>
    <row r="105" spans="7:23" ht="15.65" customHeight="1" x14ac:dyDescent="0.35"/>
    <row r="106" spans="7:23" ht="15.65" customHeight="1" x14ac:dyDescent="0.35"/>
    <row r="107" spans="7:23" ht="15.65" customHeight="1" x14ac:dyDescent="0.35"/>
    <row r="108" spans="7:23" ht="15.65" customHeight="1" x14ac:dyDescent="0.35"/>
    <row r="109" spans="7:23" ht="15.65" customHeight="1" x14ac:dyDescent="0.35"/>
    <row r="110" spans="7:23" ht="15.65" customHeight="1" x14ac:dyDescent="0.35"/>
    <row r="111" spans="7:23" ht="15.65" customHeight="1" x14ac:dyDescent="0.35"/>
    <row r="112" spans="7:23" ht="15.65" customHeight="1" x14ac:dyDescent="0.35"/>
    <row r="113" spans="32:34" ht="15.65" customHeight="1" x14ac:dyDescent="0.35"/>
    <row r="114" spans="32:34" ht="15.65" customHeight="1" x14ac:dyDescent="0.35">
      <c r="AF114" s="6" t="str">
        <f>Constants!M1</f>
        <v>DAT_Name</v>
      </c>
      <c r="AG114" s="6" t="str">
        <f>Constants!N1</f>
        <v>Region</v>
      </c>
      <c r="AH114" s="6" t="str">
        <f>Constants!O1</f>
        <v>--Select Provider--</v>
      </c>
    </row>
    <row r="115" spans="32:34" ht="15.65" customHeight="1" x14ac:dyDescent="0.35">
      <c r="AF115" s="6" t="str">
        <f>Constants!M2</f>
        <v>Barking and Dagenham</v>
      </c>
      <c r="AG115" s="6" t="str">
        <f>Constants!N2</f>
        <v>L</v>
      </c>
      <c r="AH115" s="6" t="str">
        <f>Constants!O2</f>
        <v>L0987 : Via - B&amp;D YOS</v>
      </c>
    </row>
    <row r="116" spans="32:34" ht="15.65" customHeight="1" x14ac:dyDescent="0.35">
      <c r="AF116" s="6" t="str">
        <f>Constants!M3</f>
        <v>Barking and Dagenham</v>
      </c>
      <c r="AG116" s="6" t="str">
        <f>Constants!N3</f>
        <v>L</v>
      </c>
      <c r="AH116" s="6" t="str">
        <f>Constants!O3</f>
        <v>L0988 : Via - Subwize</v>
      </c>
    </row>
    <row r="117" spans="32:34" ht="15.65" customHeight="1" x14ac:dyDescent="0.35">
      <c r="AF117" s="6" t="str">
        <f>Constants!M4</f>
        <v>Barking and Dagenham</v>
      </c>
      <c r="AG117" s="6" t="str">
        <f>Constants!N4</f>
        <v>L</v>
      </c>
      <c r="AH117" s="6" t="str">
        <f>Constants!O4</f>
        <v>L1254 : CGL Newham RISE</v>
      </c>
    </row>
    <row r="118" spans="32:34" ht="15.65" customHeight="1" x14ac:dyDescent="0.35">
      <c r="AF118" s="6" t="str">
        <f>Constants!M5</f>
        <v>Barking and Dagenham</v>
      </c>
      <c r="AG118" s="6" t="str">
        <f>Constants!N5</f>
        <v>L</v>
      </c>
      <c r="AH118" s="6" t="str">
        <f>Constants!O5</f>
        <v>L1291 : CGL Barking &amp; Dagenham</v>
      </c>
    </row>
    <row r="119" spans="32:34" ht="15.65" customHeight="1" x14ac:dyDescent="0.35">
      <c r="AF119" s="6" t="str">
        <f>Constants!M6</f>
        <v>Barking and Dagenham</v>
      </c>
      <c r="AG119" s="6" t="str">
        <f>Constants!N6</f>
        <v>L</v>
      </c>
      <c r="AH119" s="6" t="str">
        <f>Constants!O6</f>
        <v>L1293 : CGL Tower Hamlets Reset Treatment</v>
      </c>
    </row>
    <row r="120" spans="32:34" ht="15.65" customHeight="1" x14ac:dyDescent="0.35">
      <c r="AF120" s="6" t="str">
        <f>Constants!M7</f>
        <v>Barking and Dagenham</v>
      </c>
      <c r="AG120" s="6" t="str">
        <f>Constants!N7</f>
        <v>L</v>
      </c>
      <c r="AH120" s="6" t="str">
        <f>Constants!O7</f>
        <v>L1303 : City and Hackney Recovery Service</v>
      </c>
    </row>
    <row r="121" spans="32:34" ht="15.65" customHeight="1" x14ac:dyDescent="0.35">
      <c r="AF121" s="6" t="str">
        <f>Constants!M8</f>
        <v>Barking and Dagenham</v>
      </c>
      <c r="AG121" s="6" t="str">
        <f>Constants!N8</f>
        <v>L</v>
      </c>
      <c r="AH121" s="6" t="str">
        <f>Constants!O8</f>
        <v>L1319 : The Doctor Hickey Surgery</v>
      </c>
    </row>
    <row r="122" spans="32:34" ht="15.65" customHeight="1" x14ac:dyDescent="0.35">
      <c r="AF122" s="6" t="str">
        <f>Constants!M9</f>
        <v>Barking and Dagenham</v>
      </c>
      <c r="AG122" s="6" t="str">
        <f>Constants!N9</f>
        <v>P</v>
      </c>
      <c r="AH122" s="6" t="str">
        <f>Constants!O9</f>
        <v>P1090 : I-Access East Surrey</v>
      </c>
    </row>
    <row r="123" spans="32:34" ht="15.65" customHeight="1" x14ac:dyDescent="0.35">
      <c r="AF123" s="6" t="str">
        <f>Constants!M10</f>
        <v>Barking and Dagenham</v>
      </c>
      <c r="AG123" s="6" t="str">
        <f>Constants!N10</f>
        <v>P</v>
      </c>
      <c r="AH123" s="6" t="str">
        <f>Constants!O10</f>
        <v>P1122 : The Forward Trust Medway Adults</v>
      </c>
    </row>
    <row r="124" spans="32:34" ht="15.65" customHeight="1" x14ac:dyDescent="0.35">
      <c r="AF124" s="6" t="str">
        <f>Constants!M11</f>
        <v>Barking and Dagenham</v>
      </c>
      <c r="AG124" s="6" t="str">
        <f>Constants!N11</f>
        <v>P</v>
      </c>
      <c r="AH124" s="6" t="str">
        <f>Constants!O11</f>
        <v>P1125 : Addiction Recovery Centre Portsmouth</v>
      </c>
    </row>
    <row r="125" spans="32:34" ht="15.65" customHeight="1" x14ac:dyDescent="0.35">
      <c r="AF125" s="6" t="str">
        <f>Constants!M12</f>
        <v>Barking and Dagenham</v>
      </c>
      <c r="AG125" s="6" t="str">
        <f>Constants!N12</f>
        <v>Q</v>
      </c>
      <c r="AH125" s="6" t="str">
        <f>Constants!O12</f>
        <v>Q1405 : Essex STARS (South)</v>
      </c>
    </row>
    <row r="126" spans="32:34" ht="15.65" customHeight="1" x14ac:dyDescent="0.35">
      <c r="AF126" s="6" t="str">
        <f>Constants!M13</f>
        <v>Barking and Dagenham</v>
      </c>
      <c r="AG126" s="6" t="str">
        <f>Constants!N13</f>
        <v>Q</v>
      </c>
      <c r="AH126" s="6" t="str">
        <f>Constants!O13</f>
        <v>Q1426 : Essex STARS (Mid)</v>
      </c>
    </row>
    <row r="127" spans="32:34" ht="15.65" customHeight="1" x14ac:dyDescent="0.35">
      <c r="AF127" s="6" t="str">
        <f>Constants!M14</f>
        <v>Barking and Dagenham</v>
      </c>
      <c r="AG127" s="6" t="str">
        <f>Constants!N14</f>
        <v>Q</v>
      </c>
      <c r="AH127" s="6" t="str">
        <f>Constants!O14</f>
        <v>Q1642 : Open Road Basildon</v>
      </c>
    </row>
    <row r="128" spans="32:34" ht="15.65" customHeight="1" x14ac:dyDescent="0.35">
      <c r="AF128" s="6" t="str">
        <f>Constants!M15</f>
        <v>Barking and Dagenham</v>
      </c>
      <c r="AG128" s="6" t="str">
        <f>Constants!N15</f>
        <v>Q</v>
      </c>
      <c r="AH128" s="6" t="str">
        <f>Constants!O15</f>
        <v>Q1659 : Open Road Chelmsford</v>
      </c>
    </row>
    <row r="129" spans="32:34" ht="15.65" customHeight="1" x14ac:dyDescent="0.35">
      <c r="AF129" s="6" t="str">
        <f>Constants!M16</f>
        <v>Barking and Dagenham</v>
      </c>
      <c r="AG129" s="6" t="str">
        <f>Constants!N16</f>
        <v>Q</v>
      </c>
      <c r="AH129" s="6" t="str">
        <f>Constants!O16</f>
        <v>Q1728 : Oxygen Recovery Service</v>
      </c>
    </row>
    <row r="130" spans="32:34" ht="15.65" customHeight="1" x14ac:dyDescent="0.35">
      <c r="AF130" s="6" t="str">
        <f>Constants!M17</f>
        <v>Barking and Dagenham</v>
      </c>
      <c r="AG130" s="6" t="str">
        <f>Constants!N17</f>
        <v>Q</v>
      </c>
      <c r="AH130" s="6" t="str">
        <f>Constants!O17</f>
        <v>Q1747 : Inclusion Visions</v>
      </c>
    </row>
    <row r="131" spans="32:34" ht="15.65" customHeight="1" x14ac:dyDescent="0.35">
      <c r="AF131" s="6" t="str">
        <f>Constants!M18</f>
        <v>Barking and Dagenham</v>
      </c>
      <c r="AG131" s="6" t="str">
        <f>Constants!N18</f>
        <v>Q</v>
      </c>
      <c r="AH131" s="6" t="str">
        <f>Constants!O18</f>
        <v>Q1757 : Phoenix Futures - Essex ARC (Alcohol Recovery Community)</v>
      </c>
    </row>
    <row r="132" spans="32:34" ht="15.65" customHeight="1" x14ac:dyDescent="0.35">
      <c r="AF132" s="6" t="str">
        <f>Constants!M19</f>
        <v>Barking and Dagenham</v>
      </c>
      <c r="AG132" s="6" t="str">
        <f>Constants!N19</f>
        <v>Q</v>
      </c>
      <c r="AH132" s="6" t="str">
        <f>Constants!O19</f>
        <v>Q1760 : The Forward Trust (Southend Adult)</v>
      </c>
    </row>
    <row r="133" spans="32:34" ht="15.65" customHeight="1" x14ac:dyDescent="0.35">
      <c r="AF133" s="6" t="str">
        <f>Constants!M20</f>
        <v>Barking and Dagenham</v>
      </c>
      <c r="AG133" s="6" t="str">
        <f>Constants!N20</f>
        <v>Q</v>
      </c>
      <c r="AH133" s="6" t="str">
        <f>Constants!O20</f>
        <v>Q1763 : Oxygen Inpatient Detox</v>
      </c>
    </row>
    <row r="134" spans="32:34" ht="15.65" customHeight="1" x14ac:dyDescent="0.35">
      <c r="AF134" s="6" t="str">
        <f>Constants!M21</f>
        <v>Barking and Dagenham</v>
      </c>
      <c r="AG134" s="6" t="str">
        <f>Constants!N21</f>
        <v>S</v>
      </c>
      <c r="AH134" s="6" t="str">
        <f>Constants!O21</f>
        <v>SJ207 : Western Counselling</v>
      </c>
    </row>
    <row r="135" spans="32:34" ht="15.65" customHeight="1" x14ac:dyDescent="0.35">
      <c r="AF135" s="6" t="str">
        <f>Constants!M22</f>
        <v>Barking and Dagenham</v>
      </c>
      <c r="AG135" s="6" t="str">
        <f>Constants!N22</f>
        <v>T</v>
      </c>
      <c r="AH135" s="6" t="str">
        <f>Constants!O22</f>
        <v>T1226 : Substance to Solution (West Northants)</v>
      </c>
    </row>
    <row r="136" spans="32:34" ht="15.65" customHeight="1" x14ac:dyDescent="0.35">
      <c r="AF136" s="6" t="str">
        <f>Constants!M23</f>
        <v>Barking and Dagenham</v>
      </c>
      <c r="AG136" s="6" t="str">
        <f>Constants!N23</f>
        <v>U</v>
      </c>
      <c r="AH136" s="6" t="str">
        <f>Constants!O23</f>
        <v>U0430 : Oasis Recovery Communities Bradford</v>
      </c>
    </row>
    <row r="137" spans="32:34" ht="15.65" customHeight="1" x14ac:dyDescent="0.35">
      <c r="AF137" s="6" t="str">
        <f>Constants!M24</f>
        <v>Barking and Dagenham</v>
      </c>
      <c r="AG137" s="6" t="str">
        <f>Constants!N24</f>
        <v>U</v>
      </c>
      <c r="AH137" s="6" t="str">
        <f>Constants!O24</f>
        <v>U0515 : Phoenix Futures Sheffield Family Service</v>
      </c>
    </row>
    <row r="138" spans="32:34" ht="15.65" customHeight="1" x14ac:dyDescent="0.35">
      <c r="AF138" s="6" t="str">
        <f>Constants!M25</f>
        <v>Barnet</v>
      </c>
      <c r="AG138" s="6" t="str">
        <f>Constants!N25</f>
        <v>L</v>
      </c>
      <c r="AH138" s="6" t="str">
        <f>Constants!O25</f>
        <v>L0564 : Dual Diagnosis Network Haringey</v>
      </c>
    </row>
    <row r="139" spans="32:34" ht="15.65" customHeight="1" x14ac:dyDescent="0.35">
      <c r="AF139" s="6" t="str">
        <f>Constants!M26</f>
        <v>Barnet</v>
      </c>
      <c r="AG139" s="6" t="str">
        <f>Constants!N26</f>
        <v>L</v>
      </c>
      <c r="AH139" s="6" t="str">
        <f>Constants!O26</f>
        <v>L0998 : CGL Barnet YP</v>
      </c>
    </row>
    <row r="140" spans="32:34" ht="15.65" customHeight="1" x14ac:dyDescent="0.35">
      <c r="AF140" s="6" t="str">
        <f>Constants!M27</f>
        <v>Barnet</v>
      </c>
      <c r="AG140" s="6" t="str">
        <f>Constants!N27</f>
        <v>L</v>
      </c>
      <c r="AH140" s="6" t="str">
        <f>Constants!O27</f>
        <v>L1198 : Consortium - Central Team - Lorraine Hewitt House</v>
      </c>
    </row>
    <row r="141" spans="32:34" ht="15.65" customHeight="1" x14ac:dyDescent="0.35">
      <c r="AF141" s="6" t="str">
        <f>Constants!M28</f>
        <v>Barnet</v>
      </c>
      <c r="AG141" s="6" t="str">
        <f>Constants!N28</f>
        <v>L</v>
      </c>
      <c r="AH141" s="6" t="str">
        <f>Constants!O28</f>
        <v>L1209 : Enfield Dual Diagnosis Service</v>
      </c>
    </row>
    <row r="142" spans="32:34" ht="15.65" customHeight="1" x14ac:dyDescent="0.35">
      <c r="AF142" s="6" t="str">
        <f>Constants!M29</f>
        <v>Barnet</v>
      </c>
      <c r="AG142" s="6" t="str">
        <f>Constants!N29</f>
        <v>L</v>
      </c>
      <c r="AH142" s="6" t="str">
        <f>Constants!O29</f>
        <v>L1247 : Haringey Specialist Drug Treatment Service</v>
      </c>
    </row>
    <row r="143" spans="32:34" ht="15.65" customHeight="1" x14ac:dyDescent="0.35">
      <c r="AF143" s="6" t="str">
        <f>Constants!M30</f>
        <v>Barnet</v>
      </c>
      <c r="AG143" s="6" t="str">
        <f>Constants!N30</f>
        <v>L</v>
      </c>
      <c r="AH143" s="6" t="str">
        <f>Constants!O30</f>
        <v>L1284 : ENABLE Drug and Alcohol Service</v>
      </c>
    </row>
    <row r="144" spans="32:34" ht="15.65" customHeight="1" x14ac:dyDescent="0.35">
      <c r="AF144" s="6" t="str">
        <f>Constants!M31</f>
        <v>Barnet</v>
      </c>
      <c r="AG144" s="6" t="str">
        <f>Constants!N31</f>
        <v>L</v>
      </c>
      <c r="AH144" s="6" t="str">
        <f>Constants!O31</f>
        <v>L1292 : Addictions Recovery Community Hounslow (ARC Hounslow)</v>
      </c>
    </row>
    <row r="145" spans="32:34" ht="15.65" customHeight="1" x14ac:dyDescent="0.35">
      <c r="AF145" s="6" t="str">
        <f>Constants!M32</f>
        <v>Barnet</v>
      </c>
      <c r="AG145" s="6" t="str">
        <f>Constants!N32</f>
        <v>L</v>
      </c>
      <c r="AH145" s="6" t="str">
        <f>Constants!O32</f>
        <v>L1296 : CGL Barnet Adult</v>
      </c>
    </row>
    <row r="146" spans="32:34" ht="15.65" customHeight="1" x14ac:dyDescent="0.35">
      <c r="AF146" s="6" t="str">
        <f>Constants!M33</f>
        <v>Barnet</v>
      </c>
      <c r="AG146" s="6" t="str">
        <f>Constants!N33</f>
        <v>L</v>
      </c>
      <c r="AH146" s="6" t="str">
        <f>Constants!O33</f>
        <v>L1303 : City and Hackney Recovery Service</v>
      </c>
    </row>
    <row r="147" spans="32:34" ht="15.65" customHeight="1" x14ac:dyDescent="0.35">
      <c r="AF147" s="6" t="str">
        <f>Constants!M34</f>
        <v>Barnet</v>
      </c>
      <c r="AG147" s="6" t="str">
        <f>Constants!N34</f>
        <v>L</v>
      </c>
      <c r="AH147" s="6" t="str">
        <f>Constants!O34</f>
        <v>L1312 : Guy's and St Thomas' NHS Foundation Trust Non-rough sleeping Addictions Clinical Care Suite</v>
      </c>
    </row>
    <row r="148" spans="32:34" ht="15.65" customHeight="1" x14ac:dyDescent="0.35">
      <c r="AF148" s="6" t="str">
        <f>Constants!M35</f>
        <v>Barnet</v>
      </c>
      <c r="AG148" s="6" t="str">
        <f>Constants!N35</f>
        <v>P</v>
      </c>
      <c r="AH148" s="6" t="str">
        <f>Constants!O35</f>
        <v>P1079 : Aldershot - Inclusion Recovery Hampshire</v>
      </c>
    </row>
    <row r="149" spans="32:34" ht="18" customHeight="1" x14ac:dyDescent="0.35">
      <c r="AF149" s="6" t="str">
        <f>Constants!M36</f>
        <v>Barnet</v>
      </c>
      <c r="AG149" s="6" t="str">
        <f>Constants!N36</f>
        <v>Q</v>
      </c>
      <c r="AH149" s="6" t="str">
        <f>Constants!O36</f>
        <v>Q1636 : Resolve</v>
      </c>
    </row>
    <row r="150" spans="32:34" ht="18" customHeight="1" x14ac:dyDescent="0.35">
      <c r="AF150" s="6" t="str">
        <f>Constants!M37</f>
        <v>Barnet</v>
      </c>
      <c r="AG150" s="6" t="str">
        <f>Constants!N37</f>
        <v>Q</v>
      </c>
      <c r="AH150" s="6" t="str">
        <f>Constants!O37</f>
        <v>Q1728 : Oxygen Recovery Service</v>
      </c>
    </row>
    <row r="151" spans="32:34" ht="18" customHeight="1" x14ac:dyDescent="0.35">
      <c r="AF151" s="6" t="str">
        <f>Constants!M38</f>
        <v>Barnet</v>
      </c>
      <c r="AG151" s="6" t="str">
        <f>Constants!N38</f>
        <v>Q</v>
      </c>
      <c r="AH151" s="6" t="str">
        <f>Constants!O38</f>
        <v>Q1763 : Oxygen Inpatient Detox</v>
      </c>
    </row>
    <row r="152" spans="32:34" ht="18" customHeight="1" x14ac:dyDescent="0.35">
      <c r="AF152" s="6" t="str">
        <f>Constants!M39</f>
        <v>Barnet</v>
      </c>
      <c r="AG152" s="6" t="str">
        <f>Constants!N39</f>
        <v>R</v>
      </c>
      <c r="AH152" s="6" t="str">
        <f>Constants!O39</f>
        <v>R0512 : Humankind Staffordshire</v>
      </c>
    </row>
    <row r="153" spans="32:34" ht="18" customHeight="1" x14ac:dyDescent="0.35">
      <c r="AF153" s="6" t="str">
        <f>Constants!M40</f>
        <v>Barnet</v>
      </c>
      <c r="AG153" s="6" t="str">
        <f>Constants!N40</f>
        <v>S</v>
      </c>
      <c r="AH153" s="6" t="str">
        <f>Constants!O40</f>
        <v>SB317 : StreetScene Bournemouth</v>
      </c>
    </row>
    <row r="154" spans="32:34" ht="18" customHeight="1" x14ac:dyDescent="0.35">
      <c r="AF154" s="6" t="str">
        <f>Constants!M41</f>
        <v>Barnet</v>
      </c>
      <c r="AG154" s="6" t="str">
        <f>Constants!N41</f>
        <v>S</v>
      </c>
      <c r="AH154" s="6" t="str">
        <f>Constants!O41</f>
        <v>SH307 : Jasmine Mother's Recovery (Trevi)</v>
      </c>
    </row>
    <row r="155" spans="32:34" ht="18" customHeight="1" x14ac:dyDescent="0.35">
      <c r="AF155" s="6" t="str">
        <f>Constants!M42</f>
        <v>Barnet</v>
      </c>
      <c r="AG155" s="6" t="str">
        <f>Constants!N42</f>
        <v>S</v>
      </c>
      <c r="AH155" s="6" t="str">
        <f>Constants!O42</f>
        <v>SL205 : PostScript360</v>
      </c>
    </row>
    <row r="156" spans="32:34" ht="18" customHeight="1" x14ac:dyDescent="0.35">
      <c r="AF156" s="6" t="str">
        <f>Constants!M43</f>
        <v>Barnet</v>
      </c>
      <c r="AG156" s="6" t="str">
        <f>Constants!N43</f>
        <v>U</v>
      </c>
      <c r="AH156" s="6" t="str">
        <f>Constants!O43</f>
        <v>U0654 : New Vision Bradford Adult (Humankind)</v>
      </c>
    </row>
    <row r="157" spans="32:34" ht="18" customHeight="1" x14ac:dyDescent="0.35">
      <c r="AF157" s="6" t="str">
        <f>Constants!M44</f>
        <v>Barnsley</v>
      </c>
      <c r="AG157" s="6" t="str">
        <f>Constants!N44</f>
        <v>W</v>
      </c>
      <c r="AH157" s="6" t="str">
        <f>Constants!O44</f>
        <v>M0037 : Phoenix Futures Wirral Adult Services</v>
      </c>
    </row>
    <row r="158" spans="32:34" ht="18" customHeight="1" x14ac:dyDescent="0.35">
      <c r="AF158" s="6" t="str">
        <f>Constants!M45</f>
        <v>Barnsley</v>
      </c>
      <c r="AG158" s="6" t="str">
        <f>Constants!N45</f>
        <v>W</v>
      </c>
      <c r="AH158" s="6" t="str">
        <f>Constants!O45</f>
        <v>M0352 : Acquiesce</v>
      </c>
    </row>
    <row r="159" spans="32:34" ht="18" customHeight="1" x14ac:dyDescent="0.35">
      <c r="AF159" s="6" t="str">
        <f>Constants!M46</f>
        <v>Barnsley</v>
      </c>
      <c r="AG159" s="6" t="str">
        <f>Constants!N46</f>
        <v>R</v>
      </c>
      <c r="AH159" s="6" t="str">
        <f>Constants!O46</f>
        <v>R0479 : Staffordshire Inpatients</v>
      </c>
    </row>
    <row r="160" spans="32:34" ht="18" customHeight="1" x14ac:dyDescent="0.35">
      <c r="AF160" s="6" t="str">
        <f>Constants!M47</f>
        <v>Barnsley</v>
      </c>
      <c r="AG160" s="6" t="str">
        <f>Constants!N47</f>
        <v>T</v>
      </c>
      <c r="AH160" s="6" t="str">
        <f>Constants!O47</f>
        <v>T1175 : Derby City Prescribing Service</v>
      </c>
    </row>
    <row r="161" spans="32:34" ht="18" customHeight="1" x14ac:dyDescent="0.35">
      <c r="AF161" s="6" t="str">
        <f>Constants!M48</f>
        <v>Barnsley</v>
      </c>
      <c r="AG161" s="6" t="str">
        <f>Constants!N48</f>
        <v>T</v>
      </c>
      <c r="AH161" s="6" t="str">
        <f>Constants!O48</f>
        <v>T1224 : New Oakwood Lodge - Derby Rehab (Phoenix Futures)</v>
      </c>
    </row>
    <row r="162" spans="32:34" ht="18" customHeight="1" x14ac:dyDescent="0.35">
      <c r="AF162" s="6" t="str">
        <f>Constants!M49</f>
        <v>Barnsley</v>
      </c>
      <c r="AG162" s="6" t="str">
        <f>Constants!N49</f>
        <v>U</v>
      </c>
      <c r="AH162" s="6" t="str">
        <f>Constants!O49</f>
        <v>U0039 : Wakefield Inspiring Recovery</v>
      </c>
    </row>
    <row r="163" spans="32:34" ht="18" customHeight="1" x14ac:dyDescent="0.35">
      <c r="AF163" s="6" t="str">
        <f>Constants!M50</f>
        <v>Barnsley</v>
      </c>
      <c r="AG163" s="6" t="str">
        <f>Constants!N50</f>
        <v>U</v>
      </c>
      <c r="AH163" s="6" t="str">
        <f>Constants!O50</f>
        <v>U0430 : Oasis Recovery Communities Bradford</v>
      </c>
    </row>
    <row r="164" spans="32:34" ht="18" customHeight="1" x14ac:dyDescent="0.35">
      <c r="AF164" s="6" t="str">
        <f>Constants!M51</f>
        <v>Barnsley</v>
      </c>
      <c r="AG164" s="6" t="str">
        <f>Constants!N51</f>
        <v>U</v>
      </c>
      <c r="AH164" s="6" t="str">
        <f>Constants!O51</f>
        <v>U0489 : Forward Leeds Adult (Humankind)</v>
      </c>
    </row>
    <row r="165" spans="32:34" ht="18" customHeight="1" x14ac:dyDescent="0.35">
      <c r="AF165" s="6" t="str">
        <f>Constants!M52</f>
        <v>Barnsley</v>
      </c>
      <c r="AG165" s="6" t="str">
        <f>Constants!N52</f>
        <v>U</v>
      </c>
      <c r="AH165" s="6" t="str">
        <f>Constants!O52</f>
        <v>U0494 : East Riding Partnership Treatment Service - Adults</v>
      </c>
    </row>
    <row r="166" spans="32:34" ht="18" customHeight="1" x14ac:dyDescent="0.35">
      <c r="AF166" s="6" t="str">
        <f>Constants!M53</f>
        <v>Barnsley</v>
      </c>
      <c r="AG166" s="6" t="str">
        <f>Constants!N53</f>
        <v>U</v>
      </c>
      <c r="AH166" s="6" t="str">
        <f>Constants!O53</f>
        <v>U0509 : Doncaster Drugs Service - CDT</v>
      </c>
    </row>
    <row r="167" spans="32:34" ht="18" customHeight="1" x14ac:dyDescent="0.35">
      <c r="AF167" s="6" t="str">
        <f>Constants!M54</f>
        <v>Barnsley</v>
      </c>
      <c r="AG167" s="6" t="str">
        <f>Constants!N54</f>
        <v>U</v>
      </c>
      <c r="AH167" s="6" t="str">
        <f>Constants!O54</f>
        <v>U0577 : Doncaster Criminal Justice Service</v>
      </c>
    </row>
    <row r="168" spans="32:34" ht="18" customHeight="1" x14ac:dyDescent="0.35">
      <c r="AF168" s="6" t="str">
        <f>Constants!M55</f>
        <v>Barnsley</v>
      </c>
      <c r="AG168" s="6" t="str">
        <f>Constants!N55</f>
        <v>U</v>
      </c>
      <c r="AH168" s="6" t="str">
        <f>Constants!O55</f>
        <v>U0635 : Barnsley Substance Misuse Service (Humankind)</v>
      </c>
    </row>
    <row r="169" spans="32:34" ht="18" customHeight="1" x14ac:dyDescent="0.35">
      <c r="AF169" s="6" t="str">
        <f>Constants!M56</f>
        <v>Barnsley</v>
      </c>
      <c r="AG169" s="6" t="str">
        <f>Constants!N56</f>
        <v>U</v>
      </c>
      <c r="AH169" s="6" t="str">
        <f>Constants!O56</f>
        <v>U0655 : Ark House Rehab Scarborough</v>
      </c>
    </row>
    <row r="170" spans="32:34" ht="18" customHeight="1" x14ac:dyDescent="0.35">
      <c r="AF170" s="6" t="str">
        <f>Constants!M57</f>
        <v>Barnsley</v>
      </c>
      <c r="AG170" s="6" t="str">
        <f>Constants!N57</f>
        <v>U</v>
      </c>
      <c r="AH170" s="6" t="str">
        <f>Constants!O57</f>
        <v>U0657 : Likewise Sheffield (Humankind)</v>
      </c>
    </row>
    <row r="171" spans="32:34" ht="18" customHeight="1" x14ac:dyDescent="0.35">
      <c r="AF171" s="6" t="str">
        <f>Constants!M58</f>
        <v>Bath and North East Somerset</v>
      </c>
      <c r="AG171" s="6" t="str">
        <f>Constants!N58</f>
        <v>L</v>
      </c>
      <c r="AH171" s="6" t="str">
        <f>Constants!O58</f>
        <v>L1303 : City and Hackney Recovery Service</v>
      </c>
    </row>
    <row r="172" spans="32:34" ht="18" customHeight="1" x14ac:dyDescent="0.35">
      <c r="AF172" s="6" t="str">
        <f>Constants!M59</f>
        <v>Bath and North East Somerset</v>
      </c>
      <c r="AG172" s="6" t="str">
        <f>Constants!N59</f>
        <v>S</v>
      </c>
      <c r="AH172" s="6" t="str">
        <f>Constants!O59</f>
        <v>SA206 : Developing Health &amp; Independence (BANES)</v>
      </c>
    </row>
    <row r="173" spans="32:34" ht="18" customHeight="1" x14ac:dyDescent="0.35">
      <c r="AF173" s="6" t="str">
        <f>Constants!M60</f>
        <v>Bath and North East Somerset</v>
      </c>
      <c r="AG173" s="6" t="str">
        <f>Constants!N60</f>
        <v>S</v>
      </c>
      <c r="AH173" s="6" t="str">
        <f>Constants!O60</f>
        <v>SA507 : Project 28</v>
      </c>
    </row>
    <row r="174" spans="32:34" ht="18" customHeight="1" x14ac:dyDescent="0.35">
      <c r="AF174" s="6" t="str">
        <f>Constants!M61</f>
        <v>Bath and North East Somerset</v>
      </c>
      <c r="AG174" s="6" t="str">
        <f>Constants!N61</f>
        <v>S</v>
      </c>
      <c r="AH174" s="6" t="str">
        <f>Constants!O61</f>
        <v>SC214 : Bristol Drugs Project</v>
      </c>
    </row>
    <row r="175" spans="32:34" ht="18" customHeight="1" x14ac:dyDescent="0.35">
      <c r="AF175" s="6" t="str">
        <f>Constants!M62</f>
        <v>Bath and North East Somerset</v>
      </c>
      <c r="AG175" s="6" t="str">
        <f>Constants!N62</f>
        <v>S</v>
      </c>
      <c r="AH175" s="6" t="str">
        <f>Constants!O62</f>
        <v>SD303 : BOSENCE FARM COMMUNITY LTD</v>
      </c>
    </row>
    <row r="176" spans="32:34" ht="18" customHeight="1" x14ac:dyDescent="0.35">
      <c r="AF176" s="6" t="str">
        <f>Constants!M63</f>
        <v>Bath and North East Somerset</v>
      </c>
      <c r="AG176" s="6" t="str">
        <f>Constants!N63</f>
        <v>S</v>
      </c>
      <c r="AH176" s="6" t="str">
        <f>Constants!O63</f>
        <v>SG309 : THE NELSON TRUST</v>
      </c>
    </row>
    <row r="177" spans="32:34" ht="18" customHeight="1" x14ac:dyDescent="0.35">
      <c r="AF177" s="6" t="str">
        <f>Constants!M64</f>
        <v>Bath and North East Somerset</v>
      </c>
      <c r="AG177" s="6" t="str">
        <f>Constants!N64</f>
        <v>S</v>
      </c>
      <c r="AH177" s="6" t="str">
        <f>Constants!O64</f>
        <v>SJ209 : We Are With You North Somerset</v>
      </c>
    </row>
    <row r="178" spans="32:34" ht="18" customHeight="1" x14ac:dyDescent="0.35">
      <c r="AF178" s="6" t="str">
        <f>Constants!M65</f>
        <v>Bath and North East Somerset</v>
      </c>
      <c r="AG178" s="6" t="str">
        <f>Constants!N65</f>
        <v>S</v>
      </c>
      <c r="AH178" s="6" t="str">
        <f>Constants!O65</f>
        <v>SJ302 : BROADWAY LODGE</v>
      </c>
    </row>
    <row r="179" spans="32:34" ht="18" customHeight="1" x14ac:dyDescent="0.35">
      <c r="AF179" s="6" t="str">
        <f>Constants!M66</f>
        <v>Bath and North East Somerset</v>
      </c>
      <c r="AG179" s="6" t="str">
        <f>Constants!N66</f>
        <v>S</v>
      </c>
      <c r="AH179" s="6" t="str">
        <f>Constants!O66</f>
        <v>SJ308 : Sefton Park</v>
      </c>
    </row>
    <row r="180" spans="32:34" ht="18" customHeight="1" x14ac:dyDescent="0.35">
      <c r="AF180" s="6" t="str">
        <f>Constants!M67</f>
        <v>Bath and North East Somerset</v>
      </c>
      <c r="AG180" s="6" t="str">
        <f>Constants!N67</f>
        <v>S</v>
      </c>
      <c r="AH180" s="6" t="str">
        <f>Constants!O67</f>
        <v>SL204 : South Gloucestershire Integrated Service</v>
      </c>
    </row>
    <row r="181" spans="32:34" ht="18" customHeight="1" x14ac:dyDescent="0.35">
      <c r="AF181" s="6" t="str">
        <f>Constants!M68</f>
        <v>Bath and North East Somerset</v>
      </c>
      <c r="AG181" s="6" t="str">
        <f>Constants!N68</f>
        <v>S</v>
      </c>
      <c r="AH181" s="6" t="str">
        <f>Constants!O68</f>
        <v>SM305 : Salvation Army - Gloucester House</v>
      </c>
    </row>
    <row r="182" spans="32:34" ht="18" customHeight="1" x14ac:dyDescent="0.35">
      <c r="AF182" s="6" t="str">
        <f>Constants!M69</f>
        <v>Bedford UA</v>
      </c>
      <c r="AG182" s="6" t="str">
        <f>Constants!N69</f>
        <v>P</v>
      </c>
      <c r="AH182" s="6" t="str">
        <f>Constants!O69</f>
        <v>P0523 : ANA</v>
      </c>
    </row>
    <row r="183" spans="32:34" ht="18" customHeight="1" x14ac:dyDescent="0.35">
      <c r="AF183" s="6" t="str">
        <f>Constants!M70</f>
        <v>Bedford UA</v>
      </c>
      <c r="AG183" s="6" t="str">
        <f>Constants!N70</f>
        <v>Q</v>
      </c>
      <c r="AH183" s="6" t="str">
        <f>Constants!O70</f>
        <v>Q1426 : Essex STARS (Mid)</v>
      </c>
    </row>
    <row r="184" spans="32:34" ht="18" customHeight="1" x14ac:dyDescent="0.35">
      <c r="AF184" s="6" t="str">
        <f>Constants!M71</f>
        <v>Bedford UA</v>
      </c>
      <c r="AG184" s="6" t="str">
        <f>Constants!N71</f>
        <v>Q</v>
      </c>
      <c r="AH184" s="6" t="str">
        <f>Constants!O71</f>
        <v>Q1684 : CGL Hertfordshire Drug and Alcohol Recovery Services - Cluster A (North)</v>
      </c>
    </row>
    <row r="185" spans="32:34" ht="18" customHeight="1" x14ac:dyDescent="0.35">
      <c r="AF185" s="6" t="str">
        <f>Constants!M72</f>
        <v>Bedford UA</v>
      </c>
      <c r="AG185" s="6" t="str">
        <f>Constants!N72</f>
        <v>Q</v>
      </c>
      <c r="AH185" s="6" t="str">
        <f>Constants!O72</f>
        <v>Q1734 : Suffolk Recovery Service - Ipswich</v>
      </c>
    </row>
    <row r="186" spans="32:34" ht="18" customHeight="1" x14ac:dyDescent="0.35">
      <c r="AF186" s="6" t="str">
        <f>Constants!M73</f>
        <v>Bedford UA</v>
      </c>
      <c r="AG186" s="6" t="str">
        <f>Constants!N73</f>
        <v>Q</v>
      </c>
      <c r="AH186" s="6" t="str">
        <f>Constants!O73</f>
        <v>Q1739 : Central Bedfordshire Integrated Drug and Alcohol Service</v>
      </c>
    </row>
    <row r="187" spans="32:34" ht="18" customHeight="1" x14ac:dyDescent="0.35">
      <c r="AF187" s="6" t="str">
        <f>Constants!M74</f>
        <v>Bedford UA</v>
      </c>
      <c r="AG187" s="6" t="str">
        <f>Constants!N74</f>
        <v>Q</v>
      </c>
      <c r="AH187" s="6" t="str">
        <f>Constants!O74</f>
        <v>Q1740 : Bedford Borough Integrated Drug and Alcohol Service</v>
      </c>
    </row>
    <row r="188" spans="32:34" ht="18" customHeight="1" x14ac:dyDescent="0.35">
      <c r="AF188" s="6" t="str">
        <f>Constants!M75</f>
        <v>Bedford UA</v>
      </c>
      <c r="AG188" s="6" t="str">
        <f>Constants!N75</f>
        <v>Q</v>
      </c>
      <c r="AH188" s="6" t="str">
        <f>Constants!O75</f>
        <v>Q1745 : ResoLUTiONs Alcohol and Drug Recovery Service (Adult)</v>
      </c>
    </row>
    <row r="189" spans="32:34" ht="18" customHeight="1" x14ac:dyDescent="0.35">
      <c r="AF189" s="6" t="str">
        <f>Constants!M76</f>
        <v>Bedford UA</v>
      </c>
      <c r="AG189" s="6" t="str">
        <f>Constants!N76</f>
        <v>Q</v>
      </c>
      <c r="AH189" s="6" t="str">
        <f>Constants!O76</f>
        <v>Q1758 : Addiction Recovery Community MK</v>
      </c>
    </row>
    <row r="190" spans="32:34" ht="18" customHeight="1" x14ac:dyDescent="0.35">
      <c r="AF190" s="6" t="str">
        <f>Constants!M77</f>
        <v>Bedford UA</v>
      </c>
      <c r="AG190" s="6" t="str">
        <f>Constants!N77</f>
        <v>R</v>
      </c>
      <c r="AH190" s="6" t="str">
        <f>Constants!O77</f>
        <v>R0092 : BAC O'Connor</v>
      </c>
    </row>
    <row r="191" spans="32:34" ht="18" customHeight="1" x14ac:dyDescent="0.35">
      <c r="AF191" s="6" t="str">
        <f>Constants!M78</f>
        <v>Bedford UA</v>
      </c>
      <c r="AG191" s="6" t="str">
        <f>Constants!N78</f>
        <v>S</v>
      </c>
      <c r="AH191" s="6" t="str">
        <f>Constants!O78</f>
        <v>SG309 : THE NELSON TRUST</v>
      </c>
    </row>
    <row r="192" spans="32:34" ht="18" customHeight="1" x14ac:dyDescent="0.35">
      <c r="AF192" s="6" t="str">
        <f>Constants!M79</f>
        <v>Bexley</v>
      </c>
      <c r="AG192" s="6" t="str">
        <f>Constants!N79</f>
        <v>L</v>
      </c>
      <c r="AH192" s="6" t="str">
        <f>Constants!O79</f>
        <v>L0158 : SLAM Bexley CDT (The Pier Road Project)</v>
      </c>
    </row>
    <row r="193" spans="32:34" ht="18" customHeight="1" x14ac:dyDescent="0.35">
      <c r="AF193" s="6" t="str">
        <f>Constants!M80</f>
        <v>Bexley</v>
      </c>
      <c r="AG193" s="6" t="str">
        <f>Constants!N80</f>
        <v>L</v>
      </c>
      <c r="AH193" s="6" t="str">
        <f>Constants!O80</f>
        <v>L1198 : Consortium - Central Team - Lorraine Hewitt House</v>
      </c>
    </row>
    <row r="194" spans="32:34" ht="18" customHeight="1" x14ac:dyDescent="0.35">
      <c r="AF194" s="6" t="str">
        <f>Constants!M81</f>
        <v>Bexley</v>
      </c>
      <c r="AG194" s="6" t="str">
        <f>Constants!N81</f>
        <v>L</v>
      </c>
      <c r="AH194" s="6" t="str">
        <f>Constants!O81</f>
        <v>L1256 : Croydon Adult Recovery Network</v>
      </c>
    </row>
    <row r="195" spans="32:34" ht="18" customHeight="1" x14ac:dyDescent="0.35">
      <c r="AF195" s="6" t="str">
        <f>Constants!M82</f>
        <v>Bexley</v>
      </c>
      <c r="AG195" s="6" t="str">
        <f>Constants!N82</f>
        <v>L</v>
      </c>
      <c r="AH195" s="6" t="str">
        <f>Constants!O82</f>
        <v>L1284 : ENABLE Drug and Alcohol Service</v>
      </c>
    </row>
    <row r="196" spans="32:34" ht="18" customHeight="1" x14ac:dyDescent="0.35">
      <c r="AF196" s="6" t="str">
        <f>Constants!M83</f>
        <v>Bexley</v>
      </c>
      <c r="AG196" s="6" t="str">
        <f>Constants!N83</f>
        <v>L</v>
      </c>
      <c r="AH196" s="6" t="str">
        <f>Constants!O83</f>
        <v>L1293 : CGL Tower Hamlets Reset Treatment</v>
      </c>
    </row>
    <row r="197" spans="32:34" ht="18" customHeight="1" x14ac:dyDescent="0.35">
      <c r="AF197" s="6" t="str">
        <f>Constants!M84</f>
        <v>Bexley</v>
      </c>
      <c r="AG197" s="6" t="str">
        <f>Constants!N84</f>
        <v>L</v>
      </c>
      <c r="AH197" s="6" t="str">
        <f>Constants!O84</f>
        <v>L1312 : Guy's and St Thomas' NHS Foundation Trust Non-rough sleeping Addictions Clinical Care Suite</v>
      </c>
    </row>
    <row r="198" spans="32:34" ht="18" customHeight="1" x14ac:dyDescent="0.35">
      <c r="AF198" s="6" t="str">
        <f>Constants!M85</f>
        <v>Bexley</v>
      </c>
      <c r="AG198" s="6" t="str">
        <f>Constants!N85</f>
        <v>L</v>
      </c>
      <c r="AH198" s="6" t="str">
        <f>Constants!O85</f>
        <v>L5046 : Mount Carmel (Rehab)</v>
      </c>
    </row>
    <row r="199" spans="32:34" ht="18" customHeight="1" x14ac:dyDescent="0.35">
      <c r="AF199" s="6" t="str">
        <f>Constants!M86</f>
        <v>Bexley</v>
      </c>
      <c r="AG199" s="6" t="str">
        <f>Constants!N86</f>
        <v>W</v>
      </c>
      <c r="AH199" s="6" t="str">
        <f>Constants!O86</f>
        <v>M0037 : Phoenix Futures Wirral Adult Services</v>
      </c>
    </row>
    <row r="200" spans="32:34" ht="18" customHeight="1" x14ac:dyDescent="0.35">
      <c r="AF200" s="6" t="str">
        <f>Constants!M87</f>
        <v>Bexley</v>
      </c>
      <c r="AG200" s="6" t="str">
        <f>Constants!N87</f>
        <v>W</v>
      </c>
      <c r="AH200" s="6" t="str">
        <f>Constants!O87</f>
        <v>M0309 : Cyngor Alcohol Information Service (CAIS)</v>
      </c>
    </row>
    <row r="201" spans="32:34" ht="18" customHeight="1" x14ac:dyDescent="0.35">
      <c r="AF201" s="6" t="str">
        <f>Constants!M88</f>
        <v>Bexley</v>
      </c>
      <c r="AG201" s="6" t="str">
        <f>Constants!N88</f>
        <v>P</v>
      </c>
      <c r="AH201" s="6" t="str">
        <f>Constants!O88</f>
        <v>P0523 : ANA</v>
      </c>
    </row>
    <row r="202" spans="32:34" ht="18" customHeight="1" x14ac:dyDescent="0.35">
      <c r="AF202" s="6" t="str">
        <f>Constants!M89</f>
        <v>Bexley</v>
      </c>
      <c r="AG202" s="6" t="str">
        <f>Constants!N89</f>
        <v>P</v>
      </c>
      <c r="AH202" s="6" t="str">
        <f>Constants!O89</f>
        <v>P1090 : I-Access East Surrey</v>
      </c>
    </row>
    <row r="203" spans="32:34" ht="18" customHeight="1" x14ac:dyDescent="0.35">
      <c r="AF203" s="6" t="str">
        <f>Constants!M90</f>
        <v>Bexley</v>
      </c>
      <c r="AG203" s="6" t="str">
        <f>Constants!N90</f>
        <v>P</v>
      </c>
      <c r="AH203" s="6" t="str">
        <f>Constants!O90</f>
        <v>P1101 : East Kent Community Drug &amp; Alcohol Services</v>
      </c>
    </row>
    <row r="204" spans="32:34" ht="18" customHeight="1" x14ac:dyDescent="0.35">
      <c r="AF204" s="6" t="str">
        <f>Constants!M91</f>
        <v>Bexley</v>
      </c>
      <c r="AG204" s="6" t="str">
        <f>Constants!N91</f>
        <v>P</v>
      </c>
      <c r="AH204" s="6" t="str">
        <f>Constants!O91</f>
        <v>P1122 : The Forward Trust Medway Adults</v>
      </c>
    </row>
    <row r="205" spans="32:34" ht="18" customHeight="1" x14ac:dyDescent="0.35">
      <c r="AF205" s="6" t="str">
        <f>Constants!M92</f>
        <v>Bexley</v>
      </c>
      <c r="AG205" s="6" t="str">
        <f>Constants!N92</f>
        <v>Q</v>
      </c>
      <c r="AH205" s="6" t="str">
        <f>Constants!O92</f>
        <v>Q1747 : Inclusion Visions</v>
      </c>
    </row>
    <row r="206" spans="32:34" ht="18" customHeight="1" x14ac:dyDescent="0.35">
      <c r="AF206" s="6" t="str">
        <f>Constants!M93</f>
        <v>Bexley</v>
      </c>
      <c r="AG206" s="6" t="str">
        <f>Constants!N93</f>
        <v>R</v>
      </c>
      <c r="AH206" s="6" t="str">
        <f>Constants!O93</f>
        <v>R0472 : Livingstone House</v>
      </c>
    </row>
    <row r="207" spans="32:34" ht="18" customHeight="1" x14ac:dyDescent="0.35">
      <c r="AF207" s="6" t="str">
        <f>Constants!M94</f>
        <v>Birmingham</v>
      </c>
      <c r="AG207" s="6" t="str">
        <f>Constants!N94</f>
        <v>W</v>
      </c>
      <c r="AH207" s="6" t="str">
        <f>Constants!O94</f>
        <v>M0037 : Phoenix Futures Wirral Adult Services</v>
      </c>
    </row>
    <row r="208" spans="32:34" ht="18" customHeight="1" x14ac:dyDescent="0.35">
      <c r="AF208" s="6" t="str">
        <f>Constants!M95</f>
        <v>Birmingham</v>
      </c>
      <c r="AG208" s="6" t="str">
        <f>Constants!N95</f>
        <v>W</v>
      </c>
      <c r="AH208" s="6" t="str">
        <f>Constants!O95</f>
        <v>M0189 : OASIS Recovery Communities Runcorn</v>
      </c>
    </row>
    <row r="209" spans="32:34" ht="18" customHeight="1" x14ac:dyDescent="0.35">
      <c r="AF209" s="6" t="str">
        <f>Constants!M96</f>
        <v>Birmingham</v>
      </c>
      <c r="AG209" s="6" t="str">
        <f>Constants!N96</f>
        <v>W</v>
      </c>
      <c r="AH209" s="6" t="str">
        <f>Constants!O96</f>
        <v>M0347 : Blackpool Horizon/Delphi Medical</v>
      </c>
    </row>
    <row r="210" spans="32:34" ht="18" customHeight="1" x14ac:dyDescent="0.35">
      <c r="AF210" s="6" t="str">
        <f>Constants!M97</f>
        <v>Birmingham</v>
      </c>
      <c r="AG210" s="6" t="str">
        <f>Constants!N97</f>
        <v>W</v>
      </c>
      <c r="AH210" s="6" t="str">
        <f>Constants!O97</f>
        <v>M0357 : Parkland Place Lancashire</v>
      </c>
    </row>
    <row r="211" spans="32:34" ht="18" customHeight="1" x14ac:dyDescent="0.35">
      <c r="AF211" s="6" t="str">
        <f>Constants!M98</f>
        <v>Birmingham</v>
      </c>
      <c r="AG211" s="6" t="str">
        <f>Constants!N98</f>
        <v>W</v>
      </c>
      <c r="AH211" s="6" t="str">
        <f>Constants!O98</f>
        <v>M0375 : Cumbria Addictions Service (Humankind)</v>
      </c>
    </row>
    <row r="212" spans="32:34" ht="18" customHeight="1" x14ac:dyDescent="0.35">
      <c r="AF212" s="6" t="str">
        <f>Constants!M99</f>
        <v>Birmingham</v>
      </c>
      <c r="AG212" s="6" t="str">
        <f>Constants!N99</f>
        <v>P</v>
      </c>
      <c r="AH212" s="6" t="str">
        <f>Constants!O99</f>
        <v>P1076 : Oxfordshire Roads to Recovery</v>
      </c>
    </row>
    <row r="213" spans="32:34" ht="18" customHeight="1" x14ac:dyDescent="0.35">
      <c r="AF213" s="6" t="str">
        <f>Constants!M100</f>
        <v>Birmingham</v>
      </c>
      <c r="AG213" s="6" t="str">
        <f>Constants!N100</f>
        <v>P</v>
      </c>
      <c r="AH213" s="6" t="str">
        <f>Constants!O100</f>
        <v>P1102 : One Recovery Bucks</v>
      </c>
    </row>
    <row r="214" spans="32:34" ht="18" customHeight="1" x14ac:dyDescent="0.35">
      <c r="AF214" s="6" t="str">
        <f>Constants!M101</f>
        <v>Birmingham</v>
      </c>
      <c r="AG214" s="6" t="str">
        <f>Constants!N101</f>
        <v>Q</v>
      </c>
      <c r="AH214" s="6" t="str">
        <f>Constants!O101</f>
        <v>Q1647 : Via - Passmores House</v>
      </c>
    </row>
    <row r="215" spans="32:34" ht="18" customHeight="1" x14ac:dyDescent="0.35">
      <c r="AF215" s="6" t="str">
        <f>Constants!M102</f>
        <v>Birmingham</v>
      </c>
      <c r="AG215" s="6" t="str">
        <f>Constants!N102</f>
        <v>Q</v>
      </c>
      <c r="AH215" s="6" t="str">
        <f>Constants!O102</f>
        <v>Q1734 : Suffolk Recovery Service - Ipswich</v>
      </c>
    </row>
    <row r="216" spans="32:34" ht="18" customHeight="1" x14ac:dyDescent="0.35">
      <c r="AF216" s="6" t="str">
        <f>Constants!M103</f>
        <v>Birmingham</v>
      </c>
      <c r="AG216" s="6" t="str">
        <f>Constants!N103</f>
        <v>Q</v>
      </c>
      <c r="AH216" s="6" t="str">
        <f>Constants!O103</f>
        <v>Q1740 : Bedford Borough Integrated Drug and Alcohol Service</v>
      </c>
    </row>
    <row r="217" spans="32:34" ht="18" customHeight="1" x14ac:dyDescent="0.35">
      <c r="AF217" s="6" t="str">
        <f>Constants!M104</f>
        <v>Birmingham</v>
      </c>
      <c r="AG217" s="6" t="str">
        <f>Constants!N104</f>
        <v>R</v>
      </c>
      <c r="AH217" s="6" t="str">
        <f>Constants!O104</f>
        <v>R0092 : BAC O'Connor</v>
      </c>
    </row>
    <row r="218" spans="32:34" ht="18" customHeight="1" x14ac:dyDescent="0.35">
      <c r="AF218" s="6" t="str">
        <f>Constants!M105</f>
        <v>Birmingham</v>
      </c>
      <c r="AG218" s="6" t="str">
        <f>Constants!N105</f>
        <v>R</v>
      </c>
      <c r="AH218" s="6" t="str">
        <f>Constants!O105</f>
        <v>R0468 : Recovery Wolverhampton (Adult)</v>
      </c>
    </row>
    <row r="219" spans="32:34" ht="18" customHeight="1" x14ac:dyDescent="0.35">
      <c r="AF219" s="6" t="str">
        <f>Constants!M106</f>
        <v>Birmingham</v>
      </c>
      <c r="AG219" s="6" t="str">
        <f>Constants!N106</f>
        <v>R</v>
      </c>
      <c r="AH219" s="6" t="str">
        <f>Constants!O106</f>
        <v>R0472 : Livingstone House</v>
      </c>
    </row>
    <row r="220" spans="32:34" ht="18" customHeight="1" x14ac:dyDescent="0.35">
      <c r="AF220" s="6" t="str">
        <f>Constants!M107</f>
        <v>Birmingham</v>
      </c>
      <c r="AG220" s="6" t="str">
        <f>Constants!N107</f>
        <v>R</v>
      </c>
      <c r="AH220" s="6" t="str">
        <f>Constants!O107</f>
        <v>R0473 : IRiS</v>
      </c>
    </row>
    <row r="221" spans="32:34" ht="18" customHeight="1" x14ac:dyDescent="0.35">
      <c r="AF221" s="6" t="str">
        <f>Constants!M108</f>
        <v>Birmingham</v>
      </c>
      <c r="AG221" s="6" t="str">
        <f>Constants!N108</f>
        <v>R</v>
      </c>
      <c r="AH221" s="6" t="str">
        <f>Constants!O108</f>
        <v>R0475 : Aquarius Birmingham YP</v>
      </c>
    </row>
    <row r="222" spans="32:34" ht="18" customHeight="1" x14ac:dyDescent="0.35">
      <c r="AF222" s="6" t="str">
        <f>Constants!M109</f>
        <v>Birmingham</v>
      </c>
      <c r="AG222" s="6" t="str">
        <f>Constants!N109</f>
        <v>R</v>
      </c>
      <c r="AH222" s="6" t="str">
        <f>Constants!O109</f>
        <v>R0479 : Staffordshire Inpatients</v>
      </c>
    </row>
    <row r="223" spans="32:34" ht="18" customHeight="1" x14ac:dyDescent="0.35">
      <c r="AF223" s="6" t="str">
        <f>Constants!M110</f>
        <v>Birmingham</v>
      </c>
      <c r="AG223" s="6" t="str">
        <f>Constants!N110</f>
        <v>R</v>
      </c>
      <c r="AH223" s="6" t="str">
        <f>Constants!O110</f>
        <v>R0480 : SIAS (Adult)</v>
      </c>
    </row>
    <row r="224" spans="32:34" ht="18" customHeight="1" x14ac:dyDescent="0.35">
      <c r="AF224" s="6" t="str">
        <f>Constants!M111</f>
        <v>Birmingham</v>
      </c>
      <c r="AG224" s="6" t="str">
        <f>Constants!N111</f>
        <v>R</v>
      </c>
      <c r="AH224" s="6" t="str">
        <f>Constants!O111</f>
        <v>R0482 : CGL Birmingham ROR - Edgbaston/Hall Green</v>
      </c>
    </row>
    <row r="225" spans="32:34" ht="18" customHeight="1" x14ac:dyDescent="0.35">
      <c r="AF225" s="6" t="str">
        <f>Constants!M112</f>
        <v>Birmingham</v>
      </c>
      <c r="AG225" s="6" t="str">
        <f>Constants!N112</f>
        <v>R</v>
      </c>
      <c r="AH225" s="6" t="str">
        <f>Constants!O112</f>
        <v>R0483 : CGL Birmingham ROR - Hodge Hill/Yardley</v>
      </c>
    </row>
    <row r="226" spans="32:34" ht="18" customHeight="1" x14ac:dyDescent="0.35">
      <c r="AF226" s="6" t="str">
        <f>Constants!M113</f>
        <v>Birmingham</v>
      </c>
      <c r="AG226" s="6" t="str">
        <f>Constants!N113</f>
        <v>R</v>
      </c>
      <c r="AH226" s="6" t="str">
        <f>Constants!O113</f>
        <v>R0484 : CGL Birmingham ROR - Perry Barr/Ladywood</v>
      </c>
    </row>
    <row r="227" spans="32:34" ht="18" customHeight="1" x14ac:dyDescent="0.35">
      <c r="AF227" s="6" t="str">
        <f>Constants!M114</f>
        <v>Birmingham</v>
      </c>
      <c r="AG227" s="6" t="str">
        <f>Constants!N114</f>
        <v>R</v>
      </c>
      <c r="AH227" s="6" t="str">
        <f>Constants!O114</f>
        <v>R0485 : CGL Birmingham ROR - Selly Oak/Northfield</v>
      </c>
    </row>
    <row r="228" spans="32:34" ht="18" customHeight="1" x14ac:dyDescent="0.35">
      <c r="AF228" s="6" t="str">
        <f>Constants!M115</f>
        <v>Birmingham</v>
      </c>
      <c r="AG228" s="6" t="str">
        <f>Constants!N115</f>
        <v>R</v>
      </c>
      <c r="AH228" s="6" t="str">
        <f>Constants!O115</f>
        <v>R0486 : CGL Birmingham ROR - Sutton Coldfield/Erdington</v>
      </c>
    </row>
    <row r="229" spans="32:34" ht="18" customHeight="1" x14ac:dyDescent="0.35">
      <c r="AF229" s="6" t="str">
        <f>Constants!M116</f>
        <v>Birmingham</v>
      </c>
      <c r="AG229" s="6" t="str">
        <f>Constants!N116</f>
        <v>R</v>
      </c>
      <c r="AH229" s="6" t="str">
        <f>Constants!O116</f>
        <v>R0487 : CGL Birmingham ROR - Park House</v>
      </c>
    </row>
    <row r="230" spans="32:34" ht="18" customHeight="1" x14ac:dyDescent="0.35">
      <c r="AF230" s="6" t="str">
        <f>Constants!M117</f>
        <v>Birmingham</v>
      </c>
      <c r="AG230" s="6" t="str">
        <f>Constants!N117</f>
        <v>R</v>
      </c>
      <c r="AH230" s="6" t="str">
        <f>Constants!O117</f>
        <v>R0488 : Worcestershire Recovery Partnership (Adult)</v>
      </c>
    </row>
    <row r="231" spans="32:34" ht="18" customHeight="1" x14ac:dyDescent="0.35">
      <c r="AF231" s="6" t="str">
        <f>Constants!M118</f>
        <v>Birmingham</v>
      </c>
      <c r="AG231" s="6" t="str">
        <f>Constants!N118</f>
        <v>R</v>
      </c>
      <c r="AH231" s="6" t="str">
        <f>Constants!O118</f>
        <v>R0490 : New Leaf Recovery</v>
      </c>
    </row>
    <row r="232" spans="32:34" ht="18" customHeight="1" x14ac:dyDescent="0.35">
      <c r="AF232" s="6" t="str">
        <f>Constants!M119</f>
        <v>Birmingham</v>
      </c>
      <c r="AG232" s="6" t="str">
        <f>Constants!N119</f>
        <v>R</v>
      </c>
      <c r="AH232" s="6" t="str">
        <f>Constants!O119</f>
        <v>R0507 : Inclusion Telford Adult Service (Telford STARS)</v>
      </c>
    </row>
    <row r="233" spans="32:34" ht="18" customHeight="1" x14ac:dyDescent="0.35">
      <c r="AF233" s="6" t="str">
        <f>Constants!M120</f>
        <v>Birmingham</v>
      </c>
      <c r="AG233" s="6" t="str">
        <f>Constants!N120</f>
        <v>R</v>
      </c>
      <c r="AH233" s="6" t="str">
        <f>Constants!O120</f>
        <v>R0510 : CGL Warwickshire Services</v>
      </c>
    </row>
    <row r="234" spans="32:34" ht="18" customHeight="1" x14ac:dyDescent="0.35">
      <c r="AF234" s="6" t="str">
        <f>Constants!M121</f>
        <v>Birmingham</v>
      </c>
      <c r="AG234" s="6" t="str">
        <f>Constants!N121</f>
        <v>R</v>
      </c>
      <c r="AH234" s="6" t="str">
        <f>Constants!O121</f>
        <v>R0512 : Humankind Staffordshire</v>
      </c>
    </row>
    <row r="235" spans="32:34" ht="18" customHeight="1" x14ac:dyDescent="0.35">
      <c r="AF235" s="6" t="str">
        <f>Constants!M122</f>
        <v>Birmingham</v>
      </c>
      <c r="AG235" s="6" t="str">
        <f>Constants!N122</f>
        <v>R</v>
      </c>
      <c r="AH235" s="6" t="str">
        <f>Constants!O122</f>
        <v>R0518 : MPFT Adult - Staffordshire</v>
      </c>
    </row>
    <row r="236" spans="32:34" ht="18" customHeight="1" x14ac:dyDescent="0.35">
      <c r="AF236" s="6" t="str">
        <f>Constants!M123</f>
        <v>Birmingham</v>
      </c>
      <c r="AG236" s="6" t="str">
        <f>Constants!N123</f>
        <v>S</v>
      </c>
      <c r="AH236" s="6" t="str">
        <f>Constants!O123</f>
        <v>SD303 : BOSENCE FARM COMMUNITY LTD</v>
      </c>
    </row>
    <row r="237" spans="32:34" ht="18" customHeight="1" x14ac:dyDescent="0.35">
      <c r="AF237" s="6" t="str">
        <f>Constants!M124</f>
        <v>Birmingham</v>
      </c>
      <c r="AG237" s="6" t="str">
        <f>Constants!N124</f>
        <v>S</v>
      </c>
      <c r="AH237" s="6" t="str">
        <f>Constants!O124</f>
        <v>SG309 : THE NELSON TRUST</v>
      </c>
    </row>
    <row r="238" spans="32:34" ht="18" customHeight="1" x14ac:dyDescent="0.35">
      <c r="AF238" s="6" t="str">
        <f>Constants!M125</f>
        <v>Birmingham</v>
      </c>
      <c r="AG238" s="6" t="str">
        <f>Constants!N125</f>
        <v>S</v>
      </c>
      <c r="AH238" s="6" t="str">
        <f>Constants!O125</f>
        <v>SJ207 : Western Counselling</v>
      </c>
    </row>
    <row r="239" spans="32:34" ht="18" customHeight="1" x14ac:dyDescent="0.35">
      <c r="AF239" s="6" t="str">
        <f>Constants!M126</f>
        <v>Birmingham</v>
      </c>
      <c r="AG239" s="6" t="str">
        <f>Constants!N126</f>
        <v>S</v>
      </c>
      <c r="AH239" s="6" t="str">
        <f>Constants!O126</f>
        <v>SJ209 : We Are With You North Somerset</v>
      </c>
    </row>
    <row r="240" spans="32:34" ht="18" customHeight="1" x14ac:dyDescent="0.35">
      <c r="AF240" s="6" t="str">
        <f>Constants!M127</f>
        <v>Birmingham</v>
      </c>
      <c r="AG240" s="6" t="str">
        <f>Constants!N127</f>
        <v>S</v>
      </c>
      <c r="AH240" s="6" t="str">
        <f>Constants!O127</f>
        <v>SJ302 : BROADWAY LODGE</v>
      </c>
    </row>
    <row r="241" spans="32:34" ht="18" customHeight="1" x14ac:dyDescent="0.35">
      <c r="AF241" s="6" t="str">
        <f>Constants!M128</f>
        <v>Birmingham</v>
      </c>
      <c r="AG241" s="6" t="str">
        <f>Constants!N128</f>
        <v>S</v>
      </c>
      <c r="AH241" s="6" t="str">
        <f>Constants!O128</f>
        <v>SL205 : PostScript360</v>
      </c>
    </row>
    <row r="242" spans="32:34" ht="18" customHeight="1" x14ac:dyDescent="0.35">
      <c r="AF242" s="6" t="str">
        <f>Constants!M129</f>
        <v>Birmingham</v>
      </c>
      <c r="AG242" s="6" t="str">
        <f>Constants!N129</f>
        <v>S</v>
      </c>
      <c r="AH242" s="6" t="str">
        <f>Constants!O129</f>
        <v>SO203 : Forward Trust - Clouds House</v>
      </c>
    </row>
    <row r="243" spans="32:34" ht="18" customHeight="1" x14ac:dyDescent="0.35">
      <c r="AF243" s="6" t="str">
        <f>Constants!M130</f>
        <v>Birmingham</v>
      </c>
      <c r="AG243" s="6" t="str">
        <f>Constants!N130</f>
        <v>T</v>
      </c>
      <c r="AH243" s="6" t="str">
        <f>Constants!O130</f>
        <v>T0005 : Derbyshire Recovery Partnership</v>
      </c>
    </row>
    <row r="244" spans="32:34" ht="18" customHeight="1" x14ac:dyDescent="0.35">
      <c r="AF244" s="6" t="str">
        <f>Constants!M131</f>
        <v>Birmingham</v>
      </c>
      <c r="AG244" s="6" t="str">
        <f>Constants!N131</f>
        <v>T</v>
      </c>
      <c r="AH244" s="6" t="str">
        <f>Constants!O131</f>
        <v>T1175 : Derby City Prescribing Service</v>
      </c>
    </row>
    <row r="245" spans="32:34" ht="18" customHeight="1" x14ac:dyDescent="0.35">
      <c r="AF245" s="6" t="str">
        <f>Constants!M132</f>
        <v>Birmingham</v>
      </c>
      <c r="AG245" s="6" t="str">
        <f>Constants!N132</f>
        <v>T</v>
      </c>
      <c r="AH245" s="6" t="str">
        <f>Constants!O132</f>
        <v>T1201 : Clean Slate</v>
      </c>
    </row>
    <row r="246" spans="32:34" ht="18" customHeight="1" x14ac:dyDescent="0.35">
      <c r="AF246" s="6" t="str">
        <f>Constants!M133</f>
        <v>Birmingham</v>
      </c>
      <c r="AG246" s="6" t="str">
        <f>Constants!N133</f>
        <v>T</v>
      </c>
      <c r="AH246" s="6" t="str">
        <f>Constants!O133</f>
        <v>T1209 : Turning Point Leicester and Leicestershire</v>
      </c>
    </row>
    <row r="247" spans="32:34" ht="18" customHeight="1" x14ac:dyDescent="0.35">
      <c r="AF247" s="6" t="str">
        <f>Constants!M134</f>
        <v>Birmingham</v>
      </c>
      <c r="AG247" s="6" t="str">
        <f>Constants!N134</f>
        <v>T</v>
      </c>
      <c r="AH247" s="6" t="str">
        <f>Constants!O134</f>
        <v>T1214 : The Level</v>
      </c>
    </row>
    <row r="248" spans="32:34" ht="18" customHeight="1" x14ac:dyDescent="0.35">
      <c r="AF248" s="6" t="str">
        <f>Constants!M135</f>
        <v>Birmingham</v>
      </c>
      <c r="AG248" s="6" t="str">
        <f>Constants!N135</f>
        <v>T</v>
      </c>
      <c r="AH248" s="6" t="str">
        <f>Constants!O135</f>
        <v>T1219 : Turning Point Leicester Adult</v>
      </c>
    </row>
    <row r="249" spans="32:34" ht="18" customHeight="1" x14ac:dyDescent="0.35">
      <c r="AF249" s="6" t="str">
        <f>Constants!M136</f>
        <v>Birmingham</v>
      </c>
      <c r="AG249" s="6" t="str">
        <f>Constants!N136</f>
        <v>T</v>
      </c>
      <c r="AH249" s="6" t="str">
        <f>Constants!O136</f>
        <v>T1221 : Turning Point Leicestershire and Rutland Adult</v>
      </c>
    </row>
    <row r="250" spans="32:34" ht="18" customHeight="1" x14ac:dyDescent="0.35">
      <c r="AF250" s="6" t="str">
        <f>Constants!M137</f>
        <v>Birmingham</v>
      </c>
      <c r="AG250" s="6" t="str">
        <f>Constants!N137</f>
        <v>T</v>
      </c>
      <c r="AH250" s="6" t="str">
        <f>Constants!O137</f>
        <v>T1224 : New Oakwood Lodge - Derby Rehab (Phoenix Futures)</v>
      </c>
    </row>
    <row r="251" spans="32:34" ht="18" customHeight="1" x14ac:dyDescent="0.35">
      <c r="AF251" s="6" t="str">
        <f>Constants!M138</f>
        <v>Birmingham</v>
      </c>
      <c r="AG251" s="6" t="str">
        <f>Constants!N138</f>
        <v>U</v>
      </c>
      <c r="AH251" s="6" t="str">
        <f>Constants!O138</f>
        <v>U0430 : Oasis Recovery Communities Bradford</v>
      </c>
    </row>
    <row r="252" spans="32:34" ht="18" customHeight="1" x14ac:dyDescent="0.35">
      <c r="AF252" s="6" t="str">
        <f>Constants!M139</f>
        <v>Birmingham</v>
      </c>
      <c r="AG252" s="6" t="str">
        <f>Constants!N139</f>
        <v>U</v>
      </c>
      <c r="AH252" s="6" t="str">
        <f>Constants!O139</f>
        <v>U0488 : Calderdale Drug and Alcohol Service (Humankind)</v>
      </c>
    </row>
    <row r="253" spans="32:34" ht="18" customHeight="1" x14ac:dyDescent="0.35">
      <c r="AF253" s="6" t="str">
        <f>Constants!M140</f>
        <v>Birmingham</v>
      </c>
      <c r="AG253" s="6" t="str">
        <f>Constants!N140</f>
        <v>U</v>
      </c>
      <c r="AH253" s="6" t="str">
        <f>Constants!O140</f>
        <v>U0489 : Forward Leeds Adult (Humankind)</v>
      </c>
    </row>
    <row r="254" spans="32:34" ht="18" customHeight="1" x14ac:dyDescent="0.35">
      <c r="AF254" s="6" t="str">
        <f>Constants!M141</f>
        <v>Birmingham</v>
      </c>
      <c r="AG254" s="6" t="str">
        <f>Constants!N141</f>
        <v>U</v>
      </c>
      <c r="AH254" s="6" t="str">
        <f>Constants!O141</f>
        <v>U0494 : East Riding Partnership Treatment Service - Adults</v>
      </c>
    </row>
    <row r="255" spans="32:34" ht="18" customHeight="1" x14ac:dyDescent="0.35">
      <c r="AF255" s="6" t="str">
        <f>Constants!M142</f>
        <v>Birmingham</v>
      </c>
      <c r="AG255" s="6" t="str">
        <f>Constants!N142</f>
        <v>U</v>
      </c>
      <c r="AH255" s="6" t="str">
        <f>Constants!O142</f>
        <v>U0509 : Doncaster Drugs Service - CDT</v>
      </c>
    </row>
    <row r="256" spans="32:34" ht="18" customHeight="1" x14ac:dyDescent="0.35">
      <c r="AF256" s="6" t="str">
        <f>Constants!M143</f>
        <v>Birmingham</v>
      </c>
      <c r="AG256" s="6" t="str">
        <f>Constants!N143</f>
        <v>U</v>
      </c>
      <c r="AH256" s="6" t="str">
        <f>Constants!O143</f>
        <v>U0577 : Doncaster Criminal Justice Service</v>
      </c>
    </row>
    <row r="257" spans="32:34" ht="18" customHeight="1" x14ac:dyDescent="0.35">
      <c r="AF257" s="6" t="str">
        <f>Constants!M144</f>
        <v>Birmingham</v>
      </c>
      <c r="AG257" s="6" t="str">
        <f>Constants!N144</f>
        <v>U</v>
      </c>
      <c r="AH257" s="6" t="str">
        <f>Constants!O144</f>
        <v>U0635 : Barnsley Substance Misuse Service (Humankind)</v>
      </c>
    </row>
    <row r="258" spans="32:34" ht="18" customHeight="1" x14ac:dyDescent="0.35">
      <c r="AF258" s="6" t="str">
        <f>Constants!M145</f>
        <v>Birmingham</v>
      </c>
      <c r="AG258" s="6" t="str">
        <f>Constants!N145</f>
        <v>W</v>
      </c>
      <c r="AH258" s="6" t="str">
        <f>Constants!O145</f>
        <v>W0444 : Turning Point Smithfield Detox</v>
      </c>
    </row>
    <row r="259" spans="32:34" ht="18" customHeight="1" x14ac:dyDescent="0.35">
      <c r="AF259" s="6" t="str">
        <f>Constants!M146</f>
        <v>Blackburn with Darwen</v>
      </c>
      <c r="AG259" s="6" t="str">
        <f>Constants!N146</f>
        <v>W</v>
      </c>
      <c r="AH259" s="6" t="str">
        <f>Constants!O146</f>
        <v>M0022 : Kaleidoscope Birchwood</v>
      </c>
    </row>
    <row r="260" spans="32:34" ht="18" customHeight="1" x14ac:dyDescent="0.35">
      <c r="AF260" s="6" t="str">
        <f>Constants!M147</f>
        <v>Blackburn with Darwen</v>
      </c>
      <c r="AG260" s="6" t="str">
        <f>Constants!N147</f>
        <v>W</v>
      </c>
      <c r="AH260" s="6" t="str">
        <f>Constants!O147</f>
        <v>M0051 : Littledale Hall</v>
      </c>
    </row>
    <row r="261" spans="32:34" ht="18" customHeight="1" x14ac:dyDescent="0.35">
      <c r="AF261" s="6" t="str">
        <f>Constants!M148</f>
        <v>Blackburn with Darwen</v>
      </c>
      <c r="AG261" s="6" t="str">
        <f>Constants!N148</f>
        <v>W</v>
      </c>
      <c r="AH261" s="6" t="str">
        <f>Constants!O148</f>
        <v>M0052 : MERC Hope Centre Drugs</v>
      </c>
    </row>
    <row r="262" spans="32:34" ht="18" customHeight="1" x14ac:dyDescent="0.35">
      <c r="AF262" s="6" t="str">
        <f>Constants!M149</f>
        <v>Blackburn with Darwen</v>
      </c>
      <c r="AG262" s="6" t="str">
        <f>Constants!N149</f>
        <v>W</v>
      </c>
      <c r="AH262" s="6" t="str">
        <f>Constants!O149</f>
        <v>M0119 : Holgate House</v>
      </c>
    </row>
    <row r="263" spans="32:34" ht="18" customHeight="1" x14ac:dyDescent="0.35">
      <c r="AF263" s="6" t="str">
        <f>Constants!M150</f>
        <v>Blackburn with Darwen</v>
      </c>
      <c r="AG263" s="6" t="str">
        <f>Constants!N150</f>
        <v>W</v>
      </c>
      <c r="AH263" s="6" t="str">
        <f>Constants!O150</f>
        <v>M0168 : MERC Hope Centre Alcohol</v>
      </c>
    </row>
    <row r="264" spans="32:34" ht="18" customHeight="1" x14ac:dyDescent="0.35">
      <c r="AF264" s="6" t="str">
        <f>Constants!M151</f>
        <v>Blackburn with Darwen</v>
      </c>
      <c r="AG264" s="6" t="str">
        <f>Constants!N151</f>
        <v>W</v>
      </c>
      <c r="AH264" s="6" t="str">
        <f>Constants!O151</f>
        <v>M0243 : GMMH The Chapman-Barker Unit</v>
      </c>
    </row>
    <row r="265" spans="32:34" ht="18" customHeight="1" x14ac:dyDescent="0.35">
      <c r="AF265" s="6" t="str">
        <f>Constants!M152</f>
        <v>Blackburn with Darwen</v>
      </c>
      <c r="AG265" s="6" t="str">
        <f>Constants!N152</f>
        <v>W</v>
      </c>
      <c r="AH265" s="6" t="str">
        <f>Constants!O152</f>
        <v>M0251 : CGL East Lancs Inspire</v>
      </c>
    </row>
    <row r="266" spans="32:34" ht="18" customHeight="1" x14ac:dyDescent="0.35">
      <c r="AF266" s="6" t="str">
        <f>Constants!M153</f>
        <v>Blackburn with Darwen</v>
      </c>
      <c r="AG266" s="6" t="str">
        <f>Constants!N153</f>
        <v>W</v>
      </c>
      <c r="AH266" s="6" t="str">
        <f>Constants!O153</f>
        <v>M0309 : Cyngor Alcohol Information Service (CAIS)</v>
      </c>
    </row>
    <row r="267" spans="32:34" ht="18" customHeight="1" x14ac:dyDescent="0.35">
      <c r="AF267" s="6" t="str">
        <f>Constants!M154</f>
        <v>Blackburn with Darwen</v>
      </c>
      <c r="AG267" s="6" t="str">
        <f>Constants!N154</f>
        <v>W</v>
      </c>
      <c r="AH267" s="6" t="str">
        <f>Constants!O154</f>
        <v>M0310 : Shardale St Annes Limited</v>
      </c>
    </row>
    <row r="268" spans="32:34" ht="18" customHeight="1" x14ac:dyDescent="0.35">
      <c r="AF268" s="6" t="str">
        <f>Constants!M155</f>
        <v>Blackburn with Darwen</v>
      </c>
      <c r="AG268" s="6" t="str">
        <f>Constants!N155</f>
        <v>W</v>
      </c>
      <c r="AH268" s="6" t="str">
        <f>Constants!O155</f>
        <v>M0333 : CGL Blackburn with Darwen IPRS</v>
      </c>
    </row>
    <row r="269" spans="32:34" ht="18" customHeight="1" x14ac:dyDescent="0.35">
      <c r="AF269" s="6" t="str">
        <f>Constants!M156</f>
        <v>Blackburn with Darwen</v>
      </c>
      <c r="AG269" s="6" t="str">
        <f>Constants!N156</f>
        <v>W</v>
      </c>
      <c r="AH269" s="6" t="str">
        <f>Constants!O156</f>
        <v>M0334 : CGL Blackburn with Darwen YP Service</v>
      </c>
    </row>
    <row r="270" spans="32:34" ht="18" customHeight="1" x14ac:dyDescent="0.35">
      <c r="AF270" s="6" t="str">
        <f>Constants!M157</f>
        <v>Blackburn with Darwen</v>
      </c>
      <c r="AG270" s="6" t="str">
        <f>Constants!N157</f>
        <v>W</v>
      </c>
      <c r="AH270" s="6" t="str">
        <f>Constants!O157</f>
        <v>M0341 : The Pavilion</v>
      </c>
    </row>
    <row r="271" spans="32:34" ht="18" customHeight="1" x14ac:dyDescent="0.35">
      <c r="AF271" s="6" t="str">
        <f>Constants!M158</f>
        <v>Blackburn with Darwen</v>
      </c>
      <c r="AG271" s="6" t="str">
        <f>Constants!N158</f>
        <v>W</v>
      </c>
      <c r="AH271" s="6" t="str">
        <f>Constants!O158</f>
        <v>M0347 : Blackpool Horizon/Delphi Medical</v>
      </c>
    </row>
    <row r="272" spans="32:34" ht="18" customHeight="1" x14ac:dyDescent="0.35">
      <c r="AF272" s="6" t="str">
        <f>Constants!M159</f>
        <v>Blackburn with Darwen</v>
      </c>
      <c r="AG272" s="6" t="str">
        <f>Constants!N159</f>
        <v>W</v>
      </c>
      <c r="AH272" s="6" t="str">
        <f>Constants!O159</f>
        <v>M0355 : Turning Point Rochdale ROAR</v>
      </c>
    </row>
    <row r="273" spans="32:34" ht="18" customHeight="1" x14ac:dyDescent="0.35">
      <c r="AF273" s="6" t="str">
        <f>Constants!M160</f>
        <v>Blackburn with Darwen</v>
      </c>
      <c r="AG273" s="6" t="str">
        <f>Constants!N160</f>
        <v>W</v>
      </c>
      <c r="AH273" s="6" t="str">
        <f>Constants!O160</f>
        <v>M0357 : Parkland Place Lancashire</v>
      </c>
    </row>
    <row r="274" spans="32:34" ht="18" customHeight="1" x14ac:dyDescent="0.35">
      <c r="AF274" s="6" t="str">
        <f>Constants!M161</f>
        <v>Blackburn with Darwen</v>
      </c>
      <c r="AG274" s="6" t="str">
        <f>Constants!N161</f>
        <v>W</v>
      </c>
      <c r="AH274" s="6" t="str">
        <f>Constants!O161</f>
        <v>M0377 : Delphi Medical Blackburn with Darwen</v>
      </c>
    </row>
    <row r="275" spans="32:34" ht="18" customHeight="1" x14ac:dyDescent="0.35">
      <c r="AF275" s="6" t="str">
        <f>Constants!M162</f>
        <v>Blackburn with Darwen</v>
      </c>
      <c r="AG275" s="6" t="str">
        <f>Constants!N162</f>
        <v>U</v>
      </c>
      <c r="AH275" s="6" t="str">
        <f>Constants!O162</f>
        <v>U0515 : Phoenix Futures Sheffield Family Service</v>
      </c>
    </row>
    <row r="276" spans="32:34" ht="18" customHeight="1" x14ac:dyDescent="0.35">
      <c r="AF276" s="6" t="str">
        <f>Constants!M163</f>
        <v>Blackburn with Darwen</v>
      </c>
      <c r="AG276" s="6" t="str">
        <f>Constants!N163</f>
        <v>W</v>
      </c>
      <c r="AH276" s="6" t="str">
        <f>Constants!O163</f>
        <v>W0053 : ACORN</v>
      </c>
    </row>
    <row r="277" spans="32:34" ht="18" customHeight="1" x14ac:dyDescent="0.35">
      <c r="AF277" s="6" t="str">
        <f>Constants!M164</f>
        <v>Blackburn with Darwen</v>
      </c>
      <c r="AG277" s="6" t="str">
        <f>Constants!N164</f>
        <v>W</v>
      </c>
      <c r="AH277" s="6" t="str">
        <f>Constants!O164</f>
        <v>W0064 : THOMAS Blackburn</v>
      </c>
    </row>
    <row r="278" spans="32:34" ht="18" customHeight="1" x14ac:dyDescent="0.35">
      <c r="AF278" s="6" t="str">
        <f>Constants!M165</f>
        <v>Blackpool</v>
      </c>
      <c r="AG278" s="6" t="str">
        <f>Constants!N165</f>
        <v>W</v>
      </c>
      <c r="AH278" s="6" t="str">
        <f>Constants!O165</f>
        <v>M0022 : Kaleidoscope Birchwood</v>
      </c>
    </row>
    <row r="279" spans="32:34" ht="18" customHeight="1" x14ac:dyDescent="0.35">
      <c r="AF279" s="6" t="str">
        <f>Constants!M166</f>
        <v>Blackpool</v>
      </c>
      <c r="AG279" s="6" t="str">
        <f>Constants!N166</f>
        <v>W</v>
      </c>
      <c r="AH279" s="6" t="str">
        <f>Constants!O166</f>
        <v>M0051 : Littledale Hall</v>
      </c>
    </row>
    <row r="280" spans="32:34" ht="18" customHeight="1" x14ac:dyDescent="0.35">
      <c r="AF280" s="6" t="str">
        <f>Constants!M167</f>
        <v>Blackpool</v>
      </c>
      <c r="AG280" s="6" t="str">
        <f>Constants!N167</f>
        <v>W</v>
      </c>
      <c r="AH280" s="6" t="str">
        <f>Constants!O167</f>
        <v>M0243 : GMMH The Chapman-Barker Unit</v>
      </c>
    </row>
    <row r="281" spans="32:34" ht="18" customHeight="1" x14ac:dyDescent="0.35">
      <c r="AF281" s="6" t="str">
        <f>Constants!M168</f>
        <v>Blackpool</v>
      </c>
      <c r="AG281" s="6" t="str">
        <f>Constants!N168</f>
        <v>W</v>
      </c>
      <c r="AH281" s="6" t="str">
        <f>Constants!O168</f>
        <v>M0267 : Blackpool Adolescent Service SMU Team</v>
      </c>
    </row>
    <row r="282" spans="32:34" ht="18" customHeight="1" x14ac:dyDescent="0.35">
      <c r="AF282" s="6" t="str">
        <f>Constants!M169</f>
        <v>Blackpool</v>
      </c>
      <c r="AG282" s="6" t="str">
        <f>Constants!N169</f>
        <v>W</v>
      </c>
      <c r="AH282" s="6" t="str">
        <f>Constants!O169</f>
        <v>M0289 : Turning Point Leigh Bank</v>
      </c>
    </row>
    <row r="283" spans="32:34" ht="18" customHeight="1" x14ac:dyDescent="0.35">
      <c r="AF283" s="6" t="str">
        <f>Constants!M170</f>
        <v>Blackpool</v>
      </c>
      <c r="AG283" s="6" t="str">
        <f>Constants!N170</f>
        <v>W</v>
      </c>
      <c r="AH283" s="6" t="str">
        <f>Constants!O170</f>
        <v>M0309 : Cyngor Alcohol Information Service (CAIS)</v>
      </c>
    </row>
    <row r="284" spans="32:34" ht="18" customHeight="1" x14ac:dyDescent="0.35">
      <c r="AF284" s="6" t="str">
        <f>Constants!M171</f>
        <v>Blackpool</v>
      </c>
      <c r="AG284" s="6" t="str">
        <f>Constants!N171</f>
        <v>W</v>
      </c>
      <c r="AH284" s="6" t="str">
        <f>Constants!O171</f>
        <v>M0341 : The Pavilion</v>
      </c>
    </row>
    <row r="285" spans="32:34" ht="18" customHeight="1" x14ac:dyDescent="0.35">
      <c r="AF285" s="6" t="str">
        <f>Constants!M172</f>
        <v>Blackpool</v>
      </c>
      <c r="AG285" s="6" t="str">
        <f>Constants!N172</f>
        <v>W</v>
      </c>
      <c r="AH285" s="6" t="str">
        <f>Constants!O172</f>
        <v>M0347 : Blackpool Horizon/Delphi Medical</v>
      </c>
    </row>
    <row r="286" spans="32:34" ht="18" customHeight="1" x14ac:dyDescent="0.35">
      <c r="AF286" s="6" t="str">
        <f>Constants!M173</f>
        <v>Blackpool</v>
      </c>
      <c r="AG286" s="6" t="str">
        <f>Constants!N173</f>
        <v>W</v>
      </c>
      <c r="AH286" s="6" t="str">
        <f>Constants!O173</f>
        <v>M0371 : Blackpool ADDER</v>
      </c>
    </row>
    <row r="287" spans="32:34" ht="18" customHeight="1" x14ac:dyDescent="0.35">
      <c r="AF287" s="6" t="str">
        <f>Constants!M174</f>
        <v>Blackpool</v>
      </c>
      <c r="AG287" s="6" t="str">
        <f>Constants!N174</f>
        <v>P</v>
      </c>
      <c r="AH287" s="6" t="str">
        <f>Constants!O174</f>
        <v>P1076 : Oxfordshire Roads to Recovery</v>
      </c>
    </row>
    <row r="288" spans="32:34" ht="18" customHeight="1" x14ac:dyDescent="0.35">
      <c r="AF288" s="6" t="str">
        <f>Constants!M175</f>
        <v>Blackpool</v>
      </c>
      <c r="AG288" s="6" t="str">
        <f>Constants!N175</f>
        <v>R</v>
      </c>
      <c r="AH288" s="6" t="str">
        <f>Constants!O175</f>
        <v>R0468 : Recovery Wolverhampton (Adult)</v>
      </c>
    </row>
    <row r="289" spans="32:34" ht="18" customHeight="1" x14ac:dyDescent="0.35">
      <c r="AF289" s="6" t="str">
        <f>Constants!M176</f>
        <v>Blackpool</v>
      </c>
      <c r="AG289" s="6" t="str">
        <f>Constants!N176</f>
        <v>U</v>
      </c>
      <c r="AH289" s="6" t="str">
        <f>Constants!O176</f>
        <v>U0039 : Wakefield Inspiring Recovery</v>
      </c>
    </row>
    <row r="290" spans="32:34" ht="18" customHeight="1" x14ac:dyDescent="0.35">
      <c r="AF290" s="6" t="str">
        <f>Constants!M177</f>
        <v>Blackpool</v>
      </c>
      <c r="AG290" s="6" t="str">
        <f>Constants!N177</f>
        <v>U</v>
      </c>
      <c r="AH290" s="6" t="str">
        <f>Constants!O177</f>
        <v>U0509 : Doncaster Drugs Service - CDT</v>
      </c>
    </row>
    <row r="291" spans="32:34" ht="18" customHeight="1" x14ac:dyDescent="0.35">
      <c r="AF291" s="6" t="str">
        <f>Constants!M178</f>
        <v>Blackpool</v>
      </c>
      <c r="AG291" s="6" t="str">
        <f>Constants!N178</f>
        <v>U</v>
      </c>
      <c r="AH291" s="6" t="str">
        <f>Constants!O178</f>
        <v>U0657 : Likewise Sheffield (Humankind)</v>
      </c>
    </row>
    <row r="292" spans="32:34" ht="18" customHeight="1" x14ac:dyDescent="0.35">
      <c r="AF292" s="6" t="str">
        <f>Constants!M179</f>
        <v>Blackpool</v>
      </c>
      <c r="AG292" s="6" t="str">
        <f>Constants!N179</f>
        <v>W</v>
      </c>
      <c r="AH292" s="6" t="str">
        <f>Constants!O179</f>
        <v>W0017 : PENC Stockport CDT</v>
      </c>
    </row>
    <row r="293" spans="32:34" ht="18" customHeight="1" x14ac:dyDescent="0.35">
      <c r="AF293" s="6" t="str">
        <f>Constants!M180</f>
        <v>Blackpool</v>
      </c>
      <c r="AG293" s="6" t="str">
        <f>Constants!N180</f>
        <v>W</v>
      </c>
      <c r="AH293" s="6" t="str">
        <f>Constants!O180</f>
        <v>W0053 : ACORN</v>
      </c>
    </row>
    <row r="294" spans="32:34" ht="18" customHeight="1" x14ac:dyDescent="0.35">
      <c r="AF294" s="6" t="str">
        <f>Constants!M181</f>
        <v>Blackpool</v>
      </c>
      <c r="AG294" s="6" t="str">
        <f>Constants!N181</f>
        <v>W</v>
      </c>
      <c r="AH294" s="6" t="str">
        <f>Constants!O181</f>
        <v>W0444 : Turning Point Smithfield Detox</v>
      </c>
    </row>
    <row r="295" spans="32:34" ht="18" customHeight="1" x14ac:dyDescent="0.35">
      <c r="AF295" s="6" t="str">
        <f>Constants!M182</f>
        <v>Bolton</v>
      </c>
      <c r="AG295" s="6" t="str">
        <f>Constants!N182</f>
        <v>W</v>
      </c>
      <c r="AH295" s="6" t="str">
        <f>Constants!O182</f>
        <v>M0022 : Kaleidoscope Birchwood</v>
      </c>
    </row>
    <row r="296" spans="32:34" ht="18" customHeight="1" x14ac:dyDescent="0.35">
      <c r="AF296" s="6" t="str">
        <f>Constants!M183</f>
        <v>Bolton</v>
      </c>
      <c r="AG296" s="6" t="str">
        <f>Constants!N183</f>
        <v>W</v>
      </c>
      <c r="AH296" s="6" t="str">
        <f>Constants!O183</f>
        <v>M0037 : Phoenix Futures Wirral Adult Services</v>
      </c>
    </row>
    <row r="297" spans="32:34" ht="18" customHeight="1" x14ac:dyDescent="0.35">
      <c r="AF297" s="6" t="str">
        <f>Constants!M184</f>
        <v>Bolton</v>
      </c>
      <c r="AG297" s="6" t="str">
        <f>Constants!N184</f>
        <v>W</v>
      </c>
      <c r="AH297" s="6" t="str">
        <f>Constants!O184</f>
        <v>M0051 : Littledale Hall</v>
      </c>
    </row>
    <row r="298" spans="32:34" ht="18" customHeight="1" x14ac:dyDescent="0.35">
      <c r="AF298" s="6" t="str">
        <f>Constants!M185</f>
        <v>Bolton</v>
      </c>
      <c r="AG298" s="6" t="str">
        <f>Constants!N185</f>
        <v>W</v>
      </c>
      <c r="AH298" s="6" t="str">
        <f>Constants!O185</f>
        <v>M0119 : Holgate House</v>
      </c>
    </row>
    <row r="299" spans="32:34" ht="18" customHeight="1" x14ac:dyDescent="0.35">
      <c r="AF299" s="6" t="str">
        <f>Constants!M186</f>
        <v>Bolton</v>
      </c>
      <c r="AG299" s="6" t="str">
        <f>Constants!N186</f>
        <v>W</v>
      </c>
      <c r="AH299" s="6" t="str">
        <f>Constants!O186</f>
        <v>M0243 : GMMH The Chapman-Barker Unit</v>
      </c>
    </row>
    <row r="300" spans="32:34" ht="18" customHeight="1" x14ac:dyDescent="0.35">
      <c r="AF300" s="6" t="str">
        <f>Constants!M187</f>
        <v>Bolton</v>
      </c>
      <c r="AG300" s="6" t="str">
        <f>Constants!N187</f>
        <v>W</v>
      </c>
      <c r="AH300" s="6" t="str">
        <f>Constants!O187</f>
        <v>M0297 : THOMAS Community Recovery Salford</v>
      </c>
    </row>
    <row r="301" spans="32:34" ht="18" customHeight="1" x14ac:dyDescent="0.35">
      <c r="AF301" s="6" t="str">
        <f>Constants!M188</f>
        <v>Bolton</v>
      </c>
      <c r="AG301" s="6" t="str">
        <f>Constants!N188</f>
        <v>W</v>
      </c>
      <c r="AH301" s="6" t="str">
        <f>Constants!O188</f>
        <v>M0300 : GMMH Chapman Barker Unit - RADAR Ward</v>
      </c>
    </row>
    <row r="302" spans="32:34" ht="18" customHeight="1" x14ac:dyDescent="0.35">
      <c r="AF302" s="6" t="str">
        <f>Constants!M189</f>
        <v>Bolton</v>
      </c>
      <c r="AG302" s="6" t="str">
        <f>Constants!N189</f>
        <v>W</v>
      </c>
      <c r="AH302" s="6" t="str">
        <f>Constants!O189</f>
        <v>M0309 : Cyngor Alcohol Information Service (CAIS)</v>
      </c>
    </row>
    <row r="303" spans="32:34" ht="18" customHeight="1" x14ac:dyDescent="0.35">
      <c r="AF303" s="6" t="str">
        <f>Constants!M190</f>
        <v>Bolton</v>
      </c>
      <c r="AG303" s="6" t="str">
        <f>Constants!N190</f>
        <v>W</v>
      </c>
      <c r="AH303" s="6" t="str">
        <f>Constants!O190</f>
        <v>M0338 : Salus Withnell Hall</v>
      </c>
    </row>
    <row r="304" spans="32:34" ht="18" customHeight="1" x14ac:dyDescent="0.35">
      <c r="AF304" s="6" t="str">
        <f>Constants!M191</f>
        <v>Bolton</v>
      </c>
      <c r="AG304" s="6" t="str">
        <f>Constants!N191</f>
        <v>W</v>
      </c>
      <c r="AH304" s="6" t="str">
        <f>Constants!O191</f>
        <v>M0341 : The Pavilion</v>
      </c>
    </row>
    <row r="305" spans="32:34" ht="18" customHeight="1" x14ac:dyDescent="0.35">
      <c r="AF305" s="6" t="str">
        <f>Constants!M192</f>
        <v>Bolton</v>
      </c>
      <c r="AG305" s="6" t="str">
        <f>Constants!N192</f>
        <v>W</v>
      </c>
      <c r="AH305" s="6" t="str">
        <f>Constants!O192</f>
        <v>M0349 : GMMH Bolton Adult Service</v>
      </c>
    </row>
    <row r="306" spans="32:34" ht="18" customHeight="1" x14ac:dyDescent="0.35">
      <c r="AF306" s="6" t="str">
        <f>Constants!M193</f>
        <v>Bolton</v>
      </c>
      <c r="AG306" s="6" t="str">
        <f>Constants!N193</f>
        <v>W</v>
      </c>
      <c r="AH306" s="6" t="str">
        <f>Constants!O193</f>
        <v>M0352 : Acquiesce</v>
      </c>
    </row>
    <row r="307" spans="32:34" ht="18" customHeight="1" x14ac:dyDescent="0.35">
      <c r="AF307" s="6" t="str">
        <f>Constants!M194</f>
        <v>Bolton</v>
      </c>
      <c r="AG307" s="6" t="str">
        <f>Constants!N194</f>
        <v>W</v>
      </c>
      <c r="AH307" s="6" t="str">
        <f>Constants!O194</f>
        <v>M0354 : Turning Point Oldham ROAR</v>
      </c>
    </row>
    <row r="308" spans="32:34" ht="18" customHeight="1" x14ac:dyDescent="0.35">
      <c r="AF308" s="6" t="str">
        <f>Constants!M195</f>
        <v>Bolton</v>
      </c>
      <c r="AG308" s="6" t="str">
        <f>Constants!N195</f>
        <v>W</v>
      </c>
      <c r="AH308" s="6" t="str">
        <f>Constants!O195</f>
        <v>M0355 : Turning Point Rochdale ROAR</v>
      </c>
    </row>
    <row r="309" spans="32:34" ht="18" customHeight="1" x14ac:dyDescent="0.35">
      <c r="AF309" s="6" t="str">
        <f>Constants!M196</f>
        <v>Bolton</v>
      </c>
      <c r="AG309" s="6" t="str">
        <f>Constants!N196</f>
        <v>W</v>
      </c>
      <c r="AH309" s="6" t="str">
        <f>Constants!O196</f>
        <v>M0357 : Parkland Place Lancashire</v>
      </c>
    </row>
    <row r="310" spans="32:34" ht="18" customHeight="1" x14ac:dyDescent="0.35">
      <c r="AF310" s="6" t="str">
        <f>Constants!M197</f>
        <v>Bolton</v>
      </c>
      <c r="AG310" s="6" t="str">
        <f>Constants!N197</f>
        <v>W</v>
      </c>
      <c r="AH310" s="6" t="str">
        <f>Constants!O197</f>
        <v>M0366 : Bolton YP NHS Foundation Trust</v>
      </c>
    </row>
    <row r="311" spans="32:34" ht="18" customHeight="1" x14ac:dyDescent="0.35">
      <c r="AF311" s="6" t="str">
        <f>Constants!M198</f>
        <v>Bolton</v>
      </c>
      <c r="AG311" s="6" t="str">
        <f>Constants!N198</f>
        <v>W</v>
      </c>
      <c r="AH311" s="6" t="str">
        <f>Constants!O198</f>
        <v>M0368 : GMMH Bury Adult Service</v>
      </c>
    </row>
    <row r="312" spans="32:34" ht="18" customHeight="1" x14ac:dyDescent="0.35">
      <c r="AF312" s="6" t="str">
        <f>Constants!M199</f>
        <v>Bolton</v>
      </c>
      <c r="AG312" s="6" t="str">
        <f>Constants!N199</f>
        <v>W</v>
      </c>
      <c r="AH312" s="6" t="str">
        <f>Constants!O199</f>
        <v>M0381 : THOMAS Bolton</v>
      </c>
    </row>
    <row r="313" spans="32:34" ht="18" customHeight="1" x14ac:dyDescent="0.35">
      <c r="AF313" s="6" t="str">
        <f>Constants!M200</f>
        <v>Bolton</v>
      </c>
      <c r="AG313" s="6" t="str">
        <f>Constants!N200</f>
        <v>R</v>
      </c>
      <c r="AH313" s="6" t="str">
        <f>Constants!O200</f>
        <v>R0490 : New Leaf Recovery</v>
      </c>
    </row>
    <row r="314" spans="32:34" ht="18" customHeight="1" x14ac:dyDescent="0.35">
      <c r="AF314" s="6" t="str">
        <f>Constants!M201</f>
        <v>Bolton</v>
      </c>
      <c r="AG314" s="6" t="str">
        <f>Constants!N201</f>
        <v>R</v>
      </c>
      <c r="AH314" s="6" t="str">
        <f>Constants!O201</f>
        <v>R0512 : Humankind Staffordshire</v>
      </c>
    </row>
    <row r="315" spans="32:34" ht="18" customHeight="1" x14ac:dyDescent="0.35">
      <c r="AF315" s="6" t="str">
        <f>Constants!M202</f>
        <v>Bolton</v>
      </c>
      <c r="AG315" s="6" t="str">
        <f>Constants!N202</f>
        <v>R</v>
      </c>
      <c r="AH315" s="6" t="str">
        <f>Constants!O202</f>
        <v>R0518 : MPFT Adult - Staffordshire</v>
      </c>
    </row>
    <row r="316" spans="32:34" ht="18" customHeight="1" x14ac:dyDescent="0.35">
      <c r="AF316" s="6" t="str">
        <f>Constants!M203</f>
        <v>Bolton</v>
      </c>
      <c r="AG316" s="6" t="str">
        <f>Constants!N203</f>
        <v>T</v>
      </c>
      <c r="AH316" s="6" t="str">
        <f>Constants!O203</f>
        <v>T1175 : Derby City Prescribing Service</v>
      </c>
    </row>
    <row r="317" spans="32:34" ht="18" customHeight="1" x14ac:dyDescent="0.35">
      <c r="AF317" s="6" t="str">
        <f>Constants!M204</f>
        <v>Bolton</v>
      </c>
      <c r="AG317" s="6" t="str">
        <f>Constants!N204</f>
        <v>U</v>
      </c>
      <c r="AH317" s="6" t="str">
        <f>Constants!O204</f>
        <v>U0488 : Calderdale Drug and Alcohol Service (Humankind)</v>
      </c>
    </row>
    <row r="318" spans="32:34" ht="18" customHeight="1" x14ac:dyDescent="0.35">
      <c r="AF318" s="6" t="str">
        <f>Constants!M205</f>
        <v>Bolton</v>
      </c>
      <c r="AG318" s="6" t="str">
        <f>Constants!N205</f>
        <v>U</v>
      </c>
      <c r="AH318" s="6" t="str">
        <f>Constants!O205</f>
        <v>U0489 : Forward Leeds Adult (Humankind)</v>
      </c>
    </row>
    <row r="319" spans="32:34" ht="18" customHeight="1" x14ac:dyDescent="0.35">
      <c r="AF319" s="6" t="str">
        <f>Constants!M206</f>
        <v>Bolton</v>
      </c>
      <c r="AG319" s="6" t="str">
        <f>Constants!N206</f>
        <v>U</v>
      </c>
      <c r="AH319" s="6" t="str">
        <f>Constants!O206</f>
        <v>U0657 : Likewise Sheffield (Humankind)</v>
      </c>
    </row>
    <row r="320" spans="32:34" ht="18" customHeight="1" x14ac:dyDescent="0.35">
      <c r="AF320" s="6" t="str">
        <f>Constants!M207</f>
        <v>Bolton</v>
      </c>
      <c r="AG320" s="6" t="str">
        <f>Constants!N207</f>
        <v>W</v>
      </c>
      <c r="AH320" s="6" t="str">
        <f>Constants!O207</f>
        <v>W0444 : Turning Point Smithfield Detox</v>
      </c>
    </row>
    <row r="321" spans="32:34" ht="18" customHeight="1" x14ac:dyDescent="0.35">
      <c r="AF321" s="6" t="str">
        <f>Constants!M208</f>
        <v>Bournemouth, Christchurch and Poole</v>
      </c>
      <c r="AG321" s="6" t="str">
        <f>Constants!N208</f>
        <v>L</v>
      </c>
      <c r="AH321" s="6" t="str">
        <f>Constants!O208</f>
        <v>L1256 : Croydon Adult Recovery Network</v>
      </c>
    </row>
    <row r="322" spans="32:34" ht="18" customHeight="1" x14ac:dyDescent="0.35">
      <c r="AF322" s="6" t="str">
        <f>Constants!M209</f>
        <v>Bournemouth, Christchurch and Poole</v>
      </c>
      <c r="AG322" s="6" t="str">
        <f>Constants!N209</f>
        <v>P</v>
      </c>
      <c r="AH322" s="6" t="str">
        <f>Constants!O209</f>
        <v>P0544 : Francis HouseStreetsceneSouthampton</v>
      </c>
    </row>
    <row r="323" spans="32:34" ht="18" customHeight="1" x14ac:dyDescent="0.35">
      <c r="AF323" s="6" t="str">
        <f>Constants!M210</f>
        <v>Bournemouth, Christchurch and Poole</v>
      </c>
      <c r="AG323" s="6" t="str">
        <f>Constants!N210</f>
        <v>P</v>
      </c>
      <c r="AH323" s="6" t="str">
        <f>Constants!O210</f>
        <v>P1076 : Oxfordshire Roads to Recovery</v>
      </c>
    </row>
    <row r="324" spans="32:34" ht="18" customHeight="1" x14ac:dyDescent="0.35">
      <c r="AF324" s="6" t="str">
        <f>Constants!M211</f>
        <v>Bournemouth, Christchurch and Poole</v>
      </c>
      <c r="AG324" s="6" t="str">
        <f>Constants!N211</f>
        <v>P</v>
      </c>
      <c r="AH324" s="6" t="str">
        <f>Constants!O211</f>
        <v>P1081 : Basingstoke - Inclusion Recovery Hampshire</v>
      </c>
    </row>
    <row r="325" spans="32:34" ht="18" customHeight="1" x14ac:dyDescent="0.35">
      <c r="AF325" s="6" t="str">
        <f>Constants!M212</f>
        <v>Bournemouth, Christchurch and Poole</v>
      </c>
      <c r="AG325" s="6" t="str">
        <f>Constants!N212</f>
        <v>P</v>
      </c>
      <c r="AH325" s="6" t="str">
        <f>Constants!O212</f>
        <v>P1085 : Ringwood - Inclusion Recovery Hampshire</v>
      </c>
    </row>
    <row r="326" spans="32:34" ht="18" customHeight="1" x14ac:dyDescent="0.35">
      <c r="AF326" s="6" t="str">
        <f>Constants!M213</f>
        <v>Bournemouth, Christchurch and Poole</v>
      </c>
      <c r="AG326" s="6" t="str">
        <f>Constants!N213</f>
        <v>P</v>
      </c>
      <c r="AH326" s="6" t="str">
        <f>Constants!O213</f>
        <v>P1118 : Inclusion IPD</v>
      </c>
    </row>
    <row r="327" spans="32:34" ht="18" customHeight="1" x14ac:dyDescent="0.35">
      <c r="AF327" s="6" t="str">
        <f>Constants!M214</f>
        <v>Bournemouth, Christchurch and Poole</v>
      </c>
      <c r="AG327" s="6" t="str">
        <f>Constants!N214</f>
        <v>P</v>
      </c>
      <c r="AH327" s="6" t="str">
        <f>Constants!O214</f>
        <v>P1125 : Addiction Recovery Centre Portsmouth</v>
      </c>
    </row>
    <row r="328" spans="32:34" ht="18" customHeight="1" x14ac:dyDescent="0.35">
      <c r="AF328" s="6" t="str">
        <f>Constants!M215</f>
        <v>Bournemouth, Christchurch and Poole</v>
      </c>
      <c r="AG328" s="6" t="str">
        <f>Constants!N215</f>
        <v>R</v>
      </c>
      <c r="AH328" s="6" t="str">
        <f>Constants!O215</f>
        <v>R0092 : BAC O'Connor</v>
      </c>
    </row>
    <row r="329" spans="32:34" ht="18" customHeight="1" x14ac:dyDescent="0.35">
      <c r="AF329" s="6" t="str">
        <f>Constants!M216</f>
        <v>Bournemouth, Christchurch and Poole</v>
      </c>
      <c r="AG329" s="6" t="str">
        <f>Constants!N216</f>
        <v>R</v>
      </c>
      <c r="AH329" s="6" t="str">
        <f>Constants!O216</f>
        <v>R0512 : Humankind Staffordshire</v>
      </c>
    </row>
    <row r="330" spans="32:34" ht="18" customHeight="1" x14ac:dyDescent="0.35">
      <c r="AF330" s="6" t="str">
        <f>Constants!M217</f>
        <v>Bournemouth, Christchurch and Poole</v>
      </c>
      <c r="AG330" s="6" t="str">
        <f>Constants!N217</f>
        <v>S</v>
      </c>
      <c r="AH330" s="6" t="str">
        <f>Constants!O217</f>
        <v>SB103 : SDAS Bournemouth</v>
      </c>
    </row>
    <row r="331" spans="32:34" ht="18" customHeight="1" x14ac:dyDescent="0.35">
      <c r="AF331" s="6" t="str">
        <f>Constants!M218</f>
        <v>Bournemouth, Christchurch and Poole</v>
      </c>
      <c r="AG331" s="6" t="str">
        <f>Constants!N218</f>
        <v>S</v>
      </c>
      <c r="AH331" s="6" t="str">
        <f>Constants!O218</f>
        <v>SB200 : Bournemouth Engagement &amp; Assessment Team (BEAT)</v>
      </c>
    </row>
    <row r="332" spans="32:34" ht="18" customHeight="1" x14ac:dyDescent="0.35">
      <c r="AF332" s="6" t="str">
        <f>Constants!M219</f>
        <v>Bournemouth, Christchurch and Poole</v>
      </c>
      <c r="AG332" s="6" t="str">
        <f>Constants!N219</f>
        <v>S</v>
      </c>
      <c r="AH332" s="6" t="str">
        <f>Constants!O219</f>
        <v>SB202 : Providence Community Addiction Services</v>
      </c>
    </row>
    <row r="333" spans="32:34" ht="18" customHeight="1" x14ac:dyDescent="0.35">
      <c r="AF333" s="6" t="str">
        <f>Constants!M220</f>
        <v>Bournemouth, Christchurch and Poole</v>
      </c>
      <c r="AG333" s="6" t="str">
        <f>Constants!N220</f>
        <v>S</v>
      </c>
      <c r="AH333" s="6" t="str">
        <f>Constants!O220</f>
        <v>SB204 : Bournemouth Family Service</v>
      </c>
    </row>
    <row r="334" spans="32:34" ht="18" customHeight="1" x14ac:dyDescent="0.35">
      <c r="AF334" s="6" t="str">
        <f>Constants!M221</f>
        <v>Bournemouth, Christchurch and Poole</v>
      </c>
      <c r="AG334" s="6" t="str">
        <f>Constants!N221</f>
        <v>S</v>
      </c>
      <c r="AH334" s="6" t="str">
        <f>Constants!O221</f>
        <v>SB205 : With You BCP</v>
      </c>
    </row>
    <row r="335" spans="32:34" ht="18" customHeight="1" x14ac:dyDescent="0.35">
      <c r="AF335" s="6" t="str">
        <f>Constants!M222</f>
        <v>Bournemouth, Christchurch and Poole</v>
      </c>
      <c r="AG335" s="6" t="str">
        <f>Constants!N222</f>
        <v>S</v>
      </c>
      <c r="AH335" s="6" t="str">
        <f>Constants!O222</f>
        <v>SB317 : StreetScene Bournemouth</v>
      </c>
    </row>
    <row r="336" spans="32:34" ht="18" customHeight="1" x14ac:dyDescent="0.35">
      <c r="AF336" s="6" t="str">
        <f>Constants!M223</f>
        <v>Bournemouth, Christchurch and Poole</v>
      </c>
      <c r="AG336" s="6" t="str">
        <f>Constants!N223</f>
        <v>S</v>
      </c>
      <c r="AH336" s="6" t="str">
        <f>Constants!O223</f>
        <v>SB506 : AWP Bournemouth YP</v>
      </c>
    </row>
    <row r="337" spans="32:34" ht="18" customHeight="1" x14ac:dyDescent="0.35">
      <c r="AF337" s="6" t="str">
        <f>Constants!M224</f>
        <v>Bournemouth, Christchurch and Poole</v>
      </c>
      <c r="AG337" s="6" t="str">
        <f>Constants!N224</f>
        <v>S</v>
      </c>
      <c r="AH337" s="6" t="str">
        <f>Constants!O224</f>
        <v>SB511 : We Are With You - Bournemouth YP</v>
      </c>
    </row>
    <row r="338" spans="32:34" ht="18" customHeight="1" x14ac:dyDescent="0.35">
      <c r="AF338" s="6" t="str">
        <f>Constants!M225</f>
        <v>Bournemouth, Christchurch and Poole</v>
      </c>
      <c r="AG338" s="6" t="str">
        <f>Constants!N225</f>
        <v>S</v>
      </c>
      <c r="AH338" s="6" t="str">
        <f>Constants!O225</f>
        <v>SB519 : Bournemouth R HUB Level 1</v>
      </c>
    </row>
    <row r="339" spans="32:34" ht="18" customHeight="1" x14ac:dyDescent="0.35">
      <c r="AF339" s="6" t="str">
        <f>Constants!M226</f>
        <v>Bournemouth, Christchurch and Poole</v>
      </c>
      <c r="AG339" s="6" t="str">
        <f>Constants!N226</f>
        <v>S</v>
      </c>
      <c r="AH339" s="6" t="str">
        <f>Constants!O226</f>
        <v>SD301 : We Are With You Chy</v>
      </c>
    </row>
    <row r="340" spans="32:34" ht="18" customHeight="1" x14ac:dyDescent="0.35">
      <c r="AF340" s="6" t="str">
        <f>Constants!M227</f>
        <v>Bournemouth, Christchurch and Poole</v>
      </c>
      <c r="AG340" s="6" t="str">
        <f>Constants!N227</f>
        <v>S</v>
      </c>
      <c r="AH340" s="6" t="str">
        <f>Constants!O227</f>
        <v>SD303 : BOSENCE FARM COMMUNITY LTD</v>
      </c>
    </row>
    <row r="341" spans="32:34" ht="18" customHeight="1" x14ac:dyDescent="0.35">
      <c r="AF341" s="6" t="str">
        <f>Constants!M228</f>
        <v>Bournemouth, Christchurch and Poole</v>
      </c>
      <c r="AG341" s="6" t="str">
        <f>Constants!N228</f>
        <v>S</v>
      </c>
      <c r="AH341" s="6" t="str">
        <f>Constants!O228</f>
        <v>SF219 : REACH ADULTS</v>
      </c>
    </row>
    <row r="342" spans="32:34" ht="18" customHeight="1" x14ac:dyDescent="0.35">
      <c r="AF342" s="6" t="str">
        <f>Constants!M229</f>
        <v>Bournemouth, Christchurch and Poole</v>
      </c>
      <c r="AG342" s="6" t="str">
        <f>Constants!N229</f>
        <v>S</v>
      </c>
      <c r="AH342" s="6" t="str">
        <f>Constants!O229</f>
        <v>SG309 : THE NELSON TRUST</v>
      </c>
    </row>
    <row r="343" spans="32:34" ht="18" customHeight="1" x14ac:dyDescent="0.35">
      <c r="AF343" s="6" t="str">
        <f>Constants!M230</f>
        <v>Bournemouth, Christchurch and Poole</v>
      </c>
      <c r="AG343" s="6" t="str">
        <f>Constants!N230</f>
        <v>S</v>
      </c>
      <c r="AH343" s="6" t="str">
        <f>Constants!O230</f>
        <v>SH307 : Jasmine Mother's Recovery (Trevi)</v>
      </c>
    </row>
    <row r="344" spans="32:34" ht="18" customHeight="1" x14ac:dyDescent="0.35">
      <c r="AF344" s="6" t="str">
        <f>Constants!M231</f>
        <v>Bournemouth, Christchurch and Poole</v>
      </c>
      <c r="AG344" s="6" t="str">
        <f>Constants!N231</f>
        <v>S</v>
      </c>
      <c r="AH344" s="6" t="str">
        <f>Constants!O231</f>
        <v>SI203 : EDAS Better Together</v>
      </c>
    </row>
    <row r="345" spans="32:34" ht="18" customHeight="1" x14ac:dyDescent="0.35">
      <c r="AF345" s="6" t="str">
        <f>Constants!M232</f>
        <v>Bournemouth, Christchurch and Poole</v>
      </c>
      <c r="AG345" s="6" t="str">
        <f>Constants!N232</f>
        <v>S</v>
      </c>
      <c r="AH345" s="6" t="str">
        <f>Constants!O232</f>
        <v>SI507 : Alcohol Care &amp; Treatment Service (ACTS)</v>
      </c>
    </row>
    <row r="346" spans="32:34" ht="18" customHeight="1" x14ac:dyDescent="0.35">
      <c r="AF346" s="6" t="str">
        <f>Constants!M233</f>
        <v>Bournemouth, Christchurch and Poole</v>
      </c>
      <c r="AG346" s="6" t="str">
        <f>Constants!N233</f>
        <v>S</v>
      </c>
      <c r="AH346" s="6" t="str">
        <f>Constants!O233</f>
        <v>SJ302 : BROADWAY LODGE</v>
      </c>
    </row>
    <row r="347" spans="32:34" ht="18" customHeight="1" x14ac:dyDescent="0.35">
      <c r="AF347" s="6" t="str">
        <f>Constants!M234</f>
        <v>Bournemouth, Christchurch and Poole</v>
      </c>
      <c r="AG347" s="6" t="str">
        <f>Constants!N234</f>
        <v>S</v>
      </c>
      <c r="AH347" s="6" t="str">
        <f>Constants!O234</f>
        <v>SO203 : Forward Trust - Clouds House</v>
      </c>
    </row>
    <row r="348" spans="32:34" ht="18" customHeight="1" x14ac:dyDescent="0.35">
      <c r="AF348" s="6" t="str">
        <f>Constants!M235</f>
        <v>Bournemouth, Christchurch and Poole</v>
      </c>
      <c r="AG348" s="6" t="str">
        <f>Constants!N235</f>
        <v>T</v>
      </c>
      <c r="AH348" s="6" t="str">
        <f>Constants!O235</f>
        <v>T1221 : Turning Point Leicestershire and Rutland Adult</v>
      </c>
    </row>
    <row r="349" spans="32:34" ht="18" customHeight="1" x14ac:dyDescent="0.35">
      <c r="AF349" s="6" t="str">
        <f>Constants!M236</f>
        <v>Bracknell Forest</v>
      </c>
      <c r="AG349" s="6" t="str">
        <f>Constants!N236</f>
        <v>P</v>
      </c>
      <c r="AH349" s="6" t="str">
        <f>Constants!O236</f>
        <v>P0523 : ANA</v>
      </c>
    </row>
    <row r="350" spans="32:34" ht="18" customHeight="1" x14ac:dyDescent="0.35">
      <c r="AF350" s="6" t="str">
        <f>Constants!M237</f>
        <v>Bracknell Forest</v>
      </c>
      <c r="AG350" s="6" t="str">
        <f>Constants!N237</f>
        <v>P</v>
      </c>
      <c r="AH350" s="6" t="str">
        <f>Constants!O237</f>
        <v>P1079 : Aldershot - Inclusion Recovery Hampshire</v>
      </c>
    </row>
    <row r="351" spans="32:34" ht="18" customHeight="1" x14ac:dyDescent="0.35">
      <c r="AF351" s="6" t="str">
        <f>Constants!M238</f>
        <v>Bracknell Forest</v>
      </c>
      <c r="AG351" s="6" t="str">
        <f>Constants!N238</f>
        <v>P</v>
      </c>
      <c r="AH351" s="6" t="str">
        <f>Constants!O238</f>
        <v>P1089 : I-Access North West Surrey</v>
      </c>
    </row>
    <row r="352" spans="32:34" ht="18" customHeight="1" x14ac:dyDescent="0.35">
      <c r="AF352" s="6" t="str">
        <f>Constants!M239</f>
        <v>Bracknell Forest</v>
      </c>
      <c r="AG352" s="6" t="str">
        <f>Constants!N239</f>
        <v>P</v>
      </c>
      <c r="AH352" s="6" t="str">
        <f>Constants!O239</f>
        <v>P1098 : Cranstoun RBWM</v>
      </c>
    </row>
    <row r="353" spans="32:34" ht="18" customHeight="1" x14ac:dyDescent="0.35">
      <c r="AF353" s="6" t="str">
        <f>Constants!M240</f>
        <v>Bracknell Forest</v>
      </c>
      <c r="AG353" s="6" t="str">
        <f>Constants!N240</f>
        <v>P</v>
      </c>
      <c r="AH353" s="6" t="str">
        <f>Constants!O240</f>
        <v>P1099 : New Hope Adults</v>
      </c>
    </row>
    <row r="354" spans="32:34" ht="18" customHeight="1" x14ac:dyDescent="0.35">
      <c r="AF354" s="6" t="str">
        <f>Constants!M241</f>
        <v>Bracknell Forest</v>
      </c>
      <c r="AG354" s="6" t="str">
        <f>Constants!N241</f>
        <v>P</v>
      </c>
      <c r="AH354" s="6" t="str">
        <f>Constants!O241</f>
        <v>P1102 : One Recovery Bucks</v>
      </c>
    </row>
    <row r="355" spans="32:34" ht="18" customHeight="1" x14ac:dyDescent="0.35">
      <c r="AF355" s="6" t="str">
        <f>Constants!M242</f>
        <v>Bracknell Forest</v>
      </c>
      <c r="AG355" s="6" t="str">
        <f>Constants!N242</f>
        <v>P</v>
      </c>
      <c r="AH355" s="6" t="str">
        <f>Constants!O242</f>
        <v>P1116 : Cranstoun Wokingham Adults</v>
      </c>
    </row>
    <row r="356" spans="32:34" ht="18" customHeight="1" x14ac:dyDescent="0.35">
      <c r="AF356" s="6" t="str">
        <f>Constants!M243</f>
        <v>Bracknell Forest</v>
      </c>
      <c r="AG356" s="6" t="str">
        <f>Constants!N243</f>
        <v>Q</v>
      </c>
      <c r="AH356" s="6" t="str">
        <f>Constants!O243</f>
        <v>Q1740 : Bedford Borough Integrated Drug and Alcohol Service</v>
      </c>
    </row>
    <row r="357" spans="32:34" ht="18" customHeight="1" x14ac:dyDescent="0.35">
      <c r="AF357" s="6" t="str">
        <f>Constants!M244</f>
        <v>Bracknell Forest</v>
      </c>
      <c r="AG357" s="6" t="str">
        <f>Constants!N244</f>
        <v>S</v>
      </c>
      <c r="AH357" s="6" t="str">
        <f>Constants!O244</f>
        <v>SD303 : BOSENCE FARM COMMUNITY LTD</v>
      </c>
    </row>
    <row r="358" spans="32:34" ht="18" customHeight="1" x14ac:dyDescent="0.35">
      <c r="AF358" s="6" t="str">
        <f>Constants!M245</f>
        <v>Bracknell Forest</v>
      </c>
      <c r="AG358" s="6" t="str">
        <f>Constants!N245</f>
        <v>S</v>
      </c>
      <c r="AH358" s="6" t="str">
        <f>Constants!O245</f>
        <v>SJ302 : BROADWAY LODGE</v>
      </c>
    </row>
    <row r="359" spans="32:34" ht="18" customHeight="1" x14ac:dyDescent="0.35">
      <c r="AF359" s="6" t="str">
        <f>Constants!M246</f>
        <v>Bradford</v>
      </c>
      <c r="AG359" s="6" t="str">
        <f>Constants!N246</f>
        <v>W</v>
      </c>
      <c r="AH359" s="6" t="str">
        <f>Constants!O246</f>
        <v>M0243 : GMMH The Chapman-Barker Unit</v>
      </c>
    </row>
    <row r="360" spans="32:34" ht="18" customHeight="1" x14ac:dyDescent="0.35">
      <c r="AF360" s="6" t="str">
        <f>Constants!M247</f>
        <v>Bradford</v>
      </c>
      <c r="AG360" s="6" t="str">
        <f>Constants!N247</f>
        <v>N</v>
      </c>
      <c r="AH360" s="6" t="str">
        <f>Constants!O247</f>
        <v>N1016 : Newcastle Treatment and Recovery - Adult</v>
      </c>
    </row>
    <row r="361" spans="32:34" ht="18" customHeight="1" x14ac:dyDescent="0.35">
      <c r="AF361" s="6" t="str">
        <f>Constants!M248</f>
        <v>Bradford</v>
      </c>
      <c r="AG361" s="6" t="str">
        <f>Constants!N248</f>
        <v>P</v>
      </c>
      <c r="AH361" s="6" t="str">
        <f>Constants!O248</f>
        <v>P1089 : I-Access North West Surrey</v>
      </c>
    </row>
    <row r="362" spans="32:34" ht="18" customHeight="1" x14ac:dyDescent="0.35">
      <c r="AF362" s="6" t="str">
        <f>Constants!M249</f>
        <v>Bradford</v>
      </c>
      <c r="AG362" s="6" t="str">
        <f>Constants!N249</f>
        <v>R</v>
      </c>
      <c r="AH362" s="6" t="str">
        <f>Constants!O249</f>
        <v>R0473 : IRiS</v>
      </c>
    </row>
    <row r="363" spans="32:34" ht="18" customHeight="1" x14ac:dyDescent="0.35">
      <c r="AF363" s="6" t="str">
        <f>Constants!M250</f>
        <v>Bradford</v>
      </c>
      <c r="AG363" s="6" t="str">
        <f>Constants!N250</f>
        <v>R</v>
      </c>
      <c r="AH363" s="6" t="str">
        <f>Constants!O250</f>
        <v>R0487 : CGL Birmingham ROR - Park House</v>
      </c>
    </row>
    <row r="364" spans="32:34" ht="18" customHeight="1" x14ac:dyDescent="0.35">
      <c r="AF364" s="6" t="str">
        <f>Constants!M251</f>
        <v>Bradford</v>
      </c>
      <c r="AG364" s="6" t="str">
        <f>Constants!N251</f>
        <v>T</v>
      </c>
      <c r="AH364" s="6" t="str">
        <f>Constants!O251</f>
        <v>T1175 : Derby City Prescribing Service</v>
      </c>
    </row>
    <row r="365" spans="32:34" ht="18" customHeight="1" x14ac:dyDescent="0.35">
      <c r="AF365" s="6" t="str">
        <f>Constants!M252</f>
        <v>Bradford</v>
      </c>
      <c r="AG365" s="6" t="str">
        <f>Constants!N252</f>
        <v>U</v>
      </c>
      <c r="AH365" s="6" t="str">
        <f>Constants!O252</f>
        <v>U0039 : Wakefield Inspiring Recovery</v>
      </c>
    </row>
    <row r="366" spans="32:34" ht="18" customHeight="1" x14ac:dyDescent="0.35">
      <c r="AF366" s="6" t="str">
        <f>Constants!M253</f>
        <v>Bradford</v>
      </c>
      <c r="AG366" s="6" t="str">
        <f>Constants!N253</f>
        <v>U</v>
      </c>
      <c r="AH366" s="6" t="str">
        <f>Constants!O253</f>
        <v>U0428 : Bridge YP Bradford</v>
      </c>
    </row>
    <row r="367" spans="32:34" ht="18" customHeight="1" x14ac:dyDescent="0.35">
      <c r="AF367" s="6" t="str">
        <f>Constants!M254</f>
        <v>Bradford</v>
      </c>
      <c r="AG367" s="6" t="str">
        <f>Constants!N254</f>
        <v>U</v>
      </c>
      <c r="AH367" s="6" t="str">
        <f>Constants!O254</f>
        <v>U0430 : Oasis Recovery Communities Bradford</v>
      </c>
    </row>
    <row r="368" spans="32:34" ht="18" customHeight="1" x14ac:dyDescent="0.35">
      <c r="AF368" s="6" t="str">
        <f>Constants!M255</f>
        <v>Bradford</v>
      </c>
      <c r="AG368" s="6" t="str">
        <f>Constants!N255</f>
        <v>U</v>
      </c>
      <c r="AH368" s="6" t="str">
        <f>Constants!O255</f>
        <v>U0484 : North Yorkshire Horizons Drug and Alcohol Service (Humankind)</v>
      </c>
    </row>
    <row r="369" spans="32:34" ht="18" customHeight="1" x14ac:dyDescent="0.35">
      <c r="AF369" s="6" t="str">
        <f>Constants!M256</f>
        <v>Bradford</v>
      </c>
      <c r="AG369" s="6" t="str">
        <f>Constants!N256</f>
        <v>U</v>
      </c>
      <c r="AH369" s="6" t="str">
        <f>Constants!O256</f>
        <v>U0488 : Calderdale Drug and Alcohol Service (Humankind)</v>
      </c>
    </row>
    <row r="370" spans="32:34" ht="18" customHeight="1" x14ac:dyDescent="0.35">
      <c r="AF370" s="6" t="str">
        <f>Constants!M257</f>
        <v>Bradford</v>
      </c>
      <c r="AG370" s="6" t="str">
        <f>Constants!N257</f>
        <v>U</v>
      </c>
      <c r="AH370" s="6" t="str">
        <f>Constants!O257</f>
        <v>U0489 : Forward Leeds Adult (Humankind)</v>
      </c>
    </row>
    <row r="371" spans="32:34" ht="18" customHeight="1" x14ac:dyDescent="0.35">
      <c r="AF371" s="6" t="str">
        <f>Constants!M258</f>
        <v>Bradford</v>
      </c>
      <c r="AG371" s="6" t="str">
        <f>Constants!N258</f>
        <v>U</v>
      </c>
      <c r="AH371" s="6" t="str">
        <f>Constants!O258</f>
        <v>U0546 : Doncaster SDC - New Beginnings</v>
      </c>
    </row>
    <row r="372" spans="32:34" ht="18" customHeight="1" x14ac:dyDescent="0.35">
      <c r="AF372" s="6" t="str">
        <f>Constants!M259</f>
        <v>Bradford</v>
      </c>
      <c r="AG372" s="6" t="str">
        <f>Constants!N259</f>
        <v>U</v>
      </c>
      <c r="AH372" s="6" t="str">
        <f>Constants!O259</f>
        <v>U0635 : Barnsley Substance Misuse Service (Humankind)</v>
      </c>
    </row>
    <row r="373" spans="32:34" ht="18" customHeight="1" x14ac:dyDescent="0.35">
      <c r="AF373" s="6" t="str">
        <f>Constants!M260</f>
        <v>Bradford</v>
      </c>
      <c r="AG373" s="6" t="str">
        <f>Constants!N260</f>
        <v>U</v>
      </c>
      <c r="AH373" s="6" t="str">
        <f>Constants!O260</f>
        <v>U0639 : CGL Bradford New Directions (deactive)</v>
      </c>
    </row>
    <row r="374" spans="32:34" ht="18" customHeight="1" x14ac:dyDescent="0.35">
      <c r="AF374" s="6" t="str">
        <f>Constants!M261</f>
        <v>Bradford</v>
      </c>
      <c r="AG374" s="6" t="str">
        <f>Constants!N261</f>
        <v>U</v>
      </c>
      <c r="AH374" s="6" t="str">
        <f>Constants!O261</f>
        <v>U0654 : New Vision Bradford Adult (Humankind)</v>
      </c>
    </row>
    <row r="375" spans="32:34" ht="18" customHeight="1" x14ac:dyDescent="0.35">
      <c r="AF375" s="6" t="str">
        <f>Constants!M262</f>
        <v>Brent</v>
      </c>
      <c r="AG375" s="6" t="str">
        <f>Constants!N262</f>
        <v>L</v>
      </c>
      <c r="AH375" s="6" t="str">
        <f>Constants!O262</f>
        <v>L0989 : Via - Elev8</v>
      </c>
    </row>
    <row r="376" spans="32:34" ht="18" customHeight="1" x14ac:dyDescent="0.35">
      <c r="AF376" s="6" t="str">
        <f>Constants!M263</f>
        <v>Brent</v>
      </c>
      <c r="AG376" s="6" t="str">
        <f>Constants!N263</f>
        <v>L</v>
      </c>
      <c r="AH376" s="6" t="str">
        <f>Constants!O263</f>
        <v>L1278 : Camden Recovery Service</v>
      </c>
    </row>
    <row r="377" spans="32:34" ht="18" customHeight="1" x14ac:dyDescent="0.35">
      <c r="AF377" s="6" t="str">
        <f>Constants!M264</f>
        <v>Brent</v>
      </c>
      <c r="AG377" s="6" t="str">
        <f>Constants!N264</f>
        <v>L</v>
      </c>
      <c r="AH377" s="6" t="str">
        <f>Constants!O264</f>
        <v>L1279 : Drug and Alcohol Wellbeing Service (DAWS)</v>
      </c>
    </row>
    <row r="378" spans="32:34" ht="18" customHeight="1" x14ac:dyDescent="0.35">
      <c r="AF378" s="6" t="str">
        <f>Constants!M265</f>
        <v>Brent</v>
      </c>
      <c r="AG378" s="6" t="str">
        <f>Constants!N265</f>
        <v>L</v>
      </c>
      <c r="AH378" s="6" t="str">
        <f>Constants!O265</f>
        <v>L1284 : ENABLE Drug and Alcohol Service</v>
      </c>
    </row>
    <row r="379" spans="32:34" ht="18" customHeight="1" x14ac:dyDescent="0.35">
      <c r="AF379" s="6" t="str">
        <f>Constants!M266</f>
        <v>Brent</v>
      </c>
      <c r="AG379" s="6" t="str">
        <f>Constants!N266</f>
        <v>L</v>
      </c>
      <c r="AH379" s="6" t="str">
        <f>Constants!O266</f>
        <v>L1290 : Via - New Beginnings - Brent</v>
      </c>
    </row>
    <row r="380" spans="32:34" ht="18" customHeight="1" x14ac:dyDescent="0.35">
      <c r="AF380" s="6" t="str">
        <f>Constants!M267</f>
        <v>Brent</v>
      </c>
      <c r="AG380" s="6" t="str">
        <f>Constants!N267</f>
        <v>L</v>
      </c>
      <c r="AH380" s="6" t="str">
        <f>Constants!O267</f>
        <v>L1292 : Addictions Recovery Community Hounslow (ARC Hounslow)</v>
      </c>
    </row>
    <row r="381" spans="32:34" ht="18" customHeight="1" x14ac:dyDescent="0.35">
      <c r="AF381" s="6" t="str">
        <f>Constants!M268</f>
        <v>Brent</v>
      </c>
      <c r="AG381" s="6" t="str">
        <f>Constants!N268</f>
        <v>L</v>
      </c>
      <c r="AH381" s="6" t="str">
        <f>Constants!O268</f>
        <v>L1303 : City and Hackney Recovery Service</v>
      </c>
    </row>
    <row r="382" spans="32:34" ht="18" customHeight="1" x14ac:dyDescent="0.35">
      <c r="AF382" s="6" t="str">
        <f>Constants!M269</f>
        <v>Brent</v>
      </c>
      <c r="AG382" s="6" t="str">
        <f>Constants!N269</f>
        <v>L</v>
      </c>
      <c r="AH382" s="6" t="str">
        <f>Constants!O269</f>
        <v>L1309 : Drug and Alcohol Wellbeing Service Hammersmith and Fulham</v>
      </c>
    </row>
    <row r="383" spans="32:34" ht="18" customHeight="1" x14ac:dyDescent="0.35">
      <c r="AF383" s="6" t="str">
        <f>Constants!M270</f>
        <v>Brent</v>
      </c>
      <c r="AG383" s="6" t="str">
        <f>Constants!N270</f>
        <v>W</v>
      </c>
      <c r="AH383" s="6" t="str">
        <f>Constants!O270</f>
        <v>M0022 : Kaleidoscope Birchwood</v>
      </c>
    </row>
    <row r="384" spans="32:34" ht="18" customHeight="1" x14ac:dyDescent="0.35">
      <c r="AF384" s="6" t="str">
        <f>Constants!M271</f>
        <v>Brent</v>
      </c>
      <c r="AG384" s="6" t="str">
        <f>Constants!N271</f>
        <v>Q</v>
      </c>
      <c r="AH384" s="6" t="str">
        <f>Constants!O271</f>
        <v>Q1647 : Via - Passmores House</v>
      </c>
    </row>
    <row r="385" spans="32:34" ht="18" customHeight="1" x14ac:dyDescent="0.35">
      <c r="AF385" s="6" t="str">
        <f>Constants!M272</f>
        <v>Brent</v>
      </c>
      <c r="AG385" s="6" t="str">
        <f>Constants!N272</f>
        <v>Q</v>
      </c>
      <c r="AH385" s="6" t="str">
        <f>Constants!O272</f>
        <v>Q1763 : Oxygen Inpatient Detox</v>
      </c>
    </row>
    <row r="386" spans="32:34" ht="18" customHeight="1" x14ac:dyDescent="0.35">
      <c r="AF386" s="6" t="str">
        <f>Constants!M273</f>
        <v>Brent</v>
      </c>
      <c r="AG386" s="6" t="str">
        <f>Constants!N273</f>
        <v>S</v>
      </c>
      <c r="AH386" s="6" t="str">
        <f>Constants!O273</f>
        <v>SB206 : PROVIDENCE PROJECT</v>
      </c>
    </row>
    <row r="387" spans="32:34" ht="18" customHeight="1" x14ac:dyDescent="0.35">
      <c r="AF387" s="6" t="str">
        <f>Constants!M274</f>
        <v>Brent</v>
      </c>
      <c r="AG387" s="6" t="str">
        <f>Constants!N274</f>
        <v>S</v>
      </c>
      <c r="AH387" s="6" t="str">
        <f>Constants!O274</f>
        <v>SJ302 : BROADWAY LODGE</v>
      </c>
    </row>
    <row r="388" spans="32:34" ht="18" customHeight="1" x14ac:dyDescent="0.35">
      <c r="AF388" s="6" t="str">
        <f>Constants!M275</f>
        <v>Brighton and Hove</v>
      </c>
      <c r="AG388" s="6" t="str">
        <f>Constants!N275</f>
        <v>P</v>
      </c>
      <c r="AH388" s="6" t="str">
        <f>Constants!O275</f>
        <v>P0523 : ANA</v>
      </c>
    </row>
    <row r="389" spans="32:34" ht="18" customHeight="1" x14ac:dyDescent="0.35">
      <c r="AF389" s="6" t="str">
        <f>Constants!M276</f>
        <v>Brighton and Hove</v>
      </c>
      <c r="AG389" s="6" t="str">
        <f>Constants!N276</f>
        <v>P</v>
      </c>
      <c r="AH389" s="6" t="str">
        <f>Constants!O276</f>
        <v>P0611 : Bridge House</v>
      </c>
    </row>
    <row r="390" spans="32:34" ht="18" customHeight="1" x14ac:dyDescent="0.35">
      <c r="AF390" s="6" t="str">
        <f>Constants!M277</f>
        <v>Brighton and Hove</v>
      </c>
      <c r="AG390" s="6" t="str">
        <f>Constants!N277</f>
        <v>P</v>
      </c>
      <c r="AH390" s="6" t="str">
        <f>Constants!O277</f>
        <v>P1054 : CGL East Sussex DARS</v>
      </c>
    </row>
    <row r="391" spans="32:34" ht="18" customHeight="1" x14ac:dyDescent="0.35">
      <c r="AF391" s="6" t="str">
        <f>Constants!M278</f>
        <v>Brighton and Hove</v>
      </c>
      <c r="AG391" s="6" t="str">
        <f>Constants!N278</f>
        <v>P</v>
      </c>
      <c r="AH391" s="6" t="str">
        <f>Constants!O278</f>
        <v>P1094 : CGL West Sussex Adults</v>
      </c>
    </row>
    <row r="392" spans="32:34" ht="18" customHeight="1" x14ac:dyDescent="0.35">
      <c r="AF392" s="6" t="str">
        <f>Constants!M279</f>
        <v>Brighton and Hove</v>
      </c>
      <c r="AG392" s="6" t="str">
        <f>Constants!N279</f>
        <v>P</v>
      </c>
      <c r="AH392" s="6" t="str">
        <f>Constants!O279</f>
        <v>P1114 : CGL Brighton &amp; Hove</v>
      </c>
    </row>
    <row r="393" spans="32:34" ht="18" customHeight="1" x14ac:dyDescent="0.35">
      <c r="AF393" s="6" t="str">
        <f>Constants!M280</f>
        <v>Brighton and Hove</v>
      </c>
      <c r="AG393" s="6" t="str">
        <f>Constants!N280</f>
        <v>P</v>
      </c>
      <c r="AH393" s="6" t="str">
        <f>Constants!O280</f>
        <v>P1118 : Inclusion IPD</v>
      </c>
    </row>
    <row r="394" spans="32:34" ht="18" customHeight="1" x14ac:dyDescent="0.35">
      <c r="AF394" s="6" t="str">
        <f>Constants!M281</f>
        <v>Brighton and Hove</v>
      </c>
      <c r="AG394" s="6" t="str">
        <f>Constants!N281</f>
        <v>Q</v>
      </c>
      <c r="AH394" s="6" t="str">
        <f>Constants!O281</f>
        <v>Q1647 : Via - Passmores House</v>
      </c>
    </row>
    <row r="395" spans="32:34" ht="18" customHeight="1" x14ac:dyDescent="0.35">
      <c r="AF395" s="6" t="str">
        <f>Constants!M282</f>
        <v>Brighton and Hove</v>
      </c>
      <c r="AG395" s="6" t="str">
        <f>Constants!N282</f>
        <v>S</v>
      </c>
      <c r="AH395" s="6" t="str">
        <f>Constants!O282</f>
        <v>SA206 : Developing Health &amp; Independence (BANES)</v>
      </c>
    </row>
    <row r="396" spans="32:34" ht="18" customHeight="1" x14ac:dyDescent="0.35">
      <c r="AF396" s="6" t="str">
        <f>Constants!M283</f>
        <v>Brighton and Hove</v>
      </c>
      <c r="AG396" s="6" t="str">
        <f>Constants!N283</f>
        <v>S</v>
      </c>
      <c r="AH396" s="6" t="str">
        <f>Constants!O283</f>
        <v>SG309 : THE NELSON TRUST</v>
      </c>
    </row>
    <row r="397" spans="32:34" ht="18" customHeight="1" x14ac:dyDescent="0.35">
      <c r="AF397" s="6" t="str">
        <f>Constants!M284</f>
        <v>Brighton and Hove</v>
      </c>
      <c r="AG397" s="6" t="str">
        <f>Constants!N284</f>
        <v>S</v>
      </c>
      <c r="AH397" s="6" t="str">
        <f>Constants!O284</f>
        <v>SJ302 : BROADWAY LODGE</v>
      </c>
    </row>
    <row r="398" spans="32:34" ht="18" customHeight="1" x14ac:dyDescent="0.35">
      <c r="AF398" s="6" t="str">
        <f>Constants!M285</f>
        <v>Brighton and Hove</v>
      </c>
      <c r="AG398" s="6" t="str">
        <f>Constants!N285</f>
        <v>S</v>
      </c>
      <c r="AH398" s="6" t="str">
        <f>Constants!O285</f>
        <v>SO203 : Forward Trust - Clouds House</v>
      </c>
    </row>
    <row r="399" spans="32:34" ht="18" customHeight="1" x14ac:dyDescent="0.35">
      <c r="AF399" s="6" t="str">
        <f>Constants!M286</f>
        <v>Brighton and Hove</v>
      </c>
      <c r="AG399" s="6" t="str">
        <f>Constants!N286</f>
        <v>U</v>
      </c>
      <c r="AH399" s="6" t="str">
        <f>Constants!O286</f>
        <v>U0515 : Phoenix Futures Sheffield Family Service</v>
      </c>
    </row>
    <row r="400" spans="32:34" ht="18" customHeight="1" x14ac:dyDescent="0.35">
      <c r="AF400" s="6" t="str">
        <f>Constants!M287</f>
        <v>Bristol</v>
      </c>
      <c r="AG400" s="6" t="str">
        <f>Constants!N287</f>
        <v>L</v>
      </c>
      <c r="AH400" s="6" t="str">
        <f>Constants!O287</f>
        <v>L1303 : City and Hackney Recovery Service</v>
      </c>
    </row>
    <row r="401" spans="32:34" ht="18" customHeight="1" x14ac:dyDescent="0.35">
      <c r="AF401" s="6" t="str">
        <f>Constants!M288</f>
        <v>Bristol</v>
      </c>
      <c r="AG401" s="6" t="str">
        <f>Constants!N288</f>
        <v>W</v>
      </c>
      <c r="AH401" s="6" t="str">
        <f>Constants!O288</f>
        <v>M0037 : Phoenix Futures Wirral Adult Services</v>
      </c>
    </row>
    <row r="402" spans="32:34" ht="18" customHeight="1" x14ac:dyDescent="0.35">
      <c r="AF402" s="6" t="str">
        <f>Constants!M289</f>
        <v>Bristol</v>
      </c>
      <c r="AG402" s="6" t="str">
        <f>Constants!N289</f>
        <v>P</v>
      </c>
      <c r="AH402" s="6" t="str">
        <f>Constants!O289</f>
        <v>P0034 : Yeldall Manor</v>
      </c>
    </row>
    <row r="403" spans="32:34" ht="18" customHeight="1" x14ac:dyDescent="0.35">
      <c r="AF403" s="6" t="str">
        <f>Constants!M290</f>
        <v>Bristol</v>
      </c>
      <c r="AG403" s="6" t="str">
        <f>Constants!N290</f>
        <v>S</v>
      </c>
      <c r="AH403" s="6" t="str">
        <f>Constants!O290</f>
        <v>SA206 : Developing Health &amp; Independence (BANES)</v>
      </c>
    </row>
    <row r="404" spans="32:34" ht="18" customHeight="1" x14ac:dyDescent="0.35">
      <c r="AF404" s="6" t="str">
        <f>Constants!M291</f>
        <v>Bristol</v>
      </c>
      <c r="AG404" s="6" t="str">
        <f>Constants!N291</f>
        <v>S</v>
      </c>
      <c r="AH404" s="6" t="str">
        <f>Constants!O291</f>
        <v>SC106 : BSDAS Accelerator Psychosocial</v>
      </c>
    </row>
    <row r="405" spans="32:34" ht="18" customHeight="1" x14ac:dyDescent="0.35">
      <c r="AF405" s="6" t="str">
        <f>Constants!M292</f>
        <v>Bristol</v>
      </c>
      <c r="AG405" s="6" t="str">
        <f>Constants!N292</f>
        <v>S</v>
      </c>
      <c r="AH405" s="6" t="str">
        <f>Constants!O292</f>
        <v>SC212 : DHI ROADS</v>
      </c>
    </row>
    <row r="406" spans="32:34" ht="18" customHeight="1" x14ac:dyDescent="0.35">
      <c r="AF406" s="6" t="str">
        <f>Constants!M293</f>
        <v>Bristol</v>
      </c>
      <c r="AG406" s="6" t="str">
        <f>Constants!N293</f>
        <v>S</v>
      </c>
      <c r="AH406" s="6" t="str">
        <f>Constants!O293</f>
        <v>SC214 : Bristol Drugs Project</v>
      </c>
    </row>
    <row r="407" spans="32:34" ht="18" customHeight="1" x14ac:dyDescent="0.35">
      <c r="AF407" s="6" t="str">
        <f>Constants!M294</f>
        <v>Bristol</v>
      </c>
      <c r="AG407" s="6" t="str">
        <f>Constants!N294</f>
        <v>S</v>
      </c>
      <c r="AH407" s="6" t="str">
        <f>Constants!O294</f>
        <v>SC215 : BSDAS Acer Inpatient Unit</v>
      </c>
    </row>
    <row r="408" spans="32:34" ht="18" customHeight="1" x14ac:dyDescent="0.35">
      <c r="AF408" s="6" t="str">
        <f>Constants!M295</f>
        <v>Bristol</v>
      </c>
      <c r="AG408" s="6" t="str">
        <f>Constants!N295</f>
        <v>S</v>
      </c>
      <c r="AH408" s="6" t="str">
        <f>Constants!O295</f>
        <v>SC216 : Addiction Recovery Agency (ARA)</v>
      </c>
    </row>
    <row r="409" spans="32:34" ht="18" customHeight="1" x14ac:dyDescent="0.35">
      <c r="AF409" s="6" t="str">
        <f>Constants!M296</f>
        <v>Bristol</v>
      </c>
      <c r="AG409" s="6" t="str">
        <f>Constants!N296</f>
        <v>S</v>
      </c>
      <c r="AH409" s="6" t="str">
        <f>Constants!O296</f>
        <v>SC217 : Substance Use Support Team (SUST)</v>
      </c>
    </row>
    <row r="410" spans="32:34" ht="18" customHeight="1" x14ac:dyDescent="0.35">
      <c r="AF410" s="6" t="str">
        <f>Constants!M297</f>
        <v>Bristol</v>
      </c>
      <c r="AG410" s="6" t="str">
        <f>Constants!N297</f>
        <v>S</v>
      </c>
      <c r="AH410" s="6" t="str">
        <f>Constants!O297</f>
        <v>SC402 : CHART</v>
      </c>
    </row>
    <row r="411" spans="32:34" ht="18" customHeight="1" x14ac:dyDescent="0.35">
      <c r="AF411" s="6" t="str">
        <f>Constants!M298</f>
        <v>Bristol</v>
      </c>
      <c r="AG411" s="6" t="str">
        <f>Constants!N298</f>
        <v>S</v>
      </c>
      <c r="AH411" s="6" t="str">
        <f>Constants!O298</f>
        <v>SD301 : We Are With You Chy</v>
      </c>
    </row>
    <row r="412" spans="32:34" ht="18" customHeight="1" x14ac:dyDescent="0.35">
      <c r="AF412" s="6" t="str">
        <f>Constants!M299</f>
        <v>Bristol</v>
      </c>
      <c r="AG412" s="6" t="str">
        <f>Constants!N299</f>
        <v>S</v>
      </c>
      <c r="AH412" s="6" t="str">
        <f>Constants!O299</f>
        <v>SD303 : BOSENCE FARM COMMUNITY LTD</v>
      </c>
    </row>
    <row r="413" spans="32:34" ht="18" customHeight="1" x14ac:dyDescent="0.35">
      <c r="AF413" s="6" t="str">
        <f>Constants!M300</f>
        <v>Bristol</v>
      </c>
      <c r="AG413" s="6" t="str">
        <f>Constants!N300</f>
        <v>S</v>
      </c>
      <c r="AH413" s="6" t="str">
        <f>Constants!O300</f>
        <v>SG309 : THE NELSON TRUST</v>
      </c>
    </row>
    <row r="414" spans="32:34" ht="18" customHeight="1" x14ac:dyDescent="0.35">
      <c r="AF414" s="6" t="str">
        <f>Constants!M301</f>
        <v>Bristol</v>
      </c>
      <c r="AG414" s="6" t="str">
        <f>Constants!N301</f>
        <v>S</v>
      </c>
      <c r="AH414" s="6" t="str">
        <f>Constants!O301</f>
        <v>SH307 : Jasmine Mother's Recovery (Trevi)</v>
      </c>
    </row>
    <row r="415" spans="32:34" ht="18" customHeight="1" x14ac:dyDescent="0.35">
      <c r="AF415" s="6" t="str">
        <f>Constants!M302</f>
        <v>Bristol</v>
      </c>
      <c r="AG415" s="6" t="str">
        <f>Constants!N302</f>
        <v>S</v>
      </c>
      <c r="AH415" s="6" t="str">
        <f>Constants!O302</f>
        <v>SJ209 : We Are With You North Somerset</v>
      </c>
    </row>
    <row r="416" spans="32:34" ht="18" customHeight="1" x14ac:dyDescent="0.35">
      <c r="AF416" s="6" t="str">
        <f>Constants!M303</f>
        <v>Bristol</v>
      </c>
      <c r="AG416" s="6" t="str">
        <f>Constants!N303</f>
        <v>S</v>
      </c>
      <c r="AH416" s="6" t="str">
        <f>Constants!O303</f>
        <v>SJ302 : BROADWAY LODGE</v>
      </c>
    </row>
    <row r="417" spans="32:34" ht="18" customHeight="1" x14ac:dyDescent="0.35">
      <c r="AF417" s="6" t="str">
        <f>Constants!M304</f>
        <v>Bristol</v>
      </c>
      <c r="AG417" s="6" t="str">
        <f>Constants!N304</f>
        <v>S</v>
      </c>
      <c r="AH417" s="6" t="str">
        <f>Constants!O304</f>
        <v>SJ308 : Sefton Park</v>
      </c>
    </row>
    <row r="418" spans="32:34" ht="18" customHeight="1" x14ac:dyDescent="0.35">
      <c r="AF418" s="6" t="str">
        <f>Constants!M305</f>
        <v>Bristol</v>
      </c>
      <c r="AG418" s="6" t="str">
        <f>Constants!N305</f>
        <v>S</v>
      </c>
      <c r="AH418" s="6" t="str">
        <f>Constants!O305</f>
        <v>SL204 : South Gloucestershire Integrated Service</v>
      </c>
    </row>
    <row r="419" spans="32:34" ht="18" customHeight="1" x14ac:dyDescent="0.35">
      <c r="AF419" s="6" t="str">
        <f>Constants!M306</f>
        <v>Bristol</v>
      </c>
      <c r="AG419" s="6" t="str">
        <f>Constants!N306</f>
        <v>S</v>
      </c>
      <c r="AH419" s="6" t="str">
        <f>Constants!O306</f>
        <v>SL205 : PostScript360</v>
      </c>
    </row>
    <row r="420" spans="32:34" ht="18" customHeight="1" x14ac:dyDescent="0.35">
      <c r="AF420" s="6" t="str">
        <f>Constants!M307</f>
        <v>Bristol</v>
      </c>
      <c r="AG420" s="6" t="str">
        <f>Constants!N307</f>
        <v>S</v>
      </c>
      <c r="AH420" s="6" t="str">
        <f>Constants!O307</f>
        <v>SM305 : Salvation Army - Gloucester House</v>
      </c>
    </row>
    <row r="421" spans="32:34" ht="18" customHeight="1" x14ac:dyDescent="0.35">
      <c r="AF421" s="6" t="str">
        <f>Constants!M308</f>
        <v>Bristol</v>
      </c>
      <c r="AG421" s="6" t="str">
        <f>Constants!N308</f>
        <v>S</v>
      </c>
      <c r="AH421" s="6" t="str">
        <f>Constants!O308</f>
        <v>SN403 : Torbay Primary Care Drug Service</v>
      </c>
    </row>
    <row r="422" spans="32:34" ht="18" customHeight="1" x14ac:dyDescent="0.35">
      <c r="AF422" s="6" t="str">
        <f>Constants!M309</f>
        <v>Bristol</v>
      </c>
      <c r="AG422" s="6" t="str">
        <f>Constants!N309</f>
        <v>S</v>
      </c>
      <c r="AH422" s="6" t="str">
        <f>Constants!O309</f>
        <v>SO203 : Forward Trust - Clouds House</v>
      </c>
    </row>
    <row r="423" spans="32:34" ht="18" customHeight="1" x14ac:dyDescent="0.35">
      <c r="AF423" s="6" t="str">
        <f>Constants!M310</f>
        <v>Bristol</v>
      </c>
      <c r="AG423" s="6" t="str">
        <f>Constants!N310</f>
        <v>S</v>
      </c>
      <c r="AH423" s="6" t="str">
        <f>Constants!O310</f>
        <v>SO206 : Wiltshire Substance Misuse Services Trowbridge</v>
      </c>
    </row>
    <row r="424" spans="32:34" ht="18" customHeight="1" x14ac:dyDescent="0.35">
      <c r="AF424" s="6" t="str">
        <f>Constants!M311</f>
        <v>Bristol</v>
      </c>
      <c r="AG424" s="6" t="str">
        <f>Constants!N311</f>
        <v>U</v>
      </c>
      <c r="AH424" s="6" t="str">
        <f>Constants!O311</f>
        <v>U0515 : Phoenix Futures Sheffield Family Service</v>
      </c>
    </row>
    <row r="425" spans="32:34" ht="18" customHeight="1" x14ac:dyDescent="0.35">
      <c r="AF425" s="6" t="str">
        <f>Constants!M312</f>
        <v>Bromley</v>
      </c>
      <c r="AG425" s="6" t="str">
        <f>Constants!N312</f>
        <v>L</v>
      </c>
      <c r="AH425" s="6" t="str">
        <f>Constants!O312</f>
        <v>L1179 : CGL Bromley Adult SMS</v>
      </c>
    </row>
    <row r="426" spans="32:34" ht="18" customHeight="1" x14ac:dyDescent="0.35">
      <c r="AF426" s="6" t="str">
        <f>Constants!M313</f>
        <v>Bromley</v>
      </c>
      <c r="AG426" s="6" t="str">
        <f>Constants!N313</f>
        <v>L</v>
      </c>
      <c r="AH426" s="6" t="str">
        <f>Constants!O313</f>
        <v>L1198 : Consortium - Central Team - Lorraine Hewitt House</v>
      </c>
    </row>
    <row r="427" spans="32:34" ht="18" customHeight="1" x14ac:dyDescent="0.35">
      <c r="AF427" s="6" t="str">
        <f>Constants!M314</f>
        <v>Bromley</v>
      </c>
      <c r="AG427" s="6" t="str">
        <f>Constants!N314</f>
        <v>L</v>
      </c>
      <c r="AH427" s="6" t="str">
        <f>Constants!O314</f>
        <v>L1199 : Consortium - Shared Care</v>
      </c>
    </row>
    <row r="428" spans="32:34" ht="18" customHeight="1" x14ac:dyDescent="0.35">
      <c r="AF428" s="6" t="str">
        <f>Constants!M315</f>
        <v>Bromley</v>
      </c>
      <c r="AG428" s="6" t="str">
        <f>Constants!N315</f>
        <v>L</v>
      </c>
      <c r="AH428" s="6" t="str">
        <f>Constants!O315</f>
        <v>L1260 : Humankind PCRS</v>
      </c>
    </row>
    <row r="429" spans="32:34" ht="18" customHeight="1" x14ac:dyDescent="0.35">
      <c r="AF429" s="6" t="str">
        <f>Constants!M316</f>
        <v>Bromley</v>
      </c>
      <c r="AG429" s="6" t="str">
        <f>Constants!N316</f>
        <v>L</v>
      </c>
      <c r="AH429" s="6" t="str">
        <f>Constants!O316</f>
        <v>L1275 : INSPIRE Sutton</v>
      </c>
    </row>
    <row r="430" spans="32:34" ht="18" customHeight="1" x14ac:dyDescent="0.35">
      <c r="AF430" s="6" t="str">
        <f>Constants!M317</f>
        <v>Bromley</v>
      </c>
      <c r="AG430" s="6" t="str">
        <f>Constants!N317</f>
        <v>L</v>
      </c>
      <c r="AH430" s="6" t="str">
        <f>Constants!O317</f>
        <v>L1312 : Guy's and St Thomas' NHS Foundation Trust Non-rough sleeping Addictions Clinical Care Suite</v>
      </c>
    </row>
    <row r="431" spans="32:34" ht="18" customHeight="1" x14ac:dyDescent="0.35">
      <c r="AF431" s="6" t="str">
        <f>Constants!M318</f>
        <v>Bromley</v>
      </c>
      <c r="AG431" s="6" t="str">
        <f>Constants!N318</f>
        <v>P</v>
      </c>
      <c r="AH431" s="6" t="str">
        <f>Constants!O318</f>
        <v>P0611 : Bridge House</v>
      </c>
    </row>
    <row r="432" spans="32:34" ht="18" customHeight="1" x14ac:dyDescent="0.35">
      <c r="AF432" s="6" t="str">
        <f>Constants!M319</f>
        <v>Bromley</v>
      </c>
      <c r="AG432" s="6" t="str">
        <f>Constants!N319</f>
        <v>P</v>
      </c>
      <c r="AH432" s="6" t="str">
        <f>Constants!O319</f>
        <v>P0835 : Kenward Residential</v>
      </c>
    </row>
    <row r="433" spans="32:34" ht="18" customHeight="1" x14ac:dyDescent="0.35">
      <c r="AF433" s="6" t="str">
        <f>Constants!M320</f>
        <v>Bromley</v>
      </c>
      <c r="AG433" s="6" t="str">
        <f>Constants!N320</f>
        <v>P</v>
      </c>
      <c r="AH433" s="6" t="str">
        <f>Constants!O320</f>
        <v>P1101 : East Kent Community Drug &amp; Alcohol Services</v>
      </c>
    </row>
    <row r="434" spans="32:34" ht="18" customHeight="1" x14ac:dyDescent="0.35">
      <c r="AF434" s="6" t="str">
        <f>Constants!M321</f>
        <v>Bromley</v>
      </c>
      <c r="AG434" s="6" t="str">
        <f>Constants!N321</f>
        <v>P</v>
      </c>
      <c r="AH434" s="6" t="str">
        <f>Constants!O321</f>
        <v>P1122 : The Forward Trust Medway Adults</v>
      </c>
    </row>
    <row r="435" spans="32:34" ht="18" customHeight="1" x14ac:dyDescent="0.35">
      <c r="AF435" s="6" t="str">
        <f>Constants!M322</f>
        <v>Bromley</v>
      </c>
      <c r="AG435" s="6" t="str">
        <f>Constants!N322</f>
        <v>S</v>
      </c>
      <c r="AH435" s="6" t="str">
        <f>Constants!O322</f>
        <v>SL205 : PostScript360</v>
      </c>
    </row>
    <row r="436" spans="32:34" ht="18" customHeight="1" x14ac:dyDescent="0.35">
      <c r="AF436" s="6" t="str">
        <f>Constants!M323</f>
        <v>Buckinghamshire</v>
      </c>
      <c r="AG436" s="6" t="str">
        <f>Constants!N323</f>
        <v>L</v>
      </c>
      <c r="AH436" s="6" t="str">
        <f>Constants!O323</f>
        <v>L1268 : Addiction Recovery Community Hillingdon (ARCH) - Adult</v>
      </c>
    </row>
    <row r="437" spans="32:34" ht="18" customHeight="1" x14ac:dyDescent="0.35">
      <c r="AF437" s="6" t="str">
        <f>Constants!M324</f>
        <v>Buckinghamshire</v>
      </c>
      <c r="AG437" s="6" t="str">
        <f>Constants!N324</f>
        <v>L</v>
      </c>
      <c r="AH437" s="6" t="str">
        <f>Constants!O324</f>
        <v>L5046 : Mount Carmel (Rehab)</v>
      </c>
    </row>
    <row r="438" spans="32:34" ht="18" customHeight="1" x14ac:dyDescent="0.35">
      <c r="AF438" s="6" t="str">
        <f>Constants!M325</f>
        <v>Buckinghamshire</v>
      </c>
      <c r="AG438" s="6" t="str">
        <f>Constants!N325</f>
        <v>W</v>
      </c>
      <c r="AH438" s="6" t="str">
        <f>Constants!O325</f>
        <v>M0355 : Turning Point Rochdale ROAR</v>
      </c>
    </row>
    <row r="439" spans="32:34" ht="18" customHeight="1" x14ac:dyDescent="0.35">
      <c r="AF439" s="6" t="str">
        <f>Constants!M326</f>
        <v>Buckinghamshire</v>
      </c>
      <c r="AG439" s="6" t="str">
        <f>Constants!N326</f>
        <v>P</v>
      </c>
      <c r="AH439" s="6" t="str">
        <f>Constants!O326</f>
        <v>P0034 : Yeldall Manor</v>
      </c>
    </row>
    <row r="440" spans="32:34" ht="18" customHeight="1" x14ac:dyDescent="0.35">
      <c r="AF440" s="6" t="str">
        <f>Constants!M327</f>
        <v>Buckinghamshire</v>
      </c>
      <c r="AG440" s="6" t="str">
        <f>Constants!N327</f>
        <v>P</v>
      </c>
      <c r="AH440" s="6" t="str">
        <f>Constants!O327</f>
        <v>P0034 : Yeldall Manor</v>
      </c>
    </row>
    <row r="441" spans="32:34" ht="18" customHeight="1" x14ac:dyDescent="0.35">
      <c r="AF441" s="6" t="str">
        <f>Constants!M328</f>
        <v>Buckinghamshire</v>
      </c>
      <c r="AG441" s="6" t="str">
        <f>Constants!N328</f>
        <v>P</v>
      </c>
      <c r="AH441" s="6" t="str">
        <f>Constants!O328</f>
        <v>P0611 : Bridge House</v>
      </c>
    </row>
    <row r="442" spans="32:34" ht="18" customHeight="1" x14ac:dyDescent="0.35">
      <c r="AF442" s="6" t="str">
        <f>Constants!M329</f>
        <v>Buckinghamshire</v>
      </c>
      <c r="AG442" s="6" t="str">
        <f>Constants!N329</f>
        <v>P</v>
      </c>
      <c r="AH442" s="6" t="str">
        <f>Constants!O329</f>
        <v>P0611 : Bridge House</v>
      </c>
    </row>
    <row r="443" spans="32:34" ht="18" customHeight="1" x14ac:dyDescent="0.35">
      <c r="AF443" s="6" t="str">
        <f>Constants!M330</f>
        <v>Buckinghamshire</v>
      </c>
      <c r="AG443" s="6" t="str">
        <f>Constants!N330</f>
        <v>P</v>
      </c>
      <c r="AH443" s="6" t="str">
        <f>Constants!O330</f>
        <v>P1076 : Oxfordshire Roads to Recovery</v>
      </c>
    </row>
    <row r="444" spans="32:34" ht="18" customHeight="1" x14ac:dyDescent="0.35">
      <c r="AF444" s="6" t="str">
        <f>Constants!M331</f>
        <v>Buckinghamshire</v>
      </c>
      <c r="AG444" s="6" t="str">
        <f>Constants!N331</f>
        <v>P</v>
      </c>
      <c r="AH444" s="6" t="str">
        <f>Constants!O331</f>
        <v>P1076 : Oxfordshire Roads to Recovery</v>
      </c>
    </row>
    <row r="445" spans="32:34" ht="18" customHeight="1" x14ac:dyDescent="0.35">
      <c r="AF445" s="6" t="str">
        <f>Constants!M332</f>
        <v>Buckinghamshire</v>
      </c>
      <c r="AG445" s="6" t="str">
        <f>Constants!N332</f>
        <v>P</v>
      </c>
      <c r="AH445" s="6" t="str">
        <f>Constants!O332</f>
        <v>P1081 : Basingstoke - Inclusion Recovery Hampshire</v>
      </c>
    </row>
    <row r="446" spans="32:34" ht="18" customHeight="1" x14ac:dyDescent="0.35">
      <c r="AF446" s="6" t="str">
        <f>Constants!M333</f>
        <v>Buckinghamshire</v>
      </c>
      <c r="AG446" s="6" t="str">
        <f>Constants!N333</f>
        <v>P</v>
      </c>
      <c r="AH446" s="6" t="str">
        <f>Constants!O333</f>
        <v>P1081 : Basingstoke - Inclusion Recovery Hampshire</v>
      </c>
    </row>
    <row r="447" spans="32:34" ht="18" customHeight="1" x14ac:dyDescent="0.35">
      <c r="AF447" s="6" t="str">
        <f>Constants!M334</f>
        <v>Buckinghamshire</v>
      </c>
      <c r="AG447" s="6" t="str">
        <f>Constants!N334</f>
        <v>P</v>
      </c>
      <c r="AH447" s="6" t="str">
        <f>Constants!O334</f>
        <v>P1098 : Cranstoun RBWM</v>
      </c>
    </row>
    <row r="448" spans="32:34" ht="18" customHeight="1" x14ac:dyDescent="0.35">
      <c r="AF448" s="6" t="str">
        <f>Constants!M335</f>
        <v>Buckinghamshire</v>
      </c>
      <c r="AG448" s="6" t="str">
        <f>Constants!N335</f>
        <v>P</v>
      </c>
      <c r="AH448" s="6" t="str">
        <f>Constants!O335</f>
        <v>P1098 : Cranstoun RBWM</v>
      </c>
    </row>
    <row r="449" spans="32:34" ht="18" customHeight="1" x14ac:dyDescent="0.35">
      <c r="AF449" s="6" t="str">
        <f>Constants!M336</f>
        <v>Buckinghamshire</v>
      </c>
      <c r="AG449" s="6" t="str">
        <f>Constants!N336</f>
        <v>P</v>
      </c>
      <c r="AH449" s="6" t="str">
        <f>Constants!O336</f>
        <v>P1100 : Slough Treatment, Advice and Recovery Team (START)</v>
      </c>
    </row>
    <row r="450" spans="32:34" ht="18" customHeight="1" x14ac:dyDescent="0.35">
      <c r="AF450" s="6" t="str">
        <f>Constants!M337</f>
        <v>Buckinghamshire</v>
      </c>
      <c r="AG450" s="6" t="str">
        <f>Constants!N337</f>
        <v>P</v>
      </c>
      <c r="AH450" s="6" t="str">
        <f>Constants!O337</f>
        <v>P1100 : Slough Treatment, Advice and Recovery Team (START)</v>
      </c>
    </row>
    <row r="451" spans="32:34" ht="18" customHeight="1" x14ac:dyDescent="0.35">
      <c r="AF451" s="6" t="str">
        <f>Constants!M338</f>
        <v>Buckinghamshire</v>
      </c>
      <c r="AG451" s="6" t="str">
        <f>Constants!N338</f>
        <v>P</v>
      </c>
      <c r="AH451" s="6" t="str">
        <f>Constants!O338</f>
        <v>P1102 : One Recovery Bucks</v>
      </c>
    </row>
    <row r="452" spans="32:34" ht="18" customHeight="1" x14ac:dyDescent="0.35">
      <c r="AF452" s="6" t="str">
        <f>Constants!M339</f>
        <v>Buckinghamshire</v>
      </c>
      <c r="AG452" s="6" t="str">
        <f>Constants!N339</f>
        <v>P</v>
      </c>
      <c r="AH452" s="6" t="str">
        <f>Constants!O339</f>
        <v>P1102 : One Recovery Bucks</v>
      </c>
    </row>
    <row r="453" spans="32:34" ht="18" customHeight="1" x14ac:dyDescent="0.35">
      <c r="AF453" s="6" t="str">
        <f>Constants!M340</f>
        <v>Buckinghamshire</v>
      </c>
      <c r="AG453" s="6" t="str">
        <f>Constants!N340</f>
        <v>P</v>
      </c>
      <c r="AH453" s="6" t="str">
        <f>Constants!O340</f>
        <v>P1112 : CGL Reading</v>
      </c>
    </row>
    <row r="454" spans="32:34" ht="18" customHeight="1" x14ac:dyDescent="0.35">
      <c r="AF454" s="6" t="str">
        <f>Constants!M341</f>
        <v>Buckinghamshire</v>
      </c>
      <c r="AG454" s="6" t="str">
        <f>Constants!N341</f>
        <v>P</v>
      </c>
      <c r="AH454" s="6" t="str">
        <f>Constants!O341</f>
        <v>P1118 : Inclusion IPD</v>
      </c>
    </row>
    <row r="455" spans="32:34" ht="18" customHeight="1" x14ac:dyDescent="0.35">
      <c r="AF455" s="6" t="str">
        <f>Constants!M342</f>
        <v>Buckinghamshire</v>
      </c>
      <c r="AG455" s="6" t="str">
        <f>Constants!N342</f>
        <v>Q</v>
      </c>
      <c r="AH455" s="6" t="str">
        <f>Constants!O342</f>
        <v>Q1728 : Oxygen Recovery Service</v>
      </c>
    </row>
    <row r="456" spans="32:34" ht="18" customHeight="1" x14ac:dyDescent="0.35">
      <c r="AF456" s="6" t="str">
        <f>Constants!M343</f>
        <v>Buckinghamshire</v>
      </c>
      <c r="AG456" s="6" t="str">
        <f>Constants!N343</f>
        <v>Q</v>
      </c>
      <c r="AH456" s="6" t="str">
        <f>Constants!O343</f>
        <v>Q1740 : Bedford Borough Integrated Drug and Alcohol Service</v>
      </c>
    </row>
    <row r="457" spans="32:34" ht="18" customHeight="1" x14ac:dyDescent="0.35">
      <c r="AF457" s="6" t="str">
        <f>Constants!M344</f>
        <v>Buckinghamshire</v>
      </c>
      <c r="AG457" s="6" t="str">
        <f>Constants!N344</f>
        <v>Q</v>
      </c>
      <c r="AH457" s="6" t="str">
        <f>Constants!O344</f>
        <v>Q1758 : Addiction Recovery Community MK</v>
      </c>
    </row>
    <row r="458" spans="32:34" ht="18" customHeight="1" x14ac:dyDescent="0.35">
      <c r="AF458" s="6" t="str">
        <f>Constants!M345</f>
        <v>Buckinghamshire</v>
      </c>
      <c r="AG458" s="6" t="str">
        <f>Constants!N345</f>
        <v>Q</v>
      </c>
      <c r="AH458" s="6" t="str">
        <f>Constants!O345</f>
        <v>Q1758 : Addiction Recovery Community MK</v>
      </c>
    </row>
    <row r="459" spans="32:34" ht="18" customHeight="1" x14ac:dyDescent="0.35">
      <c r="AF459" s="6" t="str">
        <f>Constants!M346</f>
        <v>Buckinghamshire</v>
      </c>
      <c r="AG459" s="6" t="str">
        <f>Constants!N346</f>
        <v>Q</v>
      </c>
      <c r="AH459" s="6" t="str">
        <f>Constants!O346</f>
        <v>Q1763 : Oxygen Inpatient Detox</v>
      </c>
    </row>
    <row r="460" spans="32:34" ht="18" customHeight="1" x14ac:dyDescent="0.35">
      <c r="AF460" s="6" t="str">
        <f>Constants!M347</f>
        <v>Buckinghamshire</v>
      </c>
      <c r="AG460" s="6" t="str">
        <f>Constants!N347</f>
        <v>R</v>
      </c>
      <c r="AH460" s="6" t="str">
        <f>Constants!O347</f>
        <v>R0488 : Worcestershire Recovery Partnership (Adult)</v>
      </c>
    </row>
    <row r="461" spans="32:34" ht="18" customHeight="1" x14ac:dyDescent="0.35">
      <c r="AF461" s="6" t="str">
        <f>Constants!M348</f>
        <v>Buckinghamshire</v>
      </c>
      <c r="AG461" s="6" t="str">
        <f>Constants!N348</f>
        <v>R</v>
      </c>
      <c r="AH461" s="6" t="str">
        <f>Constants!O348</f>
        <v>R0512 : Humankind Staffordshire</v>
      </c>
    </row>
    <row r="462" spans="32:34" ht="18" customHeight="1" x14ac:dyDescent="0.35">
      <c r="AF462" s="6" t="str">
        <f>Constants!M349</f>
        <v>Buckinghamshire</v>
      </c>
      <c r="AG462" s="6" t="str">
        <f>Constants!N349</f>
        <v>S</v>
      </c>
      <c r="AH462" s="6" t="str">
        <f>Constants!O349</f>
        <v>SG309 : THE NELSON TRUST</v>
      </c>
    </row>
    <row r="463" spans="32:34" ht="18" customHeight="1" x14ac:dyDescent="0.35">
      <c r="AF463" s="6" t="str">
        <f>Constants!M350</f>
        <v>Buckinghamshire</v>
      </c>
      <c r="AG463" s="6" t="str">
        <f>Constants!N350</f>
        <v>S</v>
      </c>
      <c r="AH463" s="6" t="str">
        <f>Constants!O350</f>
        <v>SJ302 : BROADWAY LODGE</v>
      </c>
    </row>
    <row r="464" spans="32:34" ht="18" customHeight="1" x14ac:dyDescent="0.35">
      <c r="AF464" s="6" t="str">
        <f>Constants!M351</f>
        <v>Buckinghamshire</v>
      </c>
      <c r="AG464" s="6" t="str">
        <f>Constants!N351</f>
        <v>S</v>
      </c>
      <c r="AH464" s="6" t="str">
        <f>Constants!O351</f>
        <v>SJ308 : Sefton Park</v>
      </c>
    </row>
    <row r="465" spans="32:34" ht="18" customHeight="1" x14ac:dyDescent="0.35">
      <c r="AF465" s="6" t="str">
        <f>Constants!M352</f>
        <v>Buckinghamshire</v>
      </c>
      <c r="AG465" s="6" t="str">
        <f>Constants!N352</f>
        <v>T</v>
      </c>
      <c r="AH465" s="6" t="str">
        <f>Constants!O352</f>
        <v>T1182 : CGL Northamptonshire S2S</v>
      </c>
    </row>
    <row r="466" spans="32:34" ht="18" customHeight="1" x14ac:dyDescent="0.35">
      <c r="AF466" s="6" t="str">
        <f>Constants!M353</f>
        <v>Buckinghamshire</v>
      </c>
      <c r="AG466" s="6" t="str">
        <f>Constants!N353</f>
        <v>T</v>
      </c>
      <c r="AH466" s="6" t="str">
        <f>Constants!O353</f>
        <v>T1182 : CGL Northamptonshire S2S</v>
      </c>
    </row>
    <row r="467" spans="32:34" ht="18" customHeight="1" x14ac:dyDescent="0.35">
      <c r="AF467" s="6" t="str">
        <f>Constants!M354</f>
        <v>Buckinghamshire</v>
      </c>
      <c r="AG467" s="6" t="str">
        <f>Constants!N354</f>
        <v>T</v>
      </c>
      <c r="AH467" s="6" t="str">
        <f>Constants!O354</f>
        <v>T1214 : The Level</v>
      </c>
    </row>
    <row r="468" spans="32:34" ht="18" customHeight="1" x14ac:dyDescent="0.35">
      <c r="AF468" s="6" t="str">
        <f>Constants!M355</f>
        <v>Buckinghamshire</v>
      </c>
      <c r="AG468" s="6" t="str">
        <f>Constants!N355</f>
        <v>T</v>
      </c>
      <c r="AH468" s="6" t="str">
        <f>Constants!O355</f>
        <v>T1224 : New Oakwood Lodge - Derby Rehab (Phoenix Futures)</v>
      </c>
    </row>
    <row r="469" spans="32:34" ht="18" customHeight="1" x14ac:dyDescent="0.35">
      <c r="AF469" s="6" t="str">
        <f>Constants!M356</f>
        <v>Bury</v>
      </c>
      <c r="AG469" s="6" t="str">
        <f>Constants!N356</f>
        <v>W</v>
      </c>
      <c r="AH469" s="6" t="str">
        <f>Constants!O356</f>
        <v>M0189 : OASIS Recovery Communities Runcorn</v>
      </c>
    </row>
    <row r="470" spans="32:34" ht="18" customHeight="1" x14ac:dyDescent="0.35">
      <c r="AF470" s="6" t="str">
        <f>Constants!M357</f>
        <v>Bury</v>
      </c>
      <c r="AG470" s="6" t="str">
        <f>Constants!N357</f>
        <v>W</v>
      </c>
      <c r="AH470" s="6" t="str">
        <f>Constants!O357</f>
        <v>M0243 : GMMH The Chapman-Barker Unit</v>
      </c>
    </row>
    <row r="471" spans="32:34" ht="18" customHeight="1" x14ac:dyDescent="0.35">
      <c r="AF471" s="6" t="str">
        <f>Constants!M358</f>
        <v>Bury</v>
      </c>
      <c r="AG471" s="6" t="str">
        <f>Constants!N358</f>
        <v>W</v>
      </c>
      <c r="AH471" s="6" t="str">
        <f>Constants!O358</f>
        <v>M0288 : CGL Manchester RISE</v>
      </c>
    </row>
    <row r="472" spans="32:34" ht="18" customHeight="1" x14ac:dyDescent="0.35">
      <c r="AF472" s="6" t="str">
        <f>Constants!M359</f>
        <v>Bury</v>
      </c>
      <c r="AG472" s="6" t="str">
        <f>Constants!N359</f>
        <v>W</v>
      </c>
      <c r="AH472" s="6" t="str">
        <f>Constants!O359</f>
        <v>M0309 : Cyngor Alcohol Information Service (CAIS)</v>
      </c>
    </row>
    <row r="473" spans="32:34" ht="18" customHeight="1" x14ac:dyDescent="0.35">
      <c r="AF473" s="6" t="str">
        <f>Constants!M360</f>
        <v>Bury</v>
      </c>
      <c r="AG473" s="6" t="str">
        <f>Constants!N360</f>
        <v>W</v>
      </c>
      <c r="AH473" s="6" t="str">
        <f>Constants!O360</f>
        <v>M0349 : GMMH Bolton Adult Service</v>
      </c>
    </row>
    <row r="474" spans="32:34" ht="18" customHeight="1" x14ac:dyDescent="0.35">
      <c r="AF474" s="6" t="str">
        <f>Constants!M361</f>
        <v>Bury</v>
      </c>
      <c r="AG474" s="6" t="str">
        <f>Constants!N361</f>
        <v>W</v>
      </c>
      <c r="AH474" s="6" t="str">
        <f>Constants!O361</f>
        <v>M0354 : Turning Point Oldham ROAR</v>
      </c>
    </row>
    <row r="475" spans="32:34" ht="18" customHeight="1" x14ac:dyDescent="0.35">
      <c r="AF475" s="6" t="str">
        <f>Constants!M362</f>
        <v>Bury</v>
      </c>
      <c r="AG475" s="6" t="str">
        <f>Constants!N362</f>
        <v>W</v>
      </c>
      <c r="AH475" s="6" t="str">
        <f>Constants!O362</f>
        <v>M0355 : Turning Point Rochdale ROAR</v>
      </c>
    </row>
    <row r="476" spans="32:34" ht="18" customHeight="1" x14ac:dyDescent="0.35">
      <c r="AF476" s="6" t="str">
        <f>Constants!M363</f>
        <v>Bury</v>
      </c>
      <c r="AG476" s="6" t="str">
        <f>Constants!N363</f>
        <v>W</v>
      </c>
      <c r="AH476" s="6" t="str">
        <f>Constants!O363</f>
        <v>M0357 : Parkland Place Lancashire</v>
      </c>
    </row>
    <row r="477" spans="32:34" ht="18" customHeight="1" x14ac:dyDescent="0.35">
      <c r="AF477" s="6" t="str">
        <f>Constants!M364</f>
        <v>Bury</v>
      </c>
      <c r="AG477" s="6" t="str">
        <f>Constants!N364</f>
        <v>W</v>
      </c>
      <c r="AH477" s="6" t="str">
        <f>Constants!O364</f>
        <v>M0368 : GMMH Bury Adult Service</v>
      </c>
    </row>
    <row r="478" spans="32:34" ht="18" customHeight="1" x14ac:dyDescent="0.35">
      <c r="AF478" s="6" t="str">
        <f>Constants!M365</f>
        <v>Bury</v>
      </c>
      <c r="AG478" s="6" t="str">
        <f>Constants!N365</f>
        <v>W</v>
      </c>
      <c r="AH478" s="6" t="str">
        <f>Constants!O365</f>
        <v>M0369 : GMMH Bury YP Service</v>
      </c>
    </row>
    <row r="479" spans="32:34" ht="18" customHeight="1" x14ac:dyDescent="0.35">
      <c r="AF479" s="6" t="str">
        <f>Constants!M366</f>
        <v>Bury</v>
      </c>
      <c r="AG479" s="6" t="str">
        <f>Constants!N366</f>
        <v>R</v>
      </c>
      <c r="AH479" s="6" t="str">
        <f>Constants!O366</f>
        <v>R0490 : New Leaf Recovery</v>
      </c>
    </row>
    <row r="480" spans="32:34" ht="18" customHeight="1" x14ac:dyDescent="0.35">
      <c r="AF480" s="6" t="str">
        <f>Constants!M367</f>
        <v>Bury</v>
      </c>
      <c r="AG480" s="6" t="str">
        <f>Constants!N367</f>
        <v>W</v>
      </c>
      <c r="AH480" s="6" t="str">
        <f>Constants!O367</f>
        <v>W0053 : ACORN</v>
      </c>
    </row>
    <row r="481" spans="32:34" ht="18" customHeight="1" x14ac:dyDescent="0.35">
      <c r="AF481" s="6" t="str">
        <f>Constants!M368</f>
        <v>Bury</v>
      </c>
      <c r="AG481" s="6" t="str">
        <f>Constants!N368</f>
        <v>W</v>
      </c>
      <c r="AH481" s="6" t="str">
        <f>Constants!O368</f>
        <v>W0444 : Turning Point Smithfield Detox</v>
      </c>
    </row>
    <row r="482" spans="32:34" ht="18" customHeight="1" x14ac:dyDescent="0.35">
      <c r="AF482" s="6" t="str">
        <f>Constants!M369</f>
        <v>Calderdale</v>
      </c>
      <c r="AG482" s="6" t="str">
        <f>Constants!N369</f>
        <v>W</v>
      </c>
      <c r="AH482" s="6" t="str">
        <f>Constants!O369</f>
        <v>M0243 : GMMH The Chapman-Barker Unit</v>
      </c>
    </row>
    <row r="483" spans="32:34" ht="18" customHeight="1" x14ac:dyDescent="0.35">
      <c r="AF483" s="6" t="str">
        <f>Constants!M370</f>
        <v>Calderdale</v>
      </c>
      <c r="AG483" s="6" t="str">
        <f>Constants!N370</f>
        <v>W</v>
      </c>
      <c r="AH483" s="6" t="str">
        <f>Constants!O370</f>
        <v>M0355 : Turning Point Rochdale ROAR</v>
      </c>
    </row>
    <row r="484" spans="32:34" ht="18" customHeight="1" x14ac:dyDescent="0.35">
      <c r="AF484" s="6" t="str">
        <f>Constants!M371</f>
        <v>Calderdale</v>
      </c>
      <c r="AG484" s="6" t="str">
        <f>Constants!N371</f>
        <v>P</v>
      </c>
      <c r="AH484" s="6" t="str">
        <f>Constants!O371</f>
        <v>P1101 : East Kent Community Drug &amp; Alcohol Services</v>
      </c>
    </row>
    <row r="485" spans="32:34" ht="18" customHeight="1" x14ac:dyDescent="0.35">
      <c r="AF485" s="6" t="str">
        <f>Constants!M372</f>
        <v>Calderdale</v>
      </c>
      <c r="AG485" s="6" t="str">
        <f>Constants!N372</f>
        <v>Q</v>
      </c>
      <c r="AH485" s="6" t="str">
        <f>Constants!O372</f>
        <v>Q1758 : Addiction Recovery Community MK</v>
      </c>
    </row>
    <row r="486" spans="32:34" ht="18" customHeight="1" x14ac:dyDescent="0.35">
      <c r="AF486" s="6" t="str">
        <f>Constants!M373</f>
        <v>Calderdale</v>
      </c>
      <c r="AG486" s="6" t="str">
        <f>Constants!N373</f>
        <v>R</v>
      </c>
      <c r="AH486" s="6" t="str">
        <f>Constants!O373</f>
        <v>R0479 : Staffordshire Inpatients</v>
      </c>
    </row>
    <row r="487" spans="32:34" ht="18" customHeight="1" x14ac:dyDescent="0.35">
      <c r="AF487" s="6" t="str">
        <f>Constants!M374</f>
        <v>Calderdale</v>
      </c>
      <c r="AG487" s="6" t="str">
        <f>Constants!N374</f>
        <v>S</v>
      </c>
      <c r="AH487" s="6" t="str">
        <f>Constants!O374</f>
        <v>SO203 : Forward Trust - Clouds House</v>
      </c>
    </row>
    <row r="488" spans="32:34" ht="18" customHeight="1" x14ac:dyDescent="0.35">
      <c r="AF488" s="6" t="str">
        <f>Constants!M375</f>
        <v>Calderdale</v>
      </c>
      <c r="AG488" s="6" t="str">
        <f>Constants!N375</f>
        <v>U</v>
      </c>
      <c r="AH488" s="6" t="str">
        <f>Constants!O375</f>
        <v>U0430 : Oasis Recovery Communities Bradford</v>
      </c>
    </row>
    <row r="489" spans="32:34" ht="18" customHeight="1" x14ac:dyDescent="0.35">
      <c r="AF489" s="6" t="str">
        <f>Constants!M376</f>
        <v>Calderdale</v>
      </c>
      <c r="AG489" s="6" t="str">
        <f>Constants!N376</f>
        <v>U</v>
      </c>
      <c r="AH489" s="6" t="str">
        <f>Constants!O376</f>
        <v>U0484 : North Yorkshire Horizons Drug and Alcohol Service (Humankind)</v>
      </c>
    </row>
    <row r="490" spans="32:34" ht="18" customHeight="1" x14ac:dyDescent="0.35">
      <c r="AF490" s="6" t="str">
        <f>Constants!M377</f>
        <v>Calderdale</v>
      </c>
      <c r="AG490" s="6" t="str">
        <f>Constants!N377</f>
        <v>U</v>
      </c>
      <c r="AH490" s="6" t="str">
        <f>Constants!O377</f>
        <v>U0488 : Calderdale Drug and Alcohol Service (Humankind)</v>
      </c>
    </row>
    <row r="491" spans="32:34" ht="18" customHeight="1" x14ac:dyDescent="0.35">
      <c r="AF491" s="6" t="str">
        <f>Constants!M378</f>
        <v>Calderdale</v>
      </c>
      <c r="AG491" s="6" t="str">
        <f>Constants!N378</f>
        <v>U</v>
      </c>
      <c r="AH491" s="6" t="str">
        <f>Constants!O378</f>
        <v>U0489 : Forward Leeds Adult (Humankind)</v>
      </c>
    </row>
    <row r="492" spans="32:34" ht="18" customHeight="1" x14ac:dyDescent="0.35">
      <c r="AF492" s="6" t="str">
        <f>Constants!M379</f>
        <v>Calderdale</v>
      </c>
      <c r="AG492" s="6" t="str">
        <f>Constants!N379</f>
        <v>U</v>
      </c>
      <c r="AH492" s="6" t="str">
        <f>Constants!O379</f>
        <v>U0509 : Doncaster Drugs Service - CDT</v>
      </c>
    </row>
    <row r="493" spans="32:34" ht="18" customHeight="1" x14ac:dyDescent="0.35">
      <c r="AF493" s="6" t="str">
        <f>Constants!M380</f>
        <v>Calderdale</v>
      </c>
      <c r="AG493" s="6" t="str">
        <f>Constants!N380</f>
        <v>U</v>
      </c>
      <c r="AH493" s="6" t="str">
        <f>Constants!O380</f>
        <v>U0577 : Doncaster Criminal Justice Service</v>
      </c>
    </row>
    <row r="494" spans="32:34" ht="18" customHeight="1" x14ac:dyDescent="0.35">
      <c r="AF494" s="6" t="str">
        <f>Constants!M381</f>
        <v>Calderdale</v>
      </c>
      <c r="AG494" s="6" t="str">
        <f>Constants!N381</f>
        <v>U</v>
      </c>
      <c r="AH494" s="6" t="str">
        <f>Constants!O381</f>
        <v>U0636 : Calderdale Young People Service (Humankind)</v>
      </c>
    </row>
    <row r="495" spans="32:34" ht="18" customHeight="1" x14ac:dyDescent="0.35">
      <c r="AF495" s="6" t="str">
        <f>Constants!M382</f>
        <v>Calderdale</v>
      </c>
      <c r="AG495" s="6" t="str">
        <f>Constants!N382</f>
        <v>U</v>
      </c>
      <c r="AH495" s="6" t="str">
        <f>Constants!O382</f>
        <v>U0639 : CGL Bradford New Directions (deactive)</v>
      </c>
    </row>
    <row r="496" spans="32:34" ht="18" customHeight="1" x14ac:dyDescent="0.35">
      <c r="AF496" s="6" t="str">
        <f>Constants!M383</f>
        <v>Calderdale</v>
      </c>
      <c r="AG496" s="6" t="str">
        <f>Constants!N383</f>
        <v>U</v>
      </c>
      <c r="AH496" s="6" t="str">
        <f>Constants!O383</f>
        <v>U0654 : New Vision Bradford Adult (Humankind)</v>
      </c>
    </row>
    <row r="497" spans="32:34" ht="18" customHeight="1" x14ac:dyDescent="0.35">
      <c r="AF497" s="6" t="str">
        <f>Constants!M384</f>
        <v>Calderdale</v>
      </c>
      <c r="AG497" s="6" t="str">
        <f>Constants!N384</f>
        <v>U</v>
      </c>
      <c r="AH497" s="6" t="str">
        <f>Constants!O384</f>
        <v>U0655 : Ark House Rehab Scarborough</v>
      </c>
    </row>
    <row r="498" spans="32:34" ht="18" customHeight="1" x14ac:dyDescent="0.35">
      <c r="AF498" s="6" t="str">
        <f>Constants!M385</f>
        <v>Calderdale</v>
      </c>
      <c r="AG498" s="6" t="str">
        <f>Constants!N385</f>
        <v>W</v>
      </c>
      <c r="AH498" s="6" t="str">
        <f>Constants!O385</f>
        <v>W0444 : Turning Point Smithfield Detox</v>
      </c>
    </row>
    <row r="499" spans="32:34" ht="18" customHeight="1" x14ac:dyDescent="0.35">
      <c r="AF499" s="6" t="str">
        <f>Constants!M386</f>
        <v>Cambridgeshire</v>
      </c>
      <c r="AG499" s="6" t="str">
        <f>Constants!N386</f>
        <v>L</v>
      </c>
      <c r="AH499" s="6" t="str">
        <f>Constants!O386</f>
        <v>L1303 : City and Hackney Recovery Service</v>
      </c>
    </row>
    <row r="500" spans="32:34" ht="18" customHeight="1" x14ac:dyDescent="0.35">
      <c r="AF500" s="6" t="str">
        <f>Constants!M387</f>
        <v>Cambridgeshire</v>
      </c>
      <c r="AG500" s="6" t="str">
        <f>Constants!N387</f>
        <v>W</v>
      </c>
      <c r="AH500" s="6" t="str">
        <f>Constants!O387</f>
        <v>M0189 : OASIS Recovery Communities Runcorn</v>
      </c>
    </row>
    <row r="501" spans="32:34" ht="18" customHeight="1" x14ac:dyDescent="0.35">
      <c r="AF501" s="6" t="str">
        <f>Constants!M388</f>
        <v>Cambridgeshire</v>
      </c>
      <c r="AG501" s="6" t="str">
        <f>Constants!N388</f>
        <v>W</v>
      </c>
      <c r="AH501" s="6" t="str">
        <f>Constants!O388</f>
        <v>M0338 : Salus Withnell Hall</v>
      </c>
    </row>
    <row r="502" spans="32:34" ht="18" customHeight="1" x14ac:dyDescent="0.35">
      <c r="AF502" s="6" t="str">
        <f>Constants!M389</f>
        <v>Cambridgeshire</v>
      </c>
      <c r="AG502" s="6" t="str">
        <f>Constants!N389</f>
        <v>W</v>
      </c>
      <c r="AH502" s="6" t="str">
        <f>Constants!O389</f>
        <v>M0357 : Parkland Place Lancashire</v>
      </c>
    </row>
    <row r="503" spans="32:34" ht="18" customHeight="1" x14ac:dyDescent="0.35">
      <c r="AF503" s="6" t="str">
        <f>Constants!M390</f>
        <v>Cambridgeshire</v>
      </c>
      <c r="AG503" s="6" t="str">
        <f>Constants!N390</f>
        <v>P</v>
      </c>
      <c r="AH503" s="6" t="str">
        <f>Constants!O390</f>
        <v>P0611 : Bridge House</v>
      </c>
    </row>
    <row r="504" spans="32:34" ht="18" customHeight="1" x14ac:dyDescent="0.35">
      <c r="AF504" s="6" t="str">
        <f>Constants!M391</f>
        <v>Cambridgeshire</v>
      </c>
      <c r="AG504" s="6" t="str">
        <f>Constants!N391</f>
        <v>P</v>
      </c>
      <c r="AH504" s="6" t="str">
        <f>Constants!O391</f>
        <v>P1090 : I-Access East Surrey</v>
      </c>
    </row>
    <row r="505" spans="32:34" ht="18" customHeight="1" x14ac:dyDescent="0.35">
      <c r="AF505" s="6" t="str">
        <f>Constants!M392</f>
        <v>Cambridgeshire</v>
      </c>
      <c r="AG505" s="6" t="str">
        <f>Constants!N392</f>
        <v>P</v>
      </c>
      <c r="AH505" s="6" t="str">
        <f>Constants!O392</f>
        <v>P1125 : Addiction Recovery Centre Portsmouth</v>
      </c>
    </row>
    <row r="506" spans="32:34" ht="18" customHeight="1" x14ac:dyDescent="0.35">
      <c r="AF506" s="6" t="str">
        <f>Constants!M393</f>
        <v>Cambridgeshire</v>
      </c>
      <c r="AG506" s="6" t="str">
        <f>Constants!N393</f>
        <v>Q</v>
      </c>
      <c r="AH506" s="6" t="str">
        <f>Constants!O393</f>
        <v>Q1647 : Via - Passmores House</v>
      </c>
    </row>
    <row r="507" spans="32:34" ht="18" customHeight="1" x14ac:dyDescent="0.35">
      <c r="AF507" s="6" t="str">
        <f>Constants!M394</f>
        <v>Cambridgeshire</v>
      </c>
      <c r="AG507" s="6" t="str">
        <f>Constants!N394</f>
        <v>Q</v>
      </c>
      <c r="AH507" s="6" t="str">
        <f>Constants!O394</f>
        <v>Q1652 : East Coast Recovery Limited</v>
      </c>
    </row>
    <row r="508" spans="32:34" ht="18" customHeight="1" x14ac:dyDescent="0.35">
      <c r="AF508" s="6" t="str">
        <f>Constants!M395</f>
        <v>Cambridgeshire</v>
      </c>
      <c r="AG508" s="6" t="str">
        <f>Constants!N395</f>
        <v>Q</v>
      </c>
      <c r="AH508" s="6" t="str">
        <f>Constants!O395</f>
        <v>Q1660 : Open Road Harlow</v>
      </c>
    </row>
    <row r="509" spans="32:34" ht="18" customHeight="1" x14ac:dyDescent="0.35">
      <c r="AF509" s="6" t="str">
        <f>Constants!M396</f>
        <v>Cambridgeshire</v>
      </c>
      <c r="AG509" s="6" t="str">
        <f>Constants!N396</f>
        <v>Q</v>
      </c>
      <c r="AH509" s="6" t="str">
        <f>Constants!O396</f>
        <v>Q1682 : CGL Peterborough Recovery Service</v>
      </c>
    </row>
    <row r="510" spans="32:34" ht="18" customHeight="1" x14ac:dyDescent="0.35">
      <c r="AF510" s="6" t="str">
        <f>Constants!M397</f>
        <v>Cambridgeshire</v>
      </c>
      <c r="AG510" s="6" t="str">
        <f>Constants!N397</f>
        <v>Q</v>
      </c>
      <c r="AH510" s="6" t="str">
        <f>Constants!O397</f>
        <v>Q1711 : CASUS Cambridgeshire</v>
      </c>
    </row>
    <row r="511" spans="32:34" ht="18" customHeight="1" x14ac:dyDescent="0.35">
      <c r="AF511" s="6" t="str">
        <f>Constants!M398</f>
        <v>Cambridgeshire</v>
      </c>
      <c r="AG511" s="6" t="str">
        <f>Constants!N398</f>
        <v>Q</v>
      </c>
      <c r="AH511" s="6" t="str">
        <f>Constants!O398</f>
        <v>Q1733 : Suffolk Recovery Service - Bury St Edmunds</v>
      </c>
    </row>
    <row r="512" spans="32:34" ht="18" customHeight="1" x14ac:dyDescent="0.35">
      <c r="AF512" s="6" t="str">
        <f>Constants!M399</f>
        <v>Cambridgeshire</v>
      </c>
      <c r="AG512" s="6" t="str">
        <f>Constants!N399</f>
        <v>Q</v>
      </c>
      <c r="AH512" s="6" t="str">
        <f>Constants!O399</f>
        <v>Q1735 : Suffolk Recovery Service - Lowestoft</v>
      </c>
    </row>
    <row r="513" spans="32:34" ht="18" customHeight="1" x14ac:dyDescent="0.35">
      <c r="AF513" s="6" t="str">
        <f>Constants!M400</f>
        <v>Cambridgeshire</v>
      </c>
      <c r="AG513" s="6" t="str">
        <f>Constants!N400</f>
        <v>Q</v>
      </c>
      <c r="AH513" s="6" t="str">
        <f>Constants!O400</f>
        <v>Q1739 : Central Bedfordshire Integrated Drug and Alcohol Service</v>
      </c>
    </row>
    <row r="514" spans="32:34" ht="18" customHeight="1" x14ac:dyDescent="0.35">
      <c r="AF514" s="6" t="str">
        <f>Constants!M401</f>
        <v>Cambridgeshire</v>
      </c>
      <c r="AG514" s="6" t="str">
        <f>Constants!N401</f>
        <v>Q</v>
      </c>
      <c r="AH514" s="6" t="str">
        <f>Constants!O401</f>
        <v>Q1740 : Bedford Borough Integrated Drug and Alcohol Service</v>
      </c>
    </row>
    <row r="515" spans="32:34" ht="18" customHeight="1" x14ac:dyDescent="0.35">
      <c r="AF515" s="6" t="str">
        <f>Constants!M402</f>
        <v>Cambridgeshire</v>
      </c>
      <c r="AG515" s="6" t="str">
        <f>Constants!N402</f>
        <v>Q</v>
      </c>
      <c r="AH515" s="6" t="str">
        <f>Constants!O402</f>
        <v>Q1747 : Inclusion Visions</v>
      </c>
    </row>
    <row r="516" spans="32:34" ht="18" customHeight="1" x14ac:dyDescent="0.35">
      <c r="AF516" s="6" t="str">
        <f>Constants!M403</f>
        <v>Cambridgeshire</v>
      </c>
      <c r="AG516" s="6" t="str">
        <f>Constants!N403</f>
        <v>Q</v>
      </c>
      <c r="AH516" s="6" t="str">
        <f>Constants!O403</f>
        <v>Q1751 : The Living Room Hertfordshire</v>
      </c>
    </row>
    <row r="517" spans="32:34" ht="18" customHeight="1" x14ac:dyDescent="0.35">
      <c r="AF517" s="6" t="str">
        <f>Constants!M404</f>
        <v>Cambridgeshire</v>
      </c>
      <c r="AG517" s="6" t="str">
        <f>Constants!N404</f>
        <v>Q</v>
      </c>
      <c r="AH517" s="6" t="str">
        <f>Constants!O404</f>
        <v>Q1754 : CGL Cambridgeshire</v>
      </c>
    </row>
    <row r="518" spans="32:34" ht="18" customHeight="1" x14ac:dyDescent="0.35">
      <c r="AF518" s="6" t="str">
        <f>Constants!M405</f>
        <v>Cambridgeshire</v>
      </c>
      <c r="AG518" s="6" t="str">
        <f>Constants!N405</f>
        <v>Q</v>
      </c>
      <c r="AH518" s="6" t="str">
        <f>Constants!O405</f>
        <v>Q1763 : Oxygen Inpatient Detox</v>
      </c>
    </row>
    <row r="519" spans="32:34" ht="18" customHeight="1" x14ac:dyDescent="0.35">
      <c r="AF519" s="6" t="str">
        <f>Constants!M406</f>
        <v>Cambridgeshire</v>
      </c>
      <c r="AG519" s="6" t="str">
        <f>Constants!N406</f>
        <v>R</v>
      </c>
      <c r="AH519" s="6" t="str">
        <f>Constants!O406</f>
        <v>R0487 : CGL Birmingham ROR - Park House</v>
      </c>
    </row>
    <row r="520" spans="32:34" ht="18" customHeight="1" x14ac:dyDescent="0.35">
      <c r="AF520" s="6" t="str">
        <f>Constants!M407</f>
        <v>Cambridgeshire</v>
      </c>
      <c r="AG520" s="6" t="str">
        <f>Constants!N407</f>
        <v>S</v>
      </c>
      <c r="AH520" s="6" t="str">
        <f>Constants!O407</f>
        <v>SC214 : Bristol Drugs Project</v>
      </c>
    </row>
    <row r="521" spans="32:34" ht="18" customHeight="1" x14ac:dyDescent="0.35">
      <c r="AF521" s="6" t="str">
        <f>Constants!M408</f>
        <v>Cambridgeshire</v>
      </c>
      <c r="AG521" s="6" t="str">
        <f>Constants!N408</f>
        <v>S</v>
      </c>
      <c r="AH521" s="6" t="str">
        <f>Constants!O408</f>
        <v>SJ308 : Sefton Park</v>
      </c>
    </row>
    <row r="522" spans="32:34" ht="18" customHeight="1" x14ac:dyDescent="0.35">
      <c r="AF522" s="6" t="str">
        <f>Constants!M409</f>
        <v>Cambridgeshire</v>
      </c>
      <c r="AG522" s="6" t="str">
        <f>Constants!N409</f>
        <v>S</v>
      </c>
      <c r="AH522" s="6" t="str">
        <f>Constants!O409</f>
        <v>SL205 : PostScript360</v>
      </c>
    </row>
    <row r="523" spans="32:34" ht="18" customHeight="1" x14ac:dyDescent="0.35">
      <c r="AF523" s="6" t="str">
        <f>Constants!M410</f>
        <v>Cambridgeshire</v>
      </c>
      <c r="AG523" s="6" t="str">
        <f>Constants!N410</f>
        <v>T</v>
      </c>
      <c r="AH523" s="6" t="str">
        <f>Constants!O410</f>
        <v>T1226 : Substance to Solution (West Northants)</v>
      </c>
    </row>
    <row r="524" spans="32:34" ht="18" customHeight="1" x14ac:dyDescent="0.35">
      <c r="AF524" s="6" t="str">
        <f>Constants!M411</f>
        <v>Cambridgeshire</v>
      </c>
      <c r="AG524" s="6" t="str">
        <f>Constants!N411</f>
        <v>U</v>
      </c>
      <c r="AH524" s="6" t="str">
        <f>Constants!O411</f>
        <v>U0430 : Oasis Recovery Communities Bradford</v>
      </c>
    </row>
    <row r="525" spans="32:34" ht="18" customHeight="1" x14ac:dyDescent="0.35">
      <c r="AF525" s="6" t="str">
        <f>Constants!M412</f>
        <v>Camden</v>
      </c>
      <c r="AG525" s="6" t="str">
        <f>Constants!N412</f>
        <v>L</v>
      </c>
      <c r="AH525" s="6" t="str">
        <f>Constants!O412</f>
        <v>L0296 : Kairos Community Trust (Rehab)</v>
      </c>
    </row>
    <row r="526" spans="32:34" ht="18" customHeight="1" x14ac:dyDescent="0.35">
      <c r="AF526" s="6" t="str">
        <f>Constants!M413</f>
        <v>Camden</v>
      </c>
      <c r="AG526" s="6" t="str">
        <f>Constants!N413</f>
        <v>L</v>
      </c>
      <c r="AH526" s="6" t="str">
        <f>Constants!O413</f>
        <v>L0897 : FWD Drug and Alcohol Service</v>
      </c>
    </row>
    <row r="527" spans="32:34" ht="18" customHeight="1" x14ac:dyDescent="0.35">
      <c r="AF527" s="6" t="str">
        <f>Constants!M414</f>
        <v>Camden</v>
      </c>
      <c r="AG527" s="6" t="str">
        <f>Constants!N414</f>
        <v>L</v>
      </c>
      <c r="AH527" s="6" t="str">
        <f>Constants!O414</f>
        <v>L1121 : Swiss Cottage Surgery</v>
      </c>
    </row>
    <row r="528" spans="32:34" ht="18" customHeight="1" x14ac:dyDescent="0.35">
      <c r="AF528" s="6" t="str">
        <f>Constants!M415</f>
        <v>Camden</v>
      </c>
      <c r="AG528" s="6" t="str">
        <f>Constants!N415</f>
        <v>L</v>
      </c>
      <c r="AH528" s="6" t="str">
        <f>Constants!O415</f>
        <v>L1184 : CGL Lewisham Integrated Adult Service</v>
      </c>
    </row>
    <row r="529" spans="32:34" ht="18" customHeight="1" x14ac:dyDescent="0.35">
      <c r="AF529" s="6" t="str">
        <f>Constants!M416</f>
        <v>Camden</v>
      </c>
      <c r="AG529" s="6" t="str">
        <f>Constants!N416</f>
        <v>L</v>
      </c>
      <c r="AH529" s="6" t="str">
        <f>Constants!O416</f>
        <v>L1247 : Haringey Specialist Drug Treatment Service</v>
      </c>
    </row>
    <row r="530" spans="32:34" ht="18" customHeight="1" x14ac:dyDescent="0.35">
      <c r="AF530" s="6" t="str">
        <f>Constants!M417</f>
        <v>Camden</v>
      </c>
      <c r="AG530" s="6" t="str">
        <f>Constants!N417</f>
        <v>L</v>
      </c>
      <c r="AH530" s="6" t="str">
        <f>Constants!O417</f>
        <v>L1276 : Camden Specialist Drug Service</v>
      </c>
    </row>
    <row r="531" spans="32:34" ht="18" customHeight="1" x14ac:dyDescent="0.35">
      <c r="AF531" s="6" t="str">
        <f>Constants!M418</f>
        <v>Camden</v>
      </c>
      <c r="AG531" s="6" t="str">
        <f>Constants!N418</f>
        <v>L</v>
      </c>
      <c r="AH531" s="6" t="str">
        <f>Constants!O418</f>
        <v>L1277 : CGL Camden Community Drug Treatment Service</v>
      </c>
    </row>
    <row r="532" spans="32:34" ht="18" customHeight="1" x14ac:dyDescent="0.35">
      <c r="AF532" s="6" t="str">
        <f>Constants!M419</f>
        <v>Camden</v>
      </c>
      <c r="AG532" s="6" t="str">
        <f>Constants!N419</f>
        <v>L</v>
      </c>
      <c r="AH532" s="6" t="str">
        <f>Constants!O419</f>
        <v>L1278 : Camden Recovery Service</v>
      </c>
    </row>
    <row r="533" spans="32:34" ht="18" customHeight="1" x14ac:dyDescent="0.35">
      <c r="AF533" s="6" t="str">
        <f>Constants!M420</f>
        <v>Camden</v>
      </c>
      <c r="AG533" s="6" t="str">
        <f>Constants!N420</f>
        <v>L</v>
      </c>
      <c r="AH533" s="6" t="str">
        <f>Constants!O420</f>
        <v>L1279 : Drug and Alcohol Wellbeing Service (DAWS)</v>
      </c>
    </row>
    <row r="534" spans="32:34" ht="18" customHeight="1" x14ac:dyDescent="0.35">
      <c r="AF534" s="6" t="str">
        <f>Constants!M421</f>
        <v>Camden</v>
      </c>
      <c r="AG534" s="6" t="str">
        <f>Constants!N421</f>
        <v>L</v>
      </c>
      <c r="AH534" s="6" t="str">
        <f>Constants!O421</f>
        <v>L1288 : Better Lives - Islington</v>
      </c>
    </row>
    <row r="535" spans="32:34" ht="18" customHeight="1" x14ac:dyDescent="0.35">
      <c r="AF535" s="6" t="str">
        <f>Constants!M422</f>
        <v>Camden</v>
      </c>
      <c r="AG535" s="6" t="str">
        <f>Constants!N422</f>
        <v>L</v>
      </c>
      <c r="AH535" s="6" t="str">
        <f>Constants!O422</f>
        <v>L1296 : CGL Barnet Adult</v>
      </c>
    </row>
    <row r="536" spans="32:34" ht="18" customHeight="1" x14ac:dyDescent="0.35">
      <c r="AF536" s="6" t="str">
        <f>Constants!M423</f>
        <v>Camden</v>
      </c>
      <c r="AG536" s="6" t="str">
        <f>Constants!N423</f>
        <v>L</v>
      </c>
      <c r="AH536" s="6" t="str">
        <f>Constants!O423</f>
        <v>L1303 : City and Hackney Recovery Service</v>
      </c>
    </row>
    <row r="537" spans="32:34" ht="18" customHeight="1" x14ac:dyDescent="0.35">
      <c r="AF537" s="6" t="str">
        <f>Constants!M424</f>
        <v>Camden</v>
      </c>
      <c r="AG537" s="6" t="str">
        <f>Constants!N424</f>
        <v>L</v>
      </c>
      <c r="AH537" s="6" t="str">
        <f>Constants!O424</f>
        <v>L1306 : Via - Inroads - Camden</v>
      </c>
    </row>
    <row r="538" spans="32:34" ht="18" customHeight="1" x14ac:dyDescent="0.35">
      <c r="AF538" s="6" t="str">
        <f>Constants!M425</f>
        <v>Camden</v>
      </c>
      <c r="AG538" s="6" t="str">
        <f>Constants!N425</f>
        <v>L</v>
      </c>
      <c r="AH538" s="6" t="str">
        <f>Constants!O425</f>
        <v>L1308 : Guy's and St Thomas' NHS Foundation Trust Inpatient Detox Unit</v>
      </c>
    </row>
    <row r="539" spans="32:34" ht="18" customHeight="1" x14ac:dyDescent="0.35">
      <c r="AF539" s="6" t="str">
        <f>Constants!M426</f>
        <v>Camden</v>
      </c>
      <c r="AG539" s="6" t="str">
        <f>Constants!N426</f>
        <v>L</v>
      </c>
      <c r="AH539" s="6" t="str">
        <f>Constants!O426</f>
        <v>L1312 : Guy's and St Thomas' NHS Foundation Trust Non-rough sleeping Addictions Clinical Care Suite</v>
      </c>
    </row>
    <row r="540" spans="32:34" ht="18" customHeight="1" x14ac:dyDescent="0.35">
      <c r="AF540" s="6" t="str">
        <f>Constants!M427</f>
        <v>Camden</v>
      </c>
      <c r="AG540" s="6" t="str">
        <f>Constants!N427</f>
        <v>L</v>
      </c>
      <c r="AH540" s="6" t="str">
        <f>Constants!O427</f>
        <v>L1317 : CGL Camden Integrated Drug and Alcohol Service</v>
      </c>
    </row>
    <row r="541" spans="32:34" ht="18" customHeight="1" x14ac:dyDescent="0.35">
      <c r="AF541" s="6" t="str">
        <f>Constants!M428</f>
        <v>Camden</v>
      </c>
      <c r="AG541" s="6" t="str">
        <f>Constants!N428</f>
        <v>L</v>
      </c>
      <c r="AH541" s="6" t="str">
        <f>Constants!O428</f>
        <v>L5060 : CGL Camden ICAS</v>
      </c>
    </row>
    <row r="542" spans="32:34" ht="18" customHeight="1" x14ac:dyDescent="0.35">
      <c r="AF542" s="6" t="str">
        <f>Constants!M429</f>
        <v>Camden</v>
      </c>
      <c r="AG542" s="6" t="str">
        <f>Constants!N429</f>
        <v>W</v>
      </c>
      <c r="AH542" s="6" t="str">
        <f>Constants!O429</f>
        <v>M0037 : Phoenix Futures Wirral Adult Services</v>
      </c>
    </row>
    <row r="543" spans="32:34" ht="18" customHeight="1" x14ac:dyDescent="0.35">
      <c r="AF543" s="6" t="str">
        <f>Constants!M430</f>
        <v>Camden</v>
      </c>
      <c r="AG543" s="6" t="str">
        <f>Constants!N430</f>
        <v>P</v>
      </c>
      <c r="AH543" s="6" t="str">
        <f>Constants!O430</f>
        <v>P0523 : ANA</v>
      </c>
    </row>
    <row r="544" spans="32:34" ht="18" customHeight="1" x14ac:dyDescent="0.35">
      <c r="AF544" s="6" t="str">
        <f>Constants!M431</f>
        <v>Camden</v>
      </c>
      <c r="AG544" s="6" t="str">
        <f>Constants!N431</f>
        <v>P</v>
      </c>
      <c r="AH544" s="6" t="str">
        <f>Constants!O431</f>
        <v>P1125 : Addiction Recovery Centre Portsmouth</v>
      </c>
    </row>
    <row r="545" spans="32:34" ht="18" customHeight="1" x14ac:dyDescent="0.35">
      <c r="AF545" s="6" t="str">
        <f>Constants!M432</f>
        <v>Camden</v>
      </c>
      <c r="AG545" s="6" t="str">
        <f>Constants!N432</f>
        <v>Q</v>
      </c>
      <c r="AH545" s="6" t="str">
        <f>Constants!O432</f>
        <v>Q1647 : Via - Passmores House</v>
      </c>
    </row>
    <row r="546" spans="32:34" ht="18" customHeight="1" x14ac:dyDescent="0.35">
      <c r="AF546" s="6" t="str">
        <f>Constants!M433</f>
        <v>Camden</v>
      </c>
      <c r="AG546" s="6" t="str">
        <f>Constants!N433</f>
        <v>R</v>
      </c>
      <c r="AH546" s="6" t="str">
        <f>Constants!O433</f>
        <v>R0487 : CGL Birmingham ROR - Park House</v>
      </c>
    </row>
    <row r="547" spans="32:34" ht="18" customHeight="1" x14ac:dyDescent="0.35">
      <c r="AF547" s="6" t="str">
        <f>Constants!M434</f>
        <v>Camden</v>
      </c>
      <c r="AG547" s="6" t="str">
        <f>Constants!N434</f>
        <v>S</v>
      </c>
      <c r="AH547" s="6" t="str">
        <f>Constants!O434</f>
        <v>SD303 : BOSENCE FARM COMMUNITY LTD</v>
      </c>
    </row>
    <row r="548" spans="32:34" ht="18" customHeight="1" x14ac:dyDescent="0.35">
      <c r="AF548" s="6" t="str">
        <f>Constants!M435</f>
        <v>Camden</v>
      </c>
      <c r="AG548" s="6" t="str">
        <f>Constants!N435</f>
        <v>S</v>
      </c>
      <c r="AH548" s="6" t="str">
        <f>Constants!O435</f>
        <v>SG309 : THE NELSON TRUST</v>
      </c>
    </row>
    <row r="549" spans="32:34" ht="18" customHeight="1" x14ac:dyDescent="0.35">
      <c r="AF549" s="6" t="str">
        <f>Constants!M436</f>
        <v>Camden</v>
      </c>
      <c r="AG549" s="6" t="str">
        <f>Constants!N436</f>
        <v>S</v>
      </c>
      <c r="AH549" s="6" t="str">
        <f>Constants!O436</f>
        <v>SJ207 : Western Counselling</v>
      </c>
    </row>
    <row r="550" spans="32:34" ht="18" customHeight="1" x14ac:dyDescent="0.35">
      <c r="AF550" s="6" t="str">
        <f>Constants!M437</f>
        <v>Camden</v>
      </c>
      <c r="AG550" s="6" t="str">
        <f>Constants!N437</f>
        <v>S</v>
      </c>
      <c r="AH550" s="6" t="str">
        <f>Constants!O437</f>
        <v>SJ302 : BROADWAY LODGE</v>
      </c>
    </row>
    <row r="551" spans="32:34" ht="18" customHeight="1" x14ac:dyDescent="0.35">
      <c r="AF551" s="6" t="str">
        <f>Constants!M438</f>
        <v>Camden</v>
      </c>
      <c r="AG551" s="6" t="str">
        <f>Constants!N438</f>
        <v>S</v>
      </c>
      <c r="AH551" s="6" t="str">
        <f>Constants!O438</f>
        <v>SL205 : PostScript360</v>
      </c>
    </row>
    <row r="552" spans="32:34" ht="18" customHeight="1" x14ac:dyDescent="0.35">
      <c r="AF552" s="6" t="str">
        <f>Constants!M439</f>
        <v>Camden</v>
      </c>
      <c r="AG552" s="6" t="str">
        <f>Constants!N439</f>
        <v>U</v>
      </c>
      <c r="AH552" s="6" t="str">
        <f>Constants!O439</f>
        <v>U0321 : Forward Trust The Bridges Hull</v>
      </c>
    </row>
    <row r="553" spans="32:34" ht="18" customHeight="1" x14ac:dyDescent="0.35">
      <c r="AF553" s="6" t="str">
        <f>Constants!M440</f>
        <v>Camden</v>
      </c>
      <c r="AG553" s="6" t="str">
        <f>Constants!N440</f>
        <v>U</v>
      </c>
      <c r="AH553" s="6" t="str">
        <f>Constants!O440</f>
        <v>U0515 : Phoenix Futures Sheffield Family Service</v>
      </c>
    </row>
    <row r="554" spans="32:34" ht="18" customHeight="1" x14ac:dyDescent="0.35">
      <c r="AF554" s="6" t="str">
        <f>Constants!M441</f>
        <v>Central Bedfordshire UA</v>
      </c>
      <c r="AG554" s="6" t="str">
        <f>Constants!N441</f>
        <v>Q</v>
      </c>
      <c r="AH554" s="6" t="str">
        <f>Constants!O441</f>
        <v>Q1739 : Central Bedfordshire Integrated Drug and Alcohol Service</v>
      </c>
    </row>
    <row r="555" spans="32:34" ht="18" customHeight="1" x14ac:dyDescent="0.35">
      <c r="AF555" s="6" t="str">
        <f>Constants!M442</f>
        <v>Central Bedfordshire UA</v>
      </c>
      <c r="AG555" s="6" t="str">
        <f>Constants!N442</f>
        <v>Q</v>
      </c>
      <c r="AH555" s="6" t="str">
        <f>Constants!O442</f>
        <v>Q1740 : Bedford Borough Integrated Drug and Alcohol Service</v>
      </c>
    </row>
    <row r="556" spans="32:34" ht="18" customHeight="1" x14ac:dyDescent="0.35">
      <c r="AF556" s="6" t="str">
        <f>Constants!M443</f>
        <v>Central Bedfordshire UA</v>
      </c>
      <c r="AG556" s="6" t="str">
        <f>Constants!N443</f>
        <v>Q</v>
      </c>
      <c r="AH556" s="6" t="str">
        <f>Constants!O443</f>
        <v>Q1751 : The Living Room Hertfordshire</v>
      </c>
    </row>
    <row r="557" spans="32:34" ht="18" customHeight="1" x14ac:dyDescent="0.35">
      <c r="AF557" s="6" t="str">
        <f>Constants!M444</f>
        <v>Central Bedfordshire UA</v>
      </c>
      <c r="AG557" s="6" t="str">
        <f>Constants!N444</f>
        <v>Q</v>
      </c>
      <c r="AH557" s="6" t="str">
        <f>Constants!O444</f>
        <v>Q1758 : Addiction Recovery Community MK</v>
      </c>
    </row>
    <row r="558" spans="32:34" ht="18" customHeight="1" x14ac:dyDescent="0.35">
      <c r="AF558" s="6" t="str">
        <f>Constants!M445</f>
        <v>Central Bedfordshire UA</v>
      </c>
      <c r="AG558" s="6" t="str">
        <f>Constants!N445</f>
        <v>R</v>
      </c>
      <c r="AH558" s="6" t="str">
        <f>Constants!O445</f>
        <v>R0490 : New Leaf Recovery</v>
      </c>
    </row>
    <row r="559" spans="32:34" ht="18" customHeight="1" x14ac:dyDescent="0.35">
      <c r="AF559" s="6" t="str">
        <f>Constants!M446</f>
        <v>Cheshire East UA</v>
      </c>
      <c r="AG559" s="6" t="str">
        <f>Constants!N446</f>
        <v>W</v>
      </c>
      <c r="AH559" s="6" t="str">
        <f>Constants!O446</f>
        <v>M0004 : CGL Warrington P2R</v>
      </c>
    </row>
    <row r="560" spans="32:34" ht="18" customHeight="1" x14ac:dyDescent="0.35">
      <c r="AF560" s="6" t="str">
        <f>Constants!M447</f>
        <v>Cheshire East UA</v>
      </c>
      <c r="AG560" s="6" t="str">
        <f>Constants!N447</f>
        <v>W</v>
      </c>
      <c r="AH560" s="6" t="str">
        <f>Constants!O447</f>
        <v>M0022 : Kaleidoscope Birchwood</v>
      </c>
    </row>
    <row r="561" spans="32:34" ht="18" customHeight="1" x14ac:dyDescent="0.35">
      <c r="AF561" s="6" t="str">
        <f>Constants!M448</f>
        <v>Cheshire East UA</v>
      </c>
      <c r="AG561" s="6" t="str">
        <f>Constants!N448</f>
        <v>W</v>
      </c>
      <c r="AH561" s="6" t="str">
        <f>Constants!O448</f>
        <v>M0037 : Phoenix Futures Wirral Adult Services</v>
      </c>
    </row>
    <row r="562" spans="32:34" ht="18" customHeight="1" x14ac:dyDescent="0.35">
      <c r="AF562" s="6" t="str">
        <f>Constants!M449</f>
        <v>Cheshire East UA</v>
      </c>
      <c r="AG562" s="6" t="str">
        <f>Constants!N449</f>
        <v>W</v>
      </c>
      <c r="AH562" s="6" t="str">
        <f>Constants!O449</f>
        <v>M0288 : CGL Manchester RISE</v>
      </c>
    </row>
    <row r="563" spans="32:34" ht="18" customHeight="1" x14ac:dyDescent="0.35">
      <c r="AF563" s="6" t="str">
        <f>Constants!M450</f>
        <v>Cheshire East UA</v>
      </c>
      <c r="AG563" s="6" t="str">
        <f>Constants!N450</f>
        <v>W</v>
      </c>
      <c r="AH563" s="6" t="str">
        <f>Constants!O450</f>
        <v>M0309 : Cyngor Alcohol Information Service (CAIS)</v>
      </c>
    </row>
    <row r="564" spans="32:34" ht="18" customHeight="1" x14ac:dyDescent="0.35">
      <c r="AF564" s="6" t="str">
        <f>Constants!M451</f>
        <v>Cheshire East UA</v>
      </c>
      <c r="AG564" s="6" t="str">
        <f>Constants!N451</f>
        <v>W</v>
      </c>
      <c r="AH564" s="6" t="str">
        <f>Constants!O451</f>
        <v>M0331 : CGL Wirral IRS</v>
      </c>
    </row>
    <row r="565" spans="32:34" ht="18" customHeight="1" x14ac:dyDescent="0.35">
      <c r="AF565" s="6" t="str">
        <f>Constants!M452</f>
        <v>Cheshire East UA</v>
      </c>
      <c r="AG565" s="6" t="str">
        <f>Constants!N452</f>
        <v>W</v>
      </c>
      <c r="AH565" s="6" t="str">
        <f>Constants!O452</f>
        <v>M0359 : CGL Cheshire East YP</v>
      </c>
    </row>
    <row r="566" spans="32:34" ht="18" customHeight="1" x14ac:dyDescent="0.35">
      <c r="AF566" s="6" t="str">
        <f>Constants!M453</f>
        <v>Cheshire East UA</v>
      </c>
      <c r="AG566" s="6" t="str">
        <f>Constants!N453</f>
        <v>W</v>
      </c>
      <c r="AH566" s="6" t="str">
        <f>Constants!O453</f>
        <v>M0360 : CGL Cheshire East Macclesfield</v>
      </c>
    </row>
    <row r="567" spans="32:34" ht="18" customHeight="1" x14ac:dyDescent="0.35">
      <c r="AF567" s="6" t="str">
        <f>Constants!M454</f>
        <v>Cheshire East UA</v>
      </c>
      <c r="AG567" s="6" t="str">
        <f>Constants!N454</f>
        <v>W</v>
      </c>
      <c r="AH567" s="6" t="str">
        <f>Constants!O454</f>
        <v>M0361 : CGL Cheshire East Crewe</v>
      </c>
    </row>
    <row r="568" spans="32:34" ht="18" customHeight="1" x14ac:dyDescent="0.35">
      <c r="AF568" s="6" t="str">
        <f>Constants!M455</f>
        <v>Cheshire East UA</v>
      </c>
      <c r="AG568" s="6" t="str">
        <f>Constants!N455</f>
        <v>W</v>
      </c>
      <c r="AH568" s="6" t="str">
        <f>Constants!O455</f>
        <v>M0375 : Cumbria Addictions Service (Humankind)</v>
      </c>
    </row>
    <row r="569" spans="32:34" ht="18" customHeight="1" x14ac:dyDescent="0.35">
      <c r="AF569" s="6" t="str">
        <f>Constants!M456</f>
        <v>Cheshire East UA</v>
      </c>
      <c r="AG569" s="6" t="str">
        <f>Constants!N456</f>
        <v>R</v>
      </c>
      <c r="AH569" s="6" t="str">
        <f>Constants!O456</f>
        <v>R0479 : Staffordshire Inpatients</v>
      </c>
    </row>
    <row r="570" spans="32:34" ht="18" customHeight="1" x14ac:dyDescent="0.35">
      <c r="AF570" s="6" t="str">
        <f>Constants!M457</f>
        <v>Cheshire East UA</v>
      </c>
      <c r="AG570" s="6" t="str">
        <f>Constants!N457</f>
        <v>R</v>
      </c>
      <c r="AH570" s="6" t="str">
        <f>Constants!O457</f>
        <v>R0512 : Humankind Staffordshire</v>
      </c>
    </row>
    <row r="571" spans="32:34" ht="18" customHeight="1" x14ac:dyDescent="0.35">
      <c r="AF571" s="6" t="str">
        <f>Constants!M458</f>
        <v>Cheshire East UA</v>
      </c>
      <c r="AG571" s="6" t="str">
        <f>Constants!N458</f>
        <v>R</v>
      </c>
      <c r="AH571" s="6" t="str">
        <f>Constants!O458</f>
        <v>R0518 : MPFT Adult - Staffordshire</v>
      </c>
    </row>
    <row r="572" spans="32:34" ht="18" customHeight="1" x14ac:dyDescent="0.35">
      <c r="AF572" s="6" t="str">
        <f>Constants!M459</f>
        <v>Cheshire East UA</v>
      </c>
      <c r="AG572" s="6" t="str">
        <f>Constants!N459</f>
        <v>T</v>
      </c>
      <c r="AH572" s="6" t="str">
        <f>Constants!O459</f>
        <v>T0005 : Derbyshire Recovery Partnership</v>
      </c>
    </row>
    <row r="573" spans="32:34" ht="18" customHeight="1" x14ac:dyDescent="0.35">
      <c r="AF573" s="6" t="str">
        <f>Constants!M460</f>
        <v>Cheshire East UA</v>
      </c>
      <c r="AG573" s="6" t="str">
        <f>Constants!N460</f>
        <v>U</v>
      </c>
      <c r="AH573" s="6" t="str">
        <f>Constants!O460</f>
        <v>U0577 : Doncaster Criminal Justice Service</v>
      </c>
    </row>
    <row r="574" spans="32:34" ht="18" customHeight="1" x14ac:dyDescent="0.35">
      <c r="AF574" s="6" t="str">
        <f>Constants!M461</f>
        <v>Cheshire East UA</v>
      </c>
      <c r="AG574" s="6" t="str">
        <f>Constants!N461</f>
        <v>W</v>
      </c>
      <c r="AH574" s="6" t="str">
        <f>Constants!O461</f>
        <v>W0017 : PENC Stockport CDT</v>
      </c>
    </row>
    <row r="575" spans="32:34" ht="18" customHeight="1" x14ac:dyDescent="0.35">
      <c r="AF575" s="6" t="str">
        <f>Constants!M462</f>
        <v>Cheshire West and Chester UA</v>
      </c>
      <c r="AG575" s="6" t="str">
        <f>Constants!N462</f>
        <v>W</v>
      </c>
      <c r="AH575" s="6" t="str">
        <f>Constants!O462</f>
        <v>M0022 : Kaleidoscope Birchwood</v>
      </c>
    </row>
    <row r="576" spans="32:34" ht="18" customHeight="1" x14ac:dyDescent="0.35">
      <c r="AF576" s="6" t="str">
        <f>Constants!M463</f>
        <v>Cheshire West and Chester UA</v>
      </c>
      <c r="AG576" s="6" t="str">
        <f>Constants!N463</f>
        <v>W</v>
      </c>
      <c r="AH576" s="6" t="str">
        <f>Constants!O463</f>
        <v>M0037 : Phoenix Futures Wirral Adult Services</v>
      </c>
    </row>
    <row r="577" spans="32:34" ht="18" customHeight="1" x14ac:dyDescent="0.35">
      <c r="AF577" s="6" t="str">
        <f>Constants!M464</f>
        <v>Cheshire West and Chester UA</v>
      </c>
      <c r="AG577" s="6" t="str">
        <f>Constants!N464</f>
        <v>W</v>
      </c>
      <c r="AH577" s="6" t="str">
        <f>Constants!O464</f>
        <v>M0309 : Cyngor Alcohol Information Service (CAIS)</v>
      </c>
    </row>
    <row r="578" spans="32:34" ht="18" customHeight="1" x14ac:dyDescent="0.35">
      <c r="AF578" s="6" t="str">
        <f>Constants!M465</f>
        <v>Cheshire West and Chester UA</v>
      </c>
      <c r="AG578" s="6" t="str">
        <f>Constants!N465</f>
        <v>W</v>
      </c>
      <c r="AH578" s="6" t="str">
        <f>Constants!O465</f>
        <v>M0362 : Via - New Beginnings - Cheshire West &amp; Chester CH</v>
      </c>
    </row>
    <row r="579" spans="32:34" ht="18" customHeight="1" x14ac:dyDescent="0.35">
      <c r="AF579" s="6" t="str">
        <f>Constants!M466</f>
        <v>Cheshire West and Chester UA</v>
      </c>
      <c r="AG579" s="6" t="str">
        <f>Constants!N466</f>
        <v>W</v>
      </c>
      <c r="AH579" s="6" t="str">
        <f>Constants!O466</f>
        <v>M0363 : Via - New Beginnings - Cheshire West &amp; Chester EP</v>
      </c>
    </row>
    <row r="580" spans="32:34" ht="18" customHeight="1" x14ac:dyDescent="0.35">
      <c r="AF580" s="6" t="str">
        <f>Constants!M467</f>
        <v>Cheshire West and Chester UA</v>
      </c>
      <c r="AG580" s="6" t="str">
        <f>Constants!N467</f>
        <v>W</v>
      </c>
      <c r="AH580" s="6" t="str">
        <f>Constants!O467</f>
        <v>M0364 : Via - New Beginnings - Cheshire West &amp; Chester NW</v>
      </c>
    </row>
    <row r="581" spans="32:34" ht="18" customHeight="1" x14ac:dyDescent="0.35">
      <c r="AF581" s="6" t="str">
        <f>Constants!M468</f>
        <v>Cheshire West and Chester UA</v>
      </c>
      <c r="AG581" s="6" t="str">
        <f>Constants!N468</f>
        <v>W</v>
      </c>
      <c r="AH581" s="6" t="str">
        <f>Constants!O468</f>
        <v>M0375 : Cumbria Addictions Service (Humankind)</v>
      </c>
    </row>
    <row r="582" spans="32:34" ht="18" customHeight="1" x14ac:dyDescent="0.35">
      <c r="AF582" s="6" t="str">
        <f>Constants!M469</f>
        <v>Cheshire West and Chester UA</v>
      </c>
      <c r="AG582" s="6" t="str">
        <f>Constants!N469</f>
        <v>R</v>
      </c>
      <c r="AH582" s="6" t="str">
        <f>Constants!O469</f>
        <v>R0512 : Humankind Staffordshire</v>
      </c>
    </row>
    <row r="583" spans="32:34" ht="18" customHeight="1" x14ac:dyDescent="0.35">
      <c r="AF583" s="6" t="str">
        <f>Constants!M470</f>
        <v>Cheshire West and Chester UA</v>
      </c>
      <c r="AG583" s="6" t="str">
        <f>Constants!N470</f>
        <v>S</v>
      </c>
      <c r="AH583" s="6" t="str">
        <f>Constants!O470</f>
        <v>SD303 : BOSENCE FARM COMMUNITY LTD</v>
      </c>
    </row>
    <row r="584" spans="32:34" ht="18" customHeight="1" x14ac:dyDescent="0.35">
      <c r="AF584" s="6" t="str">
        <f>Constants!M471</f>
        <v>Cheshire West and Chester UA</v>
      </c>
      <c r="AG584" s="6" t="str">
        <f>Constants!N471</f>
        <v>S</v>
      </c>
      <c r="AH584" s="6" t="str">
        <f>Constants!O471</f>
        <v>SL205 : PostScript360</v>
      </c>
    </row>
    <row r="585" spans="32:34" ht="18" customHeight="1" x14ac:dyDescent="0.35">
      <c r="AF585" s="6" t="str">
        <f>Constants!M472</f>
        <v>Cheshire West and Chester UA</v>
      </c>
      <c r="AG585" s="6" t="str">
        <f>Constants!N472</f>
        <v>W</v>
      </c>
      <c r="AH585" s="6" t="str">
        <f>Constants!O472</f>
        <v>W0444 : Turning Point Smithfield Detox</v>
      </c>
    </row>
    <row r="586" spans="32:34" ht="18" customHeight="1" x14ac:dyDescent="0.35">
      <c r="AF586" s="6" t="str">
        <f>Constants!M473</f>
        <v>City of London</v>
      </c>
      <c r="AG586" s="6" t="str">
        <f>Constants!N473</f>
        <v>L</v>
      </c>
      <c r="AH586" s="6" t="str">
        <f>Constants!O473</f>
        <v>L1303 : City and Hackney Recovery Service</v>
      </c>
    </row>
    <row r="587" spans="32:34" ht="18" customHeight="1" x14ac:dyDescent="0.35">
      <c r="AF587" s="6" t="str">
        <f>Constants!M474</f>
        <v>City of London</v>
      </c>
      <c r="AG587" s="6" t="str">
        <f>Constants!N474</f>
        <v>L</v>
      </c>
      <c r="AH587" s="6" t="str">
        <f>Constants!O474</f>
        <v>L1308 : Guy's and St Thomas' NHS Foundation Trust Inpatient Detox Unit</v>
      </c>
    </row>
    <row r="588" spans="32:34" ht="18" customHeight="1" x14ac:dyDescent="0.35">
      <c r="AF588" s="6" t="str">
        <f>Constants!M475</f>
        <v>City of London</v>
      </c>
      <c r="AG588" s="6" t="str">
        <f>Constants!N475</f>
        <v>S</v>
      </c>
      <c r="AH588" s="6" t="str">
        <f>Constants!O475</f>
        <v>SD303 : BOSENCE FARM COMMUNITY LTD</v>
      </c>
    </row>
    <row r="589" spans="32:34" ht="18" customHeight="1" x14ac:dyDescent="0.35">
      <c r="AF589" s="6" t="str">
        <f>Constants!M476</f>
        <v>City of London</v>
      </c>
      <c r="AG589" s="6" t="str">
        <f>Constants!N476</f>
        <v>U</v>
      </c>
      <c r="AH589" s="6" t="str">
        <f>Constants!O476</f>
        <v>U0321 : Forward Trust The Bridges Hull</v>
      </c>
    </row>
    <row r="590" spans="32:34" ht="18" customHeight="1" x14ac:dyDescent="0.35">
      <c r="AF590" s="6" t="str">
        <f>Constants!M477</f>
        <v>Cornwall &amp; Isles of Scilly</v>
      </c>
      <c r="AG590" s="6" t="str">
        <f>Constants!N477</f>
        <v>N</v>
      </c>
      <c r="AH590" s="6" t="str">
        <f>Constants!O477</f>
        <v>N1016 : Newcastle Treatment and Recovery - Adult</v>
      </c>
    </row>
    <row r="591" spans="32:34" ht="18" customHeight="1" x14ac:dyDescent="0.35">
      <c r="AF591" s="6" t="str">
        <f>Constants!M478</f>
        <v>Cornwall &amp; Isles of Scilly</v>
      </c>
      <c r="AG591" s="6" t="str">
        <f>Constants!N478</f>
        <v>P</v>
      </c>
      <c r="AH591" s="6" t="str">
        <f>Constants!O478</f>
        <v>P1076 : Oxfordshire Roads to Recovery</v>
      </c>
    </row>
    <row r="592" spans="32:34" ht="18" customHeight="1" x14ac:dyDescent="0.35">
      <c r="AF592" s="6" t="str">
        <f>Constants!M479</f>
        <v>Cornwall &amp; Isles of Scilly</v>
      </c>
      <c r="AG592" s="6" t="str">
        <f>Constants!N479</f>
        <v>S</v>
      </c>
      <c r="AH592" s="6" t="str">
        <f>Constants!O479</f>
        <v>SD208 : We Are With You Cornwall Adults</v>
      </c>
    </row>
    <row r="593" spans="32:34" ht="18" customHeight="1" x14ac:dyDescent="0.35">
      <c r="AF593" s="6" t="str">
        <f>Constants!M480</f>
        <v>Cornwall &amp; Isles of Scilly</v>
      </c>
      <c r="AG593" s="6" t="str">
        <f>Constants!N480</f>
        <v>S</v>
      </c>
      <c r="AH593" s="6" t="str">
        <f>Constants!O480</f>
        <v>SD301 : We Are With You Chy</v>
      </c>
    </row>
    <row r="594" spans="32:34" ht="18" customHeight="1" x14ac:dyDescent="0.35">
      <c r="AF594" s="6" t="str">
        <f>Constants!M481</f>
        <v>Cornwall &amp; Isles of Scilly</v>
      </c>
      <c r="AG594" s="6" t="str">
        <f>Constants!N481</f>
        <v>S</v>
      </c>
      <c r="AH594" s="6" t="str">
        <f>Constants!O481</f>
        <v>SD303 : BOSENCE FARM COMMUNITY LTD</v>
      </c>
    </row>
    <row r="595" spans="32:34" ht="18" customHeight="1" x14ac:dyDescent="0.35">
      <c r="AF595" s="6" t="str">
        <f>Constants!M482</f>
        <v>Cornwall &amp; Isles of Scilly</v>
      </c>
      <c r="AG595" s="6" t="str">
        <f>Constants!N482</f>
        <v>S</v>
      </c>
      <c r="AH595" s="6" t="str">
        <f>Constants!O482</f>
        <v>SD504 : We Are With You - YZUP</v>
      </c>
    </row>
    <row r="596" spans="32:34" ht="18" customHeight="1" x14ac:dyDescent="0.35">
      <c r="AF596" s="6" t="str">
        <f>Constants!M483</f>
        <v>Cornwall &amp; Isles of Scilly</v>
      </c>
      <c r="AG596" s="6" t="str">
        <f>Constants!N483</f>
        <v>S</v>
      </c>
      <c r="AH596" s="6" t="str">
        <f>Constants!O483</f>
        <v>SE222 : Together</v>
      </c>
    </row>
    <row r="597" spans="32:34" ht="18" customHeight="1" x14ac:dyDescent="0.35">
      <c r="AF597" s="6" t="str">
        <f>Constants!M484</f>
        <v>Cornwall &amp; Isles of Scilly</v>
      </c>
      <c r="AG597" s="6" t="str">
        <f>Constants!N484</f>
        <v>S</v>
      </c>
      <c r="AH597" s="6" t="str">
        <f>Constants!O484</f>
        <v>SG309 : THE NELSON TRUST</v>
      </c>
    </row>
    <row r="598" spans="32:34" ht="18" customHeight="1" x14ac:dyDescent="0.35">
      <c r="AF598" s="6" t="str">
        <f>Constants!M485</f>
        <v>Cornwall &amp; Isles of Scilly</v>
      </c>
      <c r="AG598" s="6" t="str">
        <f>Constants!N485</f>
        <v>S</v>
      </c>
      <c r="AH598" s="6" t="str">
        <f>Constants!O485</f>
        <v>SH204 : Harbour Drug &amp; Alcohol Services</v>
      </c>
    </row>
    <row r="599" spans="32:34" ht="18" customHeight="1" x14ac:dyDescent="0.35">
      <c r="AF599" s="6" t="str">
        <f>Constants!M486</f>
        <v>Cornwall &amp; Isles of Scilly</v>
      </c>
      <c r="AG599" s="6" t="str">
        <f>Constants!N486</f>
        <v>S</v>
      </c>
      <c r="AH599" s="6" t="str">
        <f>Constants!O486</f>
        <v>SH307 : Jasmine Mother's Recovery (Trevi)</v>
      </c>
    </row>
    <row r="600" spans="32:34" ht="18" customHeight="1" x14ac:dyDescent="0.35">
      <c r="AF600" s="6" t="str">
        <f>Constants!M487</f>
        <v>Cornwall &amp; Isles of Scilly</v>
      </c>
      <c r="AG600" s="6" t="str">
        <f>Constants!N487</f>
        <v>S</v>
      </c>
      <c r="AH600" s="6" t="str">
        <f>Constants!O487</f>
        <v>SJ308 : Sefton Park</v>
      </c>
    </row>
    <row r="601" spans="32:34" ht="18" customHeight="1" x14ac:dyDescent="0.35">
      <c r="AF601" s="6" t="str">
        <f>Constants!M488</f>
        <v>Cornwall &amp; Isles of Scilly</v>
      </c>
      <c r="AG601" s="6" t="str">
        <f>Constants!N488</f>
        <v>S</v>
      </c>
      <c r="AH601" s="6" t="str">
        <f>Constants!O488</f>
        <v>SK317 : Somewhere House</v>
      </c>
    </row>
    <row r="602" spans="32:34" ht="18" customHeight="1" x14ac:dyDescent="0.35">
      <c r="AF602" s="6" t="str">
        <f>Constants!M489</f>
        <v>Cornwall &amp; Isles of Scilly</v>
      </c>
      <c r="AG602" s="6" t="str">
        <f>Constants!N489</f>
        <v>S</v>
      </c>
      <c r="AH602" s="6" t="str">
        <f>Constants!O489</f>
        <v>SO203 : Forward Trust - Clouds House</v>
      </c>
    </row>
    <row r="603" spans="32:34" ht="18" customHeight="1" x14ac:dyDescent="0.35">
      <c r="AF603" s="6" t="str">
        <f>Constants!M490</f>
        <v>Cornwall &amp; Isles of Scilly</v>
      </c>
      <c r="AG603" s="6" t="str">
        <f>Constants!N490</f>
        <v>T</v>
      </c>
      <c r="AH603" s="6" t="str">
        <f>Constants!O490</f>
        <v>T0005 : Derbyshire Recovery Partnership</v>
      </c>
    </row>
    <row r="604" spans="32:34" ht="18" customHeight="1" x14ac:dyDescent="0.35">
      <c r="AF604" s="6" t="str">
        <f>Constants!M491</f>
        <v>Cornwall &amp; Isles of Scilly</v>
      </c>
      <c r="AG604" s="6" t="str">
        <f>Constants!N491</f>
        <v>T</v>
      </c>
      <c r="AH604" s="6" t="str">
        <f>Constants!O491</f>
        <v>T1221 : Turning Point Leicestershire and Rutland Adult</v>
      </c>
    </row>
    <row r="605" spans="32:34" ht="18" customHeight="1" x14ac:dyDescent="0.35">
      <c r="AF605" s="6" t="str">
        <f>Constants!M492</f>
        <v>Cornwall &amp; Isles of Scilly</v>
      </c>
      <c r="AG605" s="6" t="str">
        <f>Constants!N492</f>
        <v>U</v>
      </c>
      <c r="AH605" s="6" t="str">
        <f>Constants!O492</f>
        <v>U0489 : Forward Leeds Adult (Humankind)</v>
      </c>
    </row>
    <row r="606" spans="32:34" ht="18" customHeight="1" x14ac:dyDescent="0.35">
      <c r="AF606" s="6" t="str">
        <f>Constants!M493</f>
        <v>County Durham</v>
      </c>
      <c r="AG606" s="6" t="str">
        <f>Constants!N493</f>
        <v>L</v>
      </c>
      <c r="AH606" s="6" t="str">
        <f>Constants!O493</f>
        <v>L1303 : City and Hackney Recovery Service</v>
      </c>
    </row>
    <row r="607" spans="32:34" ht="18" customHeight="1" x14ac:dyDescent="0.35">
      <c r="AF607" s="6" t="str">
        <f>Constants!M494</f>
        <v>County Durham</v>
      </c>
      <c r="AG607" s="6" t="str">
        <f>Constants!N494</f>
        <v>W</v>
      </c>
      <c r="AH607" s="6" t="str">
        <f>Constants!O494</f>
        <v>M0051 : Littledale Hall</v>
      </c>
    </row>
    <row r="608" spans="32:34" ht="18" customHeight="1" x14ac:dyDescent="0.35">
      <c r="AF608" s="6" t="str">
        <f>Constants!M495</f>
        <v>County Durham</v>
      </c>
      <c r="AG608" s="6" t="str">
        <f>Constants!N495</f>
        <v>W</v>
      </c>
      <c r="AH608" s="6" t="str">
        <f>Constants!O495</f>
        <v>M0189 : OASIS Recovery Communities Runcorn</v>
      </c>
    </row>
    <row r="609" spans="32:34" ht="18" customHeight="1" x14ac:dyDescent="0.35">
      <c r="AF609" s="6" t="str">
        <f>Constants!M496</f>
        <v>County Durham</v>
      </c>
      <c r="AG609" s="6" t="str">
        <f>Constants!N496</f>
        <v>W</v>
      </c>
      <c r="AH609" s="6" t="str">
        <f>Constants!O496</f>
        <v>M0309 : Cyngor Alcohol Information Service (CAIS)</v>
      </c>
    </row>
    <row r="610" spans="32:34" ht="18" customHeight="1" x14ac:dyDescent="0.35">
      <c r="AF610" s="6" t="str">
        <f>Constants!M497</f>
        <v>County Durham</v>
      </c>
      <c r="AG610" s="6" t="str">
        <f>Constants!N497</f>
        <v>W</v>
      </c>
      <c r="AH610" s="6" t="str">
        <f>Constants!O497</f>
        <v>M0357 : Parkland Place Lancashire</v>
      </c>
    </row>
    <row r="611" spans="32:34" ht="18" customHeight="1" x14ac:dyDescent="0.35">
      <c r="AF611" s="6" t="str">
        <f>Constants!M498</f>
        <v>County Durham</v>
      </c>
      <c r="AG611" s="6" t="str">
        <f>Constants!N498</f>
        <v>W</v>
      </c>
      <c r="AH611" s="6" t="str">
        <f>Constants!O498</f>
        <v>M0375 : Cumbria Addictions Service (Humankind)</v>
      </c>
    </row>
    <row r="612" spans="32:34" ht="18" customHeight="1" x14ac:dyDescent="0.35">
      <c r="AF612" s="6" t="str">
        <f>Constants!M499</f>
        <v>County Durham</v>
      </c>
      <c r="AG612" s="6" t="str">
        <f>Constants!N499</f>
        <v>N</v>
      </c>
      <c r="AH612" s="6" t="str">
        <f>Constants!O499</f>
        <v>N0932 : CGL Stockton Recovery Service</v>
      </c>
    </row>
    <row r="613" spans="32:34" ht="18" customHeight="1" x14ac:dyDescent="0.35">
      <c r="AF613" s="6" t="str">
        <f>Constants!M500</f>
        <v>County Durham</v>
      </c>
      <c r="AG613" s="6" t="str">
        <f>Constants!N500</f>
        <v>N</v>
      </c>
      <c r="AH613" s="6" t="str">
        <f>Constants!O500</f>
        <v>N0988 : CGL Gateshead Recovery Partnership</v>
      </c>
    </row>
    <row r="614" spans="32:34" ht="18" customHeight="1" x14ac:dyDescent="0.35">
      <c r="AF614" s="6" t="str">
        <f>Constants!M501</f>
        <v>County Durham</v>
      </c>
      <c r="AG614" s="6" t="str">
        <f>Constants!N501</f>
        <v>N</v>
      </c>
      <c r="AH614" s="6" t="str">
        <f>Constants!O501</f>
        <v>N1005 : Sunderland Integrated Substance Misuse Service</v>
      </c>
    </row>
    <row r="615" spans="32:34" ht="18" customHeight="1" x14ac:dyDescent="0.35">
      <c r="AF615" s="6" t="str">
        <f>Constants!M502</f>
        <v>County Durham</v>
      </c>
      <c r="AG615" s="6" t="str">
        <f>Constants!N502</f>
        <v>N</v>
      </c>
      <c r="AH615" s="6" t="str">
        <f>Constants!O502</f>
        <v>N1010 : County Durham Drug and Alcohol Adult Recovery Service</v>
      </c>
    </row>
    <row r="616" spans="32:34" ht="18" customHeight="1" x14ac:dyDescent="0.35">
      <c r="AF616" s="6" t="str">
        <f>Constants!M503</f>
        <v>County Durham</v>
      </c>
      <c r="AG616" s="6" t="str">
        <f>Constants!N503</f>
        <v>N</v>
      </c>
      <c r="AH616" s="6" t="str">
        <f>Constants!O503</f>
        <v>N1011 : County Durham Drug and Alcohol YP Recovery Service</v>
      </c>
    </row>
    <row r="617" spans="32:34" ht="18" customHeight="1" x14ac:dyDescent="0.35">
      <c r="AF617" s="6" t="str">
        <f>Constants!M504</f>
        <v>County Durham</v>
      </c>
      <c r="AG617" s="6" t="str">
        <f>Constants!N504</f>
        <v>N</v>
      </c>
      <c r="AH617" s="6" t="str">
        <f>Constants!O504</f>
        <v>N1014 : South Tyneside Substance Misuse Service (Humankind)</v>
      </c>
    </row>
    <row r="618" spans="32:34" ht="18" customHeight="1" x14ac:dyDescent="0.35">
      <c r="AF618" s="6" t="str">
        <f>Constants!M505</f>
        <v>County Durham</v>
      </c>
      <c r="AG618" s="6" t="str">
        <f>Constants!N505</f>
        <v>N</v>
      </c>
      <c r="AH618" s="6" t="str">
        <f>Constants!O505</f>
        <v>N1016 : Newcastle Treatment and Recovery - Adult</v>
      </c>
    </row>
    <row r="619" spans="32:34" ht="18" customHeight="1" x14ac:dyDescent="0.35">
      <c r="AF619" s="6" t="str">
        <f>Constants!M506</f>
        <v>County Durham</v>
      </c>
      <c r="AG619" s="6" t="str">
        <f>Constants!N506</f>
        <v>N</v>
      </c>
      <c r="AH619" s="6" t="str">
        <f>Constants!O506</f>
        <v>N1028 : CGL Wear Recovery Sunderland</v>
      </c>
    </row>
    <row r="620" spans="32:34" ht="18" customHeight="1" x14ac:dyDescent="0.35">
      <c r="AF620" s="6" t="str">
        <f>Constants!M507</f>
        <v>County Durham</v>
      </c>
      <c r="AG620" s="6" t="str">
        <f>Constants!N507</f>
        <v>N</v>
      </c>
      <c r="AH620" s="6" t="str">
        <f>Constants!O507</f>
        <v>N1032 : START Hartlepool Adult</v>
      </c>
    </row>
    <row r="621" spans="32:34" ht="18" customHeight="1" x14ac:dyDescent="0.35">
      <c r="AF621" s="6" t="str">
        <f>Constants!M508</f>
        <v>County Durham</v>
      </c>
      <c r="AG621" s="6" t="str">
        <f>Constants!N508</f>
        <v>P</v>
      </c>
      <c r="AH621" s="6" t="str">
        <f>Constants!O508</f>
        <v>P0034 : Yeldall Manor</v>
      </c>
    </row>
    <row r="622" spans="32:34" ht="18" customHeight="1" x14ac:dyDescent="0.35">
      <c r="AF622" s="6" t="str">
        <f>Constants!M509</f>
        <v>County Durham</v>
      </c>
      <c r="AG622" s="6" t="str">
        <f>Constants!N509</f>
        <v>P</v>
      </c>
      <c r="AH622" s="6" t="str">
        <f>Constants!O509</f>
        <v>P1091 : I-Access South West Surrey</v>
      </c>
    </row>
    <row r="623" spans="32:34" ht="18" customHeight="1" x14ac:dyDescent="0.35">
      <c r="AF623" s="6" t="str">
        <f>Constants!M510</f>
        <v>County Durham</v>
      </c>
      <c r="AG623" s="6" t="str">
        <f>Constants!N510</f>
        <v>Q</v>
      </c>
      <c r="AH623" s="6" t="str">
        <f>Constants!O510</f>
        <v>Q1733 : Suffolk Recovery Service - Bury St Edmunds</v>
      </c>
    </row>
    <row r="624" spans="32:34" ht="18" customHeight="1" x14ac:dyDescent="0.35">
      <c r="AF624" s="6" t="str">
        <f>Constants!M511</f>
        <v>County Durham</v>
      </c>
      <c r="AG624" s="6" t="str">
        <f>Constants!N511</f>
        <v>U</v>
      </c>
      <c r="AH624" s="6" t="str">
        <f>Constants!O511</f>
        <v>U0484 : North Yorkshire Horizons Drug and Alcohol Service (Humankind)</v>
      </c>
    </row>
    <row r="625" spans="32:34" ht="18" customHeight="1" x14ac:dyDescent="0.35">
      <c r="AF625" s="6" t="str">
        <f>Constants!M512</f>
        <v>County Durham</v>
      </c>
      <c r="AG625" s="6" t="str">
        <f>Constants!N512</f>
        <v>U</v>
      </c>
      <c r="AH625" s="6" t="str">
        <f>Constants!O512</f>
        <v>U0489 : Forward Leeds Adult (Humankind)</v>
      </c>
    </row>
    <row r="626" spans="32:34" ht="18" customHeight="1" x14ac:dyDescent="0.35">
      <c r="AF626" s="6" t="str">
        <f>Constants!M513</f>
        <v>County Durham</v>
      </c>
      <c r="AG626" s="6" t="str">
        <f>Constants!N513</f>
        <v>U</v>
      </c>
      <c r="AH626" s="6" t="str">
        <f>Constants!O513</f>
        <v>U0509 : Doncaster Drugs Service - CDT</v>
      </c>
    </row>
    <row r="627" spans="32:34" ht="18" customHeight="1" x14ac:dyDescent="0.35">
      <c r="AF627" s="6" t="str">
        <f>Constants!M514</f>
        <v>County Durham</v>
      </c>
      <c r="AG627" s="6" t="str">
        <f>Constants!N514</f>
        <v>U</v>
      </c>
      <c r="AH627" s="6" t="str">
        <f>Constants!O514</f>
        <v>U0577 : Doncaster Criminal Justice Service</v>
      </c>
    </row>
    <row r="628" spans="32:34" ht="18" customHeight="1" x14ac:dyDescent="0.35">
      <c r="AF628" s="6" t="str">
        <f>Constants!M515</f>
        <v>County Durham</v>
      </c>
      <c r="AG628" s="6" t="str">
        <f>Constants!N515</f>
        <v>U</v>
      </c>
      <c r="AH628" s="6" t="str">
        <f>Constants!O515</f>
        <v>U0637 : Changing Lives York</v>
      </c>
    </row>
    <row r="629" spans="32:34" ht="18" customHeight="1" x14ac:dyDescent="0.35">
      <c r="AF629" s="6" t="str">
        <f>Constants!M516</f>
        <v>County Durham</v>
      </c>
      <c r="AG629" s="6" t="str">
        <f>Constants!N516</f>
        <v>U</v>
      </c>
      <c r="AH629" s="6" t="str">
        <f>Constants!O516</f>
        <v>U0654 : New Vision Bradford Adult (Humankind)</v>
      </c>
    </row>
    <row r="630" spans="32:34" ht="18" customHeight="1" x14ac:dyDescent="0.35">
      <c r="AF630" s="6" t="str">
        <f>Constants!M517</f>
        <v>Coventry</v>
      </c>
      <c r="AG630" s="6" t="str">
        <f>Constants!N517</f>
        <v>W</v>
      </c>
      <c r="AH630" s="6" t="str">
        <f>Constants!O517</f>
        <v>M0037 : Phoenix Futures Wirral Adult Services</v>
      </c>
    </row>
    <row r="631" spans="32:34" ht="18" customHeight="1" x14ac:dyDescent="0.35">
      <c r="AF631" s="6" t="str">
        <f>Constants!M518</f>
        <v>Coventry</v>
      </c>
      <c r="AG631" s="6" t="str">
        <f>Constants!N518</f>
        <v>W</v>
      </c>
      <c r="AH631" s="6" t="str">
        <f>Constants!O518</f>
        <v>M0189 : OASIS Recovery Communities Runcorn</v>
      </c>
    </row>
    <row r="632" spans="32:34" ht="18" customHeight="1" x14ac:dyDescent="0.35">
      <c r="AF632" s="6" t="str">
        <f>Constants!M519</f>
        <v>Coventry</v>
      </c>
      <c r="AG632" s="6" t="str">
        <f>Constants!N519</f>
        <v>W</v>
      </c>
      <c r="AH632" s="6" t="str">
        <f>Constants!O519</f>
        <v>M0341 : The Pavilion</v>
      </c>
    </row>
    <row r="633" spans="32:34" ht="18" customHeight="1" x14ac:dyDescent="0.35">
      <c r="AF633" s="6" t="str">
        <f>Constants!M520</f>
        <v>Coventry</v>
      </c>
      <c r="AG633" s="6" t="str">
        <f>Constants!N520</f>
        <v>P</v>
      </c>
      <c r="AH633" s="6" t="str">
        <f>Constants!O520</f>
        <v>P0523 : ANA</v>
      </c>
    </row>
    <row r="634" spans="32:34" ht="18" customHeight="1" x14ac:dyDescent="0.35">
      <c r="AF634" s="6" t="str">
        <f>Constants!M521</f>
        <v>Coventry</v>
      </c>
      <c r="AG634" s="6" t="str">
        <f>Constants!N521</f>
        <v>Q</v>
      </c>
      <c r="AH634" s="6" t="str">
        <f>Constants!O521</f>
        <v>Q1647 : Via - Passmores House</v>
      </c>
    </row>
    <row r="635" spans="32:34" ht="18" customHeight="1" x14ac:dyDescent="0.35">
      <c r="AF635" s="6" t="str">
        <f>Constants!M522</f>
        <v>Coventry</v>
      </c>
      <c r="AG635" s="6" t="str">
        <f>Constants!N522</f>
        <v>Q</v>
      </c>
      <c r="AH635" s="6" t="str">
        <f>Constants!O522</f>
        <v>Q1728 : Oxygen Recovery Service</v>
      </c>
    </row>
    <row r="636" spans="32:34" ht="18" customHeight="1" x14ac:dyDescent="0.35">
      <c r="AF636" s="6" t="str">
        <f>Constants!M523</f>
        <v>Coventry</v>
      </c>
      <c r="AG636" s="6" t="str">
        <f>Constants!N523</f>
        <v>R</v>
      </c>
      <c r="AH636" s="6" t="str">
        <f>Constants!O523</f>
        <v>R0092 : BAC O'Connor</v>
      </c>
    </row>
    <row r="637" spans="32:34" ht="18" customHeight="1" x14ac:dyDescent="0.35">
      <c r="AF637" s="6" t="str">
        <f>Constants!M524</f>
        <v>Coventry</v>
      </c>
      <c r="AG637" s="6" t="str">
        <f>Constants!N524</f>
        <v>R</v>
      </c>
      <c r="AH637" s="6" t="str">
        <f>Constants!O524</f>
        <v>R0473 : IRiS</v>
      </c>
    </row>
    <row r="638" spans="32:34" ht="18" customHeight="1" x14ac:dyDescent="0.35">
      <c r="AF638" s="6" t="str">
        <f>Constants!M525</f>
        <v>Coventry</v>
      </c>
      <c r="AG638" s="6" t="str">
        <f>Constants!N525</f>
        <v>R</v>
      </c>
      <c r="AH638" s="6" t="str">
        <f>Constants!O525</f>
        <v>R0479 : Staffordshire Inpatients</v>
      </c>
    </row>
    <row r="639" spans="32:34" ht="18" customHeight="1" x14ac:dyDescent="0.35">
      <c r="AF639" s="6" t="str">
        <f>Constants!M526</f>
        <v>Coventry</v>
      </c>
      <c r="AG639" s="6" t="str">
        <f>Constants!N526</f>
        <v>R</v>
      </c>
      <c r="AH639" s="6" t="str">
        <f>Constants!O526</f>
        <v>R0480 : SIAS (Adult)</v>
      </c>
    </row>
    <row r="640" spans="32:34" ht="18" customHeight="1" x14ac:dyDescent="0.35">
      <c r="AF640" s="6" t="str">
        <f>Constants!M527</f>
        <v>Coventry</v>
      </c>
      <c r="AG640" s="6" t="str">
        <f>Constants!N527</f>
        <v>R</v>
      </c>
      <c r="AH640" s="6" t="str">
        <f>Constants!O527</f>
        <v>R0487 : CGL Birmingham ROR - Park House</v>
      </c>
    </row>
    <row r="641" spans="32:34" ht="18" customHeight="1" x14ac:dyDescent="0.35">
      <c r="AF641" s="6" t="str">
        <f>Constants!M528</f>
        <v>Coventry</v>
      </c>
      <c r="AG641" s="6" t="str">
        <f>Constants!N528</f>
        <v>R</v>
      </c>
      <c r="AH641" s="6" t="str">
        <f>Constants!O528</f>
        <v>R0488 : Worcestershire Recovery Partnership (Adult)</v>
      </c>
    </row>
    <row r="642" spans="32:34" ht="18" customHeight="1" x14ac:dyDescent="0.35">
      <c r="AF642" s="6" t="str">
        <f>Constants!M529</f>
        <v>Coventry</v>
      </c>
      <c r="AG642" s="6" t="str">
        <f>Constants!N529</f>
        <v>R</v>
      </c>
      <c r="AH642" s="6" t="str">
        <f>Constants!O529</f>
        <v>R0506 : CGL Coventry</v>
      </c>
    </row>
    <row r="643" spans="32:34" ht="18" customHeight="1" x14ac:dyDescent="0.35">
      <c r="AF643" s="6" t="str">
        <f>Constants!M530</f>
        <v>Coventry</v>
      </c>
      <c r="AG643" s="6" t="str">
        <f>Constants!N530</f>
        <v>R</v>
      </c>
      <c r="AH643" s="6" t="str">
        <f>Constants!O530</f>
        <v>R0510 : CGL Warwickshire Services</v>
      </c>
    </row>
    <row r="644" spans="32:34" ht="18" customHeight="1" x14ac:dyDescent="0.35">
      <c r="AF644" s="6" t="str">
        <f>Constants!M531</f>
        <v>Coventry</v>
      </c>
      <c r="AG644" s="6" t="str">
        <f>Constants!N531</f>
        <v>R</v>
      </c>
      <c r="AH644" s="6" t="str">
        <f>Constants!O531</f>
        <v>R0511 : CGL Coventry YP</v>
      </c>
    </row>
    <row r="645" spans="32:34" ht="18" customHeight="1" x14ac:dyDescent="0.35">
      <c r="AF645" s="6" t="str">
        <f>Constants!M532</f>
        <v>Coventry</v>
      </c>
      <c r="AG645" s="6" t="str">
        <f>Constants!N532</f>
        <v>S</v>
      </c>
      <c r="AH645" s="6" t="str">
        <f>Constants!O532</f>
        <v>SD303 : BOSENCE FARM COMMUNITY LTD</v>
      </c>
    </row>
    <row r="646" spans="32:34" ht="18" customHeight="1" x14ac:dyDescent="0.35">
      <c r="AF646" s="6" t="str">
        <f>Constants!M533</f>
        <v>Coventry</v>
      </c>
      <c r="AG646" s="6" t="str">
        <f>Constants!N533</f>
        <v>S</v>
      </c>
      <c r="AH646" s="6" t="str">
        <f>Constants!O533</f>
        <v>SJ302 : BROADWAY LODGE</v>
      </c>
    </row>
    <row r="647" spans="32:34" ht="18" customHeight="1" x14ac:dyDescent="0.35">
      <c r="AF647" s="6" t="str">
        <f>Constants!M534</f>
        <v>Coventry</v>
      </c>
      <c r="AG647" s="6" t="str">
        <f>Constants!N534</f>
        <v>S</v>
      </c>
      <c r="AH647" s="6" t="str">
        <f>Constants!O534</f>
        <v>SJ308 : Sefton Park</v>
      </c>
    </row>
    <row r="648" spans="32:34" ht="18" customHeight="1" x14ac:dyDescent="0.35">
      <c r="AF648" s="6" t="str">
        <f>Constants!M535</f>
        <v>Coventry</v>
      </c>
      <c r="AG648" s="6" t="str">
        <f>Constants!N535</f>
        <v>T</v>
      </c>
      <c r="AH648" s="6" t="str">
        <f>Constants!O535</f>
        <v>T0005 : Derbyshire Recovery Partnership</v>
      </c>
    </row>
    <row r="649" spans="32:34" ht="18" customHeight="1" x14ac:dyDescent="0.35">
      <c r="AF649" s="6" t="str">
        <f>Constants!M536</f>
        <v>Coventry</v>
      </c>
      <c r="AG649" s="6" t="str">
        <f>Constants!N536</f>
        <v>T</v>
      </c>
      <c r="AH649" s="6" t="str">
        <f>Constants!O536</f>
        <v>T1175 : Derby City Prescribing Service</v>
      </c>
    </row>
    <row r="650" spans="32:34" ht="18" customHeight="1" x14ac:dyDescent="0.35">
      <c r="AF650" s="6" t="str">
        <f>Constants!M537</f>
        <v>Coventry</v>
      </c>
      <c r="AG650" s="6" t="str">
        <f>Constants!N537</f>
        <v>T</v>
      </c>
      <c r="AH650" s="6" t="str">
        <f>Constants!O537</f>
        <v>T1219 : Turning Point Leicester Adult</v>
      </c>
    </row>
    <row r="651" spans="32:34" ht="18" customHeight="1" x14ac:dyDescent="0.35">
      <c r="AF651" s="6" t="str">
        <f>Constants!M538</f>
        <v>Coventry</v>
      </c>
      <c r="AG651" s="6" t="str">
        <f>Constants!N538</f>
        <v>T</v>
      </c>
      <c r="AH651" s="6" t="str">
        <f>Constants!O538</f>
        <v>T1224 : New Oakwood Lodge - Derby Rehab (Phoenix Futures)</v>
      </c>
    </row>
    <row r="652" spans="32:34" ht="18" customHeight="1" x14ac:dyDescent="0.35">
      <c r="AF652" s="6" t="str">
        <f>Constants!M539</f>
        <v>Coventry</v>
      </c>
      <c r="AG652" s="6" t="str">
        <f>Constants!N539</f>
        <v>U</v>
      </c>
      <c r="AH652" s="6" t="str">
        <f>Constants!O539</f>
        <v>U0430 : Oasis Recovery Communities Bradford</v>
      </c>
    </row>
    <row r="653" spans="32:34" ht="18" customHeight="1" x14ac:dyDescent="0.35">
      <c r="AF653" s="6" t="str">
        <f>Constants!M540</f>
        <v>Coventry</v>
      </c>
      <c r="AG653" s="6" t="str">
        <f>Constants!N540</f>
        <v>U</v>
      </c>
      <c r="AH653" s="6" t="str">
        <f>Constants!O540</f>
        <v>U0515 : Phoenix Futures Sheffield Family Service</v>
      </c>
    </row>
    <row r="654" spans="32:34" ht="18" customHeight="1" x14ac:dyDescent="0.35">
      <c r="AF654" s="6" t="str">
        <f>Constants!M541</f>
        <v>Croydon</v>
      </c>
      <c r="AG654" s="6" t="str">
        <f>Constants!N541</f>
        <v>L</v>
      </c>
      <c r="AH654" s="6" t="str">
        <f>Constants!O541</f>
        <v>L0296 : Kairos Community Trust (Rehab)</v>
      </c>
    </row>
    <row r="655" spans="32:34" ht="18" customHeight="1" x14ac:dyDescent="0.35">
      <c r="AF655" s="6" t="str">
        <f>Constants!M542</f>
        <v>Croydon</v>
      </c>
      <c r="AG655" s="6" t="str">
        <f>Constants!N542</f>
        <v>L</v>
      </c>
      <c r="AH655" s="6" t="str">
        <f>Constants!O542</f>
        <v>L0330 : Equinox (Detox)</v>
      </c>
    </row>
    <row r="656" spans="32:34" ht="18" customHeight="1" x14ac:dyDescent="0.35">
      <c r="AF656" s="6" t="str">
        <f>Constants!M543</f>
        <v>Croydon</v>
      </c>
      <c r="AG656" s="6" t="str">
        <f>Constants!N543</f>
        <v>L</v>
      </c>
      <c r="AH656" s="6" t="str">
        <f>Constants!O543</f>
        <v>L0973 : Croydon YP Recovery Network</v>
      </c>
    </row>
    <row r="657" spans="32:34" ht="18" customHeight="1" x14ac:dyDescent="0.35">
      <c r="AF657" s="6" t="str">
        <f>Constants!M544</f>
        <v>Croydon</v>
      </c>
      <c r="AG657" s="6" t="str">
        <f>Constants!N544</f>
        <v>L</v>
      </c>
      <c r="AH657" s="6" t="str">
        <f>Constants!O544</f>
        <v>L1195 : Consortium - Assessment and Treatment Team - Lorraine Hewitt House</v>
      </c>
    </row>
    <row r="658" spans="32:34" ht="18" customHeight="1" x14ac:dyDescent="0.35">
      <c r="AF658" s="6" t="str">
        <f>Constants!M545</f>
        <v>Croydon</v>
      </c>
      <c r="AG658" s="6" t="str">
        <f>Constants!N545</f>
        <v>L</v>
      </c>
      <c r="AH658" s="6" t="str">
        <f>Constants!O545</f>
        <v>L1198 : Consortium - Central Team - Lorraine Hewitt House</v>
      </c>
    </row>
    <row r="659" spans="32:34" ht="18" customHeight="1" x14ac:dyDescent="0.35">
      <c r="AF659" s="6" t="str">
        <f>Constants!M546</f>
        <v>Croydon</v>
      </c>
      <c r="AG659" s="6" t="str">
        <f>Constants!N546</f>
        <v>L</v>
      </c>
      <c r="AH659" s="6" t="str">
        <f>Constants!O546</f>
        <v>L1199 : Consortium - Shared Care</v>
      </c>
    </row>
    <row r="660" spans="32:34" ht="18" customHeight="1" x14ac:dyDescent="0.35">
      <c r="AF660" s="6" t="str">
        <f>Constants!M547</f>
        <v>Croydon</v>
      </c>
      <c r="AG660" s="6" t="str">
        <f>Constants!N547</f>
        <v>L</v>
      </c>
      <c r="AH660" s="6" t="str">
        <f>Constants!O547</f>
        <v>L1238 : Kairos Community Trust Garden Day Programme</v>
      </c>
    </row>
    <row r="661" spans="32:34" ht="18" customHeight="1" x14ac:dyDescent="0.35">
      <c r="AF661" s="6" t="str">
        <f>Constants!M548</f>
        <v>Croydon</v>
      </c>
      <c r="AG661" s="6" t="str">
        <f>Constants!N548</f>
        <v>L</v>
      </c>
      <c r="AH661" s="6" t="str">
        <f>Constants!O548</f>
        <v>L1256 : Croydon Adult Recovery Network</v>
      </c>
    </row>
    <row r="662" spans="32:34" ht="18" customHeight="1" x14ac:dyDescent="0.35">
      <c r="AF662" s="6" t="str">
        <f>Constants!M549</f>
        <v>Croydon</v>
      </c>
      <c r="AG662" s="6" t="str">
        <f>Constants!N549</f>
        <v>L</v>
      </c>
      <c r="AH662" s="6" t="str">
        <f>Constants!O549</f>
        <v>L1275 : INSPIRE Sutton</v>
      </c>
    </row>
    <row r="663" spans="32:34" ht="18" customHeight="1" x14ac:dyDescent="0.35">
      <c r="AF663" s="6" t="str">
        <f>Constants!M550</f>
        <v>Croydon</v>
      </c>
      <c r="AG663" s="6" t="str">
        <f>Constants!N550</f>
        <v>L</v>
      </c>
      <c r="AH663" s="6" t="str">
        <f>Constants!O550</f>
        <v>L1292 : Addictions Recovery Community Hounslow (ARC Hounslow)</v>
      </c>
    </row>
    <row r="664" spans="32:34" ht="18" customHeight="1" x14ac:dyDescent="0.35">
      <c r="AF664" s="6" t="str">
        <f>Constants!M551</f>
        <v>Croydon</v>
      </c>
      <c r="AG664" s="6" t="str">
        <f>Constants!N551</f>
        <v>L</v>
      </c>
      <c r="AH664" s="6" t="str">
        <f>Constants!O551</f>
        <v>L1308 : Guy's and St Thomas' NHS Foundation Trust Inpatient Detox Unit</v>
      </c>
    </row>
    <row r="665" spans="32:34" ht="18" customHeight="1" x14ac:dyDescent="0.35">
      <c r="AF665" s="6" t="str">
        <f>Constants!M552</f>
        <v>Croydon</v>
      </c>
      <c r="AG665" s="6" t="str">
        <f>Constants!N552</f>
        <v>L</v>
      </c>
      <c r="AH665" s="6" t="str">
        <f>Constants!O552</f>
        <v>L1311 : CGL Croydon Adult</v>
      </c>
    </row>
    <row r="666" spans="32:34" ht="18" customHeight="1" x14ac:dyDescent="0.35">
      <c r="AF666" s="6" t="str">
        <f>Constants!M553</f>
        <v>Croydon</v>
      </c>
      <c r="AG666" s="6" t="str">
        <f>Constants!N553</f>
        <v>L</v>
      </c>
      <c r="AH666" s="6" t="str">
        <f>Constants!O553</f>
        <v>L1312 : Guy's and St Thomas' NHS Foundation Trust Non-rough sleeping Addictions Clinical Care Suite</v>
      </c>
    </row>
    <row r="667" spans="32:34" ht="18" customHeight="1" x14ac:dyDescent="0.35">
      <c r="AF667" s="6" t="str">
        <f>Constants!M554</f>
        <v>Croydon</v>
      </c>
      <c r="AG667" s="6" t="str">
        <f>Constants!N554</f>
        <v>L</v>
      </c>
      <c r="AH667" s="6" t="str">
        <f>Constants!O554</f>
        <v>L2000 : CGL Croydon YP</v>
      </c>
    </row>
    <row r="668" spans="32:34" ht="18" customHeight="1" x14ac:dyDescent="0.35">
      <c r="AF668" s="6" t="str">
        <f>Constants!M555</f>
        <v>Croydon</v>
      </c>
      <c r="AG668" s="6" t="str">
        <f>Constants!N555</f>
        <v>L</v>
      </c>
      <c r="AH668" s="6" t="str">
        <f>Constants!O555</f>
        <v>L5046 : Mount Carmel (Rehab)</v>
      </c>
    </row>
    <row r="669" spans="32:34" ht="18" customHeight="1" x14ac:dyDescent="0.35">
      <c r="AF669" s="6" t="str">
        <f>Constants!M556</f>
        <v>Croydon</v>
      </c>
      <c r="AG669" s="6" t="str">
        <f>Constants!N556</f>
        <v>P</v>
      </c>
      <c r="AH669" s="6" t="str">
        <f>Constants!O556</f>
        <v>P0544 : Francis HouseStreetsceneSouthampton</v>
      </c>
    </row>
    <row r="670" spans="32:34" ht="18" customHeight="1" x14ac:dyDescent="0.35">
      <c r="AF670" s="6" t="str">
        <f>Constants!M557</f>
        <v>Croydon</v>
      </c>
      <c r="AG670" s="6" t="str">
        <f>Constants!N557</f>
        <v>P</v>
      </c>
      <c r="AH670" s="6" t="str">
        <f>Constants!O557</f>
        <v>P0611 : Bridge House</v>
      </c>
    </row>
    <row r="671" spans="32:34" ht="18" customHeight="1" x14ac:dyDescent="0.35">
      <c r="AF671" s="6" t="str">
        <f>Constants!M558</f>
        <v>Croydon</v>
      </c>
      <c r="AG671" s="6" t="str">
        <f>Constants!N558</f>
        <v>P</v>
      </c>
      <c r="AH671" s="6" t="str">
        <f>Constants!O558</f>
        <v>P1084 : Havant - Inclusion Recovery Hampshire</v>
      </c>
    </row>
    <row r="672" spans="32:34" ht="18" customHeight="1" x14ac:dyDescent="0.35">
      <c r="AF672" s="6" t="str">
        <f>Constants!M559</f>
        <v>Croydon</v>
      </c>
      <c r="AG672" s="6" t="str">
        <f>Constants!N559</f>
        <v>P</v>
      </c>
      <c r="AH672" s="6" t="str">
        <f>Constants!O559</f>
        <v>P1089 : I-Access North West Surrey</v>
      </c>
    </row>
    <row r="673" spans="32:34" ht="18" customHeight="1" x14ac:dyDescent="0.35">
      <c r="AF673" s="6" t="str">
        <f>Constants!M560</f>
        <v>Croydon</v>
      </c>
      <c r="AG673" s="6" t="str">
        <f>Constants!N560</f>
        <v>P</v>
      </c>
      <c r="AH673" s="6" t="str">
        <f>Constants!O560</f>
        <v>P1090 : I-Access East Surrey</v>
      </c>
    </row>
    <row r="674" spans="32:34" ht="18" customHeight="1" x14ac:dyDescent="0.35">
      <c r="AF674" s="6" t="str">
        <f>Constants!M561</f>
        <v>Croydon</v>
      </c>
      <c r="AG674" s="6" t="str">
        <f>Constants!N561</f>
        <v>Q</v>
      </c>
      <c r="AH674" s="6" t="str">
        <f>Constants!O561</f>
        <v>Q1647 : Via - Passmores House</v>
      </c>
    </row>
    <row r="675" spans="32:34" ht="18" customHeight="1" x14ac:dyDescent="0.35">
      <c r="AF675" s="6" t="str">
        <f>Constants!M562</f>
        <v>Croydon</v>
      </c>
      <c r="AG675" s="6" t="str">
        <f>Constants!N562</f>
        <v>S</v>
      </c>
      <c r="AH675" s="6" t="str">
        <f>Constants!O562</f>
        <v>SB317 : StreetScene Bournemouth</v>
      </c>
    </row>
    <row r="676" spans="32:34" ht="18" customHeight="1" x14ac:dyDescent="0.35">
      <c r="AF676" s="6" t="str">
        <f>Constants!M563</f>
        <v>Croydon</v>
      </c>
      <c r="AG676" s="6" t="str">
        <f>Constants!N563</f>
        <v>S</v>
      </c>
      <c r="AH676" s="6" t="str">
        <f>Constants!O563</f>
        <v>SD301 : We Are With You Chy</v>
      </c>
    </row>
    <row r="677" spans="32:34" ht="18" customHeight="1" x14ac:dyDescent="0.35">
      <c r="AF677" s="6" t="str">
        <f>Constants!M564</f>
        <v>Croydon</v>
      </c>
      <c r="AG677" s="6" t="str">
        <f>Constants!N564</f>
        <v>S</v>
      </c>
      <c r="AH677" s="6" t="str">
        <f>Constants!O564</f>
        <v>SD303 : BOSENCE FARM COMMUNITY LTD</v>
      </c>
    </row>
    <row r="678" spans="32:34" ht="18" customHeight="1" x14ac:dyDescent="0.35">
      <c r="AF678" s="6" t="str">
        <f>Constants!M565</f>
        <v>Croydon</v>
      </c>
      <c r="AG678" s="6" t="str">
        <f>Constants!N565</f>
        <v>S</v>
      </c>
      <c r="AH678" s="6" t="str">
        <f>Constants!O565</f>
        <v>SG309 : THE NELSON TRUST</v>
      </c>
    </row>
    <row r="679" spans="32:34" ht="18" customHeight="1" x14ac:dyDescent="0.35">
      <c r="AF679" s="6" t="str">
        <f>Constants!M566</f>
        <v>Croydon</v>
      </c>
      <c r="AG679" s="6" t="str">
        <f>Constants!N566</f>
        <v>S</v>
      </c>
      <c r="AH679" s="6" t="str">
        <f>Constants!O566</f>
        <v>SH307 : Jasmine Mother's Recovery (Trevi)</v>
      </c>
    </row>
    <row r="680" spans="32:34" ht="18" customHeight="1" x14ac:dyDescent="0.35">
      <c r="AF680" s="6" t="str">
        <f>Constants!M567</f>
        <v>Croydon</v>
      </c>
      <c r="AG680" s="6" t="str">
        <f>Constants!N567</f>
        <v>S</v>
      </c>
      <c r="AH680" s="6" t="str">
        <f>Constants!O567</f>
        <v>SJ308 : Sefton Park</v>
      </c>
    </row>
    <row r="681" spans="32:34" ht="18" customHeight="1" x14ac:dyDescent="0.35">
      <c r="AF681" s="6" t="str">
        <f>Constants!M568</f>
        <v>Croydon</v>
      </c>
      <c r="AG681" s="6" t="str">
        <f>Constants!N568</f>
        <v>S</v>
      </c>
      <c r="AH681" s="6" t="str">
        <f>Constants!O568</f>
        <v>SO203 : Forward Trust - Clouds House</v>
      </c>
    </row>
    <row r="682" spans="32:34" ht="18" customHeight="1" x14ac:dyDescent="0.35">
      <c r="AF682" s="6" t="str">
        <f>Constants!M569</f>
        <v>Cumbria</v>
      </c>
      <c r="AG682" s="6" t="str">
        <f>Constants!N569</f>
        <v>W</v>
      </c>
      <c r="AH682" s="6" t="str">
        <f>Constants!O569</f>
        <v>M0243 : GMMH The Chapman-Barker Unit</v>
      </c>
    </row>
    <row r="683" spans="32:34" ht="18" customHeight="1" x14ac:dyDescent="0.35">
      <c r="AF683" s="6" t="str">
        <f>Constants!M570</f>
        <v>Cumbria</v>
      </c>
      <c r="AG683" s="6" t="str">
        <f>Constants!N570</f>
        <v>W</v>
      </c>
      <c r="AH683" s="6" t="str">
        <f>Constants!O570</f>
        <v>M0290 : GMMH Cumbria Community</v>
      </c>
    </row>
    <row r="684" spans="32:34" ht="18" customHeight="1" x14ac:dyDescent="0.35">
      <c r="AF684" s="6" t="str">
        <f>Constants!M571</f>
        <v>Cumbria</v>
      </c>
      <c r="AG684" s="6" t="str">
        <f>Constants!N571</f>
        <v>W</v>
      </c>
      <c r="AH684" s="6" t="str">
        <f>Constants!O571</f>
        <v>M0314 : CGL North Lancs Inspire</v>
      </c>
    </row>
    <row r="685" spans="32:34" ht="18" customHeight="1" x14ac:dyDescent="0.35">
      <c r="AF685" s="6" t="str">
        <f>Constants!M572</f>
        <v>Cumbria</v>
      </c>
      <c r="AG685" s="6" t="str">
        <f>Constants!N572</f>
        <v>W</v>
      </c>
      <c r="AH685" s="6" t="str">
        <f>Constants!O572</f>
        <v>M0341 : The Pavilion</v>
      </c>
    </row>
    <row r="686" spans="32:34" ht="18" customHeight="1" x14ac:dyDescent="0.35">
      <c r="AF686" s="6" t="str">
        <f>Constants!M573</f>
        <v>Cumbria</v>
      </c>
      <c r="AG686" s="6" t="str">
        <f>Constants!N573</f>
        <v>W</v>
      </c>
      <c r="AH686" s="6" t="str">
        <f>Constants!O573</f>
        <v>M0347 : Blackpool Horizon/Delphi Medical</v>
      </c>
    </row>
    <row r="687" spans="32:34" ht="18" customHeight="1" x14ac:dyDescent="0.35">
      <c r="AF687" s="6" t="str">
        <f>Constants!M574</f>
        <v>Cumbria</v>
      </c>
      <c r="AG687" s="6" t="str">
        <f>Constants!N574</f>
        <v>W</v>
      </c>
      <c r="AH687" s="6" t="str">
        <f>Constants!O574</f>
        <v>M0357 : Parkland Place Lancashire</v>
      </c>
    </row>
    <row r="688" spans="32:34" ht="18" customHeight="1" x14ac:dyDescent="0.35">
      <c r="AF688" s="6" t="str">
        <f>Constants!M575</f>
        <v>Cumbria</v>
      </c>
      <c r="AG688" s="6" t="str">
        <f>Constants!N575</f>
        <v>W</v>
      </c>
      <c r="AH688" s="6" t="str">
        <f>Constants!O575</f>
        <v>M0375 : Cumbria Addictions Service (Humankind)</v>
      </c>
    </row>
    <row r="689" spans="32:34" ht="18" customHeight="1" x14ac:dyDescent="0.35">
      <c r="AF689" s="6" t="str">
        <f>Constants!M576</f>
        <v>Cumbria</v>
      </c>
      <c r="AG689" s="6" t="str">
        <f>Constants!N576</f>
        <v>N</v>
      </c>
      <c r="AH689" s="6" t="str">
        <f>Constants!O576</f>
        <v>N1010 : County Durham Drug and Alcohol Adult Recovery Service</v>
      </c>
    </row>
    <row r="690" spans="32:34" ht="18" customHeight="1" x14ac:dyDescent="0.35">
      <c r="AF690" s="6" t="str">
        <f>Constants!M577</f>
        <v>Cumbria</v>
      </c>
      <c r="AG690" s="6" t="str">
        <f>Constants!N577</f>
        <v>N</v>
      </c>
      <c r="AH690" s="6" t="str">
        <f>Constants!O577</f>
        <v>N1014 : South Tyneside Substance Misuse Service (Humankind)</v>
      </c>
    </row>
    <row r="691" spans="32:34" ht="18" customHeight="1" x14ac:dyDescent="0.35">
      <c r="AF691" s="6" t="str">
        <f>Constants!M578</f>
        <v>Cumbria</v>
      </c>
      <c r="AG691" s="6" t="str">
        <f>Constants!N578</f>
        <v>N</v>
      </c>
      <c r="AH691" s="6" t="str">
        <f>Constants!O578</f>
        <v>N1016 : Newcastle Treatment and Recovery - Adult</v>
      </c>
    </row>
    <row r="692" spans="32:34" ht="18" customHeight="1" x14ac:dyDescent="0.35">
      <c r="AF692" s="6" t="str">
        <f>Constants!M579</f>
        <v>Cumbria</v>
      </c>
      <c r="AG692" s="6" t="str">
        <f>Constants!N579</f>
        <v>T</v>
      </c>
      <c r="AH692" s="6" t="str">
        <f>Constants!O579</f>
        <v>T1208 : Nottingham Recovery Network</v>
      </c>
    </row>
    <row r="693" spans="32:34" ht="18" customHeight="1" x14ac:dyDescent="0.35">
      <c r="AF693" s="6" t="str">
        <f>Constants!M580</f>
        <v>Cumbria</v>
      </c>
      <c r="AG693" s="6" t="str">
        <f>Constants!N580</f>
        <v>U</v>
      </c>
      <c r="AH693" s="6" t="str">
        <f>Constants!O580</f>
        <v>U0484 : North Yorkshire Horizons Drug and Alcohol Service (Humankind)</v>
      </c>
    </row>
    <row r="694" spans="32:34" ht="18" customHeight="1" x14ac:dyDescent="0.35">
      <c r="AF694" s="6" t="str">
        <f>Constants!M581</f>
        <v>Cumbria</v>
      </c>
      <c r="AG694" s="6" t="str">
        <f>Constants!N581</f>
        <v>U</v>
      </c>
      <c r="AH694" s="6" t="str">
        <f>Constants!O581</f>
        <v>U0489 : Forward Leeds Adult (Humankind)</v>
      </c>
    </row>
    <row r="695" spans="32:34" ht="18" customHeight="1" x14ac:dyDescent="0.35">
      <c r="AF695" s="6" t="str">
        <f>Constants!M582</f>
        <v>Cumbria</v>
      </c>
      <c r="AG695" s="6" t="str">
        <f>Constants!N582</f>
        <v>U</v>
      </c>
      <c r="AH695" s="6" t="str">
        <f>Constants!O582</f>
        <v>U0514 : Phoenix Futures Sheffield Adult Service</v>
      </c>
    </row>
    <row r="696" spans="32:34" ht="18" customHeight="1" x14ac:dyDescent="0.35">
      <c r="AF696" s="6" t="str">
        <f>Constants!M583</f>
        <v>Cumbria</v>
      </c>
      <c r="AG696" s="6" t="str">
        <f>Constants!N583</f>
        <v>U</v>
      </c>
      <c r="AH696" s="6" t="str">
        <f>Constants!O583</f>
        <v>U0515 : Phoenix Futures Sheffield Family Service</v>
      </c>
    </row>
    <row r="697" spans="32:34" ht="18" customHeight="1" x14ac:dyDescent="0.35">
      <c r="AF697" s="6" t="str">
        <f>Constants!M584</f>
        <v>Darlington</v>
      </c>
      <c r="AG697" s="6" t="str">
        <f>Constants!N584</f>
        <v>W</v>
      </c>
      <c r="AH697" s="6" t="str">
        <f>Constants!O584</f>
        <v>M0341 : The Pavilion</v>
      </c>
    </row>
    <row r="698" spans="32:34" ht="18" customHeight="1" x14ac:dyDescent="0.35">
      <c r="AF698" s="6" t="str">
        <f>Constants!M585</f>
        <v>Darlington</v>
      </c>
      <c r="AG698" s="6" t="str">
        <f>Constants!N585</f>
        <v>N</v>
      </c>
      <c r="AH698" s="6" t="str">
        <f>Constants!O585</f>
        <v>N1010 : County Durham Drug and Alcohol Adult Recovery Service</v>
      </c>
    </row>
    <row r="699" spans="32:34" ht="18" customHeight="1" x14ac:dyDescent="0.35">
      <c r="AF699" s="6" t="str">
        <f>Constants!M586</f>
        <v>Darlington</v>
      </c>
      <c r="AG699" s="6" t="str">
        <f>Constants!N586</f>
        <v>N</v>
      </c>
      <c r="AH699" s="6" t="str">
        <f>Constants!O586</f>
        <v>N1014 : South Tyneside Substance Misuse Service (Humankind)</v>
      </c>
    </row>
    <row r="700" spans="32:34" ht="18" customHeight="1" x14ac:dyDescent="0.35">
      <c r="AF700" s="6" t="str">
        <f>Constants!M587</f>
        <v>Darlington</v>
      </c>
      <c r="AG700" s="6" t="str">
        <f>Constants!N587</f>
        <v>N</v>
      </c>
      <c r="AH700" s="6" t="str">
        <f>Constants!O587</f>
        <v>N1023 : We Are With You - Darlington Adult - STRIDE</v>
      </c>
    </row>
    <row r="701" spans="32:34" ht="18" customHeight="1" x14ac:dyDescent="0.35">
      <c r="AF701" s="6" t="str">
        <f>Constants!M588</f>
        <v>Darlington</v>
      </c>
      <c r="AG701" s="6" t="str">
        <f>Constants!N588</f>
        <v>Q</v>
      </c>
      <c r="AH701" s="6" t="str">
        <f>Constants!O588</f>
        <v>Q1758 : Addiction Recovery Community MK</v>
      </c>
    </row>
    <row r="702" spans="32:34" ht="18" customHeight="1" x14ac:dyDescent="0.35">
      <c r="AF702" s="6" t="str">
        <f>Constants!M589</f>
        <v>Darlington</v>
      </c>
      <c r="AG702" s="6" t="str">
        <f>Constants!N589</f>
        <v>R</v>
      </c>
      <c r="AH702" s="6" t="str">
        <f>Constants!O589</f>
        <v>R0472 : Livingstone House</v>
      </c>
    </row>
    <row r="703" spans="32:34" ht="18" customHeight="1" x14ac:dyDescent="0.35">
      <c r="AF703" s="6" t="str">
        <f>Constants!M590</f>
        <v>Darlington</v>
      </c>
      <c r="AG703" s="6" t="str">
        <f>Constants!N590</f>
        <v>S</v>
      </c>
      <c r="AH703" s="6" t="str">
        <f>Constants!O590</f>
        <v>SL205 : PostScript360</v>
      </c>
    </row>
    <row r="704" spans="32:34" ht="18" customHeight="1" x14ac:dyDescent="0.35">
      <c r="AF704" s="6" t="str">
        <f>Constants!M591</f>
        <v>Darlington</v>
      </c>
      <c r="AG704" s="6" t="str">
        <f>Constants!N591</f>
        <v>U</v>
      </c>
      <c r="AH704" s="6" t="str">
        <f>Constants!O591</f>
        <v>U0484 : North Yorkshire Horizons Drug and Alcohol Service (Humankind)</v>
      </c>
    </row>
    <row r="705" spans="32:34" ht="18" customHeight="1" x14ac:dyDescent="0.35">
      <c r="AF705" s="6" t="str">
        <f>Constants!M592</f>
        <v>Darlington</v>
      </c>
      <c r="AG705" s="6" t="str">
        <f>Constants!N592</f>
        <v>U</v>
      </c>
      <c r="AH705" s="6" t="str">
        <f>Constants!O592</f>
        <v>U0635 : Barnsley Substance Misuse Service (Humankind)</v>
      </c>
    </row>
    <row r="706" spans="32:34" ht="18" customHeight="1" x14ac:dyDescent="0.35">
      <c r="AF706" s="6" t="str">
        <f>Constants!M593</f>
        <v>Derby</v>
      </c>
      <c r="AG706" s="6" t="str">
        <f>Constants!N593</f>
        <v>W</v>
      </c>
      <c r="AH706" s="6" t="str">
        <f>Constants!O593</f>
        <v>M0037 : Phoenix Futures Wirral Adult Services</v>
      </c>
    </row>
    <row r="707" spans="32:34" ht="18" customHeight="1" x14ac:dyDescent="0.35">
      <c r="AF707" s="6" t="str">
        <f>Constants!M594</f>
        <v>Derby</v>
      </c>
      <c r="AG707" s="6" t="str">
        <f>Constants!N594</f>
        <v>W</v>
      </c>
      <c r="AH707" s="6" t="str">
        <f>Constants!O594</f>
        <v>M0051 : Littledale Hall</v>
      </c>
    </row>
    <row r="708" spans="32:34" ht="18" customHeight="1" x14ac:dyDescent="0.35">
      <c r="AF708" s="6" t="str">
        <f>Constants!M595</f>
        <v>Derby</v>
      </c>
      <c r="AG708" s="6" t="str">
        <f>Constants!N595</f>
        <v>P</v>
      </c>
      <c r="AH708" s="6" t="str">
        <f>Constants!O595</f>
        <v>P0034 : Yeldall Manor</v>
      </c>
    </row>
    <row r="709" spans="32:34" ht="18" customHeight="1" x14ac:dyDescent="0.35">
      <c r="AF709" s="6" t="str">
        <f>Constants!M596</f>
        <v>Derby</v>
      </c>
      <c r="AG709" s="6" t="str">
        <f>Constants!N596</f>
        <v>P</v>
      </c>
      <c r="AH709" s="6" t="str">
        <f>Constants!O596</f>
        <v>P0835 : Kenward Residential</v>
      </c>
    </row>
    <row r="710" spans="32:34" ht="18" customHeight="1" x14ac:dyDescent="0.35">
      <c r="AF710" s="6" t="str">
        <f>Constants!M597</f>
        <v>Derby</v>
      </c>
      <c r="AG710" s="6" t="str">
        <f>Constants!N597</f>
        <v>Q</v>
      </c>
      <c r="AH710" s="6" t="str">
        <f>Constants!O597</f>
        <v>Q1733 : Suffolk Recovery Service - Bury St Edmunds</v>
      </c>
    </row>
    <row r="711" spans="32:34" ht="18" customHeight="1" x14ac:dyDescent="0.35">
      <c r="AF711" s="6" t="str">
        <f>Constants!M598</f>
        <v>Derby</v>
      </c>
      <c r="AG711" s="6" t="str">
        <f>Constants!N598</f>
        <v>R</v>
      </c>
      <c r="AH711" s="6" t="str">
        <f>Constants!O598</f>
        <v>R0512 : Humankind Staffordshire</v>
      </c>
    </row>
    <row r="712" spans="32:34" ht="18" customHeight="1" x14ac:dyDescent="0.35">
      <c r="AF712" s="6" t="str">
        <f>Constants!M599</f>
        <v>Derby</v>
      </c>
      <c r="AG712" s="6" t="str">
        <f>Constants!N599</f>
        <v>S</v>
      </c>
      <c r="AH712" s="6" t="str">
        <f>Constants!O599</f>
        <v>SG309 : THE NELSON TRUST</v>
      </c>
    </row>
    <row r="713" spans="32:34" ht="18" customHeight="1" x14ac:dyDescent="0.35">
      <c r="AF713" s="6" t="str">
        <f>Constants!M600</f>
        <v>Derby</v>
      </c>
      <c r="AG713" s="6" t="str">
        <f>Constants!N600</f>
        <v>S</v>
      </c>
      <c r="AH713" s="6" t="str">
        <f>Constants!O600</f>
        <v>SJ302 : BROADWAY LODGE</v>
      </c>
    </row>
    <row r="714" spans="32:34" ht="18" customHeight="1" x14ac:dyDescent="0.35">
      <c r="AF714" s="6" t="str">
        <f>Constants!M601</f>
        <v>Derby</v>
      </c>
      <c r="AG714" s="6" t="str">
        <f>Constants!N601</f>
        <v>S</v>
      </c>
      <c r="AH714" s="6" t="str">
        <f>Constants!O601</f>
        <v>SJ308 : Sefton Park</v>
      </c>
    </row>
    <row r="715" spans="32:34" ht="18" customHeight="1" x14ac:dyDescent="0.35">
      <c r="AF715" s="6" t="str">
        <f>Constants!M602</f>
        <v>Derby</v>
      </c>
      <c r="AG715" s="6" t="str">
        <f>Constants!N602</f>
        <v>T</v>
      </c>
      <c r="AH715" s="6" t="str">
        <f>Constants!O602</f>
        <v>T0005 : Derbyshire Recovery Partnership</v>
      </c>
    </row>
    <row r="716" spans="32:34" ht="18" customHeight="1" x14ac:dyDescent="0.35">
      <c r="AF716" s="6" t="str">
        <f>Constants!M603</f>
        <v>Derby</v>
      </c>
      <c r="AG716" s="6" t="str">
        <f>Constants!N603</f>
        <v>T</v>
      </c>
      <c r="AH716" s="6" t="str">
        <f>Constants!O603</f>
        <v>T1174 : Derby City Non-Prescribing Service</v>
      </c>
    </row>
    <row r="717" spans="32:34" ht="18" customHeight="1" x14ac:dyDescent="0.35">
      <c r="AF717" s="6" t="str">
        <f>Constants!M604</f>
        <v>Derby</v>
      </c>
      <c r="AG717" s="6" t="str">
        <f>Constants!N604</f>
        <v>T</v>
      </c>
      <c r="AH717" s="6" t="str">
        <f>Constants!O604</f>
        <v>T1175 : Derby City Prescribing Service</v>
      </c>
    </row>
    <row r="718" spans="32:34" ht="18" customHeight="1" x14ac:dyDescent="0.35">
      <c r="AF718" s="6" t="str">
        <f>Constants!M605</f>
        <v>Derby</v>
      </c>
      <c r="AG718" s="6" t="str">
        <f>Constants!N605</f>
        <v>T</v>
      </c>
      <c r="AH718" s="6" t="str">
        <f>Constants!O605</f>
        <v>T1177 : Derby FDAS</v>
      </c>
    </row>
    <row r="719" spans="32:34" ht="18" customHeight="1" x14ac:dyDescent="0.35">
      <c r="AF719" s="6" t="str">
        <f>Constants!M606</f>
        <v>Derby</v>
      </c>
      <c r="AG719" s="6" t="str">
        <f>Constants!N606</f>
        <v>T</v>
      </c>
      <c r="AH719" s="6" t="str">
        <f>Constants!O606</f>
        <v>T1201 : Clean Slate</v>
      </c>
    </row>
    <row r="720" spans="32:34" ht="18" customHeight="1" x14ac:dyDescent="0.35">
      <c r="AF720" s="6" t="str">
        <f>Constants!M607</f>
        <v>Derby</v>
      </c>
      <c r="AG720" s="6" t="str">
        <f>Constants!N607</f>
        <v>T</v>
      </c>
      <c r="AH720" s="6" t="str">
        <f>Constants!O607</f>
        <v>T1209 : Turning Point Leicester and Leicestershire</v>
      </c>
    </row>
    <row r="721" spans="32:34" ht="18" customHeight="1" x14ac:dyDescent="0.35">
      <c r="AF721" s="6" t="str">
        <f>Constants!M608</f>
        <v>Derby</v>
      </c>
      <c r="AG721" s="6" t="str">
        <f>Constants!N608</f>
        <v>T</v>
      </c>
      <c r="AH721" s="6" t="str">
        <f>Constants!O608</f>
        <v>T1214 : The Level</v>
      </c>
    </row>
    <row r="722" spans="32:34" ht="18" customHeight="1" x14ac:dyDescent="0.35">
      <c r="AF722" s="6" t="str">
        <f>Constants!M609</f>
        <v>Derby</v>
      </c>
      <c r="AG722" s="6" t="str">
        <f>Constants!N609</f>
        <v>T</v>
      </c>
      <c r="AH722" s="6" t="str">
        <f>Constants!O609</f>
        <v>T1221 : Turning Point Leicestershire and Rutland Adult</v>
      </c>
    </row>
    <row r="723" spans="32:34" ht="18" customHeight="1" x14ac:dyDescent="0.35">
      <c r="AF723" s="6" t="str">
        <f>Constants!M610</f>
        <v>Derby</v>
      </c>
      <c r="AG723" s="6" t="str">
        <f>Constants!N610</f>
        <v>T</v>
      </c>
      <c r="AH723" s="6" t="str">
        <f>Constants!O610</f>
        <v>T1224 : New Oakwood Lodge - Derby Rehab (Phoenix Futures)</v>
      </c>
    </row>
    <row r="724" spans="32:34" ht="18" customHeight="1" x14ac:dyDescent="0.35">
      <c r="AF724" s="6" t="str">
        <f>Constants!M611</f>
        <v>Derby</v>
      </c>
      <c r="AG724" s="6" t="str">
        <f>Constants!N611</f>
        <v>U</v>
      </c>
      <c r="AH724" s="6" t="str">
        <f>Constants!O611</f>
        <v>U0509 : Doncaster Drugs Service - CDT</v>
      </c>
    </row>
    <row r="725" spans="32:34" ht="18" customHeight="1" x14ac:dyDescent="0.35">
      <c r="AF725" s="6" t="str">
        <f>Constants!M612</f>
        <v>Derby</v>
      </c>
      <c r="AG725" s="6" t="str">
        <f>Constants!N612</f>
        <v>U</v>
      </c>
      <c r="AH725" s="6" t="str">
        <f>Constants!O612</f>
        <v>U0514 : Phoenix Futures Sheffield Adult Service</v>
      </c>
    </row>
    <row r="726" spans="32:34" ht="18" customHeight="1" x14ac:dyDescent="0.35">
      <c r="AF726" s="6" t="str">
        <f>Constants!M613</f>
        <v>Derby</v>
      </c>
      <c r="AG726" s="6" t="str">
        <f>Constants!N613</f>
        <v>U</v>
      </c>
      <c r="AH726" s="6" t="str">
        <f>Constants!O613</f>
        <v>U0635 : Barnsley Substance Misuse Service (Humankind)</v>
      </c>
    </row>
    <row r="727" spans="32:34" ht="18" customHeight="1" x14ac:dyDescent="0.35">
      <c r="AF727" s="6" t="str">
        <f>Constants!M614</f>
        <v>Derby</v>
      </c>
      <c r="AG727" s="6" t="str">
        <f>Constants!N614</f>
        <v>W</v>
      </c>
      <c r="AH727" s="6" t="str">
        <f>Constants!O614</f>
        <v>W0064 : THOMAS Blackburn</v>
      </c>
    </row>
    <row r="728" spans="32:34" ht="18" customHeight="1" x14ac:dyDescent="0.35">
      <c r="AF728" s="6" t="str">
        <f>Constants!M615</f>
        <v>Derbyshire</v>
      </c>
      <c r="AG728" s="6" t="str">
        <f>Constants!N615</f>
        <v>L</v>
      </c>
      <c r="AH728" s="6" t="str">
        <f>Constants!O615</f>
        <v>L1303 : City and Hackney Recovery Service</v>
      </c>
    </row>
    <row r="729" spans="32:34" ht="18" customHeight="1" x14ac:dyDescent="0.35">
      <c r="AF729" s="6" t="str">
        <f>Constants!M616</f>
        <v>Derbyshire</v>
      </c>
      <c r="AG729" s="6" t="str">
        <f>Constants!N616</f>
        <v>W</v>
      </c>
      <c r="AH729" s="6" t="str">
        <f>Constants!O616</f>
        <v>M0037 : Phoenix Futures Wirral Adult Services</v>
      </c>
    </row>
    <row r="730" spans="32:34" ht="18" customHeight="1" x14ac:dyDescent="0.35">
      <c r="AF730" s="6" t="str">
        <f>Constants!M617</f>
        <v>Derbyshire</v>
      </c>
      <c r="AG730" s="6" t="str">
        <f>Constants!N617</f>
        <v>W</v>
      </c>
      <c r="AH730" s="6" t="str">
        <f>Constants!O617</f>
        <v>M0051 : Littledale Hall</v>
      </c>
    </row>
    <row r="731" spans="32:34" ht="18" customHeight="1" x14ac:dyDescent="0.35">
      <c r="AF731" s="6" t="str">
        <f>Constants!M618</f>
        <v>Derbyshire</v>
      </c>
      <c r="AG731" s="6" t="str">
        <f>Constants!N618</f>
        <v>W</v>
      </c>
      <c r="AH731" s="6" t="str">
        <f>Constants!O618</f>
        <v>M0309 : Cyngor Alcohol Information Service (CAIS)</v>
      </c>
    </row>
    <row r="732" spans="32:34" ht="18" customHeight="1" x14ac:dyDescent="0.35">
      <c r="AF732" s="6" t="str">
        <f>Constants!M619</f>
        <v>Derbyshire</v>
      </c>
      <c r="AG732" s="6" t="str">
        <f>Constants!N619</f>
        <v>W</v>
      </c>
      <c r="AH732" s="6" t="str">
        <f>Constants!O619</f>
        <v>M0310 : Shardale St Annes Limited</v>
      </c>
    </row>
    <row r="733" spans="32:34" ht="18" customHeight="1" x14ac:dyDescent="0.35">
      <c r="AF733" s="6" t="str">
        <f>Constants!M620</f>
        <v>Derbyshire</v>
      </c>
      <c r="AG733" s="6" t="str">
        <f>Constants!N620</f>
        <v>N</v>
      </c>
      <c r="AH733" s="6" t="str">
        <f>Constants!O620</f>
        <v>N1014 : South Tyneside Substance Misuse Service (Humankind)</v>
      </c>
    </row>
    <row r="734" spans="32:34" ht="18" customHeight="1" x14ac:dyDescent="0.35">
      <c r="AF734" s="6" t="str">
        <f>Constants!M621</f>
        <v>Derbyshire</v>
      </c>
      <c r="AG734" s="6" t="str">
        <f>Constants!N621</f>
        <v>P</v>
      </c>
      <c r="AH734" s="6" t="str">
        <f>Constants!O621</f>
        <v>P0034 : Yeldall Manor</v>
      </c>
    </row>
    <row r="735" spans="32:34" ht="18" customHeight="1" x14ac:dyDescent="0.35">
      <c r="AF735" s="6" t="str">
        <f>Constants!M622</f>
        <v>Derbyshire</v>
      </c>
      <c r="AG735" s="6" t="str">
        <f>Constants!N622</f>
        <v>Q</v>
      </c>
      <c r="AH735" s="6" t="str">
        <f>Constants!O622</f>
        <v>Q1728 : Oxygen Recovery Service</v>
      </c>
    </row>
    <row r="736" spans="32:34" ht="18" customHeight="1" x14ac:dyDescent="0.35">
      <c r="AF736" s="6" t="str">
        <f>Constants!M623</f>
        <v>Derbyshire</v>
      </c>
      <c r="AG736" s="6" t="str">
        <f>Constants!N623</f>
        <v>Q</v>
      </c>
      <c r="AH736" s="6" t="str">
        <f>Constants!O623</f>
        <v>Q1763 : Oxygen Inpatient Detox</v>
      </c>
    </row>
    <row r="737" spans="32:34" ht="18" customHeight="1" x14ac:dyDescent="0.35">
      <c r="AF737" s="6" t="str">
        <f>Constants!M624</f>
        <v>Derbyshire</v>
      </c>
      <c r="AG737" s="6" t="str">
        <f>Constants!N624</f>
        <v>R</v>
      </c>
      <c r="AH737" s="6" t="str">
        <f>Constants!O624</f>
        <v>R0092 : BAC O'Connor</v>
      </c>
    </row>
    <row r="738" spans="32:34" ht="18" customHeight="1" x14ac:dyDescent="0.35">
      <c r="AF738" s="6" t="str">
        <f>Constants!M625</f>
        <v>Derbyshire</v>
      </c>
      <c r="AG738" s="6" t="str">
        <f>Constants!N625</f>
        <v>R</v>
      </c>
      <c r="AH738" s="6" t="str">
        <f>Constants!O625</f>
        <v>R0488 : Worcestershire Recovery Partnership (Adult)</v>
      </c>
    </row>
    <row r="739" spans="32:34" ht="18" customHeight="1" x14ac:dyDescent="0.35">
      <c r="AF739" s="6" t="str">
        <f>Constants!M626</f>
        <v>Derbyshire</v>
      </c>
      <c r="AG739" s="6" t="str">
        <f>Constants!N626</f>
        <v>R</v>
      </c>
      <c r="AH739" s="6" t="str">
        <f>Constants!O626</f>
        <v>R0507 : Inclusion Telford Adult Service (Telford STARS)</v>
      </c>
    </row>
    <row r="740" spans="32:34" ht="18" customHeight="1" x14ac:dyDescent="0.35">
      <c r="AF740" s="6" t="str">
        <f>Constants!M627</f>
        <v>Derbyshire</v>
      </c>
      <c r="AG740" s="6" t="str">
        <f>Constants!N627</f>
        <v>R</v>
      </c>
      <c r="AH740" s="6" t="str">
        <f>Constants!O627</f>
        <v>R0512 : Humankind Staffordshire</v>
      </c>
    </row>
    <row r="741" spans="32:34" ht="18" customHeight="1" x14ac:dyDescent="0.35">
      <c r="AF741" s="6" t="str">
        <f>Constants!M628</f>
        <v>Derbyshire</v>
      </c>
      <c r="AG741" s="6" t="str">
        <f>Constants!N628</f>
        <v>R</v>
      </c>
      <c r="AH741" s="6" t="str">
        <f>Constants!O628</f>
        <v>R0518 : MPFT Adult - Staffordshire</v>
      </c>
    </row>
    <row r="742" spans="32:34" ht="18" customHeight="1" x14ac:dyDescent="0.35">
      <c r="AF742" s="6" t="str">
        <f>Constants!M629</f>
        <v>Derbyshire</v>
      </c>
      <c r="AG742" s="6" t="str">
        <f>Constants!N629</f>
        <v>S</v>
      </c>
      <c r="AH742" s="6" t="str">
        <f>Constants!O629</f>
        <v>SD301 : We Are With You Chy</v>
      </c>
    </row>
    <row r="743" spans="32:34" ht="18" customHeight="1" x14ac:dyDescent="0.35">
      <c r="AF743" s="6" t="str">
        <f>Constants!M630</f>
        <v>Derbyshire</v>
      </c>
      <c r="AG743" s="6" t="str">
        <f>Constants!N630</f>
        <v>S</v>
      </c>
      <c r="AH743" s="6" t="str">
        <f>Constants!O630</f>
        <v>SD303 : BOSENCE FARM COMMUNITY LTD</v>
      </c>
    </row>
    <row r="744" spans="32:34" ht="18" customHeight="1" x14ac:dyDescent="0.35">
      <c r="AF744" s="6" t="str">
        <f>Constants!M631</f>
        <v>Derbyshire</v>
      </c>
      <c r="AG744" s="6" t="str">
        <f>Constants!N631</f>
        <v>S</v>
      </c>
      <c r="AH744" s="6" t="str">
        <f>Constants!O631</f>
        <v>SG309 : THE NELSON TRUST</v>
      </c>
    </row>
    <row r="745" spans="32:34" ht="18" customHeight="1" x14ac:dyDescent="0.35">
      <c r="AF745" s="6" t="str">
        <f>Constants!M632</f>
        <v>Derbyshire</v>
      </c>
      <c r="AG745" s="6" t="str">
        <f>Constants!N632</f>
        <v>S</v>
      </c>
      <c r="AH745" s="6" t="str">
        <f>Constants!O632</f>
        <v>SJ302 : BROADWAY LODGE</v>
      </c>
    </row>
    <row r="746" spans="32:34" ht="18" customHeight="1" x14ac:dyDescent="0.35">
      <c r="AF746" s="6" t="str">
        <f>Constants!M633</f>
        <v>Derbyshire</v>
      </c>
      <c r="AG746" s="6" t="str">
        <f>Constants!N633</f>
        <v>S</v>
      </c>
      <c r="AH746" s="6" t="str">
        <f>Constants!O633</f>
        <v>SL205 : PostScript360</v>
      </c>
    </row>
    <row r="747" spans="32:34" ht="18" customHeight="1" x14ac:dyDescent="0.35">
      <c r="AF747" s="6" t="str">
        <f>Constants!M634</f>
        <v>Derbyshire</v>
      </c>
      <c r="AG747" s="6" t="str">
        <f>Constants!N634</f>
        <v>T</v>
      </c>
      <c r="AH747" s="6" t="str">
        <f>Constants!O634</f>
        <v>T0005 : Derbyshire Recovery Partnership</v>
      </c>
    </row>
    <row r="748" spans="32:34" ht="18" customHeight="1" x14ac:dyDescent="0.35">
      <c r="AF748" s="6" t="str">
        <f>Constants!M635</f>
        <v>Derbyshire</v>
      </c>
      <c r="AG748" s="6" t="str">
        <f>Constants!N635</f>
        <v>T</v>
      </c>
      <c r="AH748" s="6" t="str">
        <f>Constants!O635</f>
        <v>T1175 : Derby City Prescribing Service</v>
      </c>
    </row>
    <row r="749" spans="32:34" ht="18" customHeight="1" x14ac:dyDescent="0.35">
      <c r="AF749" s="6" t="str">
        <f>Constants!M636</f>
        <v>Derbyshire</v>
      </c>
      <c r="AG749" s="6" t="str">
        <f>Constants!N636</f>
        <v>T</v>
      </c>
      <c r="AH749" s="6" t="str">
        <f>Constants!O636</f>
        <v>T1189 : CGL Nottinghamshire - North</v>
      </c>
    </row>
    <row r="750" spans="32:34" ht="18" customHeight="1" x14ac:dyDescent="0.35">
      <c r="AF750" s="6" t="str">
        <f>Constants!M637</f>
        <v>Derbyshire</v>
      </c>
      <c r="AG750" s="6" t="str">
        <f>Constants!N637</f>
        <v>T</v>
      </c>
      <c r="AH750" s="6" t="str">
        <f>Constants!O637</f>
        <v>T1201 : Clean Slate</v>
      </c>
    </row>
    <row r="751" spans="32:34" ht="18" customHeight="1" x14ac:dyDescent="0.35">
      <c r="AF751" s="6" t="str">
        <f>Constants!M638</f>
        <v>Derbyshire</v>
      </c>
      <c r="AG751" s="6" t="str">
        <f>Constants!N638</f>
        <v>T</v>
      </c>
      <c r="AH751" s="6" t="str">
        <f>Constants!O638</f>
        <v>T1208 : Nottingham Recovery Network</v>
      </c>
    </row>
    <row r="752" spans="32:34" ht="18" customHeight="1" x14ac:dyDescent="0.35">
      <c r="AF752" s="6" t="str">
        <f>Constants!M639</f>
        <v>Derbyshire</v>
      </c>
      <c r="AG752" s="6" t="str">
        <f>Constants!N639</f>
        <v>T</v>
      </c>
      <c r="AH752" s="6" t="str">
        <f>Constants!O639</f>
        <v>T1209 : Turning Point Leicester and Leicestershire</v>
      </c>
    </row>
    <row r="753" spans="32:34" ht="18" customHeight="1" x14ac:dyDescent="0.35">
      <c r="AF753" s="6" t="str">
        <f>Constants!M640</f>
        <v>Derbyshire</v>
      </c>
      <c r="AG753" s="6" t="str">
        <f>Constants!N640</f>
        <v>T</v>
      </c>
      <c r="AH753" s="6" t="str">
        <f>Constants!O640</f>
        <v>T1214 : The Level</v>
      </c>
    </row>
    <row r="754" spans="32:34" ht="18" customHeight="1" x14ac:dyDescent="0.35">
      <c r="AF754" s="6" t="str">
        <f>Constants!M641</f>
        <v>Derbyshire</v>
      </c>
      <c r="AG754" s="6" t="str">
        <f>Constants!N641</f>
        <v>T</v>
      </c>
      <c r="AH754" s="6" t="str">
        <f>Constants!O641</f>
        <v>T1219 : Turning Point Leicester Adult</v>
      </c>
    </row>
    <row r="755" spans="32:34" ht="18" customHeight="1" x14ac:dyDescent="0.35">
      <c r="AF755" s="6" t="str">
        <f>Constants!M642</f>
        <v>Derbyshire</v>
      </c>
      <c r="AG755" s="6" t="str">
        <f>Constants!N642</f>
        <v>T</v>
      </c>
      <c r="AH755" s="6" t="str">
        <f>Constants!O642</f>
        <v>T1221 : Turning Point Leicestershire and Rutland Adult</v>
      </c>
    </row>
    <row r="756" spans="32:34" ht="18" customHeight="1" x14ac:dyDescent="0.35">
      <c r="AF756" s="6" t="str">
        <f>Constants!M643</f>
        <v>Derbyshire</v>
      </c>
      <c r="AG756" s="6" t="str">
        <f>Constants!N643</f>
        <v>T</v>
      </c>
      <c r="AH756" s="6" t="str">
        <f>Constants!O643</f>
        <v>T1224 : New Oakwood Lodge - Derby Rehab (Phoenix Futures)</v>
      </c>
    </row>
    <row r="757" spans="32:34" ht="18" customHeight="1" x14ac:dyDescent="0.35">
      <c r="AF757" s="6" t="str">
        <f>Constants!M644</f>
        <v>Derbyshire</v>
      </c>
      <c r="AG757" s="6" t="str">
        <f>Constants!N644</f>
        <v>U</v>
      </c>
      <c r="AH757" s="6" t="str">
        <f>Constants!O644</f>
        <v>U0488 : Calderdale Drug and Alcohol Service (Humankind)</v>
      </c>
    </row>
    <row r="758" spans="32:34" ht="18" customHeight="1" x14ac:dyDescent="0.35">
      <c r="AF758" s="6" t="str">
        <f>Constants!M645</f>
        <v>Derbyshire</v>
      </c>
      <c r="AG758" s="6" t="str">
        <f>Constants!N645</f>
        <v>U</v>
      </c>
      <c r="AH758" s="6" t="str">
        <f>Constants!O645</f>
        <v>U0489 : Forward Leeds Adult (Humankind)</v>
      </c>
    </row>
    <row r="759" spans="32:34" ht="18" customHeight="1" x14ac:dyDescent="0.35">
      <c r="AF759" s="6" t="str">
        <f>Constants!M646</f>
        <v>Derbyshire</v>
      </c>
      <c r="AG759" s="6" t="str">
        <f>Constants!N646</f>
        <v>U</v>
      </c>
      <c r="AH759" s="6" t="str">
        <f>Constants!O646</f>
        <v>U0509 : Doncaster Drugs Service - CDT</v>
      </c>
    </row>
    <row r="760" spans="32:34" ht="18" customHeight="1" x14ac:dyDescent="0.35">
      <c r="AF760" s="6" t="str">
        <f>Constants!M647</f>
        <v>Derbyshire</v>
      </c>
      <c r="AG760" s="6" t="str">
        <f>Constants!N647</f>
        <v>U</v>
      </c>
      <c r="AH760" s="6" t="str">
        <f>Constants!O647</f>
        <v>U0514 : Phoenix Futures Sheffield Adult Service</v>
      </c>
    </row>
    <row r="761" spans="32:34" ht="18" customHeight="1" x14ac:dyDescent="0.35">
      <c r="AF761" s="6" t="str">
        <f>Constants!M648</f>
        <v>Derbyshire</v>
      </c>
      <c r="AG761" s="6" t="str">
        <f>Constants!N648</f>
        <v>U</v>
      </c>
      <c r="AH761" s="6" t="str">
        <f>Constants!O648</f>
        <v>U0546 : Doncaster SDC - New Beginnings</v>
      </c>
    </row>
    <row r="762" spans="32:34" ht="18" customHeight="1" x14ac:dyDescent="0.35">
      <c r="AF762" s="6" t="str">
        <f>Constants!M649</f>
        <v>Derbyshire</v>
      </c>
      <c r="AG762" s="6" t="str">
        <f>Constants!N649</f>
        <v>U</v>
      </c>
      <c r="AH762" s="6" t="str">
        <f>Constants!O649</f>
        <v>U0577 : Doncaster Criminal Justice Service</v>
      </c>
    </row>
    <row r="763" spans="32:34" ht="18" customHeight="1" x14ac:dyDescent="0.35">
      <c r="AF763" s="6" t="str">
        <f>Constants!M650</f>
        <v>Derbyshire</v>
      </c>
      <c r="AG763" s="6" t="str">
        <f>Constants!N650</f>
        <v>U</v>
      </c>
      <c r="AH763" s="6" t="str">
        <f>Constants!O650</f>
        <v>U0655 : Ark House Rehab Scarborough</v>
      </c>
    </row>
    <row r="764" spans="32:34" ht="18" customHeight="1" x14ac:dyDescent="0.35">
      <c r="AF764" s="6" t="str">
        <f>Constants!M651</f>
        <v>Derbyshire</v>
      </c>
      <c r="AG764" s="6" t="str">
        <f>Constants!N651</f>
        <v>U</v>
      </c>
      <c r="AH764" s="6" t="str">
        <f>Constants!O651</f>
        <v>U0657 : Likewise Sheffield (Humankind)</v>
      </c>
    </row>
    <row r="765" spans="32:34" ht="18" customHeight="1" x14ac:dyDescent="0.35">
      <c r="AF765" s="6" t="str">
        <f>Constants!M652</f>
        <v>Derbyshire</v>
      </c>
      <c r="AG765" s="6" t="str">
        <f>Constants!N652</f>
        <v>W</v>
      </c>
      <c r="AH765" s="6" t="str">
        <f>Constants!O652</f>
        <v>W0017 : PENC Stockport CDT</v>
      </c>
    </row>
    <row r="766" spans="32:34" ht="18" customHeight="1" x14ac:dyDescent="0.35">
      <c r="AF766" s="6" t="str">
        <f>Constants!M653</f>
        <v>Derbyshire</v>
      </c>
      <c r="AG766" s="6" t="str">
        <f>Constants!N653</f>
        <v>W</v>
      </c>
      <c r="AH766" s="6" t="str">
        <f>Constants!O653</f>
        <v>W0444 : Turning Point Smithfield Detox</v>
      </c>
    </row>
    <row r="767" spans="32:34" ht="18" customHeight="1" x14ac:dyDescent="0.35">
      <c r="AF767" s="6" t="str">
        <f>Constants!M654</f>
        <v>Devon</v>
      </c>
      <c r="AG767" s="6" t="str">
        <f>Constants!N654</f>
        <v>P</v>
      </c>
      <c r="AH767" s="6" t="str">
        <f>Constants!O654</f>
        <v>P0611 : Bridge House</v>
      </c>
    </row>
    <row r="768" spans="32:34" ht="18" customHeight="1" x14ac:dyDescent="0.35">
      <c r="AF768" s="6" t="str">
        <f>Constants!M655</f>
        <v>Devon</v>
      </c>
      <c r="AG768" s="6" t="str">
        <f>Constants!N655</f>
        <v>P</v>
      </c>
      <c r="AH768" s="6" t="str">
        <f>Constants!O655</f>
        <v>P1091 : I-Access South West Surrey</v>
      </c>
    </row>
    <row r="769" spans="32:34" ht="18" customHeight="1" x14ac:dyDescent="0.35">
      <c r="AF769" s="6" t="str">
        <f>Constants!M656</f>
        <v>Devon</v>
      </c>
      <c r="AG769" s="6" t="str">
        <f>Constants!N656</f>
        <v>P</v>
      </c>
      <c r="AH769" s="6" t="str">
        <f>Constants!O656</f>
        <v>P1102 : One Recovery Bucks</v>
      </c>
    </row>
    <row r="770" spans="32:34" ht="18" customHeight="1" x14ac:dyDescent="0.35">
      <c r="AF770" s="6" t="str">
        <f>Constants!M657</f>
        <v>Devon</v>
      </c>
      <c r="AG770" s="6" t="str">
        <f>Constants!N657</f>
        <v>Q</v>
      </c>
      <c r="AH770" s="6" t="str">
        <f>Constants!O657</f>
        <v>Q1758 : Addiction Recovery Community MK</v>
      </c>
    </row>
    <row r="771" spans="32:34" ht="18" customHeight="1" x14ac:dyDescent="0.35">
      <c r="AF771" s="6" t="str">
        <f>Constants!M658</f>
        <v>Devon</v>
      </c>
      <c r="AG771" s="6" t="str">
        <f>Constants!N658</f>
        <v>R</v>
      </c>
      <c r="AH771" s="6" t="str">
        <f>Constants!O658</f>
        <v>R0092 : BAC O'Connor</v>
      </c>
    </row>
    <row r="772" spans="32:34" ht="18" customHeight="1" x14ac:dyDescent="0.35">
      <c r="AF772" s="6" t="str">
        <f>Constants!M659</f>
        <v>Devon</v>
      </c>
      <c r="AG772" s="6" t="str">
        <f>Constants!N659</f>
        <v>R</v>
      </c>
      <c r="AH772" s="6" t="str">
        <f>Constants!O659</f>
        <v>R0468 : Recovery Wolverhampton (Adult)</v>
      </c>
    </row>
    <row r="773" spans="32:34" ht="18" customHeight="1" x14ac:dyDescent="0.35">
      <c r="AF773" s="6" t="str">
        <f>Constants!M660</f>
        <v>Devon</v>
      </c>
      <c r="AG773" s="6" t="str">
        <f>Constants!N660</f>
        <v>R</v>
      </c>
      <c r="AH773" s="6" t="str">
        <f>Constants!O660</f>
        <v>R0488 : Worcestershire Recovery Partnership (Adult)</v>
      </c>
    </row>
    <row r="774" spans="32:34" ht="18" customHeight="1" x14ac:dyDescent="0.35">
      <c r="AF774" s="6" t="str">
        <f>Constants!M661</f>
        <v>Devon</v>
      </c>
      <c r="AG774" s="6" t="str">
        <f>Constants!N661</f>
        <v>R</v>
      </c>
      <c r="AH774" s="6" t="str">
        <f>Constants!O661</f>
        <v>R0512 : Humankind Staffordshire</v>
      </c>
    </row>
    <row r="775" spans="32:34" ht="18" customHeight="1" x14ac:dyDescent="0.35">
      <c r="AF775" s="6" t="str">
        <f>Constants!M662</f>
        <v>Devon</v>
      </c>
      <c r="AG775" s="6" t="str">
        <f>Constants!N662</f>
        <v>S</v>
      </c>
      <c r="AH775" s="6" t="str">
        <f>Constants!O662</f>
        <v>SC212 : DHI ROADS</v>
      </c>
    </row>
    <row r="776" spans="32:34" ht="18" customHeight="1" x14ac:dyDescent="0.35">
      <c r="AF776" s="6" t="str">
        <f>Constants!M663</f>
        <v>Devon</v>
      </c>
      <c r="AG776" s="6" t="str">
        <f>Constants!N663</f>
        <v>S</v>
      </c>
      <c r="AH776" s="6" t="str">
        <f>Constants!O663</f>
        <v>SC214 : Bristol Drugs Project</v>
      </c>
    </row>
    <row r="777" spans="32:34" ht="18" customHeight="1" x14ac:dyDescent="0.35">
      <c r="AF777" s="6" t="str">
        <f>Constants!M664</f>
        <v>Devon</v>
      </c>
      <c r="AG777" s="6" t="str">
        <f>Constants!N664</f>
        <v>S</v>
      </c>
      <c r="AH777" s="6" t="str">
        <f>Constants!O664</f>
        <v>SC402 : CHART</v>
      </c>
    </row>
    <row r="778" spans="32:34" ht="18" customHeight="1" x14ac:dyDescent="0.35">
      <c r="AF778" s="6" t="str">
        <f>Constants!M665</f>
        <v>Devon</v>
      </c>
      <c r="AG778" s="6" t="str">
        <f>Constants!N665</f>
        <v>S</v>
      </c>
      <c r="AH778" s="6" t="str">
        <f>Constants!O665</f>
        <v>SD208 : We Are With You Cornwall Adults</v>
      </c>
    </row>
    <row r="779" spans="32:34" ht="18" customHeight="1" x14ac:dyDescent="0.35">
      <c r="AF779" s="6" t="str">
        <f>Constants!M666</f>
        <v>Devon</v>
      </c>
      <c r="AG779" s="6" t="str">
        <f>Constants!N666</f>
        <v>S</v>
      </c>
      <c r="AH779" s="6" t="str">
        <f>Constants!O666</f>
        <v>SD301 : We Are With You Chy</v>
      </c>
    </row>
    <row r="780" spans="32:34" ht="18" customHeight="1" x14ac:dyDescent="0.35">
      <c r="AF780" s="6" t="str">
        <f>Constants!M667</f>
        <v>Devon</v>
      </c>
      <c r="AG780" s="6" t="str">
        <f>Constants!N667</f>
        <v>S</v>
      </c>
      <c r="AH780" s="6" t="str">
        <f>Constants!O667</f>
        <v>SD303 : BOSENCE FARM COMMUNITY LTD</v>
      </c>
    </row>
    <row r="781" spans="32:34" ht="18" customHeight="1" x14ac:dyDescent="0.35">
      <c r="AF781" s="6" t="str">
        <f>Constants!M668</f>
        <v>Devon</v>
      </c>
      <c r="AG781" s="6" t="str">
        <f>Constants!N668</f>
        <v>S</v>
      </c>
      <c r="AH781" s="6" t="str">
        <f>Constants!O668</f>
        <v>SE222 : Together</v>
      </c>
    </row>
    <row r="782" spans="32:34" ht="18" customHeight="1" x14ac:dyDescent="0.35">
      <c r="AF782" s="6" t="str">
        <f>Constants!M669</f>
        <v>Devon</v>
      </c>
      <c r="AG782" s="6" t="str">
        <f>Constants!N669</f>
        <v>S</v>
      </c>
      <c r="AH782" s="6" t="str">
        <f>Constants!O669</f>
        <v>SE223 : STaR (System Treatment and Recovery)</v>
      </c>
    </row>
    <row r="783" spans="32:34" ht="18" customHeight="1" x14ac:dyDescent="0.35">
      <c r="AF783" s="6" t="str">
        <f>Constants!M670</f>
        <v>Devon</v>
      </c>
      <c r="AG783" s="6" t="str">
        <f>Constants!N670</f>
        <v>S</v>
      </c>
      <c r="AH783" s="6" t="str">
        <f>Constants!O670</f>
        <v>SE505 : Y-Smart (Devon)</v>
      </c>
    </row>
    <row r="784" spans="32:34" ht="18" customHeight="1" x14ac:dyDescent="0.35">
      <c r="AF784" s="6" t="str">
        <f>Constants!M671</f>
        <v>Devon</v>
      </c>
      <c r="AG784" s="6" t="str">
        <f>Constants!N671</f>
        <v>S</v>
      </c>
      <c r="AH784" s="6" t="str">
        <f>Constants!O671</f>
        <v>SF219 : REACH ADULTS</v>
      </c>
    </row>
    <row r="785" spans="32:34" ht="18" customHeight="1" x14ac:dyDescent="0.35">
      <c r="AF785" s="6" t="str">
        <f>Constants!M672</f>
        <v>Devon</v>
      </c>
      <c r="AG785" s="6" t="str">
        <f>Constants!N672</f>
        <v>S</v>
      </c>
      <c r="AH785" s="6" t="str">
        <f>Constants!O672</f>
        <v>SG309 : THE NELSON TRUST</v>
      </c>
    </row>
    <row r="786" spans="32:34" ht="18" customHeight="1" x14ac:dyDescent="0.35">
      <c r="AF786" s="6" t="str">
        <f>Constants!M673</f>
        <v>Devon</v>
      </c>
      <c r="AG786" s="6" t="str">
        <f>Constants!N673</f>
        <v>S</v>
      </c>
      <c r="AH786" s="6" t="str">
        <f>Constants!O673</f>
        <v>SH204 : Harbour Drug &amp; Alcohol Services</v>
      </c>
    </row>
    <row r="787" spans="32:34" ht="18" customHeight="1" x14ac:dyDescent="0.35">
      <c r="AF787" s="6" t="str">
        <f>Constants!M674</f>
        <v>Devon</v>
      </c>
      <c r="AG787" s="6" t="str">
        <f>Constants!N674</f>
        <v>S</v>
      </c>
      <c r="AH787" s="6" t="str">
        <f>Constants!O674</f>
        <v>SJ209 : We Are With You North Somerset</v>
      </c>
    </row>
    <row r="788" spans="32:34" ht="18" customHeight="1" x14ac:dyDescent="0.35">
      <c r="AF788" s="6" t="str">
        <f>Constants!M675</f>
        <v>Devon</v>
      </c>
      <c r="AG788" s="6" t="str">
        <f>Constants!N675</f>
        <v>S</v>
      </c>
      <c r="AH788" s="6" t="str">
        <f>Constants!O675</f>
        <v>SJ302 : BROADWAY LODGE</v>
      </c>
    </row>
    <row r="789" spans="32:34" ht="18" customHeight="1" x14ac:dyDescent="0.35">
      <c r="AF789" s="6" t="str">
        <f>Constants!M676</f>
        <v>Devon</v>
      </c>
      <c r="AG789" s="6" t="str">
        <f>Constants!N676</f>
        <v>S</v>
      </c>
      <c r="AH789" s="6" t="str">
        <f>Constants!O676</f>
        <v>SJ308 : Sefton Park</v>
      </c>
    </row>
    <row r="790" spans="32:34" ht="18" customHeight="1" x14ac:dyDescent="0.35">
      <c r="AF790" s="6" t="str">
        <f>Constants!M677</f>
        <v>Devon</v>
      </c>
      <c r="AG790" s="6" t="str">
        <f>Constants!N677</f>
        <v>S</v>
      </c>
      <c r="AH790" s="6" t="str">
        <f>Constants!O677</f>
        <v>SK205 : Somerset Drug and Alcohol Service - SDAS</v>
      </c>
    </row>
    <row r="791" spans="32:34" ht="18" customHeight="1" x14ac:dyDescent="0.35">
      <c r="AF791" s="6" t="str">
        <f>Constants!M678</f>
        <v>Devon</v>
      </c>
      <c r="AG791" s="6" t="str">
        <f>Constants!N678</f>
        <v>S</v>
      </c>
      <c r="AH791" s="6" t="str">
        <f>Constants!O678</f>
        <v>SN112 : Shrublands Drug &amp; Alcohol Service</v>
      </c>
    </row>
    <row r="792" spans="32:34" ht="18" customHeight="1" x14ac:dyDescent="0.35">
      <c r="AF792" s="6" t="str">
        <f>Constants!M679</f>
        <v>Devon</v>
      </c>
      <c r="AG792" s="6" t="str">
        <f>Constants!N679</f>
        <v>S</v>
      </c>
      <c r="AH792" s="6" t="str">
        <f>Constants!O679</f>
        <v>SN403 : Torbay Primary Care Drug Service</v>
      </c>
    </row>
    <row r="793" spans="32:34" ht="18" customHeight="1" x14ac:dyDescent="0.35">
      <c r="AF793" s="6" t="str">
        <f>Constants!M680</f>
        <v>Devon</v>
      </c>
      <c r="AG793" s="6" t="str">
        <f>Constants!N680</f>
        <v>S</v>
      </c>
      <c r="AH793" s="6" t="str">
        <f>Constants!O680</f>
        <v>SN507 : Shrublands - Criminal Justice Team</v>
      </c>
    </row>
    <row r="794" spans="32:34" ht="18" customHeight="1" x14ac:dyDescent="0.35">
      <c r="AF794" s="6" t="str">
        <f>Constants!M681</f>
        <v>Devon</v>
      </c>
      <c r="AG794" s="6" t="str">
        <f>Constants!N681</f>
        <v>S</v>
      </c>
      <c r="AH794" s="6" t="str">
        <f>Constants!O681</f>
        <v>SO206 : Wiltshire Substance Misuse Services Trowbridge</v>
      </c>
    </row>
    <row r="795" spans="32:34" ht="18" customHeight="1" x14ac:dyDescent="0.35">
      <c r="AF795" s="6" t="str">
        <f>Constants!M682</f>
        <v>Devon</v>
      </c>
      <c r="AG795" s="6" t="str">
        <f>Constants!N682</f>
        <v>T</v>
      </c>
      <c r="AH795" s="6" t="str">
        <f>Constants!O682</f>
        <v>T1221 : Turning Point Leicestershire and Rutland Adult</v>
      </c>
    </row>
    <row r="796" spans="32:34" ht="18" customHeight="1" x14ac:dyDescent="0.35">
      <c r="AF796" s="6" t="str">
        <f>Constants!M683</f>
        <v>Devon</v>
      </c>
      <c r="AG796" s="6" t="str">
        <f>Constants!N683</f>
        <v>U</v>
      </c>
      <c r="AH796" s="6" t="str">
        <f>Constants!O683</f>
        <v>U0509 : Doncaster Drugs Service - CDT</v>
      </c>
    </row>
    <row r="797" spans="32:34" ht="18" customHeight="1" x14ac:dyDescent="0.35">
      <c r="AF797" s="6" t="str">
        <f>Constants!M684</f>
        <v>Doncaster</v>
      </c>
      <c r="AG797" s="6" t="str">
        <f>Constants!N684</f>
        <v>W</v>
      </c>
      <c r="AH797" s="6" t="str">
        <f>Constants!O684</f>
        <v>M0051 : Littledale Hall</v>
      </c>
    </row>
    <row r="798" spans="32:34" ht="18" customHeight="1" x14ac:dyDescent="0.35">
      <c r="AF798" s="6" t="str">
        <f>Constants!M685</f>
        <v>Doncaster</v>
      </c>
      <c r="AG798" s="6" t="str">
        <f>Constants!N685</f>
        <v>N</v>
      </c>
      <c r="AH798" s="6" t="str">
        <f>Constants!O685</f>
        <v>N1032 : START Hartlepool Adult</v>
      </c>
    </row>
    <row r="799" spans="32:34" ht="18" customHeight="1" x14ac:dyDescent="0.35">
      <c r="AF799" s="6" t="str">
        <f>Constants!M686</f>
        <v>Doncaster</v>
      </c>
      <c r="AG799" s="6" t="str">
        <f>Constants!N686</f>
        <v>P</v>
      </c>
      <c r="AH799" s="6" t="str">
        <f>Constants!O686</f>
        <v>P1089 : I-Access North West Surrey</v>
      </c>
    </row>
    <row r="800" spans="32:34" ht="18" customHeight="1" x14ac:dyDescent="0.35">
      <c r="AF800" s="6" t="str">
        <f>Constants!M687</f>
        <v>Doncaster</v>
      </c>
      <c r="AG800" s="6" t="str">
        <f>Constants!N687</f>
        <v>S</v>
      </c>
      <c r="AH800" s="6" t="str">
        <f>Constants!O687</f>
        <v>SL205 : PostScript360</v>
      </c>
    </row>
    <row r="801" spans="32:34" ht="18" customHeight="1" x14ac:dyDescent="0.35">
      <c r="AF801" s="6" t="str">
        <f>Constants!M688</f>
        <v>Doncaster</v>
      </c>
      <c r="AG801" s="6" t="str">
        <f>Constants!N688</f>
        <v>T</v>
      </c>
      <c r="AH801" s="6" t="str">
        <f>Constants!O688</f>
        <v>T0005 : Derbyshire Recovery Partnership</v>
      </c>
    </row>
    <row r="802" spans="32:34" ht="18" customHeight="1" x14ac:dyDescent="0.35">
      <c r="AF802" s="6" t="str">
        <f>Constants!M689</f>
        <v>Doncaster</v>
      </c>
      <c r="AG802" s="6" t="str">
        <f>Constants!N689</f>
        <v>U</v>
      </c>
      <c r="AH802" s="6" t="str">
        <f>Constants!O689</f>
        <v>U0039 : Wakefield Inspiring Recovery</v>
      </c>
    </row>
    <row r="803" spans="32:34" ht="18" customHeight="1" x14ac:dyDescent="0.35">
      <c r="AF803" s="6" t="str">
        <f>Constants!M690</f>
        <v>Doncaster</v>
      </c>
      <c r="AG803" s="6" t="str">
        <f>Constants!N690</f>
        <v>U</v>
      </c>
      <c r="AH803" s="6" t="str">
        <f>Constants!O690</f>
        <v>U0321 : Forward Trust The Bridges Hull</v>
      </c>
    </row>
    <row r="804" spans="32:34" ht="18" customHeight="1" x14ac:dyDescent="0.35">
      <c r="AF804" s="6" t="str">
        <f>Constants!M691</f>
        <v>Doncaster</v>
      </c>
      <c r="AG804" s="6" t="str">
        <f>Constants!N691</f>
        <v>U</v>
      </c>
      <c r="AH804" s="6" t="str">
        <f>Constants!O691</f>
        <v>U0484 : North Yorkshire Horizons Drug and Alcohol Service (Humankind)</v>
      </c>
    </row>
    <row r="805" spans="32:34" ht="18" customHeight="1" x14ac:dyDescent="0.35">
      <c r="AF805" s="6" t="str">
        <f>Constants!M692</f>
        <v>Doncaster</v>
      </c>
      <c r="AG805" s="6" t="str">
        <f>Constants!N692</f>
        <v>U</v>
      </c>
      <c r="AH805" s="6" t="str">
        <f>Constants!O692</f>
        <v>U0488 : Calderdale Drug and Alcohol Service (Humankind)</v>
      </c>
    </row>
    <row r="806" spans="32:34" ht="18" customHeight="1" x14ac:dyDescent="0.35">
      <c r="AF806" s="6" t="str">
        <f>Constants!M693</f>
        <v>Doncaster</v>
      </c>
      <c r="AG806" s="6" t="str">
        <f>Constants!N693</f>
        <v>U</v>
      </c>
      <c r="AH806" s="6" t="str">
        <f>Constants!O693</f>
        <v>U0489 : Forward Leeds Adult (Humankind)</v>
      </c>
    </row>
    <row r="807" spans="32:34" ht="18" customHeight="1" x14ac:dyDescent="0.35">
      <c r="AF807" s="6" t="str">
        <f>Constants!M694</f>
        <v>Doncaster</v>
      </c>
      <c r="AG807" s="6" t="str">
        <f>Constants!N694</f>
        <v>U</v>
      </c>
      <c r="AH807" s="6" t="str">
        <f>Constants!O694</f>
        <v>U0494 : East Riding Partnership Treatment Service - Adults</v>
      </c>
    </row>
    <row r="808" spans="32:34" ht="18" customHeight="1" x14ac:dyDescent="0.35">
      <c r="AF808" s="6" t="str">
        <f>Constants!M695</f>
        <v>Doncaster</v>
      </c>
      <c r="AG808" s="6" t="str">
        <f>Constants!N695</f>
        <v>U</v>
      </c>
      <c r="AH808" s="6" t="str">
        <f>Constants!O695</f>
        <v>U0495 : East Riding Criminal Justice Service</v>
      </c>
    </row>
    <row r="809" spans="32:34" ht="18" customHeight="1" x14ac:dyDescent="0.35">
      <c r="AF809" s="6" t="str">
        <f>Constants!M696</f>
        <v>Doncaster</v>
      </c>
      <c r="AG809" s="6" t="str">
        <f>Constants!N696</f>
        <v>U</v>
      </c>
      <c r="AH809" s="6" t="str">
        <f>Constants!O696</f>
        <v>U0509 : Doncaster Drugs Service - CDT</v>
      </c>
    </row>
    <row r="810" spans="32:34" ht="18" customHeight="1" x14ac:dyDescent="0.35">
      <c r="AF810" s="6" t="str">
        <f>Constants!M697</f>
        <v>Doncaster</v>
      </c>
      <c r="AG810" s="6" t="str">
        <f>Constants!N697</f>
        <v>U</v>
      </c>
      <c r="AH810" s="6" t="str">
        <f>Constants!O697</f>
        <v>U0546 : Doncaster SDC - New Beginnings</v>
      </c>
    </row>
    <row r="811" spans="32:34" ht="18" customHeight="1" x14ac:dyDescent="0.35">
      <c r="AF811" s="6" t="str">
        <f>Constants!M698</f>
        <v>Doncaster</v>
      </c>
      <c r="AG811" s="6" t="str">
        <f>Constants!N698</f>
        <v>U</v>
      </c>
      <c r="AH811" s="6" t="str">
        <f>Constants!O698</f>
        <v>U0577 : Doncaster Criminal Justice Service</v>
      </c>
    </row>
    <row r="812" spans="32:34" ht="18" customHeight="1" x14ac:dyDescent="0.35">
      <c r="AF812" s="6" t="str">
        <f>Constants!M699</f>
        <v>Doncaster</v>
      </c>
      <c r="AG812" s="6" t="str">
        <f>Constants!N699</f>
        <v>U</v>
      </c>
      <c r="AH812" s="6" t="str">
        <f>Constants!O699</f>
        <v>U0614 : Project 3 YP Health and Wellbeing Doncaster (deactive)</v>
      </c>
    </row>
    <row r="813" spans="32:34" ht="18" customHeight="1" x14ac:dyDescent="0.35">
      <c r="AF813" s="6" t="str">
        <f>Constants!M700</f>
        <v>Doncaster</v>
      </c>
      <c r="AG813" s="6" t="str">
        <f>Constants!N700</f>
        <v>U</v>
      </c>
      <c r="AH813" s="6" t="str">
        <f>Constants!O700</f>
        <v>U0635 : Barnsley Substance Misuse Service (Humankind)</v>
      </c>
    </row>
    <row r="814" spans="32:34" ht="18" customHeight="1" x14ac:dyDescent="0.35">
      <c r="AF814" s="6" t="str">
        <f>Constants!M701</f>
        <v>Doncaster</v>
      </c>
      <c r="AG814" s="6" t="str">
        <f>Constants!N701</f>
        <v>U</v>
      </c>
      <c r="AH814" s="6" t="str">
        <f>Constants!O701</f>
        <v>U0640 : CGL Rotherham Adult Drug and Alcohol (deactive)</v>
      </c>
    </row>
    <row r="815" spans="32:34" ht="18" customHeight="1" x14ac:dyDescent="0.35">
      <c r="AF815" s="6" t="str">
        <f>Constants!M702</f>
        <v>Doncaster</v>
      </c>
      <c r="AG815" s="6" t="str">
        <f>Constants!N702</f>
        <v>U</v>
      </c>
      <c r="AH815" s="6" t="str">
        <f>Constants!O702</f>
        <v>U0644 : We Are With You - North Lincolnshire Adult</v>
      </c>
    </row>
    <row r="816" spans="32:34" ht="18" customHeight="1" x14ac:dyDescent="0.35">
      <c r="AF816" s="6" t="str">
        <f>Constants!M703</f>
        <v>Doncaster</v>
      </c>
      <c r="AG816" s="6" t="str">
        <f>Constants!N703</f>
        <v>U</v>
      </c>
      <c r="AH816" s="6" t="str">
        <f>Constants!O703</f>
        <v>U0652 : We Are With You - Rotherham Adult</v>
      </c>
    </row>
    <row r="817" spans="32:34" ht="18" customHeight="1" x14ac:dyDescent="0.35">
      <c r="AF817" s="6" t="str">
        <f>Constants!M704</f>
        <v>Doncaster</v>
      </c>
      <c r="AG817" s="6" t="str">
        <f>Constants!N704</f>
        <v>U</v>
      </c>
      <c r="AH817" s="6" t="str">
        <f>Constants!O704</f>
        <v>U0655 : Ark House Rehab Scarborough</v>
      </c>
    </row>
    <row r="818" spans="32:34" ht="18" customHeight="1" x14ac:dyDescent="0.35">
      <c r="AF818" s="6" t="str">
        <f>Constants!M705</f>
        <v>Doncaster</v>
      </c>
      <c r="AG818" s="6" t="str">
        <f>Constants!N705</f>
        <v>U</v>
      </c>
      <c r="AH818" s="6" t="str">
        <f>Constants!O705</f>
        <v>U0656 : Aspire Drug &amp; Alcohol Inpatient Doncaster</v>
      </c>
    </row>
    <row r="819" spans="32:34" ht="18" customHeight="1" x14ac:dyDescent="0.35">
      <c r="AF819" s="6" t="str">
        <f>Constants!M706</f>
        <v>Doncaster</v>
      </c>
      <c r="AG819" s="6" t="str">
        <f>Constants!N706</f>
        <v>U</v>
      </c>
      <c r="AH819" s="6" t="str">
        <f>Constants!O706</f>
        <v>U0657 : Likewise Sheffield (Humankind)</v>
      </c>
    </row>
    <row r="820" spans="32:34" ht="18" customHeight="1" x14ac:dyDescent="0.35">
      <c r="AF820" s="6" t="str">
        <f>Constants!M707</f>
        <v>Dorset</v>
      </c>
      <c r="AG820" s="6" t="str">
        <f>Constants!N707</f>
        <v>P</v>
      </c>
      <c r="AH820" s="6" t="str">
        <f>Constants!O707</f>
        <v>P0034 : Yeldall Manor</v>
      </c>
    </row>
    <row r="821" spans="32:34" ht="18" customHeight="1" x14ac:dyDescent="0.35">
      <c r="AF821" s="6" t="str">
        <f>Constants!M708</f>
        <v>Dorset</v>
      </c>
      <c r="AG821" s="6" t="str">
        <f>Constants!N708</f>
        <v>P</v>
      </c>
      <c r="AH821" s="6" t="str">
        <f>Constants!O708</f>
        <v>P1070 : Southampton Adults</v>
      </c>
    </row>
    <row r="822" spans="32:34" ht="18" customHeight="1" x14ac:dyDescent="0.35">
      <c r="AF822" s="6" t="str">
        <f>Constants!M709</f>
        <v>Dorset</v>
      </c>
      <c r="AG822" s="6" t="str">
        <f>Constants!N709</f>
        <v>P</v>
      </c>
      <c r="AH822" s="6" t="str">
        <f>Constants!O709</f>
        <v>P1083 : Fareham - Inclusion Recovery Hampshire</v>
      </c>
    </row>
    <row r="823" spans="32:34" ht="18" customHeight="1" x14ac:dyDescent="0.35">
      <c r="AF823" s="6" t="str">
        <f>Constants!M710</f>
        <v>Dorset</v>
      </c>
      <c r="AG823" s="6" t="str">
        <f>Constants!N710</f>
        <v>P</v>
      </c>
      <c r="AH823" s="6" t="str">
        <f>Constants!O710</f>
        <v>P1085 : Ringwood - Inclusion Recovery Hampshire</v>
      </c>
    </row>
    <row r="824" spans="32:34" ht="18" customHeight="1" x14ac:dyDescent="0.35">
      <c r="AF824" s="6" t="str">
        <f>Constants!M711</f>
        <v>Dorset</v>
      </c>
      <c r="AG824" s="6" t="str">
        <f>Constants!N711</f>
        <v>R</v>
      </c>
      <c r="AH824" s="6" t="str">
        <f>Constants!O711</f>
        <v>R0472 : Livingstone House</v>
      </c>
    </row>
    <row r="825" spans="32:34" ht="18" customHeight="1" x14ac:dyDescent="0.35">
      <c r="AF825" s="6" t="str">
        <f>Constants!M712</f>
        <v>Dorset</v>
      </c>
      <c r="AG825" s="6" t="str">
        <f>Constants!N712</f>
        <v>R</v>
      </c>
      <c r="AH825" s="6" t="str">
        <f>Constants!O712</f>
        <v>R0482 : CGL Birmingham ROR - Edgbaston/Hall Green</v>
      </c>
    </row>
    <row r="826" spans="32:34" ht="18" customHeight="1" x14ac:dyDescent="0.35">
      <c r="AF826" s="6" t="str">
        <f>Constants!M713</f>
        <v>Dorset</v>
      </c>
      <c r="AG826" s="6" t="str">
        <f>Constants!N713</f>
        <v>R</v>
      </c>
      <c r="AH826" s="6" t="str">
        <f>Constants!O713</f>
        <v>R0488 : Worcestershire Recovery Partnership (Adult)</v>
      </c>
    </row>
    <row r="827" spans="32:34" ht="18" customHeight="1" x14ac:dyDescent="0.35">
      <c r="AF827" s="6" t="str">
        <f>Constants!M714</f>
        <v>Dorset</v>
      </c>
      <c r="AG827" s="6" t="str">
        <f>Constants!N714</f>
        <v>S</v>
      </c>
      <c r="AH827" s="6" t="str">
        <f>Constants!O714</f>
        <v>SB103 : SDAS Bournemouth</v>
      </c>
    </row>
    <row r="828" spans="32:34" ht="18" customHeight="1" x14ac:dyDescent="0.35">
      <c r="AF828" s="6" t="str">
        <f>Constants!M715</f>
        <v>Dorset</v>
      </c>
      <c r="AG828" s="6" t="str">
        <f>Constants!N715</f>
        <v>S</v>
      </c>
      <c r="AH828" s="6" t="str">
        <f>Constants!O715</f>
        <v>SB205 : With You BCP</v>
      </c>
    </row>
    <row r="829" spans="32:34" ht="18" customHeight="1" x14ac:dyDescent="0.35">
      <c r="AF829" s="6" t="str">
        <f>Constants!M716</f>
        <v>Dorset</v>
      </c>
      <c r="AG829" s="6" t="str">
        <f>Constants!N716</f>
        <v>S</v>
      </c>
      <c r="AH829" s="6" t="str">
        <f>Constants!O716</f>
        <v>SB317 : StreetScene Bournemouth</v>
      </c>
    </row>
    <row r="830" spans="32:34" ht="18" customHeight="1" x14ac:dyDescent="0.35">
      <c r="AF830" s="6" t="str">
        <f>Constants!M717</f>
        <v>Dorset</v>
      </c>
      <c r="AG830" s="6" t="str">
        <f>Constants!N717</f>
        <v>S</v>
      </c>
      <c r="AH830" s="6" t="str">
        <f>Constants!O717</f>
        <v>SD303 : BOSENCE FARM COMMUNITY LTD</v>
      </c>
    </row>
    <row r="831" spans="32:34" ht="18" customHeight="1" x14ac:dyDescent="0.35">
      <c r="AF831" s="6" t="str">
        <f>Constants!M718</f>
        <v>Dorset</v>
      </c>
      <c r="AG831" s="6" t="str">
        <f>Constants!N718</f>
        <v>S</v>
      </c>
      <c r="AH831" s="6" t="str">
        <f>Constants!O718</f>
        <v>SF219 : REACH ADULTS</v>
      </c>
    </row>
    <row r="832" spans="32:34" ht="18" customHeight="1" x14ac:dyDescent="0.35">
      <c r="AF832" s="6" t="str">
        <f>Constants!M719</f>
        <v>Dorset</v>
      </c>
      <c r="AG832" s="6" t="str">
        <f>Constants!N719</f>
        <v>S</v>
      </c>
      <c r="AH832" s="6" t="str">
        <f>Constants!O719</f>
        <v>SF515 : REACH YP</v>
      </c>
    </row>
    <row r="833" spans="32:34" ht="18" customHeight="1" x14ac:dyDescent="0.35">
      <c r="AF833" s="6" t="str">
        <f>Constants!M720</f>
        <v>Dorset</v>
      </c>
      <c r="AG833" s="6" t="str">
        <f>Constants!N720</f>
        <v>S</v>
      </c>
      <c r="AH833" s="6" t="str">
        <f>Constants!O720</f>
        <v>SG309 : THE NELSON TRUST</v>
      </c>
    </row>
    <row r="834" spans="32:34" ht="18" customHeight="1" x14ac:dyDescent="0.35">
      <c r="AF834" s="6" t="str">
        <f>Constants!M721</f>
        <v>Dorset</v>
      </c>
      <c r="AG834" s="6" t="str">
        <f>Constants!N721</f>
        <v>S</v>
      </c>
      <c r="AH834" s="6" t="str">
        <f>Constants!O721</f>
        <v>SH307 : Jasmine Mother's Recovery (Trevi)</v>
      </c>
    </row>
    <row r="835" spans="32:34" ht="18" customHeight="1" x14ac:dyDescent="0.35">
      <c r="AF835" s="6" t="str">
        <f>Constants!M722</f>
        <v>Dorset</v>
      </c>
      <c r="AG835" s="6" t="str">
        <f>Constants!N722</f>
        <v>S</v>
      </c>
      <c r="AH835" s="6" t="str">
        <f>Constants!O722</f>
        <v>SI507 : Alcohol Care &amp; Treatment Service (ACTS)</v>
      </c>
    </row>
    <row r="836" spans="32:34" ht="18" customHeight="1" x14ac:dyDescent="0.35">
      <c r="AF836" s="6" t="str">
        <f>Constants!M723</f>
        <v>Dorset</v>
      </c>
      <c r="AG836" s="6" t="str">
        <f>Constants!N723</f>
        <v>S</v>
      </c>
      <c r="AH836" s="6" t="str">
        <f>Constants!O723</f>
        <v>SJ302 : BROADWAY LODGE</v>
      </c>
    </row>
    <row r="837" spans="32:34" ht="18" customHeight="1" x14ac:dyDescent="0.35">
      <c r="AF837" s="6" t="str">
        <f>Constants!M724</f>
        <v>Dorset</v>
      </c>
      <c r="AG837" s="6" t="str">
        <f>Constants!N724</f>
        <v>S</v>
      </c>
      <c r="AH837" s="6" t="str">
        <f>Constants!O724</f>
        <v>SJ308 : Sefton Park</v>
      </c>
    </row>
    <row r="838" spans="32:34" ht="18" customHeight="1" x14ac:dyDescent="0.35">
      <c r="AF838" s="6" t="str">
        <f>Constants!M725</f>
        <v>Dorset</v>
      </c>
      <c r="AG838" s="6" t="str">
        <f>Constants!N725</f>
        <v>S</v>
      </c>
      <c r="AH838" s="6" t="str">
        <f>Constants!O725</f>
        <v>SK205 : Somerset Drug and Alcohol Service - SDAS</v>
      </c>
    </row>
    <row r="839" spans="32:34" ht="18" customHeight="1" x14ac:dyDescent="0.35">
      <c r="AF839" s="6" t="str">
        <f>Constants!M726</f>
        <v>Dorset</v>
      </c>
      <c r="AG839" s="6" t="str">
        <f>Constants!N726</f>
        <v>S</v>
      </c>
      <c r="AH839" s="6" t="str">
        <f>Constants!O726</f>
        <v>SO203 : Forward Trust - Clouds House</v>
      </c>
    </row>
    <row r="840" spans="32:34" ht="18" customHeight="1" x14ac:dyDescent="0.35">
      <c r="AF840" s="6" t="str">
        <f>Constants!M727</f>
        <v>Dorset</v>
      </c>
      <c r="AG840" s="6" t="str">
        <f>Constants!N727</f>
        <v>T</v>
      </c>
      <c r="AH840" s="6" t="str">
        <f>Constants!O727</f>
        <v>T1208 : Nottingham Recovery Network</v>
      </c>
    </row>
    <row r="841" spans="32:34" ht="18" customHeight="1" x14ac:dyDescent="0.35">
      <c r="AF841" s="6" t="str">
        <f>Constants!M728</f>
        <v>Dudley</v>
      </c>
      <c r="AG841" s="6" t="str">
        <f>Constants!N728</f>
        <v>W</v>
      </c>
      <c r="AH841" s="6" t="str">
        <f>Constants!O728</f>
        <v>M0022 : Kaleidoscope Birchwood</v>
      </c>
    </row>
    <row r="842" spans="32:34" ht="18" customHeight="1" x14ac:dyDescent="0.35">
      <c r="AF842" s="6" t="str">
        <f>Constants!M729</f>
        <v>Dudley</v>
      </c>
      <c r="AG842" s="6" t="str">
        <f>Constants!N729</f>
        <v>W</v>
      </c>
      <c r="AH842" s="6" t="str">
        <f>Constants!O729</f>
        <v>M0309 : Cyngor Alcohol Information Service (CAIS)</v>
      </c>
    </row>
    <row r="843" spans="32:34" ht="18" customHeight="1" x14ac:dyDescent="0.35">
      <c r="AF843" s="6" t="str">
        <f>Constants!M730</f>
        <v>Dudley</v>
      </c>
      <c r="AG843" s="6" t="str">
        <f>Constants!N730</f>
        <v>W</v>
      </c>
      <c r="AH843" s="6" t="str">
        <f>Constants!O730</f>
        <v>M0341 : The Pavilion</v>
      </c>
    </row>
    <row r="844" spans="32:34" ht="18" customHeight="1" x14ac:dyDescent="0.35">
      <c r="AF844" s="6" t="str">
        <f>Constants!M731</f>
        <v>Dudley</v>
      </c>
      <c r="AG844" s="6" t="str">
        <f>Constants!N731</f>
        <v>R</v>
      </c>
      <c r="AH844" s="6" t="str">
        <f>Constants!O731</f>
        <v>R0036 : CGL Dudley Atlantic Recovery Centre</v>
      </c>
    </row>
    <row r="845" spans="32:34" ht="18" customHeight="1" x14ac:dyDescent="0.35">
      <c r="AF845" s="6" t="str">
        <f>Constants!M732</f>
        <v>Dudley</v>
      </c>
      <c r="AG845" s="6" t="str">
        <f>Constants!N732</f>
        <v>R</v>
      </c>
      <c r="AH845" s="6" t="str">
        <f>Constants!O732</f>
        <v>R0092 : BAC O'Connor</v>
      </c>
    </row>
    <row r="846" spans="32:34" ht="18" customHeight="1" x14ac:dyDescent="0.35">
      <c r="AF846" s="6" t="str">
        <f>Constants!M733</f>
        <v>Dudley</v>
      </c>
      <c r="AG846" s="6" t="str">
        <f>Constants!N733</f>
        <v>R</v>
      </c>
      <c r="AH846" s="6" t="str">
        <f>Constants!O733</f>
        <v>R0468 : Recovery Wolverhampton (Adult)</v>
      </c>
    </row>
    <row r="847" spans="32:34" ht="18" customHeight="1" x14ac:dyDescent="0.35">
      <c r="AF847" s="6" t="str">
        <f>Constants!M734</f>
        <v>Dudley</v>
      </c>
      <c r="AG847" s="6" t="str">
        <f>Constants!N734</f>
        <v>R</v>
      </c>
      <c r="AH847" s="6" t="str">
        <f>Constants!O734</f>
        <v>R0472 : Livingstone House</v>
      </c>
    </row>
    <row r="848" spans="32:34" ht="18" customHeight="1" x14ac:dyDescent="0.35">
      <c r="AF848" s="6" t="str">
        <f>Constants!M735</f>
        <v>Dudley</v>
      </c>
      <c r="AG848" s="6" t="str">
        <f>Constants!N735</f>
        <v>R</v>
      </c>
      <c r="AH848" s="6" t="str">
        <f>Constants!O735</f>
        <v>R0473 : IRiS</v>
      </c>
    </row>
    <row r="849" spans="32:34" ht="18" customHeight="1" x14ac:dyDescent="0.35">
      <c r="AF849" s="6" t="str">
        <f>Constants!M736</f>
        <v>Dudley</v>
      </c>
      <c r="AG849" s="6" t="str">
        <f>Constants!N736</f>
        <v>R</v>
      </c>
      <c r="AH849" s="6" t="str">
        <f>Constants!O736</f>
        <v>R0487 : CGL Birmingham ROR - Park House</v>
      </c>
    </row>
    <row r="850" spans="32:34" ht="18" customHeight="1" x14ac:dyDescent="0.35">
      <c r="AF850" s="6" t="str">
        <f>Constants!M737</f>
        <v>Dudley</v>
      </c>
      <c r="AG850" s="6" t="str">
        <f>Constants!N737</f>
        <v>R</v>
      </c>
      <c r="AH850" s="6" t="str">
        <f>Constants!O737</f>
        <v>R0488 : Worcestershire Recovery Partnership (Adult)</v>
      </c>
    </row>
    <row r="851" spans="32:34" ht="18" customHeight="1" x14ac:dyDescent="0.35">
      <c r="AF851" s="6" t="str">
        <f>Constants!M738</f>
        <v>Dudley</v>
      </c>
      <c r="AG851" s="6" t="str">
        <f>Constants!N738</f>
        <v>R</v>
      </c>
      <c r="AH851" s="6" t="str">
        <f>Constants!O738</f>
        <v>R0491 : CGL Walsall the Beacon Adult</v>
      </c>
    </row>
    <row r="852" spans="32:34" ht="18" customHeight="1" x14ac:dyDescent="0.35">
      <c r="AF852" s="6" t="str">
        <f>Constants!M739</f>
        <v>Ealing</v>
      </c>
      <c r="AG852" s="6" t="str">
        <f>Constants!N739</f>
        <v>L</v>
      </c>
      <c r="AH852" s="6" t="str">
        <f>Constants!O739</f>
        <v>L0296 : Kairos Community Trust (Rehab)</v>
      </c>
    </row>
    <row r="853" spans="32:34" ht="18" customHeight="1" x14ac:dyDescent="0.35">
      <c r="AF853" s="6" t="str">
        <f>Constants!M740</f>
        <v>Ealing</v>
      </c>
      <c r="AG853" s="6" t="str">
        <f>Constants!N740</f>
        <v>L</v>
      </c>
      <c r="AH853" s="6" t="str">
        <f>Constants!O740</f>
        <v>L0951 : CGL Ealing Easy Project YP</v>
      </c>
    </row>
    <row r="854" spans="32:34" ht="18" customHeight="1" x14ac:dyDescent="0.35">
      <c r="AF854" s="6" t="str">
        <f>Constants!M741</f>
        <v>Ealing</v>
      </c>
      <c r="AG854" s="6" t="str">
        <f>Constants!N741</f>
        <v>L</v>
      </c>
      <c r="AH854" s="6" t="str">
        <f>Constants!O741</f>
        <v>L1198 : Consortium - Central Team - Lorraine Hewitt House</v>
      </c>
    </row>
    <row r="855" spans="32:34" ht="18" customHeight="1" x14ac:dyDescent="0.35">
      <c r="AF855" s="6" t="str">
        <f>Constants!M742</f>
        <v>Ealing</v>
      </c>
      <c r="AG855" s="6" t="str">
        <f>Constants!N742</f>
        <v>L</v>
      </c>
      <c r="AH855" s="6" t="str">
        <f>Constants!O742</f>
        <v>L1240 : Ealing RISE</v>
      </c>
    </row>
    <row r="856" spans="32:34" ht="18" customHeight="1" x14ac:dyDescent="0.35">
      <c r="AF856" s="6" t="str">
        <f>Constants!M743</f>
        <v>Ealing</v>
      </c>
      <c r="AG856" s="6" t="str">
        <f>Constants!N743</f>
        <v>L</v>
      </c>
      <c r="AH856" s="6" t="str">
        <f>Constants!O743</f>
        <v>L1247 : Haringey Specialist Drug Treatment Service</v>
      </c>
    </row>
    <row r="857" spans="32:34" ht="18" customHeight="1" x14ac:dyDescent="0.35">
      <c r="AF857" s="6" t="str">
        <f>Constants!M744</f>
        <v>Ealing</v>
      </c>
      <c r="AG857" s="6" t="str">
        <f>Constants!N744</f>
        <v>L</v>
      </c>
      <c r="AH857" s="6" t="str">
        <f>Constants!O744</f>
        <v>L1268 : Addiction Recovery Community Hillingdon (ARCH) - Adult</v>
      </c>
    </row>
    <row r="858" spans="32:34" ht="18" customHeight="1" x14ac:dyDescent="0.35">
      <c r="AF858" s="6" t="str">
        <f>Constants!M745</f>
        <v>Ealing</v>
      </c>
      <c r="AG858" s="6" t="str">
        <f>Constants!N745</f>
        <v>L</v>
      </c>
      <c r="AH858" s="6" t="str">
        <f>Constants!O745</f>
        <v>L1279 : Drug and Alcohol Wellbeing Service (DAWS)</v>
      </c>
    </row>
    <row r="859" spans="32:34" ht="18" customHeight="1" x14ac:dyDescent="0.35">
      <c r="AF859" s="6" t="str">
        <f>Constants!M746</f>
        <v>Ealing</v>
      </c>
      <c r="AG859" s="6" t="str">
        <f>Constants!N746</f>
        <v>L</v>
      </c>
      <c r="AH859" s="6" t="str">
        <f>Constants!O746</f>
        <v>L1292 : Addictions Recovery Community Hounslow (ARC Hounslow)</v>
      </c>
    </row>
    <row r="860" spans="32:34" ht="18" customHeight="1" x14ac:dyDescent="0.35">
      <c r="AF860" s="6" t="str">
        <f>Constants!M747</f>
        <v>Ealing</v>
      </c>
      <c r="AG860" s="6" t="str">
        <f>Constants!N747</f>
        <v>L</v>
      </c>
      <c r="AH860" s="6" t="str">
        <f>Constants!O747</f>
        <v>L1303 : City and Hackney Recovery Service</v>
      </c>
    </row>
    <row r="861" spans="32:34" ht="18" customHeight="1" x14ac:dyDescent="0.35">
      <c r="AF861" s="6" t="str">
        <f>Constants!M748</f>
        <v>Ealing</v>
      </c>
      <c r="AG861" s="6" t="str">
        <f>Constants!N748</f>
        <v>L</v>
      </c>
      <c r="AH861" s="6" t="str">
        <f>Constants!O748</f>
        <v>L1308 : Guy's and St Thomas' NHS Foundation Trust Inpatient Detox Unit</v>
      </c>
    </row>
    <row r="862" spans="32:34" ht="18" customHeight="1" x14ac:dyDescent="0.35">
      <c r="AF862" s="6" t="str">
        <f>Constants!M749</f>
        <v>Ealing</v>
      </c>
      <c r="AG862" s="6" t="str">
        <f>Constants!N749</f>
        <v>L</v>
      </c>
      <c r="AH862" s="6" t="str">
        <f>Constants!O749</f>
        <v>L1312 : Guy's and St Thomas' NHS Foundation Trust Non-rough sleeping Addictions Clinical Care Suite</v>
      </c>
    </row>
    <row r="863" spans="32:34" ht="18" customHeight="1" x14ac:dyDescent="0.35">
      <c r="AF863" s="6" t="str">
        <f>Constants!M750</f>
        <v>Ealing</v>
      </c>
      <c r="AG863" s="6" t="str">
        <f>Constants!N750</f>
        <v>W</v>
      </c>
      <c r="AH863" s="6" t="str">
        <f>Constants!O750</f>
        <v>M0309 : Cyngor Alcohol Information Service (CAIS)</v>
      </c>
    </row>
    <row r="864" spans="32:34" ht="18" customHeight="1" x14ac:dyDescent="0.35">
      <c r="AF864" s="6" t="str">
        <f>Constants!M751</f>
        <v>Ealing</v>
      </c>
      <c r="AG864" s="6" t="str">
        <f>Constants!N751</f>
        <v>W</v>
      </c>
      <c r="AH864" s="6" t="str">
        <f>Constants!O751</f>
        <v>M0341 : The Pavilion</v>
      </c>
    </row>
    <row r="865" spans="32:34" ht="18" customHeight="1" x14ac:dyDescent="0.35">
      <c r="AF865" s="6" t="str">
        <f>Constants!M752</f>
        <v>Ealing</v>
      </c>
      <c r="AG865" s="6" t="str">
        <f>Constants!N752</f>
        <v>P</v>
      </c>
      <c r="AH865" s="6" t="str">
        <f>Constants!O752</f>
        <v>P0544 : Francis HouseStreetsceneSouthampton</v>
      </c>
    </row>
    <row r="866" spans="32:34" ht="18" customHeight="1" x14ac:dyDescent="0.35">
      <c r="AF866" s="6" t="str">
        <f>Constants!M753</f>
        <v>Ealing</v>
      </c>
      <c r="AG866" s="6" t="str">
        <f>Constants!N753</f>
        <v>P</v>
      </c>
      <c r="AH866" s="6" t="str">
        <f>Constants!O753</f>
        <v>P0611 : Bridge House</v>
      </c>
    </row>
    <row r="867" spans="32:34" ht="18" customHeight="1" x14ac:dyDescent="0.35">
      <c r="AF867" s="6" t="str">
        <f>Constants!M754</f>
        <v>Ealing</v>
      </c>
      <c r="AG867" s="6" t="str">
        <f>Constants!N754</f>
        <v>P</v>
      </c>
      <c r="AH867" s="6" t="str">
        <f>Constants!O754</f>
        <v>P1098 : Cranstoun RBWM</v>
      </c>
    </row>
    <row r="868" spans="32:34" ht="18" customHeight="1" x14ac:dyDescent="0.35">
      <c r="AF868" s="6" t="str">
        <f>Constants!M755</f>
        <v>Ealing</v>
      </c>
      <c r="AG868" s="6" t="str">
        <f>Constants!N755</f>
        <v>P</v>
      </c>
      <c r="AH868" s="6" t="str">
        <f>Constants!O755</f>
        <v>P1125 : Addiction Recovery Centre Portsmouth</v>
      </c>
    </row>
    <row r="869" spans="32:34" ht="18" customHeight="1" x14ac:dyDescent="0.35">
      <c r="AF869" s="6" t="str">
        <f>Constants!M756</f>
        <v>Ealing</v>
      </c>
      <c r="AG869" s="6" t="str">
        <f>Constants!N756</f>
        <v>Q</v>
      </c>
      <c r="AH869" s="6" t="str">
        <f>Constants!O756</f>
        <v>Q1647 : Via - Passmores House</v>
      </c>
    </row>
    <row r="870" spans="32:34" ht="18" customHeight="1" x14ac:dyDescent="0.35">
      <c r="AF870" s="6" t="str">
        <f>Constants!M757</f>
        <v>Ealing</v>
      </c>
      <c r="AG870" s="6" t="str">
        <f>Constants!N757</f>
        <v>R</v>
      </c>
      <c r="AH870" s="6" t="str">
        <f>Constants!O757</f>
        <v>R0479 : Staffordshire Inpatients</v>
      </c>
    </row>
    <row r="871" spans="32:34" ht="18" customHeight="1" x14ac:dyDescent="0.35">
      <c r="AF871" s="6" t="str">
        <f>Constants!M758</f>
        <v>Ealing</v>
      </c>
      <c r="AG871" s="6" t="str">
        <f>Constants!N758</f>
        <v>S</v>
      </c>
      <c r="AH871" s="6" t="str">
        <f>Constants!O758</f>
        <v>SB317 : StreetScene Bournemouth</v>
      </c>
    </row>
    <row r="872" spans="32:34" ht="18" customHeight="1" x14ac:dyDescent="0.35">
      <c r="AF872" s="6" t="str">
        <f>Constants!M759</f>
        <v>Ealing</v>
      </c>
      <c r="AG872" s="6" t="str">
        <f>Constants!N759</f>
        <v>S</v>
      </c>
      <c r="AH872" s="6" t="str">
        <f>Constants!O759</f>
        <v>SG309 : THE NELSON TRUST</v>
      </c>
    </row>
    <row r="873" spans="32:34" ht="18" customHeight="1" x14ac:dyDescent="0.35">
      <c r="AF873" s="6" t="str">
        <f>Constants!M760</f>
        <v>Ealing</v>
      </c>
      <c r="AG873" s="6" t="str">
        <f>Constants!N760</f>
        <v>S</v>
      </c>
      <c r="AH873" s="6" t="str">
        <f>Constants!O760</f>
        <v>SJ207 : Western Counselling</v>
      </c>
    </row>
    <row r="874" spans="32:34" ht="18" customHeight="1" x14ac:dyDescent="0.35">
      <c r="AF874" s="6" t="str">
        <f>Constants!M761</f>
        <v>Ealing</v>
      </c>
      <c r="AG874" s="6" t="str">
        <f>Constants!N761</f>
        <v>S</v>
      </c>
      <c r="AH874" s="6" t="str">
        <f>Constants!O761</f>
        <v>SJ302 : BROADWAY LODGE</v>
      </c>
    </row>
    <row r="875" spans="32:34" ht="18" customHeight="1" x14ac:dyDescent="0.35">
      <c r="AF875" s="6" t="str">
        <f>Constants!M762</f>
        <v>Ealing</v>
      </c>
      <c r="AG875" s="6" t="str">
        <f>Constants!N762</f>
        <v>S</v>
      </c>
      <c r="AH875" s="6" t="str">
        <f>Constants!O762</f>
        <v>SK205 : Somerset Drug and Alcohol Service - SDAS</v>
      </c>
    </row>
    <row r="876" spans="32:34" ht="18" customHeight="1" x14ac:dyDescent="0.35">
      <c r="AF876" s="6" t="str">
        <f>Constants!M763</f>
        <v>Ealing</v>
      </c>
      <c r="AG876" s="6" t="str">
        <f>Constants!N763</f>
        <v>S</v>
      </c>
      <c r="AH876" s="6" t="str">
        <f>Constants!O763</f>
        <v>SO203 : Forward Trust - Clouds House</v>
      </c>
    </row>
    <row r="877" spans="32:34" ht="18" customHeight="1" x14ac:dyDescent="0.35">
      <c r="AF877" s="6" t="str">
        <f>Constants!M764</f>
        <v>Ealing</v>
      </c>
      <c r="AG877" s="6" t="str">
        <f>Constants!N764</f>
        <v>U</v>
      </c>
      <c r="AH877" s="6" t="str">
        <f>Constants!O764</f>
        <v>U0430 : Oasis Recovery Communities Bradford</v>
      </c>
    </row>
    <row r="878" spans="32:34" ht="18" customHeight="1" x14ac:dyDescent="0.35">
      <c r="AF878" s="6" t="str">
        <f>Constants!M765</f>
        <v>East Riding of Yorkshire</v>
      </c>
      <c r="AG878" s="6" t="str">
        <f>Constants!N765</f>
        <v>W</v>
      </c>
      <c r="AH878" s="6" t="str">
        <f>Constants!O765</f>
        <v>M0037 : Phoenix Futures Wirral Adult Services</v>
      </c>
    </row>
    <row r="879" spans="32:34" ht="18" customHeight="1" x14ac:dyDescent="0.35">
      <c r="AF879" s="6" t="str">
        <f>Constants!M766</f>
        <v>East Riding of Yorkshire</v>
      </c>
      <c r="AG879" s="6" t="str">
        <f>Constants!N766</f>
        <v>W</v>
      </c>
      <c r="AH879" s="6" t="str">
        <f>Constants!O766</f>
        <v>M0083 : Turning Point Stanfield House</v>
      </c>
    </row>
    <row r="880" spans="32:34" ht="18" customHeight="1" x14ac:dyDescent="0.35">
      <c r="AF880" s="6" t="str">
        <f>Constants!M767</f>
        <v>East Riding of Yorkshire</v>
      </c>
      <c r="AG880" s="6" t="str">
        <f>Constants!N767</f>
        <v>N</v>
      </c>
      <c r="AH880" s="6" t="str">
        <f>Constants!O767</f>
        <v>N1032 : START Hartlepool Adult</v>
      </c>
    </row>
    <row r="881" spans="32:34" ht="18" customHeight="1" x14ac:dyDescent="0.35">
      <c r="AF881" s="6" t="str">
        <f>Constants!M768</f>
        <v>East Riding of Yorkshire</v>
      </c>
      <c r="AG881" s="6" t="str">
        <f>Constants!N768</f>
        <v>T</v>
      </c>
      <c r="AH881" s="6" t="str">
        <f>Constants!O768</f>
        <v>T1224 : New Oakwood Lodge - Derby Rehab (Phoenix Futures)</v>
      </c>
    </row>
    <row r="882" spans="32:34" ht="18" customHeight="1" x14ac:dyDescent="0.35">
      <c r="AF882" s="6" t="str">
        <f>Constants!M769</f>
        <v>East Riding of Yorkshire</v>
      </c>
      <c r="AG882" s="6" t="str">
        <f>Constants!N769</f>
        <v>U</v>
      </c>
      <c r="AH882" s="6" t="str">
        <f>Constants!O769</f>
        <v>U0321 : Forward Trust The Bridges Hull</v>
      </c>
    </row>
    <row r="883" spans="32:34" ht="18" customHeight="1" x14ac:dyDescent="0.35">
      <c r="AF883" s="6" t="str">
        <f>Constants!M770</f>
        <v>East Riding of Yorkshire</v>
      </c>
      <c r="AG883" s="6" t="str">
        <f>Constants!N770</f>
        <v>U</v>
      </c>
      <c r="AH883" s="6" t="str">
        <f>Constants!O770</f>
        <v>U0430 : Oasis Recovery Communities Bradford</v>
      </c>
    </row>
    <row r="884" spans="32:34" ht="18" customHeight="1" x14ac:dyDescent="0.35">
      <c r="AF884" s="6" t="str">
        <f>Constants!M771</f>
        <v>East Riding of Yorkshire</v>
      </c>
      <c r="AG884" s="6" t="str">
        <f>Constants!N771</f>
        <v>U</v>
      </c>
      <c r="AH884" s="6" t="str">
        <f>Constants!O771</f>
        <v>U0484 : North Yorkshire Horizons Drug and Alcohol Service (Humankind)</v>
      </c>
    </row>
    <row r="885" spans="32:34" ht="18" customHeight="1" x14ac:dyDescent="0.35">
      <c r="AF885" s="6" t="str">
        <f>Constants!M772</f>
        <v>East Riding of Yorkshire</v>
      </c>
      <c r="AG885" s="6" t="str">
        <f>Constants!N772</f>
        <v>U</v>
      </c>
      <c r="AH885" s="6" t="str">
        <f>Constants!O772</f>
        <v>U0489 : Forward Leeds Adult (Humankind)</v>
      </c>
    </row>
    <row r="886" spans="32:34" ht="18" customHeight="1" x14ac:dyDescent="0.35">
      <c r="AF886" s="6" t="str">
        <f>Constants!M773</f>
        <v>East Riding of Yorkshire</v>
      </c>
      <c r="AG886" s="6" t="str">
        <f>Constants!N773</f>
        <v>U</v>
      </c>
      <c r="AH886" s="6" t="str">
        <f>Constants!O773</f>
        <v>U0494 : East Riding Partnership Treatment Service - Adults</v>
      </c>
    </row>
    <row r="887" spans="32:34" ht="18" customHeight="1" x14ac:dyDescent="0.35">
      <c r="AF887" s="6" t="str">
        <f>Constants!M774</f>
        <v>East Riding of Yorkshire</v>
      </c>
      <c r="AG887" s="6" t="str">
        <f>Constants!N774</f>
        <v>U</v>
      </c>
      <c r="AH887" s="6" t="str">
        <f>Constants!O774</f>
        <v>U0495 : East Riding Criminal Justice Service</v>
      </c>
    </row>
    <row r="888" spans="32:34" ht="18" customHeight="1" x14ac:dyDescent="0.35">
      <c r="AF888" s="6" t="str">
        <f>Constants!M775</f>
        <v>East Riding of Yorkshire</v>
      </c>
      <c r="AG888" s="6" t="str">
        <f>Constants!N775</f>
        <v>U</v>
      </c>
      <c r="AH888" s="6" t="str">
        <f>Constants!O775</f>
        <v>U0509 : Doncaster Drugs Service - CDT</v>
      </c>
    </row>
    <row r="889" spans="32:34" ht="18" customHeight="1" x14ac:dyDescent="0.35">
      <c r="AF889" s="6" t="str">
        <f>Constants!M776</f>
        <v>East Riding of Yorkshire</v>
      </c>
      <c r="AG889" s="6" t="str">
        <f>Constants!N776</f>
        <v>U</v>
      </c>
      <c r="AH889" s="6" t="str">
        <f>Constants!O776</f>
        <v>U0546 : Doncaster SDC - New Beginnings</v>
      </c>
    </row>
    <row r="890" spans="32:34" ht="18" customHeight="1" x14ac:dyDescent="0.35">
      <c r="AF890" s="6" t="str">
        <f>Constants!M777</f>
        <v>East Riding of Yorkshire</v>
      </c>
      <c r="AG890" s="6" t="str">
        <f>Constants!N777</f>
        <v>U</v>
      </c>
      <c r="AH890" s="6" t="str">
        <f>Constants!O777</f>
        <v>U0577 : Doncaster Criminal Justice Service</v>
      </c>
    </row>
    <row r="891" spans="32:34" ht="18" customHeight="1" x14ac:dyDescent="0.35">
      <c r="AF891" s="6" t="str">
        <f>Constants!M778</f>
        <v>East Riding of Yorkshire</v>
      </c>
      <c r="AG891" s="6" t="str">
        <f>Constants!N778</f>
        <v>U</v>
      </c>
      <c r="AH891" s="6" t="str">
        <f>Constants!O778</f>
        <v>U0646 : Hull HTFT - Lot 2</v>
      </c>
    </row>
    <row r="892" spans="32:34" ht="18" customHeight="1" x14ac:dyDescent="0.35">
      <c r="AF892" s="6" t="str">
        <f>Constants!M779</f>
        <v>East Riding of Yorkshire</v>
      </c>
      <c r="AG892" s="6" t="str">
        <f>Constants!N779</f>
        <v>U</v>
      </c>
      <c r="AH892" s="6" t="str">
        <f>Constants!O779</f>
        <v>U0647 : CGL Hull</v>
      </c>
    </row>
    <row r="893" spans="32:34" ht="18" customHeight="1" x14ac:dyDescent="0.35">
      <c r="AF893" s="6" t="str">
        <f>Constants!M780</f>
        <v>East Riding of Yorkshire</v>
      </c>
      <c r="AG893" s="6" t="str">
        <f>Constants!N780</f>
        <v>U</v>
      </c>
      <c r="AH893" s="6" t="str">
        <f>Constants!O780</f>
        <v>U0654 : New Vision Bradford Adult (Humankind)</v>
      </c>
    </row>
    <row r="894" spans="32:34" ht="18" customHeight="1" x14ac:dyDescent="0.35">
      <c r="AF894" s="6" t="str">
        <f>Constants!M781</f>
        <v>East Riding of Yorkshire</v>
      </c>
      <c r="AG894" s="6" t="str">
        <f>Constants!N781</f>
        <v>U</v>
      </c>
      <c r="AH894" s="6" t="str">
        <f>Constants!O781</f>
        <v>U0655 : Ark House Rehab Scarborough</v>
      </c>
    </row>
    <row r="895" spans="32:34" ht="18" customHeight="1" x14ac:dyDescent="0.35">
      <c r="AF895" s="6" t="str">
        <f>Constants!M782</f>
        <v>East Riding of Yorkshire</v>
      </c>
      <c r="AG895" s="6" t="str">
        <f>Constants!N782</f>
        <v>U</v>
      </c>
      <c r="AH895" s="6" t="str">
        <f>Constants!O782</f>
        <v>U0656 : Aspire Drug &amp; Alcohol Inpatient Doncaster</v>
      </c>
    </row>
    <row r="896" spans="32:34" ht="18" customHeight="1" x14ac:dyDescent="0.35">
      <c r="AF896" s="6" t="str">
        <f>Constants!M783</f>
        <v>East Riding of Yorkshire</v>
      </c>
      <c r="AG896" s="6" t="str">
        <f>Constants!N783</f>
        <v>U</v>
      </c>
      <c r="AH896" s="6" t="str">
        <f>Constants!O783</f>
        <v>U0657 : Likewise Sheffield (Humankind)</v>
      </c>
    </row>
    <row r="897" spans="32:34" ht="18" customHeight="1" x14ac:dyDescent="0.35">
      <c r="AF897" s="6" t="str">
        <f>Constants!M784</f>
        <v>East Sussex</v>
      </c>
      <c r="AG897" s="6" t="str">
        <f>Constants!N784</f>
        <v>L</v>
      </c>
      <c r="AH897" s="6" t="str">
        <f>Constants!O784</f>
        <v>L1275 : INSPIRE Sutton</v>
      </c>
    </row>
    <row r="898" spans="32:34" ht="18" customHeight="1" x14ac:dyDescent="0.35">
      <c r="AF898" s="6" t="str">
        <f>Constants!M785</f>
        <v>East Sussex</v>
      </c>
      <c r="AG898" s="6" t="str">
        <f>Constants!N785</f>
        <v>L</v>
      </c>
      <c r="AH898" s="6" t="str">
        <f>Constants!O785</f>
        <v>L5046 : Mount Carmel (Rehab)</v>
      </c>
    </row>
    <row r="899" spans="32:34" ht="18" customHeight="1" x14ac:dyDescent="0.35">
      <c r="AF899" s="6" t="str">
        <f>Constants!M786</f>
        <v>East Sussex</v>
      </c>
      <c r="AG899" s="6" t="str">
        <f>Constants!N786</f>
        <v>W</v>
      </c>
      <c r="AH899" s="6" t="str">
        <f>Constants!O786</f>
        <v>M0357 : Parkland Place Lancashire</v>
      </c>
    </row>
    <row r="900" spans="32:34" ht="18" customHeight="1" x14ac:dyDescent="0.35">
      <c r="AF900" s="6" t="str">
        <f>Constants!M787</f>
        <v>East Sussex</v>
      </c>
      <c r="AG900" s="6" t="str">
        <f>Constants!N787</f>
        <v>W</v>
      </c>
      <c r="AH900" s="6" t="str">
        <f>Constants!O787</f>
        <v>M0375 : Cumbria Addictions Service (Humankind)</v>
      </c>
    </row>
    <row r="901" spans="32:34" ht="18" customHeight="1" x14ac:dyDescent="0.35">
      <c r="AF901" s="6" t="str">
        <f>Constants!M788</f>
        <v>East Sussex</v>
      </c>
      <c r="AG901" s="6" t="str">
        <f>Constants!N788</f>
        <v>P</v>
      </c>
      <c r="AH901" s="6" t="str">
        <f>Constants!O788</f>
        <v>P0523 : ANA</v>
      </c>
    </row>
    <row r="902" spans="32:34" ht="18" customHeight="1" x14ac:dyDescent="0.35">
      <c r="AF902" s="6" t="str">
        <f>Constants!M789</f>
        <v>East Sussex</v>
      </c>
      <c r="AG902" s="6" t="str">
        <f>Constants!N789</f>
        <v>P</v>
      </c>
      <c r="AH902" s="6" t="str">
        <f>Constants!O789</f>
        <v>P0611 : Bridge House</v>
      </c>
    </row>
    <row r="903" spans="32:34" ht="18" customHeight="1" x14ac:dyDescent="0.35">
      <c r="AF903" s="6" t="str">
        <f>Constants!M790</f>
        <v>East Sussex</v>
      </c>
      <c r="AG903" s="6" t="str">
        <f>Constants!N790</f>
        <v>P</v>
      </c>
      <c r="AH903" s="6" t="str">
        <f>Constants!O790</f>
        <v>P0814 : East Sussex Under 25's SMS</v>
      </c>
    </row>
    <row r="904" spans="32:34" ht="18" customHeight="1" x14ac:dyDescent="0.35">
      <c r="AF904" s="6" t="str">
        <f>Constants!M791</f>
        <v>East Sussex</v>
      </c>
      <c r="AG904" s="6" t="str">
        <f>Constants!N791</f>
        <v>P</v>
      </c>
      <c r="AH904" s="6" t="str">
        <f>Constants!O791</f>
        <v>P0835 : Kenward Residential</v>
      </c>
    </row>
    <row r="905" spans="32:34" ht="18" customHeight="1" x14ac:dyDescent="0.35">
      <c r="AF905" s="6" t="str">
        <f>Constants!M792</f>
        <v>East Sussex</v>
      </c>
      <c r="AG905" s="6" t="str">
        <f>Constants!N792</f>
        <v>P</v>
      </c>
      <c r="AH905" s="6" t="str">
        <f>Constants!O792</f>
        <v>P0870 : East Sussex Family Service</v>
      </c>
    </row>
    <row r="906" spans="32:34" ht="18" customHeight="1" x14ac:dyDescent="0.35">
      <c r="AF906" s="6" t="str">
        <f>Constants!M793</f>
        <v>East Sussex</v>
      </c>
      <c r="AG906" s="6" t="str">
        <f>Constants!N793</f>
        <v>P</v>
      </c>
      <c r="AH906" s="6" t="str">
        <f>Constants!O793</f>
        <v>P1024 : CGL West Kent Adults</v>
      </c>
    </row>
    <row r="907" spans="32:34" ht="18" customHeight="1" x14ac:dyDescent="0.35">
      <c r="AF907" s="6" t="str">
        <f>Constants!M794</f>
        <v>East Sussex</v>
      </c>
      <c r="AG907" s="6" t="str">
        <f>Constants!N794</f>
        <v>P</v>
      </c>
      <c r="AH907" s="6" t="str">
        <f>Constants!O794</f>
        <v>P1054 : CGL East Sussex DARS</v>
      </c>
    </row>
    <row r="908" spans="32:34" ht="18" customHeight="1" x14ac:dyDescent="0.35">
      <c r="AF908" s="6" t="str">
        <f>Constants!M795</f>
        <v>East Sussex</v>
      </c>
      <c r="AG908" s="6" t="str">
        <f>Constants!N795</f>
        <v>P</v>
      </c>
      <c r="AH908" s="6" t="str">
        <f>Constants!O795</f>
        <v>P1101 : East Kent Community Drug &amp; Alcohol Services</v>
      </c>
    </row>
    <row r="909" spans="32:34" ht="18" customHeight="1" x14ac:dyDescent="0.35">
      <c r="AF909" s="6" t="str">
        <f>Constants!M796</f>
        <v>East Sussex</v>
      </c>
      <c r="AG909" s="6" t="str">
        <f>Constants!N796</f>
        <v>P</v>
      </c>
      <c r="AH909" s="6" t="str">
        <f>Constants!O796</f>
        <v>P1114 : CGL Brighton &amp; Hove</v>
      </c>
    </row>
    <row r="910" spans="32:34" ht="18" customHeight="1" x14ac:dyDescent="0.35">
      <c r="AF910" s="6" t="str">
        <f>Constants!M797</f>
        <v>East Sussex</v>
      </c>
      <c r="AG910" s="6" t="str">
        <f>Constants!N797</f>
        <v>P</v>
      </c>
      <c r="AH910" s="6" t="str">
        <f>Constants!O797</f>
        <v>P1118 : Inclusion IPD</v>
      </c>
    </row>
    <row r="911" spans="32:34" ht="18" customHeight="1" x14ac:dyDescent="0.35">
      <c r="AF911" s="6" t="str">
        <f>Constants!M798</f>
        <v>East Sussex</v>
      </c>
      <c r="AG911" s="6" t="str">
        <f>Constants!N798</f>
        <v>P</v>
      </c>
      <c r="AH911" s="6" t="str">
        <f>Constants!O798</f>
        <v>P1126 : Phoenix Futures Ophelia House</v>
      </c>
    </row>
    <row r="912" spans="32:34" ht="18" customHeight="1" x14ac:dyDescent="0.35">
      <c r="AF912" s="6" t="str">
        <f>Constants!M799</f>
        <v>East Sussex</v>
      </c>
      <c r="AG912" s="6" t="str">
        <f>Constants!N799</f>
        <v>Q</v>
      </c>
      <c r="AH912" s="6" t="str">
        <f>Constants!O799</f>
        <v>Q1311 : Hebron Trust</v>
      </c>
    </row>
    <row r="913" spans="32:34" ht="18" customHeight="1" x14ac:dyDescent="0.35">
      <c r="AF913" s="6" t="str">
        <f>Constants!M800</f>
        <v>East Sussex</v>
      </c>
      <c r="AG913" s="6" t="str">
        <f>Constants!N800</f>
        <v>Q</v>
      </c>
      <c r="AH913" s="6" t="str">
        <f>Constants!O800</f>
        <v>Q1647 : Via - Passmores House</v>
      </c>
    </row>
    <row r="914" spans="32:34" ht="18" customHeight="1" x14ac:dyDescent="0.35">
      <c r="AF914" s="6" t="str">
        <f>Constants!M801</f>
        <v>East Sussex</v>
      </c>
      <c r="AG914" s="6" t="str">
        <f>Constants!N801</f>
        <v>R</v>
      </c>
      <c r="AH914" s="6" t="str">
        <f>Constants!O801</f>
        <v>R0473 : IRiS</v>
      </c>
    </row>
    <row r="915" spans="32:34" ht="18" customHeight="1" x14ac:dyDescent="0.35">
      <c r="AF915" s="6" t="str">
        <f>Constants!M802</f>
        <v>East Sussex</v>
      </c>
      <c r="AG915" s="6" t="str">
        <f>Constants!N802</f>
        <v>S</v>
      </c>
      <c r="AH915" s="6" t="str">
        <f>Constants!O802</f>
        <v>SG309 : THE NELSON TRUST</v>
      </c>
    </row>
    <row r="916" spans="32:34" ht="18" customHeight="1" x14ac:dyDescent="0.35">
      <c r="AF916" s="6" t="str">
        <f>Constants!M803</f>
        <v>East Sussex</v>
      </c>
      <c r="AG916" s="6" t="str">
        <f>Constants!N803</f>
        <v>S</v>
      </c>
      <c r="AH916" s="6" t="str">
        <f>Constants!O803</f>
        <v>SL205 : PostScript360</v>
      </c>
    </row>
    <row r="917" spans="32:34" ht="18" customHeight="1" x14ac:dyDescent="0.35">
      <c r="AF917" s="6" t="str">
        <f>Constants!M804</f>
        <v>Enfield</v>
      </c>
      <c r="AG917" s="6" t="str">
        <f>Constants!N804</f>
        <v>L</v>
      </c>
      <c r="AH917" s="6" t="str">
        <f>Constants!O804</f>
        <v>L0564 : Dual Diagnosis Network Haringey</v>
      </c>
    </row>
    <row r="918" spans="32:34" ht="18" customHeight="1" x14ac:dyDescent="0.35">
      <c r="AF918" s="6" t="str">
        <f>Constants!M805</f>
        <v>Enfield</v>
      </c>
      <c r="AG918" s="6" t="str">
        <f>Constants!N805</f>
        <v>L</v>
      </c>
      <c r="AH918" s="6" t="str">
        <f>Constants!O805</f>
        <v>L1209 : Enfield Dual Diagnosis Service</v>
      </c>
    </row>
    <row r="919" spans="32:34" ht="18" customHeight="1" x14ac:dyDescent="0.35">
      <c r="AF919" s="6" t="str">
        <f>Constants!M806</f>
        <v>Enfield</v>
      </c>
      <c r="AG919" s="6" t="str">
        <f>Constants!N806</f>
        <v>L</v>
      </c>
      <c r="AH919" s="6" t="str">
        <f>Constants!O806</f>
        <v>L1247 : Haringey Specialist Drug Treatment Service</v>
      </c>
    </row>
    <row r="920" spans="32:34" ht="18" customHeight="1" x14ac:dyDescent="0.35">
      <c r="AF920" s="6" t="str">
        <f>Constants!M807</f>
        <v>Enfield</v>
      </c>
      <c r="AG920" s="6" t="str">
        <f>Constants!N807</f>
        <v>L</v>
      </c>
      <c r="AH920" s="6" t="str">
        <f>Constants!O807</f>
        <v>L1284 : ENABLE Drug and Alcohol Service</v>
      </c>
    </row>
    <row r="921" spans="32:34" ht="18" customHeight="1" x14ac:dyDescent="0.35">
      <c r="AF921" s="6" t="str">
        <f>Constants!M808</f>
        <v>Enfield</v>
      </c>
      <c r="AG921" s="6" t="str">
        <f>Constants!N808</f>
        <v>L</v>
      </c>
      <c r="AH921" s="6" t="str">
        <f>Constants!O808</f>
        <v>L1303 : City and Hackney Recovery Service</v>
      </c>
    </row>
    <row r="922" spans="32:34" ht="18" customHeight="1" x14ac:dyDescent="0.35">
      <c r="AF922" s="6" t="str">
        <f>Constants!M809</f>
        <v>Enfield</v>
      </c>
      <c r="AG922" s="6" t="str">
        <f>Constants!N809</f>
        <v>L</v>
      </c>
      <c r="AH922" s="6" t="str">
        <f>Constants!O809</f>
        <v>L2002 : Enfield YP - Humankind</v>
      </c>
    </row>
    <row r="923" spans="32:34" ht="18" customHeight="1" x14ac:dyDescent="0.35">
      <c r="AF923" s="6" t="str">
        <f>Constants!M810</f>
        <v>Enfield</v>
      </c>
      <c r="AG923" s="6" t="str">
        <f>Constants!N810</f>
        <v>P</v>
      </c>
      <c r="AH923" s="6" t="str">
        <f>Constants!O810</f>
        <v>P0544 : Francis HouseStreetsceneSouthampton</v>
      </c>
    </row>
    <row r="924" spans="32:34" ht="18" customHeight="1" x14ac:dyDescent="0.35">
      <c r="AF924" s="6" t="str">
        <f>Constants!M811</f>
        <v>Enfield</v>
      </c>
      <c r="AG924" s="6" t="str">
        <f>Constants!N811</f>
        <v>P</v>
      </c>
      <c r="AH924" s="6" t="str">
        <f>Constants!O811</f>
        <v>P1090 : I-Access East Surrey</v>
      </c>
    </row>
    <row r="925" spans="32:34" ht="18" customHeight="1" x14ac:dyDescent="0.35">
      <c r="AF925" s="6" t="str">
        <f>Constants!M812</f>
        <v>Enfield</v>
      </c>
      <c r="AG925" s="6" t="str">
        <f>Constants!N812</f>
        <v>Q</v>
      </c>
      <c r="AH925" s="6" t="str">
        <f>Constants!O812</f>
        <v>Q1419 : Essex STARS (West)</v>
      </c>
    </row>
    <row r="926" spans="32:34" ht="18" customHeight="1" x14ac:dyDescent="0.35">
      <c r="AF926" s="6" t="str">
        <f>Constants!M813</f>
        <v>Enfield</v>
      </c>
      <c r="AG926" s="6" t="str">
        <f>Constants!N813</f>
        <v>Q</v>
      </c>
      <c r="AH926" s="6" t="str">
        <f>Constants!O813</f>
        <v>Q1647 : Via - Passmores House</v>
      </c>
    </row>
    <row r="927" spans="32:34" ht="18" customHeight="1" x14ac:dyDescent="0.35">
      <c r="AF927" s="6" t="str">
        <f>Constants!M814</f>
        <v>Enfield</v>
      </c>
      <c r="AG927" s="6" t="str">
        <f>Constants!N814</f>
        <v>Q</v>
      </c>
      <c r="AH927" s="6" t="str">
        <f>Constants!O814</f>
        <v>Q1660 : Open Road Harlow</v>
      </c>
    </row>
    <row r="928" spans="32:34" ht="18" customHeight="1" x14ac:dyDescent="0.35">
      <c r="AF928" s="6" t="str">
        <f>Constants!M815</f>
        <v>Enfield</v>
      </c>
      <c r="AG928" s="6" t="str">
        <f>Constants!N815</f>
        <v>S</v>
      </c>
      <c r="AH928" s="6" t="str">
        <f>Constants!O815</f>
        <v>SB317 : StreetScene Bournemouth</v>
      </c>
    </row>
    <row r="929" spans="32:34" ht="18" customHeight="1" x14ac:dyDescent="0.35">
      <c r="AF929" s="6" t="str">
        <f>Constants!M816</f>
        <v>Enfield</v>
      </c>
      <c r="AG929" s="6" t="str">
        <f>Constants!N816</f>
        <v>S</v>
      </c>
      <c r="AH929" s="6" t="str">
        <f>Constants!O816</f>
        <v>SD303 : BOSENCE FARM COMMUNITY LTD</v>
      </c>
    </row>
    <row r="930" spans="32:34" ht="18" customHeight="1" x14ac:dyDescent="0.35">
      <c r="AF930" s="6" t="str">
        <f>Constants!M817</f>
        <v>Enfield</v>
      </c>
      <c r="AG930" s="6" t="str">
        <f>Constants!N817</f>
        <v>S</v>
      </c>
      <c r="AH930" s="6" t="str">
        <f>Constants!O817</f>
        <v>SJ302 : BROADWAY LODGE</v>
      </c>
    </row>
    <row r="931" spans="32:34" ht="18" customHeight="1" x14ac:dyDescent="0.35">
      <c r="AF931" s="6" t="str">
        <f>Constants!M818</f>
        <v>Essex</v>
      </c>
      <c r="AG931" s="6" t="str">
        <f>Constants!N818</f>
        <v>L</v>
      </c>
      <c r="AH931" s="6" t="str">
        <f>Constants!O818</f>
        <v>L1275 : INSPIRE Sutton</v>
      </c>
    </row>
    <row r="932" spans="32:34" ht="18" customHeight="1" x14ac:dyDescent="0.35">
      <c r="AF932" s="6" t="str">
        <f>Constants!M819</f>
        <v>Essex</v>
      </c>
      <c r="AG932" s="6" t="str">
        <f>Constants!N819</f>
        <v>L</v>
      </c>
      <c r="AH932" s="6" t="str">
        <f>Constants!O819</f>
        <v>L1284 : ENABLE Drug and Alcohol Service</v>
      </c>
    </row>
    <row r="933" spans="32:34" ht="18" customHeight="1" x14ac:dyDescent="0.35">
      <c r="AF933" s="6" t="str">
        <f>Constants!M820</f>
        <v>Essex</v>
      </c>
      <c r="AG933" s="6" t="str">
        <f>Constants!N820</f>
        <v>L</v>
      </c>
      <c r="AH933" s="6" t="str">
        <f>Constants!O820</f>
        <v>L1291 : CGL Barking &amp; Dagenham</v>
      </c>
    </row>
    <row r="934" spans="32:34" ht="18" customHeight="1" x14ac:dyDescent="0.35">
      <c r="AF934" s="6" t="str">
        <f>Constants!M821</f>
        <v>Essex</v>
      </c>
      <c r="AG934" s="6" t="str">
        <f>Constants!N821</f>
        <v>L</v>
      </c>
      <c r="AH934" s="6" t="str">
        <f>Constants!O821</f>
        <v>L1303 : City and Hackney Recovery Service</v>
      </c>
    </row>
    <row r="935" spans="32:34" ht="18" customHeight="1" x14ac:dyDescent="0.35">
      <c r="AF935" s="6" t="str">
        <f>Constants!M822</f>
        <v>Essex</v>
      </c>
      <c r="AG935" s="6" t="str">
        <f>Constants!N822</f>
        <v>W</v>
      </c>
      <c r="AH935" s="6" t="str">
        <f>Constants!O822</f>
        <v>M0037 : Phoenix Futures Wirral Adult Services</v>
      </c>
    </row>
    <row r="936" spans="32:34" ht="18" customHeight="1" x14ac:dyDescent="0.35">
      <c r="AF936" s="6" t="str">
        <f>Constants!M823</f>
        <v>Essex</v>
      </c>
      <c r="AG936" s="6" t="str">
        <f>Constants!N823</f>
        <v>P</v>
      </c>
      <c r="AH936" s="6" t="str">
        <f>Constants!O823</f>
        <v>P0034 : Yeldall Manor</v>
      </c>
    </row>
    <row r="937" spans="32:34" ht="18" customHeight="1" x14ac:dyDescent="0.35">
      <c r="AF937" s="6" t="str">
        <f>Constants!M824</f>
        <v>Essex</v>
      </c>
      <c r="AG937" s="6" t="str">
        <f>Constants!N824</f>
        <v>P</v>
      </c>
      <c r="AH937" s="6" t="str">
        <f>Constants!O824</f>
        <v>P0611 : Bridge House</v>
      </c>
    </row>
    <row r="938" spans="32:34" ht="18" customHeight="1" x14ac:dyDescent="0.35">
      <c r="AF938" s="6" t="str">
        <f>Constants!M825</f>
        <v>Essex</v>
      </c>
      <c r="AG938" s="6" t="str">
        <f>Constants!N825</f>
        <v>P</v>
      </c>
      <c r="AH938" s="6" t="str">
        <f>Constants!O825</f>
        <v>P0835 : Kenward Residential</v>
      </c>
    </row>
    <row r="939" spans="32:34" ht="18" customHeight="1" x14ac:dyDescent="0.35">
      <c r="AF939" s="6" t="str">
        <f>Constants!M826</f>
        <v>Essex</v>
      </c>
      <c r="AG939" s="6" t="str">
        <f>Constants!N826</f>
        <v>P</v>
      </c>
      <c r="AH939" s="6" t="str">
        <f>Constants!O826</f>
        <v>P1126 : Phoenix Futures Ophelia House</v>
      </c>
    </row>
    <row r="940" spans="32:34" ht="18" customHeight="1" x14ac:dyDescent="0.35">
      <c r="AF940" s="6" t="str">
        <f>Constants!M827</f>
        <v>Essex</v>
      </c>
      <c r="AG940" s="6" t="str">
        <f>Constants!N827</f>
        <v>Q</v>
      </c>
      <c r="AH940" s="6" t="str">
        <f>Constants!O827</f>
        <v>Q1311 : Hebron Trust</v>
      </c>
    </row>
    <row r="941" spans="32:34" ht="18" customHeight="1" x14ac:dyDescent="0.35">
      <c r="AF941" s="6" t="str">
        <f>Constants!M828</f>
        <v>Essex</v>
      </c>
      <c r="AG941" s="6" t="str">
        <f>Constants!N828</f>
        <v>Q</v>
      </c>
      <c r="AH941" s="6" t="str">
        <f>Constants!O828</f>
        <v>Q1405 : Essex STARS (South)</v>
      </c>
    </row>
    <row r="942" spans="32:34" ht="18" customHeight="1" x14ac:dyDescent="0.35">
      <c r="AF942" s="6" t="str">
        <f>Constants!M829</f>
        <v>Essex</v>
      </c>
      <c r="AG942" s="6" t="str">
        <f>Constants!N829</f>
        <v>Q</v>
      </c>
      <c r="AH942" s="6" t="str">
        <f>Constants!O829</f>
        <v>Q1419 : Essex STARS (West)</v>
      </c>
    </row>
    <row r="943" spans="32:34" ht="18" customHeight="1" x14ac:dyDescent="0.35">
      <c r="AF943" s="6" t="str">
        <f>Constants!M830</f>
        <v>Essex</v>
      </c>
      <c r="AG943" s="6" t="str">
        <f>Constants!N830</f>
        <v>Q</v>
      </c>
      <c r="AH943" s="6" t="str">
        <f>Constants!O830</f>
        <v>Q1423 : Open Road Clacton</v>
      </c>
    </row>
    <row r="944" spans="32:34" ht="18" customHeight="1" x14ac:dyDescent="0.35">
      <c r="AF944" s="6" t="str">
        <f>Constants!M831</f>
        <v>Essex</v>
      </c>
      <c r="AG944" s="6" t="str">
        <f>Constants!N831</f>
        <v>Q</v>
      </c>
      <c r="AH944" s="6" t="str">
        <f>Constants!O831</f>
        <v>Q1424 : Open Road Colchester</v>
      </c>
    </row>
    <row r="945" spans="32:34" ht="18" customHeight="1" x14ac:dyDescent="0.35">
      <c r="AF945" s="6" t="str">
        <f>Constants!M832</f>
        <v>Essex</v>
      </c>
      <c r="AG945" s="6" t="str">
        <f>Constants!N832</f>
        <v>Q</v>
      </c>
      <c r="AH945" s="6" t="str">
        <f>Constants!O832</f>
        <v>Q1425 : Essex STARS (North East)</v>
      </c>
    </row>
    <row r="946" spans="32:34" ht="18" customHeight="1" x14ac:dyDescent="0.35">
      <c r="AF946" s="6" t="str">
        <f>Constants!M833</f>
        <v>Essex</v>
      </c>
      <c r="AG946" s="6" t="str">
        <f>Constants!N833</f>
        <v>Q</v>
      </c>
      <c r="AH946" s="6" t="str">
        <f>Constants!O833</f>
        <v>Q1426 : Essex STARS (Mid)</v>
      </c>
    </row>
    <row r="947" spans="32:34" ht="18" customHeight="1" x14ac:dyDescent="0.35">
      <c r="AF947" s="6" t="str">
        <f>Constants!M834</f>
        <v>Essex</v>
      </c>
      <c r="AG947" s="6" t="str">
        <f>Constants!N834</f>
        <v>Q</v>
      </c>
      <c r="AH947" s="6" t="str">
        <f>Constants!O834</f>
        <v>Q1427 : Essex Young People's Drug &amp; Alcohol Service</v>
      </c>
    </row>
    <row r="948" spans="32:34" ht="18" customHeight="1" x14ac:dyDescent="0.35">
      <c r="AF948" s="6" t="str">
        <f>Constants!M835</f>
        <v>Essex</v>
      </c>
      <c r="AG948" s="6" t="str">
        <f>Constants!N835</f>
        <v>Q</v>
      </c>
      <c r="AH948" s="6" t="str">
        <f>Constants!O835</f>
        <v>Q1642 : Open Road Basildon</v>
      </c>
    </row>
    <row r="949" spans="32:34" ht="18" customHeight="1" x14ac:dyDescent="0.35">
      <c r="AF949" s="6" t="str">
        <f>Constants!M836</f>
        <v>Essex</v>
      </c>
      <c r="AG949" s="6" t="str">
        <f>Constants!N836</f>
        <v>Q</v>
      </c>
      <c r="AH949" s="6" t="str">
        <f>Constants!O836</f>
        <v>Q1647 : Via - Passmores House</v>
      </c>
    </row>
    <row r="950" spans="32:34" ht="18" customHeight="1" x14ac:dyDescent="0.35">
      <c r="AF950" s="6" t="str">
        <f>Constants!M837</f>
        <v>Essex</v>
      </c>
      <c r="AG950" s="6" t="str">
        <f>Constants!N837</f>
        <v>Q</v>
      </c>
      <c r="AH950" s="6" t="str">
        <f>Constants!O837</f>
        <v>Q1652 : East Coast Recovery Limited</v>
      </c>
    </row>
    <row r="951" spans="32:34" ht="18" customHeight="1" x14ac:dyDescent="0.35">
      <c r="AF951" s="6" t="str">
        <f>Constants!M838</f>
        <v>Essex</v>
      </c>
      <c r="AG951" s="6" t="str">
        <f>Constants!N838</f>
        <v>Q</v>
      </c>
      <c r="AH951" s="6" t="str">
        <f>Constants!O838</f>
        <v>Q1659 : Open Road Chelmsford</v>
      </c>
    </row>
    <row r="952" spans="32:34" ht="18" customHeight="1" x14ac:dyDescent="0.35">
      <c r="AF952" s="6" t="str">
        <f>Constants!M839</f>
        <v>Essex</v>
      </c>
      <c r="AG952" s="6" t="str">
        <f>Constants!N839</f>
        <v>Q</v>
      </c>
      <c r="AH952" s="6" t="str">
        <f>Constants!O839</f>
        <v>Q1660 : Open Road Harlow</v>
      </c>
    </row>
    <row r="953" spans="32:34" ht="18" customHeight="1" x14ac:dyDescent="0.35">
      <c r="AF953" s="6" t="str">
        <f>Constants!M840</f>
        <v>Essex</v>
      </c>
      <c r="AG953" s="6" t="str">
        <f>Constants!N840</f>
        <v>Q</v>
      </c>
      <c r="AH953" s="6" t="str">
        <f>Constants!O840</f>
        <v>Q1685 : CGL Hertfordshire Drug and Alcohol Recovery Services - Cluster B (East)</v>
      </c>
    </row>
    <row r="954" spans="32:34" ht="18" customHeight="1" x14ac:dyDescent="0.35">
      <c r="AF954" s="6" t="str">
        <f>Constants!M841</f>
        <v>Essex</v>
      </c>
      <c r="AG954" s="6" t="str">
        <f>Constants!N841</f>
        <v>Q</v>
      </c>
      <c r="AH954" s="6" t="str">
        <f>Constants!O841</f>
        <v>Q1733 : Suffolk Recovery Service - Bury St Edmunds</v>
      </c>
    </row>
    <row r="955" spans="32:34" ht="18" customHeight="1" x14ac:dyDescent="0.35">
      <c r="AF955" s="6" t="str">
        <f>Constants!M842</f>
        <v>Essex</v>
      </c>
      <c r="AG955" s="6" t="str">
        <f>Constants!N842</f>
        <v>Q</v>
      </c>
      <c r="AH955" s="6" t="str">
        <f>Constants!O842</f>
        <v>Q1734 : Suffolk Recovery Service - Ipswich</v>
      </c>
    </row>
    <row r="956" spans="32:34" ht="18" customHeight="1" x14ac:dyDescent="0.35">
      <c r="AF956" s="6" t="str">
        <f>Constants!M843</f>
        <v>Essex</v>
      </c>
      <c r="AG956" s="6" t="str">
        <f>Constants!N843</f>
        <v>Q</v>
      </c>
      <c r="AH956" s="6" t="str">
        <f>Constants!O843</f>
        <v>Q1735 : Suffolk Recovery Service - Lowestoft</v>
      </c>
    </row>
    <row r="957" spans="32:34" ht="18" customHeight="1" x14ac:dyDescent="0.35">
      <c r="AF957" s="6" t="str">
        <f>Constants!M844</f>
        <v>Essex</v>
      </c>
      <c r="AG957" s="6" t="str">
        <f>Constants!N844</f>
        <v>Q</v>
      </c>
      <c r="AH957" s="6" t="str">
        <f>Constants!O844</f>
        <v>Q1739 : Central Bedfordshire Integrated Drug and Alcohol Service</v>
      </c>
    </row>
    <row r="958" spans="32:34" ht="18" customHeight="1" x14ac:dyDescent="0.35">
      <c r="AF958" s="6" t="str">
        <f>Constants!M845</f>
        <v>Essex</v>
      </c>
      <c r="AG958" s="6" t="str">
        <f>Constants!N845</f>
        <v>Q</v>
      </c>
      <c r="AH958" s="6" t="str">
        <f>Constants!O845</f>
        <v>Q1747 : Inclusion Visions</v>
      </c>
    </row>
    <row r="959" spans="32:34" ht="18" customHeight="1" x14ac:dyDescent="0.35">
      <c r="AF959" s="6" t="str">
        <f>Constants!M846</f>
        <v>Essex</v>
      </c>
      <c r="AG959" s="6" t="str">
        <f>Constants!N846</f>
        <v>Q</v>
      </c>
      <c r="AH959" s="6" t="str">
        <f>Constants!O846</f>
        <v>Q1749 : Community Recovery Essex</v>
      </c>
    </row>
    <row r="960" spans="32:34" ht="18" customHeight="1" x14ac:dyDescent="0.35">
      <c r="AF960" s="6" t="str">
        <f>Constants!M847</f>
        <v>Essex</v>
      </c>
      <c r="AG960" s="6" t="str">
        <f>Constants!N847</f>
        <v>Q</v>
      </c>
      <c r="AH960" s="6" t="str">
        <f>Constants!O847</f>
        <v>Q1752 : Community Recovery Essex: Psychosocial Intervention Service (SIS)</v>
      </c>
    </row>
    <row r="961" spans="32:34" ht="18" customHeight="1" x14ac:dyDescent="0.35">
      <c r="AF961" s="6" t="str">
        <f>Constants!M848</f>
        <v>Essex</v>
      </c>
      <c r="AG961" s="6" t="str">
        <f>Constants!N848</f>
        <v>Q</v>
      </c>
      <c r="AH961" s="6" t="str">
        <f>Constants!O848</f>
        <v>Q1753 : Children's Society</v>
      </c>
    </row>
    <row r="962" spans="32:34" ht="18" customHeight="1" x14ac:dyDescent="0.35">
      <c r="AF962" s="6" t="str">
        <f>Constants!M849</f>
        <v>Essex</v>
      </c>
      <c r="AG962" s="6" t="str">
        <f>Constants!N849</f>
        <v>Q</v>
      </c>
      <c r="AH962" s="6" t="str">
        <f>Constants!O849</f>
        <v>Q1757 : Phoenix Futures - Essex ARC (Alcohol Recovery Community)</v>
      </c>
    </row>
    <row r="963" spans="32:34" ht="18" customHeight="1" x14ac:dyDescent="0.35">
      <c r="AF963" s="6" t="str">
        <f>Constants!M850</f>
        <v>Essex</v>
      </c>
      <c r="AG963" s="6" t="str">
        <f>Constants!N850</f>
        <v>Q</v>
      </c>
      <c r="AH963" s="6" t="str">
        <f>Constants!O850</f>
        <v>Q1758 : Addiction Recovery Community MK</v>
      </c>
    </row>
    <row r="964" spans="32:34" ht="18" customHeight="1" x14ac:dyDescent="0.35">
      <c r="AF964" s="6" t="str">
        <f>Constants!M851</f>
        <v>Essex</v>
      </c>
      <c r="AG964" s="6" t="str">
        <f>Constants!N851</f>
        <v>Q</v>
      </c>
      <c r="AH964" s="6" t="str">
        <f>Constants!O851</f>
        <v>Q1760 : The Forward Trust (Southend Adult)</v>
      </c>
    </row>
    <row r="965" spans="32:34" ht="18" customHeight="1" x14ac:dyDescent="0.35">
      <c r="AF965" s="6" t="str">
        <f>Constants!M852</f>
        <v>Essex</v>
      </c>
      <c r="AG965" s="6" t="str">
        <f>Constants!N852</f>
        <v>Q</v>
      </c>
      <c r="AH965" s="6" t="str">
        <f>Constants!O852</f>
        <v>Q1762 : Essex STaRS Inpatient Detox (Regional Consortia)</v>
      </c>
    </row>
    <row r="966" spans="32:34" ht="18" customHeight="1" x14ac:dyDescent="0.35">
      <c r="AF966" s="6" t="str">
        <f>Constants!M853</f>
        <v>Essex</v>
      </c>
      <c r="AG966" s="6" t="str">
        <f>Constants!N853</f>
        <v>S</v>
      </c>
      <c r="AH966" s="6" t="str">
        <f>Constants!O853</f>
        <v>SB317 : StreetScene Bournemouth</v>
      </c>
    </row>
    <row r="967" spans="32:34" ht="18" customHeight="1" x14ac:dyDescent="0.35">
      <c r="AF967" s="6" t="str">
        <f>Constants!M854</f>
        <v>Essex</v>
      </c>
      <c r="AG967" s="6" t="str">
        <f>Constants!N854</f>
        <v>S</v>
      </c>
      <c r="AH967" s="6" t="str">
        <f>Constants!O854</f>
        <v>SD208 : We Are With You Cornwall Adults</v>
      </c>
    </row>
    <row r="968" spans="32:34" ht="18" customHeight="1" x14ac:dyDescent="0.35">
      <c r="AF968" s="6" t="str">
        <f>Constants!M855</f>
        <v>Essex</v>
      </c>
      <c r="AG968" s="6" t="str">
        <f>Constants!N855</f>
        <v>S</v>
      </c>
      <c r="AH968" s="6" t="str">
        <f>Constants!O855</f>
        <v>SD303 : BOSENCE FARM COMMUNITY LTD</v>
      </c>
    </row>
    <row r="969" spans="32:34" ht="18" customHeight="1" x14ac:dyDescent="0.35">
      <c r="AF969" s="6" t="str">
        <f>Constants!M856</f>
        <v>Essex</v>
      </c>
      <c r="AG969" s="6" t="str">
        <f>Constants!N856</f>
        <v>S</v>
      </c>
      <c r="AH969" s="6" t="str">
        <f>Constants!O856</f>
        <v>SG309 : THE NELSON TRUST</v>
      </c>
    </row>
    <row r="970" spans="32:34" ht="18" customHeight="1" x14ac:dyDescent="0.35">
      <c r="AF970" s="6" t="str">
        <f>Constants!M857</f>
        <v>Essex</v>
      </c>
      <c r="AG970" s="6" t="str">
        <f>Constants!N857</f>
        <v>S</v>
      </c>
      <c r="AH970" s="6" t="str">
        <f>Constants!O857</f>
        <v>SJ302 : BROADWAY LODGE</v>
      </c>
    </row>
    <row r="971" spans="32:34" ht="18" customHeight="1" x14ac:dyDescent="0.35">
      <c r="AF971" s="6" t="str">
        <f>Constants!M858</f>
        <v>Essex</v>
      </c>
      <c r="AG971" s="6" t="str">
        <f>Constants!N858</f>
        <v>S</v>
      </c>
      <c r="AH971" s="6" t="str">
        <f>Constants!O858</f>
        <v>SJ308 : Sefton Park</v>
      </c>
    </row>
    <row r="972" spans="32:34" ht="18" customHeight="1" x14ac:dyDescent="0.35">
      <c r="AF972" s="6" t="str">
        <f>Constants!M859</f>
        <v>Essex</v>
      </c>
      <c r="AG972" s="6" t="str">
        <f>Constants!N859</f>
        <v>S</v>
      </c>
      <c r="AH972" s="6" t="str">
        <f>Constants!O859</f>
        <v>SO203 : Forward Trust - Clouds House</v>
      </c>
    </row>
    <row r="973" spans="32:34" ht="18" customHeight="1" x14ac:dyDescent="0.35">
      <c r="AF973" s="6" t="str">
        <f>Constants!M860</f>
        <v>Essex</v>
      </c>
      <c r="AG973" s="6" t="str">
        <f>Constants!N860</f>
        <v>T</v>
      </c>
      <c r="AH973" s="6" t="str">
        <f>Constants!O860</f>
        <v>T1219 : Turning Point Leicester Adult</v>
      </c>
    </row>
    <row r="974" spans="32:34" ht="18" customHeight="1" x14ac:dyDescent="0.35">
      <c r="AF974" s="6" t="str">
        <f>Constants!M861</f>
        <v>Essex</v>
      </c>
      <c r="AG974" s="6" t="str">
        <f>Constants!N861</f>
        <v>T</v>
      </c>
      <c r="AH974" s="6" t="str">
        <f>Constants!O861</f>
        <v>T1224 : New Oakwood Lodge - Derby Rehab (Phoenix Futures)</v>
      </c>
    </row>
    <row r="975" spans="32:34" ht="18" customHeight="1" x14ac:dyDescent="0.35">
      <c r="AF975" s="6" t="str">
        <f>Constants!M862</f>
        <v>Essex</v>
      </c>
      <c r="AG975" s="6" t="str">
        <f>Constants!N862</f>
        <v>T</v>
      </c>
      <c r="AH975" s="6" t="str">
        <f>Constants!O862</f>
        <v>T1225 : Substance to Solution (North Northants)</v>
      </c>
    </row>
    <row r="976" spans="32:34" ht="18" customHeight="1" x14ac:dyDescent="0.35">
      <c r="AF976" s="6" t="str">
        <f>Constants!M863</f>
        <v>Gateshead</v>
      </c>
      <c r="AG976" s="6" t="str">
        <f>Constants!N863</f>
        <v>N</v>
      </c>
      <c r="AH976" s="6" t="str">
        <f>Constants!O863</f>
        <v>N0934 : Oaktrees (The Cyrenians)</v>
      </c>
    </row>
    <row r="977" spans="32:34" ht="18" customHeight="1" x14ac:dyDescent="0.35">
      <c r="AF977" s="6" t="str">
        <f>Constants!M864</f>
        <v>Gateshead</v>
      </c>
      <c r="AG977" s="6" t="str">
        <f>Constants!N864</f>
        <v>N</v>
      </c>
      <c r="AH977" s="6" t="str">
        <f>Constants!O864</f>
        <v>N0988 : CGL Gateshead Recovery Partnership</v>
      </c>
    </row>
    <row r="978" spans="32:34" ht="18" customHeight="1" x14ac:dyDescent="0.35">
      <c r="AF978" s="6" t="str">
        <f>Constants!M865</f>
        <v>Gateshead</v>
      </c>
      <c r="AG978" s="6" t="str">
        <f>Constants!N865</f>
        <v>N</v>
      </c>
      <c r="AH978" s="6" t="str">
        <f>Constants!O865</f>
        <v>N0989 : Platform YP Gateshead (Humankind) (deactive)</v>
      </c>
    </row>
    <row r="979" spans="32:34" ht="18" customHeight="1" x14ac:dyDescent="0.35">
      <c r="AF979" s="6" t="str">
        <f>Constants!M866</f>
        <v>Gateshead</v>
      </c>
      <c r="AG979" s="6" t="str">
        <f>Constants!N866</f>
        <v>N</v>
      </c>
      <c r="AH979" s="6" t="str">
        <f>Constants!O866</f>
        <v>N1005 : Sunderland Integrated Substance Misuse Service</v>
      </c>
    </row>
    <row r="980" spans="32:34" ht="18" customHeight="1" x14ac:dyDescent="0.35">
      <c r="AF980" s="6" t="str">
        <f>Constants!M867</f>
        <v>Gateshead</v>
      </c>
      <c r="AG980" s="6" t="str">
        <f>Constants!N867</f>
        <v>N</v>
      </c>
      <c r="AH980" s="6" t="str">
        <f>Constants!O867</f>
        <v>N1010 : County Durham Drug and Alcohol Adult Recovery Service</v>
      </c>
    </row>
    <row r="981" spans="32:34" ht="18" customHeight="1" x14ac:dyDescent="0.35">
      <c r="AF981" s="6" t="str">
        <f>Constants!M868</f>
        <v>Gateshead</v>
      </c>
      <c r="AG981" s="6" t="str">
        <f>Constants!N868</f>
        <v>N</v>
      </c>
      <c r="AH981" s="6" t="str">
        <f>Constants!O868</f>
        <v>N1014 : South Tyneside Substance Misuse Service (Humankind)</v>
      </c>
    </row>
    <row r="982" spans="32:34" ht="18" customHeight="1" x14ac:dyDescent="0.35">
      <c r="AF982" s="6" t="str">
        <f>Constants!M869</f>
        <v>Gateshead</v>
      </c>
      <c r="AG982" s="6" t="str">
        <f>Constants!N869</f>
        <v>N</v>
      </c>
      <c r="AH982" s="6" t="str">
        <f>Constants!O869</f>
        <v>N1016 : Newcastle Treatment and Recovery - Adult</v>
      </c>
    </row>
    <row r="983" spans="32:34" ht="18" customHeight="1" x14ac:dyDescent="0.35">
      <c r="AF983" s="6" t="str">
        <f>Constants!M870</f>
        <v>Gateshead</v>
      </c>
      <c r="AG983" s="6" t="str">
        <f>Constants!N870</f>
        <v>N</v>
      </c>
      <c r="AH983" s="6" t="str">
        <f>Constants!O870</f>
        <v>N1019 : Newcastle Treatment and Recovery - DRR</v>
      </c>
    </row>
    <row r="984" spans="32:34" ht="18" customHeight="1" x14ac:dyDescent="0.35">
      <c r="AF984" s="6" t="str">
        <f>Constants!M871</f>
        <v>Gateshead</v>
      </c>
      <c r="AG984" s="6" t="str">
        <f>Constants!N871</f>
        <v>N</v>
      </c>
      <c r="AH984" s="6" t="str">
        <f>Constants!O871</f>
        <v>N1028 : CGL Wear Recovery Sunderland</v>
      </c>
    </row>
    <row r="985" spans="32:34" ht="18" customHeight="1" x14ac:dyDescent="0.35">
      <c r="AF985" s="6" t="str">
        <f>Constants!M872</f>
        <v>Gateshead</v>
      </c>
      <c r="AG985" s="6" t="str">
        <f>Constants!N872</f>
        <v>Q</v>
      </c>
      <c r="AH985" s="6" t="str">
        <f>Constants!O872</f>
        <v>Q1733 : Suffolk Recovery Service - Bury St Edmunds</v>
      </c>
    </row>
    <row r="986" spans="32:34" ht="18" customHeight="1" x14ac:dyDescent="0.35">
      <c r="AF986" s="6" t="str">
        <f>Constants!M873</f>
        <v>Gateshead</v>
      </c>
      <c r="AG986" s="6" t="str">
        <f>Constants!N873</f>
        <v>S</v>
      </c>
      <c r="AH986" s="6" t="str">
        <f>Constants!O873</f>
        <v>SJ302 : BROADWAY LODGE</v>
      </c>
    </row>
    <row r="987" spans="32:34" ht="18" customHeight="1" x14ac:dyDescent="0.35">
      <c r="AF987" s="6" t="str">
        <f>Constants!M874</f>
        <v>Gateshead</v>
      </c>
      <c r="AG987" s="6" t="str">
        <f>Constants!N874</f>
        <v>W</v>
      </c>
      <c r="AH987" s="6" t="str">
        <f>Constants!O874</f>
        <v>W0444 : Turning Point Smithfield Detox</v>
      </c>
    </row>
    <row r="988" spans="32:34" ht="18" customHeight="1" x14ac:dyDescent="0.35">
      <c r="AF988" s="6" t="str">
        <f>Constants!M875</f>
        <v>Gloucestershire</v>
      </c>
      <c r="AG988" s="6" t="str">
        <f>Constants!N875</f>
        <v>W</v>
      </c>
      <c r="AH988" s="6" t="str">
        <f>Constants!O875</f>
        <v>M0309 : Cyngor Alcohol Information Service (CAIS)</v>
      </c>
    </row>
    <row r="989" spans="32:34" ht="18" customHeight="1" x14ac:dyDescent="0.35">
      <c r="AF989" s="6" t="str">
        <f>Constants!M876</f>
        <v>Gloucestershire</v>
      </c>
      <c r="AG989" s="6" t="str">
        <f>Constants!N876</f>
        <v>N</v>
      </c>
      <c r="AH989" s="6" t="str">
        <f>Constants!O876</f>
        <v>N1010 : County Durham Drug and Alcohol Adult Recovery Service</v>
      </c>
    </row>
    <row r="990" spans="32:34" ht="18" customHeight="1" x14ac:dyDescent="0.35">
      <c r="AF990" s="6" t="str">
        <f>Constants!M877</f>
        <v>Gloucestershire</v>
      </c>
      <c r="AG990" s="6" t="str">
        <f>Constants!N877</f>
        <v>P</v>
      </c>
      <c r="AH990" s="6" t="str">
        <f>Constants!O877</f>
        <v>P1076 : Oxfordshire Roads to Recovery</v>
      </c>
    </row>
    <row r="991" spans="32:34" ht="18" customHeight="1" x14ac:dyDescent="0.35">
      <c r="AF991" s="6" t="str">
        <f>Constants!M878</f>
        <v>Gloucestershire</v>
      </c>
      <c r="AG991" s="6" t="str">
        <f>Constants!N878</f>
        <v>P</v>
      </c>
      <c r="AH991" s="6" t="str">
        <f>Constants!O878</f>
        <v>P1116 : Cranstoun Wokingham Adults</v>
      </c>
    </row>
    <row r="992" spans="32:34" ht="18" customHeight="1" x14ac:dyDescent="0.35">
      <c r="AF992" s="6" t="str">
        <f>Constants!M879</f>
        <v>Gloucestershire</v>
      </c>
      <c r="AG992" s="6" t="str">
        <f>Constants!N879</f>
        <v>Q</v>
      </c>
      <c r="AH992" s="6" t="str">
        <f>Constants!O879</f>
        <v>Q1647 : Via - Passmores House</v>
      </c>
    </row>
    <row r="993" spans="32:34" ht="18" customHeight="1" x14ac:dyDescent="0.35">
      <c r="AF993" s="6" t="str">
        <f>Constants!M880</f>
        <v>Gloucestershire</v>
      </c>
      <c r="AG993" s="6" t="str">
        <f>Constants!N880</f>
        <v>Q</v>
      </c>
      <c r="AH993" s="6" t="str">
        <f>Constants!O880</f>
        <v>Q1740 : Bedford Borough Integrated Drug and Alcohol Service</v>
      </c>
    </row>
    <row r="994" spans="32:34" ht="18" customHeight="1" x14ac:dyDescent="0.35">
      <c r="AF994" s="6" t="str">
        <f>Constants!M881</f>
        <v>Gloucestershire</v>
      </c>
      <c r="AG994" s="6" t="str">
        <f>Constants!N881</f>
        <v>R</v>
      </c>
      <c r="AH994" s="6" t="str">
        <f>Constants!O881</f>
        <v>R0487 : CGL Birmingham ROR - Park House</v>
      </c>
    </row>
    <row r="995" spans="32:34" ht="18" customHeight="1" x14ac:dyDescent="0.35">
      <c r="AF995" s="6" t="str">
        <f>Constants!M882</f>
        <v>Gloucestershire</v>
      </c>
      <c r="AG995" s="6" t="str">
        <f>Constants!N882</f>
        <v>R</v>
      </c>
      <c r="AH995" s="6" t="str">
        <f>Constants!O882</f>
        <v>R0488 : Worcestershire Recovery Partnership (Adult)</v>
      </c>
    </row>
    <row r="996" spans="32:34" ht="18" customHeight="1" x14ac:dyDescent="0.35">
      <c r="AF996" s="6" t="str">
        <f>Constants!M883</f>
        <v>Gloucestershire</v>
      </c>
      <c r="AG996" s="6" t="str">
        <f>Constants!N883</f>
        <v>R</v>
      </c>
      <c r="AH996" s="6" t="str">
        <f>Constants!O883</f>
        <v>R0506 : CGL Coventry</v>
      </c>
    </row>
    <row r="997" spans="32:34" ht="18" customHeight="1" x14ac:dyDescent="0.35">
      <c r="AF997" s="6" t="str">
        <f>Constants!M884</f>
        <v>Gloucestershire</v>
      </c>
      <c r="AG997" s="6" t="str">
        <f>Constants!N884</f>
        <v>R</v>
      </c>
      <c r="AH997" s="6" t="str">
        <f>Constants!O884</f>
        <v>R0514 : Turning Point Adult</v>
      </c>
    </row>
    <row r="998" spans="32:34" ht="18" customHeight="1" x14ac:dyDescent="0.35">
      <c r="AF998" s="6" t="str">
        <f>Constants!M885</f>
        <v>Gloucestershire</v>
      </c>
      <c r="AG998" s="6" t="str">
        <f>Constants!N885</f>
        <v>S</v>
      </c>
      <c r="AH998" s="6" t="str">
        <f>Constants!O885</f>
        <v>SA206 : Developing Health &amp; Independence (BANES)</v>
      </c>
    </row>
    <row r="999" spans="32:34" ht="18" customHeight="1" x14ac:dyDescent="0.35">
      <c r="AF999" s="6" t="str">
        <f>Constants!M886</f>
        <v>Gloucestershire</v>
      </c>
      <c r="AG999" s="6" t="str">
        <f>Constants!N886</f>
        <v>S</v>
      </c>
      <c r="AH999" s="6" t="str">
        <f>Constants!O886</f>
        <v>SB317 : StreetScene Bournemouth</v>
      </c>
    </row>
    <row r="1000" spans="32:34" ht="18" customHeight="1" x14ac:dyDescent="0.35">
      <c r="AF1000" s="6" t="str">
        <f>Constants!M887</f>
        <v>Gloucestershire</v>
      </c>
      <c r="AG1000" s="6" t="str">
        <f>Constants!N887</f>
        <v>S</v>
      </c>
      <c r="AH1000" s="6" t="str">
        <f>Constants!O887</f>
        <v>SC402 : CHART</v>
      </c>
    </row>
    <row r="1001" spans="32:34" ht="18" customHeight="1" x14ac:dyDescent="0.35">
      <c r="AF1001" s="6" t="str">
        <f>Constants!M888</f>
        <v>Gloucestershire</v>
      </c>
      <c r="AG1001" s="6" t="str">
        <f>Constants!N888</f>
        <v>S</v>
      </c>
      <c r="AH1001" s="6" t="str">
        <f>Constants!O888</f>
        <v>SD303 : BOSENCE FARM COMMUNITY LTD</v>
      </c>
    </row>
    <row r="1002" spans="32:34" ht="18" customHeight="1" x14ac:dyDescent="0.35">
      <c r="AF1002" s="6" t="str">
        <f>Constants!M889</f>
        <v>Gloucestershire</v>
      </c>
      <c r="AG1002" s="6" t="str">
        <f>Constants!N889</f>
        <v>S</v>
      </c>
      <c r="AH1002" s="6" t="str">
        <f>Constants!O889</f>
        <v>SG219 : CGL Gloucestershire Adults</v>
      </c>
    </row>
    <row r="1003" spans="32:34" ht="18" customHeight="1" x14ac:dyDescent="0.35">
      <c r="AF1003" s="6" t="str">
        <f>Constants!M890</f>
        <v>Gloucestershire</v>
      </c>
      <c r="AG1003" s="6" t="str">
        <f>Constants!N890</f>
        <v>S</v>
      </c>
      <c r="AH1003" s="6" t="str">
        <f>Constants!O890</f>
        <v>SG221 : Via - Gloucestershire</v>
      </c>
    </row>
    <row r="1004" spans="32:34" ht="18" customHeight="1" x14ac:dyDescent="0.35">
      <c r="AF1004" s="6" t="str">
        <f>Constants!M891</f>
        <v>Gloucestershire</v>
      </c>
      <c r="AG1004" s="6" t="str">
        <f>Constants!N891</f>
        <v>S</v>
      </c>
      <c r="AH1004" s="6" t="str">
        <f>Constants!O891</f>
        <v>SG309 : THE NELSON TRUST</v>
      </c>
    </row>
    <row r="1005" spans="32:34" ht="18" customHeight="1" x14ac:dyDescent="0.35">
      <c r="AF1005" s="6" t="str">
        <f>Constants!M892</f>
        <v>Gloucestershire</v>
      </c>
      <c r="AG1005" s="6" t="str">
        <f>Constants!N892</f>
        <v>S</v>
      </c>
      <c r="AH1005" s="6" t="str">
        <f>Constants!O892</f>
        <v>SG505 : Glos Youth Support Team Specialist Substance Misuse Service</v>
      </c>
    </row>
    <row r="1006" spans="32:34" ht="18" customHeight="1" x14ac:dyDescent="0.35">
      <c r="AF1006" s="6" t="str">
        <f>Constants!M893</f>
        <v>Gloucestershire</v>
      </c>
      <c r="AG1006" s="6" t="str">
        <f>Constants!N893</f>
        <v>S</v>
      </c>
      <c r="AH1006" s="6" t="str">
        <f>Constants!O893</f>
        <v>SH307 : Jasmine Mother's Recovery (Trevi)</v>
      </c>
    </row>
    <row r="1007" spans="32:34" ht="18" customHeight="1" x14ac:dyDescent="0.35">
      <c r="AF1007" s="6" t="str">
        <f>Constants!M894</f>
        <v>Gloucestershire</v>
      </c>
      <c r="AG1007" s="6" t="str">
        <f>Constants!N894</f>
        <v>S</v>
      </c>
      <c r="AH1007" s="6" t="str">
        <f>Constants!O894</f>
        <v>SJ207 : Western Counselling</v>
      </c>
    </row>
    <row r="1008" spans="32:34" ht="18" customHeight="1" x14ac:dyDescent="0.35">
      <c r="AF1008" s="6" t="str">
        <f>Constants!M895</f>
        <v>Gloucestershire</v>
      </c>
      <c r="AG1008" s="6" t="str">
        <f>Constants!N895</f>
        <v>S</v>
      </c>
      <c r="AH1008" s="6" t="str">
        <f>Constants!O895</f>
        <v>SJ209 : We Are With You North Somerset</v>
      </c>
    </row>
    <row r="1009" spans="32:34" ht="18" customHeight="1" x14ac:dyDescent="0.35">
      <c r="AF1009" s="6" t="str">
        <f>Constants!M896</f>
        <v>Gloucestershire</v>
      </c>
      <c r="AG1009" s="6" t="str">
        <f>Constants!N896</f>
        <v>S</v>
      </c>
      <c r="AH1009" s="6" t="str">
        <f>Constants!O896</f>
        <v>SJ302 : BROADWAY LODGE</v>
      </c>
    </row>
    <row r="1010" spans="32:34" ht="18" customHeight="1" x14ac:dyDescent="0.35">
      <c r="AF1010" s="6" t="str">
        <f>Constants!M897</f>
        <v>Gloucestershire</v>
      </c>
      <c r="AG1010" s="6" t="str">
        <f>Constants!N897</f>
        <v>S</v>
      </c>
      <c r="AH1010" s="6" t="str">
        <f>Constants!O897</f>
        <v>SJ308 : Sefton Park</v>
      </c>
    </row>
    <row r="1011" spans="32:34" ht="18" customHeight="1" x14ac:dyDescent="0.35">
      <c r="AF1011" s="6" t="str">
        <f>Constants!M898</f>
        <v>Gloucestershire</v>
      </c>
      <c r="AG1011" s="6" t="str">
        <f>Constants!N898</f>
        <v>S</v>
      </c>
      <c r="AH1011" s="6" t="str">
        <f>Constants!O898</f>
        <v>SL204 : South Gloucestershire Integrated Service</v>
      </c>
    </row>
    <row r="1012" spans="32:34" ht="18" customHeight="1" x14ac:dyDescent="0.35">
      <c r="AF1012" s="6" t="str">
        <f>Constants!M899</f>
        <v>Gloucestershire</v>
      </c>
      <c r="AG1012" s="6" t="str">
        <f>Constants!N899</f>
        <v>S</v>
      </c>
      <c r="AH1012" s="6" t="str">
        <f>Constants!O899</f>
        <v>SM209 : Turning Point Swindon</v>
      </c>
    </row>
    <row r="1013" spans="32:34" ht="18" customHeight="1" x14ac:dyDescent="0.35">
      <c r="AF1013" s="6" t="str">
        <f>Constants!M900</f>
        <v>Gloucestershire</v>
      </c>
      <c r="AG1013" s="6" t="str">
        <f>Constants!N900</f>
        <v>S</v>
      </c>
      <c r="AH1013" s="6" t="str">
        <f>Constants!O900</f>
        <v>SM210 : Change, Grow, Live (Swindon)</v>
      </c>
    </row>
    <row r="1014" spans="32:34" ht="18" customHeight="1" x14ac:dyDescent="0.35">
      <c r="AF1014" s="6" t="str">
        <f>Constants!M901</f>
        <v>Gloucestershire</v>
      </c>
      <c r="AG1014" s="6" t="str">
        <f>Constants!N901</f>
        <v>S</v>
      </c>
      <c r="AH1014" s="6" t="str">
        <f>Constants!O901</f>
        <v>SO206 : Wiltshire Substance Misuse Services Trowbridge</v>
      </c>
    </row>
    <row r="1015" spans="32:34" ht="18" customHeight="1" x14ac:dyDescent="0.35">
      <c r="AF1015" s="6" t="str">
        <f>Constants!M902</f>
        <v>Gloucestershire</v>
      </c>
      <c r="AG1015" s="6" t="str">
        <f>Constants!N902</f>
        <v>T</v>
      </c>
      <c r="AH1015" s="6" t="str">
        <f>Constants!O902</f>
        <v>T0005 : Derbyshire Recovery Partnership</v>
      </c>
    </row>
    <row r="1016" spans="32:34" ht="18" customHeight="1" x14ac:dyDescent="0.35">
      <c r="AF1016" s="6" t="str">
        <f>Constants!M903</f>
        <v>Gloucestershire</v>
      </c>
      <c r="AG1016" s="6" t="str">
        <f>Constants!N903</f>
        <v>U</v>
      </c>
      <c r="AH1016" s="6" t="str">
        <f>Constants!O903</f>
        <v>U0514 : Phoenix Futures Sheffield Adult Service</v>
      </c>
    </row>
    <row r="1017" spans="32:34" ht="18" customHeight="1" x14ac:dyDescent="0.35">
      <c r="AF1017" s="6" t="str">
        <f>Constants!M904</f>
        <v>Gloucestershire</v>
      </c>
      <c r="AG1017" s="6" t="str">
        <f>Constants!N904</f>
        <v>U</v>
      </c>
      <c r="AH1017" s="6" t="str">
        <f>Constants!O904</f>
        <v>U0515 : Phoenix Futures Sheffield Family Service</v>
      </c>
    </row>
    <row r="1018" spans="32:34" ht="18" customHeight="1" x14ac:dyDescent="0.35">
      <c r="AF1018" s="6" t="str">
        <f>Constants!M905</f>
        <v>Gloucestershire</v>
      </c>
      <c r="AG1018" s="6" t="str">
        <f>Constants!N905</f>
        <v>W</v>
      </c>
      <c r="AH1018" s="6" t="str">
        <f>Constants!O905</f>
        <v>W0444 : Turning Point Smithfield Detox</v>
      </c>
    </row>
    <row r="1019" spans="32:34" ht="18" customHeight="1" x14ac:dyDescent="0.35">
      <c r="AF1019" s="6" t="str">
        <f>Constants!M906</f>
        <v>Greenwich</v>
      </c>
      <c r="AG1019" s="6" t="str">
        <f>Constants!N906</f>
        <v>L</v>
      </c>
      <c r="AH1019" s="6" t="str">
        <f>Constants!O906</f>
        <v>L1260 : Humankind PCRS</v>
      </c>
    </row>
    <row r="1020" spans="32:34" ht="18" customHeight="1" x14ac:dyDescent="0.35">
      <c r="AF1020" s="6" t="str">
        <f>Constants!M907</f>
        <v>Greenwich</v>
      </c>
      <c r="AG1020" s="6" t="str">
        <f>Constants!N907</f>
        <v>L</v>
      </c>
      <c r="AH1020" s="6" t="str">
        <f>Constants!O907</f>
        <v>L1262 : SLAM ADD Wandsworth Opioid</v>
      </c>
    </row>
    <row r="1021" spans="32:34" ht="18" customHeight="1" x14ac:dyDescent="0.35">
      <c r="AF1021" s="6" t="str">
        <f>Constants!M908</f>
        <v>Greenwich</v>
      </c>
      <c r="AG1021" s="6" t="str">
        <f>Constants!N908</f>
        <v>L</v>
      </c>
      <c r="AH1021" s="6" t="str">
        <f>Constants!O908</f>
        <v>L1273 : CGL Southwark</v>
      </c>
    </row>
    <row r="1022" spans="32:34" ht="18" customHeight="1" x14ac:dyDescent="0.35">
      <c r="AF1022" s="6" t="str">
        <f>Constants!M909</f>
        <v>Greenwich</v>
      </c>
      <c r="AG1022" s="6" t="str">
        <f>Constants!N909</f>
        <v>L</v>
      </c>
      <c r="AH1022" s="6" t="str">
        <f>Constants!O909</f>
        <v>L1295 : Via - Greenwich</v>
      </c>
    </row>
    <row r="1023" spans="32:34" ht="18" customHeight="1" x14ac:dyDescent="0.35">
      <c r="AF1023" s="6" t="str">
        <f>Constants!M910</f>
        <v>Greenwich</v>
      </c>
      <c r="AG1023" s="6" t="str">
        <f>Constants!N910</f>
        <v>L</v>
      </c>
      <c r="AH1023" s="6" t="str">
        <f>Constants!O910</f>
        <v>L1303 : City and Hackney Recovery Service</v>
      </c>
    </row>
    <row r="1024" spans="32:34" ht="18" customHeight="1" x14ac:dyDescent="0.35">
      <c r="AF1024" s="6" t="str">
        <f>Constants!M911</f>
        <v>Greenwich</v>
      </c>
      <c r="AG1024" s="6" t="str">
        <f>Constants!N911</f>
        <v>L</v>
      </c>
      <c r="AH1024" s="6" t="str">
        <f>Constants!O911</f>
        <v>L1315 : Mildmay Mission Hospital Stabilisation-based Intermediate Rehabilitation beds</v>
      </c>
    </row>
    <row r="1025" spans="32:34" ht="18" customHeight="1" x14ac:dyDescent="0.35">
      <c r="AF1025" s="6" t="str">
        <f>Constants!M912</f>
        <v>Greenwich</v>
      </c>
      <c r="AG1025" s="6" t="str">
        <f>Constants!N912</f>
        <v>L</v>
      </c>
      <c r="AH1025" s="6" t="str">
        <f>Constants!O912</f>
        <v>L1318 : Via - Kingston</v>
      </c>
    </row>
    <row r="1026" spans="32:34" ht="18" customHeight="1" x14ac:dyDescent="0.35">
      <c r="AF1026" s="6" t="str">
        <f>Constants!M913</f>
        <v>Greenwich</v>
      </c>
      <c r="AG1026" s="6" t="str">
        <f>Constants!N913</f>
        <v>P</v>
      </c>
      <c r="AH1026" s="6" t="str">
        <f>Constants!O913</f>
        <v>P0523 : ANA</v>
      </c>
    </row>
    <row r="1027" spans="32:34" ht="18" customHeight="1" x14ac:dyDescent="0.35">
      <c r="AF1027" s="6" t="str">
        <f>Constants!M914</f>
        <v>Greenwich</v>
      </c>
      <c r="AG1027" s="6" t="str">
        <f>Constants!N914</f>
        <v>P</v>
      </c>
      <c r="AH1027" s="6" t="str">
        <f>Constants!O914</f>
        <v>P0835 : Kenward Residential</v>
      </c>
    </row>
    <row r="1028" spans="32:34" ht="18" customHeight="1" x14ac:dyDescent="0.35">
      <c r="AF1028" s="6" t="str">
        <f>Constants!M915</f>
        <v>Greenwich</v>
      </c>
      <c r="AG1028" s="6" t="str">
        <f>Constants!N915</f>
        <v>Q</v>
      </c>
      <c r="AH1028" s="6" t="str">
        <f>Constants!O915</f>
        <v>Q1647 : Via - Passmores House</v>
      </c>
    </row>
    <row r="1029" spans="32:34" ht="18" customHeight="1" x14ac:dyDescent="0.35">
      <c r="AF1029" s="6" t="str">
        <f>Constants!M916</f>
        <v>Greenwich</v>
      </c>
      <c r="AG1029" s="6" t="str">
        <f>Constants!N916</f>
        <v>S</v>
      </c>
      <c r="AH1029" s="6" t="str">
        <f>Constants!O916</f>
        <v>SJ207 : Western Counselling</v>
      </c>
    </row>
    <row r="1030" spans="32:34" ht="18" customHeight="1" x14ac:dyDescent="0.35">
      <c r="AF1030" s="6" t="str">
        <f>Constants!M917</f>
        <v>Greenwich</v>
      </c>
      <c r="AG1030" s="6" t="str">
        <f>Constants!N917</f>
        <v>S</v>
      </c>
      <c r="AH1030" s="6" t="str">
        <f>Constants!O917</f>
        <v>SJ308 : Sefton Park</v>
      </c>
    </row>
    <row r="1031" spans="32:34" ht="18" customHeight="1" x14ac:dyDescent="0.35">
      <c r="AF1031" s="6" t="str">
        <f>Constants!M918</f>
        <v>Greenwich</v>
      </c>
      <c r="AG1031" s="6" t="str">
        <f>Constants!N918</f>
        <v>U</v>
      </c>
      <c r="AH1031" s="6" t="str">
        <f>Constants!O918</f>
        <v>U0515 : Phoenix Futures Sheffield Family Service</v>
      </c>
    </row>
    <row r="1032" spans="32:34" ht="18" customHeight="1" x14ac:dyDescent="0.35">
      <c r="AF1032" s="6" t="str">
        <f>Constants!M919</f>
        <v>Hackney</v>
      </c>
      <c r="AG1032" s="6" t="str">
        <f>Constants!N919</f>
        <v>L</v>
      </c>
      <c r="AH1032" s="6" t="str">
        <f>Constants!O919</f>
        <v>L0158 : SLAM Bexley CDT (The Pier Road Project)</v>
      </c>
    </row>
    <row r="1033" spans="32:34" ht="18" customHeight="1" x14ac:dyDescent="0.35">
      <c r="AF1033" s="6" t="str">
        <f>Constants!M920</f>
        <v>Hackney</v>
      </c>
      <c r="AG1033" s="6" t="str">
        <f>Constants!N920</f>
        <v>L</v>
      </c>
      <c r="AH1033" s="6" t="str">
        <f>Constants!O920</f>
        <v>L0330 : Equinox (Detox)</v>
      </c>
    </row>
    <row r="1034" spans="32:34" ht="18" customHeight="1" x14ac:dyDescent="0.35">
      <c r="AF1034" s="6" t="str">
        <f>Constants!M921</f>
        <v>Hackney</v>
      </c>
      <c r="AG1034" s="6" t="str">
        <f>Constants!N921</f>
        <v>L</v>
      </c>
      <c r="AH1034" s="6" t="str">
        <f>Constants!O921</f>
        <v>L1247 : Haringey Specialist Drug Treatment Service</v>
      </c>
    </row>
    <row r="1035" spans="32:34" ht="18" customHeight="1" x14ac:dyDescent="0.35">
      <c r="AF1035" s="6" t="str">
        <f>Constants!M922</f>
        <v>Hackney</v>
      </c>
      <c r="AG1035" s="6" t="str">
        <f>Constants!N922</f>
        <v>L</v>
      </c>
      <c r="AH1035" s="6" t="str">
        <f>Constants!O922</f>
        <v>L1256 : Croydon Adult Recovery Network</v>
      </c>
    </row>
    <row r="1036" spans="32:34" ht="18" customHeight="1" x14ac:dyDescent="0.35">
      <c r="AF1036" s="6" t="str">
        <f>Constants!M923</f>
        <v>Hackney</v>
      </c>
      <c r="AG1036" s="6" t="str">
        <f>Constants!N923</f>
        <v>L</v>
      </c>
      <c r="AH1036" s="6" t="str">
        <f>Constants!O923</f>
        <v>L1284 : ENABLE Drug and Alcohol Service</v>
      </c>
    </row>
    <row r="1037" spans="32:34" ht="18" customHeight="1" x14ac:dyDescent="0.35">
      <c r="AF1037" s="6" t="str">
        <f>Constants!M924</f>
        <v>Hackney</v>
      </c>
      <c r="AG1037" s="6" t="str">
        <f>Constants!N924</f>
        <v>L</v>
      </c>
      <c r="AH1037" s="6" t="str">
        <f>Constants!O924</f>
        <v>L1293 : CGL Tower Hamlets Reset Treatment</v>
      </c>
    </row>
    <row r="1038" spans="32:34" ht="18" customHeight="1" x14ac:dyDescent="0.35">
      <c r="AF1038" s="6" t="str">
        <f>Constants!M925</f>
        <v>Hackney</v>
      </c>
      <c r="AG1038" s="6" t="str">
        <f>Constants!N925</f>
        <v>L</v>
      </c>
      <c r="AH1038" s="6" t="str">
        <f>Constants!O925</f>
        <v>L1303 : City and Hackney Recovery Service</v>
      </c>
    </row>
    <row r="1039" spans="32:34" ht="18" customHeight="1" x14ac:dyDescent="0.35">
      <c r="AF1039" s="6" t="str">
        <f>Constants!M926</f>
        <v>Hackney</v>
      </c>
      <c r="AG1039" s="6" t="str">
        <f>Constants!N926</f>
        <v>L</v>
      </c>
      <c r="AH1039" s="6" t="str">
        <f>Constants!O926</f>
        <v>L1308 : Guy's and St Thomas' NHS Foundation Trust Inpatient Detox Unit</v>
      </c>
    </row>
    <row r="1040" spans="32:34" ht="18" customHeight="1" x14ac:dyDescent="0.35">
      <c r="AF1040" s="6" t="str">
        <f>Constants!M927</f>
        <v>Hackney</v>
      </c>
      <c r="AG1040" s="6" t="str">
        <f>Constants!N927</f>
        <v>L</v>
      </c>
      <c r="AH1040" s="6" t="str">
        <f>Constants!O927</f>
        <v>L1312 : Guy's and St Thomas' NHS Foundation Trust Non-rough sleeping Addictions Clinical Care Suite</v>
      </c>
    </row>
    <row r="1041" spans="32:34" ht="18" customHeight="1" x14ac:dyDescent="0.35">
      <c r="AF1041" s="6" t="str">
        <f>Constants!M928</f>
        <v>Hackney</v>
      </c>
      <c r="AG1041" s="6" t="str">
        <f>Constants!N928</f>
        <v>L</v>
      </c>
      <c r="AH1041" s="6" t="str">
        <f>Constants!O928</f>
        <v>L1315 : Mildmay Mission Hospital Stabilisation-based Intermediate Rehabilitation beds</v>
      </c>
    </row>
    <row r="1042" spans="32:34" ht="18" customHeight="1" x14ac:dyDescent="0.35">
      <c r="AF1042" s="6" t="str">
        <f>Constants!M929</f>
        <v>Hackney</v>
      </c>
      <c r="AG1042" s="6" t="str">
        <f>Constants!N929</f>
        <v>P</v>
      </c>
      <c r="AH1042" s="6" t="str">
        <f>Constants!O929</f>
        <v>P0034 : Yeldall Manor</v>
      </c>
    </row>
    <row r="1043" spans="32:34" ht="18" customHeight="1" x14ac:dyDescent="0.35">
      <c r="AF1043" s="6" t="str">
        <f>Constants!M930</f>
        <v>Hackney</v>
      </c>
      <c r="AG1043" s="6" t="str">
        <f>Constants!N930</f>
        <v>P</v>
      </c>
      <c r="AH1043" s="6" t="str">
        <f>Constants!O930</f>
        <v>P0523 : ANA</v>
      </c>
    </row>
    <row r="1044" spans="32:34" ht="18" customHeight="1" x14ac:dyDescent="0.35">
      <c r="AF1044" s="6" t="str">
        <f>Constants!M931</f>
        <v>Hackney</v>
      </c>
      <c r="AG1044" s="6" t="str">
        <f>Constants!N931</f>
        <v>P</v>
      </c>
      <c r="AH1044" s="6" t="str">
        <f>Constants!O931</f>
        <v>P0611 : Bridge House</v>
      </c>
    </row>
    <row r="1045" spans="32:34" ht="18" customHeight="1" x14ac:dyDescent="0.35">
      <c r="AF1045" s="6" t="str">
        <f>Constants!M932</f>
        <v>Hackney</v>
      </c>
      <c r="AG1045" s="6" t="str">
        <f>Constants!N932</f>
        <v>Q</v>
      </c>
      <c r="AH1045" s="6" t="str">
        <f>Constants!O932</f>
        <v>Q1647 : Via - Passmores House</v>
      </c>
    </row>
    <row r="1046" spans="32:34" ht="18" customHeight="1" x14ac:dyDescent="0.35">
      <c r="AF1046" s="6" t="str">
        <f>Constants!M933</f>
        <v>Hackney</v>
      </c>
      <c r="AG1046" s="6" t="str">
        <f>Constants!N933</f>
        <v>R</v>
      </c>
      <c r="AH1046" s="6" t="str">
        <f>Constants!O933</f>
        <v>R0092 : BAC O'Connor</v>
      </c>
    </row>
    <row r="1047" spans="32:34" ht="18" customHeight="1" x14ac:dyDescent="0.35">
      <c r="AF1047" s="6" t="str">
        <f>Constants!M934</f>
        <v>Hackney</v>
      </c>
      <c r="AG1047" s="6" t="str">
        <f>Constants!N934</f>
        <v>S</v>
      </c>
      <c r="AH1047" s="6" t="str">
        <f>Constants!O934</f>
        <v>SB206 : PROVIDENCE PROJECT</v>
      </c>
    </row>
    <row r="1048" spans="32:34" ht="18" customHeight="1" x14ac:dyDescent="0.35">
      <c r="AF1048" s="6" t="str">
        <f>Constants!M935</f>
        <v>Hackney</v>
      </c>
      <c r="AG1048" s="6" t="str">
        <f>Constants!N935</f>
        <v>S</v>
      </c>
      <c r="AH1048" s="6" t="str">
        <f>Constants!O935</f>
        <v>SB317 : StreetScene Bournemouth</v>
      </c>
    </row>
    <row r="1049" spans="32:34" ht="18" customHeight="1" x14ac:dyDescent="0.35">
      <c r="AF1049" s="6" t="str">
        <f>Constants!M936</f>
        <v>Hackney</v>
      </c>
      <c r="AG1049" s="6" t="str">
        <f>Constants!N936</f>
        <v>S</v>
      </c>
      <c r="AH1049" s="6" t="str">
        <f>Constants!O936</f>
        <v>SD303 : BOSENCE FARM COMMUNITY LTD</v>
      </c>
    </row>
    <row r="1050" spans="32:34" ht="18" customHeight="1" x14ac:dyDescent="0.35">
      <c r="AF1050" s="6" t="str">
        <f>Constants!M937</f>
        <v>Hackney</v>
      </c>
      <c r="AG1050" s="6" t="str">
        <f>Constants!N937</f>
        <v>S</v>
      </c>
      <c r="AH1050" s="6" t="str">
        <f>Constants!O937</f>
        <v>SG309 : THE NELSON TRUST</v>
      </c>
    </row>
    <row r="1051" spans="32:34" ht="18" customHeight="1" x14ac:dyDescent="0.35">
      <c r="AF1051" s="6" t="str">
        <f>Constants!M938</f>
        <v>Hackney</v>
      </c>
      <c r="AG1051" s="6" t="str">
        <f>Constants!N938</f>
        <v>S</v>
      </c>
      <c r="AH1051" s="6" t="str">
        <f>Constants!O938</f>
        <v>SH307 : Jasmine Mother's Recovery (Trevi)</v>
      </c>
    </row>
    <row r="1052" spans="32:34" ht="18" customHeight="1" x14ac:dyDescent="0.35">
      <c r="AF1052" s="6" t="str">
        <f>Constants!M939</f>
        <v>Halton</v>
      </c>
      <c r="AG1052" s="6" t="str">
        <f>Constants!N939</f>
        <v>W</v>
      </c>
      <c r="AH1052" s="6" t="str">
        <f>Constants!O939</f>
        <v>M0022 : Kaleidoscope Birchwood</v>
      </c>
    </row>
    <row r="1053" spans="32:34" ht="18" customHeight="1" x14ac:dyDescent="0.35">
      <c r="AF1053" s="6" t="str">
        <f>Constants!M940</f>
        <v>Halton</v>
      </c>
      <c r="AG1053" s="6" t="str">
        <f>Constants!N940</f>
        <v>W</v>
      </c>
      <c r="AH1053" s="6" t="str">
        <f>Constants!O940</f>
        <v>M0052 : MERC Hope Centre Drugs</v>
      </c>
    </row>
    <row r="1054" spans="32:34" ht="18" customHeight="1" x14ac:dyDescent="0.35">
      <c r="AF1054" s="6" t="str">
        <f>Constants!M941</f>
        <v>Halton</v>
      </c>
      <c r="AG1054" s="6" t="str">
        <f>Constants!N941</f>
        <v>W</v>
      </c>
      <c r="AH1054" s="6" t="str">
        <f>Constants!O941</f>
        <v>M0189 : OASIS Recovery Communities Runcorn</v>
      </c>
    </row>
    <row r="1055" spans="32:34" ht="18" customHeight="1" x14ac:dyDescent="0.35">
      <c r="AF1055" s="6" t="str">
        <f>Constants!M942</f>
        <v>Halton</v>
      </c>
      <c r="AG1055" s="6" t="str">
        <f>Constants!N942</f>
        <v>W</v>
      </c>
      <c r="AH1055" s="6" t="str">
        <f>Constants!O942</f>
        <v>M0278 : CGL Halton IRS</v>
      </c>
    </row>
    <row r="1056" spans="32:34" ht="18" customHeight="1" x14ac:dyDescent="0.35">
      <c r="AF1056" s="6" t="str">
        <f>Constants!M943</f>
        <v>Halton</v>
      </c>
      <c r="AG1056" s="6" t="str">
        <f>Constants!N943</f>
        <v>W</v>
      </c>
      <c r="AH1056" s="6" t="str">
        <f>Constants!O943</f>
        <v>M0309 : Cyngor Alcohol Information Service (CAIS)</v>
      </c>
    </row>
    <row r="1057" spans="32:34" ht="18" customHeight="1" x14ac:dyDescent="0.35">
      <c r="AF1057" s="6" t="str">
        <f>Constants!M944</f>
        <v>Halton</v>
      </c>
      <c r="AG1057" s="6" t="str">
        <f>Constants!N944</f>
        <v>W</v>
      </c>
      <c r="AH1057" s="6" t="str">
        <f>Constants!O944</f>
        <v>M0342 : We Are With You - Liverpool Integrated Treatment Service</v>
      </c>
    </row>
    <row r="1058" spans="32:34" ht="18" customHeight="1" x14ac:dyDescent="0.35">
      <c r="AF1058" s="6" t="str">
        <f>Constants!M945</f>
        <v>Halton</v>
      </c>
      <c r="AG1058" s="6" t="str">
        <f>Constants!N945</f>
        <v>W</v>
      </c>
      <c r="AH1058" s="6" t="str">
        <f>Constants!O945</f>
        <v>M0357 : Parkland Place Lancashire</v>
      </c>
    </row>
    <row r="1059" spans="32:34" ht="18" customHeight="1" x14ac:dyDescent="0.35">
      <c r="AF1059" s="6" t="str">
        <f>Constants!M946</f>
        <v>Halton</v>
      </c>
      <c r="AG1059" s="6" t="str">
        <f>Constants!N946</f>
        <v>P</v>
      </c>
      <c r="AH1059" s="6" t="str">
        <f>Constants!O946</f>
        <v>P1090 : I-Access East Surrey</v>
      </c>
    </row>
    <row r="1060" spans="32:34" ht="18" customHeight="1" x14ac:dyDescent="0.35">
      <c r="AF1060" s="6" t="str">
        <f>Constants!M947</f>
        <v>Halton</v>
      </c>
      <c r="AG1060" s="6" t="str">
        <f>Constants!N947</f>
        <v>R</v>
      </c>
      <c r="AH1060" s="6" t="str">
        <f>Constants!O947</f>
        <v>R0468 : Recovery Wolverhampton (Adult)</v>
      </c>
    </row>
    <row r="1061" spans="32:34" ht="18" customHeight="1" x14ac:dyDescent="0.35">
      <c r="AF1061" s="6" t="str">
        <f>Constants!M948</f>
        <v>Halton</v>
      </c>
      <c r="AG1061" s="6" t="str">
        <f>Constants!N948</f>
        <v>T</v>
      </c>
      <c r="AH1061" s="6" t="str">
        <f>Constants!O948</f>
        <v>T1224 : New Oakwood Lodge - Derby Rehab (Phoenix Futures)</v>
      </c>
    </row>
    <row r="1062" spans="32:34" ht="18" customHeight="1" x14ac:dyDescent="0.35">
      <c r="AF1062" s="6" t="str">
        <f>Constants!M949</f>
        <v>Halton</v>
      </c>
      <c r="AG1062" s="6" t="str">
        <f>Constants!N949</f>
        <v>U</v>
      </c>
      <c r="AH1062" s="6" t="str">
        <f>Constants!O949</f>
        <v>U0484 : North Yorkshire Horizons Drug and Alcohol Service (Humankind)</v>
      </c>
    </row>
    <row r="1063" spans="32:34" ht="18" customHeight="1" x14ac:dyDescent="0.35">
      <c r="AF1063" s="6" t="str">
        <f>Constants!M950</f>
        <v>Halton</v>
      </c>
      <c r="AG1063" s="6" t="str">
        <f>Constants!N950</f>
        <v>U</v>
      </c>
      <c r="AH1063" s="6" t="str">
        <f>Constants!O950</f>
        <v>U0509 : Doncaster Drugs Service - CDT</v>
      </c>
    </row>
    <row r="1064" spans="32:34" ht="18" customHeight="1" x14ac:dyDescent="0.35">
      <c r="AF1064" s="6" t="str">
        <f>Constants!M951</f>
        <v>Halton</v>
      </c>
      <c r="AG1064" s="6" t="str">
        <f>Constants!N951</f>
        <v>U</v>
      </c>
      <c r="AH1064" s="6" t="str">
        <f>Constants!O951</f>
        <v>U0514 : Phoenix Futures Sheffield Adult Service</v>
      </c>
    </row>
    <row r="1065" spans="32:34" ht="18" customHeight="1" x14ac:dyDescent="0.35">
      <c r="AF1065" s="6" t="str">
        <f>Constants!M952</f>
        <v>Halton</v>
      </c>
      <c r="AG1065" s="6" t="str">
        <f>Constants!N952</f>
        <v>U</v>
      </c>
      <c r="AH1065" s="6" t="str">
        <f>Constants!O952</f>
        <v>U0515 : Phoenix Futures Sheffield Family Service</v>
      </c>
    </row>
    <row r="1066" spans="32:34" ht="18" customHeight="1" x14ac:dyDescent="0.35">
      <c r="AF1066" s="6" t="str">
        <f>Constants!M953</f>
        <v>Hammersmith and Fulham</v>
      </c>
      <c r="AG1066" s="6" t="str">
        <f>Constants!N953</f>
        <v>L</v>
      </c>
      <c r="AH1066" s="6" t="str">
        <f>Constants!O953</f>
        <v>L0330 : Equinox (Detox)</v>
      </c>
    </row>
    <row r="1067" spans="32:34" ht="18" customHeight="1" x14ac:dyDescent="0.35">
      <c r="AF1067" s="6" t="str">
        <f>Constants!M954</f>
        <v>Hammersmith and Fulham</v>
      </c>
      <c r="AG1067" s="6" t="str">
        <f>Constants!N954</f>
        <v>L</v>
      </c>
      <c r="AH1067" s="6" t="str">
        <f>Constants!O954</f>
        <v>L0997 : The Hungerford Young People Service</v>
      </c>
    </row>
    <row r="1068" spans="32:34" ht="18" customHeight="1" x14ac:dyDescent="0.35">
      <c r="AF1068" s="6" t="str">
        <f>Constants!M955</f>
        <v>Hammersmith and Fulham</v>
      </c>
      <c r="AG1068" s="6" t="str">
        <f>Constants!N955</f>
        <v>L</v>
      </c>
      <c r="AH1068" s="6" t="str">
        <f>Constants!O955</f>
        <v>L1198 : Consortium - Central Team - Lorraine Hewitt House</v>
      </c>
    </row>
    <row r="1069" spans="32:34" ht="18" customHeight="1" x14ac:dyDescent="0.35">
      <c r="AF1069" s="6" t="str">
        <f>Constants!M956</f>
        <v>Hammersmith and Fulham</v>
      </c>
      <c r="AG1069" s="6" t="str">
        <f>Constants!N956</f>
        <v>L</v>
      </c>
      <c r="AH1069" s="6" t="str">
        <f>Constants!O956</f>
        <v>L1238 : Kairos Community Trust Garden Day Programme</v>
      </c>
    </row>
    <row r="1070" spans="32:34" ht="18" customHeight="1" x14ac:dyDescent="0.35">
      <c r="AF1070" s="6" t="str">
        <f>Constants!M957</f>
        <v>Hammersmith and Fulham</v>
      </c>
      <c r="AG1070" s="6" t="str">
        <f>Constants!N957</f>
        <v>L</v>
      </c>
      <c r="AH1070" s="6" t="str">
        <f>Constants!O957</f>
        <v>L1279 : Drug and Alcohol Wellbeing Service (DAWS)</v>
      </c>
    </row>
    <row r="1071" spans="32:34" ht="18" customHeight="1" x14ac:dyDescent="0.35">
      <c r="AF1071" s="6" t="str">
        <f>Constants!M958</f>
        <v>Hammersmith and Fulham</v>
      </c>
      <c r="AG1071" s="6" t="str">
        <f>Constants!N958</f>
        <v>L</v>
      </c>
      <c r="AH1071" s="6" t="str">
        <f>Constants!O958</f>
        <v>L1284 : ENABLE Drug and Alcohol Service</v>
      </c>
    </row>
    <row r="1072" spans="32:34" ht="18" customHeight="1" x14ac:dyDescent="0.35">
      <c r="AF1072" s="6" t="str">
        <f>Constants!M959</f>
        <v>Hammersmith and Fulham</v>
      </c>
      <c r="AG1072" s="6" t="str">
        <f>Constants!N959</f>
        <v>L</v>
      </c>
      <c r="AH1072" s="6" t="str">
        <f>Constants!O959</f>
        <v>L1292 : Addictions Recovery Community Hounslow (ARC Hounslow)</v>
      </c>
    </row>
    <row r="1073" spans="32:34" ht="18" customHeight="1" x14ac:dyDescent="0.35">
      <c r="AF1073" s="6" t="str">
        <f>Constants!M960</f>
        <v>Hammersmith and Fulham</v>
      </c>
      <c r="AG1073" s="6" t="str">
        <f>Constants!N960</f>
        <v>L</v>
      </c>
      <c r="AH1073" s="6" t="str">
        <f>Constants!O960</f>
        <v>L1308 : Guy's and St Thomas' NHS Foundation Trust Inpatient Detox Unit</v>
      </c>
    </row>
    <row r="1074" spans="32:34" ht="18" customHeight="1" x14ac:dyDescent="0.35">
      <c r="AF1074" s="6" t="str">
        <f>Constants!M961</f>
        <v>Hammersmith and Fulham</v>
      </c>
      <c r="AG1074" s="6" t="str">
        <f>Constants!N961</f>
        <v>L</v>
      </c>
      <c r="AH1074" s="6" t="str">
        <f>Constants!O961</f>
        <v>L1309 : Drug and Alcohol Wellbeing Service Hammersmith and Fulham</v>
      </c>
    </row>
    <row r="1075" spans="32:34" ht="18" customHeight="1" x14ac:dyDescent="0.35">
      <c r="AF1075" s="6" t="str">
        <f>Constants!M962</f>
        <v>Hammersmith and Fulham</v>
      </c>
      <c r="AG1075" s="6" t="str">
        <f>Constants!N962</f>
        <v>L</v>
      </c>
      <c r="AH1075" s="6" t="str">
        <f>Constants!O962</f>
        <v>L1310 : Drug and Alcohol Wellbeing Service Kensington and Chelsea</v>
      </c>
    </row>
    <row r="1076" spans="32:34" ht="18" customHeight="1" x14ac:dyDescent="0.35">
      <c r="AF1076" s="6" t="str">
        <f>Constants!M963</f>
        <v>Hammersmith and Fulham</v>
      </c>
      <c r="AG1076" s="6" t="str">
        <f>Constants!N963</f>
        <v>L</v>
      </c>
      <c r="AH1076" s="6" t="str">
        <f>Constants!O963</f>
        <v>L1312 : Guy's and St Thomas' NHS Foundation Trust Non-rough sleeping Addictions Clinical Care Suite</v>
      </c>
    </row>
    <row r="1077" spans="32:34" ht="18" customHeight="1" x14ac:dyDescent="0.35">
      <c r="AF1077" s="6" t="str">
        <f>Constants!M964</f>
        <v>Hammersmith and Fulham</v>
      </c>
      <c r="AG1077" s="6" t="str">
        <f>Constants!N964</f>
        <v>L</v>
      </c>
      <c r="AH1077" s="6" t="str">
        <f>Constants!O964</f>
        <v>L1319 : The Doctor Hickey Surgery</v>
      </c>
    </row>
    <row r="1078" spans="32:34" ht="18" customHeight="1" x14ac:dyDescent="0.35">
      <c r="AF1078" s="6" t="str">
        <f>Constants!M965</f>
        <v>Hammersmith and Fulham</v>
      </c>
      <c r="AG1078" s="6" t="str">
        <f>Constants!N965</f>
        <v>L</v>
      </c>
      <c r="AH1078" s="6" t="str">
        <f>Constants!O965</f>
        <v>L5062 : CGL H&amp;F Alcohol Service</v>
      </c>
    </row>
    <row r="1079" spans="32:34" ht="18" customHeight="1" x14ac:dyDescent="0.35">
      <c r="AF1079" s="6" t="str">
        <f>Constants!M966</f>
        <v>Hammersmith and Fulham</v>
      </c>
      <c r="AG1079" s="6" t="str">
        <f>Constants!N966</f>
        <v>L</v>
      </c>
      <c r="AH1079" s="6" t="str">
        <f>Constants!O966</f>
        <v>L5064 : CGL Westminster Alcohol Service</v>
      </c>
    </row>
    <row r="1080" spans="32:34" ht="18" customHeight="1" x14ac:dyDescent="0.35">
      <c r="AF1080" s="6" t="str">
        <f>Constants!M967</f>
        <v>Hammersmith and Fulham</v>
      </c>
      <c r="AG1080" s="6" t="str">
        <f>Constants!N967</f>
        <v>P</v>
      </c>
      <c r="AH1080" s="6" t="str">
        <f>Constants!O967</f>
        <v>P0034 : Yeldall Manor</v>
      </c>
    </row>
    <row r="1081" spans="32:34" ht="18" customHeight="1" x14ac:dyDescent="0.35">
      <c r="AF1081" s="6" t="str">
        <f>Constants!M968</f>
        <v>Hammersmith and Fulham</v>
      </c>
      <c r="AG1081" s="6" t="str">
        <f>Constants!N968</f>
        <v>P</v>
      </c>
      <c r="AH1081" s="6" t="str">
        <f>Constants!O968</f>
        <v>P0523 : ANA</v>
      </c>
    </row>
    <row r="1082" spans="32:34" ht="18" customHeight="1" x14ac:dyDescent="0.35">
      <c r="AF1082" s="6" t="str">
        <f>Constants!M969</f>
        <v>Hammersmith and Fulham</v>
      </c>
      <c r="AG1082" s="6" t="str">
        <f>Constants!N969</f>
        <v>P</v>
      </c>
      <c r="AH1082" s="6" t="str">
        <f>Constants!O969</f>
        <v>P0544 : Francis HouseStreetsceneSouthampton</v>
      </c>
    </row>
    <row r="1083" spans="32:34" ht="18" customHeight="1" x14ac:dyDescent="0.35">
      <c r="AF1083" s="6" t="str">
        <f>Constants!M970</f>
        <v>Hammersmith and Fulham</v>
      </c>
      <c r="AG1083" s="6" t="str">
        <f>Constants!N970</f>
        <v>P</v>
      </c>
      <c r="AH1083" s="6" t="str">
        <f>Constants!O970</f>
        <v>P1089 : I-Access North West Surrey</v>
      </c>
    </row>
    <row r="1084" spans="32:34" ht="18" customHeight="1" x14ac:dyDescent="0.35">
      <c r="AF1084" s="6" t="str">
        <f>Constants!M971</f>
        <v>Hammersmith and Fulham</v>
      </c>
      <c r="AG1084" s="6" t="str">
        <f>Constants!N971</f>
        <v>P</v>
      </c>
      <c r="AH1084" s="6" t="str">
        <f>Constants!O971</f>
        <v>P1090 : I-Access East Surrey</v>
      </c>
    </row>
    <row r="1085" spans="32:34" ht="18" customHeight="1" x14ac:dyDescent="0.35">
      <c r="AF1085" s="6" t="str">
        <f>Constants!M972</f>
        <v>Hammersmith and Fulham</v>
      </c>
      <c r="AG1085" s="6" t="str">
        <f>Constants!N972</f>
        <v>Q</v>
      </c>
      <c r="AH1085" s="6" t="str">
        <f>Constants!O972</f>
        <v>Q1728 : Oxygen Recovery Service</v>
      </c>
    </row>
    <row r="1086" spans="32:34" ht="18" customHeight="1" x14ac:dyDescent="0.35">
      <c r="AF1086" s="6" t="str">
        <f>Constants!M973</f>
        <v>Hammersmith and Fulham</v>
      </c>
      <c r="AG1086" s="6" t="str">
        <f>Constants!N973</f>
        <v>Q</v>
      </c>
      <c r="AH1086" s="6" t="str">
        <f>Constants!O973</f>
        <v>Q1763 : Oxygen Inpatient Detox</v>
      </c>
    </row>
    <row r="1087" spans="32:34" ht="18" customHeight="1" x14ac:dyDescent="0.35">
      <c r="AF1087" s="6" t="str">
        <f>Constants!M974</f>
        <v>Hammersmith and Fulham</v>
      </c>
      <c r="AG1087" s="6" t="str">
        <f>Constants!N974</f>
        <v>R</v>
      </c>
      <c r="AH1087" s="6" t="str">
        <f>Constants!O974</f>
        <v>R0092 : BAC O'Connor</v>
      </c>
    </row>
    <row r="1088" spans="32:34" ht="18" customHeight="1" x14ac:dyDescent="0.35">
      <c r="AF1088" s="6" t="str">
        <f>Constants!M975</f>
        <v>Hammersmith and Fulham</v>
      </c>
      <c r="AG1088" s="6" t="str">
        <f>Constants!N975</f>
        <v>S</v>
      </c>
      <c r="AH1088" s="6" t="str">
        <f>Constants!O975</f>
        <v>SB317 : StreetScene Bournemouth</v>
      </c>
    </row>
    <row r="1089" spans="32:34" ht="18" customHeight="1" x14ac:dyDescent="0.35">
      <c r="AF1089" s="6" t="str">
        <f>Constants!M976</f>
        <v>Hammersmith and Fulham</v>
      </c>
      <c r="AG1089" s="6" t="str">
        <f>Constants!N976</f>
        <v>S</v>
      </c>
      <c r="AH1089" s="6" t="str">
        <f>Constants!O976</f>
        <v>SD303 : BOSENCE FARM COMMUNITY LTD</v>
      </c>
    </row>
    <row r="1090" spans="32:34" ht="18" customHeight="1" x14ac:dyDescent="0.35">
      <c r="AF1090" s="6" t="str">
        <f>Constants!M977</f>
        <v>Hammersmith and Fulham</v>
      </c>
      <c r="AG1090" s="6" t="str">
        <f>Constants!N977</f>
        <v>S</v>
      </c>
      <c r="AH1090" s="6" t="str">
        <f>Constants!O977</f>
        <v>SG309 : THE NELSON TRUST</v>
      </c>
    </row>
    <row r="1091" spans="32:34" ht="18" customHeight="1" x14ac:dyDescent="0.35">
      <c r="AF1091" s="6" t="str">
        <f>Constants!M978</f>
        <v>Hammersmith and Fulham</v>
      </c>
      <c r="AG1091" s="6" t="str">
        <f>Constants!N978</f>
        <v>S</v>
      </c>
      <c r="AH1091" s="6" t="str">
        <f>Constants!O978</f>
        <v>SH307 : Jasmine Mother's Recovery (Trevi)</v>
      </c>
    </row>
    <row r="1092" spans="32:34" ht="18" customHeight="1" x14ac:dyDescent="0.35">
      <c r="AF1092" s="6" t="str">
        <f>Constants!M979</f>
        <v>Hammersmith and Fulham</v>
      </c>
      <c r="AG1092" s="6" t="str">
        <f>Constants!N979</f>
        <v>S</v>
      </c>
      <c r="AH1092" s="6" t="str">
        <f>Constants!O979</f>
        <v>SJ308 : Sefton Park</v>
      </c>
    </row>
    <row r="1093" spans="32:34" ht="18" customHeight="1" x14ac:dyDescent="0.35">
      <c r="AF1093" s="6" t="str">
        <f>Constants!M980</f>
        <v>Hammersmith and Fulham</v>
      </c>
      <c r="AG1093" s="6" t="str">
        <f>Constants!N980</f>
        <v>S</v>
      </c>
      <c r="AH1093" s="6" t="str">
        <f>Constants!O980</f>
        <v>SJ312 : Westcliffe House</v>
      </c>
    </row>
    <row r="1094" spans="32:34" ht="18" customHeight="1" x14ac:dyDescent="0.35">
      <c r="AF1094" s="6" t="str">
        <f>Constants!M981</f>
        <v>Hammersmith and Fulham</v>
      </c>
      <c r="AG1094" s="6" t="str">
        <f>Constants!N981</f>
        <v>S</v>
      </c>
      <c r="AH1094" s="6" t="str">
        <f>Constants!O981</f>
        <v>SK317 : Somewhere House</v>
      </c>
    </row>
    <row r="1095" spans="32:34" ht="18" customHeight="1" x14ac:dyDescent="0.35">
      <c r="AF1095" s="6" t="str">
        <f>Constants!M982</f>
        <v>Hammersmith and Fulham</v>
      </c>
      <c r="AG1095" s="6" t="str">
        <f>Constants!N982</f>
        <v>T</v>
      </c>
      <c r="AH1095" s="6" t="str">
        <f>Constants!O982</f>
        <v>T1175 : Derby City Prescribing Service</v>
      </c>
    </row>
    <row r="1096" spans="32:34" ht="18" customHeight="1" x14ac:dyDescent="0.35">
      <c r="AF1096" s="6" t="str">
        <f>Constants!M983</f>
        <v>Hammersmith and Fulham</v>
      </c>
      <c r="AG1096" s="6" t="str">
        <f>Constants!N983</f>
        <v>W</v>
      </c>
      <c r="AH1096" s="6" t="str">
        <f>Constants!O983</f>
        <v>W0444 : Turning Point Smithfield Detox</v>
      </c>
    </row>
    <row r="1097" spans="32:34" ht="18" customHeight="1" x14ac:dyDescent="0.35">
      <c r="AF1097" s="6" t="str">
        <f>Constants!M984</f>
        <v>Hampshire</v>
      </c>
      <c r="AG1097" s="6" t="str">
        <f>Constants!N984</f>
        <v>L</v>
      </c>
      <c r="AH1097" s="6" t="str">
        <f>Constants!O984</f>
        <v>L1284 : ENABLE Drug and Alcohol Service</v>
      </c>
    </row>
    <row r="1098" spans="32:34" ht="18" customHeight="1" x14ac:dyDescent="0.35">
      <c r="AF1098" s="6" t="str">
        <f>Constants!M985</f>
        <v>Hampshire</v>
      </c>
      <c r="AG1098" s="6" t="str">
        <f>Constants!N985</f>
        <v>L</v>
      </c>
      <c r="AH1098" s="6" t="str">
        <f>Constants!O985</f>
        <v>L1292 : Addictions Recovery Community Hounslow (ARC Hounslow)</v>
      </c>
    </row>
    <row r="1099" spans="32:34" ht="18" customHeight="1" x14ac:dyDescent="0.35">
      <c r="AF1099" s="6" t="str">
        <f>Constants!M986</f>
        <v>Hampshire</v>
      </c>
      <c r="AG1099" s="6" t="str">
        <f>Constants!N986</f>
        <v>W</v>
      </c>
      <c r="AH1099" s="6" t="str">
        <f>Constants!O986</f>
        <v>M0309 : Cyngor Alcohol Information Service (CAIS)</v>
      </c>
    </row>
    <row r="1100" spans="32:34" ht="18" customHeight="1" x14ac:dyDescent="0.35">
      <c r="AF1100" s="6" t="str">
        <f>Constants!M987</f>
        <v>Hampshire</v>
      </c>
      <c r="AG1100" s="6" t="str">
        <f>Constants!N987</f>
        <v>P</v>
      </c>
      <c r="AH1100" s="6" t="str">
        <f>Constants!O987</f>
        <v>P0034 : Yeldall Manor</v>
      </c>
    </row>
    <row r="1101" spans="32:34" ht="18" customHeight="1" x14ac:dyDescent="0.35">
      <c r="AF1101" s="6" t="str">
        <f>Constants!M988</f>
        <v>Hampshire</v>
      </c>
      <c r="AG1101" s="6" t="str">
        <f>Constants!N988</f>
        <v>P</v>
      </c>
      <c r="AH1101" s="6" t="str">
        <f>Constants!O988</f>
        <v>P0523 : ANA</v>
      </c>
    </row>
    <row r="1102" spans="32:34" ht="18" customHeight="1" x14ac:dyDescent="0.35">
      <c r="AF1102" s="6" t="str">
        <f>Constants!M989</f>
        <v>Hampshire</v>
      </c>
      <c r="AG1102" s="6" t="str">
        <f>Constants!N989</f>
        <v>P</v>
      </c>
      <c r="AH1102" s="6" t="str">
        <f>Constants!O989</f>
        <v>P0544 : Francis HouseStreetsceneSouthampton</v>
      </c>
    </row>
    <row r="1103" spans="32:34" ht="18" customHeight="1" x14ac:dyDescent="0.35">
      <c r="AF1103" s="6" t="str">
        <f>Constants!M990</f>
        <v>Hampshire</v>
      </c>
      <c r="AG1103" s="6" t="str">
        <f>Constants!N990</f>
        <v>P</v>
      </c>
      <c r="AH1103" s="6" t="str">
        <f>Constants!O990</f>
        <v>P0611 : Bridge House</v>
      </c>
    </row>
    <row r="1104" spans="32:34" ht="18" customHeight="1" x14ac:dyDescent="0.35">
      <c r="AF1104" s="6" t="str">
        <f>Constants!M991</f>
        <v>Hampshire</v>
      </c>
      <c r="AG1104" s="6" t="str">
        <f>Constants!N991</f>
        <v>P</v>
      </c>
      <c r="AH1104" s="6" t="str">
        <f>Constants!O991</f>
        <v>P0858 : Addiction Recovery Centre</v>
      </c>
    </row>
    <row r="1105" spans="32:34" ht="18" customHeight="1" x14ac:dyDescent="0.35">
      <c r="AF1105" s="6" t="str">
        <f>Constants!M992</f>
        <v>Hampshire</v>
      </c>
      <c r="AG1105" s="6" t="str">
        <f>Constants!N992</f>
        <v>P</v>
      </c>
      <c r="AH1105" s="6" t="str">
        <f>Constants!O992</f>
        <v>P1049 : Recovery Hub</v>
      </c>
    </row>
    <row r="1106" spans="32:34" ht="18" customHeight="1" x14ac:dyDescent="0.35">
      <c r="AF1106" s="6" t="str">
        <f>Constants!M993</f>
        <v>Hampshire</v>
      </c>
      <c r="AG1106" s="6" t="str">
        <f>Constants!N993</f>
        <v>P</v>
      </c>
      <c r="AH1106" s="6" t="str">
        <f>Constants!O993</f>
        <v>P1071 : Cranstoun West Berkshire</v>
      </c>
    </row>
    <row r="1107" spans="32:34" ht="18" customHeight="1" x14ac:dyDescent="0.35">
      <c r="AF1107" s="6" t="str">
        <f>Constants!M994</f>
        <v>Hampshire</v>
      </c>
      <c r="AG1107" s="6" t="str">
        <f>Constants!N994</f>
        <v>P</v>
      </c>
      <c r="AH1107" s="6" t="str">
        <f>Constants!O994</f>
        <v>P1079 : Aldershot - Inclusion Recovery Hampshire</v>
      </c>
    </row>
    <row r="1108" spans="32:34" ht="18" customHeight="1" x14ac:dyDescent="0.35">
      <c r="AF1108" s="6" t="str">
        <f>Constants!M995</f>
        <v>Hampshire</v>
      </c>
      <c r="AG1108" s="6" t="str">
        <f>Constants!N995</f>
        <v>P</v>
      </c>
      <c r="AH1108" s="6" t="str">
        <f>Constants!O995</f>
        <v>P1080 : Andover - Inclusion Recovery Hampshire</v>
      </c>
    </row>
    <row r="1109" spans="32:34" ht="18" customHeight="1" x14ac:dyDescent="0.35">
      <c r="AF1109" s="6" t="str">
        <f>Constants!M996</f>
        <v>Hampshire</v>
      </c>
      <c r="AG1109" s="6" t="str">
        <f>Constants!N996</f>
        <v>P</v>
      </c>
      <c r="AH1109" s="6" t="str">
        <f>Constants!O996</f>
        <v>P1081 : Basingstoke - Inclusion Recovery Hampshire</v>
      </c>
    </row>
    <row r="1110" spans="32:34" ht="18" customHeight="1" x14ac:dyDescent="0.35">
      <c r="AF1110" s="6" t="str">
        <f>Constants!M997</f>
        <v>Hampshire</v>
      </c>
      <c r="AG1110" s="6" t="str">
        <f>Constants!N997</f>
        <v>P</v>
      </c>
      <c r="AH1110" s="6" t="str">
        <f>Constants!O997</f>
        <v>P1082 : Eastleigh - Inclusion Recovery Hampshire</v>
      </c>
    </row>
    <row r="1111" spans="32:34" ht="18" customHeight="1" x14ac:dyDescent="0.35">
      <c r="AF1111" s="6" t="str">
        <f>Constants!M998</f>
        <v>Hampshire</v>
      </c>
      <c r="AG1111" s="6" t="str">
        <f>Constants!N998</f>
        <v>P</v>
      </c>
      <c r="AH1111" s="6" t="str">
        <f>Constants!O998</f>
        <v>P1083 : Fareham - Inclusion Recovery Hampshire</v>
      </c>
    </row>
    <row r="1112" spans="32:34" ht="18" customHeight="1" x14ac:dyDescent="0.35">
      <c r="AF1112" s="6" t="str">
        <f>Constants!M999</f>
        <v>Hampshire</v>
      </c>
      <c r="AG1112" s="6" t="str">
        <f>Constants!N999</f>
        <v>P</v>
      </c>
      <c r="AH1112" s="6" t="str">
        <f>Constants!O999</f>
        <v>P1084 : Havant - Inclusion Recovery Hampshire</v>
      </c>
    </row>
    <row r="1113" spans="32:34" ht="18" customHeight="1" x14ac:dyDescent="0.35">
      <c r="AF1113" s="6" t="str">
        <f>Constants!M1000</f>
        <v>Hampshire</v>
      </c>
      <c r="AG1113" s="6" t="str">
        <f>Constants!N1000</f>
        <v>P</v>
      </c>
      <c r="AH1113" s="6" t="str">
        <f>Constants!O1000</f>
        <v>P1085 : Ringwood - Inclusion Recovery Hampshire</v>
      </c>
    </row>
    <row r="1114" spans="32:34" ht="18" customHeight="1" x14ac:dyDescent="0.35">
      <c r="AF1114" s="6" t="str">
        <f>Constants!M1001</f>
        <v>Hampshire</v>
      </c>
      <c r="AG1114" s="6" t="str">
        <f>Constants!N1001</f>
        <v>P</v>
      </c>
      <c r="AH1114" s="6" t="str">
        <f>Constants!O1001</f>
        <v>P1086 : Winchester - Inclusion Recovery Hampshire</v>
      </c>
    </row>
    <row r="1115" spans="32:34" ht="18" customHeight="1" x14ac:dyDescent="0.35">
      <c r="AF1115" s="6" t="str">
        <f>Constants!M1002</f>
        <v>Hampshire</v>
      </c>
      <c r="AG1115" s="6" t="str">
        <f>Constants!N1002</f>
        <v>P</v>
      </c>
      <c r="AH1115" s="6" t="str">
        <f>Constants!O1002</f>
        <v>P1089 : I-Access North West Surrey</v>
      </c>
    </row>
    <row r="1116" spans="32:34" ht="18" customHeight="1" x14ac:dyDescent="0.35">
      <c r="AF1116" s="6" t="str">
        <f>Constants!M1003</f>
        <v>Hampshire</v>
      </c>
      <c r="AG1116" s="6" t="str">
        <f>Constants!N1003</f>
        <v>P</v>
      </c>
      <c r="AH1116" s="6" t="str">
        <f>Constants!O1003</f>
        <v>P1090 : I-Access East Surrey</v>
      </c>
    </row>
    <row r="1117" spans="32:34" ht="18" customHeight="1" x14ac:dyDescent="0.35">
      <c r="AF1117" s="6" t="str">
        <f>Constants!M1004</f>
        <v>Hampshire</v>
      </c>
      <c r="AG1117" s="6" t="str">
        <f>Constants!N1004</f>
        <v>P</v>
      </c>
      <c r="AH1117" s="6" t="str">
        <f>Constants!O1004</f>
        <v>P1091 : I-Access South West Surrey</v>
      </c>
    </row>
    <row r="1118" spans="32:34" ht="18" customHeight="1" x14ac:dyDescent="0.35">
      <c r="AF1118" s="6" t="str">
        <f>Constants!M1005</f>
        <v>Hampshire</v>
      </c>
      <c r="AG1118" s="6" t="str">
        <f>Constants!N1005</f>
        <v>P</v>
      </c>
      <c r="AH1118" s="6" t="str">
        <f>Constants!O1005</f>
        <v>P1098 : Cranstoun RBWM</v>
      </c>
    </row>
    <row r="1119" spans="32:34" ht="18" customHeight="1" x14ac:dyDescent="0.35">
      <c r="AF1119" s="6" t="str">
        <f>Constants!M1006</f>
        <v>Hampshire</v>
      </c>
      <c r="AG1119" s="6" t="str">
        <f>Constants!N1006</f>
        <v>P</v>
      </c>
      <c r="AH1119" s="6" t="str">
        <f>Constants!O1006</f>
        <v>P1104 : Young Person's Service - Inclusion Recovery Hampshire</v>
      </c>
    </row>
    <row r="1120" spans="32:34" ht="18" customHeight="1" x14ac:dyDescent="0.35">
      <c r="AF1120" s="6" t="str">
        <f>Constants!M1007</f>
        <v>Hampshire</v>
      </c>
      <c r="AG1120" s="6" t="str">
        <f>Constants!N1007</f>
        <v>P</v>
      </c>
      <c r="AH1120" s="6" t="str">
        <f>Constants!O1007</f>
        <v>P1118 : Inclusion IPD</v>
      </c>
    </row>
    <row r="1121" spans="32:34" ht="18" customHeight="1" x14ac:dyDescent="0.35">
      <c r="AF1121" s="6" t="str">
        <f>Constants!M1008</f>
        <v>Hampshire</v>
      </c>
      <c r="AG1121" s="6" t="str">
        <f>Constants!N1008</f>
        <v>P</v>
      </c>
      <c r="AH1121" s="6" t="str">
        <f>Constants!O1008</f>
        <v>P1120 : Via - West Berkshire</v>
      </c>
    </row>
    <row r="1122" spans="32:34" ht="18" customHeight="1" x14ac:dyDescent="0.35">
      <c r="AF1122" s="6" t="str">
        <f>Constants!M1009</f>
        <v>Hampshire</v>
      </c>
      <c r="AG1122" s="6" t="str">
        <f>Constants!N1009</f>
        <v>P</v>
      </c>
      <c r="AH1122" s="6" t="str">
        <f>Constants!O1009</f>
        <v>P1125 : Addiction Recovery Centre Portsmouth</v>
      </c>
    </row>
    <row r="1123" spans="32:34" ht="18" customHeight="1" x14ac:dyDescent="0.35">
      <c r="AF1123" s="6" t="str">
        <f>Constants!M1010</f>
        <v>Hampshire</v>
      </c>
      <c r="AG1123" s="6" t="str">
        <f>Constants!N1010</f>
        <v>R</v>
      </c>
      <c r="AH1123" s="6" t="str">
        <f>Constants!O1010</f>
        <v>R0512 : Humankind Staffordshire</v>
      </c>
    </row>
    <row r="1124" spans="32:34" ht="18" customHeight="1" x14ac:dyDescent="0.35">
      <c r="AF1124" s="6" t="str">
        <f>Constants!M1011</f>
        <v>Hampshire</v>
      </c>
      <c r="AG1124" s="6" t="str">
        <f>Constants!N1011</f>
        <v>R</v>
      </c>
      <c r="AH1124" s="6" t="str">
        <f>Constants!O1011</f>
        <v>R0514 : Turning Point Adult</v>
      </c>
    </row>
    <row r="1125" spans="32:34" ht="18" customHeight="1" x14ac:dyDescent="0.35">
      <c r="AF1125" s="6" t="str">
        <f>Constants!M1012</f>
        <v>Hampshire</v>
      </c>
      <c r="AG1125" s="6" t="str">
        <f>Constants!N1012</f>
        <v>S</v>
      </c>
      <c r="AH1125" s="6" t="str">
        <f>Constants!O1012</f>
        <v>SB205 : With You BCP</v>
      </c>
    </row>
    <row r="1126" spans="32:34" ht="18" customHeight="1" x14ac:dyDescent="0.35">
      <c r="AF1126" s="6" t="str">
        <f>Constants!M1013</f>
        <v>Hampshire</v>
      </c>
      <c r="AG1126" s="6" t="str">
        <f>Constants!N1013</f>
        <v>S</v>
      </c>
      <c r="AH1126" s="6" t="str">
        <f>Constants!O1013</f>
        <v>SB206 : PROVIDENCE PROJECT</v>
      </c>
    </row>
    <row r="1127" spans="32:34" ht="18" customHeight="1" x14ac:dyDescent="0.35">
      <c r="AF1127" s="6" t="str">
        <f>Constants!M1014</f>
        <v>Hampshire</v>
      </c>
      <c r="AG1127" s="6" t="str">
        <f>Constants!N1014</f>
        <v>S</v>
      </c>
      <c r="AH1127" s="6" t="str">
        <f>Constants!O1014</f>
        <v>SB317 : StreetScene Bournemouth</v>
      </c>
    </row>
    <row r="1128" spans="32:34" ht="18" customHeight="1" x14ac:dyDescent="0.35">
      <c r="AF1128" s="6" t="str">
        <f>Constants!M1015</f>
        <v>Hampshire</v>
      </c>
      <c r="AG1128" s="6" t="str">
        <f>Constants!N1015</f>
        <v>S</v>
      </c>
      <c r="AH1128" s="6" t="str">
        <f>Constants!O1015</f>
        <v>SH307 : Jasmine Mother's Recovery (Trevi)</v>
      </c>
    </row>
    <row r="1129" spans="32:34" ht="18" customHeight="1" x14ac:dyDescent="0.35">
      <c r="AF1129" s="6" t="str">
        <f>Constants!M1016</f>
        <v>Hampshire</v>
      </c>
      <c r="AG1129" s="6" t="str">
        <f>Constants!N1016</f>
        <v>S</v>
      </c>
      <c r="AH1129" s="6" t="str">
        <f>Constants!O1016</f>
        <v>SJ207 : Western Counselling</v>
      </c>
    </row>
    <row r="1130" spans="32:34" ht="18" customHeight="1" x14ac:dyDescent="0.35">
      <c r="AF1130" s="6" t="str">
        <f>Constants!M1017</f>
        <v>Hampshire</v>
      </c>
      <c r="AG1130" s="6" t="str">
        <f>Constants!N1017</f>
        <v>S</v>
      </c>
      <c r="AH1130" s="6" t="str">
        <f>Constants!O1017</f>
        <v>SJ302 : BROADWAY LODGE</v>
      </c>
    </row>
    <row r="1131" spans="32:34" ht="18" customHeight="1" x14ac:dyDescent="0.35">
      <c r="AF1131" s="6" t="str">
        <f>Constants!M1018</f>
        <v>Hampshire</v>
      </c>
      <c r="AG1131" s="6" t="str">
        <f>Constants!N1018</f>
        <v>S</v>
      </c>
      <c r="AH1131" s="6" t="str">
        <f>Constants!O1018</f>
        <v>SK317 : Somewhere House</v>
      </c>
    </row>
    <row r="1132" spans="32:34" ht="18" customHeight="1" x14ac:dyDescent="0.35">
      <c r="AF1132" s="6" t="str">
        <f>Constants!M1019</f>
        <v>Hampshire</v>
      </c>
      <c r="AG1132" s="6" t="str">
        <f>Constants!N1019</f>
        <v>S</v>
      </c>
      <c r="AH1132" s="6" t="str">
        <f>Constants!O1019</f>
        <v>SO203 : Forward Trust - Clouds House</v>
      </c>
    </row>
    <row r="1133" spans="32:34" ht="18" customHeight="1" x14ac:dyDescent="0.35">
      <c r="AF1133" s="6" t="str">
        <f>Constants!M1020</f>
        <v>Hampshire</v>
      </c>
      <c r="AG1133" s="6" t="str">
        <f>Constants!N1020</f>
        <v>S</v>
      </c>
      <c r="AH1133" s="6" t="str">
        <f>Constants!O1020</f>
        <v>SO205 : Wiltshire Substance Misuse Services Salisbury</v>
      </c>
    </row>
    <row r="1134" spans="32:34" ht="18" customHeight="1" x14ac:dyDescent="0.35">
      <c r="AF1134" s="6" t="str">
        <f>Constants!M1021</f>
        <v>Haringey</v>
      </c>
      <c r="AG1134" s="6" t="str">
        <f>Constants!N1021</f>
        <v>L</v>
      </c>
      <c r="AH1134" s="6" t="str">
        <f>Constants!O1021</f>
        <v>L0330 : Equinox (Detox)</v>
      </c>
    </row>
    <row r="1135" spans="32:34" ht="18" customHeight="1" x14ac:dyDescent="0.35">
      <c r="AF1135" s="6" t="str">
        <f>Constants!M1022</f>
        <v>Haringey</v>
      </c>
      <c r="AG1135" s="6" t="str">
        <f>Constants!N1022</f>
        <v>L</v>
      </c>
      <c r="AH1135" s="6" t="str">
        <f>Constants!O1022</f>
        <v>L0564 : Dual Diagnosis Network Haringey</v>
      </c>
    </row>
    <row r="1136" spans="32:34" ht="18" customHeight="1" x14ac:dyDescent="0.35">
      <c r="AF1136" s="6" t="str">
        <f>Constants!M1023</f>
        <v>Haringey</v>
      </c>
      <c r="AG1136" s="6" t="str">
        <f>Constants!N1023</f>
        <v>L</v>
      </c>
      <c r="AH1136" s="6" t="str">
        <f>Constants!O1023</f>
        <v>L0960 : Humankind Insight Platform</v>
      </c>
    </row>
    <row r="1137" spans="32:34" ht="18" customHeight="1" x14ac:dyDescent="0.35">
      <c r="AF1137" s="6" t="str">
        <f>Constants!M1024</f>
        <v>Haringey</v>
      </c>
      <c r="AG1137" s="6" t="str">
        <f>Constants!N1024</f>
        <v>L</v>
      </c>
      <c r="AH1137" s="6" t="str">
        <f>Constants!O1024</f>
        <v>L1246 : Haringey Recovery Service</v>
      </c>
    </row>
    <row r="1138" spans="32:34" ht="18" customHeight="1" x14ac:dyDescent="0.35">
      <c r="AF1138" s="6" t="str">
        <f>Constants!M1025</f>
        <v>Haringey</v>
      </c>
      <c r="AG1138" s="6" t="str">
        <f>Constants!N1025</f>
        <v>L</v>
      </c>
      <c r="AH1138" s="6" t="str">
        <f>Constants!O1025</f>
        <v>L1247 : Haringey Specialist Drug Treatment Service</v>
      </c>
    </row>
    <row r="1139" spans="32:34" ht="18" customHeight="1" x14ac:dyDescent="0.35">
      <c r="AF1139" s="6" t="str">
        <f>Constants!M1026</f>
        <v>Haringey</v>
      </c>
      <c r="AG1139" s="6" t="str">
        <f>Constants!N1026</f>
        <v>L</v>
      </c>
      <c r="AH1139" s="6" t="str">
        <f>Constants!O1026</f>
        <v>L1284 : ENABLE Drug and Alcohol Service</v>
      </c>
    </row>
    <row r="1140" spans="32:34" ht="18" customHeight="1" x14ac:dyDescent="0.35">
      <c r="AF1140" s="6" t="str">
        <f>Constants!M1027</f>
        <v>Haringey</v>
      </c>
      <c r="AG1140" s="6" t="str">
        <f>Constants!N1027</f>
        <v>L</v>
      </c>
      <c r="AH1140" s="6" t="str">
        <f>Constants!O1027</f>
        <v>L1303 : City and Hackney Recovery Service</v>
      </c>
    </row>
    <row r="1141" spans="32:34" ht="18" customHeight="1" x14ac:dyDescent="0.35">
      <c r="AF1141" s="6" t="str">
        <f>Constants!M1028</f>
        <v>Haringey</v>
      </c>
      <c r="AG1141" s="6" t="str">
        <f>Constants!N1028</f>
        <v>L</v>
      </c>
      <c r="AH1141" s="6" t="str">
        <f>Constants!O1028</f>
        <v>L1315 : Mildmay Mission Hospital Stabilisation-based Intermediate Rehabilitation beds</v>
      </c>
    </row>
    <row r="1142" spans="32:34" ht="18" customHeight="1" x14ac:dyDescent="0.35">
      <c r="AF1142" s="6" t="str">
        <f>Constants!M1029</f>
        <v>Haringey</v>
      </c>
      <c r="AG1142" s="6" t="str">
        <f>Constants!N1029</f>
        <v>L</v>
      </c>
      <c r="AH1142" s="6" t="str">
        <f>Constants!O1029</f>
        <v>L5059 : Haringey Alcohol Treatment Service</v>
      </c>
    </row>
    <row r="1143" spans="32:34" ht="18" customHeight="1" x14ac:dyDescent="0.35">
      <c r="AF1143" s="6" t="str">
        <f>Constants!M1030</f>
        <v>Haringey</v>
      </c>
      <c r="AG1143" s="6" t="str">
        <f>Constants!N1030</f>
        <v>W</v>
      </c>
      <c r="AH1143" s="6" t="str">
        <f>Constants!O1030</f>
        <v>M0022 : Kaleidoscope Birchwood</v>
      </c>
    </row>
    <row r="1144" spans="32:34" ht="18" customHeight="1" x14ac:dyDescent="0.35">
      <c r="AF1144" s="6" t="str">
        <f>Constants!M1031</f>
        <v>Haringey</v>
      </c>
      <c r="AG1144" s="6" t="str">
        <f>Constants!N1031</f>
        <v>N</v>
      </c>
      <c r="AH1144" s="6" t="str">
        <f>Constants!O1031</f>
        <v>N1016 : Newcastle Treatment and Recovery - Adult</v>
      </c>
    </row>
    <row r="1145" spans="32:34" ht="18" customHeight="1" x14ac:dyDescent="0.35">
      <c r="AF1145" s="6" t="str">
        <f>Constants!M1032</f>
        <v>Haringey</v>
      </c>
      <c r="AG1145" s="6" t="str">
        <f>Constants!N1032</f>
        <v>P</v>
      </c>
      <c r="AH1145" s="6" t="str">
        <f>Constants!O1032</f>
        <v>P0544 : Francis HouseStreetsceneSouthampton</v>
      </c>
    </row>
    <row r="1146" spans="32:34" ht="18" customHeight="1" x14ac:dyDescent="0.35">
      <c r="AF1146" s="6" t="str">
        <f>Constants!M1033</f>
        <v>Haringey</v>
      </c>
      <c r="AG1146" s="6" t="str">
        <f>Constants!N1033</f>
        <v>Q</v>
      </c>
      <c r="AH1146" s="6" t="str">
        <f>Constants!O1033</f>
        <v>Q1647 : Via - Passmores House</v>
      </c>
    </row>
    <row r="1147" spans="32:34" ht="18" customHeight="1" x14ac:dyDescent="0.35">
      <c r="AF1147" s="6" t="str">
        <f>Constants!M1034</f>
        <v>Haringey</v>
      </c>
      <c r="AG1147" s="6" t="str">
        <f>Constants!N1034</f>
        <v>Q</v>
      </c>
      <c r="AH1147" s="6" t="str">
        <f>Constants!O1034</f>
        <v>Q1728 : Oxygen Recovery Service</v>
      </c>
    </row>
    <row r="1148" spans="32:34" ht="18" customHeight="1" x14ac:dyDescent="0.35">
      <c r="AF1148" s="6" t="str">
        <f>Constants!M1035</f>
        <v>Haringey</v>
      </c>
      <c r="AG1148" s="6" t="str">
        <f>Constants!N1035</f>
        <v>Q</v>
      </c>
      <c r="AH1148" s="6" t="str">
        <f>Constants!O1035</f>
        <v>Q1763 : Oxygen Inpatient Detox</v>
      </c>
    </row>
    <row r="1149" spans="32:34" ht="18" customHeight="1" x14ac:dyDescent="0.35">
      <c r="AF1149" s="6" t="str">
        <f>Constants!M1036</f>
        <v>Haringey</v>
      </c>
      <c r="AG1149" s="6" t="str">
        <f>Constants!N1036</f>
        <v>R</v>
      </c>
      <c r="AH1149" s="6" t="str">
        <f>Constants!O1036</f>
        <v>R0472 : Livingstone House</v>
      </c>
    </row>
    <row r="1150" spans="32:34" ht="18" customHeight="1" x14ac:dyDescent="0.35">
      <c r="AF1150" s="6" t="str">
        <f>Constants!M1037</f>
        <v>Haringey</v>
      </c>
      <c r="AG1150" s="6" t="str">
        <f>Constants!N1037</f>
        <v>S</v>
      </c>
      <c r="AH1150" s="6" t="str">
        <f>Constants!O1037</f>
        <v>SB317 : StreetScene Bournemouth</v>
      </c>
    </row>
    <row r="1151" spans="32:34" ht="18" customHeight="1" x14ac:dyDescent="0.35">
      <c r="AF1151" s="6" t="str">
        <f>Constants!M1038</f>
        <v>Haringey</v>
      </c>
      <c r="AG1151" s="6" t="str">
        <f>Constants!N1038</f>
        <v>S</v>
      </c>
      <c r="AH1151" s="6" t="str">
        <f>Constants!O1038</f>
        <v>SD303 : BOSENCE FARM COMMUNITY LTD</v>
      </c>
    </row>
    <row r="1152" spans="32:34" ht="18" customHeight="1" x14ac:dyDescent="0.35">
      <c r="AF1152" s="6" t="str">
        <f>Constants!M1039</f>
        <v>Haringey</v>
      </c>
      <c r="AG1152" s="6" t="str">
        <f>Constants!N1039</f>
        <v>S</v>
      </c>
      <c r="AH1152" s="6" t="str">
        <f>Constants!O1039</f>
        <v>SH204 : Harbour Drug &amp; Alcohol Services</v>
      </c>
    </row>
    <row r="1153" spans="32:34" ht="18" customHeight="1" x14ac:dyDescent="0.35">
      <c r="AF1153" s="6" t="str">
        <f>Constants!M1040</f>
        <v>Haringey</v>
      </c>
      <c r="AG1153" s="6" t="str">
        <f>Constants!N1040</f>
        <v>S</v>
      </c>
      <c r="AH1153" s="6" t="str">
        <f>Constants!O1040</f>
        <v>SJ207 : Western Counselling</v>
      </c>
    </row>
    <row r="1154" spans="32:34" ht="18" customHeight="1" x14ac:dyDescent="0.35">
      <c r="AF1154" s="6" t="str">
        <f>Constants!M1041</f>
        <v>Haringey</v>
      </c>
      <c r="AG1154" s="6" t="str">
        <f>Constants!N1041</f>
        <v>S</v>
      </c>
      <c r="AH1154" s="6" t="str">
        <f>Constants!O1041</f>
        <v>SJ302 : BROADWAY LODGE</v>
      </c>
    </row>
    <row r="1155" spans="32:34" ht="18" customHeight="1" x14ac:dyDescent="0.35">
      <c r="AF1155" s="6" t="str">
        <f>Constants!M1042</f>
        <v>Haringey</v>
      </c>
      <c r="AG1155" s="6" t="str">
        <f>Constants!N1042</f>
        <v>S</v>
      </c>
      <c r="AH1155" s="6" t="str">
        <f>Constants!O1042</f>
        <v>SK317 : Somewhere House</v>
      </c>
    </row>
    <row r="1156" spans="32:34" ht="18" customHeight="1" x14ac:dyDescent="0.35">
      <c r="AF1156" s="6" t="str">
        <f>Constants!M1043</f>
        <v>Haringey</v>
      </c>
      <c r="AG1156" s="6" t="str">
        <f>Constants!N1043</f>
        <v>U</v>
      </c>
      <c r="AH1156" s="6" t="str">
        <f>Constants!O1043</f>
        <v>U0514 : Phoenix Futures Sheffield Adult Service</v>
      </c>
    </row>
    <row r="1157" spans="32:34" ht="18" customHeight="1" x14ac:dyDescent="0.35">
      <c r="AF1157" s="6" t="str">
        <f>Constants!M1044</f>
        <v>Harrow</v>
      </c>
      <c r="AG1157" s="6" t="str">
        <f>Constants!N1044</f>
        <v>L</v>
      </c>
      <c r="AH1157" s="6" t="str">
        <f>Constants!O1044</f>
        <v>L0953 : Compass Harrow YPDAS</v>
      </c>
    </row>
    <row r="1158" spans="32:34" ht="18" customHeight="1" x14ac:dyDescent="0.35">
      <c r="AF1158" s="6" t="str">
        <f>Constants!M1045</f>
        <v>Harrow</v>
      </c>
      <c r="AG1158" s="6" t="str">
        <f>Constants!N1045</f>
        <v>L</v>
      </c>
      <c r="AH1158" s="6" t="str">
        <f>Constants!O1045</f>
        <v>L1240 : Ealing RISE</v>
      </c>
    </row>
    <row r="1159" spans="32:34" ht="18" customHeight="1" x14ac:dyDescent="0.35">
      <c r="AF1159" s="6" t="str">
        <f>Constants!M1046</f>
        <v>Harrow</v>
      </c>
      <c r="AG1159" s="6" t="str">
        <f>Constants!N1046</f>
        <v>L</v>
      </c>
      <c r="AH1159" s="6" t="str">
        <f>Constants!O1046</f>
        <v>L1247 : Haringey Specialist Drug Treatment Service</v>
      </c>
    </row>
    <row r="1160" spans="32:34" ht="18" customHeight="1" x14ac:dyDescent="0.35">
      <c r="AF1160" s="6" t="str">
        <f>Constants!M1047</f>
        <v>Harrow</v>
      </c>
      <c r="AG1160" s="6" t="str">
        <f>Constants!N1047</f>
        <v>L</v>
      </c>
      <c r="AH1160" s="6" t="str">
        <f>Constants!O1047</f>
        <v>L1292 : Addictions Recovery Community Hounslow (ARC Hounslow)</v>
      </c>
    </row>
    <row r="1161" spans="32:34" ht="18" customHeight="1" x14ac:dyDescent="0.35">
      <c r="AF1161" s="6" t="str">
        <f>Constants!M1048</f>
        <v>Harrow</v>
      </c>
      <c r="AG1161" s="6" t="str">
        <f>Constants!N1048</f>
        <v>L</v>
      </c>
      <c r="AH1161" s="6" t="str">
        <f>Constants!O1048</f>
        <v>L1296 : CGL Barnet Adult</v>
      </c>
    </row>
    <row r="1162" spans="32:34" ht="18" customHeight="1" x14ac:dyDescent="0.35">
      <c r="AF1162" s="6" t="str">
        <f>Constants!M1049</f>
        <v>Harrow</v>
      </c>
      <c r="AG1162" s="6" t="str">
        <f>Constants!N1049</f>
        <v>L</v>
      </c>
      <c r="AH1162" s="6" t="str">
        <f>Constants!O1049</f>
        <v>L1302 : Via - Harrow</v>
      </c>
    </row>
    <row r="1163" spans="32:34" ht="18" customHeight="1" x14ac:dyDescent="0.35">
      <c r="AF1163" s="6" t="str">
        <f>Constants!M1050</f>
        <v>Harrow</v>
      </c>
      <c r="AG1163" s="6" t="str">
        <f>Constants!N1050</f>
        <v>L</v>
      </c>
      <c r="AH1163" s="6" t="str">
        <f>Constants!O1050</f>
        <v>L1303 : City and Hackney Recovery Service</v>
      </c>
    </row>
    <row r="1164" spans="32:34" ht="18" customHeight="1" x14ac:dyDescent="0.35">
      <c r="AF1164" s="6" t="str">
        <f>Constants!M1051</f>
        <v>Harrow</v>
      </c>
      <c r="AG1164" s="6" t="str">
        <f>Constants!N1051</f>
        <v>L</v>
      </c>
      <c r="AH1164" s="6" t="str">
        <f>Constants!O1051</f>
        <v>L1308 : Guy's and St Thomas' NHS Foundation Trust Inpatient Detox Unit</v>
      </c>
    </row>
    <row r="1165" spans="32:34" ht="18" customHeight="1" x14ac:dyDescent="0.35">
      <c r="AF1165" s="6" t="str">
        <f>Constants!M1052</f>
        <v>Harrow</v>
      </c>
      <c r="AG1165" s="6" t="str">
        <f>Constants!N1052</f>
        <v>L</v>
      </c>
      <c r="AH1165" s="6" t="str">
        <f>Constants!O1052</f>
        <v>L1315 : Mildmay Mission Hospital Stabilisation-based Intermediate Rehabilitation beds</v>
      </c>
    </row>
    <row r="1166" spans="32:34" ht="18" customHeight="1" x14ac:dyDescent="0.35">
      <c r="AF1166" s="6" t="str">
        <f>Constants!M1053</f>
        <v>Harrow</v>
      </c>
      <c r="AG1166" s="6" t="str">
        <f>Constants!N1053</f>
        <v>L</v>
      </c>
      <c r="AH1166" s="6" t="str">
        <f>Constants!O1053</f>
        <v>L5046 : Mount Carmel (Rehab)</v>
      </c>
    </row>
    <row r="1167" spans="32:34" ht="18" customHeight="1" x14ac:dyDescent="0.35">
      <c r="AF1167" s="6" t="str">
        <f>Constants!M1054</f>
        <v>Harrow</v>
      </c>
      <c r="AG1167" s="6" t="str">
        <f>Constants!N1054</f>
        <v>P</v>
      </c>
      <c r="AH1167" s="6" t="str">
        <f>Constants!O1054</f>
        <v>P0835 : Kenward Residential</v>
      </c>
    </row>
    <row r="1168" spans="32:34" ht="18" customHeight="1" x14ac:dyDescent="0.35">
      <c r="AF1168" s="6" t="str">
        <f>Constants!M1055</f>
        <v>Harrow</v>
      </c>
      <c r="AG1168" s="6" t="str">
        <f>Constants!N1055</f>
        <v>P</v>
      </c>
      <c r="AH1168" s="6" t="str">
        <f>Constants!O1055</f>
        <v>P1090 : I-Access East Surrey</v>
      </c>
    </row>
    <row r="1169" spans="32:34" ht="18" customHeight="1" x14ac:dyDescent="0.35">
      <c r="AF1169" s="6" t="str">
        <f>Constants!M1056</f>
        <v>Harrow</v>
      </c>
      <c r="AG1169" s="6" t="str">
        <f>Constants!N1056</f>
        <v>P</v>
      </c>
      <c r="AH1169" s="6" t="str">
        <f>Constants!O1056</f>
        <v>P1125 : Addiction Recovery Centre Portsmouth</v>
      </c>
    </row>
    <row r="1170" spans="32:34" ht="18" customHeight="1" x14ac:dyDescent="0.35">
      <c r="AF1170" s="6" t="str">
        <f>Constants!M1057</f>
        <v>Harrow</v>
      </c>
      <c r="AG1170" s="6" t="str">
        <f>Constants!N1057</f>
        <v>Q</v>
      </c>
      <c r="AH1170" s="6" t="str">
        <f>Constants!O1057</f>
        <v>Q1647 : Via - Passmores House</v>
      </c>
    </row>
    <row r="1171" spans="32:34" ht="18" customHeight="1" x14ac:dyDescent="0.35">
      <c r="AF1171" s="6" t="str">
        <f>Constants!M1058</f>
        <v>Harrow</v>
      </c>
      <c r="AG1171" s="6" t="str">
        <f>Constants!N1058</f>
        <v>Q</v>
      </c>
      <c r="AH1171" s="6" t="str">
        <f>Constants!O1058</f>
        <v>Q1728 : Oxygen Recovery Service</v>
      </c>
    </row>
    <row r="1172" spans="32:34" ht="18" customHeight="1" x14ac:dyDescent="0.35">
      <c r="AF1172" s="6" t="str">
        <f>Constants!M1059</f>
        <v>Harrow</v>
      </c>
      <c r="AG1172" s="6" t="str">
        <f>Constants!N1059</f>
        <v>S</v>
      </c>
      <c r="AH1172" s="6" t="str">
        <f>Constants!O1059</f>
        <v>SD301 : We Are With You Chy</v>
      </c>
    </row>
    <row r="1173" spans="32:34" ht="18" customHeight="1" x14ac:dyDescent="0.35">
      <c r="AF1173" s="6" t="str">
        <f>Constants!M1060</f>
        <v>Harrow</v>
      </c>
      <c r="AG1173" s="6" t="str">
        <f>Constants!N1060</f>
        <v>S</v>
      </c>
      <c r="AH1173" s="6" t="str">
        <f>Constants!O1060</f>
        <v>SG309 : THE NELSON TRUST</v>
      </c>
    </row>
    <row r="1174" spans="32:34" ht="18" customHeight="1" x14ac:dyDescent="0.35">
      <c r="AF1174" s="6" t="str">
        <f>Constants!M1061</f>
        <v>Harrow</v>
      </c>
      <c r="AG1174" s="6" t="str">
        <f>Constants!N1061</f>
        <v>S</v>
      </c>
      <c r="AH1174" s="6" t="str">
        <f>Constants!O1061</f>
        <v>SH307 : Jasmine Mother's Recovery (Trevi)</v>
      </c>
    </row>
    <row r="1175" spans="32:34" ht="18" customHeight="1" x14ac:dyDescent="0.35">
      <c r="AF1175" s="6" t="str">
        <f>Constants!M1062</f>
        <v>Harrow</v>
      </c>
      <c r="AG1175" s="6" t="str">
        <f>Constants!N1062</f>
        <v>S</v>
      </c>
      <c r="AH1175" s="6" t="str">
        <f>Constants!O1062</f>
        <v>SO203 : Forward Trust - Clouds House</v>
      </c>
    </row>
    <row r="1176" spans="32:34" ht="18" customHeight="1" x14ac:dyDescent="0.35">
      <c r="AF1176" s="6" t="str">
        <f>Constants!M1063</f>
        <v>Hartlepool</v>
      </c>
      <c r="AG1176" s="6" t="str">
        <f>Constants!N1063</f>
        <v>W</v>
      </c>
      <c r="AH1176" s="6" t="str">
        <f>Constants!O1063</f>
        <v>M0037 : Phoenix Futures Wirral Adult Services</v>
      </c>
    </row>
    <row r="1177" spans="32:34" ht="18" customHeight="1" x14ac:dyDescent="0.35">
      <c r="AF1177" s="6" t="str">
        <f>Constants!M1064</f>
        <v>Hartlepool</v>
      </c>
      <c r="AG1177" s="6" t="str">
        <f>Constants!N1064</f>
        <v>W</v>
      </c>
      <c r="AH1177" s="6" t="str">
        <f>Constants!O1064</f>
        <v>M0051 : Littledale Hall</v>
      </c>
    </row>
    <row r="1178" spans="32:34" ht="18" customHeight="1" x14ac:dyDescent="0.35">
      <c r="AF1178" s="6" t="str">
        <f>Constants!M1065</f>
        <v>Hartlepool</v>
      </c>
      <c r="AG1178" s="6" t="str">
        <f>Constants!N1065</f>
        <v>W</v>
      </c>
      <c r="AH1178" s="6" t="str">
        <f>Constants!O1065</f>
        <v>M0341 : The Pavilion</v>
      </c>
    </row>
    <row r="1179" spans="32:34" ht="18" customHeight="1" x14ac:dyDescent="0.35">
      <c r="AF1179" s="6" t="str">
        <f>Constants!M1066</f>
        <v>Hartlepool</v>
      </c>
      <c r="AG1179" s="6" t="str">
        <f>Constants!N1066</f>
        <v>N</v>
      </c>
      <c r="AH1179" s="6" t="str">
        <f>Constants!O1066</f>
        <v>N1010 : County Durham Drug and Alcohol Adult Recovery Service</v>
      </c>
    </row>
    <row r="1180" spans="32:34" ht="18" customHeight="1" x14ac:dyDescent="0.35">
      <c r="AF1180" s="6" t="str">
        <f>Constants!M1067</f>
        <v>Hartlepool</v>
      </c>
      <c r="AG1180" s="6" t="str">
        <f>Constants!N1067</f>
        <v>N</v>
      </c>
      <c r="AH1180" s="6" t="str">
        <f>Constants!O1067</f>
        <v>N1016 : Newcastle Treatment and Recovery - Adult</v>
      </c>
    </row>
    <row r="1181" spans="32:34" ht="18" customHeight="1" x14ac:dyDescent="0.35">
      <c r="AF1181" s="6" t="str">
        <f>Constants!M1068</f>
        <v>Hartlepool</v>
      </c>
      <c r="AG1181" s="6" t="str">
        <f>Constants!N1068</f>
        <v>N</v>
      </c>
      <c r="AH1181" s="6" t="str">
        <f>Constants!O1068</f>
        <v>N1024 : Hartlepool Adult Substance Misuse Service</v>
      </c>
    </row>
    <row r="1182" spans="32:34" ht="18" customHeight="1" x14ac:dyDescent="0.35">
      <c r="AF1182" s="6" t="str">
        <f>Constants!M1069</f>
        <v>Hartlepool</v>
      </c>
      <c r="AG1182" s="6" t="str">
        <f>Constants!N1069</f>
        <v>N</v>
      </c>
      <c r="AH1182" s="6" t="str">
        <f>Constants!O1069</f>
        <v>N1025 : Hartlepool YP Substance Misuse Service</v>
      </c>
    </row>
    <row r="1183" spans="32:34" ht="18" customHeight="1" x14ac:dyDescent="0.35">
      <c r="AF1183" s="6" t="str">
        <f>Constants!M1070</f>
        <v>Hartlepool</v>
      </c>
      <c r="AG1183" s="6" t="str">
        <f>Constants!N1070</f>
        <v>N</v>
      </c>
      <c r="AH1183" s="6" t="str">
        <f>Constants!O1070</f>
        <v>N1032 : START Hartlepool Adult</v>
      </c>
    </row>
    <row r="1184" spans="32:34" ht="18" customHeight="1" x14ac:dyDescent="0.35">
      <c r="AF1184" s="6" t="str">
        <f>Constants!M1071</f>
        <v>Hartlepool</v>
      </c>
      <c r="AG1184" s="6" t="str">
        <f>Constants!N1071</f>
        <v>N</v>
      </c>
      <c r="AH1184" s="6" t="str">
        <f>Constants!O1071</f>
        <v>N1033 : START Hartlepool YP</v>
      </c>
    </row>
    <row r="1185" spans="32:34" ht="18" customHeight="1" x14ac:dyDescent="0.35">
      <c r="AF1185" s="6" t="str">
        <f>Constants!M1072</f>
        <v>Hartlepool</v>
      </c>
      <c r="AG1185" s="6" t="str">
        <f>Constants!N1072</f>
        <v>S</v>
      </c>
      <c r="AH1185" s="6" t="str">
        <f>Constants!O1072</f>
        <v>SG309 : THE NELSON TRUST</v>
      </c>
    </row>
    <row r="1186" spans="32:34" ht="18" customHeight="1" x14ac:dyDescent="0.35">
      <c r="AF1186" s="6" t="str">
        <f>Constants!M1073</f>
        <v>Havering</v>
      </c>
      <c r="AG1186" s="6" t="str">
        <f>Constants!N1073</f>
        <v>L</v>
      </c>
      <c r="AH1186" s="6" t="str">
        <f>Constants!O1073</f>
        <v>L1254 : CGL Newham RISE</v>
      </c>
    </row>
    <row r="1187" spans="32:34" ht="18" customHeight="1" x14ac:dyDescent="0.35">
      <c r="AF1187" s="6" t="str">
        <f>Constants!M1074</f>
        <v>Havering</v>
      </c>
      <c r="AG1187" s="6" t="str">
        <f>Constants!N1074</f>
        <v>L</v>
      </c>
      <c r="AH1187" s="6" t="str">
        <f>Constants!O1074</f>
        <v>L1291 : CGL Barking &amp; Dagenham</v>
      </c>
    </row>
    <row r="1188" spans="32:34" ht="18" customHeight="1" x14ac:dyDescent="0.35">
      <c r="AF1188" s="6" t="str">
        <f>Constants!M1075</f>
        <v>Havering</v>
      </c>
      <c r="AG1188" s="6" t="str">
        <f>Constants!N1075</f>
        <v>L</v>
      </c>
      <c r="AH1188" s="6" t="str">
        <f>Constants!O1075</f>
        <v>L1303 : City and Hackney Recovery Service</v>
      </c>
    </row>
    <row r="1189" spans="32:34" ht="18" customHeight="1" x14ac:dyDescent="0.35">
      <c r="AF1189" s="6" t="str">
        <f>Constants!M1076</f>
        <v>Havering</v>
      </c>
      <c r="AG1189" s="6" t="str">
        <f>Constants!N1076</f>
        <v>L</v>
      </c>
      <c r="AH1189" s="6" t="str">
        <f>Constants!O1076</f>
        <v>L1304 : CGL Havering Adults</v>
      </c>
    </row>
    <row r="1190" spans="32:34" ht="18" customHeight="1" x14ac:dyDescent="0.35">
      <c r="AF1190" s="6" t="str">
        <f>Constants!M1077</f>
        <v>Havering</v>
      </c>
      <c r="AG1190" s="6" t="str">
        <f>Constants!N1077</f>
        <v>Q</v>
      </c>
      <c r="AH1190" s="6" t="str">
        <f>Constants!O1077</f>
        <v>Q1424 : Open Road Colchester</v>
      </c>
    </row>
    <row r="1191" spans="32:34" ht="18" customHeight="1" x14ac:dyDescent="0.35">
      <c r="AF1191" s="6" t="str">
        <f>Constants!M1078</f>
        <v>Havering</v>
      </c>
      <c r="AG1191" s="6" t="str">
        <f>Constants!N1078</f>
        <v>Q</v>
      </c>
      <c r="AH1191" s="6" t="str">
        <f>Constants!O1078</f>
        <v>Q1425 : Essex STARS (North East)</v>
      </c>
    </row>
    <row r="1192" spans="32:34" ht="18" customHeight="1" x14ac:dyDescent="0.35">
      <c r="AF1192" s="6" t="str">
        <f>Constants!M1079</f>
        <v>Havering</v>
      </c>
      <c r="AG1192" s="6" t="str">
        <f>Constants!N1079</f>
        <v>Q</v>
      </c>
      <c r="AH1192" s="6" t="str">
        <f>Constants!O1079</f>
        <v>Q1426 : Essex STARS (Mid)</v>
      </c>
    </row>
    <row r="1193" spans="32:34" ht="18" customHeight="1" x14ac:dyDescent="0.35">
      <c r="AF1193" s="6" t="str">
        <f>Constants!M1080</f>
        <v>Havering</v>
      </c>
      <c r="AG1193" s="6" t="str">
        <f>Constants!N1080</f>
        <v>Q</v>
      </c>
      <c r="AH1193" s="6" t="str">
        <f>Constants!O1080</f>
        <v>Q1659 : Open Road Chelmsford</v>
      </c>
    </row>
    <row r="1194" spans="32:34" ht="18" customHeight="1" x14ac:dyDescent="0.35">
      <c r="AF1194" s="6" t="str">
        <f>Constants!M1081</f>
        <v>Havering</v>
      </c>
      <c r="AG1194" s="6" t="str">
        <f>Constants!N1081</f>
        <v>Q</v>
      </c>
      <c r="AH1194" s="6" t="str">
        <f>Constants!O1081</f>
        <v>Q1747 : Inclusion Visions</v>
      </c>
    </row>
    <row r="1195" spans="32:34" ht="18" customHeight="1" x14ac:dyDescent="0.35">
      <c r="AF1195" s="6" t="str">
        <f>Constants!M1082</f>
        <v>Havering</v>
      </c>
      <c r="AG1195" s="6" t="str">
        <f>Constants!N1082</f>
        <v>S</v>
      </c>
      <c r="AH1195" s="6" t="str">
        <f>Constants!O1082</f>
        <v>SB317 : StreetScene Bournemouth</v>
      </c>
    </row>
    <row r="1196" spans="32:34" ht="18" customHeight="1" x14ac:dyDescent="0.35">
      <c r="AF1196" s="6" t="str">
        <f>Constants!M1083</f>
        <v>Herefordshire</v>
      </c>
      <c r="AG1196" s="6" t="str">
        <f>Constants!N1083</f>
        <v>W</v>
      </c>
      <c r="AH1196" s="6" t="str">
        <f>Constants!O1083</f>
        <v>M0022 : Kaleidoscope Birchwood</v>
      </c>
    </row>
    <row r="1197" spans="32:34" ht="18" customHeight="1" x14ac:dyDescent="0.35">
      <c r="AF1197" s="6" t="str">
        <f>Constants!M1084</f>
        <v>Herefordshire</v>
      </c>
      <c r="AG1197" s="6" t="str">
        <f>Constants!N1084</f>
        <v>W</v>
      </c>
      <c r="AH1197" s="6" t="str">
        <f>Constants!O1084</f>
        <v>M0037 : Phoenix Futures Wirral Adult Services</v>
      </c>
    </row>
    <row r="1198" spans="32:34" ht="18" customHeight="1" x14ac:dyDescent="0.35">
      <c r="AF1198" s="6" t="str">
        <f>Constants!M1085</f>
        <v>Herefordshire</v>
      </c>
      <c r="AG1198" s="6" t="str">
        <f>Constants!N1085</f>
        <v>Q</v>
      </c>
      <c r="AH1198" s="6" t="str">
        <f>Constants!O1085</f>
        <v>Q1739 : Central Bedfordshire Integrated Drug and Alcohol Service</v>
      </c>
    </row>
    <row r="1199" spans="32:34" ht="18" customHeight="1" x14ac:dyDescent="0.35">
      <c r="AF1199" s="6" t="str">
        <f>Constants!M1086</f>
        <v>Herefordshire</v>
      </c>
      <c r="AG1199" s="6" t="str">
        <f>Constants!N1086</f>
        <v>Q</v>
      </c>
      <c r="AH1199" s="6" t="str">
        <f>Constants!O1086</f>
        <v>Q1740 : Bedford Borough Integrated Drug and Alcohol Service</v>
      </c>
    </row>
    <row r="1200" spans="32:34" ht="18" customHeight="1" x14ac:dyDescent="0.35">
      <c r="AF1200" s="6" t="str">
        <f>Constants!M1087</f>
        <v>Herefordshire</v>
      </c>
      <c r="AG1200" s="6" t="str">
        <f>Constants!N1087</f>
        <v>R</v>
      </c>
      <c r="AH1200" s="6" t="str">
        <f>Constants!O1087</f>
        <v>R0468 : Recovery Wolverhampton (Adult)</v>
      </c>
    </row>
    <row r="1201" spans="32:34" ht="18" customHeight="1" x14ac:dyDescent="0.35">
      <c r="AF1201" s="6" t="str">
        <f>Constants!M1088</f>
        <v>Herefordshire</v>
      </c>
      <c r="AG1201" s="6" t="str">
        <f>Constants!N1088</f>
        <v>R</v>
      </c>
      <c r="AH1201" s="6" t="str">
        <f>Constants!O1088</f>
        <v>R0488 : Worcestershire Recovery Partnership (Adult)</v>
      </c>
    </row>
    <row r="1202" spans="32:34" ht="18" customHeight="1" x14ac:dyDescent="0.35">
      <c r="AF1202" s="6" t="str">
        <f>Constants!M1089</f>
        <v>Herefordshire</v>
      </c>
      <c r="AG1202" s="6" t="str">
        <f>Constants!N1089</f>
        <v>R</v>
      </c>
      <c r="AH1202" s="6" t="str">
        <f>Constants!O1089</f>
        <v>R0514 : Turning Point Adult</v>
      </c>
    </row>
    <row r="1203" spans="32:34" ht="18" customHeight="1" x14ac:dyDescent="0.35">
      <c r="AF1203" s="6" t="str">
        <f>Constants!M1090</f>
        <v>Herefordshire</v>
      </c>
      <c r="AG1203" s="6" t="str">
        <f>Constants!N1090</f>
        <v>S</v>
      </c>
      <c r="AH1203" s="6" t="str">
        <f>Constants!O1090</f>
        <v>SD303 : BOSENCE FARM COMMUNITY LTD</v>
      </c>
    </row>
    <row r="1204" spans="32:34" ht="18" customHeight="1" x14ac:dyDescent="0.35">
      <c r="AF1204" s="6" t="str">
        <f>Constants!M1091</f>
        <v>Herefordshire</v>
      </c>
      <c r="AG1204" s="6" t="str">
        <f>Constants!N1091</f>
        <v>S</v>
      </c>
      <c r="AH1204" s="6" t="str">
        <f>Constants!O1091</f>
        <v>SH307 : Jasmine Mother's Recovery (Trevi)</v>
      </c>
    </row>
    <row r="1205" spans="32:34" ht="18" customHeight="1" x14ac:dyDescent="0.35">
      <c r="AF1205" s="6" t="str">
        <f>Constants!M1092</f>
        <v>Herefordshire</v>
      </c>
      <c r="AG1205" s="6" t="str">
        <f>Constants!N1092</f>
        <v>S</v>
      </c>
      <c r="AH1205" s="6" t="str">
        <f>Constants!O1092</f>
        <v>SJ302 : BROADWAY LODGE</v>
      </c>
    </row>
    <row r="1206" spans="32:34" ht="18" customHeight="1" x14ac:dyDescent="0.35">
      <c r="AF1206" s="6" t="str">
        <f>Constants!M1093</f>
        <v>Herefordshire</v>
      </c>
      <c r="AG1206" s="6" t="str">
        <f>Constants!N1093</f>
        <v>S</v>
      </c>
      <c r="AH1206" s="6" t="str">
        <f>Constants!O1093</f>
        <v>SJ308 : Sefton Park</v>
      </c>
    </row>
    <row r="1207" spans="32:34" ht="18" customHeight="1" x14ac:dyDescent="0.35">
      <c r="AF1207" s="6" t="str">
        <f>Constants!M1094</f>
        <v>Herefordshire</v>
      </c>
      <c r="AG1207" s="6" t="str">
        <f>Constants!N1094</f>
        <v>S</v>
      </c>
      <c r="AH1207" s="6" t="str">
        <f>Constants!O1094</f>
        <v>SO203 : Forward Trust - Clouds House</v>
      </c>
    </row>
    <row r="1208" spans="32:34" ht="18" customHeight="1" x14ac:dyDescent="0.35">
      <c r="AF1208" s="6" t="str">
        <f>Constants!M1095</f>
        <v>Herefordshire</v>
      </c>
      <c r="AG1208" s="6" t="str">
        <f>Constants!N1095</f>
        <v>W</v>
      </c>
      <c r="AH1208" s="6" t="str">
        <f>Constants!O1095</f>
        <v>W0444 : Turning Point Smithfield Detox</v>
      </c>
    </row>
    <row r="1209" spans="32:34" ht="18" customHeight="1" x14ac:dyDescent="0.35">
      <c r="AF1209" s="6" t="str">
        <f>Constants!M1096</f>
        <v>Hertfordshire</v>
      </c>
      <c r="AG1209" s="6" t="str">
        <f>Constants!N1096</f>
        <v>L</v>
      </c>
      <c r="AH1209" s="6" t="str">
        <f>Constants!O1096</f>
        <v>L0998 : CGL Barnet YP</v>
      </c>
    </row>
    <row r="1210" spans="32:34" ht="18" customHeight="1" x14ac:dyDescent="0.35">
      <c r="AF1210" s="6" t="str">
        <f>Constants!M1097</f>
        <v>Hertfordshire</v>
      </c>
      <c r="AG1210" s="6" t="str">
        <f>Constants!N1097</f>
        <v>L</v>
      </c>
      <c r="AH1210" s="6" t="str">
        <f>Constants!O1097</f>
        <v>L1284 : ENABLE Drug and Alcohol Service</v>
      </c>
    </row>
    <row r="1211" spans="32:34" ht="18" customHeight="1" x14ac:dyDescent="0.35">
      <c r="AF1211" s="6" t="str">
        <f>Constants!M1098</f>
        <v>Hertfordshire</v>
      </c>
      <c r="AG1211" s="6" t="str">
        <f>Constants!N1098</f>
        <v>L</v>
      </c>
      <c r="AH1211" s="6" t="str">
        <f>Constants!O1098</f>
        <v>L1292 : Addictions Recovery Community Hounslow (ARC Hounslow)</v>
      </c>
    </row>
    <row r="1212" spans="32:34" ht="18" customHeight="1" x14ac:dyDescent="0.35">
      <c r="AF1212" s="6" t="str">
        <f>Constants!M1099</f>
        <v>Hertfordshire</v>
      </c>
      <c r="AG1212" s="6" t="str">
        <f>Constants!N1099</f>
        <v>L</v>
      </c>
      <c r="AH1212" s="6" t="str">
        <f>Constants!O1099</f>
        <v>L1303 : City and Hackney Recovery Service</v>
      </c>
    </row>
    <row r="1213" spans="32:34" ht="18" customHeight="1" x14ac:dyDescent="0.35">
      <c r="AF1213" s="6" t="str">
        <f>Constants!M1100</f>
        <v>Hertfordshire</v>
      </c>
      <c r="AG1213" s="6" t="str">
        <f>Constants!N1100</f>
        <v>W</v>
      </c>
      <c r="AH1213" s="6" t="str">
        <f>Constants!O1100</f>
        <v>M0037 : Phoenix Futures Wirral Adult Services</v>
      </c>
    </row>
    <row r="1214" spans="32:34" ht="18" customHeight="1" x14ac:dyDescent="0.35">
      <c r="AF1214" s="6" t="str">
        <f>Constants!M1101</f>
        <v>Hertfordshire</v>
      </c>
      <c r="AG1214" s="6" t="str">
        <f>Constants!N1101</f>
        <v>W</v>
      </c>
      <c r="AH1214" s="6" t="str">
        <f>Constants!O1101</f>
        <v>M0189 : OASIS Recovery Communities Runcorn</v>
      </c>
    </row>
    <row r="1215" spans="32:34" ht="18" customHeight="1" x14ac:dyDescent="0.35">
      <c r="AF1215" s="6" t="str">
        <f>Constants!M1102</f>
        <v>Hertfordshire</v>
      </c>
      <c r="AG1215" s="6" t="str">
        <f>Constants!N1102</f>
        <v>W</v>
      </c>
      <c r="AH1215" s="6" t="str">
        <f>Constants!O1102</f>
        <v>M0372 : Liverpool University Hospitals NHS Foundation Trust</v>
      </c>
    </row>
    <row r="1216" spans="32:34" ht="18" customHeight="1" x14ac:dyDescent="0.35">
      <c r="AF1216" s="6" t="str">
        <f>Constants!M1103</f>
        <v>Hertfordshire</v>
      </c>
      <c r="AG1216" s="6" t="str">
        <f>Constants!N1103</f>
        <v>P</v>
      </c>
      <c r="AH1216" s="6" t="str">
        <f>Constants!O1103</f>
        <v>P0523 : ANA</v>
      </c>
    </row>
    <row r="1217" spans="32:34" ht="18" customHeight="1" x14ac:dyDescent="0.35">
      <c r="AF1217" s="6" t="str">
        <f>Constants!M1104</f>
        <v>Hertfordshire</v>
      </c>
      <c r="AG1217" s="6" t="str">
        <f>Constants!N1104</f>
        <v>P</v>
      </c>
      <c r="AH1217" s="6" t="str">
        <f>Constants!O1104</f>
        <v>P0544 : Francis HouseStreetsceneSouthampton</v>
      </c>
    </row>
    <row r="1218" spans="32:34" ht="18" customHeight="1" x14ac:dyDescent="0.35">
      <c r="AF1218" s="6" t="str">
        <f>Constants!M1105</f>
        <v>Hertfordshire</v>
      </c>
      <c r="AG1218" s="6" t="str">
        <f>Constants!N1105</f>
        <v>P</v>
      </c>
      <c r="AH1218" s="6" t="str">
        <f>Constants!O1105</f>
        <v>P1083 : Fareham - Inclusion Recovery Hampshire</v>
      </c>
    </row>
    <row r="1219" spans="32:34" ht="18" customHeight="1" x14ac:dyDescent="0.35">
      <c r="AF1219" s="6" t="str">
        <f>Constants!M1106</f>
        <v>Hertfordshire</v>
      </c>
      <c r="AG1219" s="6" t="str">
        <f>Constants!N1106</f>
        <v>P</v>
      </c>
      <c r="AH1219" s="6" t="str">
        <f>Constants!O1106</f>
        <v>P1102 : One Recovery Bucks</v>
      </c>
    </row>
    <row r="1220" spans="32:34" ht="18" customHeight="1" x14ac:dyDescent="0.35">
      <c r="AF1220" s="6" t="str">
        <f>Constants!M1107</f>
        <v>Hertfordshire</v>
      </c>
      <c r="AG1220" s="6" t="str">
        <f>Constants!N1107</f>
        <v>Q</v>
      </c>
      <c r="AH1220" s="6" t="str">
        <f>Constants!O1107</f>
        <v>Q1419 : Essex STARS (West)</v>
      </c>
    </row>
    <row r="1221" spans="32:34" ht="18" customHeight="1" x14ac:dyDescent="0.35">
      <c r="AF1221" s="6" t="str">
        <f>Constants!M1108</f>
        <v>Hertfordshire</v>
      </c>
      <c r="AG1221" s="6" t="str">
        <f>Constants!N1108</f>
        <v>Q</v>
      </c>
      <c r="AH1221" s="6" t="str">
        <f>Constants!O1108</f>
        <v>Q1557 : Meadowell Clinic at Upton Road Surgery</v>
      </c>
    </row>
    <row r="1222" spans="32:34" ht="18" customHeight="1" x14ac:dyDescent="0.35">
      <c r="AF1222" s="6" t="str">
        <f>Constants!M1109</f>
        <v>Hertfordshire</v>
      </c>
      <c r="AG1222" s="6" t="str">
        <f>Constants!N1109</f>
        <v>Q</v>
      </c>
      <c r="AH1222" s="6" t="str">
        <f>Constants!O1109</f>
        <v>Q1636 : Resolve</v>
      </c>
    </row>
    <row r="1223" spans="32:34" ht="18" customHeight="1" x14ac:dyDescent="0.35">
      <c r="AF1223" s="6" t="str">
        <f>Constants!M1110</f>
        <v>Hertfordshire</v>
      </c>
      <c r="AG1223" s="6" t="str">
        <f>Constants!N1110</f>
        <v>Q</v>
      </c>
      <c r="AH1223" s="6" t="str">
        <f>Constants!O1110</f>
        <v>Q1647 : Via - Passmores House</v>
      </c>
    </row>
    <row r="1224" spans="32:34" ht="18" customHeight="1" x14ac:dyDescent="0.35">
      <c r="AF1224" s="6" t="str">
        <f>Constants!M1111</f>
        <v>Hertfordshire</v>
      </c>
      <c r="AG1224" s="6" t="str">
        <f>Constants!N1111</f>
        <v>Q</v>
      </c>
      <c r="AH1224" s="6" t="str">
        <f>Constants!O1111</f>
        <v>Q1660 : Open Road Harlow</v>
      </c>
    </row>
    <row r="1225" spans="32:34" ht="18" customHeight="1" x14ac:dyDescent="0.35">
      <c r="AF1225" s="6" t="str">
        <f>Constants!M1112</f>
        <v>Hertfordshire</v>
      </c>
      <c r="AG1225" s="6" t="str">
        <f>Constants!N1112</f>
        <v>Q</v>
      </c>
      <c r="AH1225" s="6" t="str">
        <f>Constants!O1112</f>
        <v>Q1684 : CGL Hertfordshire Drug and Alcohol Recovery Services - Cluster A (North)</v>
      </c>
    </row>
    <row r="1226" spans="32:34" ht="18" customHeight="1" x14ac:dyDescent="0.35">
      <c r="AF1226" s="6" t="str">
        <f>Constants!M1113</f>
        <v>Hertfordshire</v>
      </c>
      <c r="AG1226" s="6" t="str">
        <f>Constants!N1113</f>
        <v>Q</v>
      </c>
      <c r="AH1226" s="6" t="str">
        <f>Constants!O1113</f>
        <v>Q1685 : CGL Hertfordshire Drug and Alcohol Recovery Services - Cluster B (East)</v>
      </c>
    </row>
    <row r="1227" spans="32:34" ht="18" customHeight="1" x14ac:dyDescent="0.35">
      <c r="AF1227" s="6" t="str">
        <f>Constants!M1114</f>
        <v>Hertfordshire</v>
      </c>
      <c r="AG1227" s="6" t="str">
        <f>Constants!N1114</f>
        <v>Q</v>
      </c>
      <c r="AH1227" s="6" t="str">
        <f>Constants!O1114</f>
        <v>Q1686 : CGL Hertfordshire Drug and Alcohol Recovery Services - Cluster C (South)</v>
      </c>
    </row>
    <row r="1228" spans="32:34" ht="18" customHeight="1" x14ac:dyDescent="0.35">
      <c r="AF1228" s="6" t="str">
        <f>Constants!M1115</f>
        <v>Hertfordshire</v>
      </c>
      <c r="AG1228" s="6" t="str">
        <f>Constants!N1115</f>
        <v>Q</v>
      </c>
      <c r="AH1228" s="6" t="str">
        <f>Constants!O1115</f>
        <v>Q1687 : CGL Hertfordshire Drug and Alcohol Recovery Services - Cluster D (West)</v>
      </c>
    </row>
    <row r="1229" spans="32:34" ht="18" customHeight="1" x14ac:dyDescent="0.35">
      <c r="AF1229" s="6" t="str">
        <f>Constants!M1116</f>
        <v>Hertfordshire</v>
      </c>
      <c r="AG1229" s="6" t="str">
        <f>Constants!N1116</f>
        <v>Q</v>
      </c>
      <c r="AH1229" s="6" t="str">
        <f>Constants!O1116</f>
        <v>Q1728 : Oxygen Recovery Service</v>
      </c>
    </row>
    <row r="1230" spans="32:34" ht="18" customHeight="1" x14ac:dyDescent="0.35">
      <c r="AF1230" s="6" t="str">
        <f>Constants!M1117</f>
        <v>Hertfordshire</v>
      </c>
      <c r="AG1230" s="6" t="str">
        <f>Constants!N1117</f>
        <v>Q</v>
      </c>
      <c r="AH1230" s="6" t="str">
        <f>Constants!O1117</f>
        <v>Q1739 : Central Bedfordshire Integrated Drug and Alcohol Service</v>
      </c>
    </row>
    <row r="1231" spans="32:34" ht="18" customHeight="1" x14ac:dyDescent="0.35">
      <c r="AF1231" s="6" t="str">
        <f>Constants!M1118</f>
        <v>Hertfordshire</v>
      </c>
      <c r="AG1231" s="6" t="str">
        <f>Constants!N1118</f>
        <v>Q</v>
      </c>
      <c r="AH1231" s="6" t="str">
        <f>Constants!O1118</f>
        <v>Q1740 : Bedford Borough Integrated Drug and Alcohol Service</v>
      </c>
    </row>
    <row r="1232" spans="32:34" ht="18" customHeight="1" x14ac:dyDescent="0.35">
      <c r="AF1232" s="6" t="str">
        <f>Constants!M1119</f>
        <v>Hertfordshire</v>
      </c>
      <c r="AG1232" s="6" t="str">
        <f>Constants!N1119</f>
        <v>Q</v>
      </c>
      <c r="AH1232" s="6" t="str">
        <f>Constants!O1119</f>
        <v>Q1751 : The Living Room Hertfordshire</v>
      </c>
    </row>
    <row r="1233" spans="32:34" ht="18" customHeight="1" x14ac:dyDescent="0.35">
      <c r="AF1233" s="6" t="str">
        <f>Constants!M1120</f>
        <v>Hertfordshire</v>
      </c>
      <c r="AG1233" s="6" t="str">
        <f>Constants!N1120</f>
        <v>Q</v>
      </c>
      <c r="AH1233" s="6" t="str">
        <f>Constants!O1120</f>
        <v>Q1756 : CGL - Hertfordshire YP</v>
      </c>
    </row>
    <row r="1234" spans="32:34" ht="18" customHeight="1" x14ac:dyDescent="0.35">
      <c r="AF1234" s="6" t="str">
        <f>Constants!M1121</f>
        <v>Hertfordshire</v>
      </c>
      <c r="AG1234" s="6" t="str">
        <f>Constants!N1121</f>
        <v>Q</v>
      </c>
      <c r="AH1234" s="6" t="str">
        <f>Constants!O1121</f>
        <v>Q1758 : Addiction Recovery Community MK</v>
      </c>
    </row>
    <row r="1235" spans="32:34" ht="18" customHeight="1" x14ac:dyDescent="0.35">
      <c r="AF1235" s="6" t="str">
        <f>Constants!M1122</f>
        <v>Hertfordshire</v>
      </c>
      <c r="AG1235" s="6" t="str">
        <f>Constants!N1122</f>
        <v>Q</v>
      </c>
      <c r="AH1235" s="6" t="str">
        <f>Constants!O1122</f>
        <v>Q1763 : Oxygen Inpatient Detox</v>
      </c>
    </row>
    <row r="1236" spans="32:34" ht="18" customHeight="1" x14ac:dyDescent="0.35">
      <c r="AF1236" s="6" t="str">
        <f>Constants!M1123</f>
        <v>Hertfordshire</v>
      </c>
      <c r="AG1236" s="6" t="str">
        <f>Constants!N1123</f>
        <v>Q</v>
      </c>
      <c r="AH1236" s="6" t="str">
        <f>Constants!O1123</f>
        <v>Q1765 : E of E Regional Consortia Step Down Provision</v>
      </c>
    </row>
    <row r="1237" spans="32:34" ht="18" customHeight="1" x14ac:dyDescent="0.35">
      <c r="AF1237" s="6" t="str">
        <f>Constants!M1124</f>
        <v>Hertfordshire</v>
      </c>
      <c r="AG1237" s="6" t="str">
        <f>Constants!N1124</f>
        <v>R</v>
      </c>
      <c r="AH1237" s="6" t="str">
        <f>Constants!O1124</f>
        <v>R0092 : BAC O'Connor</v>
      </c>
    </row>
    <row r="1238" spans="32:34" ht="18" customHeight="1" x14ac:dyDescent="0.35">
      <c r="AF1238" s="6" t="str">
        <f>Constants!M1125</f>
        <v>Hertfordshire</v>
      </c>
      <c r="AG1238" s="6" t="str">
        <f>Constants!N1125</f>
        <v>R</v>
      </c>
      <c r="AH1238" s="6" t="str">
        <f>Constants!O1125</f>
        <v>R0487 : CGL Birmingham ROR - Park House</v>
      </c>
    </row>
    <row r="1239" spans="32:34" ht="18" customHeight="1" x14ac:dyDescent="0.35">
      <c r="AF1239" s="6" t="str">
        <f>Constants!M1126</f>
        <v>Hertfordshire</v>
      </c>
      <c r="AG1239" s="6" t="str">
        <f>Constants!N1126</f>
        <v>R</v>
      </c>
      <c r="AH1239" s="6" t="str">
        <f>Constants!O1126</f>
        <v>R0488 : Worcestershire Recovery Partnership (Adult)</v>
      </c>
    </row>
    <row r="1240" spans="32:34" ht="18" customHeight="1" x14ac:dyDescent="0.35">
      <c r="AF1240" s="6" t="str">
        <f>Constants!M1127</f>
        <v>Hertfordshire</v>
      </c>
      <c r="AG1240" s="6" t="str">
        <f>Constants!N1127</f>
        <v>S</v>
      </c>
      <c r="AH1240" s="6" t="str">
        <f>Constants!O1127</f>
        <v>SB317 : StreetScene Bournemouth</v>
      </c>
    </row>
    <row r="1241" spans="32:34" ht="18" customHeight="1" x14ac:dyDescent="0.35">
      <c r="AF1241" s="6" t="str">
        <f>Constants!M1128</f>
        <v>Hertfordshire</v>
      </c>
      <c r="AG1241" s="6" t="str">
        <f>Constants!N1128</f>
        <v>S</v>
      </c>
      <c r="AH1241" s="6" t="str">
        <f>Constants!O1128</f>
        <v>SG309 : THE NELSON TRUST</v>
      </c>
    </row>
    <row r="1242" spans="32:34" ht="18" customHeight="1" x14ac:dyDescent="0.35">
      <c r="AF1242" s="6" t="str">
        <f>Constants!M1129</f>
        <v>Hertfordshire</v>
      </c>
      <c r="AG1242" s="6" t="str">
        <f>Constants!N1129</f>
        <v>S</v>
      </c>
      <c r="AH1242" s="6" t="str">
        <f>Constants!O1129</f>
        <v>SJ207 : Western Counselling</v>
      </c>
    </row>
    <row r="1243" spans="32:34" ht="18" customHeight="1" x14ac:dyDescent="0.35">
      <c r="AF1243" s="6" t="str">
        <f>Constants!M1130</f>
        <v>Hertfordshire</v>
      </c>
      <c r="AG1243" s="6" t="str">
        <f>Constants!N1130</f>
        <v>S</v>
      </c>
      <c r="AH1243" s="6" t="str">
        <f>Constants!O1130</f>
        <v>SJ302 : BROADWAY LODGE</v>
      </c>
    </row>
    <row r="1244" spans="32:34" ht="18" customHeight="1" x14ac:dyDescent="0.35">
      <c r="AF1244" s="6" t="str">
        <f>Constants!M1131</f>
        <v>Hertfordshire</v>
      </c>
      <c r="AG1244" s="6" t="str">
        <f>Constants!N1131</f>
        <v>T</v>
      </c>
      <c r="AH1244" s="6" t="str">
        <f>Constants!O1131</f>
        <v>T1214 : The Level</v>
      </c>
    </row>
    <row r="1245" spans="32:34" ht="18" customHeight="1" x14ac:dyDescent="0.35">
      <c r="AF1245" s="6" t="str">
        <f>Constants!M1132</f>
        <v>Hertfordshire</v>
      </c>
      <c r="AG1245" s="6" t="str">
        <f>Constants!N1132</f>
        <v>T</v>
      </c>
      <c r="AH1245" s="6" t="str">
        <f>Constants!O1132</f>
        <v>T1224 : New Oakwood Lodge - Derby Rehab (Phoenix Futures)</v>
      </c>
    </row>
    <row r="1246" spans="32:34" ht="18" customHeight="1" x14ac:dyDescent="0.35">
      <c r="AF1246" s="6" t="str">
        <f>Constants!M1133</f>
        <v>Hertfordshire</v>
      </c>
      <c r="AG1246" s="6" t="str">
        <f>Constants!N1133</f>
        <v>U</v>
      </c>
      <c r="AH1246" s="6" t="str">
        <f>Constants!O1133</f>
        <v>U0430 : Oasis Recovery Communities Bradford</v>
      </c>
    </row>
    <row r="1247" spans="32:34" ht="18" customHeight="1" x14ac:dyDescent="0.35">
      <c r="AF1247" s="6" t="str">
        <f>Constants!M1134</f>
        <v>Hertfordshire</v>
      </c>
      <c r="AG1247" s="6" t="str">
        <f>Constants!N1134</f>
        <v>U</v>
      </c>
      <c r="AH1247" s="6" t="str">
        <f>Constants!O1134</f>
        <v>U0515 : Phoenix Futures Sheffield Family Service</v>
      </c>
    </row>
    <row r="1248" spans="32:34" ht="18" customHeight="1" x14ac:dyDescent="0.35">
      <c r="AF1248" s="6" t="str">
        <f>Constants!M1135</f>
        <v>Hillingdon</v>
      </c>
      <c r="AG1248" s="6" t="str">
        <f>Constants!N1135</f>
        <v>L</v>
      </c>
      <c r="AH1248" s="6" t="str">
        <f>Constants!O1135</f>
        <v>L0330 : Equinox (Detox)</v>
      </c>
    </row>
    <row r="1249" spans="32:34" ht="18" customHeight="1" x14ac:dyDescent="0.35">
      <c r="AF1249" s="6" t="str">
        <f>Constants!M1136</f>
        <v>Hillingdon</v>
      </c>
      <c r="AG1249" s="6" t="str">
        <f>Constants!N1136</f>
        <v>L</v>
      </c>
      <c r="AH1249" s="6" t="str">
        <f>Constants!O1136</f>
        <v>L0940 : Humankind Insight RBKC</v>
      </c>
    </row>
    <row r="1250" spans="32:34" ht="18" customHeight="1" x14ac:dyDescent="0.35">
      <c r="AF1250" s="6" t="str">
        <f>Constants!M1137</f>
        <v>Hillingdon</v>
      </c>
      <c r="AG1250" s="6" t="str">
        <f>Constants!N1137</f>
        <v>L</v>
      </c>
      <c r="AH1250" s="6" t="str">
        <f>Constants!O1137</f>
        <v>L0976 : Addiction Recovery Community Hillingdon (ARCH) - YP</v>
      </c>
    </row>
    <row r="1251" spans="32:34" ht="18" customHeight="1" x14ac:dyDescent="0.35">
      <c r="AF1251" s="6" t="str">
        <f>Constants!M1138</f>
        <v>Hillingdon</v>
      </c>
      <c r="AG1251" s="6" t="str">
        <f>Constants!N1138</f>
        <v>L</v>
      </c>
      <c r="AH1251" s="6" t="str">
        <f>Constants!O1138</f>
        <v>L1198 : Consortium - Central Team - Lorraine Hewitt House</v>
      </c>
    </row>
    <row r="1252" spans="32:34" ht="18" customHeight="1" x14ac:dyDescent="0.35">
      <c r="AF1252" s="6" t="str">
        <f>Constants!M1139</f>
        <v>Hillingdon</v>
      </c>
      <c r="AG1252" s="6" t="str">
        <f>Constants!N1139</f>
        <v>L</v>
      </c>
      <c r="AH1252" s="6" t="str">
        <f>Constants!O1139</f>
        <v>L1268 : Addiction Recovery Community Hillingdon (ARCH) - Adult</v>
      </c>
    </row>
    <row r="1253" spans="32:34" ht="18" customHeight="1" x14ac:dyDescent="0.35">
      <c r="AF1253" s="6" t="str">
        <f>Constants!M1140</f>
        <v>Hillingdon</v>
      </c>
      <c r="AG1253" s="6" t="str">
        <f>Constants!N1140</f>
        <v>L</v>
      </c>
      <c r="AH1253" s="6" t="str">
        <f>Constants!O1140</f>
        <v>L1292 : Addictions Recovery Community Hounslow (ARC Hounslow)</v>
      </c>
    </row>
    <row r="1254" spans="32:34" ht="18" customHeight="1" x14ac:dyDescent="0.35">
      <c r="AF1254" s="6" t="str">
        <f>Constants!M1141</f>
        <v>Hillingdon</v>
      </c>
      <c r="AG1254" s="6" t="str">
        <f>Constants!N1141</f>
        <v>L</v>
      </c>
      <c r="AH1254" s="6" t="str">
        <f>Constants!O1141</f>
        <v>L1300 : SLAM ADD Richmond Opioid</v>
      </c>
    </row>
    <row r="1255" spans="32:34" ht="18" customHeight="1" x14ac:dyDescent="0.35">
      <c r="AF1255" s="6" t="str">
        <f>Constants!M1142</f>
        <v>Hillingdon</v>
      </c>
      <c r="AG1255" s="6" t="str">
        <f>Constants!N1142</f>
        <v>L</v>
      </c>
      <c r="AH1255" s="6" t="str">
        <f>Constants!O1142</f>
        <v>L1303 : City and Hackney Recovery Service</v>
      </c>
    </row>
    <row r="1256" spans="32:34" ht="18" customHeight="1" x14ac:dyDescent="0.35">
      <c r="AF1256" s="6" t="str">
        <f>Constants!M1143</f>
        <v>Hillingdon</v>
      </c>
      <c r="AG1256" s="6" t="str">
        <f>Constants!N1143</f>
        <v>L</v>
      </c>
      <c r="AH1256" s="6" t="str">
        <f>Constants!O1143</f>
        <v>L1308 : Guy's and St Thomas' NHS Foundation Trust Inpatient Detox Unit</v>
      </c>
    </row>
    <row r="1257" spans="32:34" ht="18" customHeight="1" x14ac:dyDescent="0.35">
      <c r="AF1257" s="6" t="str">
        <f>Constants!M1144</f>
        <v>Hillingdon</v>
      </c>
      <c r="AG1257" s="6" t="str">
        <f>Constants!N1144</f>
        <v>P</v>
      </c>
      <c r="AH1257" s="6" t="str">
        <f>Constants!O1144</f>
        <v>P0034 : Yeldall Manor</v>
      </c>
    </row>
    <row r="1258" spans="32:34" ht="18" customHeight="1" x14ac:dyDescent="0.35">
      <c r="AF1258" s="6" t="str">
        <f>Constants!M1145</f>
        <v>Hillingdon</v>
      </c>
      <c r="AG1258" s="6" t="str">
        <f>Constants!N1145</f>
        <v>P</v>
      </c>
      <c r="AH1258" s="6" t="str">
        <f>Constants!O1145</f>
        <v>P0611 : Bridge House</v>
      </c>
    </row>
    <row r="1259" spans="32:34" ht="18" customHeight="1" x14ac:dyDescent="0.35">
      <c r="AF1259" s="6" t="str">
        <f>Constants!M1146</f>
        <v>Hillingdon</v>
      </c>
      <c r="AG1259" s="6" t="str">
        <f>Constants!N1146</f>
        <v>P</v>
      </c>
      <c r="AH1259" s="6" t="str">
        <f>Constants!O1146</f>
        <v>P0835 : Kenward Residential</v>
      </c>
    </row>
    <row r="1260" spans="32:34" ht="18" customHeight="1" x14ac:dyDescent="0.35">
      <c r="AF1260" s="6" t="str">
        <f>Constants!M1147</f>
        <v>Hillingdon</v>
      </c>
      <c r="AG1260" s="6" t="str">
        <f>Constants!N1147</f>
        <v>P</v>
      </c>
      <c r="AH1260" s="6" t="str">
        <f>Constants!O1147</f>
        <v>P1089 : I-Access North West Surrey</v>
      </c>
    </row>
    <row r="1261" spans="32:34" ht="18" customHeight="1" x14ac:dyDescent="0.35">
      <c r="AF1261" s="6" t="str">
        <f>Constants!M1148</f>
        <v>Hillingdon</v>
      </c>
      <c r="AG1261" s="6" t="str">
        <f>Constants!N1148</f>
        <v>P</v>
      </c>
      <c r="AH1261" s="6" t="str">
        <f>Constants!O1148</f>
        <v>P1102 : One Recovery Bucks</v>
      </c>
    </row>
    <row r="1262" spans="32:34" ht="18" customHeight="1" x14ac:dyDescent="0.35">
      <c r="AF1262" s="6" t="str">
        <f>Constants!M1149</f>
        <v>Hillingdon</v>
      </c>
      <c r="AG1262" s="6" t="str">
        <f>Constants!N1149</f>
        <v>Q</v>
      </c>
      <c r="AH1262" s="6" t="str">
        <f>Constants!O1149</f>
        <v>Q1647 : Via - Passmores House</v>
      </c>
    </row>
    <row r="1263" spans="32:34" ht="18" customHeight="1" x14ac:dyDescent="0.35">
      <c r="AF1263" s="6" t="str">
        <f>Constants!M1150</f>
        <v>Hillingdon</v>
      </c>
      <c r="AG1263" s="6" t="str">
        <f>Constants!N1150</f>
        <v>Q</v>
      </c>
      <c r="AH1263" s="6" t="str">
        <f>Constants!O1150</f>
        <v>Q1758 : Addiction Recovery Community MK</v>
      </c>
    </row>
    <row r="1264" spans="32:34" ht="18" customHeight="1" x14ac:dyDescent="0.35">
      <c r="AF1264" s="6" t="str">
        <f>Constants!M1151</f>
        <v>Hillingdon</v>
      </c>
      <c r="AG1264" s="6" t="str">
        <f>Constants!N1151</f>
        <v>R</v>
      </c>
      <c r="AH1264" s="6" t="str">
        <f>Constants!O1151</f>
        <v>R0472 : Livingstone House</v>
      </c>
    </row>
    <row r="1265" spans="32:34" ht="18" customHeight="1" x14ac:dyDescent="0.35">
      <c r="AF1265" s="6" t="str">
        <f>Constants!M1152</f>
        <v>Hillingdon</v>
      </c>
      <c r="AG1265" s="6" t="str">
        <f>Constants!N1152</f>
        <v>S</v>
      </c>
      <c r="AH1265" s="6" t="str">
        <f>Constants!O1152</f>
        <v>SB317 : StreetScene Bournemouth</v>
      </c>
    </row>
    <row r="1266" spans="32:34" ht="18" customHeight="1" x14ac:dyDescent="0.35">
      <c r="AF1266" s="6" t="str">
        <f>Constants!M1153</f>
        <v>Hillingdon</v>
      </c>
      <c r="AG1266" s="6" t="str">
        <f>Constants!N1153</f>
        <v>S</v>
      </c>
      <c r="AH1266" s="6" t="str">
        <f>Constants!O1153</f>
        <v>SH307 : Jasmine Mother's Recovery (Trevi)</v>
      </c>
    </row>
    <row r="1267" spans="32:34" ht="18" customHeight="1" x14ac:dyDescent="0.35">
      <c r="AF1267" s="6" t="str">
        <f>Constants!M1154</f>
        <v>Hillingdon</v>
      </c>
      <c r="AG1267" s="6" t="str">
        <f>Constants!N1154</f>
        <v>S</v>
      </c>
      <c r="AH1267" s="6" t="str">
        <f>Constants!O1154</f>
        <v>SJ308 : Sefton Park</v>
      </c>
    </row>
    <row r="1268" spans="32:34" ht="18" customHeight="1" x14ac:dyDescent="0.35">
      <c r="AF1268" s="6" t="str">
        <f>Constants!M1155</f>
        <v>Hillingdon</v>
      </c>
      <c r="AG1268" s="6" t="str">
        <f>Constants!N1155</f>
        <v>S</v>
      </c>
      <c r="AH1268" s="6" t="str">
        <f>Constants!O1155</f>
        <v>SL204 : South Gloucestershire Integrated Service</v>
      </c>
    </row>
    <row r="1269" spans="32:34" ht="18" customHeight="1" x14ac:dyDescent="0.35">
      <c r="AF1269" s="6" t="str">
        <f>Constants!M1156</f>
        <v>Hillingdon</v>
      </c>
      <c r="AG1269" s="6" t="str">
        <f>Constants!N1156</f>
        <v>S</v>
      </c>
      <c r="AH1269" s="6" t="str">
        <f>Constants!O1156</f>
        <v>SM305 : Salvation Army - Gloucester House</v>
      </c>
    </row>
    <row r="1270" spans="32:34" ht="18" customHeight="1" x14ac:dyDescent="0.35">
      <c r="AF1270" s="6" t="str">
        <f>Constants!M1157</f>
        <v>Hounslow</v>
      </c>
      <c r="AG1270" s="6" t="str">
        <f>Constants!N1157</f>
        <v>L</v>
      </c>
      <c r="AH1270" s="6" t="str">
        <f>Constants!O1157</f>
        <v>L0990 : Hounslow Young Persons EngageD (HYPED)</v>
      </c>
    </row>
    <row r="1271" spans="32:34" ht="18" customHeight="1" x14ac:dyDescent="0.35">
      <c r="AF1271" s="6" t="str">
        <f>Constants!M1158</f>
        <v>Hounslow</v>
      </c>
      <c r="AG1271" s="6" t="str">
        <f>Constants!N1158</f>
        <v>L</v>
      </c>
      <c r="AH1271" s="6" t="str">
        <f>Constants!O1158</f>
        <v>L1198 : Consortium - Central Team - Lorraine Hewitt House</v>
      </c>
    </row>
    <row r="1272" spans="32:34" ht="18" customHeight="1" x14ac:dyDescent="0.35">
      <c r="AF1272" s="6" t="str">
        <f>Constants!M1159</f>
        <v>Hounslow</v>
      </c>
      <c r="AG1272" s="6" t="str">
        <f>Constants!N1159</f>
        <v>L</v>
      </c>
      <c r="AH1272" s="6" t="str">
        <f>Constants!O1159</f>
        <v>L1240 : Ealing RISE</v>
      </c>
    </row>
    <row r="1273" spans="32:34" ht="18" customHeight="1" x14ac:dyDescent="0.35">
      <c r="AF1273" s="6" t="str">
        <f>Constants!M1160</f>
        <v>Hounslow</v>
      </c>
      <c r="AG1273" s="6" t="str">
        <f>Constants!N1160</f>
        <v>L</v>
      </c>
      <c r="AH1273" s="6" t="str">
        <f>Constants!O1160</f>
        <v>L1268 : Addiction Recovery Community Hillingdon (ARCH) - Adult</v>
      </c>
    </row>
    <row r="1274" spans="32:34" ht="18" customHeight="1" x14ac:dyDescent="0.35">
      <c r="AF1274" s="6" t="str">
        <f>Constants!M1161</f>
        <v>Hounslow</v>
      </c>
      <c r="AG1274" s="6" t="str">
        <f>Constants!N1161</f>
        <v>L</v>
      </c>
      <c r="AH1274" s="6" t="str">
        <f>Constants!O1161</f>
        <v>L1292 : Addictions Recovery Community Hounslow (ARC Hounslow)</v>
      </c>
    </row>
    <row r="1275" spans="32:34" ht="18" customHeight="1" x14ac:dyDescent="0.35">
      <c r="AF1275" s="6" t="str">
        <f>Constants!M1162</f>
        <v>Hounslow</v>
      </c>
      <c r="AG1275" s="6" t="str">
        <f>Constants!N1162</f>
        <v>L</v>
      </c>
      <c r="AH1275" s="6" t="str">
        <f>Constants!O1162</f>
        <v>L1312 : Guy's and St Thomas' NHS Foundation Trust Non-rough sleeping Addictions Clinical Care Suite</v>
      </c>
    </row>
    <row r="1276" spans="32:34" ht="18" customHeight="1" x14ac:dyDescent="0.35">
      <c r="AF1276" s="6" t="str">
        <f>Constants!M1163</f>
        <v>Hounslow</v>
      </c>
      <c r="AG1276" s="6" t="str">
        <f>Constants!N1163</f>
        <v>W</v>
      </c>
      <c r="AH1276" s="6" t="str">
        <f>Constants!O1163</f>
        <v>M0309 : Cyngor Alcohol Information Service (CAIS)</v>
      </c>
    </row>
    <row r="1277" spans="32:34" ht="18" customHeight="1" x14ac:dyDescent="0.35">
      <c r="AF1277" s="6" t="str">
        <f>Constants!M1164</f>
        <v>Hounslow</v>
      </c>
      <c r="AG1277" s="6" t="str">
        <f>Constants!N1164</f>
        <v>W</v>
      </c>
      <c r="AH1277" s="6" t="str">
        <f>Constants!O1164</f>
        <v>M0341 : The Pavilion</v>
      </c>
    </row>
    <row r="1278" spans="32:34" ht="18" customHeight="1" x14ac:dyDescent="0.35">
      <c r="AF1278" s="6" t="str">
        <f>Constants!M1165</f>
        <v>Hounslow</v>
      </c>
      <c r="AG1278" s="6" t="str">
        <f>Constants!N1165</f>
        <v>P</v>
      </c>
      <c r="AH1278" s="6" t="str">
        <f>Constants!O1165</f>
        <v>P0034 : Yeldall Manor</v>
      </c>
    </row>
    <row r="1279" spans="32:34" ht="18" customHeight="1" x14ac:dyDescent="0.35">
      <c r="AF1279" s="6" t="str">
        <f>Constants!M1166</f>
        <v>Hounslow</v>
      </c>
      <c r="AG1279" s="6" t="str">
        <f>Constants!N1166</f>
        <v>P</v>
      </c>
      <c r="AH1279" s="6" t="str">
        <f>Constants!O1166</f>
        <v>P1081 : Basingstoke - Inclusion Recovery Hampshire</v>
      </c>
    </row>
    <row r="1280" spans="32:34" ht="18" customHeight="1" x14ac:dyDescent="0.35">
      <c r="AF1280" s="6" t="str">
        <f>Constants!M1167</f>
        <v>Hounslow</v>
      </c>
      <c r="AG1280" s="6" t="str">
        <f>Constants!N1167</f>
        <v>P</v>
      </c>
      <c r="AH1280" s="6" t="str">
        <f>Constants!O1167</f>
        <v>P1089 : I-Access North West Surrey</v>
      </c>
    </row>
    <row r="1281" spans="32:34" ht="18" customHeight="1" x14ac:dyDescent="0.35">
      <c r="AF1281" s="6" t="str">
        <f>Constants!M1168</f>
        <v>Hounslow</v>
      </c>
      <c r="AG1281" s="6" t="str">
        <f>Constants!N1168</f>
        <v>P</v>
      </c>
      <c r="AH1281" s="6" t="str">
        <f>Constants!O1168</f>
        <v>P1091 : I-Access South West Surrey</v>
      </c>
    </row>
    <row r="1282" spans="32:34" ht="18" customHeight="1" x14ac:dyDescent="0.35">
      <c r="AF1282" s="6" t="str">
        <f>Constants!M1169</f>
        <v>Hounslow</v>
      </c>
      <c r="AG1282" s="6" t="str">
        <f>Constants!N1169</f>
        <v>P</v>
      </c>
      <c r="AH1282" s="6" t="str">
        <f>Constants!O1169</f>
        <v>P1102 : One Recovery Bucks</v>
      </c>
    </row>
    <row r="1283" spans="32:34" ht="18" customHeight="1" x14ac:dyDescent="0.35">
      <c r="AF1283" s="6" t="str">
        <f>Constants!M1170</f>
        <v>Hounslow</v>
      </c>
      <c r="AG1283" s="6" t="str">
        <f>Constants!N1170</f>
        <v>Q</v>
      </c>
      <c r="AH1283" s="6" t="str">
        <f>Constants!O1170</f>
        <v>Q1647 : Via - Passmores House</v>
      </c>
    </row>
    <row r="1284" spans="32:34" ht="18" customHeight="1" x14ac:dyDescent="0.35">
      <c r="AF1284" s="6" t="str">
        <f>Constants!M1171</f>
        <v>Isle of Wight</v>
      </c>
      <c r="AG1284" s="6" t="str">
        <f>Constants!N1171</f>
        <v>W</v>
      </c>
      <c r="AH1284" s="6" t="str">
        <f>Constants!O1171</f>
        <v>M0341 : The Pavilion</v>
      </c>
    </row>
    <row r="1285" spans="32:34" ht="18" customHeight="1" x14ac:dyDescent="0.35">
      <c r="AF1285" s="6" t="str">
        <f>Constants!M1172</f>
        <v>Isle of Wight</v>
      </c>
      <c r="AG1285" s="6" t="str">
        <f>Constants!N1172</f>
        <v>P</v>
      </c>
      <c r="AH1285" s="6" t="str">
        <f>Constants!O1172</f>
        <v>P0611 : Bridge House</v>
      </c>
    </row>
    <row r="1286" spans="32:34" ht="18" customHeight="1" x14ac:dyDescent="0.35">
      <c r="AF1286" s="6" t="str">
        <f>Constants!M1173</f>
        <v>Isle of Wight</v>
      </c>
      <c r="AG1286" s="6" t="str">
        <f>Constants!N1173</f>
        <v>P</v>
      </c>
      <c r="AH1286" s="6" t="str">
        <f>Constants!O1173</f>
        <v>P0835 : Kenward Residential</v>
      </c>
    </row>
    <row r="1287" spans="32:34" ht="18" customHeight="1" x14ac:dyDescent="0.35">
      <c r="AF1287" s="6" t="str">
        <f>Constants!M1174</f>
        <v>Isle of Wight</v>
      </c>
      <c r="AG1287" s="6" t="str">
        <f>Constants!N1174</f>
        <v>P</v>
      </c>
      <c r="AH1287" s="6" t="str">
        <f>Constants!O1174</f>
        <v>P1083 : Fareham - Inclusion Recovery Hampshire</v>
      </c>
    </row>
    <row r="1288" spans="32:34" ht="18" customHeight="1" x14ac:dyDescent="0.35">
      <c r="AF1288" s="6" t="str">
        <f>Constants!M1175</f>
        <v>Isle of Wight</v>
      </c>
      <c r="AG1288" s="6" t="str">
        <f>Constants!N1175</f>
        <v>P</v>
      </c>
      <c r="AH1288" s="6" t="str">
        <f>Constants!O1175</f>
        <v>P1085 : Ringwood - Inclusion Recovery Hampshire</v>
      </c>
    </row>
    <row r="1289" spans="32:34" ht="18" customHeight="1" x14ac:dyDescent="0.35">
      <c r="AF1289" s="6" t="str">
        <f>Constants!M1176</f>
        <v>Isle of Wight</v>
      </c>
      <c r="AG1289" s="6" t="str">
        <f>Constants!N1176</f>
        <v>P</v>
      </c>
      <c r="AH1289" s="6" t="str">
        <f>Constants!O1176</f>
        <v>P1108 : Inclusion Isle of Wight Adults</v>
      </c>
    </row>
    <row r="1290" spans="32:34" ht="18" customHeight="1" x14ac:dyDescent="0.35">
      <c r="AF1290" s="6" t="str">
        <f>Constants!M1177</f>
        <v>Isle of Wight</v>
      </c>
      <c r="AG1290" s="6" t="str">
        <f>Constants!N1177</f>
        <v>P</v>
      </c>
      <c r="AH1290" s="6" t="str">
        <f>Constants!O1177</f>
        <v>P1109 : Inclusion Isle of Wight Young Person's</v>
      </c>
    </row>
    <row r="1291" spans="32:34" ht="18" customHeight="1" x14ac:dyDescent="0.35">
      <c r="AF1291" s="6" t="str">
        <f>Constants!M1178</f>
        <v>Isle of Wight</v>
      </c>
      <c r="AG1291" s="6" t="str">
        <f>Constants!N1178</f>
        <v>S</v>
      </c>
      <c r="AH1291" s="6" t="str">
        <f>Constants!O1178</f>
        <v>SA206 : Developing Health &amp; Independence (BANES)</v>
      </c>
    </row>
    <row r="1292" spans="32:34" ht="18" customHeight="1" x14ac:dyDescent="0.35">
      <c r="AF1292" s="6" t="str">
        <f>Constants!M1179</f>
        <v>Isle of Wight</v>
      </c>
      <c r="AG1292" s="6" t="str">
        <f>Constants!N1179</f>
        <v>S</v>
      </c>
      <c r="AH1292" s="6" t="str">
        <f>Constants!O1179</f>
        <v>SB317 : StreetScene Bournemouth</v>
      </c>
    </row>
    <row r="1293" spans="32:34" ht="18" customHeight="1" x14ac:dyDescent="0.35">
      <c r="AF1293" s="6" t="str">
        <f>Constants!M1180</f>
        <v>Isle of Wight</v>
      </c>
      <c r="AG1293" s="6" t="str">
        <f>Constants!N1180</f>
        <v>S</v>
      </c>
      <c r="AH1293" s="6" t="str">
        <f>Constants!O1180</f>
        <v>SG309 : THE NELSON TRUST</v>
      </c>
    </row>
    <row r="1294" spans="32:34" ht="18" customHeight="1" x14ac:dyDescent="0.35">
      <c r="AF1294" s="6" t="str">
        <f>Constants!M1181</f>
        <v>Islington</v>
      </c>
      <c r="AG1294" s="6" t="str">
        <f>Constants!N1181</f>
        <v>L</v>
      </c>
      <c r="AH1294" s="6" t="str">
        <f>Constants!O1181</f>
        <v>L0960 : Humankind Insight Platform</v>
      </c>
    </row>
    <row r="1295" spans="32:34" ht="18" customHeight="1" x14ac:dyDescent="0.35">
      <c r="AF1295" s="6" t="str">
        <f>Constants!M1182</f>
        <v>Islington</v>
      </c>
      <c r="AG1295" s="6" t="str">
        <f>Constants!N1182</f>
        <v>L</v>
      </c>
      <c r="AH1295" s="6" t="str">
        <f>Constants!O1182</f>
        <v>L1246 : Haringey Recovery Service</v>
      </c>
    </row>
    <row r="1296" spans="32:34" ht="18" customHeight="1" x14ac:dyDescent="0.35">
      <c r="AF1296" s="6" t="str">
        <f>Constants!M1183</f>
        <v>Islington</v>
      </c>
      <c r="AG1296" s="6" t="str">
        <f>Constants!N1183</f>
        <v>L</v>
      </c>
      <c r="AH1296" s="6" t="str">
        <f>Constants!O1183</f>
        <v>L1247 : Haringey Specialist Drug Treatment Service</v>
      </c>
    </row>
    <row r="1297" spans="32:34" ht="18" customHeight="1" x14ac:dyDescent="0.35">
      <c r="AF1297" s="6" t="str">
        <f>Constants!M1184</f>
        <v>Islington</v>
      </c>
      <c r="AG1297" s="6" t="str">
        <f>Constants!N1184</f>
        <v>L</v>
      </c>
      <c r="AH1297" s="6" t="str">
        <f>Constants!O1184</f>
        <v>L1276 : Camden Specialist Drug Service</v>
      </c>
    </row>
    <row r="1298" spans="32:34" ht="18" customHeight="1" x14ac:dyDescent="0.35">
      <c r="AF1298" s="6" t="str">
        <f>Constants!M1185</f>
        <v>Islington</v>
      </c>
      <c r="AG1298" s="6" t="str">
        <f>Constants!N1185</f>
        <v>L</v>
      </c>
      <c r="AH1298" s="6" t="str">
        <f>Constants!O1185</f>
        <v>L1288 : Better Lives - Islington</v>
      </c>
    </row>
    <row r="1299" spans="32:34" ht="18" customHeight="1" x14ac:dyDescent="0.35">
      <c r="AF1299" s="6" t="str">
        <f>Constants!M1186</f>
        <v>Islington</v>
      </c>
      <c r="AG1299" s="6" t="str">
        <f>Constants!N1186</f>
        <v>L</v>
      </c>
      <c r="AH1299" s="6" t="str">
        <f>Constants!O1186</f>
        <v>L1292 : Addictions Recovery Community Hounslow (ARC Hounslow)</v>
      </c>
    </row>
    <row r="1300" spans="32:34" ht="18" customHeight="1" x14ac:dyDescent="0.35">
      <c r="AF1300" s="6" t="str">
        <f>Constants!M1187</f>
        <v>Islington</v>
      </c>
      <c r="AG1300" s="6" t="str">
        <f>Constants!N1187</f>
        <v>L</v>
      </c>
      <c r="AH1300" s="6" t="str">
        <f>Constants!O1187</f>
        <v>L1303 : City and Hackney Recovery Service</v>
      </c>
    </row>
    <row r="1301" spans="32:34" ht="18" customHeight="1" x14ac:dyDescent="0.35">
      <c r="AF1301" s="6" t="str">
        <f>Constants!M1188</f>
        <v>Islington</v>
      </c>
      <c r="AG1301" s="6" t="str">
        <f>Constants!N1188</f>
        <v>L</v>
      </c>
      <c r="AH1301" s="6" t="str">
        <f>Constants!O1188</f>
        <v>L1307 : Via - Inroads - Islington</v>
      </c>
    </row>
    <row r="1302" spans="32:34" ht="18" customHeight="1" x14ac:dyDescent="0.35">
      <c r="AF1302" s="6" t="str">
        <f>Constants!M1189</f>
        <v>Islington</v>
      </c>
      <c r="AG1302" s="6" t="str">
        <f>Constants!N1189</f>
        <v>L</v>
      </c>
      <c r="AH1302" s="6" t="str">
        <f>Constants!O1189</f>
        <v>L1308 : Guy's and St Thomas' NHS Foundation Trust Inpatient Detox Unit</v>
      </c>
    </row>
    <row r="1303" spans="32:34" ht="18" customHeight="1" x14ac:dyDescent="0.35">
      <c r="AF1303" s="6" t="str">
        <f>Constants!M1190</f>
        <v>Islington</v>
      </c>
      <c r="AG1303" s="6" t="str">
        <f>Constants!N1190</f>
        <v>L</v>
      </c>
      <c r="AH1303" s="6" t="str">
        <f>Constants!O1190</f>
        <v>L1315 : Mildmay Mission Hospital Stabilisation-based Intermediate Rehabilitation beds</v>
      </c>
    </row>
    <row r="1304" spans="32:34" ht="18" customHeight="1" x14ac:dyDescent="0.35">
      <c r="AF1304" s="6" t="str">
        <f>Constants!M1191</f>
        <v>Islington</v>
      </c>
      <c r="AG1304" s="6" t="str">
        <f>Constants!N1191</f>
        <v>L</v>
      </c>
      <c r="AH1304" s="6" t="str">
        <f>Constants!O1191</f>
        <v>L5059 : Haringey Alcohol Treatment Service</v>
      </c>
    </row>
    <row r="1305" spans="32:34" ht="18" customHeight="1" x14ac:dyDescent="0.35">
      <c r="AF1305" s="6" t="str">
        <f>Constants!M1192</f>
        <v>Islington</v>
      </c>
      <c r="AG1305" s="6" t="str">
        <f>Constants!N1192</f>
        <v>W</v>
      </c>
      <c r="AH1305" s="6" t="str">
        <f>Constants!O1192</f>
        <v>M0022 : Kaleidoscope Birchwood</v>
      </c>
    </row>
    <row r="1306" spans="32:34" ht="18" customHeight="1" x14ac:dyDescent="0.35">
      <c r="AF1306" s="6" t="str">
        <f>Constants!M1193</f>
        <v>Islington</v>
      </c>
      <c r="AG1306" s="6" t="str">
        <f>Constants!N1193</f>
        <v>W</v>
      </c>
      <c r="AH1306" s="6" t="str">
        <f>Constants!O1193</f>
        <v>M0037 : Phoenix Futures Wirral Adult Services</v>
      </c>
    </row>
    <row r="1307" spans="32:34" ht="18" customHeight="1" x14ac:dyDescent="0.35">
      <c r="AF1307" s="6" t="str">
        <f>Constants!M1194</f>
        <v>Islington</v>
      </c>
      <c r="AG1307" s="6" t="str">
        <f>Constants!N1194</f>
        <v>P</v>
      </c>
      <c r="AH1307" s="6" t="str">
        <f>Constants!O1194</f>
        <v>P0523 : ANA</v>
      </c>
    </row>
    <row r="1308" spans="32:34" ht="18" customHeight="1" x14ac:dyDescent="0.35">
      <c r="AF1308" s="6" t="str">
        <f>Constants!M1195</f>
        <v>Islington</v>
      </c>
      <c r="AG1308" s="6" t="str">
        <f>Constants!N1195</f>
        <v>P</v>
      </c>
      <c r="AH1308" s="6" t="str">
        <f>Constants!O1195</f>
        <v>P0544 : Francis HouseStreetsceneSouthampton</v>
      </c>
    </row>
    <row r="1309" spans="32:34" ht="18" customHeight="1" x14ac:dyDescent="0.35">
      <c r="AF1309" s="6" t="str">
        <f>Constants!M1196</f>
        <v>Islington</v>
      </c>
      <c r="AG1309" s="6" t="str">
        <f>Constants!N1196</f>
        <v>Q</v>
      </c>
      <c r="AH1309" s="6" t="str">
        <f>Constants!O1196</f>
        <v>Q1647 : Via - Passmores House</v>
      </c>
    </row>
    <row r="1310" spans="32:34" ht="18" customHeight="1" x14ac:dyDescent="0.35">
      <c r="AF1310" s="6" t="str">
        <f>Constants!M1197</f>
        <v>Islington</v>
      </c>
      <c r="AG1310" s="6" t="str">
        <f>Constants!N1197</f>
        <v>Q</v>
      </c>
      <c r="AH1310" s="6" t="str">
        <f>Constants!O1197</f>
        <v>Q1728 : Oxygen Recovery Service</v>
      </c>
    </row>
    <row r="1311" spans="32:34" ht="18" customHeight="1" x14ac:dyDescent="0.35">
      <c r="AF1311" s="6" t="str">
        <f>Constants!M1198</f>
        <v>Islington</v>
      </c>
      <c r="AG1311" s="6" t="str">
        <f>Constants!N1198</f>
        <v>S</v>
      </c>
      <c r="AH1311" s="6" t="str">
        <f>Constants!O1198</f>
        <v>SB206 : PROVIDENCE PROJECT</v>
      </c>
    </row>
    <row r="1312" spans="32:34" ht="18" customHeight="1" x14ac:dyDescent="0.35">
      <c r="AF1312" s="6" t="str">
        <f>Constants!M1199</f>
        <v>Islington</v>
      </c>
      <c r="AG1312" s="6" t="str">
        <f>Constants!N1199</f>
        <v>S</v>
      </c>
      <c r="AH1312" s="6" t="str">
        <f>Constants!O1199</f>
        <v>SB317 : StreetScene Bournemouth</v>
      </c>
    </row>
    <row r="1313" spans="32:34" ht="18" customHeight="1" x14ac:dyDescent="0.35">
      <c r="AF1313" s="6" t="str">
        <f>Constants!M1200</f>
        <v>Islington</v>
      </c>
      <c r="AG1313" s="6" t="str">
        <f>Constants!N1200</f>
        <v>S</v>
      </c>
      <c r="AH1313" s="6" t="str">
        <f>Constants!O1200</f>
        <v>SD208 : We Are With You Cornwall Adults</v>
      </c>
    </row>
    <row r="1314" spans="32:34" ht="18" customHeight="1" x14ac:dyDescent="0.35">
      <c r="AF1314" s="6" t="str">
        <f>Constants!M1201</f>
        <v>Islington</v>
      </c>
      <c r="AG1314" s="6" t="str">
        <f>Constants!N1201</f>
        <v>S</v>
      </c>
      <c r="AH1314" s="6" t="str">
        <f>Constants!O1201</f>
        <v>SD301 : We Are With You Chy</v>
      </c>
    </row>
    <row r="1315" spans="32:34" ht="18" customHeight="1" x14ac:dyDescent="0.35">
      <c r="AF1315" s="6" t="str">
        <f>Constants!M1202</f>
        <v>Islington</v>
      </c>
      <c r="AG1315" s="6" t="str">
        <f>Constants!N1202</f>
        <v>S</v>
      </c>
      <c r="AH1315" s="6" t="str">
        <f>Constants!O1202</f>
        <v>SD303 : BOSENCE FARM COMMUNITY LTD</v>
      </c>
    </row>
    <row r="1316" spans="32:34" ht="18" customHeight="1" x14ac:dyDescent="0.35">
      <c r="AF1316" s="6" t="str">
        <f>Constants!M1203</f>
        <v>Islington</v>
      </c>
      <c r="AG1316" s="6" t="str">
        <f>Constants!N1203</f>
        <v>S</v>
      </c>
      <c r="AH1316" s="6" t="str">
        <f>Constants!O1203</f>
        <v>SG309 : THE NELSON TRUST</v>
      </c>
    </row>
    <row r="1317" spans="32:34" ht="18" customHeight="1" x14ac:dyDescent="0.35">
      <c r="AF1317" s="6" t="str">
        <f>Constants!M1204</f>
        <v>Islington</v>
      </c>
      <c r="AG1317" s="6" t="str">
        <f>Constants!N1204</f>
        <v>S</v>
      </c>
      <c r="AH1317" s="6" t="str">
        <f>Constants!O1204</f>
        <v>SJ207 : Western Counselling</v>
      </c>
    </row>
    <row r="1318" spans="32:34" ht="18" customHeight="1" x14ac:dyDescent="0.35">
      <c r="AF1318" s="6" t="str">
        <f>Constants!M1205</f>
        <v>Islington</v>
      </c>
      <c r="AG1318" s="6" t="str">
        <f>Constants!N1205</f>
        <v>S</v>
      </c>
      <c r="AH1318" s="6" t="str">
        <f>Constants!O1205</f>
        <v>SK317 : Somewhere House</v>
      </c>
    </row>
    <row r="1319" spans="32:34" ht="18" customHeight="1" x14ac:dyDescent="0.35">
      <c r="AF1319" s="6" t="str">
        <f>Constants!M1206</f>
        <v>Islington</v>
      </c>
      <c r="AG1319" s="6" t="str">
        <f>Constants!N1206</f>
        <v>U</v>
      </c>
      <c r="AH1319" s="6" t="str">
        <f>Constants!O1206</f>
        <v>U0321 : Forward Trust The Bridges Hull</v>
      </c>
    </row>
    <row r="1320" spans="32:34" ht="18" customHeight="1" x14ac:dyDescent="0.35">
      <c r="AF1320" s="6" t="str">
        <f>Constants!M1207</f>
        <v>Islington</v>
      </c>
      <c r="AG1320" s="6" t="str">
        <f>Constants!N1207</f>
        <v>U</v>
      </c>
      <c r="AH1320" s="6" t="str">
        <f>Constants!O1207</f>
        <v>U0514 : Phoenix Futures Sheffield Adult Service</v>
      </c>
    </row>
    <row r="1321" spans="32:34" ht="18" customHeight="1" x14ac:dyDescent="0.35">
      <c r="AF1321" s="6" t="str">
        <f>Constants!M1208</f>
        <v>Islington</v>
      </c>
      <c r="AG1321" s="6" t="str">
        <f>Constants!N1208</f>
        <v>U</v>
      </c>
      <c r="AH1321" s="6" t="str">
        <f>Constants!O1208</f>
        <v>U0515 : Phoenix Futures Sheffield Family Service</v>
      </c>
    </row>
    <row r="1322" spans="32:34" ht="18" customHeight="1" x14ac:dyDescent="0.35">
      <c r="AF1322" s="6" t="str">
        <f>Constants!M1209</f>
        <v>Kensington and Chelsea</v>
      </c>
      <c r="AG1322" s="6" t="str">
        <f>Constants!N1209</f>
        <v>L</v>
      </c>
      <c r="AH1322" s="6" t="str">
        <f>Constants!O1209</f>
        <v>L0330 : Equinox (Detox)</v>
      </c>
    </row>
    <row r="1323" spans="32:34" ht="18" customHeight="1" x14ac:dyDescent="0.35">
      <c r="AF1323" s="6" t="str">
        <f>Constants!M1210</f>
        <v>Kensington and Chelsea</v>
      </c>
      <c r="AG1323" s="6" t="str">
        <f>Constants!N1210</f>
        <v>L</v>
      </c>
      <c r="AH1323" s="6" t="str">
        <f>Constants!O1210</f>
        <v>L0940 : Humankind Insight RBKC</v>
      </c>
    </row>
    <row r="1324" spans="32:34" ht="18" customHeight="1" x14ac:dyDescent="0.35">
      <c r="AF1324" s="6" t="str">
        <f>Constants!M1211</f>
        <v>Kensington and Chelsea</v>
      </c>
      <c r="AG1324" s="6" t="str">
        <f>Constants!N1211</f>
        <v>L</v>
      </c>
      <c r="AH1324" s="6" t="str">
        <f>Constants!O1211</f>
        <v>L1219 : Janus Enterprise</v>
      </c>
    </row>
    <row r="1325" spans="32:34" ht="18" customHeight="1" x14ac:dyDescent="0.35">
      <c r="AF1325" s="6" t="str">
        <f>Constants!M1212</f>
        <v>Kensington and Chelsea</v>
      </c>
      <c r="AG1325" s="6" t="str">
        <f>Constants!N1212</f>
        <v>L</v>
      </c>
      <c r="AH1325" s="6" t="str">
        <f>Constants!O1212</f>
        <v>L1279 : Drug and Alcohol Wellbeing Service (DAWS)</v>
      </c>
    </row>
    <row r="1326" spans="32:34" ht="18" customHeight="1" x14ac:dyDescent="0.35">
      <c r="AF1326" s="6" t="str">
        <f>Constants!M1213</f>
        <v>Kensington and Chelsea</v>
      </c>
      <c r="AG1326" s="6" t="str">
        <f>Constants!N1213</f>
        <v>L</v>
      </c>
      <c r="AH1326" s="6" t="str">
        <f>Constants!O1213</f>
        <v>L1309 : Drug and Alcohol Wellbeing Service Hammersmith and Fulham</v>
      </c>
    </row>
    <row r="1327" spans="32:34" ht="18" customHeight="1" x14ac:dyDescent="0.35">
      <c r="AF1327" s="6" t="str">
        <f>Constants!M1214</f>
        <v>Kensington and Chelsea</v>
      </c>
      <c r="AG1327" s="6" t="str">
        <f>Constants!N1214</f>
        <v>L</v>
      </c>
      <c r="AH1327" s="6" t="str">
        <f>Constants!O1214</f>
        <v>L1310 : Drug and Alcohol Wellbeing Service Kensington and Chelsea</v>
      </c>
    </row>
    <row r="1328" spans="32:34" ht="18" customHeight="1" x14ac:dyDescent="0.35">
      <c r="AF1328" s="6" t="str">
        <f>Constants!M1215</f>
        <v>Kensington and Chelsea</v>
      </c>
      <c r="AG1328" s="6" t="str">
        <f>Constants!N1215</f>
        <v>L</v>
      </c>
      <c r="AH1328" s="6" t="str">
        <f>Constants!O1215</f>
        <v>L1312 : Guy's and St Thomas' NHS Foundation Trust Non-rough sleeping Addictions Clinical Care Suite</v>
      </c>
    </row>
    <row r="1329" spans="32:34" ht="18" customHeight="1" x14ac:dyDescent="0.35">
      <c r="AF1329" s="6" t="str">
        <f>Constants!M1216</f>
        <v>Kensington and Chelsea</v>
      </c>
      <c r="AG1329" s="6" t="str">
        <f>Constants!N1216</f>
        <v>L</v>
      </c>
      <c r="AH1329" s="6" t="str">
        <f>Constants!O1216</f>
        <v>L5061 : CGL Tri-Borough Alcohol Service</v>
      </c>
    </row>
    <row r="1330" spans="32:34" ht="18" customHeight="1" x14ac:dyDescent="0.35">
      <c r="AF1330" s="6" t="str">
        <f>Constants!M1217</f>
        <v>Kensington and Chelsea</v>
      </c>
      <c r="AG1330" s="6" t="str">
        <f>Constants!N1217</f>
        <v>L</v>
      </c>
      <c r="AH1330" s="6" t="str">
        <f>Constants!O1217</f>
        <v>L5063 : CGL K&amp;C Alcohol Service</v>
      </c>
    </row>
    <row r="1331" spans="32:34" ht="18" customHeight="1" x14ac:dyDescent="0.35">
      <c r="AF1331" s="6" t="str">
        <f>Constants!M1218</f>
        <v>Kensington and Chelsea</v>
      </c>
      <c r="AG1331" s="6" t="str">
        <f>Constants!N1218</f>
        <v>L</v>
      </c>
      <c r="AH1331" s="6" t="str">
        <f>Constants!O1218</f>
        <v>L5064 : CGL Westminster Alcohol Service</v>
      </c>
    </row>
    <row r="1332" spans="32:34" ht="18" customHeight="1" x14ac:dyDescent="0.35">
      <c r="AF1332" s="6" t="str">
        <f>Constants!M1219</f>
        <v>Kensington and Chelsea</v>
      </c>
      <c r="AG1332" s="6" t="str">
        <f>Constants!N1219</f>
        <v>W</v>
      </c>
      <c r="AH1332" s="6" t="str">
        <f>Constants!O1219</f>
        <v>M0357 : Parkland Place Lancashire</v>
      </c>
    </row>
    <row r="1333" spans="32:34" ht="18" customHeight="1" x14ac:dyDescent="0.35">
      <c r="AF1333" s="6" t="str">
        <f>Constants!M1220</f>
        <v>Kensington and Chelsea</v>
      </c>
      <c r="AG1333" s="6" t="str">
        <f>Constants!N1220</f>
        <v>P</v>
      </c>
      <c r="AH1333" s="6" t="str">
        <f>Constants!O1220</f>
        <v>P0523 : ANA</v>
      </c>
    </row>
    <row r="1334" spans="32:34" ht="18" customHeight="1" x14ac:dyDescent="0.35">
      <c r="AF1334" s="6" t="str">
        <f>Constants!M1221</f>
        <v>Kensington and Chelsea</v>
      </c>
      <c r="AG1334" s="6" t="str">
        <f>Constants!N1221</f>
        <v>P</v>
      </c>
      <c r="AH1334" s="6" t="str">
        <f>Constants!O1221</f>
        <v>P0544 : Francis HouseStreetsceneSouthampton</v>
      </c>
    </row>
    <row r="1335" spans="32:34" ht="18" customHeight="1" x14ac:dyDescent="0.35">
      <c r="AF1335" s="6" t="str">
        <f>Constants!M1222</f>
        <v>Kensington and Chelsea</v>
      </c>
      <c r="AG1335" s="6" t="str">
        <f>Constants!N1222</f>
        <v>Q</v>
      </c>
      <c r="AH1335" s="6" t="str">
        <f>Constants!O1222</f>
        <v>Q1728 : Oxygen Recovery Service</v>
      </c>
    </row>
    <row r="1336" spans="32:34" ht="18" customHeight="1" x14ac:dyDescent="0.35">
      <c r="AF1336" s="6" t="str">
        <f>Constants!M1223</f>
        <v>Kensington and Chelsea</v>
      </c>
      <c r="AG1336" s="6" t="str">
        <f>Constants!N1223</f>
        <v>Q</v>
      </c>
      <c r="AH1336" s="6" t="str">
        <f>Constants!O1223</f>
        <v>Q1763 : Oxygen Inpatient Detox</v>
      </c>
    </row>
    <row r="1337" spans="32:34" ht="18" customHeight="1" x14ac:dyDescent="0.35">
      <c r="AF1337" s="6" t="str">
        <f>Constants!M1224</f>
        <v>Kensington and Chelsea</v>
      </c>
      <c r="AG1337" s="6" t="str">
        <f>Constants!N1224</f>
        <v>S</v>
      </c>
      <c r="AH1337" s="6" t="str">
        <f>Constants!O1224</f>
        <v>SB317 : StreetScene Bournemouth</v>
      </c>
    </row>
    <row r="1338" spans="32:34" ht="18" customHeight="1" x14ac:dyDescent="0.35">
      <c r="AF1338" s="6" t="str">
        <f>Constants!M1225</f>
        <v>Kensington and Chelsea</v>
      </c>
      <c r="AG1338" s="6" t="str">
        <f>Constants!N1225</f>
        <v>S</v>
      </c>
      <c r="AH1338" s="6" t="str">
        <f>Constants!O1225</f>
        <v>SG309 : THE NELSON TRUST</v>
      </c>
    </row>
    <row r="1339" spans="32:34" ht="18" customHeight="1" x14ac:dyDescent="0.35">
      <c r="AF1339" s="6" t="str">
        <f>Constants!M1226</f>
        <v>Kensington and Chelsea</v>
      </c>
      <c r="AG1339" s="6" t="str">
        <f>Constants!N1226</f>
        <v>S</v>
      </c>
      <c r="AH1339" s="6" t="str">
        <f>Constants!O1226</f>
        <v>SJ207 : Western Counselling</v>
      </c>
    </row>
    <row r="1340" spans="32:34" ht="18" customHeight="1" x14ac:dyDescent="0.35">
      <c r="AF1340" s="6" t="str">
        <f>Constants!M1227</f>
        <v>Kensington and Chelsea</v>
      </c>
      <c r="AG1340" s="6" t="str">
        <f>Constants!N1227</f>
        <v>S</v>
      </c>
      <c r="AH1340" s="6" t="str">
        <f>Constants!O1227</f>
        <v>SJ312 : Westcliffe House</v>
      </c>
    </row>
    <row r="1341" spans="32:34" ht="18" customHeight="1" x14ac:dyDescent="0.35">
      <c r="AF1341" s="6" t="str">
        <f>Constants!M1228</f>
        <v>Kensington and Chelsea</v>
      </c>
      <c r="AG1341" s="6" t="str">
        <f>Constants!N1228</f>
        <v>S</v>
      </c>
      <c r="AH1341" s="6" t="str">
        <f>Constants!O1228</f>
        <v>SM305 : Salvation Army - Gloucester House</v>
      </c>
    </row>
    <row r="1342" spans="32:34" ht="18" customHeight="1" x14ac:dyDescent="0.35">
      <c r="AF1342" s="6" t="str">
        <f>Constants!M1229</f>
        <v>Kensington and Chelsea</v>
      </c>
      <c r="AG1342" s="6" t="str">
        <f>Constants!N1229</f>
        <v>S</v>
      </c>
      <c r="AH1342" s="6" t="str">
        <f>Constants!O1229</f>
        <v>SO203 : Forward Trust - Clouds House</v>
      </c>
    </row>
    <row r="1343" spans="32:34" ht="18" customHeight="1" x14ac:dyDescent="0.35">
      <c r="AF1343" s="6" t="str">
        <f>Constants!M1230</f>
        <v>Kensington and Chelsea</v>
      </c>
      <c r="AG1343" s="6" t="str">
        <f>Constants!N1230</f>
        <v>U</v>
      </c>
      <c r="AH1343" s="6" t="str">
        <f>Constants!O1230</f>
        <v>U0515 : Phoenix Futures Sheffield Family Service</v>
      </c>
    </row>
    <row r="1344" spans="32:34" ht="18" customHeight="1" x14ac:dyDescent="0.35">
      <c r="AF1344" s="6" t="str">
        <f>Constants!M1231</f>
        <v>Kensington and Chelsea</v>
      </c>
      <c r="AG1344" s="6" t="str">
        <f>Constants!N1231</f>
        <v>W</v>
      </c>
      <c r="AH1344" s="6" t="str">
        <f>Constants!O1231</f>
        <v>W0444 : Turning Point Smithfield Detox</v>
      </c>
    </row>
    <row r="1345" spans="32:34" ht="18" customHeight="1" x14ac:dyDescent="0.35">
      <c r="AF1345" s="6" t="str">
        <f>Constants!M1232</f>
        <v>Kent</v>
      </c>
      <c r="AG1345" s="6" t="str">
        <f>Constants!N1232</f>
        <v>L</v>
      </c>
      <c r="AH1345" s="6" t="str">
        <f>Constants!O1232</f>
        <v>L1275 : INSPIRE Sutton</v>
      </c>
    </row>
    <row r="1346" spans="32:34" ht="18" customHeight="1" x14ac:dyDescent="0.35">
      <c r="AF1346" s="6" t="str">
        <f>Constants!M1233</f>
        <v>Kent</v>
      </c>
      <c r="AG1346" s="6" t="str">
        <f>Constants!N1233</f>
        <v>L</v>
      </c>
      <c r="AH1346" s="6" t="str">
        <f>Constants!O1233</f>
        <v>L1292 : Addictions Recovery Community Hounslow (ARC Hounslow)</v>
      </c>
    </row>
    <row r="1347" spans="32:34" ht="18" customHeight="1" x14ac:dyDescent="0.35">
      <c r="AF1347" s="6" t="str">
        <f>Constants!M1234</f>
        <v>Kent</v>
      </c>
      <c r="AG1347" s="6" t="str">
        <f>Constants!N1234</f>
        <v>L</v>
      </c>
      <c r="AH1347" s="6" t="str">
        <f>Constants!O1234</f>
        <v>L5046 : Mount Carmel (Rehab)</v>
      </c>
    </row>
    <row r="1348" spans="32:34" ht="18" customHeight="1" x14ac:dyDescent="0.35">
      <c r="AF1348" s="6" t="str">
        <f>Constants!M1235</f>
        <v>Kent</v>
      </c>
      <c r="AG1348" s="6" t="str">
        <f>Constants!N1235</f>
        <v>W</v>
      </c>
      <c r="AH1348" s="6" t="str">
        <f>Constants!O1235</f>
        <v>M0309 : Cyngor Alcohol Information Service (CAIS)</v>
      </c>
    </row>
    <row r="1349" spans="32:34" ht="18" customHeight="1" x14ac:dyDescent="0.35">
      <c r="AF1349" s="6" t="str">
        <f>Constants!M1236</f>
        <v>Kent</v>
      </c>
      <c r="AG1349" s="6" t="str">
        <f>Constants!N1236</f>
        <v>W</v>
      </c>
      <c r="AH1349" s="6" t="str">
        <f>Constants!O1236</f>
        <v>M0357 : Parkland Place Lancashire</v>
      </c>
    </row>
    <row r="1350" spans="32:34" ht="18" customHeight="1" x14ac:dyDescent="0.35">
      <c r="AF1350" s="6" t="str">
        <f>Constants!M1237</f>
        <v>Kent</v>
      </c>
      <c r="AG1350" s="6" t="str">
        <f>Constants!N1237</f>
        <v>N</v>
      </c>
      <c r="AH1350" s="6" t="str">
        <f>Constants!O1237</f>
        <v>N1014 : South Tyneside Substance Misuse Service (Humankind)</v>
      </c>
    </row>
    <row r="1351" spans="32:34" ht="18" customHeight="1" x14ac:dyDescent="0.35">
      <c r="AF1351" s="6" t="str">
        <f>Constants!M1238</f>
        <v>Kent</v>
      </c>
      <c r="AG1351" s="6" t="str">
        <f>Constants!N1238</f>
        <v>P</v>
      </c>
      <c r="AH1351" s="6" t="str">
        <f>Constants!O1238</f>
        <v>P0034 : Yeldall Manor</v>
      </c>
    </row>
    <row r="1352" spans="32:34" ht="18" customHeight="1" x14ac:dyDescent="0.35">
      <c r="AF1352" s="6" t="str">
        <f>Constants!M1239</f>
        <v>Kent</v>
      </c>
      <c r="AG1352" s="6" t="str">
        <f>Constants!N1239</f>
        <v>P</v>
      </c>
      <c r="AH1352" s="6" t="str">
        <f>Constants!O1239</f>
        <v>P0523 : ANA</v>
      </c>
    </row>
    <row r="1353" spans="32:34" ht="18" customHeight="1" x14ac:dyDescent="0.35">
      <c r="AF1353" s="6" t="str">
        <f>Constants!M1240</f>
        <v>Kent</v>
      </c>
      <c r="AG1353" s="6" t="str">
        <f>Constants!N1240</f>
        <v>P</v>
      </c>
      <c r="AH1353" s="6" t="str">
        <f>Constants!O1240</f>
        <v>P0611 : Bridge House</v>
      </c>
    </row>
    <row r="1354" spans="32:34" ht="18" customHeight="1" x14ac:dyDescent="0.35">
      <c r="AF1354" s="6" t="str">
        <f>Constants!M1241</f>
        <v>Kent</v>
      </c>
      <c r="AG1354" s="6" t="str">
        <f>Constants!N1241</f>
        <v>P</v>
      </c>
      <c r="AH1354" s="6" t="str">
        <f>Constants!O1241</f>
        <v>P0835 : Kenward Residential</v>
      </c>
    </row>
    <row r="1355" spans="32:34" ht="18" customHeight="1" x14ac:dyDescent="0.35">
      <c r="AF1355" s="6" t="str">
        <f>Constants!M1242</f>
        <v>Kent</v>
      </c>
      <c r="AG1355" s="6" t="str">
        <f>Constants!N1242</f>
        <v>P</v>
      </c>
      <c r="AH1355" s="6" t="str">
        <f>Constants!O1242</f>
        <v>P1024 : CGL West Kent Adults</v>
      </c>
    </row>
    <row r="1356" spans="32:34" ht="18" customHeight="1" x14ac:dyDescent="0.35">
      <c r="AF1356" s="6" t="str">
        <f>Constants!M1243</f>
        <v>Kent</v>
      </c>
      <c r="AG1356" s="6" t="str">
        <f>Constants!N1243</f>
        <v>P</v>
      </c>
      <c r="AH1356" s="6" t="str">
        <f>Constants!O1243</f>
        <v>P1054 : CGL East Sussex DARS</v>
      </c>
    </row>
    <row r="1357" spans="32:34" ht="18" customHeight="1" x14ac:dyDescent="0.35">
      <c r="AF1357" s="6" t="str">
        <f>Constants!M1244</f>
        <v>Kent</v>
      </c>
      <c r="AG1357" s="6" t="str">
        <f>Constants!N1244</f>
        <v>P</v>
      </c>
      <c r="AH1357" s="6" t="str">
        <f>Constants!O1244</f>
        <v>P1060 : Turning Point MARS</v>
      </c>
    </row>
    <row r="1358" spans="32:34" ht="18" customHeight="1" x14ac:dyDescent="0.35">
      <c r="AF1358" s="6" t="str">
        <f>Constants!M1245</f>
        <v>Kent</v>
      </c>
      <c r="AG1358" s="6" t="str">
        <f>Constants!N1245</f>
        <v>P</v>
      </c>
      <c r="AH1358" s="6" t="str">
        <f>Constants!O1245</f>
        <v>P1062 : We Are With You - Kent YP</v>
      </c>
    </row>
    <row r="1359" spans="32:34" ht="18" customHeight="1" x14ac:dyDescent="0.35">
      <c r="AF1359" s="6" t="str">
        <f>Constants!M1246</f>
        <v>Kent</v>
      </c>
      <c r="AG1359" s="6" t="str">
        <f>Constants!N1246</f>
        <v>P</v>
      </c>
      <c r="AH1359" s="6" t="str">
        <f>Constants!O1246</f>
        <v>P1089 : I-Access North West Surrey</v>
      </c>
    </row>
    <row r="1360" spans="32:34" ht="18" customHeight="1" x14ac:dyDescent="0.35">
      <c r="AF1360" s="6" t="str">
        <f>Constants!M1247</f>
        <v>Kent</v>
      </c>
      <c r="AG1360" s="6" t="str">
        <f>Constants!N1247</f>
        <v>P</v>
      </c>
      <c r="AH1360" s="6" t="str">
        <f>Constants!O1247</f>
        <v>P1098 : Cranstoun RBWM</v>
      </c>
    </row>
    <row r="1361" spans="32:34" ht="18" customHeight="1" x14ac:dyDescent="0.35">
      <c r="AF1361" s="6" t="str">
        <f>Constants!M1248</f>
        <v>Kent</v>
      </c>
      <c r="AG1361" s="6" t="str">
        <f>Constants!N1248</f>
        <v>P</v>
      </c>
      <c r="AH1361" s="6" t="str">
        <f>Constants!O1248</f>
        <v>P1101 : East Kent Community Drug &amp; Alcohol Services</v>
      </c>
    </row>
    <row r="1362" spans="32:34" ht="18" customHeight="1" x14ac:dyDescent="0.35">
      <c r="AF1362" s="6" t="str">
        <f>Constants!M1249</f>
        <v>Kent</v>
      </c>
      <c r="AG1362" s="6" t="str">
        <f>Constants!N1249</f>
        <v>P</v>
      </c>
      <c r="AH1362" s="6" t="str">
        <f>Constants!O1249</f>
        <v>P1105 : East Kent Residential Recovery Service</v>
      </c>
    </row>
    <row r="1363" spans="32:34" ht="18" customHeight="1" x14ac:dyDescent="0.35">
      <c r="AF1363" s="6" t="str">
        <f>Constants!M1250</f>
        <v>Kent</v>
      </c>
      <c r="AG1363" s="6" t="str">
        <f>Constants!N1250</f>
        <v>P</v>
      </c>
      <c r="AH1363" s="6" t="str">
        <f>Constants!O1250</f>
        <v>P1118 : Inclusion IPD</v>
      </c>
    </row>
    <row r="1364" spans="32:34" ht="18" customHeight="1" x14ac:dyDescent="0.35">
      <c r="AF1364" s="6" t="str">
        <f>Constants!M1251</f>
        <v>Kent</v>
      </c>
      <c r="AG1364" s="6" t="str">
        <f>Constants!N1251</f>
        <v>P</v>
      </c>
      <c r="AH1364" s="6" t="str">
        <f>Constants!O1251</f>
        <v>P1122 : The Forward Trust Medway Adults</v>
      </c>
    </row>
    <row r="1365" spans="32:34" ht="18" customHeight="1" x14ac:dyDescent="0.35">
      <c r="AF1365" s="6" t="str">
        <f>Constants!M1252</f>
        <v>Kent</v>
      </c>
      <c r="AG1365" s="6" t="str">
        <f>Constants!N1252</f>
        <v>Q</v>
      </c>
      <c r="AH1365" s="6" t="str">
        <f>Constants!O1252</f>
        <v>Q1647 : Via - Passmores House</v>
      </c>
    </row>
    <row r="1366" spans="32:34" ht="18" customHeight="1" x14ac:dyDescent="0.35">
      <c r="AF1366" s="6" t="str">
        <f>Constants!M1253</f>
        <v>Kent</v>
      </c>
      <c r="AG1366" s="6" t="str">
        <f>Constants!N1253</f>
        <v>Q</v>
      </c>
      <c r="AH1366" s="6" t="str">
        <f>Constants!O1253</f>
        <v>Q1747 : Inclusion Visions</v>
      </c>
    </row>
    <row r="1367" spans="32:34" ht="18" customHeight="1" x14ac:dyDescent="0.35">
      <c r="AF1367" s="6" t="str">
        <f>Constants!M1254</f>
        <v>Kent</v>
      </c>
      <c r="AG1367" s="6" t="str">
        <f>Constants!N1254</f>
        <v>Q</v>
      </c>
      <c r="AH1367" s="6" t="str">
        <f>Constants!O1254</f>
        <v>Q1760 : The Forward Trust (Southend Adult)</v>
      </c>
    </row>
    <row r="1368" spans="32:34" ht="18" customHeight="1" x14ac:dyDescent="0.35">
      <c r="AF1368" s="6" t="str">
        <f>Constants!M1255</f>
        <v>Kent</v>
      </c>
      <c r="AG1368" s="6" t="str">
        <f>Constants!N1255</f>
        <v>R</v>
      </c>
      <c r="AH1368" s="6" t="str">
        <f>Constants!O1255</f>
        <v>R0472 : Livingstone House</v>
      </c>
    </row>
    <row r="1369" spans="32:34" ht="18" customHeight="1" x14ac:dyDescent="0.35">
      <c r="AF1369" s="6" t="str">
        <f>Constants!M1256</f>
        <v>Kent</v>
      </c>
      <c r="AG1369" s="6" t="str">
        <f>Constants!N1256</f>
        <v>R</v>
      </c>
      <c r="AH1369" s="6" t="str">
        <f>Constants!O1256</f>
        <v>R0507 : Inclusion Telford Adult Service (Telford STARS)</v>
      </c>
    </row>
    <row r="1370" spans="32:34" ht="18" customHeight="1" x14ac:dyDescent="0.35">
      <c r="AF1370" s="6" t="str">
        <f>Constants!M1257</f>
        <v>Kent</v>
      </c>
      <c r="AG1370" s="6" t="str">
        <f>Constants!N1257</f>
        <v>S</v>
      </c>
      <c r="AH1370" s="6" t="str">
        <f>Constants!O1257</f>
        <v>SD303 : BOSENCE FARM COMMUNITY LTD</v>
      </c>
    </row>
    <row r="1371" spans="32:34" ht="18" customHeight="1" x14ac:dyDescent="0.35">
      <c r="AF1371" s="6" t="str">
        <f>Constants!M1258</f>
        <v>Kent</v>
      </c>
      <c r="AG1371" s="6" t="str">
        <f>Constants!N1258</f>
        <v>S</v>
      </c>
      <c r="AH1371" s="6" t="str">
        <f>Constants!O1258</f>
        <v>SL205 : PostScript360</v>
      </c>
    </row>
    <row r="1372" spans="32:34" ht="18" customHeight="1" x14ac:dyDescent="0.35">
      <c r="AF1372" s="6" t="str">
        <f>Constants!M1259</f>
        <v>Kent</v>
      </c>
      <c r="AG1372" s="6" t="str">
        <f>Constants!N1259</f>
        <v>S</v>
      </c>
      <c r="AH1372" s="6" t="str">
        <f>Constants!O1259</f>
        <v>SO203 : Forward Trust - Clouds House</v>
      </c>
    </row>
    <row r="1373" spans="32:34" ht="18" customHeight="1" x14ac:dyDescent="0.35">
      <c r="AF1373" s="6" t="str">
        <f>Constants!M1260</f>
        <v>Kent</v>
      </c>
      <c r="AG1373" s="6" t="str">
        <f>Constants!N1260</f>
        <v>T</v>
      </c>
      <c r="AH1373" s="6" t="str">
        <f>Constants!O1260</f>
        <v>T1175 : Derby City Prescribing Service</v>
      </c>
    </row>
    <row r="1374" spans="32:34" ht="18" customHeight="1" x14ac:dyDescent="0.35">
      <c r="AF1374" s="6" t="str">
        <f>Constants!M1261</f>
        <v>Kent</v>
      </c>
      <c r="AG1374" s="6" t="str">
        <f>Constants!N1261</f>
        <v>T</v>
      </c>
      <c r="AH1374" s="6" t="str">
        <f>Constants!O1261</f>
        <v>T1208 : Nottingham Recovery Network</v>
      </c>
    </row>
    <row r="1375" spans="32:34" ht="18" customHeight="1" x14ac:dyDescent="0.35">
      <c r="AF1375" s="6" t="str">
        <f>Constants!M1262</f>
        <v>Kent</v>
      </c>
      <c r="AG1375" s="6" t="str">
        <f>Constants!N1262</f>
        <v>T</v>
      </c>
      <c r="AH1375" s="6" t="str">
        <f>Constants!O1262</f>
        <v>T1224 : New Oakwood Lodge - Derby Rehab (Phoenix Futures)</v>
      </c>
    </row>
    <row r="1376" spans="32:34" ht="18" customHeight="1" x14ac:dyDescent="0.35">
      <c r="AF1376" s="6" t="str">
        <f>Constants!M1263</f>
        <v>Kent</v>
      </c>
      <c r="AG1376" s="6" t="str">
        <f>Constants!N1263</f>
        <v>U</v>
      </c>
      <c r="AH1376" s="6" t="str">
        <f>Constants!O1263</f>
        <v>U0321 : Forward Trust The Bridges Hull</v>
      </c>
    </row>
    <row r="1377" spans="32:34" ht="18" customHeight="1" x14ac:dyDescent="0.35">
      <c r="AF1377" s="6" t="str">
        <f>Constants!M1264</f>
        <v>Kent</v>
      </c>
      <c r="AG1377" s="6" t="str">
        <f>Constants!N1264</f>
        <v>U</v>
      </c>
      <c r="AH1377" s="6" t="str">
        <f>Constants!O1264</f>
        <v>U0489 : Forward Leeds Adult (Humankind)</v>
      </c>
    </row>
    <row r="1378" spans="32:34" ht="18" customHeight="1" x14ac:dyDescent="0.35">
      <c r="AF1378" s="6" t="str">
        <f>Constants!M1265</f>
        <v>Kent</v>
      </c>
      <c r="AG1378" s="6" t="str">
        <f>Constants!N1265</f>
        <v>U</v>
      </c>
      <c r="AH1378" s="6" t="str">
        <f>Constants!O1265</f>
        <v>U0509 : Doncaster Drugs Service - CDT</v>
      </c>
    </row>
    <row r="1379" spans="32:34" ht="18" customHeight="1" x14ac:dyDescent="0.35">
      <c r="AF1379" s="6" t="str">
        <f>Constants!M1266</f>
        <v>Kent</v>
      </c>
      <c r="AG1379" s="6" t="str">
        <f>Constants!N1266</f>
        <v>U</v>
      </c>
      <c r="AH1379" s="6" t="str">
        <f>Constants!O1266</f>
        <v>U0654 : New Vision Bradford Adult (Humankind)</v>
      </c>
    </row>
    <row r="1380" spans="32:34" ht="18" customHeight="1" x14ac:dyDescent="0.35">
      <c r="AF1380" s="6" t="str">
        <f>Constants!M1267</f>
        <v>Kingston upon Hull</v>
      </c>
      <c r="AG1380" s="6" t="str">
        <f>Constants!N1267</f>
        <v>W</v>
      </c>
      <c r="AH1380" s="6" t="str">
        <f>Constants!O1267</f>
        <v>M0037 : Phoenix Futures Wirral Adult Services</v>
      </c>
    </row>
    <row r="1381" spans="32:34" ht="18" customHeight="1" x14ac:dyDescent="0.35">
      <c r="AF1381" s="6" t="str">
        <f>Constants!M1268</f>
        <v>Kingston upon Hull</v>
      </c>
      <c r="AG1381" s="6" t="str">
        <f>Constants!N1268</f>
        <v>W</v>
      </c>
      <c r="AH1381" s="6" t="str">
        <f>Constants!O1268</f>
        <v>M0189 : OASIS Recovery Communities Runcorn</v>
      </c>
    </row>
    <row r="1382" spans="32:34" ht="18" customHeight="1" x14ac:dyDescent="0.35">
      <c r="AF1382" s="6" t="str">
        <f>Constants!M1269</f>
        <v>Kingston upon Hull</v>
      </c>
      <c r="AG1382" s="6" t="str">
        <f>Constants!N1269</f>
        <v>W</v>
      </c>
      <c r="AH1382" s="6" t="str">
        <f>Constants!O1269</f>
        <v>M0243 : GMMH The Chapman-Barker Unit</v>
      </c>
    </row>
    <row r="1383" spans="32:34" ht="18" customHeight="1" x14ac:dyDescent="0.35">
      <c r="AF1383" s="6" t="str">
        <f>Constants!M1270</f>
        <v>Kingston upon Hull</v>
      </c>
      <c r="AG1383" s="6" t="str">
        <f>Constants!N1270</f>
        <v>W</v>
      </c>
      <c r="AH1383" s="6" t="str">
        <f>Constants!O1270</f>
        <v>M0338 : Salus Withnell Hall</v>
      </c>
    </row>
    <row r="1384" spans="32:34" ht="18" customHeight="1" x14ac:dyDescent="0.35">
      <c r="AF1384" s="6" t="str">
        <f>Constants!M1271</f>
        <v>Kingston upon Hull</v>
      </c>
      <c r="AG1384" s="6" t="str">
        <f>Constants!N1271</f>
        <v>W</v>
      </c>
      <c r="AH1384" s="6" t="str">
        <f>Constants!O1271</f>
        <v>M0357 : Parkland Place Lancashire</v>
      </c>
    </row>
    <row r="1385" spans="32:34" ht="18" customHeight="1" x14ac:dyDescent="0.35">
      <c r="AF1385" s="6" t="str">
        <f>Constants!M1272</f>
        <v>Kingston upon Hull</v>
      </c>
      <c r="AG1385" s="6" t="str">
        <f>Constants!N1272</f>
        <v>N</v>
      </c>
      <c r="AH1385" s="6" t="str">
        <f>Constants!O1272</f>
        <v>N1014 : South Tyneside Substance Misuse Service (Humankind)</v>
      </c>
    </row>
    <row r="1386" spans="32:34" ht="18" customHeight="1" x14ac:dyDescent="0.35">
      <c r="AF1386" s="6" t="str">
        <f>Constants!M1273</f>
        <v>Kingston upon Hull</v>
      </c>
      <c r="AG1386" s="6" t="str">
        <f>Constants!N1273</f>
        <v>N</v>
      </c>
      <c r="AH1386" s="6" t="str">
        <f>Constants!O1273</f>
        <v>N1032 : START Hartlepool Adult</v>
      </c>
    </row>
    <row r="1387" spans="32:34" ht="18" customHeight="1" x14ac:dyDescent="0.35">
      <c r="AF1387" s="6" t="str">
        <f>Constants!M1274</f>
        <v>Kingston upon Hull</v>
      </c>
      <c r="AG1387" s="6" t="str">
        <f>Constants!N1274</f>
        <v>R</v>
      </c>
      <c r="AH1387" s="6" t="str">
        <f>Constants!O1274</f>
        <v>R0516 : With You at Stoke-on-Trent Adult</v>
      </c>
    </row>
    <row r="1388" spans="32:34" ht="18" customHeight="1" x14ac:dyDescent="0.35">
      <c r="AF1388" s="6" t="str">
        <f>Constants!M1275</f>
        <v>Kingston upon Hull</v>
      </c>
      <c r="AG1388" s="6" t="str">
        <f>Constants!N1275</f>
        <v>S</v>
      </c>
      <c r="AH1388" s="6" t="str">
        <f>Constants!O1275</f>
        <v>SG309 : THE NELSON TRUST</v>
      </c>
    </row>
    <row r="1389" spans="32:34" ht="18" customHeight="1" x14ac:dyDescent="0.35">
      <c r="AF1389" s="6" t="str">
        <f>Constants!M1276</f>
        <v>Kingston upon Hull</v>
      </c>
      <c r="AG1389" s="6" t="str">
        <f>Constants!N1276</f>
        <v>U</v>
      </c>
      <c r="AH1389" s="6" t="str">
        <f>Constants!O1276</f>
        <v>U0321 : Forward Trust The Bridges Hull</v>
      </c>
    </row>
    <row r="1390" spans="32:34" ht="18" customHeight="1" x14ac:dyDescent="0.35">
      <c r="AF1390" s="6" t="str">
        <f>Constants!M1277</f>
        <v>Kingston upon Hull</v>
      </c>
      <c r="AG1390" s="6" t="str">
        <f>Constants!N1277</f>
        <v>U</v>
      </c>
      <c r="AH1390" s="6" t="str">
        <f>Constants!O1277</f>
        <v>U0375 : Refresh Hull YP</v>
      </c>
    </row>
    <row r="1391" spans="32:34" ht="18" customHeight="1" x14ac:dyDescent="0.35">
      <c r="AF1391" s="6" t="str">
        <f>Constants!M1278</f>
        <v>Kingston upon Hull</v>
      </c>
      <c r="AG1391" s="6" t="str">
        <f>Constants!N1278</f>
        <v>U</v>
      </c>
      <c r="AH1391" s="6" t="str">
        <f>Constants!O1278</f>
        <v>U0430 : Oasis Recovery Communities Bradford</v>
      </c>
    </row>
    <row r="1392" spans="32:34" ht="18" customHeight="1" x14ac:dyDescent="0.35">
      <c r="AF1392" s="6" t="str">
        <f>Constants!M1279</f>
        <v>Kingston upon Hull</v>
      </c>
      <c r="AG1392" s="6" t="str">
        <f>Constants!N1279</f>
        <v>U</v>
      </c>
      <c r="AH1392" s="6" t="str">
        <f>Constants!O1279</f>
        <v>U0484 : North Yorkshire Horizons Drug and Alcohol Service (Humankind)</v>
      </c>
    </row>
    <row r="1393" spans="32:34" ht="18" customHeight="1" x14ac:dyDescent="0.35">
      <c r="AF1393" s="6" t="str">
        <f>Constants!M1280</f>
        <v>Kingston upon Hull</v>
      </c>
      <c r="AG1393" s="6" t="str">
        <f>Constants!N1280</f>
        <v>U</v>
      </c>
      <c r="AH1393" s="6" t="str">
        <f>Constants!O1280</f>
        <v>U0489 : Forward Leeds Adult (Humankind)</v>
      </c>
    </row>
    <row r="1394" spans="32:34" ht="18" customHeight="1" x14ac:dyDescent="0.35">
      <c r="AF1394" s="6" t="str">
        <f>Constants!M1281</f>
        <v>Kingston upon Hull</v>
      </c>
      <c r="AG1394" s="6" t="str">
        <f>Constants!N1281</f>
        <v>U</v>
      </c>
      <c r="AH1394" s="6" t="str">
        <f>Constants!O1281</f>
        <v>U0494 : East Riding Partnership Treatment Service - Adults</v>
      </c>
    </row>
    <row r="1395" spans="32:34" ht="18" customHeight="1" x14ac:dyDescent="0.35">
      <c r="AF1395" s="6" t="str">
        <f>Constants!M1282</f>
        <v>Kingston upon Hull</v>
      </c>
      <c r="AG1395" s="6" t="str">
        <f>Constants!N1282</f>
        <v>U</v>
      </c>
      <c r="AH1395" s="6" t="str">
        <f>Constants!O1282</f>
        <v>U0495 : East Riding Criminal Justice Service</v>
      </c>
    </row>
    <row r="1396" spans="32:34" ht="18" customHeight="1" x14ac:dyDescent="0.35">
      <c r="AF1396" s="6" t="str">
        <f>Constants!M1283</f>
        <v>Kingston upon Hull</v>
      </c>
      <c r="AG1396" s="6" t="str">
        <f>Constants!N1283</f>
        <v>U</v>
      </c>
      <c r="AH1396" s="6" t="str">
        <f>Constants!O1283</f>
        <v>U0509 : Doncaster Drugs Service - CDT</v>
      </c>
    </row>
    <row r="1397" spans="32:34" ht="18" customHeight="1" x14ac:dyDescent="0.35">
      <c r="AF1397" s="6" t="str">
        <f>Constants!M1284</f>
        <v>Kingston upon Hull</v>
      </c>
      <c r="AG1397" s="6" t="str">
        <f>Constants!N1284</f>
        <v>U</v>
      </c>
      <c r="AH1397" s="6" t="str">
        <f>Constants!O1284</f>
        <v>U0514 : Phoenix Futures Sheffield Adult Service</v>
      </c>
    </row>
    <row r="1398" spans="32:34" ht="18" customHeight="1" x14ac:dyDescent="0.35">
      <c r="AF1398" s="6" t="str">
        <f>Constants!M1285</f>
        <v>Kingston upon Hull</v>
      </c>
      <c r="AG1398" s="6" t="str">
        <f>Constants!N1285</f>
        <v>U</v>
      </c>
      <c r="AH1398" s="6" t="str">
        <f>Constants!O1285</f>
        <v>U0546 : Doncaster SDC - New Beginnings</v>
      </c>
    </row>
    <row r="1399" spans="32:34" ht="18" customHeight="1" x14ac:dyDescent="0.35">
      <c r="AF1399" s="6" t="str">
        <f>Constants!M1286</f>
        <v>Kingston upon Hull</v>
      </c>
      <c r="AG1399" s="6" t="str">
        <f>Constants!N1286</f>
        <v>U</v>
      </c>
      <c r="AH1399" s="6" t="str">
        <f>Constants!O1286</f>
        <v>U0577 : Doncaster Criminal Justice Service</v>
      </c>
    </row>
    <row r="1400" spans="32:34" ht="18" customHeight="1" x14ac:dyDescent="0.35">
      <c r="AF1400" s="6" t="str">
        <f>Constants!M1287</f>
        <v>Kingston upon Hull</v>
      </c>
      <c r="AG1400" s="6" t="str">
        <f>Constants!N1287</f>
        <v>U</v>
      </c>
      <c r="AH1400" s="6" t="str">
        <f>Constants!O1287</f>
        <v>U0637 : Changing Lives York</v>
      </c>
    </row>
    <row r="1401" spans="32:34" ht="18" customHeight="1" x14ac:dyDescent="0.35">
      <c r="AF1401" s="6" t="str">
        <f>Constants!M1288</f>
        <v>Kingston upon Hull</v>
      </c>
      <c r="AG1401" s="6" t="str">
        <f>Constants!N1288</f>
        <v>U</v>
      </c>
      <c r="AH1401" s="6" t="str">
        <f>Constants!O1288</f>
        <v>U0646 : Hull HTFT - Lot 2</v>
      </c>
    </row>
    <row r="1402" spans="32:34" ht="18" customHeight="1" x14ac:dyDescent="0.35">
      <c r="AF1402" s="6" t="str">
        <f>Constants!M1289</f>
        <v>Kingston upon Hull</v>
      </c>
      <c r="AG1402" s="6" t="str">
        <f>Constants!N1289</f>
        <v>U</v>
      </c>
      <c r="AH1402" s="6" t="str">
        <f>Constants!O1289</f>
        <v>U0647 : CGL Hull</v>
      </c>
    </row>
    <row r="1403" spans="32:34" ht="18" customHeight="1" x14ac:dyDescent="0.35">
      <c r="AF1403" s="6" t="str">
        <f>Constants!M1290</f>
        <v>Kingston upon Hull</v>
      </c>
      <c r="AG1403" s="6" t="str">
        <f>Constants!N1290</f>
        <v>U</v>
      </c>
      <c r="AH1403" s="6" t="str">
        <f>Constants!O1290</f>
        <v>U0654 : New Vision Bradford Adult (Humankind)</v>
      </c>
    </row>
    <row r="1404" spans="32:34" ht="18" customHeight="1" x14ac:dyDescent="0.35">
      <c r="AF1404" s="6" t="str">
        <f>Constants!M1291</f>
        <v>Kingston upon Hull</v>
      </c>
      <c r="AG1404" s="6" t="str">
        <f>Constants!N1291</f>
        <v>U</v>
      </c>
      <c r="AH1404" s="6" t="str">
        <f>Constants!O1291</f>
        <v>U0655 : Ark House Rehab Scarborough</v>
      </c>
    </row>
    <row r="1405" spans="32:34" ht="18" customHeight="1" x14ac:dyDescent="0.35">
      <c r="AF1405" s="6" t="str">
        <f>Constants!M1292</f>
        <v>Kingston upon Hull</v>
      </c>
      <c r="AG1405" s="6" t="str">
        <f>Constants!N1292</f>
        <v>U</v>
      </c>
      <c r="AH1405" s="6" t="str">
        <f>Constants!O1292</f>
        <v>U0656 : Aspire Drug &amp; Alcohol Inpatient Doncaster</v>
      </c>
    </row>
    <row r="1406" spans="32:34" ht="18" customHeight="1" x14ac:dyDescent="0.35">
      <c r="AF1406" s="6" t="str">
        <f>Constants!M1293</f>
        <v>Kingston upon Thames</v>
      </c>
      <c r="AG1406" s="6" t="str">
        <f>Constants!N1293</f>
        <v>L</v>
      </c>
      <c r="AH1406" s="6" t="str">
        <f>Constants!O1293</f>
        <v>L1198 : Consortium - Central Team - Lorraine Hewitt House</v>
      </c>
    </row>
    <row r="1407" spans="32:34" ht="18" customHeight="1" x14ac:dyDescent="0.35">
      <c r="AF1407" s="6" t="str">
        <f>Constants!M1294</f>
        <v>Kingston upon Thames</v>
      </c>
      <c r="AG1407" s="6" t="str">
        <f>Constants!N1294</f>
        <v>L</v>
      </c>
      <c r="AH1407" s="6" t="str">
        <f>Constants!O1294</f>
        <v>L1244 : Kingston Wellbeing Service</v>
      </c>
    </row>
    <row r="1408" spans="32:34" ht="18" customHeight="1" x14ac:dyDescent="0.35">
      <c r="AF1408" s="6" t="str">
        <f>Constants!M1295</f>
        <v>Kingston upon Thames</v>
      </c>
      <c r="AG1408" s="6" t="str">
        <f>Constants!N1295</f>
        <v>L</v>
      </c>
      <c r="AH1408" s="6" t="str">
        <f>Constants!O1295</f>
        <v>L1275 : INSPIRE Sutton</v>
      </c>
    </row>
    <row r="1409" spans="32:34" ht="18" customHeight="1" x14ac:dyDescent="0.35">
      <c r="AF1409" s="6" t="str">
        <f>Constants!M1296</f>
        <v>Kingston upon Thames</v>
      </c>
      <c r="AG1409" s="6" t="str">
        <f>Constants!N1296</f>
        <v>L</v>
      </c>
      <c r="AH1409" s="6" t="str">
        <f>Constants!O1296</f>
        <v>L1292 : Addictions Recovery Community Hounslow (ARC Hounslow)</v>
      </c>
    </row>
    <row r="1410" spans="32:34" ht="18" customHeight="1" x14ac:dyDescent="0.35">
      <c r="AF1410" s="6" t="str">
        <f>Constants!M1297</f>
        <v>Kingston upon Thames</v>
      </c>
      <c r="AG1410" s="6" t="str">
        <f>Constants!N1297</f>
        <v>L</v>
      </c>
      <c r="AH1410" s="6" t="str">
        <f>Constants!O1297</f>
        <v>L1308 : Guy's and St Thomas' NHS Foundation Trust Inpatient Detox Unit</v>
      </c>
    </row>
    <row r="1411" spans="32:34" ht="18" customHeight="1" x14ac:dyDescent="0.35">
      <c r="AF1411" s="6" t="str">
        <f>Constants!M1298</f>
        <v>Kingston upon Thames</v>
      </c>
      <c r="AG1411" s="6" t="str">
        <f>Constants!N1298</f>
        <v>L</v>
      </c>
      <c r="AH1411" s="6" t="str">
        <f>Constants!O1298</f>
        <v>L1312 : Guy's and St Thomas' NHS Foundation Trust Non-rough sleeping Addictions Clinical Care Suite</v>
      </c>
    </row>
    <row r="1412" spans="32:34" ht="18" customHeight="1" x14ac:dyDescent="0.35">
      <c r="AF1412" s="6" t="str">
        <f>Constants!M1299</f>
        <v>Kingston upon Thames</v>
      </c>
      <c r="AG1412" s="6" t="str">
        <f>Constants!N1299</f>
        <v>L</v>
      </c>
      <c r="AH1412" s="6" t="str">
        <f>Constants!O1299</f>
        <v>L1318 : Via - Kingston</v>
      </c>
    </row>
    <row r="1413" spans="32:34" ht="18" customHeight="1" x14ac:dyDescent="0.35">
      <c r="AF1413" s="6" t="str">
        <f>Constants!M1300</f>
        <v>Kingston upon Thames</v>
      </c>
      <c r="AG1413" s="6" t="str">
        <f>Constants!N1300</f>
        <v>W</v>
      </c>
      <c r="AH1413" s="6" t="str">
        <f>Constants!O1300</f>
        <v>M0037 : Phoenix Futures Wirral Adult Services</v>
      </c>
    </row>
    <row r="1414" spans="32:34" ht="18" customHeight="1" x14ac:dyDescent="0.35">
      <c r="AF1414" s="6" t="str">
        <f>Constants!M1301</f>
        <v>Kingston upon Thames</v>
      </c>
      <c r="AG1414" s="6" t="str">
        <f>Constants!N1301</f>
        <v>P</v>
      </c>
      <c r="AH1414" s="6" t="str">
        <f>Constants!O1301</f>
        <v>P0523 : ANA</v>
      </c>
    </row>
    <row r="1415" spans="32:34" ht="18" customHeight="1" x14ac:dyDescent="0.35">
      <c r="AF1415" s="6" t="str">
        <f>Constants!M1302</f>
        <v>Kingston upon Thames</v>
      </c>
      <c r="AG1415" s="6" t="str">
        <f>Constants!N1302</f>
        <v>P</v>
      </c>
      <c r="AH1415" s="6" t="str">
        <f>Constants!O1302</f>
        <v>P0835 : Kenward Residential</v>
      </c>
    </row>
    <row r="1416" spans="32:34" ht="18" customHeight="1" x14ac:dyDescent="0.35">
      <c r="AF1416" s="6" t="str">
        <f>Constants!M1303</f>
        <v>Kingston upon Thames</v>
      </c>
      <c r="AG1416" s="6" t="str">
        <f>Constants!N1303</f>
        <v>P</v>
      </c>
      <c r="AH1416" s="6" t="str">
        <f>Constants!O1303</f>
        <v>P1089 : I-Access North West Surrey</v>
      </c>
    </row>
    <row r="1417" spans="32:34" ht="18" customHeight="1" x14ac:dyDescent="0.35">
      <c r="AF1417" s="6" t="str">
        <f>Constants!M1304</f>
        <v>Kingston upon Thames</v>
      </c>
      <c r="AG1417" s="6" t="str">
        <f>Constants!N1304</f>
        <v>P</v>
      </c>
      <c r="AH1417" s="6" t="str">
        <f>Constants!O1304</f>
        <v>P1090 : I-Access East Surrey</v>
      </c>
    </row>
    <row r="1418" spans="32:34" ht="18" customHeight="1" x14ac:dyDescent="0.35">
      <c r="AF1418" s="6" t="str">
        <f>Constants!M1305</f>
        <v>Kingston upon Thames</v>
      </c>
      <c r="AG1418" s="6" t="str">
        <f>Constants!N1305</f>
        <v>P</v>
      </c>
      <c r="AH1418" s="6" t="str">
        <f>Constants!O1305</f>
        <v>P1091 : I-Access South West Surrey</v>
      </c>
    </row>
    <row r="1419" spans="32:34" ht="18" customHeight="1" x14ac:dyDescent="0.35">
      <c r="AF1419" s="6" t="str">
        <f>Constants!M1306</f>
        <v>Kingston upon Thames</v>
      </c>
      <c r="AG1419" s="6" t="str">
        <f>Constants!N1306</f>
        <v>Q</v>
      </c>
      <c r="AH1419" s="6" t="str">
        <f>Constants!O1306</f>
        <v>Q1311 : Hebron Trust</v>
      </c>
    </row>
    <row r="1420" spans="32:34" ht="18" customHeight="1" x14ac:dyDescent="0.35">
      <c r="AF1420" s="6" t="str">
        <f>Constants!M1307</f>
        <v>Kingston upon Thames</v>
      </c>
      <c r="AG1420" s="6" t="str">
        <f>Constants!N1307</f>
        <v>Q</v>
      </c>
      <c r="AH1420" s="6" t="str">
        <f>Constants!O1307</f>
        <v>Q1647 : Via - Passmores House</v>
      </c>
    </row>
    <row r="1421" spans="32:34" ht="18" customHeight="1" x14ac:dyDescent="0.35">
      <c r="AF1421" s="6" t="str">
        <f>Constants!M1308</f>
        <v>Kingston upon Thames</v>
      </c>
      <c r="AG1421" s="6" t="str">
        <f>Constants!N1308</f>
        <v>S</v>
      </c>
      <c r="AH1421" s="6" t="str">
        <f>Constants!O1308</f>
        <v>SJ207 : Western Counselling</v>
      </c>
    </row>
    <row r="1422" spans="32:34" ht="18" customHeight="1" x14ac:dyDescent="0.35">
      <c r="AF1422" s="6" t="str">
        <f>Constants!M1309</f>
        <v>Kirklees</v>
      </c>
      <c r="AG1422" s="6" t="str">
        <f>Constants!N1309</f>
        <v>W</v>
      </c>
      <c r="AH1422" s="6" t="str">
        <f>Constants!O1309</f>
        <v>M0037 : Phoenix Futures Wirral Adult Services</v>
      </c>
    </row>
    <row r="1423" spans="32:34" ht="18" customHeight="1" x14ac:dyDescent="0.35">
      <c r="AF1423" s="6" t="str">
        <f>Constants!M1310</f>
        <v>Kirklees</v>
      </c>
      <c r="AG1423" s="6" t="str">
        <f>Constants!N1310</f>
        <v>W</v>
      </c>
      <c r="AH1423" s="6" t="str">
        <f>Constants!O1310</f>
        <v>M0243 : GMMH The Chapman-Barker Unit</v>
      </c>
    </row>
    <row r="1424" spans="32:34" ht="18" customHeight="1" x14ac:dyDescent="0.35">
      <c r="AF1424" s="6" t="str">
        <f>Constants!M1311</f>
        <v>Kirklees</v>
      </c>
      <c r="AG1424" s="6" t="str">
        <f>Constants!N1311</f>
        <v>W</v>
      </c>
      <c r="AH1424" s="6" t="str">
        <f>Constants!O1311</f>
        <v>M0309 : Cyngor Alcohol Information Service (CAIS)</v>
      </c>
    </row>
    <row r="1425" spans="32:34" ht="18" customHeight="1" x14ac:dyDescent="0.35">
      <c r="AF1425" s="6" t="str">
        <f>Constants!M1312</f>
        <v>Kirklees</v>
      </c>
      <c r="AG1425" s="6" t="str">
        <f>Constants!N1312</f>
        <v>W</v>
      </c>
      <c r="AH1425" s="6" t="str">
        <f>Constants!O1312</f>
        <v>M0352 : Acquiesce</v>
      </c>
    </row>
    <row r="1426" spans="32:34" ht="18" customHeight="1" x14ac:dyDescent="0.35">
      <c r="AF1426" s="6" t="str">
        <f>Constants!M1313</f>
        <v>Kirklees</v>
      </c>
      <c r="AG1426" s="6" t="str">
        <f>Constants!N1313</f>
        <v>W</v>
      </c>
      <c r="AH1426" s="6" t="str">
        <f>Constants!O1313</f>
        <v>M0354 : Turning Point Oldham ROAR</v>
      </c>
    </row>
    <row r="1427" spans="32:34" ht="18" customHeight="1" x14ac:dyDescent="0.35">
      <c r="AF1427" s="6" t="str">
        <f>Constants!M1314</f>
        <v>Kirklees</v>
      </c>
      <c r="AG1427" s="6" t="str">
        <f>Constants!N1314</f>
        <v>W</v>
      </c>
      <c r="AH1427" s="6" t="str">
        <f>Constants!O1314</f>
        <v>M0357 : Parkland Place Lancashire</v>
      </c>
    </row>
    <row r="1428" spans="32:34" ht="18" customHeight="1" x14ac:dyDescent="0.35">
      <c r="AF1428" s="6" t="str">
        <f>Constants!M1315</f>
        <v>Kirklees</v>
      </c>
      <c r="AG1428" s="6" t="str">
        <f>Constants!N1315</f>
        <v>R</v>
      </c>
      <c r="AH1428" s="6" t="str">
        <f>Constants!O1315</f>
        <v>R0473 : IRiS</v>
      </c>
    </row>
    <row r="1429" spans="32:34" ht="18" customHeight="1" x14ac:dyDescent="0.35">
      <c r="AF1429" s="6" t="str">
        <f>Constants!M1316</f>
        <v>Kirklees</v>
      </c>
      <c r="AG1429" s="6" t="str">
        <f>Constants!N1316</f>
        <v>S</v>
      </c>
      <c r="AH1429" s="6" t="str">
        <f>Constants!O1316</f>
        <v>SD303 : BOSENCE FARM COMMUNITY LTD</v>
      </c>
    </row>
    <row r="1430" spans="32:34" ht="18" customHeight="1" x14ac:dyDescent="0.35">
      <c r="AF1430" s="6" t="str">
        <f>Constants!M1317</f>
        <v>Kirklees</v>
      </c>
      <c r="AG1430" s="6" t="str">
        <f>Constants!N1317</f>
        <v>T</v>
      </c>
      <c r="AH1430" s="6" t="str">
        <f>Constants!O1317</f>
        <v>T1224 : New Oakwood Lodge - Derby Rehab (Phoenix Futures)</v>
      </c>
    </row>
    <row r="1431" spans="32:34" ht="18" customHeight="1" x14ac:dyDescent="0.35">
      <c r="AF1431" s="6" t="str">
        <f>Constants!M1318</f>
        <v>Kirklees</v>
      </c>
      <c r="AG1431" s="6" t="str">
        <f>Constants!N1318</f>
        <v>U</v>
      </c>
      <c r="AH1431" s="6" t="str">
        <f>Constants!O1318</f>
        <v>U0039 : Wakefield Inspiring Recovery</v>
      </c>
    </row>
    <row r="1432" spans="32:34" ht="18" customHeight="1" x14ac:dyDescent="0.35">
      <c r="AF1432" s="6" t="str">
        <f>Constants!M1319</f>
        <v>Kirklees</v>
      </c>
      <c r="AG1432" s="6" t="str">
        <f>Constants!N1319</f>
        <v>U</v>
      </c>
      <c r="AH1432" s="6" t="str">
        <f>Constants!O1319</f>
        <v>U0430 : Oasis Recovery Communities Bradford</v>
      </c>
    </row>
    <row r="1433" spans="32:34" ht="18" customHeight="1" x14ac:dyDescent="0.35">
      <c r="AF1433" s="6" t="str">
        <f>Constants!M1320</f>
        <v>Kirklees</v>
      </c>
      <c r="AG1433" s="6" t="str">
        <f>Constants!N1320</f>
        <v>U</v>
      </c>
      <c r="AH1433" s="6" t="str">
        <f>Constants!O1320</f>
        <v>U0447 : CGL Kirklees YP</v>
      </c>
    </row>
    <row r="1434" spans="32:34" ht="18" customHeight="1" x14ac:dyDescent="0.35">
      <c r="AF1434" s="6" t="str">
        <f>Constants!M1321</f>
        <v>Kirklees</v>
      </c>
      <c r="AG1434" s="6" t="str">
        <f>Constants!N1321</f>
        <v>U</v>
      </c>
      <c r="AH1434" s="6" t="str">
        <f>Constants!O1321</f>
        <v>U0484 : North Yorkshire Horizons Drug and Alcohol Service (Humankind)</v>
      </c>
    </row>
    <row r="1435" spans="32:34" ht="18" customHeight="1" x14ac:dyDescent="0.35">
      <c r="AF1435" s="6" t="str">
        <f>Constants!M1322</f>
        <v>Kirklees</v>
      </c>
      <c r="AG1435" s="6" t="str">
        <f>Constants!N1322</f>
        <v>U</v>
      </c>
      <c r="AH1435" s="6" t="str">
        <f>Constants!O1322</f>
        <v>U0488 : Calderdale Drug and Alcohol Service (Humankind)</v>
      </c>
    </row>
    <row r="1436" spans="32:34" ht="18" customHeight="1" x14ac:dyDescent="0.35">
      <c r="AF1436" s="6" t="str">
        <f>Constants!M1323</f>
        <v>Kirklees</v>
      </c>
      <c r="AG1436" s="6" t="str">
        <f>Constants!N1323</f>
        <v>U</v>
      </c>
      <c r="AH1436" s="6" t="str">
        <f>Constants!O1323</f>
        <v>U0489 : Forward Leeds Adult (Humankind)</v>
      </c>
    </row>
    <row r="1437" spans="32:34" ht="18" customHeight="1" x14ac:dyDescent="0.35">
      <c r="AF1437" s="6" t="str">
        <f>Constants!M1324</f>
        <v>Kirklees</v>
      </c>
      <c r="AG1437" s="6" t="str">
        <f>Constants!N1324</f>
        <v>U</v>
      </c>
      <c r="AH1437" s="6" t="str">
        <f>Constants!O1324</f>
        <v>U0509 : Doncaster Drugs Service - CDT</v>
      </c>
    </row>
    <row r="1438" spans="32:34" ht="18" customHeight="1" x14ac:dyDescent="0.35">
      <c r="AF1438" s="6" t="str">
        <f>Constants!M1325</f>
        <v>Kirklees</v>
      </c>
      <c r="AG1438" s="6" t="str">
        <f>Constants!N1325</f>
        <v>U</v>
      </c>
      <c r="AH1438" s="6" t="str">
        <f>Constants!O1325</f>
        <v>U0514 : Phoenix Futures Sheffield Adult Service</v>
      </c>
    </row>
    <row r="1439" spans="32:34" ht="18" customHeight="1" x14ac:dyDescent="0.35">
      <c r="AF1439" s="6" t="str">
        <f>Constants!M1326</f>
        <v>Kirklees</v>
      </c>
      <c r="AG1439" s="6" t="str">
        <f>Constants!N1326</f>
        <v>U</v>
      </c>
      <c r="AH1439" s="6" t="str">
        <f>Constants!O1326</f>
        <v>U0635 : Barnsley Substance Misuse Service (Humankind)</v>
      </c>
    </row>
    <row r="1440" spans="32:34" ht="18" customHeight="1" x14ac:dyDescent="0.35">
      <c r="AF1440" s="6" t="str">
        <f>Constants!M1327</f>
        <v>Kirklees</v>
      </c>
      <c r="AG1440" s="6" t="str">
        <f>Constants!N1327</f>
        <v>U</v>
      </c>
      <c r="AH1440" s="6" t="str">
        <f>Constants!O1327</f>
        <v>U0636 : Calderdale Young People Service (Humankind)</v>
      </c>
    </row>
    <row r="1441" spans="32:34" ht="18" customHeight="1" x14ac:dyDescent="0.35">
      <c r="AF1441" s="6" t="str">
        <f>Constants!M1328</f>
        <v>Kirklees</v>
      </c>
      <c r="AG1441" s="6" t="str">
        <f>Constants!N1328</f>
        <v>U</v>
      </c>
      <c r="AH1441" s="6" t="str">
        <f>Constants!O1328</f>
        <v>U0639 : CGL Bradford New Directions (deactive)</v>
      </c>
    </row>
    <row r="1442" spans="32:34" ht="18" customHeight="1" x14ac:dyDescent="0.35">
      <c r="AF1442" s="6" t="str">
        <f>Constants!M1329</f>
        <v>Kirklees</v>
      </c>
      <c r="AG1442" s="6" t="str">
        <f>Constants!N1329</f>
        <v>U</v>
      </c>
      <c r="AH1442" s="6" t="str">
        <f>Constants!O1329</f>
        <v>U0645 : CGL Kirklees</v>
      </c>
    </row>
    <row r="1443" spans="32:34" ht="18" customHeight="1" x14ac:dyDescent="0.35">
      <c r="AF1443" s="6" t="str">
        <f>Constants!M1330</f>
        <v>Kirklees</v>
      </c>
      <c r="AG1443" s="6" t="str">
        <f>Constants!N1330</f>
        <v>U</v>
      </c>
      <c r="AH1443" s="6" t="str">
        <f>Constants!O1330</f>
        <v>U0654 : New Vision Bradford Adult (Humankind)</v>
      </c>
    </row>
    <row r="1444" spans="32:34" ht="18" customHeight="1" x14ac:dyDescent="0.35">
      <c r="AF1444" s="6" t="str">
        <f>Constants!M1331</f>
        <v>Kirklees</v>
      </c>
      <c r="AG1444" s="6" t="str">
        <f>Constants!N1331</f>
        <v>W</v>
      </c>
      <c r="AH1444" s="6" t="str">
        <f>Constants!O1331</f>
        <v>W0444 : Turning Point Smithfield Detox</v>
      </c>
    </row>
    <row r="1445" spans="32:34" ht="18" customHeight="1" x14ac:dyDescent="0.35">
      <c r="AF1445" s="6" t="str">
        <f>Constants!M1332</f>
        <v>Knowsley</v>
      </c>
      <c r="AG1445" s="6" t="str">
        <f>Constants!N1332</f>
        <v>W</v>
      </c>
      <c r="AH1445" s="6" t="str">
        <f>Constants!O1332</f>
        <v>M0010 : MERC Brook Place</v>
      </c>
    </row>
    <row r="1446" spans="32:34" ht="18" customHeight="1" x14ac:dyDescent="0.35">
      <c r="AF1446" s="6" t="str">
        <f>Constants!M1333</f>
        <v>Knowsley</v>
      </c>
      <c r="AG1446" s="6" t="str">
        <f>Constants!N1333</f>
        <v>W</v>
      </c>
      <c r="AH1446" s="6" t="str">
        <f>Constants!O1333</f>
        <v>M0037 : Phoenix Futures Wirral Adult Services</v>
      </c>
    </row>
    <row r="1447" spans="32:34" ht="18" customHeight="1" x14ac:dyDescent="0.35">
      <c r="AF1447" s="6" t="str">
        <f>Constants!M1334</f>
        <v>Knowsley</v>
      </c>
      <c r="AG1447" s="6" t="str">
        <f>Constants!N1334</f>
        <v>W</v>
      </c>
      <c r="AH1447" s="6" t="str">
        <f>Constants!O1334</f>
        <v>M0092 : MERC DRR</v>
      </c>
    </row>
    <row r="1448" spans="32:34" ht="18" customHeight="1" x14ac:dyDescent="0.35">
      <c r="AF1448" s="6" t="str">
        <f>Constants!M1335</f>
        <v>Knowsley</v>
      </c>
      <c r="AG1448" s="6" t="str">
        <f>Constants!N1335</f>
        <v>W</v>
      </c>
      <c r="AH1448" s="6" t="str">
        <f>Constants!O1335</f>
        <v>M0243 : GMMH The Chapman-Barker Unit</v>
      </c>
    </row>
    <row r="1449" spans="32:34" ht="18" customHeight="1" x14ac:dyDescent="0.35">
      <c r="AF1449" s="6" t="str">
        <f>Constants!M1336</f>
        <v>Knowsley</v>
      </c>
      <c r="AG1449" s="6" t="str">
        <f>Constants!N1336</f>
        <v>W</v>
      </c>
      <c r="AH1449" s="6" t="str">
        <f>Constants!O1336</f>
        <v>M0312 : CGL Knowsley IRS</v>
      </c>
    </row>
    <row r="1450" spans="32:34" ht="18" customHeight="1" x14ac:dyDescent="0.35">
      <c r="AF1450" s="6" t="str">
        <f>Constants!M1337</f>
        <v>Knowsley</v>
      </c>
      <c r="AG1450" s="6" t="str">
        <f>Constants!N1337</f>
        <v>W</v>
      </c>
      <c r="AH1450" s="6" t="str">
        <f>Constants!O1337</f>
        <v>M0321 : Tom Harrison House</v>
      </c>
    </row>
    <row r="1451" spans="32:34" ht="18" customHeight="1" x14ac:dyDescent="0.35">
      <c r="AF1451" s="6" t="str">
        <f>Constants!M1338</f>
        <v>Knowsley</v>
      </c>
      <c r="AG1451" s="6" t="str">
        <f>Constants!N1338</f>
        <v>W</v>
      </c>
      <c r="AH1451" s="6" t="str">
        <f>Constants!O1338</f>
        <v>M0342 : We Are With You - Liverpool Integrated Treatment Service</v>
      </c>
    </row>
    <row r="1452" spans="32:34" ht="18" customHeight="1" x14ac:dyDescent="0.35">
      <c r="AF1452" s="6" t="str">
        <f>Constants!M1339</f>
        <v>Knowsley</v>
      </c>
      <c r="AG1452" s="6" t="str">
        <f>Constants!N1339</f>
        <v>Q</v>
      </c>
      <c r="AH1452" s="6" t="str">
        <f>Constants!O1339</f>
        <v>Q1758 : Addiction Recovery Community MK</v>
      </c>
    </row>
    <row r="1453" spans="32:34" ht="18" customHeight="1" x14ac:dyDescent="0.35">
      <c r="AF1453" s="6" t="str">
        <f>Constants!M1340</f>
        <v>Lambeth</v>
      </c>
      <c r="AG1453" s="6" t="str">
        <f>Constants!N1340</f>
        <v>L</v>
      </c>
      <c r="AH1453" s="6" t="str">
        <f>Constants!O1340</f>
        <v>L0330 : Equinox (Detox)</v>
      </c>
    </row>
    <row r="1454" spans="32:34" ht="18" customHeight="1" x14ac:dyDescent="0.35">
      <c r="AF1454" s="6" t="str">
        <f>Constants!M1341</f>
        <v>Lambeth</v>
      </c>
      <c r="AG1454" s="6" t="str">
        <f>Constants!N1341</f>
        <v>L</v>
      </c>
      <c r="AH1454" s="6" t="str">
        <f>Constants!O1341</f>
        <v>L0658 : SLAM Lambeth DTTO/DRR</v>
      </c>
    </row>
    <row r="1455" spans="32:34" ht="18" customHeight="1" x14ac:dyDescent="0.35">
      <c r="AF1455" s="6" t="str">
        <f>Constants!M1342</f>
        <v>Lambeth</v>
      </c>
      <c r="AG1455" s="6" t="str">
        <f>Constants!N1342</f>
        <v>L</v>
      </c>
      <c r="AH1455" s="6" t="str">
        <f>Constants!O1342</f>
        <v>L0978 : Lambeth Youth Offending Service</v>
      </c>
    </row>
    <row r="1456" spans="32:34" ht="18" customHeight="1" x14ac:dyDescent="0.35">
      <c r="AF1456" s="6" t="str">
        <f>Constants!M1343</f>
        <v>Lambeth</v>
      </c>
      <c r="AG1456" s="6" t="str">
        <f>Constants!N1343</f>
        <v>L</v>
      </c>
      <c r="AH1456" s="6" t="str">
        <f>Constants!O1343</f>
        <v>L1179 : CGL Bromley Adult SMS</v>
      </c>
    </row>
    <row r="1457" spans="32:34" ht="18" customHeight="1" x14ac:dyDescent="0.35">
      <c r="AF1457" s="6" t="str">
        <f>Constants!M1344</f>
        <v>Lambeth</v>
      </c>
      <c r="AG1457" s="6" t="str">
        <f>Constants!N1344</f>
        <v>L</v>
      </c>
      <c r="AH1457" s="6" t="str">
        <f>Constants!O1344</f>
        <v>L1195 : Consortium - Assessment and Treatment Team - Lorraine Hewitt House</v>
      </c>
    </row>
    <row r="1458" spans="32:34" ht="18" customHeight="1" x14ac:dyDescent="0.35">
      <c r="AF1458" s="6" t="str">
        <f>Constants!M1345</f>
        <v>Lambeth</v>
      </c>
      <c r="AG1458" s="6" t="str">
        <f>Constants!N1345</f>
        <v>L</v>
      </c>
      <c r="AH1458" s="6" t="str">
        <f>Constants!O1345</f>
        <v>L1198 : Consortium - Central Team - Lorraine Hewitt House</v>
      </c>
    </row>
    <row r="1459" spans="32:34" ht="18" customHeight="1" x14ac:dyDescent="0.35">
      <c r="AF1459" s="6" t="str">
        <f>Constants!M1346</f>
        <v>Lambeth</v>
      </c>
      <c r="AG1459" s="6" t="str">
        <f>Constants!N1346</f>
        <v>L</v>
      </c>
      <c r="AH1459" s="6" t="str">
        <f>Constants!O1346</f>
        <v>L1199 : Consortium - Shared Care</v>
      </c>
    </row>
    <row r="1460" spans="32:34" ht="18" customHeight="1" x14ac:dyDescent="0.35">
      <c r="AF1460" s="6" t="str">
        <f>Constants!M1347</f>
        <v>Lambeth</v>
      </c>
      <c r="AG1460" s="6" t="str">
        <f>Constants!N1347</f>
        <v>L</v>
      </c>
      <c r="AH1460" s="6" t="str">
        <f>Constants!O1347</f>
        <v>L1219 : Janus Enterprise</v>
      </c>
    </row>
    <row r="1461" spans="32:34" ht="18" customHeight="1" x14ac:dyDescent="0.35">
      <c r="AF1461" s="6" t="str">
        <f>Constants!M1348</f>
        <v>Lambeth</v>
      </c>
      <c r="AG1461" s="6" t="str">
        <f>Constants!N1348</f>
        <v>L</v>
      </c>
      <c r="AH1461" s="6" t="str">
        <f>Constants!O1348</f>
        <v>L1256 : Croydon Adult Recovery Network</v>
      </c>
    </row>
    <row r="1462" spans="32:34" ht="18" customHeight="1" x14ac:dyDescent="0.35">
      <c r="AF1462" s="6" t="str">
        <f>Constants!M1349</f>
        <v>Lambeth</v>
      </c>
      <c r="AG1462" s="6" t="str">
        <f>Constants!N1349</f>
        <v>L</v>
      </c>
      <c r="AH1462" s="6" t="str">
        <f>Constants!O1349</f>
        <v>L1262 : SLAM ADD Wandsworth Opioid</v>
      </c>
    </row>
    <row r="1463" spans="32:34" ht="18" customHeight="1" x14ac:dyDescent="0.35">
      <c r="AF1463" s="6" t="str">
        <f>Constants!M1350</f>
        <v>Lambeth</v>
      </c>
      <c r="AG1463" s="6" t="str">
        <f>Constants!N1350</f>
        <v>L</v>
      </c>
      <c r="AH1463" s="6" t="str">
        <f>Constants!O1350</f>
        <v>L1263 : SLAM ADD Wandsworth Primary Care</v>
      </c>
    </row>
    <row r="1464" spans="32:34" ht="18" customHeight="1" x14ac:dyDescent="0.35">
      <c r="AF1464" s="6" t="str">
        <f>Constants!M1351</f>
        <v>Lambeth</v>
      </c>
      <c r="AG1464" s="6" t="str">
        <f>Constants!N1351</f>
        <v>L</v>
      </c>
      <c r="AH1464" s="6" t="str">
        <f>Constants!O1351</f>
        <v>L1275 : INSPIRE Sutton</v>
      </c>
    </row>
    <row r="1465" spans="32:34" ht="18" customHeight="1" x14ac:dyDescent="0.35">
      <c r="AF1465" s="6" t="str">
        <f>Constants!M1352</f>
        <v>Lambeth</v>
      </c>
      <c r="AG1465" s="6" t="str">
        <f>Constants!N1352</f>
        <v>L</v>
      </c>
      <c r="AH1465" s="6" t="str">
        <f>Constants!O1352</f>
        <v>L1279 : Drug and Alcohol Wellbeing Service (DAWS)</v>
      </c>
    </row>
    <row r="1466" spans="32:34" ht="18" customHeight="1" x14ac:dyDescent="0.35">
      <c r="AF1466" s="6" t="str">
        <f>Constants!M1353</f>
        <v>Lambeth</v>
      </c>
      <c r="AG1466" s="6" t="str">
        <f>Constants!N1353</f>
        <v>L</v>
      </c>
      <c r="AH1466" s="6" t="str">
        <f>Constants!O1353</f>
        <v>L1286 : ODAAT HOPE WORLDWIDE</v>
      </c>
    </row>
    <row r="1467" spans="32:34" ht="18" customHeight="1" x14ac:dyDescent="0.35">
      <c r="AF1467" s="6" t="str">
        <f>Constants!M1354</f>
        <v>Lambeth</v>
      </c>
      <c r="AG1467" s="6" t="str">
        <f>Constants!N1354</f>
        <v>L</v>
      </c>
      <c r="AH1467" s="6" t="str">
        <f>Constants!O1354</f>
        <v>L1288 : Better Lives - Islington</v>
      </c>
    </row>
    <row r="1468" spans="32:34" ht="18" customHeight="1" x14ac:dyDescent="0.35">
      <c r="AF1468" s="6" t="str">
        <f>Constants!M1355</f>
        <v>Lambeth</v>
      </c>
      <c r="AG1468" s="6" t="str">
        <f>Constants!N1355</f>
        <v>L</v>
      </c>
      <c r="AH1468" s="6" t="str">
        <f>Constants!O1355</f>
        <v>L1297 : ADD Wandsworth Day Programme</v>
      </c>
    </row>
    <row r="1469" spans="32:34" ht="18" customHeight="1" x14ac:dyDescent="0.35">
      <c r="AF1469" s="6" t="str">
        <f>Constants!M1356</f>
        <v>Lambeth</v>
      </c>
      <c r="AG1469" s="6" t="str">
        <f>Constants!N1356</f>
        <v>L</v>
      </c>
      <c r="AH1469" s="6" t="str">
        <f>Constants!O1356</f>
        <v>L1303 : City and Hackney Recovery Service</v>
      </c>
    </row>
    <row r="1470" spans="32:34" ht="18" customHeight="1" x14ac:dyDescent="0.35">
      <c r="AF1470" s="6" t="str">
        <f>Constants!M1357</f>
        <v>Lambeth</v>
      </c>
      <c r="AG1470" s="6" t="str">
        <f>Constants!N1357</f>
        <v>L</v>
      </c>
      <c r="AH1470" s="6" t="str">
        <f>Constants!O1357</f>
        <v>L1308 : Guy's and St Thomas' NHS Foundation Trust Inpatient Detox Unit</v>
      </c>
    </row>
    <row r="1471" spans="32:34" ht="18" customHeight="1" x14ac:dyDescent="0.35">
      <c r="AF1471" s="6" t="str">
        <f>Constants!M1358</f>
        <v>Lambeth</v>
      </c>
      <c r="AG1471" s="6" t="str">
        <f>Constants!N1358</f>
        <v>L</v>
      </c>
      <c r="AH1471" s="6" t="str">
        <f>Constants!O1358</f>
        <v>L1310 : Drug and Alcohol Wellbeing Service Kensington and Chelsea</v>
      </c>
    </row>
    <row r="1472" spans="32:34" ht="18" customHeight="1" x14ac:dyDescent="0.35">
      <c r="AF1472" s="6" t="str">
        <f>Constants!M1359</f>
        <v>Lambeth</v>
      </c>
      <c r="AG1472" s="6" t="str">
        <f>Constants!N1359</f>
        <v>L</v>
      </c>
      <c r="AH1472" s="6" t="str">
        <f>Constants!O1359</f>
        <v>L1311 : CGL Croydon Adult</v>
      </c>
    </row>
    <row r="1473" spans="32:34" ht="18" customHeight="1" x14ac:dyDescent="0.35">
      <c r="AF1473" s="6" t="str">
        <f>Constants!M1360</f>
        <v>Lambeth</v>
      </c>
      <c r="AG1473" s="6" t="str">
        <f>Constants!N1360</f>
        <v>L</v>
      </c>
      <c r="AH1473" s="6" t="str">
        <f>Constants!O1360</f>
        <v>L1312 : Guy's and St Thomas' NHS Foundation Trust Non-rough sleeping Addictions Clinical Care Suite</v>
      </c>
    </row>
    <row r="1474" spans="32:34" ht="18" customHeight="1" x14ac:dyDescent="0.35">
      <c r="AF1474" s="6" t="str">
        <f>Constants!M1361</f>
        <v>Lambeth</v>
      </c>
      <c r="AG1474" s="6" t="str">
        <f>Constants!N1361</f>
        <v>L</v>
      </c>
      <c r="AH1474" s="6" t="str">
        <f>Constants!O1361</f>
        <v>L5046 : Mount Carmel (Rehab)</v>
      </c>
    </row>
    <row r="1475" spans="32:34" ht="18" customHeight="1" x14ac:dyDescent="0.35">
      <c r="AF1475" s="6" t="str">
        <f>Constants!M1362</f>
        <v>Lambeth</v>
      </c>
      <c r="AG1475" s="6" t="str">
        <f>Constants!N1362</f>
        <v>W</v>
      </c>
      <c r="AH1475" s="6" t="str">
        <f>Constants!O1362</f>
        <v>M0037 : Phoenix Futures Wirral Adult Services</v>
      </c>
    </row>
    <row r="1476" spans="32:34" ht="18" customHeight="1" x14ac:dyDescent="0.35">
      <c r="AF1476" s="6" t="str">
        <f>Constants!M1363</f>
        <v>Lambeth</v>
      </c>
      <c r="AG1476" s="6" t="str">
        <f>Constants!N1363</f>
        <v>P</v>
      </c>
      <c r="AH1476" s="6" t="str">
        <f>Constants!O1363</f>
        <v>P0523 : ANA</v>
      </c>
    </row>
    <row r="1477" spans="32:34" ht="18" customHeight="1" x14ac:dyDescent="0.35">
      <c r="AF1477" s="6" t="str">
        <f>Constants!M1364</f>
        <v>Lambeth</v>
      </c>
      <c r="AG1477" s="6" t="str">
        <f>Constants!N1364</f>
        <v>P</v>
      </c>
      <c r="AH1477" s="6" t="str">
        <f>Constants!O1364</f>
        <v>P0544 : Francis HouseStreetsceneSouthampton</v>
      </c>
    </row>
    <row r="1478" spans="32:34" ht="18" customHeight="1" x14ac:dyDescent="0.35">
      <c r="AF1478" s="6" t="str">
        <f>Constants!M1365</f>
        <v>Lambeth</v>
      </c>
      <c r="AG1478" s="6" t="str">
        <f>Constants!N1365</f>
        <v>P</v>
      </c>
      <c r="AH1478" s="6" t="str">
        <f>Constants!O1365</f>
        <v>P0835 : Kenward Residential</v>
      </c>
    </row>
    <row r="1479" spans="32:34" ht="18" customHeight="1" x14ac:dyDescent="0.35">
      <c r="AF1479" s="6" t="str">
        <f>Constants!M1366</f>
        <v>Lambeth</v>
      </c>
      <c r="AG1479" s="6" t="str">
        <f>Constants!N1366</f>
        <v>P</v>
      </c>
      <c r="AH1479" s="6" t="str">
        <f>Constants!O1366</f>
        <v>P1089 : I-Access North West Surrey</v>
      </c>
    </row>
    <row r="1480" spans="32:34" ht="18" customHeight="1" x14ac:dyDescent="0.35">
      <c r="AF1480" s="6" t="str">
        <f>Constants!M1367</f>
        <v>Lambeth</v>
      </c>
      <c r="AG1480" s="6" t="str">
        <f>Constants!N1367</f>
        <v>P</v>
      </c>
      <c r="AH1480" s="6" t="str">
        <f>Constants!O1367</f>
        <v>P1090 : I-Access East Surrey</v>
      </c>
    </row>
    <row r="1481" spans="32:34" ht="18" customHeight="1" x14ac:dyDescent="0.35">
      <c r="AF1481" s="6" t="str">
        <f>Constants!M1368</f>
        <v>Lambeth</v>
      </c>
      <c r="AG1481" s="6" t="str">
        <f>Constants!N1368</f>
        <v>P</v>
      </c>
      <c r="AH1481" s="6" t="str">
        <f>Constants!O1368</f>
        <v>P1101 : East Kent Community Drug &amp; Alcohol Services</v>
      </c>
    </row>
    <row r="1482" spans="32:34" ht="18" customHeight="1" x14ac:dyDescent="0.35">
      <c r="AF1482" s="6" t="str">
        <f>Constants!M1369</f>
        <v>Lambeth</v>
      </c>
      <c r="AG1482" s="6" t="str">
        <f>Constants!N1369</f>
        <v>Q</v>
      </c>
      <c r="AH1482" s="6" t="str">
        <f>Constants!O1369</f>
        <v>Q1311 : Hebron Trust</v>
      </c>
    </row>
    <row r="1483" spans="32:34" ht="18" customHeight="1" x14ac:dyDescent="0.35">
      <c r="AF1483" s="6" t="str">
        <f>Constants!M1370</f>
        <v>Lambeth</v>
      </c>
      <c r="AG1483" s="6" t="str">
        <f>Constants!N1370</f>
        <v>Q</v>
      </c>
      <c r="AH1483" s="6" t="str">
        <f>Constants!O1370</f>
        <v>Q1424 : Open Road Colchester</v>
      </c>
    </row>
    <row r="1484" spans="32:34" ht="18" customHeight="1" x14ac:dyDescent="0.35">
      <c r="AF1484" s="6" t="str">
        <f>Constants!M1371</f>
        <v>Lambeth</v>
      </c>
      <c r="AG1484" s="6" t="str">
        <f>Constants!N1371</f>
        <v>Q</v>
      </c>
      <c r="AH1484" s="6" t="str">
        <f>Constants!O1371</f>
        <v>Q1425 : Essex STARS (North East)</v>
      </c>
    </row>
    <row r="1485" spans="32:34" ht="18" customHeight="1" x14ac:dyDescent="0.35">
      <c r="AF1485" s="6" t="str">
        <f>Constants!M1372</f>
        <v>Lambeth</v>
      </c>
      <c r="AG1485" s="6" t="str">
        <f>Constants!N1372</f>
        <v>Q</v>
      </c>
      <c r="AH1485" s="6" t="str">
        <f>Constants!O1372</f>
        <v>Q1647 : Via - Passmores House</v>
      </c>
    </row>
    <row r="1486" spans="32:34" ht="18" customHeight="1" x14ac:dyDescent="0.35">
      <c r="AF1486" s="6" t="str">
        <f>Constants!M1373</f>
        <v>Lambeth</v>
      </c>
      <c r="AG1486" s="6" t="str">
        <f>Constants!N1373</f>
        <v>S</v>
      </c>
      <c r="AH1486" s="6" t="str">
        <f>Constants!O1373</f>
        <v>SB317 : StreetScene Bournemouth</v>
      </c>
    </row>
    <row r="1487" spans="32:34" ht="18" customHeight="1" x14ac:dyDescent="0.35">
      <c r="AF1487" s="6" t="str">
        <f>Constants!M1374</f>
        <v>Lambeth</v>
      </c>
      <c r="AG1487" s="6" t="str">
        <f>Constants!N1374</f>
        <v>S</v>
      </c>
      <c r="AH1487" s="6" t="str">
        <f>Constants!O1374</f>
        <v>SH307 : Jasmine Mother's Recovery (Trevi)</v>
      </c>
    </row>
    <row r="1488" spans="32:34" ht="18" customHeight="1" x14ac:dyDescent="0.35">
      <c r="AF1488" s="6" t="str">
        <f>Constants!M1375</f>
        <v>Lambeth</v>
      </c>
      <c r="AG1488" s="6" t="str">
        <f>Constants!N1375</f>
        <v>S</v>
      </c>
      <c r="AH1488" s="6" t="str">
        <f>Constants!O1375</f>
        <v>SJ209 : We Are With You North Somerset</v>
      </c>
    </row>
    <row r="1489" spans="32:34" ht="18" customHeight="1" x14ac:dyDescent="0.35">
      <c r="AF1489" s="6" t="str">
        <f>Constants!M1376</f>
        <v>Lambeth</v>
      </c>
      <c r="AG1489" s="6" t="str">
        <f>Constants!N1376</f>
        <v>S</v>
      </c>
      <c r="AH1489" s="6" t="str">
        <f>Constants!O1376</f>
        <v>SJ308 : Sefton Park</v>
      </c>
    </row>
    <row r="1490" spans="32:34" ht="18" customHeight="1" x14ac:dyDescent="0.35">
      <c r="AF1490" s="6" t="str">
        <f>Constants!M1377</f>
        <v>Lambeth</v>
      </c>
      <c r="AG1490" s="6" t="str">
        <f>Constants!N1377</f>
        <v>T</v>
      </c>
      <c r="AH1490" s="6" t="str">
        <f>Constants!O1377</f>
        <v>T1214 : The Level</v>
      </c>
    </row>
    <row r="1491" spans="32:34" ht="18" customHeight="1" x14ac:dyDescent="0.35">
      <c r="AF1491" s="6" t="str">
        <f>Constants!M1378</f>
        <v>Lambeth</v>
      </c>
      <c r="AG1491" s="6" t="str">
        <f>Constants!N1378</f>
        <v>U</v>
      </c>
      <c r="AH1491" s="6" t="str">
        <f>Constants!O1378</f>
        <v>U0321 : Forward Trust The Bridges Hull</v>
      </c>
    </row>
    <row r="1492" spans="32:34" ht="18" customHeight="1" x14ac:dyDescent="0.35">
      <c r="AF1492" s="6" t="str">
        <f>Constants!M1379</f>
        <v>Lancashire</v>
      </c>
      <c r="AG1492" s="6" t="str">
        <f>Constants!N1379</f>
        <v>W</v>
      </c>
      <c r="AH1492" s="6" t="str">
        <f>Constants!O1379</f>
        <v>M0037 : Phoenix Futures Wirral Adult Services</v>
      </c>
    </row>
    <row r="1493" spans="32:34" ht="18" customHeight="1" x14ac:dyDescent="0.35">
      <c r="AF1493" s="6" t="str">
        <f>Constants!M1380</f>
        <v>Lancashire</v>
      </c>
      <c r="AG1493" s="6" t="str">
        <f>Constants!N1380</f>
        <v>W</v>
      </c>
      <c r="AH1493" s="6" t="str">
        <f>Constants!O1380</f>
        <v>M0051 : Littledale Hall</v>
      </c>
    </row>
    <row r="1494" spans="32:34" ht="18" customHeight="1" x14ac:dyDescent="0.35">
      <c r="AF1494" s="6" t="str">
        <f>Constants!M1381</f>
        <v>Lancashire</v>
      </c>
      <c r="AG1494" s="6" t="str">
        <f>Constants!N1381</f>
        <v>W</v>
      </c>
      <c r="AH1494" s="6" t="str">
        <f>Constants!O1381</f>
        <v>M0083 : Turning Point Stanfield House</v>
      </c>
    </row>
    <row r="1495" spans="32:34" ht="18" customHeight="1" x14ac:dyDescent="0.35">
      <c r="AF1495" s="6" t="str">
        <f>Constants!M1382</f>
        <v>Lancashire</v>
      </c>
      <c r="AG1495" s="6" t="str">
        <f>Constants!N1382</f>
        <v>W</v>
      </c>
      <c r="AH1495" s="6" t="str">
        <f>Constants!O1382</f>
        <v>M0119 : Holgate House</v>
      </c>
    </row>
    <row r="1496" spans="32:34" ht="18" customHeight="1" x14ac:dyDescent="0.35">
      <c r="AF1496" s="6" t="str">
        <f>Constants!M1383</f>
        <v>Lancashire</v>
      </c>
      <c r="AG1496" s="6" t="str">
        <f>Constants!N1383</f>
        <v>W</v>
      </c>
      <c r="AH1496" s="6" t="str">
        <f>Constants!O1383</f>
        <v>M0243 : GMMH The Chapman-Barker Unit</v>
      </c>
    </row>
    <row r="1497" spans="32:34" ht="18" customHeight="1" x14ac:dyDescent="0.35">
      <c r="AF1497" s="6" t="str">
        <f>Constants!M1384</f>
        <v>Lancashire</v>
      </c>
      <c r="AG1497" s="6" t="str">
        <f>Constants!N1384</f>
        <v>W</v>
      </c>
      <c r="AH1497" s="6" t="str">
        <f>Constants!O1384</f>
        <v>M0251 : CGL East Lancs Inspire</v>
      </c>
    </row>
    <row r="1498" spans="32:34" ht="18" customHeight="1" x14ac:dyDescent="0.35">
      <c r="AF1498" s="6" t="str">
        <f>Constants!M1385</f>
        <v>Lancashire</v>
      </c>
      <c r="AG1498" s="6" t="str">
        <f>Constants!N1385</f>
        <v>W</v>
      </c>
      <c r="AH1498" s="6" t="str">
        <f>Constants!O1385</f>
        <v>M0289 : Turning Point Leigh Bank</v>
      </c>
    </row>
    <row r="1499" spans="32:34" ht="18" customHeight="1" x14ac:dyDescent="0.35">
      <c r="AF1499" s="6" t="str">
        <f>Constants!M1386</f>
        <v>Lancashire</v>
      </c>
      <c r="AG1499" s="6" t="str">
        <f>Constants!N1386</f>
        <v>W</v>
      </c>
      <c r="AH1499" s="6" t="str">
        <f>Constants!O1386</f>
        <v>M0297 : THOMAS Community Recovery Salford</v>
      </c>
    </row>
    <row r="1500" spans="32:34" ht="18" customHeight="1" x14ac:dyDescent="0.35">
      <c r="AF1500" s="6" t="str">
        <f>Constants!M1387</f>
        <v>Lancashire</v>
      </c>
      <c r="AG1500" s="6" t="str">
        <f>Constants!N1387</f>
        <v>W</v>
      </c>
      <c r="AH1500" s="6" t="str">
        <f>Constants!O1387</f>
        <v>M0309 : Cyngor Alcohol Information Service (CAIS)</v>
      </c>
    </row>
    <row r="1501" spans="32:34" ht="18" customHeight="1" x14ac:dyDescent="0.35">
      <c r="AF1501" s="6" t="str">
        <f>Constants!M1388</f>
        <v>Lancashire</v>
      </c>
      <c r="AG1501" s="6" t="str">
        <f>Constants!N1388</f>
        <v>W</v>
      </c>
      <c r="AH1501" s="6" t="str">
        <f>Constants!O1388</f>
        <v>M0310 : Shardale St Annes Limited</v>
      </c>
    </row>
    <row r="1502" spans="32:34" ht="18" customHeight="1" x14ac:dyDescent="0.35">
      <c r="AF1502" s="6" t="str">
        <f>Constants!M1389</f>
        <v>Lancashire</v>
      </c>
      <c r="AG1502" s="6" t="str">
        <f>Constants!N1389</f>
        <v>W</v>
      </c>
      <c r="AH1502" s="6" t="str">
        <f>Constants!O1389</f>
        <v>M0314 : CGL North Lancs Inspire</v>
      </c>
    </row>
    <row r="1503" spans="32:34" ht="18" customHeight="1" x14ac:dyDescent="0.35">
      <c r="AF1503" s="6" t="str">
        <f>Constants!M1390</f>
        <v>Lancashire</v>
      </c>
      <c r="AG1503" s="6" t="str">
        <f>Constants!N1390</f>
        <v>W</v>
      </c>
      <c r="AH1503" s="6" t="str">
        <f>Constants!O1390</f>
        <v>M0338 : Salus Withnell Hall</v>
      </c>
    </row>
    <row r="1504" spans="32:34" ht="18" customHeight="1" x14ac:dyDescent="0.35">
      <c r="AF1504" s="6" t="str">
        <f>Constants!M1391</f>
        <v>Lancashire</v>
      </c>
      <c r="AG1504" s="6" t="str">
        <f>Constants!N1391</f>
        <v>W</v>
      </c>
      <c r="AH1504" s="6" t="str">
        <f>Constants!O1391</f>
        <v>M0341 : The Pavilion</v>
      </c>
    </row>
    <row r="1505" spans="32:34" ht="18" customHeight="1" x14ac:dyDescent="0.35">
      <c r="AF1505" s="6" t="str">
        <f>Constants!M1392</f>
        <v>Lancashire</v>
      </c>
      <c r="AG1505" s="6" t="str">
        <f>Constants!N1392</f>
        <v>W</v>
      </c>
      <c r="AH1505" s="6" t="str">
        <f>Constants!O1392</f>
        <v>M0343 : We Are With You - Lancashire YP</v>
      </c>
    </row>
    <row r="1506" spans="32:34" ht="18" customHeight="1" x14ac:dyDescent="0.35">
      <c r="AF1506" s="6" t="str">
        <f>Constants!M1393</f>
        <v>Lancashire</v>
      </c>
      <c r="AG1506" s="6" t="str">
        <f>Constants!N1393</f>
        <v>W</v>
      </c>
      <c r="AH1506" s="6" t="str">
        <f>Constants!O1393</f>
        <v>M0347 : Blackpool Horizon/Delphi Medical</v>
      </c>
    </row>
    <row r="1507" spans="32:34" ht="18" customHeight="1" x14ac:dyDescent="0.35">
      <c r="AF1507" s="6" t="str">
        <f>Constants!M1394</f>
        <v>Lancashire</v>
      </c>
      <c r="AG1507" s="6" t="str">
        <f>Constants!N1394</f>
        <v>W</v>
      </c>
      <c r="AH1507" s="6" t="str">
        <f>Constants!O1394</f>
        <v>M0352 : Acquiesce</v>
      </c>
    </row>
    <row r="1508" spans="32:34" ht="18" customHeight="1" x14ac:dyDescent="0.35">
      <c r="AF1508" s="6" t="str">
        <f>Constants!M1395</f>
        <v>Lancashire</v>
      </c>
      <c r="AG1508" s="6" t="str">
        <f>Constants!N1395</f>
        <v>W</v>
      </c>
      <c r="AH1508" s="6" t="str">
        <f>Constants!O1395</f>
        <v>M0355 : Turning Point Rochdale ROAR</v>
      </c>
    </row>
    <row r="1509" spans="32:34" ht="18" customHeight="1" x14ac:dyDescent="0.35">
      <c r="AF1509" s="6" t="str">
        <f>Constants!M1396</f>
        <v>Lancashire</v>
      </c>
      <c r="AG1509" s="6" t="str">
        <f>Constants!N1396</f>
        <v>W</v>
      </c>
      <c r="AH1509" s="6" t="str">
        <f>Constants!O1396</f>
        <v>M0357 : Parkland Place Lancashire</v>
      </c>
    </row>
    <row r="1510" spans="32:34" ht="18" customHeight="1" x14ac:dyDescent="0.35">
      <c r="AF1510" s="6" t="str">
        <f>Constants!M1397</f>
        <v>Lancashire</v>
      </c>
      <c r="AG1510" s="6" t="str">
        <f>Constants!N1397</f>
        <v>W</v>
      </c>
      <c r="AH1510" s="6" t="str">
        <f>Constants!O1397</f>
        <v>M0358 : CGL Central Lancs Inspire</v>
      </c>
    </row>
    <row r="1511" spans="32:34" ht="18" customHeight="1" x14ac:dyDescent="0.35">
      <c r="AF1511" s="6" t="str">
        <f>Constants!M1398</f>
        <v>Lancashire</v>
      </c>
      <c r="AG1511" s="6" t="str">
        <f>Constants!N1398</f>
        <v>W</v>
      </c>
      <c r="AH1511" s="6" t="str">
        <f>Constants!O1398</f>
        <v>M0373 : We Are With You Lancashire Family Safeguarding</v>
      </c>
    </row>
    <row r="1512" spans="32:34" ht="18" customHeight="1" x14ac:dyDescent="0.35">
      <c r="AF1512" s="6" t="str">
        <f>Constants!M1399</f>
        <v>Lancashire</v>
      </c>
      <c r="AG1512" s="6" t="str">
        <f>Constants!N1399</f>
        <v>W</v>
      </c>
      <c r="AH1512" s="6" t="str">
        <f>Constants!O1399</f>
        <v>M0375 : Cumbria Addictions Service (Humankind)</v>
      </c>
    </row>
    <row r="1513" spans="32:34" ht="18" customHeight="1" x14ac:dyDescent="0.35">
      <c r="AF1513" s="6" t="str">
        <f>Constants!M1400</f>
        <v>Lancashire</v>
      </c>
      <c r="AG1513" s="6" t="str">
        <f>Constants!N1400</f>
        <v>W</v>
      </c>
      <c r="AH1513" s="6" t="str">
        <f>Constants!O1400</f>
        <v>M0377 : Delphi Medical Blackburn with Darwen</v>
      </c>
    </row>
    <row r="1514" spans="32:34" ht="18" customHeight="1" x14ac:dyDescent="0.35">
      <c r="AF1514" s="6" t="str">
        <f>Constants!M1401</f>
        <v>Lancashire</v>
      </c>
      <c r="AG1514" s="6" t="str">
        <f>Constants!N1401</f>
        <v>P</v>
      </c>
      <c r="AH1514" s="6" t="str">
        <f>Constants!O1401</f>
        <v>P1101 : East Kent Community Drug &amp; Alcohol Services</v>
      </c>
    </row>
    <row r="1515" spans="32:34" ht="18" customHeight="1" x14ac:dyDescent="0.35">
      <c r="AF1515" s="6" t="str">
        <f>Constants!M1402</f>
        <v>Lancashire</v>
      </c>
      <c r="AG1515" s="6" t="str">
        <f>Constants!N1402</f>
        <v>P</v>
      </c>
      <c r="AH1515" s="6" t="str">
        <f>Constants!O1402</f>
        <v>P1112 : CGL Reading</v>
      </c>
    </row>
    <row r="1516" spans="32:34" ht="18" customHeight="1" x14ac:dyDescent="0.35">
      <c r="AF1516" s="6" t="str">
        <f>Constants!M1403</f>
        <v>Lancashire</v>
      </c>
      <c r="AG1516" s="6" t="str">
        <f>Constants!N1403</f>
        <v>Q</v>
      </c>
      <c r="AH1516" s="6" t="str">
        <f>Constants!O1403</f>
        <v>Q1311 : Hebron Trust</v>
      </c>
    </row>
    <row r="1517" spans="32:34" ht="18" customHeight="1" x14ac:dyDescent="0.35">
      <c r="AF1517" s="6" t="str">
        <f>Constants!M1404</f>
        <v>Lancashire</v>
      </c>
      <c r="AG1517" s="6" t="str">
        <f>Constants!N1404</f>
        <v>Q</v>
      </c>
      <c r="AH1517" s="6" t="str">
        <f>Constants!O1404</f>
        <v>Q1758 : Addiction Recovery Community MK</v>
      </c>
    </row>
    <row r="1518" spans="32:34" ht="18" customHeight="1" x14ac:dyDescent="0.35">
      <c r="AF1518" s="6" t="str">
        <f>Constants!M1405</f>
        <v>Lancashire</v>
      </c>
      <c r="AG1518" s="6" t="str">
        <f>Constants!N1405</f>
        <v>S</v>
      </c>
      <c r="AH1518" s="6" t="str">
        <f>Constants!O1405</f>
        <v>SL205 : PostScript360</v>
      </c>
    </row>
    <row r="1519" spans="32:34" ht="18" customHeight="1" x14ac:dyDescent="0.35">
      <c r="AF1519" s="6" t="str">
        <f>Constants!M1406</f>
        <v>Lancashire</v>
      </c>
      <c r="AG1519" s="6" t="str">
        <f>Constants!N1406</f>
        <v>T</v>
      </c>
      <c r="AH1519" s="6" t="str">
        <f>Constants!O1406</f>
        <v>T0005 : Derbyshire Recovery Partnership</v>
      </c>
    </row>
    <row r="1520" spans="32:34" ht="18" customHeight="1" x14ac:dyDescent="0.35">
      <c r="AF1520" s="6" t="str">
        <f>Constants!M1407</f>
        <v>Lancashire</v>
      </c>
      <c r="AG1520" s="6" t="str">
        <f>Constants!N1407</f>
        <v>T</v>
      </c>
      <c r="AH1520" s="6" t="str">
        <f>Constants!O1407</f>
        <v>T1175 : Derby City Prescribing Service</v>
      </c>
    </row>
    <row r="1521" spans="32:34" ht="18" customHeight="1" x14ac:dyDescent="0.35">
      <c r="AF1521" s="6" t="str">
        <f>Constants!M1408</f>
        <v>Lancashire</v>
      </c>
      <c r="AG1521" s="6" t="str">
        <f>Constants!N1408</f>
        <v>T</v>
      </c>
      <c r="AH1521" s="6" t="str">
        <f>Constants!O1408</f>
        <v>T1214 : The Level</v>
      </c>
    </row>
    <row r="1522" spans="32:34" ht="18" customHeight="1" x14ac:dyDescent="0.35">
      <c r="AF1522" s="6" t="str">
        <f>Constants!M1409</f>
        <v>Lancashire</v>
      </c>
      <c r="AG1522" s="6" t="str">
        <f>Constants!N1409</f>
        <v>U</v>
      </c>
      <c r="AH1522" s="6" t="str">
        <f>Constants!O1409</f>
        <v>U0321 : Forward Trust The Bridges Hull</v>
      </c>
    </row>
    <row r="1523" spans="32:34" ht="18" customHeight="1" x14ac:dyDescent="0.35">
      <c r="AF1523" s="6" t="str">
        <f>Constants!M1410</f>
        <v>Lancashire</v>
      </c>
      <c r="AG1523" s="6" t="str">
        <f>Constants!N1410</f>
        <v>U</v>
      </c>
      <c r="AH1523" s="6" t="str">
        <f>Constants!O1410</f>
        <v>U0484 : North Yorkshire Horizons Drug and Alcohol Service (Humankind)</v>
      </c>
    </row>
    <row r="1524" spans="32:34" ht="18" customHeight="1" x14ac:dyDescent="0.35">
      <c r="AF1524" s="6" t="str">
        <f>Constants!M1411</f>
        <v>Lancashire</v>
      </c>
      <c r="AG1524" s="6" t="str">
        <f>Constants!N1411</f>
        <v>U</v>
      </c>
      <c r="AH1524" s="6" t="str">
        <f>Constants!O1411</f>
        <v>U0488 : Calderdale Drug and Alcohol Service (Humankind)</v>
      </c>
    </row>
    <row r="1525" spans="32:34" ht="18" customHeight="1" x14ac:dyDescent="0.35">
      <c r="AF1525" s="6" t="str">
        <f>Constants!M1412</f>
        <v>Lancashire</v>
      </c>
      <c r="AG1525" s="6" t="str">
        <f>Constants!N1412</f>
        <v>U</v>
      </c>
      <c r="AH1525" s="6" t="str">
        <f>Constants!O1412</f>
        <v>U0489 : Forward Leeds Adult (Humankind)</v>
      </c>
    </row>
    <row r="1526" spans="32:34" ht="18" customHeight="1" x14ac:dyDescent="0.35">
      <c r="AF1526" s="6" t="str">
        <f>Constants!M1413</f>
        <v>Lancashire</v>
      </c>
      <c r="AG1526" s="6" t="str">
        <f>Constants!N1413</f>
        <v>U</v>
      </c>
      <c r="AH1526" s="6" t="str">
        <f>Constants!O1413</f>
        <v>U0514 : Phoenix Futures Sheffield Adult Service</v>
      </c>
    </row>
    <row r="1527" spans="32:34" ht="18" customHeight="1" x14ac:dyDescent="0.35">
      <c r="AF1527" s="6" t="str">
        <f>Constants!M1414</f>
        <v>Lancashire</v>
      </c>
      <c r="AG1527" s="6" t="str">
        <f>Constants!N1414</f>
        <v>U</v>
      </c>
      <c r="AH1527" s="6" t="str">
        <f>Constants!O1414</f>
        <v>U0515 : Phoenix Futures Sheffield Family Service</v>
      </c>
    </row>
    <row r="1528" spans="32:34" ht="18" customHeight="1" x14ac:dyDescent="0.35">
      <c r="AF1528" s="6" t="str">
        <f>Constants!M1415</f>
        <v>Lancashire</v>
      </c>
      <c r="AG1528" s="6" t="str">
        <f>Constants!N1415</f>
        <v>U</v>
      </c>
      <c r="AH1528" s="6" t="str">
        <f>Constants!O1415</f>
        <v>U0577 : Doncaster Criminal Justice Service</v>
      </c>
    </row>
    <row r="1529" spans="32:34" ht="18" customHeight="1" x14ac:dyDescent="0.35">
      <c r="AF1529" s="6" t="str">
        <f>Constants!M1416</f>
        <v>Lancashire</v>
      </c>
      <c r="AG1529" s="6" t="str">
        <f>Constants!N1416</f>
        <v>U</v>
      </c>
      <c r="AH1529" s="6" t="str">
        <f>Constants!O1416</f>
        <v>U0654 : New Vision Bradford Adult (Humankind)</v>
      </c>
    </row>
    <row r="1530" spans="32:34" ht="18" customHeight="1" x14ac:dyDescent="0.35">
      <c r="AF1530" s="6" t="str">
        <f>Constants!M1417</f>
        <v>Lancashire</v>
      </c>
      <c r="AG1530" s="6" t="str">
        <f>Constants!N1417</f>
        <v>W</v>
      </c>
      <c r="AH1530" s="6" t="str">
        <f>Constants!O1417</f>
        <v>W0017 : PENC Stockport CDT</v>
      </c>
    </row>
    <row r="1531" spans="32:34" ht="18" customHeight="1" x14ac:dyDescent="0.35">
      <c r="AF1531" s="6" t="str">
        <f>Constants!M1418</f>
        <v>Lancashire</v>
      </c>
      <c r="AG1531" s="6" t="str">
        <f>Constants!N1418</f>
        <v>W</v>
      </c>
      <c r="AH1531" s="6" t="str">
        <f>Constants!O1418</f>
        <v>W0053 : ACORN</v>
      </c>
    </row>
    <row r="1532" spans="32:34" ht="18" customHeight="1" x14ac:dyDescent="0.35">
      <c r="AF1532" s="6" t="str">
        <f>Constants!M1419</f>
        <v>Lancashire</v>
      </c>
      <c r="AG1532" s="6" t="str">
        <f>Constants!N1419</f>
        <v>W</v>
      </c>
      <c r="AH1532" s="6" t="str">
        <f>Constants!O1419</f>
        <v>W0064 : THOMAS Blackburn</v>
      </c>
    </row>
    <row r="1533" spans="32:34" ht="18" customHeight="1" x14ac:dyDescent="0.35">
      <c r="AF1533" s="6" t="str">
        <f>Constants!M1420</f>
        <v>Lancashire</v>
      </c>
      <c r="AG1533" s="6" t="str">
        <f>Constants!N1420</f>
        <v>W</v>
      </c>
      <c r="AH1533" s="6" t="str">
        <f>Constants!O1420</f>
        <v>W0444 : Turning Point Smithfield Detox</v>
      </c>
    </row>
    <row r="1534" spans="32:34" ht="18" customHeight="1" x14ac:dyDescent="0.35">
      <c r="AF1534" s="6" t="str">
        <f>Constants!M1421</f>
        <v>Leeds</v>
      </c>
      <c r="AG1534" s="6" t="str">
        <f>Constants!N1421</f>
        <v>W</v>
      </c>
      <c r="AH1534" s="6" t="str">
        <f>Constants!O1421</f>
        <v>M0037 : Phoenix Futures Wirral Adult Services</v>
      </c>
    </row>
    <row r="1535" spans="32:34" ht="18" customHeight="1" x14ac:dyDescent="0.35">
      <c r="AF1535" s="6" t="str">
        <f>Constants!M1422</f>
        <v>Leeds</v>
      </c>
      <c r="AG1535" s="6" t="str">
        <f>Constants!N1422</f>
        <v>W</v>
      </c>
      <c r="AH1535" s="6" t="str">
        <f>Constants!O1422</f>
        <v>M0051 : Littledale Hall</v>
      </c>
    </row>
    <row r="1536" spans="32:34" ht="18" customHeight="1" x14ac:dyDescent="0.35">
      <c r="AF1536" s="6" t="str">
        <f>Constants!M1423</f>
        <v>Leeds</v>
      </c>
      <c r="AG1536" s="6" t="str">
        <f>Constants!N1423</f>
        <v>W</v>
      </c>
      <c r="AH1536" s="6" t="str">
        <f>Constants!O1423</f>
        <v>M0119 : Holgate House</v>
      </c>
    </row>
    <row r="1537" spans="32:34" ht="18" customHeight="1" x14ac:dyDescent="0.35">
      <c r="AF1537" s="6" t="str">
        <f>Constants!M1424</f>
        <v>Leeds</v>
      </c>
      <c r="AG1537" s="6" t="str">
        <f>Constants!N1424</f>
        <v>W</v>
      </c>
      <c r="AH1537" s="6" t="str">
        <f>Constants!O1424</f>
        <v>M0189 : OASIS Recovery Communities Runcorn</v>
      </c>
    </row>
    <row r="1538" spans="32:34" ht="18" customHeight="1" x14ac:dyDescent="0.35">
      <c r="AF1538" s="6" t="str">
        <f>Constants!M1425</f>
        <v>Leeds</v>
      </c>
      <c r="AG1538" s="6" t="str">
        <f>Constants!N1425</f>
        <v>W</v>
      </c>
      <c r="AH1538" s="6" t="str">
        <f>Constants!O1425</f>
        <v>M0243 : GMMH The Chapman-Barker Unit</v>
      </c>
    </row>
    <row r="1539" spans="32:34" ht="18" customHeight="1" x14ac:dyDescent="0.35">
      <c r="AF1539" s="6" t="str">
        <f>Constants!M1426</f>
        <v>Leeds</v>
      </c>
      <c r="AG1539" s="6" t="str">
        <f>Constants!N1426</f>
        <v>W</v>
      </c>
      <c r="AH1539" s="6" t="str">
        <f>Constants!O1426</f>
        <v>M0341 : The Pavilion</v>
      </c>
    </row>
    <row r="1540" spans="32:34" ht="18" customHeight="1" x14ac:dyDescent="0.35">
      <c r="AF1540" s="6" t="str">
        <f>Constants!M1427</f>
        <v>Leeds</v>
      </c>
      <c r="AG1540" s="6" t="str">
        <f>Constants!N1427</f>
        <v>N</v>
      </c>
      <c r="AH1540" s="6" t="str">
        <f>Constants!O1427</f>
        <v>N1032 : START Hartlepool Adult</v>
      </c>
    </row>
    <row r="1541" spans="32:34" ht="18" customHeight="1" x14ac:dyDescent="0.35">
      <c r="AF1541" s="6" t="str">
        <f>Constants!M1428</f>
        <v>Leeds</v>
      </c>
      <c r="AG1541" s="6" t="str">
        <f>Constants!N1428</f>
        <v>R</v>
      </c>
      <c r="AH1541" s="6" t="str">
        <f>Constants!O1428</f>
        <v>R0468 : Recovery Wolverhampton (Adult)</v>
      </c>
    </row>
    <row r="1542" spans="32:34" ht="18" customHeight="1" x14ac:dyDescent="0.35">
      <c r="AF1542" s="6" t="str">
        <f>Constants!M1429</f>
        <v>Leeds</v>
      </c>
      <c r="AG1542" s="6" t="str">
        <f>Constants!N1429</f>
        <v>R</v>
      </c>
      <c r="AH1542" s="6" t="str">
        <f>Constants!O1429</f>
        <v>R0479 : Staffordshire Inpatients</v>
      </c>
    </row>
    <row r="1543" spans="32:34" ht="18" customHeight="1" x14ac:dyDescent="0.35">
      <c r="AF1543" s="6" t="str">
        <f>Constants!M1430</f>
        <v>Leeds</v>
      </c>
      <c r="AG1543" s="6" t="str">
        <f>Constants!N1430</f>
        <v>T</v>
      </c>
      <c r="AH1543" s="6" t="str">
        <f>Constants!O1430</f>
        <v>T1224 : New Oakwood Lodge - Derby Rehab (Phoenix Futures)</v>
      </c>
    </row>
    <row r="1544" spans="32:34" ht="18" customHeight="1" x14ac:dyDescent="0.35">
      <c r="AF1544" s="6" t="str">
        <f>Constants!M1431</f>
        <v>Leeds</v>
      </c>
      <c r="AG1544" s="6" t="str">
        <f>Constants!N1431</f>
        <v>U</v>
      </c>
      <c r="AH1544" s="6" t="str">
        <f>Constants!O1431</f>
        <v>U0039 : Wakefield Inspiring Recovery</v>
      </c>
    </row>
    <row r="1545" spans="32:34" ht="18" customHeight="1" x14ac:dyDescent="0.35">
      <c r="AF1545" s="6" t="str">
        <f>Constants!M1432</f>
        <v>Leeds</v>
      </c>
      <c r="AG1545" s="6" t="str">
        <f>Constants!N1432</f>
        <v>U</v>
      </c>
      <c r="AH1545" s="6" t="str">
        <f>Constants!O1432</f>
        <v>U0321 : Forward Trust The Bridges Hull</v>
      </c>
    </row>
    <row r="1546" spans="32:34" ht="18" customHeight="1" x14ac:dyDescent="0.35">
      <c r="AF1546" s="6" t="str">
        <f>Constants!M1433</f>
        <v>Leeds</v>
      </c>
      <c r="AG1546" s="6" t="str">
        <f>Constants!N1433</f>
        <v>U</v>
      </c>
      <c r="AH1546" s="6" t="str">
        <f>Constants!O1433</f>
        <v>U0430 : Oasis Recovery Communities Bradford</v>
      </c>
    </row>
    <row r="1547" spans="32:34" ht="18" customHeight="1" x14ac:dyDescent="0.35">
      <c r="AF1547" s="6" t="str">
        <f>Constants!M1434</f>
        <v>Leeds</v>
      </c>
      <c r="AG1547" s="6" t="str">
        <f>Constants!N1434</f>
        <v>U</v>
      </c>
      <c r="AH1547" s="6" t="str">
        <f>Constants!O1434</f>
        <v>U0484 : North Yorkshire Horizons Drug and Alcohol Service (Humankind)</v>
      </c>
    </row>
    <row r="1548" spans="32:34" ht="18" customHeight="1" x14ac:dyDescent="0.35">
      <c r="AF1548" s="6" t="str">
        <f>Constants!M1435</f>
        <v>Leeds</v>
      </c>
      <c r="AG1548" s="6" t="str">
        <f>Constants!N1435</f>
        <v>U</v>
      </c>
      <c r="AH1548" s="6" t="str">
        <f>Constants!O1435</f>
        <v>U0488 : Calderdale Drug and Alcohol Service (Humankind)</v>
      </c>
    </row>
    <row r="1549" spans="32:34" ht="18" customHeight="1" x14ac:dyDescent="0.35">
      <c r="AF1549" s="6" t="str">
        <f>Constants!M1436</f>
        <v>Leeds</v>
      </c>
      <c r="AG1549" s="6" t="str">
        <f>Constants!N1436</f>
        <v>U</v>
      </c>
      <c r="AH1549" s="6" t="str">
        <f>Constants!O1436</f>
        <v>U0489 : Forward Leeds Adult (Humankind)</v>
      </c>
    </row>
    <row r="1550" spans="32:34" ht="18" customHeight="1" x14ac:dyDescent="0.35">
      <c r="AF1550" s="6" t="str">
        <f>Constants!M1437</f>
        <v>Leeds</v>
      </c>
      <c r="AG1550" s="6" t="str">
        <f>Constants!N1437</f>
        <v>U</v>
      </c>
      <c r="AH1550" s="6" t="str">
        <f>Constants!O1437</f>
        <v>U0490 : Forward Leeds YP (Humankind)</v>
      </c>
    </row>
    <row r="1551" spans="32:34" ht="18" customHeight="1" x14ac:dyDescent="0.35">
      <c r="AF1551" s="6" t="str">
        <f>Constants!M1438</f>
        <v>Leeds</v>
      </c>
      <c r="AG1551" s="6" t="str">
        <f>Constants!N1438</f>
        <v>U</v>
      </c>
      <c r="AH1551" s="6" t="str">
        <f>Constants!O1438</f>
        <v>U0494 : East Riding Partnership Treatment Service - Adults</v>
      </c>
    </row>
    <row r="1552" spans="32:34" ht="18" customHeight="1" x14ac:dyDescent="0.35">
      <c r="AF1552" s="6" t="str">
        <f>Constants!M1439</f>
        <v>Leeds</v>
      </c>
      <c r="AG1552" s="6" t="str">
        <f>Constants!N1439</f>
        <v>U</v>
      </c>
      <c r="AH1552" s="6" t="str">
        <f>Constants!O1439</f>
        <v>U0495 : East Riding Criminal Justice Service</v>
      </c>
    </row>
    <row r="1553" spans="32:34" ht="18" customHeight="1" x14ac:dyDescent="0.35">
      <c r="AF1553" s="6" t="str">
        <f>Constants!M1440</f>
        <v>Leeds</v>
      </c>
      <c r="AG1553" s="6" t="str">
        <f>Constants!N1440</f>
        <v>U</v>
      </c>
      <c r="AH1553" s="6" t="str">
        <f>Constants!O1440</f>
        <v>U0509 : Doncaster Drugs Service - CDT</v>
      </c>
    </row>
    <row r="1554" spans="32:34" ht="18" customHeight="1" x14ac:dyDescent="0.35">
      <c r="AF1554" s="6" t="str">
        <f>Constants!M1441</f>
        <v>Leeds</v>
      </c>
      <c r="AG1554" s="6" t="str">
        <f>Constants!N1441</f>
        <v>U</v>
      </c>
      <c r="AH1554" s="6" t="str">
        <f>Constants!O1441</f>
        <v>U0514 : Phoenix Futures Sheffield Adult Service</v>
      </c>
    </row>
    <row r="1555" spans="32:34" ht="18" customHeight="1" x14ac:dyDescent="0.35">
      <c r="AF1555" s="6" t="str">
        <f>Constants!M1442</f>
        <v>Leeds</v>
      </c>
      <c r="AG1555" s="6" t="str">
        <f>Constants!N1442</f>
        <v>U</v>
      </c>
      <c r="AH1555" s="6" t="str">
        <f>Constants!O1442</f>
        <v>U0577 : Doncaster Criminal Justice Service</v>
      </c>
    </row>
    <row r="1556" spans="32:34" ht="18" customHeight="1" x14ac:dyDescent="0.35">
      <c r="AF1556" s="6" t="str">
        <f>Constants!M1443</f>
        <v>Leeds</v>
      </c>
      <c r="AG1556" s="6" t="str">
        <f>Constants!N1443</f>
        <v>U</v>
      </c>
      <c r="AH1556" s="6" t="str">
        <f>Constants!O1443</f>
        <v>U0635 : Barnsley Substance Misuse Service (Humankind)</v>
      </c>
    </row>
    <row r="1557" spans="32:34" ht="18" customHeight="1" x14ac:dyDescent="0.35">
      <c r="AF1557" s="6" t="str">
        <f>Constants!M1444</f>
        <v>Leeds</v>
      </c>
      <c r="AG1557" s="6" t="str">
        <f>Constants!N1444</f>
        <v>U</v>
      </c>
      <c r="AH1557" s="6" t="str">
        <f>Constants!O1444</f>
        <v>U0637 : Changing Lives York</v>
      </c>
    </row>
    <row r="1558" spans="32:34" ht="18" customHeight="1" x14ac:dyDescent="0.35">
      <c r="AF1558" s="6" t="str">
        <f>Constants!M1445</f>
        <v>Leeds</v>
      </c>
      <c r="AG1558" s="6" t="str">
        <f>Constants!N1445</f>
        <v>U</v>
      </c>
      <c r="AH1558" s="6" t="str">
        <f>Constants!O1445</f>
        <v>U0639 : CGL Bradford New Directions (deactive)</v>
      </c>
    </row>
    <row r="1559" spans="32:34" ht="18" customHeight="1" x14ac:dyDescent="0.35">
      <c r="AF1559" s="6" t="str">
        <f>Constants!M1446</f>
        <v>Leeds</v>
      </c>
      <c r="AG1559" s="6" t="str">
        <f>Constants!N1446</f>
        <v>U</v>
      </c>
      <c r="AH1559" s="6" t="str">
        <f>Constants!O1446</f>
        <v>U0654 : New Vision Bradford Adult (Humankind)</v>
      </c>
    </row>
    <row r="1560" spans="32:34" ht="18" customHeight="1" x14ac:dyDescent="0.35">
      <c r="AF1560" s="6" t="str">
        <f>Constants!M1447</f>
        <v>Leeds</v>
      </c>
      <c r="AG1560" s="6" t="str">
        <f>Constants!N1447</f>
        <v>U</v>
      </c>
      <c r="AH1560" s="6" t="str">
        <f>Constants!O1447</f>
        <v>U0655 : Ark House Rehab Scarborough</v>
      </c>
    </row>
    <row r="1561" spans="32:34" ht="18" customHeight="1" x14ac:dyDescent="0.35">
      <c r="AF1561" s="6" t="str">
        <f>Constants!M1448</f>
        <v>Leeds</v>
      </c>
      <c r="AG1561" s="6" t="str">
        <f>Constants!N1448</f>
        <v>U</v>
      </c>
      <c r="AH1561" s="6" t="str">
        <f>Constants!O1448</f>
        <v>U0656 : Aspire Drug &amp; Alcohol Inpatient Doncaster</v>
      </c>
    </row>
    <row r="1562" spans="32:34" ht="18" customHeight="1" x14ac:dyDescent="0.35">
      <c r="AF1562" s="6" t="str">
        <f>Constants!M1449</f>
        <v>Leeds</v>
      </c>
      <c r="AG1562" s="6" t="str">
        <f>Constants!N1449</f>
        <v>U</v>
      </c>
      <c r="AH1562" s="6" t="str">
        <f>Constants!O1449</f>
        <v>U0657 : Likewise Sheffield (Humankind)</v>
      </c>
    </row>
    <row r="1563" spans="32:34" ht="18" customHeight="1" x14ac:dyDescent="0.35">
      <c r="AF1563" s="6" t="str">
        <f>Constants!M1450</f>
        <v>Leeds</v>
      </c>
      <c r="AG1563" s="6" t="str">
        <f>Constants!N1450</f>
        <v>W</v>
      </c>
      <c r="AH1563" s="6" t="str">
        <f>Constants!O1450</f>
        <v>W0053 : ACORN</v>
      </c>
    </row>
    <row r="1564" spans="32:34" ht="18" customHeight="1" x14ac:dyDescent="0.35">
      <c r="AF1564" s="6" t="str">
        <f>Constants!M1451</f>
        <v>Leicester</v>
      </c>
      <c r="AG1564" s="6" t="str">
        <f>Constants!N1451</f>
        <v>W</v>
      </c>
      <c r="AH1564" s="6" t="str">
        <f>Constants!O1451</f>
        <v>M0037 : Phoenix Futures Wirral Adult Services</v>
      </c>
    </row>
    <row r="1565" spans="32:34" ht="18" customHeight="1" x14ac:dyDescent="0.35">
      <c r="AF1565" s="6" t="str">
        <f>Constants!M1452</f>
        <v>Leicester</v>
      </c>
      <c r="AG1565" s="6" t="str">
        <f>Constants!N1452</f>
        <v>P</v>
      </c>
      <c r="AH1565" s="6" t="str">
        <f>Constants!O1452</f>
        <v>P0523 : ANA</v>
      </c>
    </row>
    <row r="1566" spans="32:34" ht="18" customHeight="1" x14ac:dyDescent="0.35">
      <c r="AF1566" s="6" t="str">
        <f>Constants!M1453</f>
        <v>Leicester</v>
      </c>
      <c r="AG1566" s="6" t="str">
        <f>Constants!N1453</f>
        <v>P</v>
      </c>
      <c r="AH1566" s="6" t="str">
        <f>Constants!O1453</f>
        <v>P0544 : Francis HouseStreetsceneSouthampton</v>
      </c>
    </row>
    <row r="1567" spans="32:34" ht="18" customHeight="1" x14ac:dyDescent="0.35">
      <c r="AF1567" s="6" t="str">
        <f>Constants!M1454</f>
        <v>Leicester</v>
      </c>
      <c r="AG1567" s="6" t="str">
        <f>Constants!N1454</f>
        <v>P</v>
      </c>
      <c r="AH1567" s="6" t="str">
        <f>Constants!O1454</f>
        <v>P1126 : Phoenix Futures Ophelia House</v>
      </c>
    </row>
    <row r="1568" spans="32:34" ht="18" customHeight="1" x14ac:dyDescent="0.35">
      <c r="AF1568" s="6" t="str">
        <f>Constants!M1455</f>
        <v>Leicester</v>
      </c>
      <c r="AG1568" s="6" t="str">
        <f>Constants!N1455</f>
        <v>Q</v>
      </c>
      <c r="AH1568" s="6" t="str">
        <f>Constants!O1455</f>
        <v>Q1728 : Oxygen Recovery Service</v>
      </c>
    </row>
    <row r="1569" spans="32:34" ht="18" customHeight="1" x14ac:dyDescent="0.35">
      <c r="AF1569" s="6" t="str">
        <f>Constants!M1456</f>
        <v>Leicester</v>
      </c>
      <c r="AG1569" s="6" t="str">
        <f>Constants!N1456</f>
        <v>Q</v>
      </c>
      <c r="AH1569" s="6" t="str">
        <f>Constants!O1456</f>
        <v>Q1733 : Suffolk Recovery Service - Bury St Edmunds</v>
      </c>
    </row>
    <row r="1570" spans="32:34" ht="18" customHeight="1" x14ac:dyDescent="0.35">
      <c r="AF1570" s="6" t="str">
        <f>Constants!M1457</f>
        <v>Leicester</v>
      </c>
      <c r="AG1570" s="6" t="str">
        <f>Constants!N1457</f>
        <v>Q</v>
      </c>
      <c r="AH1570" s="6" t="str">
        <f>Constants!O1457</f>
        <v>Q1740 : Bedford Borough Integrated Drug and Alcohol Service</v>
      </c>
    </row>
    <row r="1571" spans="32:34" ht="18" customHeight="1" x14ac:dyDescent="0.35">
      <c r="AF1571" s="6" t="str">
        <f>Constants!M1458</f>
        <v>Leicester</v>
      </c>
      <c r="AG1571" s="6" t="str">
        <f>Constants!N1458</f>
        <v>R</v>
      </c>
      <c r="AH1571" s="6" t="str">
        <f>Constants!O1458</f>
        <v>R0092 : BAC O'Connor</v>
      </c>
    </row>
    <row r="1572" spans="32:34" ht="18" customHeight="1" x14ac:dyDescent="0.35">
      <c r="AF1572" s="6" t="str">
        <f>Constants!M1459</f>
        <v>Leicester</v>
      </c>
      <c r="AG1572" s="6" t="str">
        <f>Constants!N1459</f>
        <v>S</v>
      </c>
      <c r="AH1572" s="6" t="str">
        <f>Constants!O1459</f>
        <v>SB317 : StreetScene Bournemouth</v>
      </c>
    </row>
    <row r="1573" spans="32:34" ht="18" customHeight="1" x14ac:dyDescent="0.35">
      <c r="AF1573" s="6" t="str">
        <f>Constants!M1460</f>
        <v>Leicester</v>
      </c>
      <c r="AG1573" s="6" t="str">
        <f>Constants!N1460</f>
        <v>S</v>
      </c>
      <c r="AH1573" s="6" t="str">
        <f>Constants!O1460</f>
        <v>SG309 : THE NELSON TRUST</v>
      </c>
    </row>
    <row r="1574" spans="32:34" ht="18" customHeight="1" x14ac:dyDescent="0.35">
      <c r="AF1574" s="6" t="str">
        <f>Constants!M1461</f>
        <v>Leicester</v>
      </c>
      <c r="AG1574" s="6" t="str">
        <f>Constants!N1461</f>
        <v>S</v>
      </c>
      <c r="AH1574" s="6" t="str">
        <f>Constants!O1461</f>
        <v>SH307 : Jasmine Mother's Recovery (Trevi)</v>
      </c>
    </row>
    <row r="1575" spans="32:34" ht="18" customHeight="1" x14ac:dyDescent="0.35">
      <c r="AF1575" s="6" t="str">
        <f>Constants!M1462</f>
        <v>Leicester</v>
      </c>
      <c r="AG1575" s="6" t="str">
        <f>Constants!N1462</f>
        <v>S</v>
      </c>
      <c r="AH1575" s="6" t="str">
        <f>Constants!O1462</f>
        <v>SJ308 : Sefton Park</v>
      </c>
    </row>
    <row r="1576" spans="32:34" ht="18" customHeight="1" x14ac:dyDescent="0.35">
      <c r="AF1576" s="6" t="str">
        <f>Constants!M1463</f>
        <v>Leicester</v>
      </c>
      <c r="AG1576" s="6" t="str">
        <f>Constants!N1463</f>
        <v>S</v>
      </c>
      <c r="AH1576" s="6" t="str">
        <f>Constants!O1463</f>
        <v>SK317 : Somewhere House</v>
      </c>
    </row>
    <row r="1577" spans="32:34" ht="18" customHeight="1" x14ac:dyDescent="0.35">
      <c r="AF1577" s="6" t="str">
        <f>Constants!M1464</f>
        <v>Leicester</v>
      </c>
      <c r="AG1577" s="6" t="str">
        <f>Constants!N1464</f>
        <v>T</v>
      </c>
      <c r="AH1577" s="6" t="str">
        <f>Constants!O1464</f>
        <v>T1175 : Derby City Prescribing Service</v>
      </c>
    </row>
    <row r="1578" spans="32:34" ht="18" customHeight="1" x14ac:dyDescent="0.35">
      <c r="AF1578" s="6" t="str">
        <f>Constants!M1465</f>
        <v>Leicester</v>
      </c>
      <c r="AG1578" s="6" t="str">
        <f>Constants!N1465</f>
        <v>T</v>
      </c>
      <c r="AH1578" s="6" t="str">
        <f>Constants!O1465</f>
        <v>T1208 : Nottingham Recovery Network</v>
      </c>
    </row>
    <row r="1579" spans="32:34" ht="18" customHeight="1" x14ac:dyDescent="0.35">
      <c r="AF1579" s="6" t="str">
        <f>Constants!M1466</f>
        <v>Leicester</v>
      </c>
      <c r="AG1579" s="6" t="str">
        <f>Constants!N1466</f>
        <v>T</v>
      </c>
      <c r="AH1579" s="6" t="str">
        <f>Constants!O1466</f>
        <v>T1209 : Turning Point Leicester and Leicestershire</v>
      </c>
    </row>
    <row r="1580" spans="32:34" ht="18" customHeight="1" x14ac:dyDescent="0.35">
      <c r="AF1580" s="6" t="str">
        <f>Constants!M1467</f>
        <v>Leicester</v>
      </c>
      <c r="AG1580" s="6" t="str">
        <f>Constants!N1467</f>
        <v>T</v>
      </c>
      <c r="AH1580" s="6" t="str">
        <f>Constants!O1467</f>
        <v>T1214 : The Level</v>
      </c>
    </row>
    <row r="1581" spans="32:34" ht="18" customHeight="1" x14ac:dyDescent="0.35">
      <c r="AF1581" s="6" t="str">
        <f>Constants!M1468</f>
        <v>Leicester</v>
      </c>
      <c r="AG1581" s="6" t="str">
        <f>Constants!N1468</f>
        <v>T</v>
      </c>
      <c r="AH1581" s="6" t="str">
        <f>Constants!O1468</f>
        <v>T1217 : MST Leicester Adult</v>
      </c>
    </row>
    <row r="1582" spans="32:34" ht="18" customHeight="1" x14ac:dyDescent="0.35">
      <c r="AF1582" s="6" t="str">
        <f>Constants!M1469</f>
        <v>Leicester</v>
      </c>
      <c r="AG1582" s="6" t="str">
        <f>Constants!N1469</f>
        <v>T</v>
      </c>
      <c r="AH1582" s="6" t="str">
        <f>Constants!O1469</f>
        <v>T1219 : Turning Point Leicester Adult</v>
      </c>
    </row>
    <row r="1583" spans="32:34" ht="18" customHeight="1" x14ac:dyDescent="0.35">
      <c r="AF1583" s="6" t="str">
        <f>Constants!M1470</f>
        <v>Leicester</v>
      </c>
      <c r="AG1583" s="6" t="str">
        <f>Constants!N1470</f>
        <v>T</v>
      </c>
      <c r="AH1583" s="6" t="str">
        <f>Constants!O1470</f>
        <v>T1221 : Turning Point Leicestershire and Rutland Adult</v>
      </c>
    </row>
    <row r="1584" spans="32:34" ht="18" customHeight="1" x14ac:dyDescent="0.35">
      <c r="AF1584" s="6" t="str">
        <f>Constants!M1471</f>
        <v>Leicester</v>
      </c>
      <c r="AG1584" s="6" t="str">
        <f>Constants!N1471</f>
        <v>U</v>
      </c>
      <c r="AH1584" s="6" t="str">
        <f>Constants!O1471</f>
        <v>U0514 : Phoenix Futures Sheffield Adult Service</v>
      </c>
    </row>
    <row r="1585" spans="32:34" ht="18" customHeight="1" x14ac:dyDescent="0.35">
      <c r="AF1585" s="6" t="str">
        <f>Constants!M1472</f>
        <v>Leicestershire</v>
      </c>
      <c r="AG1585" s="6" t="str">
        <f>Constants!N1472</f>
        <v>P</v>
      </c>
      <c r="AH1585" s="6" t="str">
        <f>Constants!O1472</f>
        <v>P1081 : Basingstoke - Inclusion Recovery Hampshire</v>
      </c>
    </row>
    <row r="1586" spans="32:34" ht="18" customHeight="1" x14ac:dyDescent="0.35">
      <c r="AF1586" s="6" t="str">
        <f>Constants!M1473</f>
        <v>Leicestershire</v>
      </c>
      <c r="AG1586" s="6" t="str">
        <f>Constants!N1473</f>
        <v>Q</v>
      </c>
      <c r="AH1586" s="6" t="str">
        <f>Constants!O1473</f>
        <v>Q1758 : Addiction Recovery Community MK</v>
      </c>
    </row>
    <row r="1587" spans="32:34" ht="18" customHeight="1" x14ac:dyDescent="0.35">
      <c r="AF1587" s="6" t="str">
        <f>Constants!M1474</f>
        <v>Leicestershire</v>
      </c>
      <c r="AG1587" s="6" t="str">
        <f>Constants!N1474</f>
        <v>R</v>
      </c>
      <c r="AH1587" s="6" t="str">
        <f>Constants!O1474</f>
        <v>R0092 : BAC O'Connor</v>
      </c>
    </row>
    <row r="1588" spans="32:34" ht="18" customHeight="1" x14ac:dyDescent="0.35">
      <c r="AF1588" s="6" t="str">
        <f>Constants!M1475</f>
        <v>Leicestershire</v>
      </c>
      <c r="AG1588" s="6" t="str">
        <f>Constants!N1475</f>
        <v>R</v>
      </c>
      <c r="AH1588" s="6" t="str">
        <f>Constants!O1475</f>
        <v>R0472 : Livingstone House</v>
      </c>
    </row>
    <row r="1589" spans="32:34" ht="18" customHeight="1" x14ac:dyDescent="0.35">
      <c r="AF1589" s="6" t="str">
        <f>Constants!M1476</f>
        <v>Leicestershire</v>
      </c>
      <c r="AG1589" s="6" t="str">
        <f>Constants!N1476</f>
        <v>R</v>
      </c>
      <c r="AH1589" s="6" t="str">
        <f>Constants!O1476</f>
        <v>R0518 : MPFT Adult - Staffordshire</v>
      </c>
    </row>
    <row r="1590" spans="32:34" ht="18" customHeight="1" x14ac:dyDescent="0.35">
      <c r="AF1590" s="6" t="str">
        <f>Constants!M1477</f>
        <v>Leicestershire</v>
      </c>
      <c r="AG1590" s="6" t="str">
        <f>Constants!N1477</f>
        <v>S</v>
      </c>
      <c r="AH1590" s="6" t="str">
        <f>Constants!O1477</f>
        <v>SB317 : StreetScene Bournemouth</v>
      </c>
    </row>
    <row r="1591" spans="32:34" ht="18" customHeight="1" x14ac:dyDescent="0.35">
      <c r="AF1591" s="6" t="str">
        <f>Constants!M1478</f>
        <v>Leicestershire</v>
      </c>
      <c r="AG1591" s="6" t="str">
        <f>Constants!N1478</f>
        <v>S</v>
      </c>
      <c r="AH1591" s="6" t="str">
        <f>Constants!O1478</f>
        <v>SD301 : We Are With You Chy</v>
      </c>
    </row>
    <row r="1592" spans="32:34" ht="18" customHeight="1" x14ac:dyDescent="0.35">
      <c r="AF1592" s="6" t="str">
        <f>Constants!M1479</f>
        <v>Leicestershire</v>
      </c>
      <c r="AG1592" s="6" t="str">
        <f>Constants!N1479</f>
        <v>S</v>
      </c>
      <c r="AH1592" s="6" t="str">
        <f>Constants!O1479</f>
        <v>SG309 : THE NELSON TRUST</v>
      </c>
    </row>
    <row r="1593" spans="32:34" ht="18" customHeight="1" x14ac:dyDescent="0.35">
      <c r="AF1593" s="6" t="str">
        <f>Constants!M1480</f>
        <v>Leicestershire</v>
      </c>
      <c r="AG1593" s="6" t="str">
        <f>Constants!N1480</f>
        <v>S</v>
      </c>
      <c r="AH1593" s="6" t="str">
        <f>Constants!O1480</f>
        <v>SJ308 : Sefton Park</v>
      </c>
    </row>
    <row r="1594" spans="32:34" ht="18" customHeight="1" x14ac:dyDescent="0.35">
      <c r="AF1594" s="6" t="str">
        <f>Constants!M1481</f>
        <v>Leicestershire</v>
      </c>
      <c r="AG1594" s="6" t="str">
        <f>Constants!N1481</f>
        <v>S</v>
      </c>
      <c r="AH1594" s="6" t="str">
        <f>Constants!O1481</f>
        <v>SO203 : Forward Trust - Clouds House</v>
      </c>
    </row>
    <row r="1595" spans="32:34" ht="18" customHeight="1" x14ac:dyDescent="0.35">
      <c r="AF1595" s="6" t="str">
        <f>Constants!M1482</f>
        <v>Leicestershire</v>
      </c>
      <c r="AG1595" s="6" t="str">
        <f>Constants!N1482</f>
        <v>T</v>
      </c>
      <c r="AH1595" s="6" t="str">
        <f>Constants!O1482</f>
        <v>T0005 : Derbyshire Recovery Partnership</v>
      </c>
    </row>
    <row r="1596" spans="32:34" ht="18" customHeight="1" x14ac:dyDescent="0.35">
      <c r="AF1596" s="6" t="str">
        <f>Constants!M1483</f>
        <v>Leicestershire</v>
      </c>
      <c r="AG1596" s="6" t="str">
        <f>Constants!N1483</f>
        <v>T</v>
      </c>
      <c r="AH1596" s="6" t="str">
        <f>Constants!O1483</f>
        <v>T1175 : Derby City Prescribing Service</v>
      </c>
    </row>
    <row r="1597" spans="32:34" ht="18" customHeight="1" x14ac:dyDescent="0.35">
      <c r="AF1597" s="6" t="str">
        <f>Constants!M1484</f>
        <v>Leicestershire</v>
      </c>
      <c r="AG1597" s="6" t="str">
        <f>Constants!N1484</f>
        <v>T</v>
      </c>
      <c r="AH1597" s="6" t="str">
        <f>Constants!O1484</f>
        <v>T1201 : Clean Slate</v>
      </c>
    </row>
    <row r="1598" spans="32:34" ht="18" customHeight="1" x14ac:dyDescent="0.35">
      <c r="AF1598" s="6" t="str">
        <f>Constants!M1485</f>
        <v>Leicestershire</v>
      </c>
      <c r="AG1598" s="6" t="str">
        <f>Constants!N1485</f>
        <v>T</v>
      </c>
      <c r="AH1598" s="6" t="str">
        <f>Constants!O1485</f>
        <v>T1208 : Nottingham Recovery Network</v>
      </c>
    </row>
    <row r="1599" spans="32:34" ht="18" customHeight="1" x14ac:dyDescent="0.35">
      <c r="AF1599" s="6" t="str">
        <f>Constants!M1486</f>
        <v>Leicestershire</v>
      </c>
      <c r="AG1599" s="6" t="str">
        <f>Constants!N1486</f>
        <v>T</v>
      </c>
      <c r="AH1599" s="6" t="str">
        <f>Constants!O1486</f>
        <v>T1209 : Turning Point Leicester and Leicestershire</v>
      </c>
    </row>
    <row r="1600" spans="32:34" ht="18" customHeight="1" x14ac:dyDescent="0.35">
      <c r="AF1600" s="6" t="str">
        <f>Constants!M1487</f>
        <v>Leicestershire</v>
      </c>
      <c r="AG1600" s="6" t="str">
        <f>Constants!N1487</f>
        <v>T</v>
      </c>
      <c r="AH1600" s="6" t="str">
        <f>Constants!O1487</f>
        <v>T1214 : The Level</v>
      </c>
    </row>
    <row r="1601" spans="32:34" ht="18" customHeight="1" x14ac:dyDescent="0.35">
      <c r="AF1601" s="6" t="str">
        <f>Constants!M1488</f>
        <v>Leicestershire</v>
      </c>
      <c r="AG1601" s="6" t="str">
        <f>Constants!N1488</f>
        <v>T</v>
      </c>
      <c r="AH1601" s="6" t="str">
        <f>Constants!O1488</f>
        <v>T1219 : Turning Point Leicester Adult</v>
      </c>
    </row>
    <row r="1602" spans="32:34" ht="18" customHeight="1" x14ac:dyDescent="0.35">
      <c r="AF1602" s="6" t="str">
        <f>Constants!M1489</f>
        <v>Leicestershire</v>
      </c>
      <c r="AG1602" s="6" t="str">
        <f>Constants!N1489</f>
        <v>T</v>
      </c>
      <c r="AH1602" s="6" t="str">
        <f>Constants!O1489</f>
        <v>T1221 : Turning Point Leicestershire and Rutland Adult</v>
      </c>
    </row>
    <row r="1603" spans="32:34" ht="18" customHeight="1" x14ac:dyDescent="0.35">
      <c r="AF1603" s="6" t="str">
        <f>Constants!M1490</f>
        <v>Leicestershire</v>
      </c>
      <c r="AG1603" s="6" t="str">
        <f>Constants!N1490</f>
        <v>T</v>
      </c>
      <c r="AH1603" s="6" t="str">
        <f>Constants!O1490</f>
        <v>T1225 : Substance to Solution (North Northants)</v>
      </c>
    </row>
    <row r="1604" spans="32:34" ht="18" customHeight="1" x14ac:dyDescent="0.35">
      <c r="AF1604" s="6" t="str">
        <f>Constants!M1491</f>
        <v>Leicestershire</v>
      </c>
      <c r="AG1604" s="6" t="str">
        <f>Constants!N1491</f>
        <v>T</v>
      </c>
      <c r="AH1604" s="6" t="str">
        <f>Constants!O1491</f>
        <v>T1231 : Turning Point - Lincolnshire Adult</v>
      </c>
    </row>
    <row r="1605" spans="32:34" ht="18" customHeight="1" x14ac:dyDescent="0.35">
      <c r="AF1605" s="6" t="str">
        <f>Constants!M1492</f>
        <v>Leicestershire</v>
      </c>
      <c r="AG1605" s="6" t="str">
        <f>Constants!N1492</f>
        <v>U</v>
      </c>
      <c r="AH1605" s="6" t="str">
        <f>Constants!O1492</f>
        <v>U0489 : Forward Leeds Adult (Humankind)</v>
      </c>
    </row>
    <row r="1606" spans="32:34" ht="18" customHeight="1" x14ac:dyDescent="0.35">
      <c r="AF1606" s="6" t="str">
        <f>Constants!M1493</f>
        <v>Leicestershire</v>
      </c>
      <c r="AG1606" s="6" t="str">
        <f>Constants!N1493</f>
        <v>U</v>
      </c>
      <c r="AH1606" s="6" t="str">
        <f>Constants!O1493</f>
        <v>U0494 : East Riding Partnership Treatment Service - Adults</v>
      </c>
    </row>
    <row r="1607" spans="32:34" ht="18" customHeight="1" x14ac:dyDescent="0.35">
      <c r="AF1607" s="6" t="str">
        <f>Constants!M1494</f>
        <v>Leicestershire</v>
      </c>
      <c r="AG1607" s="6" t="str">
        <f>Constants!N1494</f>
        <v>U</v>
      </c>
      <c r="AH1607" s="6" t="str">
        <f>Constants!O1494</f>
        <v>U0509 : Doncaster Drugs Service - CDT</v>
      </c>
    </row>
    <row r="1608" spans="32:34" ht="18" customHeight="1" x14ac:dyDescent="0.35">
      <c r="AF1608" s="6" t="str">
        <f>Constants!M1495</f>
        <v>Leicestershire</v>
      </c>
      <c r="AG1608" s="6" t="str">
        <f>Constants!N1495</f>
        <v>U</v>
      </c>
      <c r="AH1608" s="6" t="str">
        <f>Constants!O1495</f>
        <v>U0514 : Phoenix Futures Sheffield Adult Service</v>
      </c>
    </row>
    <row r="1609" spans="32:34" ht="18" customHeight="1" x14ac:dyDescent="0.35">
      <c r="AF1609" s="6" t="str">
        <f>Constants!M1496</f>
        <v>Leicestershire</v>
      </c>
      <c r="AG1609" s="6" t="str">
        <f>Constants!N1496</f>
        <v>U</v>
      </c>
      <c r="AH1609" s="6" t="str">
        <f>Constants!O1496</f>
        <v>U0515 : Phoenix Futures Sheffield Family Service</v>
      </c>
    </row>
    <row r="1610" spans="32:34" ht="18" customHeight="1" x14ac:dyDescent="0.35">
      <c r="AF1610" s="6" t="str">
        <f>Constants!M1497</f>
        <v>Leicestershire</v>
      </c>
      <c r="AG1610" s="6" t="str">
        <f>Constants!N1497</f>
        <v>U</v>
      </c>
      <c r="AH1610" s="6" t="str">
        <f>Constants!O1497</f>
        <v>U0577 : Doncaster Criminal Justice Service</v>
      </c>
    </row>
    <row r="1611" spans="32:34" ht="18" customHeight="1" x14ac:dyDescent="0.35">
      <c r="AF1611" s="6" t="str">
        <f>Constants!M1498</f>
        <v>Leicestershire</v>
      </c>
      <c r="AG1611" s="6" t="str">
        <f>Constants!N1498</f>
        <v>U</v>
      </c>
      <c r="AH1611" s="6" t="str">
        <f>Constants!O1498</f>
        <v>U0657 : Likewise Sheffield (Humankind)</v>
      </c>
    </row>
    <row r="1612" spans="32:34" ht="18" customHeight="1" x14ac:dyDescent="0.35">
      <c r="AF1612" s="6" t="str">
        <f>Constants!M1499</f>
        <v>Lewisham</v>
      </c>
      <c r="AG1612" s="6" t="str">
        <f>Constants!N1499</f>
        <v>L</v>
      </c>
      <c r="AH1612" s="6" t="str">
        <f>Constants!O1499</f>
        <v>L0330 : Equinox (Detox)</v>
      </c>
    </row>
    <row r="1613" spans="32:34" ht="18" customHeight="1" x14ac:dyDescent="0.35">
      <c r="AF1613" s="6" t="str">
        <f>Constants!M1500</f>
        <v>Lewisham</v>
      </c>
      <c r="AG1613" s="6" t="str">
        <f>Constants!N1500</f>
        <v>L</v>
      </c>
      <c r="AH1613" s="6" t="str">
        <f>Constants!O1500</f>
        <v>L1179 : CGL Bromley Adult SMS</v>
      </c>
    </row>
    <row r="1614" spans="32:34" ht="18" customHeight="1" x14ac:dyDescent="0.35">
      <c r="AF1614" s="6" t="str">
        <f>Constants!M1501</f>
        <v>Lewisham</v>
      </c>
      <c r="AG1614" s="6" t="str">
        <f>Constants!N1501</f>
        <v>L</v>
      </c>
      <c r="AH1614" s="6" t="str">
        <f>Constants!O1501</f>
        <v>L1184 : CGL Lewisham Integrated Adult Service</v>
      </c>
    </row>
    <row r="1615" spans="32:34" ht="18" customHeight="1" x14ac:dyDescent="0.35">
      <c r="AF1615" s="6" t="str">
        <f>Constants!M1502</f>
        <v>Lewisham</v>
      </c>
      <c r="AG1615" s="6" t="str">
        <f>Constants!N1502</f>
        <v>L</v>
      </c>
      <c r="AH1615" s="6" t="str">
        <f>Constants!O1502</f>
        <v>L1198 : Consortium - Central Team - Lorraine Hewitt House</v>
      </c>
    </row>
    <row r="1616" spans="32:34" ht="18" customHeight="1" x14ac:dyDescent="0.35">
      <c r="AF1616" s="6" t="str">
        <f>Constants!M1503</f>
        <v>Lewisham</v>
      </c>
      <c r="AG1616" s="6" t="str">
        <f>Constants!N1503</f>
        <v>L</v>
      </c>
      <c r="AH1616" s="6" t="str">
        <f>Constants!O1503</f>
        <v>L1238 : Kairos Community Trust Garden Day Programme</v>
      </c>
    </row>
    <row r="1617" spans="32:34" ht="18" customHeight="1" x14ac:dyDescent="0.35">
      <c r="AF1617" s="6" t="str">
        <f>Constants!M1504</f>
        <v>Lewisham</v>
      </c>
      <c r="AG1617" s="6" t="str">
        <f>Constants!N1504</f>
        <v>L</v>
      </c>
      <c r="AH1617" s="6" t="str">
        <f>Constants!O1504</f>
        <v>L1260 : Humankind PCRS</v>
      </c>
    </row>
    <row r="1618" spans="32:34" ht="18" customHeight="1" x14ac:dyDescent="0.35">
      <c r="AF1618" s="6" t="str">
        <f>Constants!M1505</f>
        <v>Lewisham</v>
      </c>
      <c r="AG1618" s="6" t="str">
        <f>Constants!N1505</f>
        <v>L</v>
      </c>
      <c r="AH1618" s="6" t="str">
        <f>Constants!O1505</f>
        <v>L1273 : CGL Southwark</v>
      </c>
    </row>
    <row r="1619" spans="32:34" ht="18" customHeight="1" x14ac:dyDescent="0.35">
      <c r="AF1619" s="6" t="str">
        <f>Constants!M1506</f>
        <v>Lewisham</v>
      </c>
      <c r="AG1619" s="6" t="str">
        <f>Constants!N1506</f>
        <v>L</v>
      </c>
      <c r="AH1619" s="6" t="str">
        <f>Constants!O1506</f>
        <v>L1275 : INSPIRE Sutton</v>
      </c>
    </row>
    <row r="1620" spans="32:34" ht="18" customHeight="1" x14ac:dyDescent="0.35">
      <c r="AF1620" s="6" t="str">
        <f>Constants!M1507</f>
        <v>Lewisham</v>
      </c>
      <c r="AG1620" s="6" t="str">
        <f>Constants!N1507</f>
        <v>L</v>
      </c>
      <c r="AH1620" s="6" t="str">
        <f>Constants!O1507</f>
        <v>L1303 : City and Hackney Recovery Service</v>
      </c>
    </row>
    <row r="1621" spans="32:34" ht="18" customHeight="1" x14ac:dyDescent="0.35">
      <c r="AF1621" s="6" t="str">
        <f>Constants!M1508</f>
        <v>Lewisham</v>
      </c>
      <c r="AG1621" s="6" t="str">
        <f>Constants!N1508</f>
        <v>L</v>
      </c>
      <c r="AH1621" s="6" t="str">
        <f>Constants!O1508</f>
        <v>L1308 : Guy's and St Thomas' NHS Foundation Trust Inpatient Detox Unit</v>
      </c>
    </row>
    <row r="1622" spans="32:34" ht="18" customHeight="1" x14ac:dyDescent="0.35">
      <c r="AF1622" s="6" t="str">
        <f>Constants!M1509</f>
        <v>Lewisham</v>
      </c>
      <c r="AG1622" s="6" t="str">
        <f>Constants!N1509</f>
        <v>L</v>
      </c>
      <c r="AH1622" s="6" t="str">
        <f>Constants!O1509</f>
        <v>L1312 : Guy's and St Thomas' NHS Foundation Trust Non-rough sleeping Addictions Clinical Care Suite</v>
      </c>
    </row>
    <row r="1623" spans="32:34" ht="18" customHeight="1" x14ac:dyDescent="0.35">
      <c r="AF1623" s="6" t="str">
        <f>Constants!M1510</f>
        <v>Lewisham</v>
      </c>
      <c r="AG1623" s="6" t="str">
        <f>Constants!N1510</f>
        <v>L</v>
      </c>
      <c r="AH1623" s="6" t="str">
        <f>Constants!O1510</f>
        <v>L1315 : Mildmay Mission Hospital Stabilisation-based Intermediate Rehabilitation beds</v>
      </c>
    </row>
    <row r="1624" spans="32:34" ht="18" customHeight="1" x14ac:dyDescent="0.35">
      <c r="AF1624" s="6" t="str">
        <f>Constants!M1511</f>
        <v>Lewisham</v>
      </c>
      <c r="AG1624" s="6" t="str">
        <f>Constants!N1511</f>
        <v>L</v>
      </c>
      <c r="AH1624" s="6" t="str">
        <f>Constants!O1511</f>
        <v>L2001 : Insight Lewisham</v>
      </c>
    </row>
    <row r="1625" spans="32:34" ht="18" customHeight="1" x14ac:dyDescent="0.35">
      <c r="AF1625" s="6" t="str">
        <f>Constants!M1512</f>
        <v>Lewisham</v>
      </c>
      <c r="AG1625" s="6" t="str">
        <f>Constants!N1512</f>
        <v>W</v>
      </c>
      <c r="AH1625" s="6" t="str">
        <f>Constants!O1512</f>
        <v>M0037 : Phoenix Futures Wirral Adult Services</v>
      </c>
    </row>
    <row r="1626" spans="32:34" ht="18" customHeight="1" x14ac:dyDescent="0.35">
      <c r="AF1626" s="6" t="str">
        <f>Constants!M1513</f>
        <v>Lewisham</v>
      </c>
      <c r="AG1626" s="6" t="str">
        <f>Constants!N1513</f>
        <v>P</v>
      </c>
      <c r="AH1626" s="6" t="str">
        <f>Constants!O1513</f>
        <v>P0034 : Yeldall Manor</v>
      </c>
    </row>
    <row r="1627" spans="32:34" ht="18" customHeight="1" x14ac:dyDescent="0.35">
      <c r="AF1627" s="6" t="str">
        <f>Constants!M1514</f>
        <v>Lewisham</v>
      </c>
      <c r="AG1627" s="6" t="str">
        <f>Constants!N1514</f>
        <v>P</v>
      </c>
      <c r="AH1627" s="6" t="str">
        <f>Constants!O1514</f>
        <v>P0544 : Francis HouseStreetsceneSouthampton</v>
      </c>
    </row>
    <row r="1628" spans="32:34" ht="18" customHeight="1" x14ac:dyDescent="0.35">
      <c r="AF1628" s="6" t="str">
        <f>Constants!M1515</f>
        <v>Lewisham</v>
      </c>
      <c r="AG1628" s="6" t="str">
        <f>Constants!N1515</f>
        <v>P</v>
      </c>
      <c r="AH1628" s="6" t="str">
        <f>Constants!O1515</f>
        <v>P0611 : Bridge House</v>
      </c>
    </row>
    <row r="1629" spans="32:34" ht="18" customHeight="1" x14ac:dyDescent="0.35">
      <c r="AF1629" s="6" t="str">
        <f>Constants!M1516</f>
        <v>Lewisham</v>
      </c>
      <c r="AG1629" s="6" t="str">
        <f>Constants!N1516</f>
        <v>P</v>
      </c>
      <c r="AH1629" s="6" t="str">
        <f>Constants!O1516</f>
        <v>P1101 : East Kent Community Drug &amp; Alcohol Services</v>
      </c>
    </row>
    <row r="1630" spans="32:34" ht="18" customHeight="1" x14ac:dyDescent="0.35">
      <c r="AF1630" s="6" t="str">
        <f>Constants!M1517</f>
        <v>Lewisham</v>
      </c>
      <c r="AG1630" s="6" t="str">
        <f>Constants!N1517</f>
        <v>Q</v>
      </c>
      <c r="AH1630" s="6" t="str">
        <f>Constants!O1517</f>
        <v>Q1647 : Via - Passmores House</v>
      </c>
    </row>
    <row r="1631" spans="32:34" ht="18" customHeight="1" x14ac:dyDescent="0.35">
      <c r="AF1631" s="6" t="str">
        <f>Constants!M1518</f>
        <v>Lewisham</v>
      </c>
      <c r="AG1631" s="6" t="str">
        <f>Constants!N1518</f>
        <v>S</v>
      </c>
      <c r="AH1631" s="6" t="str">
        <f>Constants!O1518</f>
        <v>SB317 : StreetScene Bournemouth</v>
      </c>
    </row>
    <row r="1632" spans="32:34" ht="18" customHeight="1" x14ac:dyDescent="0.35">
      <c r="AF1632" s="6" t="str">
        <f>Constants!M1519</f>
        <v>Lewisham</v>
      </c>
      <c r="AG1632" s="6" t="str">
        <f>Constants!N1519</f>
        <v>S</v>
      </c>
      <c r="AH1632" s="6" t="str">
        <f>Constants!O1519</f>
        <v>SD303 : BOSENCE FARM COMMUNITY LTD</v>
      </c>
    </row>
    <row r="1633" spans="32:34" ht="18" customHeight="1" x14ac:dyDescent="0.35">
      <c r="AF1633" s="6" t="str">
        <f>Constants!M1520</f>
        <v>Lewisham</v>
      </c>
      <c r="AG1633" s="6" t="str">
        <f>Constants!N1520</f>
        <v>S</v>
      </c>
      <c r="AH1633" s="6" t="str">
        <f>Constants!O1520</f>
        <v>SG309 : THE NELSON TRUST</v>
      </c>
    </row>
    <row r="1634" spans="32:34" ht="18" customHeight="1" x14ac:dyDescent="0.35">
      <c r="AF1634" s="6" t="str">
        <f>Constants!M1521</f>
        <v>Lewisham</v>
      </c>
      <c r="AG1634" s="6" t="str">
        <f>Constants!N1521</f>
        <v>S</v>
      </c>
      <c r="AH1634" s="6" t="str">
        <f>Constants!O1521</f>
        <v>SH307 : Jasmine Mother's Recovery (Trevi)</v>
      </c>
    </row>
    <row r="1635" spans="32:34" ht="18" customHeight="1" x14ac:dyDescent="0.35">
      <c r="AF1635" s="6" t="str">
        <f>Constants!M1522</f>
        <v>Lewisham</v>
      </c>
      <c r="AG1635" s="6" t="str">
        <f>Constants!N1522</f>
        <v>S</v>
      </c>
      <c r="AH1635" s="6" t="str">
        <f>Constants!O1522</f>
        <v>SJ207 : Western Counselling</v>
      </c>
    </row>
    <row r="1636" spans="32:34" ht="18" customHeight="1" x14ac:dyDescent="0.35">
      <c r="AF1636" s="6" t="str">
        <f>Constants!M1523</f>
        <v>Lewisham</v>
      </c>
      <c r="AG1636" s="6" t="str">
        <f>Constants!N1523</f>
        <v>S</v>
      </c>
      <c r="AH1636" s="6" t="str">
        <f>Constants!O1523</f>
        <v>SK317 : Somewhere House</v>
      </c>
    </row>
    <row r="1637" spans="32:34" ht="18" customHeight="1" x14ac:dyDescent="0.35">
      <c r="AF1637" s="6" t="str">
        <f>Constants!M1524</f>
        <v>Lewisham</v>
      </c>
      <c r="AG1637" s="6" t="str">
        <f>Constants!N1524</f>
        <v>U</v>
      </c>
      <c r="AH1637" s="6" t="str">
        <f>Constants!O1524</f>
        <v>U0514 : Phoenix Futures Sheffield Adult Service</v>
      </c>
    </row>
    <row r="1638" spans="32:34" ht="18" customHeight="1" x14ac:dyDescent="0.35">
      <c r="AF1638" s="6" t="str">
        <f>Constants!M1525</f>
        <v>Lewisham</v>
      </c>
      <c r="AG1638" s="6" t="str">
        <f>Constants!N1525</f>
        <v>U</v>
      </c>
      <c r="AH1638" s="6" t="str">
        <f>Constants!O1525</f>
        <v>U0515 : Phoenix Futures Sheffield Family Service</v>
      </c>
    </row>
    <row r="1639" spans="32:34" ht="18" customHeight="1" x14ac:dyDescent="0.35">
      <c r="AF1639" s="6" t="str">
        <f>Constants!M1526</f>
        <v>Lewisham</v>
      </c>
      <c r="AG1639" s="6" t="str">
        <f>Constants!N1526</f>
        <v>W</v>
      </c>
      <c r="AH1639" s="6" t="str">
        <f>Constants!O1526</f>
        <v>W0064 : THOMAS Blackburn</v>
      </c>
    </row>
    <row r="1640" spans="32:34" ht="18" customHeight="1" x14ac:dyDescent="0.35">
      <c r="AF1640" s="6" t="str">
        <f>Constants!M1527</f>
        <v>Lincolnshire</v>
      </c>
      <c r="AG1640" s="6" t="str">
        <f>Constants!N1527</f>
        <v>W</v>
      </c>
      <c r="AH1640" s="6" t="str">
        <f>Constants!O1527</f>
        <v>M0189 : OASIS Recovery Communities Runcorn</v>
      </c>
    </row>
    <row r="1641" spans="32:34" ht="18" customHeight="1" x14ac:dyDescent="0.35">
      <c r="AF1641" s="6" t="str">
        <f>Constants!M1528</f>
        <v>Lincolnshire</v>
      </c>
      <c r="AG1641" s="6" t="str">
        <f>Constants!N1528</f>
        <v>W</v>
      </c>
      <c r="AH1641" s="6" t="str">
        <f>Constants!O1528</f>
        <v>M0321 : Tom Harrison House</v>
      </c>
    </row>
    <row r="1642" spans="32:34" ht="18" customHeight="1" x14ac:dyDescent="0.35">
      <c r="AF1642" s="6" t="str">
        <f>Constants!M1529</f>
        <v>Lincolnshire</v>
      </c>
      <c r="AG1642" s="6" t="str">
        <f>Constants!N1529</f>
        <v>Q</v>
      </c>
      <c r="AH1642" s="6" t="str">
        <f>Constants!O1529</f>
        <v>Q1652 : East Coast Recovery Limited</v>
      </c>
    </row>
    <row r="1643" spans="32:34" ht="18" customHeight="1" x14ac:dyDescent="0.35">
      <c r="AF1643" s="6" t="str">
        <f>Constants!M1530</f>
        <v>Lincolnshire</v>
      </c>
      <c r="AG1643" s="6" t="str">
        <f>Constants!N1530</f>
        <v>Q</v>
      </c>
      <c r="AH1643" s="6" t="str">
        <f>Constants!O1530</f>
        <v>Q1734 : Suffolk Recovery Service - Ipswich</v>
      </c>
    </row>
    <row r="1644" spans="32:34" ht="18" customHeight="1" x14ac:dyDescent="0.35">
      <c r="AF1644" s="6" t="str">
        <f>Constants!M1531</f>
        <v>Lincolnshire</v>
      </c>
      <c r="AG1644" s="6" t="str">
        <f>Constants!N1531</f>
        <v>R</v>
      </c>
      <c r="AH1644" s="6" t="str">
        <f>Constants!O1531</f>
        <v>R0092 : BAC O'Connor</v>
      </c>
    </row>
    <row r="1645" spans="32:34" ht="18" customHeight="1" x14ac:dyDescent="0.35">
      <c r="AF1645" s="6" t="str">
        <f>Constants!M1532</f>
        <v>Lincolnshire</v>
      </c>
      <c r="AG1645" s="6" t="str">
        <f>Constants!N1532</f>
        <v>R</v>
      </c>
      <c r="AH1645" s="6" t="str">
        <f>Constants!O1532</f>
        <v>R0473 : IRiS</v>
      </c>
    </row>
    <row r="1646" spans="32:34" ht="18" customHeight="1" x14ac:dyDescent="0.35">
      <c r="AF1646" s="6" t="str">
        <f>Constants!M1533</f>
        <v>Lincolnshire</v>
      </c>
      <c r="AG1646" s="6" t="str">
        <f>Constants!N1533</f>
        <v>R</v>
      </c>
      <c r="AH1646" s="6" t="str">
        <f>Constants!O1533</f>
        <v>R0512 : Humankind Staffordshire</v>
      </c>
    </row>
    <row r="1647" spans="32:34" ht="18" customHeight="1" x14ac:dyDescent="0.35">
      <c r="AF1647" s="6" t="str">
        <f>Constants!M1534</f>
        <v>Lincolnshire</v>
      </c>
      <c r="AG1647" s="6" t="str">
        <f>Constants!N1534</f>
        <v>S</v>
      </c>
      <c r="AH1647" s="6" t="str">
        <f>Constants!O1534</f>
        <v>SD301 : We Are With You Chy</v>
      </c>
    </row>
    <row r="1648" spans="32:34" ht="18" customHeight="1" x14ac:dyDescent="0.35">
      <c r="AF1648" s="6" t="str">
        <f>Constants!M1535</f>
        <v>Lincolnshire</v>
      </c>
      <c r="AG1648" s="6" t="str">
        <f>Constants!N1535</f>
        <v>S</v>
      </c>
      <c r="AH1648" s="6" t="str">
        <f>Constants!O1535</f>
        <v>SD303 : BOSENCE FARM COMMUNITY LTD</v>
      </c>
    </row>
    <row r="1649" spans="32:34" ht="18" customHeight="1" x14ac:dyDescent="0.35">
      <c r="AF1649" s="6" t="str">
        <f>Constants!M1536</f>
        <v>Lincolnshire</v>
      </c>
      <c r="AG1649" s="6" t="str">
        <f>Constants!N1536</f>
        <v>T</v>
      </c>
      <c r="AH1649" s="6" t="str">
        <f>Constants!O1536</f>
        <v>T0005 : Derbyshire Recovery Partnership</v>
      </c>
    </row>
    <row r="1650" spans="32:34" ht="18" customHeight="1" x14ac:dyDescent="0.35">
      <c r="AF1650" s="6" t="str">
        <f>Constants!M1537</f>
        <v>Lincolnshire</v>
      </c>
      <c r="AG1650" s="6" t="str">
        <f>Constants!N1537</f>
        <v>T</v>
      </c>
      <c r="AH1650" s="6" t="str">
        <f>Constants!O1537</f>
        <v>T0412 : We Are With You - Lincolnshire YP</v>
      </c>
    </row>
    <row r="1651" spans="32:34" ht="18" customHeight="1" x14ac:dyDescent="0.35">
      <c r="AF1651" s="6" t="str">
        <f>Constants!M1538</f>
        <v>Lincolnshire</v>
      </c>
      <c r="AG1651" s="6" t="str">
        <f>Constants!N1538</f>
        <v>T</v>
      </c>
      <c r="AH1651" s="6" t="str">
        <f>Constants!O1538</f>
        <v>T1175 : Derby City Prescribing Service</v>
      </c>
    </row>
    <row r="1652" spans="32:34" ht="18" customHeight="1" x14ac:dyDescent="0.35">
      <c r="AF1652" s="6" t="str">
        <f>Constants!M1539</f>
        <v>Lincolnshire</v>
      </c>
      <c r="AG1652" s="6" t="str">
        <f>Constants!N1539</f>
        <v>T</v>
      </c>
      <c r="AH1652" s="6" t="str">
        <f>Constants!O1539</f>
        <v>T1204 : We Are With You - Boston</v>
      </c>
    </row>
    <row r="1653" spans="32:34" ht="18" customHeight="1" x14ac:dyDescent="0.35">
      <c r="AF1653" s="6" t="str">
        <f>Constants!M1540</f>
        <v>Lincolnshire</v>
      </c>
      <c r="AG1653" s="6" t="str">
        <f>Constants!N1540</f>
        <v>T</v>
      </c>
      <c r="AH1653" s="6" t="str">
        <f>Constants!O1540</f>
        <v>T1205 : We Are With You - Grantham</v>
      </c>
    </row>
    <row r="1654" spans="32:34" ht="18" customHeight="1" x14ac:dyDescent="0.35">
      <c r="AF1654" s="6" t="str">
        <f>Constants!M1541</f>
        <v>Lincolnshire</v>
      </c>
      <c r="AG1654" s="6" t="str">
        <f>Constants!N1541</f>
        <v>T</v>
      </c>
      <c r="AH1654" s="6" t="str">
        <f>Constants!O1541</f>
        <v>T1206 : We Are With You - Lincoln</v>
      </c>
    </row>
    <row r="1655" spans="32:34" ht="18" customHeight="1" x14ac:dyDescent="0.35">
      <c r="AF1655" s="6" t="str">
        <f>Constants!M1542</f>
        <v>Lincolnshire</v>
      </c>
      <c r="AG1655" s="6" t="str">
        <f>Constants!N1542</f>
        <v>T</v>
      </c>
      <c r="AH1655" s="6" t="str">
        <f>Constants!O1542</f>
        <v>T1208 : Nottingham Recovery Network</v>
      </c>
    </row>
    <row r="1656" spans="32:34" ht="18" customHeight="1" x14ac:dyDescent="0.35">
      <c r="AF1656" s="6" t="str">
        <f>Constants!M1543</f>
        <v>Lincolnshire</v>
      </c>
      <c r="AG1656" s="6" t="str">
        <f>Constants!N1543</f>
        <v>T</v>
      </c>
      <c r="AH1656" s="6" t="str">
        <f>Constants!O1543</f>
        <v>T1209 : Turning Point Leicester and Leicestershire</v>
      </c>
    </row>
    <row r="1657" spans="32:34" ht="18" customHeight="1" x14ac:dyDescent="0.35">
      <c r="AF1657" s="6" t="str">
        <f>Constants!M1544</f>
        <v>Lincolnshire</v>
      </c>
      <c r="AG1657" s="6" t="str">
        <f>Constants!N1544</f>
        <v>T</v>
      </c>
      <c r="AH1657" s="6" t="str">
        <f>Constants!O1544</f>
        <v>T1214 : The Level</v>
      </c>
    </row>
    <row r="1658" spans="32:34" ht="18" customHeight="1" x14ac:dyDescent="0.35">
      <c r="AF1658" s="6" t="str">
        <f>Constants!M1545</f>
        <v>Lincolnshire</v>
      </c>
      <c r="AG1658" s="6" t="str">
        <f>Constants!N1545</f>
        <v>T</v>
      </c>
      <c r="AH1658" s="6" t="str">
        <f>Constants!O1545</f>
        <v>T1221 : Turning Point Leicestershire and Rutland Adult</v>
      </c>
    </row>
    <row r="1659" spans="32:34" ht="18" customHeight="1" x14ac:dyDescent="0.35">
      <c r="AF1659" s="6" t="str">
        <f>Constants!M1546</f>
        <v>Lincolnshire</v>
      </c>
      <c r="AG1659" s="6" t="str">
        <f>Constants!N1546</f>
        <v>T</v>
      </c>
      <c r="AH1659" s="6" t="str">
        <f>Constants!O1546</f>
        <v>T1225 : Substance to Solution (North Northants)</v>
      </c>
    </row>
    <row r="1660" spans="32:34" ht="18" customHeight="1" x14ac:dyDescent="0.35">
      <c r="AF1660" s="6" t="str">
        <f>Constants!M1547</f>
        <v>Lincolnshire</v>
      </c>
      <c r="AG1660" s="6" t="str">
        <f>Constants!N1547</f>
        <v>T</v>
      </c>
      <c r="AH1660" s="6" t="str">
        <f>Constants!O1547</f>
        <v>T1231 : Turning Point - Lincolnshire Adult</v>
      </c>
    </row>
    <row r="1661" spans="32:34" ht="18" customHeight="1" x14ac:dyDescent="0.35">
      <c r="AF1661" s="6" t="str">
        <f>Constants!M1548</f>
        <v>Lincolnshire</v>
      </c>
      <c r="AG1661" s="6" t="str">
        <f>Constants!N1548</f>
        <v>U</v>
      </c>
      <c r="AH1661" s="6" t="str">
        <f>Constants!O1548</f>
        <v>U0430 : Oasis Recovery Communities Bradford</v>
      </c>
    </row>
    <row r="1662" spans="32:34" ht="18" customHeight="1" x14ac:dyDescent="0.35">
      <c r="AF1662" s="6" t="str">
        <f>Constants!M1549</f>
        <v>Lincolnshire</v>
      </c>
      <c r="AG1662" s="6" t="str">
        <f>Constants!N1549</f>
        <v>U</v>
      </c>
      <c r="AH1662" s="6" t="str">
        <f>Constants!O1549</f>
        <v>U0484 : North Yorkshire Horizons Drug and Alcohol Service (Humankind)</v>
      </c>
    </row>
    <row r="1663" spans="32:34" ht="18" customHeight="1" x14ac:dyDescent="0.35">
      <c r="AF1663" s="6" t="str">
        <f>Constants!M1550</f>
        <v>Lincolnshire</v>
      </c>
      <c r="AG1663" s="6" t="str">
        <f>Constants!N1550</f>
        <v>U</v>
      </c>
      <c r="AH1663" s="6" t="str">
        <f>Constants!O1550</f>
        <v>U0488 : Calderdale Drug and Alcohol Service (Humankind)</v>
      </c>
    </row>
    <row r="1664" spans="32:34" ht="18" customHeight="1" x14ac:dyDescent="0.35">
      <c r="AF1664" s="6" t="str">
        <f>Constants!M1551</f>
        <v>Lincolnshire</v>
      </c>
      <c r="AG1664" s="6" t="str">
        <f>Constants!N1551</f>
        <v>U</v>
      </c>
      <c r="AH1664" s="6" t="str">
        <f>Constants!O1551</f>
        <v>U0489 : Forward Leeds Adult (Humankind)</v>
      </c>
    </row>
    <row r="1665" spans="32:34" ht="18" customHeight="1" x14ac:dyDescent="0.35">
      <c r="AF1665" s="6" t="str">
        <f>Constants!M1552</f>
        <v>Lincolnshire</v>
      </c>
      <c r="AG1665" s="6" t="str">
        <f>Constants!N1552</f>
        <v>U</v>
      </c>
      <c r="AH1665" s="6" t="str">
        <f>Constants!O1552</f>
        <v>U0494 : East Riding Partnership Treatment Service - Adults</v>
      </c>
    </row>
    <row r="1666" spans="32:34" ht="18" customHeight="1" x14ac:dyDescent="0.35">
      <c r="AF1666" s="6" t="str">
        <f>Constants!M1553</f>
        <v>Lincolnshire</v>
      </c>
      <c r="AG1666" s="6" t="str">
        <f>Constants!N1553</f>
        <v>U</v>
      </c>
      <c r="AH1666" s="6" t="str">
        <f>Constants!O1553</f>
        <v>U0495 : East Riding Criminal Justice Service</v>
      </c>
    </row>
    <row r="1667" spans="32:34" ht="18" customHeight="1" x14ac:dyDescent="0.35">
      <c r="AF1667" s="6" t="str">
        <f>Constants!M1554</f>
        <v>Lincolnshire</v>
      </c>
      <c r="AG1667" s="6" t="str">
        <f>Constants!N1554</f>
        <v>U</v>
      </c>
      <c r="AH1667" s="6" t="str">
        <f>Constants!O1554</f>
        <v>U0509 : Doncaster Drugs Service - CDT</v>
      </c>
    </row>
    <row r="1668" spans="32:34" ht="18" customHeight="1" x14ac:dyDescent="0.35">
      <c r="AF1668" s="6" t="str">
        <f>Constants!M1555</f>
        <v>Lincolnshire</v>
      </c>
      <c r="AG1668" s="6" t="str">
        <f>Constants!N1555</f>
        <v>U</v>
      </c>
      <c r="AH1668" s="6" t="str">
        <f>Constants!O1555</f>
        <v>U0546 : Doncaster SDC - New Beginnings</v>
      </c>
    </row>
    <row r="1669" spans="32:34" ht="18" customHeight="1" x14ac:dyDescent="0.35">
      <c r="AF1669" s="6" t="str">
        <f>Constants!M1556</f>
        <v>Lincolnshire</v>
      </c>
      <c r="AG1669" s="6" t="str">
        <f>Constants!N1556</f>
        <v>U</v>
      </c>
      <c r="AH1669" s="6" t="str">
        <f>Constants!O1556</f>
        <v>U0577 : Doncaster Criminal Justice Service</v>
      </c>
    </row>
    <row r="1670" spans="32:34" ht="18" customHeight="1" x14ac:dyDescent="0.35">
      <c r="AF1670" s="6" t="str">
        <f>Constants!M1557</f>
        <v>Lincolnshire</v>
      </c>
      <c r="AG1670" s="6" t="str">
        <f>Constants!N1557</f>
        <v>U</v>
      </c>
      <c r="AH1670" s="6" t="str">
        <f>Constants!O1557</f>
        <v>U0635 : Barnsley Substance Misuse Service (Humankind)</v>
      </c>
    </row>
    <row r="1671" spans="32:34" ht="18" customHeight="1" x14ac:dyDescent="0.35">
      <c r="AF1671" s="6" t="str">
        <f>Constants!M1558</f>
        <v>Lincolnshire</v>
      </c>
      <c r="AG1671" s="6" t="str">
        <f>Constants!N1558</f>
        <v>U</v>
      </c>
      <c r="AH1671" s="6" t="str">
        <f>Constants!O1558</f>
        <v>U0644 : We Are With You - North Lincolnshire Adult</v>
      </c>
    </row>
    <row r="1672" spans="32:34" ht="18" customHeight="1" x14ac:dyDescent="0.35">
      <c r="AF1672" s="6" t="str">
        <f>Constants!M1559</f>
        <v>Lincolnshire</v>
      </c>
      <c r="AG1672" s="6" t="str">
        <f>Constants!N1559</f>
        <v>U</v>
      </c>
      <c r="AH1672" s="6" t="str">
        <f>Constants!O1559</f>
        <v>U0654 : New Vision Bradford Adult (Humankind)</v>
      </c>
    </row>
    <row r="1673" spans="32:34" ht="18" customHeight="1" x14ac:dyDescent="0.35">
      <c r="AF1673" s="6" t="str">
        <f>Constants!M1560</f>
        <v>Lincolnshire</v>
      </c>
      <c r="AG1673" s="6" t="str">
        <f>Constants!N1560</f>
        <v>U</v>
      </c>
      <c r="AH1673" s="6" t="str">
        <f>Constants!O1560</f>
        <v>U0655 : Ark House Rehab Scarborough</v>
      </c>
    </row>
    <row r="1674" spans="32:34" ht="18" customHeight="1" x14ac:dyDescent="0.35">
      <c r="AF1674" s="6" t="str">
        <f>Constants!M1561</f>
        <v>Lincolnshire</v>
      </c>
      <c r="AG1674" s="6" t="str">
        <f>Constants!N1561</f>
        <v>U</v>
      </c>
      <c r="AH1674" s="6" t="str">
        <f>Constants!O1561</f>
        <v>U0657 : Likewise Sheffield (Humankind)</v>
      </c>
    </row>
    <row r="1675" spans="32:34" ht="18" customHeight="1" x14ac:dyDescent="0.35">
      <c r="AF1675" s="6" t="str">
        <f>Constants!M1562</f>
        <v>Liverpool</v>
      </c>
      <c r="AG1675" s="6" t="str">
        <f>Constants!N1562</f>
        <v>W</v>
      </c>
      <c r="AH1675" s="6" t="str">
        <f>Constants!O1562</f>
        <v>M0010 : MERC Brook Place</v>
      </c>
    </row>
    <row r="1676" spans="32:34" ht="18" customHeight="1" x14ac:dyDescent="0.35">
      <c r="AF1676" s="6" t="str">
        <f>Constants!M1563</f>
        <v>Liverpool</v>
      </c>
      <c r="AG1676" s="6" t="str">
        <f>Constants!N1563</f>
        <v>W</v>
      </c>
      <c r="AH1676" s="6" t="str">
        <f>Constants!O1563</f>
        <v>M0022 : Kaleidoscope Birchwood</v>
      </c>
    </row>
    <row r="1677" spans="32:34" ht="18" customHeight="1" x14ac:dyDescent="0.35">
      <c r="AF1677" s="6" t="str">
        <f>Constants!M1564</f>
        <v>Liverpool</v>
      </c>
      <c r="AG1677" s="6" t="str">
        <f>Constants!N1564</f>
        <v>W</v>
      </c>
      <c r="AH1677" s="6" t="str">
        <f>Constants!O1564</f>
        <v>M0037 : Phoenix Futures Wirral Adult Services</v>
      </c>
    </row>
    <row r="1678" spans="32:34" ht="18" customHeight="1" x14ac:dyDescent="0.35">
      <c r="AF1678" s="6" t="str">
        <f>Constants!M1565</f>
        <v>Liverpool</v>
      </c>
      <c r="AG1678" s="6" t="str">
        <f>Constants!N1565</f>
        <v>W</v>
      </c>
      <c r="AH1678" s="6" t="str">
        <f>Constants!O1565</f>
        <v>M0052 : MERC Hope Centre Drugs</v>
      </c>
    </row>
    <row r="1679" spans="32:34" ht="18" customHeight="1" x14ac:dyDescent="0.35">
      <c r="AF1679" s="6" t="str">
        <f>Constants!M1566</f>
        <v>Liverpool</v>
      </c>
      <c r="AG1679" s="6" t="str">
        <f>Constants!N1566</f>
        <v>W</v>
      </c>
      <c r="AH1679" s="6" t="str">
        <f>Constants!O1566</f>
        <v>M0083 : Turning Point Stanfield House</v>
      </c>
    </row>
    <row r="1680" spans="32:34" ht="18" customHeight="1" x14ac:dyDescent="0.35">
      <c r="AF1680" s="6" t="str">
        <f>Constants!M1567</f>
        <v>Liverpool</v>
      </c>
      <c r="AG1680" s="6" t="str">
        <f>Constants!N1567</f>
        <v>W</v>
      </c>
      <c r="AH1680" s="6" t="str">
        <f>Constants!O1567</f>
        <v>M0092 : MERC DRR</v>
      </c>
    </row>
    <row r="1681" spans="32:34" ht="18" customHeight="1" x14ac:dyDescent="0.35">
      <c r="AF1681" s="6" t="str">
        <f>Constants!M1568</f>
        <v>Liverpool</v>
      </c>
      <c r="AG1681" s="6" t="str">
        <f>Constants!N1568</f>
        <v>W</v>
      </c>
      <c r="AH1681" s="6" t="str">
        <f>Constants!O1568</f>
        <v>M0168 : MERC Hope Centre Alcohol</v>
      </c>
    </row>
    <row r="1682" spans="32:34" ht="18" customHeight="1" x14ac:dyDescent="0.35">
      <c r="AF1682" s="6" t="str">
        <f>Constants!M1569</f>
        <v>Liverpool</v>
      </c>
      <c r="AG1682" s="6" t="str">
        <f>Constants!N1569</f>
        <v>W</v>
      </c>
      <c r="AH1682" s="6" t="str">
        <f>Constants!O1569</f>
        <v>M0243 : GMMH The Chapman-Barker Unit</v>
      </c>
    </row>
    <row r="1683" spans="32:34" ht="18" customHeight="1" x14ac:dyDescent="0.35">
      <c r="AF1683" s="6" t="str">
        <f>Constants!M1570</f>
        <v>Liverpool</v>
      </c>
      <c r="AG1683" s="6" t="str">
        <f>Constants!N1570</f>
        <v>W</v>
      </c>
      <c r="AH1683" s="6" t="str">
        <f>Constants!O1570</f>
        <v>M0289 : Turning Point Leigh Bank</v>
      </c>
    </row>
    <row r="1684" spans="32:34" ht="18" customHeight="1" x14ac:dyDescent="0.35">
      <c r="AF1684" s="6" t="str">
        <f>Constants!M1571</f>
        <v>Liverpool</v>
      </c>
      <c r="AG1684" s="6" t="str">
        <f>Constants!N1571</f>
        <v>W</v>
      </c>
      <c r="AH1684" s="6" t="str">
        <f>Constants!O1571</f>
        <v>M0309 : Cyngor Alcohol Information Service (CAIS)</v>
      </c>
    </row>
    <row r="1685" spans="32:34" ht="18" customHeight="1" x14ac:dyDescent="0.35">
      <c r="AF1685" s="6" t="str">
        <f>Constants!M1572</f>
        <v>Liverpool</v>
      </c>
      <c r="AG1685" s="6" t="str">
        <f>Constants!N1572</f>
        <v>W</v>
      </c>
      <c r="AH1685" s="6" t="str">
        <f>Constants!O1572</f>
        <v>M0310 : Shardale St Annes Limited</v>
      </c>
    </row>
    <row r="1686" spans="32:34" ht="18" customHeight="1" x14ac:dyDescent="0.35">
      <c r="AF1686" s="6" t="str">
        <f>Constants!M1573</f>
        <v>Liverpool</v>
      </c>
      <c r="AG1686" s="6" t="str">
        <f>Constants!N1573</f>
        <v>W</v>
      </c>
      <c r="AH1686" s="6" t="str">
        <f>Constants!O1573</f>
        <v>M0312 : CGL Knowsley IRS</v>
      </c>
    </row>
    <row r="1687" spans="32:34" ht="18" customHeight="1" x14ac:dyDescent="0.35">
      <c r="AF1687" s="6" t="str">
        <f>Constants!M1574</f>
        <v>Liverpool</v>
      </c>
      <c r="AG1687" s="6" t="str">
        <f>Constants!N1574</f>
        <v>W</v>
      </c>
      <c r="AH1687" s="6" t="str">
        <f>Constants!O1574</f>
        <v>M0321 : Tom Harrison House</v>
      </c>
    </row>
    <row r="1688" spans="32:34" ht="18" customHeight="1" x14ac:dyDescent="0.35">
      <c r="AF1688" s="6" t="str">
        <f>Constants!M1575</f>
        <v>Liverpool</v>
      </c>
      <c r="AG1688" s="6" t="str">
        <f>Constants!N1575</f>
        <v>W</v>
      </c>
      <c r="AH1688" s="6" t="str">
        <f>Constants!O1575</f>
        <v>M0331 : CGL Wirral IRS</v>
      </c>
    </row>
    <row r="1689" spans="32:34" ht="18" customHeight="1" x14ac:dyDescent="0.35">
      <c r="AF1689" s="6" t="str">
        <f>Constants!M1576</f>
        <v>Liverpool</v>
      </c>
      <c r="AG1689" s="6" t="str">
        <f>Constants!N1576</f>
        <v>W</v>
      </c>
      <c r="AH1689" s="6" t="str">
        <f>Constants!O1576</f>
        <v>M0332 : Transforming Choice Community Interest Company</v>
      </c>
    </row>
    <row r="1690" spans="32:34" ht="18" customHeight="1" x14ac:dyDescent="0.35">
      <c r="AF1690" s="6" t="str">
        <f>Constants!M1577</f>
        <v>Liverpool</v>
      </c>
      <c r="AG1690" s="6" t="str">
        <f>Constants!N1577</f>
        <v>W</v>
      </c>
      <c r="AH1690" s="6" t="str">
        <f>Constants!O1577</f>
        <v>M0341 : The Pavilion</v>
      </c>
    </row>
    <row r="1691" spans="32:34" ht="18" customHeight="1" x14ac:dyDescent="0.35">
      <c r="AF1691" s="6" t="str">
        <f>Constants!M1578</f>
        <v>Liverpool</v>
      </c>
      <c r="AG1691" s="6" t="str">
        <f>Constants!N1578</f>
        <v>W</v>
      </c>
      <c r="AH1691" s="6" t="str">
        <f>Constants!O1578</f>
        <v>M0342 : We Are With You - Liverpool Integrated Treatment Service</v>
      </c>
    </row>
    <row r="1692" spans="32:34" ht="18" customHeight="1" x14ac:dyDescent="0.35">
      <c r="AF1692" s="6" t="str">
        <f>Constants!M1579</f>
        <v>Liverpool</v>
      </c>
      <c r="AG1692" s="6" t="str">
        <f>Constants!N1579</f>
        <v>W</v>
      </c>
      <c r="AH1692" s="6" t="str">
        <f>Constants!O1579</f>
        <v>M0345 : MERC Ambition South Sefton</v>
      </c>
    </row>
    <row r="1693" spans="32:34" ht="18" customHeight="1" x14ac:dyDescent="0.35">
      <c r="AF1693" s="6" t="str">
        <f>Constants!M1580</f>
        <v>Liverpool</v>
      </c>
      <c r="AG1693" s="6" t="str">
        <f>Constants!N1580</f>
        <v>W</v>
      </c>
      <c r="AH1693" s="6" t="str">
        <f>Constants!O1580</f>
        <v>M0346 : CGL St Helens Integrated Recovery Service</v>
      </c>
    </row>
    <row r="1694" spans="32:34" ht="18" customHeight="1" x14ac:dyDescent="0.35">
      <c r="AF1694" s="6" t="str">
        <f>Constants!M1581</f>
        <v>Liverpool</v>
      </c>
      <c r="AG1694" s="6" t="str">
        <f>Constants!N1581</f>
        <v>W</v>
      </c>
      <c r="AH1694" s="6" t="str">
        <f>Constants!O1581</f>
        <v>M0347 : Blackpool Horizon/Delphi Medical</v>
      </c>
    </row>
    <row r="1695" spans="32:34" ht="18" customHeight="1" x14ac:dyDescent="0.35">
      <c r="AF1695" s="6" t="str">
        <f>Constants!M1582</f>
        <v>Liverpool</v>
      </c>
      <c r="AG1695" s="6" t="str">
        <f>Constants!N1582</f>
        <v>W</v>
      </c>
      <c r="AH1695" s="6" t="str">
        <f>Constants!O1582</f>
        <v>M0357 : Parkland Place Lancashire</v>
      </c>
    </row>
    <row r="1696" spans="32:34" ht="18" customHeight="1" x14ac:dyDescent="0.35">
      <c r="AF1696" s="6" t="str">
        <f>Constants!M1583</f>
        <v>Liverpool</v>
      </c>
      <c r="AG1696" s="6" t="str">
        <f>Constants!N1583</f>
        <v>W</v>
      </c>
      <c r="AH1696" s="6" t="str">
        <f>Constants!O1583</f>
        <v>M0367 : YMCA Liverpool and Sefton</v>
      </c>
    </row>
    <row r="1697" spans="32:34" ht="18" customHeight="1" x14ac:dyDescent="0.35">
      <c r="AF1697" s="6" t="str">
        <f>Constants!M1584</f>
        <v>Liverpool</v>
      </c>
      <c r="AG1697" s="6" t="str">
        <f>Constants!N1584</f>
        <v>W</v>
      </c>
      <c r="AH1697" s="6" t="str">
        <f>Constants!O1584</f>
        <v>M0372 : Liverpool University Hospitals NHS Foundation Trust</v>
      </c>
    </row>
    <row r="1698" spans="32:34" ht="18" customHeight="1" x14ac:dyDescent="0.35">
      <c r="AF1698" s="6" t="str">
        <f>Constants!M1585</f>
        <v>Liverpool</v>
      </c>
      <c r="AG1698" s="6" t="str">
        <f>Constants!N1585</f>
        <v>W</v>
      </c>
      <c r="AH1698" s="6" t="str">
        <f>Constants!O1585</f>
        <v>M0375 : Cumbria Addictions Service (Humankind)</v>
      </c>
    </row>
    <row r="1699" spans="32:34" ht="18" customHeight="1" x14ac:dyDescent="0.35">
      <c r="AF1699" s="6" t="str">
        <f>Constants!M1586</f>
        <v>Liverpool</v>
      </c>
      <c r="AG1699" s="6" t="str">
        <f>Constants!N1586</f>
        <v>W</v>
      </c>
      <c r="AH1699" s="6" t="str">
        <f>Constants!O1586</f>
        <v>M0376 : CGL Sefton</v>
      </c>
    </row>
    <row r="1700" spans="32:34" ht="18" customHeight="1" x14ac:dyDescent="0.35">
      <c r="AF1700" s="6" t="str">
        <f>Constants!M1587</f>
        <v>Liverpool</v>
      </c>
      <c r="AG1700" s="6" t="str">
        <f>Constants!N1587</f>
        <v>W</v>
      </c>
      <c r="AH1700" s="6" t="str">
        <f>Constants!O1587</f>
        <v>M0377 : Delphi Medical Blackburn with Darwen</v>
      </c>
    </row>
    <row r="1701" spans="32:34" ht="18" customHeight="1" x14ac:dyDescent="0.35">
      <c r="AF1701" s="6" t="str">
        <f>Constants!M1588</f>
        <v>Liverpool</v>
      </c>
      <c r="AG1701" s="6" t="str">
        <f>Constants!N1588</f>
        <v>W</v>
      </c>
      <c r="AH1701" s="6" t="str">
        <f>Constants!O1588</f>
        <v>M0380 : MERC Addictions In-reach</v>
      </c>
    </row>
    <row r="1702" spans="32:34" ht="18" customHeight="1" x14ac:dyDescent="0.35">
      <c r="AF1702" s="6" t="str">
        <f>Constants!M1589</f>
        <v>Liverpool</v>
      </c>
      <c r="AG1702" s="6" t="str">
        <f>Constants!N1589</f>
        <v>P</v>
      </c>
      <c r="AH1702" s="6" t="str">
        <f>Constants!O1589</f>
        <v>P0544 : Francis HouseStreetsceneSouthampton</v>
      </c>
    </row>
    <row r="1703" spans="32:34" ht="18" customHeight="1" x14ac:dyDescent="0.35">
      <c r="AF1703" s="6" t="str">
        <f>Constants!M1590</f>
        <v>Liverpool</v>
      </c>
      <c r="AG1703" s="6" t="str">
        <f>Constants!N1590</f>
        <v>R</v>
      </c>
      <c r="AH1703" s="6" t="str">
        <f>Constants!O1590</f>
        <v>R0472 : Livingstone House</v>
      </c>
    </row>
    <row r="1704" spans="32:34" ht="18" customHeight="1" x14ac:dyDescent="0.35">
      <c r="AF1704" s="6" t="str">
        <f>Constants!M1591</f>
        <v>Liverpool</v>
      </c>
      <c r="AG1704" s="6" t="str">
        <f>Constants!N1591</f>
        <v>S</v>
      </c>
      <c r="AH1704" s="6" t="str">
        <f>Constants!O1591</f>
        <v>SH307 : Jasmine Mother's Recovery (Trevi)</v>
      </c>
    </row>
    <row r="1705" spans="32:34" ht="18" customHeight="1" x14ac:dyDescent="0.35">
      <c r="AF1705" s="6" t="str">
        <f>Constants!M1592</f>
        <v>Liverpool</v>
      </c>
      <c r="AG1705" s="6" t="str">
        <f>Constants!N1592</f>
        <v>S</v>
      </c>
      <c r="AH1705" s="6" t="str">
        <f>Constants!O1592</f>
        <v>SL205 : PostScript360</v>
      </c>
    </row>
    <row r="1706" spans="32:34" ht="18" customHeight="1" x14ac:dyDescent="0.35">
      <c r="AF1706" s="6" t="str">
        <f>Constants!M1593</f>
        <v>Liverpool</v>
      </c>
      <c r="AG1706" s="6" t="str">
        <f>Constants!N1593</f>
        <v>T</v>
      </c>
      <c r="AH1706" s="6" t="str">
        <f>Constants!O1593</f>
        <v>T0005 : Derbyshire Recovery Partnership</v>
      </c>
    </row>
    <row r="1707" spans="32:34" ht="18" customHeight="1" x14ac:dyDescent="0.35">
      <c r="AF1707" s="6" t="str">
        <f>Constants!M1594</f>
        <v>Liverpool</v>
      </c>
      <c r="AG1707" s="6" t="str">
        <f>Constants!N1594</f>
        <v>U</v>
      </c>
      <c r="AH1707" s="6" t="str">
        <f>Constants!O1594</f>
        <v>U0514 : Phoenix Futures Sheffield Adult Service</v>
      </c>
    </row>
    <row r="1708" spans="32:34" ht="18" customHeight="1" x14ac:dyDescent="0.35">
      <c r="AF1708" s="6" t="str">
        <f>Constants!M1595</f>
        <v>Liverpool</v>
      </c>
      <c r="AG1708" s="6" t="str">
        <f>Constants!N1595</f>
        <v>U</v>
      </c>
      <c r="AH1708" s="6" t="str">
        <f>Constants!O1595</f>
        <v>U0657 : Likewise Sheffield (Humankind)</v>
      </c>
    </row>
    <row r="1709" spans="32:34" ht="18" customHeight="1" x14ac:dyDescent="0.35">
      <c r="AF1709" s="6" t="str">
        <f>Constants!M1596</f>
        <v>Liverpool</v>
      </c>
      <c r="AG1709" s="6" t="str">
        <f>Constants!N1596</f>
        <v>W</v>
      </c>
      <c r="AH1709" s="6" t="str">
        <f>Constants!O1596</f>
        <v>W0064 : THOMAS Blackburn</v>
      </c>
    </row>
    <row r="1710" spans="32:34" ht="18" customHeight="1" x14ac:dyDescent="0.35">
      <c r="AF1710" s="6" t="str">
        <f>Constants!M1597</f>
        <v>Liverpool</v>
      </c>
      <c r="AG1710" s="6" t="str">
        <f>Constants!N1597</f>
        <v>W</v>
      </c>
      <c r="AH1710" s="6" t="str">
        <f>Constants!O1597</f>
        <v>W0074 : We Are With You - Liverpool YP</v>
      </c>
    </row>
    <row r="1711" spans="32:34" ht="18" customHeight="1" x14ac:dyDescent="0.35">
      <c r="AF1711" s="6" t="str">
        <f>Constants!M1598</f>
        <v>Liverpool</v>
      </c>
      <c r="AG1711" s="6" t="str">
        <f>Constants!N1598</f>
        <v>W</v>
      </c>
      <c r="AH1711" s="6" t="str">
        <f>Constants!O1598</f>
        <v>W0083 : Sharp Liverpool</v>
      </c>
    </row>
    <row r="1712" spans="32:34" ht="18" customHeight="1" x14ac:dyDescent="0.35">
      <c r="AF1712" s="6" t="str">
        <f>Constants!M1599</f>
        <v>Luton</v>
      </c>
      <c r="AG1712" s="6" t="str">
        <f>Constants!N1599</f>
        <v>W</v>
      </c>
      <c r="AH1712" s="6" t="str">
        <f>Constants!O1599</f>
        <v>M0189 : OASIS Recovery Communities Runcorn</v>
      </c>
    </row>
    <row r="1713" spans="32:34" ht="18" customHeight="1" x14ac:dyDescent="0.35">
      <c r="AF1713" s="6" t="str">
        <f>Constants!M1600</f>
        <v>Luton</v>
      </c>
      <c r="AG1713" s="6" t="str">
        <f>Constants!N1600</f>
        <v>P</v>
      </c>
      <c r="AH1713" s="6" t="str">
        <f>Constants!O1600</f>
        <v>P1125 : Addiction Recovery Centre Portsmouth</v>
      </c>
    </row>
    <row r="1714" spans="32:34" ht="18" customHeight="1" x14ac:dyDescent="0.35">
      <c r="AF1714" s="6" t="str">
        <f>Constants!M1601</f>
        <v>Luton</v>
      </c>
      <c r="AG1714" s="6" t="str">
        <f>Constants!N1601</f>
        <v>Q</v>
      </c>
      <c r="AH1714" s="6" t="str">
        <f>Constants!O1601</f>
        <v>Q1647 : Via - Passmores House</v>
      </c>
    </row>
    <row r="1715" spans="32:34" ht="18" customHeight="1" x14ac:dyDescent="0.35">
      <c r="AF1715" s="6" t="str">
        <f>Constants!M1602</f>
        <v>Luton</v>
      </c>
      <c r="AG1715" s="6" t="str">
        <f>Constants!N1602</f>
        <v>Q</v>
      </c>
      <c r="AH1715" s="6" t="str">
        <f>Constants!O1602</f>
        <v>Q1687 : CGL Hertfordshire Drug and Alcohol Recovery Services - Cluster D (West)</v>
      </c>
    </row>
    <row r="1716" spans="32:34" ht="18" customHeight="1" x14ac:dyDescent="0.35">
      <c r="AF1716" s="6" t="str">
        <f>Constants!M1603</f>
        <v>Luton</v>
      </c>
      <c r="AG1716" s="6" t="str">
        <f>Constants!N1603</f>
        <v>Q</v>
      </c>
      <c r="AH1716" s="6" t="str">
        <f>Constants!O1603</f>
        <v>Q1739 : Central Bedfordshire Integrated Drug and Alcohol Service</v>
      </c>
    </row>
    <row r="1717" spans="32:34" ht="18" customHeight="1" x14ac:dyDescent="0.35">
      <c r="AF1717" s="6" t="str">
        <f>Constants!M1604</f>
        <v>Luton</v>
      </c>
      <c r="AG1717" s="6" t="str">
        <f>Constants!N1604</f>
        <v>Q</v>
      </c>
      <c r="AH1717" s="6" t="str">
        <f>Constants!O1604</f>
        <v>Q1740 : Bedford Borough Integrated Drug and Alcohol Service</v>
      </c>
    </row>
    <row r="1718" spans="32:34" ht="18" customHeight="1" x14ac:dyDescent="0.35">
      <c r="AF1718" s="6" t="str">
        <f>Constants!M1605</f>
        <v>Luton</v>
      </c>
      <c r="AG1718" s="6" t="str">
        <f>Constants!N1605</f>
        <v>Q</v>
      </c>
      <c r="AH1718" s="6" t="str">
        <f>Constants!O1605</f>
        <v>Q1745 : ResoLUTiONs Alcohol and Drug Recovery Service (Adult)</v>
      </c>
    </row>
    <row r="1719" spans="32:34" ht="18" customHeight="1" x14ac:dyDescent="0.35">
      <c r="AF1719" s="6" t="str">
        <f>Constants!M1606</f>
        <v>Luton</v>
      </c>
      <c r="AG1719" s="6" t="str">
        <f>Constants!N1606</f>
        <v>Q</v>
      </c>
      <c r="AH1719" s="6" t="str">
        <f>Constants!O1606</f>
        <v>Q1746 : ResoLUTiONs Alcohol and Drug Recovery Service (Young Persons)</v>
      </c>
    </row>
    <row r="1720" spans="32:34" ht="18" customHeight="1" x14ac:dyDescent="0.35">
      <c r="AF1720" s="6" t="str">
        <f>Constants!M1607</f>
        <v>Luton</v>
      </c>
      <c r="AG1720" s="6" t="str">
        <f>Constants!N1607</f>
        <v>Q</v>
      </c>
      <c r="AH1720" s="6" t="str">
        <f>Constants!O1607</f>
        <v>Q1758 : Addiction Recovery Community MK</v>
      </c>
    </row>
    <row r="1721" spans="32:34" ht="18" customHeight="1" x14ac:dyDescent="0.35">
      <c r="AF1721" s="6" t="str">
        <f>Constants!M1608</f>
        <v>Luton</v>
      </c>
      <c r="AG1721" s="6" t="str">
        <f>Constants!N1608</f>
        <v>Q</v>
      </c>
      <c r="AH1721" s="6" t="str">
        <f>Constants!O1608</f>
        <v>Q1763 : Oxygen Inpatient Detox</v>
      </c>
    </row>
    <row r="1722" spans="32:34" ht="18" customHeight="1" x14ac:dyDescent="0.35">
      <c r="AF1722" s="6" t="str">
        <f>Constants!M1609</f>
        <v>Luton</v>
      </c>
      <c r="AG1722" s="6" t="str">
        <f>Constants!N1609</f>
        <v>S</v>
      </c>
      <c r="AH1722" s="6" t="str">
        <f>Constants!O1609</f>
        <v>SG309 : THE NELSON TRUST</v>
      </c>
    </row>
    <row r="1723" spans="32:34" ht="18" customHeight="1" x14ac:dyDescent="0.35">
      <c r="AF1723" s="6" t="str">
        <f>Constants!M1610</f>
        <v>Luton</v>
      </c>
      <c r="AG1723" s="6" t="str">
        <f>Constants!N1610</f>
        <v>S</v>
      </c>
      <c r="AH1723" s="6" t="str">
        <f>Constants!O1610</f>
        <v>SJ302 : BROADWAY LODGE</v>
      </c>
    </row>
    <row r="1724" spans="32:34" ht="18" customHeight="1" x14ac:dyDescent="0.35">
      <c r="AF1724" s="6" t="str">
        <f>Constants!M1611</f>
        <v>Luton</v>
      </c>
      <c r="AG1724" s="6" t="str">
        <f>Constants!N1611</f>
        <v>T</v>
      </c>
      <c r="AH1724" s="6" t="str">
        <f>Constants!O1611</f>
        <v>T1214 : The Level</v>
      </c>
    </row>
    <row r="1725" spans="32:34" ht="18" customHeight="1" x14ac:dyDescent="0.35">
      <c r="AF1725" s="6" t="str">
        <f>Constants!M1612</f>
        <v>Luton</v>
      </c>
      <c r="AG1725" s="6" t="str">
        <f>Constants!N1612</f>
        <v>T</v>
      </c>
      <c r="AH1725" s="6" t="str">
        <f>Constants!O1612</f>
        <v>T1219 : Turning Point Leicester Adult</v>
      </c>
    </row>
    <row r="1726" spans="32:34" ht="18" customHeight="1" x14ac:dyDescent="0.35">
      <c r="AF1726" s="6" t="str">
        <f>Constants!M1613</f>
        <v>Luton</v>
      </c>
      <c r="AG1726" s="6" t="str">
        <f>Constants!N1613</f>
        <v>U</v>
      </c>
      <c r="AH1726" s="6" t="str">
        <f>Constants!O1613</f>
        <v>U0430 : Oasis Recovery Communities Bradford</v>
      </c>
    </row>
    <row r="1727" spans="32:34" ht="18" customHeight="1" x14ac:dyDescent="0.35">
      <c r="AF1727" s="6" t="str">
        <f>Constants!M1614</f>
        <v>Manchester</v>
      </c>
      <c r="AG1727" s="6" t="str">
        <f>Constants!N1614</f>
        <v>L</v>
      </c>
      <c r="AH1727" s="6" t="str">
        <f>Constants!O1614</f>
        <v>L1292 : Addictions Recovery Community Hounslow (ARC Hounslow)</v>
      </c>
    </row>
    <row r="1728" spans="32:34" ht="18" customHeight="1" x14ac:dyDescent="0.35">
      <c r="AF1728" s="6" t="str">
        <f>Constants!M1615</f>
        <v>Manchester</v>
      </c>
      <c r="AG1728" s="6" t="str">
        <f>Constants!N1615</f>
        <v>L</v>
      </c>
      <c r="AH1728" s="6" t="str">
        <f>Constants!O1615</f>
        <v>L5046 : Mount Carmel (Rehab)</v>
      </c>
    </row>
    <row r="1729" spans="32:34" ht="18" customHeight="1" x14ac:dyDescent="0.35">
      <c r="AF1729" s="6" t="str">
        <f>Constants!M1616</f>
        <v>Manchester</v>
      </c>
      <c r="AG1729" s="6" t="str">
        <f>Constants!N1616</f>
        <v>W</v>
      </c>
      <c r="AH1729" s="6" t="str">
        <f>Constants!O1616</f>
        <v>M0022 : Kaleidoscope Birchwood</v>
      </c>
    </row>
    <row r="1730" spans="32:34" ht="18" customHeight="1" x14ac:dyDescent="0.35">
      <c r="AF1730" s="6" t="str">
        <f>Constants!M1617</f>
        <v>Manchester</v>
      </c>
      <c r="AG1730" s="6" t="str">
        <f>Constants!N1617</f>
        <v>W</v>
      </c>
      <c r="AH1730" s="6" t="str">
        <f>Constants!O1617</f>
        <v>M0119 : Holgate House</v>
      </c>
    </row>
    <row r="1731" spans="32:34" ht="18" customHeight="1" x14ac:dyDescent="0.35">
      <c r="AF1731" s="6" t="str">
        <f>Constants!M1618</f>
        <v>Manchester</v>
      </c>
      <c r="AG1731" s="6" t="str">
        <f>Constants!N1618</f>
        <v>W</v>
      </c>
      <c r="AH1731" s="6" t="str">
        <f>Constants!O1618</f>
        <v>M0243 : GMMH The Chapman-Barker Unit</v>
      </c>
    </row>
    <row r="1732" spans="32:34" ht="18" customHeight="1" x14ac:dyDescent="0.35">
      <c r="AF1732" s="6" t="str">
        <f>Constants!M1619</f>
        <v>Manchester</v>
      </c>
      <c r="AG1732" s="6" t="str">
        <f>Constants!N1619</f>
        <v>W</v>
      </c>
      <c r="AH1732" s="6" t="str">
        <f>Constants!O1619</f>
        <v>M0288 : CGL Manchester RISE</v>
      </c>
    </row>
    <row r="1733" spans="32:34" ht="18" customHeight="1" x14ac:dyDescent="0.35">
      <c r="AF1733" s="6" t="str">
        <f>Constants!M1620</f>
        <v>Manchester</v>
      </c>
      <c r="AG1733" s="6" t="str">
        <f>Constants!N1620</f>
        <v>W</v>
      </c>
      <c r="AH1733" s="6" t="str">
        <f>Constants!O1620</f>
        <v>M0289 : Turning Point Leigh Bank</v>
      </c>
    </row>
    <row r="1734" spans="32:34" ht="18" customHeight="1" x14ac:dyDescent="0.35">
      <c r="AF1734" s="6" t="str">
        <f>Constants!M1621</f>
        <v>Manchester</v>
      </c>
      <c r="AG1734" s="6" t="str">
        <f>Constants!N1621</f>
        <v>W</v>
      </c>
      <c r="AH1734" s="6" t="str">
        <f>Constants!O1621</f>
        <v>M0300 : GMMH Chapman Barker Unit - RADAR Ward</v>
      </c>
    </row>
    <row r="1735" spans="32:34" ht="18" customHeight="1" x14ac:dyDescent="0.35">
      <c r="AF1735" s="6" t="str">
        <f>Constants!M1622</f>
        <v>Manchester</v>
      </c>
      <c r="AG1735" s="6" t="str">
        <f>Constants!N1622</f>
        <v>W</v>
      </c>
      <c r="AH1735" s="6" t="str">
        <f>Constants!O1622</f>
        <v>M0309 : Cyngor Alcohol Information Service (CAIS)</v>
      </c>
    </row>
    <row r="1736" spans="32:34" ht="18" customHeight="1" x14ac:dyDescent="0.35">
      <c r="AF1736" s="6" t="str">
        <f>Constants!M1623</f>
        <v>Manchester</v>
      </c>
      <c r="AG1736" s="6" t="str">
        <f>Constants!N1623</f>
        <v>W</v>
      </c>
      <c r="AH1736" s="6" t="str">
        <f>Constants!O1623</f>
        <v>M0320 : GMMH Trafford Drug Intensive Treatment Service</v>
      </c>
    </row>
    <row r="1737" spans="32:34" ht="18" customHeight="1" x14ac:dyDescent="0.35">
      <c r="AF1737" s="6" t="str">
        <f>Constants!M1624</f>
        <v>Manchester</v>
      </c>
      <c r="AG1737" s="6" t="str">
        <f>Constants!N1624</f>
        <v>W</v>
      </c>
      <c r="AH1737" s="6" t="str">
        <f>Constants!O1624</f>
        <v>M0321 : Tom Harrison House</v>
      </c>
    </row>
    <row r="1738" spans="32:34" ht="18" customHeight="1" x14ac:dyDescent="0.35">
      <c r="AF1738" s="6" t="str">
        <f>Constants!M1625</f>
        <v>Manchester</v>
      </c>
      <c r="AG1738" s="6" t="str">
        <f>Constants!N1625</f>
        <v>W</v>
      </c>
      <c r="AH1738" s="6" t="str">
        <f>Constants!O1625</f>
        <v>M0336 : CGL Tameside</v>
      </c>
    </row>
    <row r="1739" spans="32:34" ht="18" customHeight="1" x14ac:dyDescent="0.35">
      <c r="AF1739" s="6" t="str">
        <f>Constants!M1626</f>
        <v>Manchester</v>
      </c>
      <c r="AG1739" s="6" t="str">
        <f>Constants!N1626</f>
        <v>W</v>
      </c>
      <c r="AH1739" s="6" t="str">
        <f>Constants!O1626</f>
        <v>M0341 : The Pavilion</v>
      </c>
    </row>
    <row r="1740" spans="32:34" ht="18" customHeight="1" x14ac:dyDescent="0.35">
      <c r="AF1740" s="6" t="str">
        <f>Constants!M1627</f>
        <v>Manchester</v>
      </c>
      <c r="AG1740" s="6" t="str">
        <f>Constants!N1627</f>
        <v>W</v>
      </c>
      <c r="AH1740" s="6" t="str">
        <f>Constants!O1627</f>
        <v>M0354 : Turning Point Oldham ROAR</v>
      </c>
    </row>
    <row r="1741" spans="32:34" ht="18" customHeight="1" x14ac:dyDescent="0.35">
      <c r="AF1741" s="6" t="str">
        <f>Constants!M1628</f>
        <v>Manchester</v>
      </c>
      <c r="AG1741" s="6" t="str">
        <f>Constants!N1628</f>
        <v>W</v>
      </c>
      <c r="AH1741" s="6" t="str">
        <f>Constants!O1628</f>
        <v>M0355 : Turning Point Rochdale ROAR</v>
      </c>
    </row>
    <row r="1742" spans="32:34" ht="18" customHeight="1" x14ac:dyDescent="0.35">
      <c r="AF1742" s="6" t="str">
        <f>Constants!M1629</f>
        <v>Manchester</v>
      </c>
      <c r="AG1742" s="6" t="str">
        <f>Constants!N1629</f>
        <v>W</v>
      </c>
      <c r="AH1742" s="6" t="str">
        <f>Constants!O1629</f>
        <v>M0357 : Parkland Place Lancashire</v>
      </c>
    </row>
    <row r="1743" spans="32:34" ht="18" customHeight="1" x14ac:dyDescent="0.35">
      <c r="AF1743" s="6" t="str">
        <f>Constants!M1630</f>
        <v>Manchester</v>
      </c>
      <c r="AG1743" s="6" t="str">
        <f>Constants!N1630</f>
        <v>N</v>
      </c>
      <c r="AH1743" s="6" t="str">
        <f>Constants!O1630</f>
        <v>N1014 : South Tyneside Substance Misuse Service (Humankind)</v>
      </c>
    </row>
    <row r="1744" spans="32:34" ht="18" customHeight="1" x14ac:dyDescent="0.35">
      <c r="AF1744" s="6" t="str">
        <f>Constants!M1631</f>
        <v>Manchester</v>
      </c>
      <c r="AG1744" s="6" t="str">
        <f>Constants!N1631</f>
        <v>P</v>
      </c>
      <c r="AH1744" s="6" t="str">
        <f>Constants!O1631</f>
        <v>P0835 : Kenward Residential</v>
      </c>
    </row>
    <row r="1745" spans="32:34" ht="18" customHeight="1" x14ac:dyDescent="0.35">
      <c r="AF1745" s="6" t="str">
        <f>Constants!M1632</f>
        <v>Manchester</v>
      </c>
      <c r="AG1745" s="6" t="str">
        <f>Constants!N1632</f>
        <v>P</v>
      </c>
      <c r="AH1745" s="6" t="str">
        <f>Constants!O1632</f>
        <v>P1090 : I-Access East Surrey</v>
      </c>
    </row>
    <row r="1746" spans="32:34" ht="18" customHeight="1" x14ac:dyDescent="0.35">
      <c r="AF1746" s="6" t="str">
        <f>Constants!M1633</f>
        <v>Manchester</v>
      </c>
      <c r="AG1746" s="6" t="str">
        <f>Constants!N1633</f>
        <v>R</v>
      </c>
      <c r="AH1746" s="6" t="str">
        <f>Constants!O1633</f>
        <v>R0473 : IRiS</v>
      </c>
    </row>
    <row r="1747" spans="32:34" ht="18" customHeight="1" x14ac:dyDescent="0.35">
      <c r="AF1747" s="6" t="str">
        <f>Constants!M1634</f>
        <v>Manchester</v>
      </c>
      <c r="AG1747" s="6" t="str">
        <f>Constants!N1634</f>
        <v>R</v>
      </c>
      <c r="AH1747" s="6" t="str">
        <f>Constants!O1634</f>
        <v>R0479 : Staffordshire Inpatients</v>
      </c>
    </row>
    <row r="1748" spans="32:34" ht="18" customHeight="1" x14ac:dyDescent="0.35">
      <c r="AF1748" s="6" t="str">
        <f>Constants!M1635</f>
        <v>Manchester</v>
      </c>
      <c r="AG1748" s="6" t="str">
        <f>Constants!N1635</f>
        <v>R</v>
      </c>
      <c r="AH1748" s="6" t="str">
        <f>Constants!O1635</f>
        <v>R0485 : CGL Birmingham ROR - Selly Oak/Northfield</v>
      </c>
    </row>
    <row r="1749" spans="32:34" ht="18" customHeight="1" x14ac:dyDescent="0.35">
      <c r="AF1749" s="6" t="str">
        <f>Constants!M1636</f>
        <v>Manchester</v>
      </c>
      <c r="AG1749" s="6" t="str">
        <f>Constants!N1636</f>
        <v>R</v>
      </c>
      <c r="AH1749" s="6" t="str">
        <f>Constants!O1636</f>
        <v>R0512 : Humankind Staffordshire</v>
      </c>
    </row>
    <row r="1750" spans="32:34" ht="18" customHeight="1" x14ac:dyDescent="0.35">
      <c r="AF1750" s="6" t="str">
        <f>Constants!M1637</f>
        <v>Manchester</v>
      </c>
      <c r="AG1750" s="6" t="str">
        <f>Constants!N1637</f>
        <v>S</v>
      </c>
      <c r="AH1750" s="6" t="str">
        <f>Constants!O1637</f>
        <v>SD301 : We Are With You Chy</v>
      </c>
    </row>
    <row r="1751" spans="32:34" ht="18" customHeight="1" x14ac:dyDescent="0.35">
      <c r="AF1751" s="6" t="str">
        <f>Constants!M1638</f>
        <v>Manchester</v>
      </c>
      <c r="AG1751" s="6" t="str">
        <f>Constants!N1638</f>
        <v>S</v>
      </c>
      <c r="AH1751" s="6" t="str">
        <f>Constants!O1638</f>
        <v>SG309 : THE NELSON TRUST</v>
      </c>
    </row>
    <row r="1752" spans="32:34" ht="18" customHeight="1" x14ac:dyDescent="0.35">
      <c r="AF1752" s="6" t="str">
        <f>Constants!M1639</f>
        <v>Manchester</v>
      </c>
      <c r="AG1752" s="6" t="str">
        <f>Constants!N1639</f>
        <v>S</v>
      </c>
      <c r="AH1752" s="6" t="str">
        <f>Constants!O1639</f>
        <v>SK317 : Somewhere House</v>
      </c>
    </row>
    <row r="1753" spans="32:34" ht="18" customHeight="1" x14ac:dyDescent="0.35">
      <c r="AF1753" s="6" t="str">
        <f>Constants!M1640</f>
        <v>Manchester</v>
      </c>
      <c r="AG1753" s="6" t="str">
        <f>Constants!N1640</f>
        <v>S</v>
      </c>
      <c r="AH1753" s="6" t="str">
        <f>Constants!O1640</f>
        <v>SM305 : Salvation Army - Gloucester House</v>
      </c>
    </row>
    <row r="1754" spans="32:34" ht="18" customHeight="1" x14ac:dyDescent="0.35">
      <c r="AF1754" s="6" t="str">
        <f>Constants!M1641</f>
        <v>Manchester</v>
      </c>
      <c r="AG1754" s="6" t="str">
        <f>Constants!N1641</f>
        <v>U</v>
      </c>
      <c r="AH1754" s="6" t="str">
        <f>Constants!O1641</f>
        <v>U0039 : Wakefield Inspiring Recovery</v>
      </c>
    </row>
    <row r="1755" spans="32:34" ht="18" customHeight="1" x14ac:dyDescent="0.35">
      <c r="AF1755" s="6" t="str">
        <f>Constants!M1642</f>
        <v>Manchester</v>
      </c>
      <c r="AG1755" s="6" t="str">
        <f>Constants!N1642</f>
        <v>U</v>
      </c>
      <c r="AH1755" s="6" t="str">
        <f>Constants!O1642</f>
        <v>U0577 : Doncaster Criminal Justice Service</v>
      </c>
    </row>
    <row r="1756" spans="32:34" ht="18" customHeight="1" x14ac:dyDescent="0.35">
      <c r="AF1756" s="6" t="str">
        <f>Constants!M1643</f>
        <v>Manchester</v>
      </c>
      <c r="AG1756" s="6" t="str">
        <f>Constants!N1643</f>
        <v>W</v>
      </c>
      <c r="AH1756" s="6" t="str">
        <f>Constants!O1643</f>
        <v>W0017 : PENC Stockport CDT</v>
      </c>
    </row>
    <row r="1757" spans="32:34" ht="18" customHeight="1" x14ac:dyDescent="0.35">
      <c r="AF1757" s="6" t="str">
        <f>Constants!M1644</f>
        <v>Manchester</v>
      </c>
      <c r="AG1757" s="6" t="str">
        <f>Constants!N1644</f>
        <v>W</v>
      </c>
      <c r="AH1757" s="6" t="str">
        <f>Constants!O1644</f>
        <v>W0053 : ACORN</v>
      </c>
    </row>
    <row r="1758" spans="32:34" ht="18" customHeight="1" x14ac:dyDescent="0.35">
      <c r="AF1758" s="6" t="str">
        <f>Constants!M1645</f>
        <v>Manchester</v>
      </c>
      <c r="AG1758" s="6" t="str">
        <f>Constants!N1645</f>
        <v>W</v>
      </c>
      <c r="AH1758" s="6" t="str">
        <f>Constants!O1645</f>
        <v>W0062 : CGL Manchester YP Eclypse</v>
      </c>
    </row>
    <row r="1759" spans="32:34" ht="18" customHeight="1" x14ac:dyDescent="0.35">
      <c r="AF1759" s="6" t="str">
        <f>Constants!M1646</f>
        <v>Manchester</v>
      </c>
      <c r="AG1759" s="6" t="str">
        <f>Constants!N1646</f>
        <v>W</v>
      </c>
      <c r="AH1759" s="6" t="str">
        <f>Constants!O1646</f>
        <v>W0064 : THOMAS Blackburn</v>
      </c>
    </row>
    <row r="1760" spans="32:34" ht="18" customHeight="1" x14ac:dyDescent="0.35">
      <c r="AF1760" s="6" t="str">
        <f>Constants!M1647</f>
        <v>Manchester</v>
      </c>
      <c r="AG1760" s="6" t="str">
        <f>Constants!N1647</f>
        <v>W</v>
      </c>
      <c r="AH1760" s="6" t="str">
        <f>Constants!O1647</f>
        <v>W0444 : Turning Point Smithfield Detox</v>
      </c>
    </row>
    <row r="1761" spans="32:34" ht="18" customHeight="1" x14ac:dyDescent="0.35">
      <c r="AF1761" s="6" t="str">
        <f>Constants!M1648</f>
        <v>Medway</v>
      </c>
      <c r="AG1761" s="6" t="str">
        <f>Constants!N1648</f>
        <v>P</v>
      </c>
      <c r="AH1761" s="6" t="str">
        <f>Constants!O1648</f>
        <v>P0611 : Bridge House</v>
      </c>
    </row>
    <row r="1762" spans="32:34" ht="18" customHeight="1" x14ac:dyDescent="0.35">
      <c r="AF1762" s="6" t="str">
        <f>Constants!M1649</f>
        <v>Medway</v>
      </c>
      <c r="AG1762" s="6" t="str">
        <f>Constants!N1649</f>
        <v>P</v>
      </c>
      <c r="AH1762" s="6" t="str">
        <f>Constants!O1649</f>
        <v>P1024 : CGL West Kent Adults</v>
      </c>
    </row>
    <row r="1763" spans="32:34" ht="18" customHeight="1" x14ac:dyDescent="0.35">
      <c r="AF1763" s="6" t="str">
        <f>Constants!M1650</f>
        <v>Medway</v>
      </c>
      <c r="AG1763" s="6" t="str">
        <f>Constants!N1650</f>
        <v>P</v>
      </c>
      <c r="AH1763" s="6" t="str">
        <f>Constants!O1650</f>
        <v>P1060 : Turning Point MARS</v>
      </c>
    </row>
    <row r="1764" spans="32:34" ht="18" customHeight="1" x14ac:dyDescent="0.35">
      <c r="AF1764" s="6" t="str">
        <f>Constants!M1651</f>
        <v>Medway</v>
      </c>
      <c r="AG1764" s="6" t="str">
        <f>Constants!N1651</f>
        <v>P</v>
      </c>
      <c r="AH1764" s="6" t="str">
        <f>Constants!O1651</f>
        <v>P1061 : Open Road Medway YP</v>
      </c>
    </row>
    <row r="1765" spans="32:34" ht="18" customHeight="1" x14ac:dyDescent="0.35">
      <c r="AF1765" s="6" t="str">
        <f>Constants!M1652</f>
        <v>Medway</v>
      </c>
      <c r="AG1765" s="6" t="str">
        <f>Constants!N1652</f>
        <v>P</v>
      </c>
      <c r="AH1765" s="6" t="str">
        <f>Constants!O1652</f>
        <v>P1091 : I-Access South West Surrey</v>
      </c>
    </row>
    <row r="1766" spans="32:34" ht="18" customHeight="1" x14ac:dyDescent="0.35">
      <c r="AF1766" s="6" t="str">
        <f>Constants!M1653</f>
        <v>Medway</v>
      </c>
      <c r="AG1766" s="6" t="str">
        <f>Constants!N1653</f>
        <v>P</v>
      </c>
      <c r="AH1766" s="6" t="str">
        <f>Constants!O1653</f>
        <v>P1101 : East Kent Community Drug &amp; Alcohol Services</v>
      </c>
    </row>
    <row r="1767" spans="32:34" ht="18" customHeight="1" x14ac:dyDescent="0.35">
      <c r="AF1767" s="6" t="str">
        <f>Constants!M1654</f>
        <v>Medway</v>
      </c>
      <c r="AG1767" s="6" t="str">
        <f>Constants!N1654</f>
        <v>P</v>
      </c>
      <c r="AH1767" s="6" t="str">
        <f>Constants!O1654</f>
        <v>P1122 : The Forward Trust Medway Adults</v>
      </c>
    </row>
    <row r="1768" spans="32:34" ht="18" customHeight="1" x14ac:dyDescent="0.35">
      <c r="AF1768" s="6" t="str">
        <f>Constants!M1655</f>
        <v>Medway</v>
      </c>
      <c r="AG1768" s="6" t="str">
        <f>Constants!N1655</f>
        <v>Q</v>
      </c>
      <c r="AH1768" s="6" t="str">
        <f>Constants!O1655</f>
        <v>Q1734 : Suffolk Recovery Service - Ipswich</v>
      </c>
    </row>
    <row r="1769" spans="32:34" ht="18" customHeight="1" x14ac:dyDescent="0.35">
      <c r="AF1769" s="6" t="str">
        <f>Constants!M1656</f>
        <v>Medway</v>
      </c>
      <c r="AG1769" s="6" t="str">
        <f>Constants!N1656</f>
        <v>S</v>
      </c>
      <c r="AH1769" s="6" t="str">
        <f>Constants!O1656</f>
        <v>SH307 : Jasmine Mother's Recovery (Trevi)</v>
      </c>
    </row>
    <row r="1770" spans="32:34" ht="18" customHeight="1" x14ac:dyDescent="0.35">
      <c r="AF1770" s="6" t="str">
        <f>Constants!M1657</f>
        <v>Medway</v>
      </c>
      <c r="AG1770" s="6" t="str">
        <f>Constants!N1657</f>
        <v>U</v>
      </c>
      <c r="AH1770" s="6" t="str">
        <f>Constants!O1657</f>
        <v>U0515 : Phoenix Futures Sheffield Family Service</v>
      </c>
    </row>
    <row r="1771" spans="32:34" ht="18" customHeight="1" x14ac:dyDescent="0.35">
      <c r="AF1771" s="6" t="str">
        <f>Constants!M1658</f>
        <v>Merton</v>
      </c>
      <c r="AG1771" s="6" t="str">
        <f>Constants!N1658</f>
        <v>L</v>
      </c>
      <c r="AH1771" s="6" t="str">
        <f>Constants!O1658</f>
        <v>L0330 : Equinox (Detox)</v>
      </c>
    </row>
    <row r="1772" spans="32:34" ht="18" customHeight="1" x14ac:dyDescent="0.35">
      <c r="AF1772" s="6" t="str">
        <f>Constants!M1659</f>
        <v>Merton</v>
      </c>
      <c r="AG1772" s="6" t="str">
        <f>Constants!N1659</f>
        <v>L</v>
      </c>
      <c r="AH1772" s="6" t="str">
        <f>Constants!O1659</f>
        <v>L0958 : Catch 22 Merton YP Risk &amp; Resilience Service</v>
      </c>
    </row>
    <row r="1773" spans="32:34" ht="18" customHeight="1" x14ac:dyDescent="0.35">
      <c r="AF1773" s="6" t="str">
        <f>Constants!M1660</f>
        <v>Merton</v>
      </c>
      <c r="AG1773" s="6" t="str">
        <f>Constants!N1660</f>
        <v>L</v>
      </c>
      <c r="AH1773" s="6" t="str">
        <f>Constants!O1660</f>
        <v>L1198 : Consortium - Central Team - Lorraine Hewitt House</v>
      </c>
    </row>
    <row r="1774" spans="32:34" ht="18" customHeight="1" x14ac:dyDescent="0.35">
      <c r="AF1774" s="6" t="str">
        <f>Constants!M1661</f>
        <v>Merton</v>
      </c>
      <c r="AG1774" s="6" t="str">
        <f>Constants!N1661</f>
        <v>L</v>
      </c>
      <c r="AH1774" s="6" t="str">
        <f>Constants!O1661</f>
        <v>L1244 : Kingston Wellbeing Service</v>
      </c>
    </row>
    <row r="1775" spans="32:34" ht="18" customHeight="1" x14ac:dyDescent="0.35">
      <c r="AF1775" s="6" t="str">
        <f>Constants!M1662</f>
        <v>Merton</v>
      </c>
      <c r="AG1775" s="6" t="str">
        <f>Constants!N1662</f>
        <v>L</v>
      </c>
      <c r="AH1775" s="6" t="str">
        <f>Constants!O1662</f>
        <v>L1247 : Haringey Specialist Drug Treatment Service</v>
      </c>
    </row>
    <row r="1776" spans="32:34" ht="18" customHeight="1" x14ac:dyDescent="0.35">
      <c r="AF1776" s="6" t="str">
        <f>Constants!M1663</f>
        <v>Merton</v>
      </c>
      <c r="AG1776" s="6" t="str">
        <f>Constants!N1663</f>
        <v>L</v>
      </c>
      <c r="AH1776" s="6" t="str">
        <f>Constants!O1663</f>
        <v>L1256 : Croydon Adult Recovery Network</v>
      </c>
    </row>
    <row r="1777" spans="32:34" ht="18" customHeight="1" x14ac:dyDescent="0.35">
      <c r="AF1777" s="6" t="str">
        <f>Constants!M1664</f>
        <v>Merton</v>
      </c>
      <c r="AG1777" s="6" t="str">
        <f>Constants!N1664</f>
        <v>L</v>
      </c>
      <c r="AH1777" s="6" t="str">
        <f>Constants!O1664</f>
        <v>L1275 : INSPIRE Sutton</v>
      </c>
    </row>
    <row r="1778" spans="32:34" ht="18" customHeight="1" x14ac:dyDescent="0.35">
      <c r="AF1778" s="6" t="str">
        <f>Constants!M1665</f>
        <v>Merton</v>
      </c>
      <c r="AG1778" s="6" t="str">
        <f>Constants!N1665</f>
        <v>L</v>
      </c>
      <c r="AH1778" s="6" t="str">
        <f>Constants!O1665</f>
        <v>L1287 : Via - Merton</v>
      </c>
    </row>
    <row r="1779" spans="32:34" ht="18" customHeight="1" x14ac:dyDescent="0.35">
      <c r="AF1779" s="6" t="str">
        <f>Constants!M1666</f>
        <v>Merton</v>
      </c>
      <c r="AG1779" s="6" t="str">
        <f>Constants!N1666</f>
        <v>L</v>
      </c>
      <c r="AH1779" s="6" t="str">
        <f>Constants!O1666</f>
        <v>L1303 : City and Hackney Recovery Service</v>
      </c>
    </row>
    <row r="1780" spans="32:34" ht="18" customHeight="1" x14ac:dyDescent="0.35">
      <c r="AF1780" s="6" t="str">
        <f>Constants!M1667</f>
        <v>Merton</v>
      </c>
      <c r="AG1780" s="6" t="str">
        <f>Constants!N1667</f>
        <v>L</v>
      </c>
      <c r="AH1780" s="6" t="str">
        <f>Constants!O1667</f>
        <v>L1308 : Guy's and St Thomas' NHS Foundation Trust Inpatient Detox Unit</v>
      </c>
    </row>
    <row r="1781" spans="32:34" ht="18" customHeight="1" x14ac:dyDescent="0.35">
      <c r="AF1781" s="6" t="str">
        <f>Constants!M1668</f>
        <v>Merton</v>
      </c>
      <c r="AG1781" s="6" t="str">
        <f>Constants!N1668</f>
        <v>L</v>
      </c>
      <c r="AH1781" s="6" t="str">
        <f>Constants!O1668</f>
        <v>L1311 : CGL Croydon Adult</v>
      </c>
    </row>
    <row r="1782" spans="32:34" ht="18" customHeight="1" x14ac:dyDescent="0.35">
      <c r="AF1782" s="6" t="str">
        <f>Constants!M1669</f>
        <v>Merton</v>
      </c>
      <c r="AG1782" s="6" t="str">
        <f>Constants!N1669</f>
        <v>L</v>
      </c>
      <c r="AH1782" s="6" t="str">
        <f>Constants!O1669</f>
        <v>L1312 : Guy's and St Thomas' NHS Foundation Trust Non-rough sleeping Addictions Clinical Care Suite</v>
      </c>
    </row>
    <row r="1783" spans="32:34" ht="18" customHeight="1" x14ac:dyDescent="0.35">
      <c r="AF1783" s="6" t="str">
        <f>Constants!M1670</f>
        <v>Merton</v>
      </c>
      <c r="AG1783" s="6" t="str">
        <f>Constants!N1670</f>
        <v>W</v>
      </c>
      <c r="AH1783" s="6" t="str">
        <f>Constants!O1670</f>
        <v>M0037 : Phoenix Futures Wirral Adult Services</v>
      </c>
    </row>
    <row r="1784" spans="32:34" ht="18" customHeight="1" x14ac:dyDescent="0.35">
      <c r="AF1784" s="6" t="str">
        <f>Constants!M1671</f>
        <v>Merton</v>
      </c>
      <c r="AG1784" s="6" t="str">
        <f>Constants!N1671</f>
        <v>P</v>
      </c>
      <c r="AH1784" s="6" t="str">
        <f>Constants!O1671</f>
        <v>P1090 : I-Access East Surrey</v>
      </c>
    </row>
    <row r="1785" spans="32:34" ht="18" customHeight="1" x14ac:dyDescent="0.35">
      <c r="AF1785" s="6" t="str">
        <f>Constants!M1672</f>
        <v>Merton</v>
      </c>
      <c r="AG1785" s="6" t="str">
        <f>Constants!N1672</f>
        <v>Q</v>
      </c>
      <c r="AH1785" s="6" t="str">
        <f>Constants!O1672</f>
        <v>Q1647 : Via - Passmores House</v>
      </c>
    </row>
    <row r="1786" spans="32:34" ht="18" customHeight="1" x14ac:dyDescent="0.35">
      <c r="AF1786" s="6" t="str">
        <f>Constants!M1673</f>
        <v>Merton</v>
      </c>
      <c r="AG1786" s="6" t="str">
        <f>Constants!N1673</f>
        <v>Q</v>
      </c>
      <c r="AH1786" s="6" t="str">
        <f>Constants!O1673</f>
        <v>Q1734 : Suffolk Recovery Service - Ipswich</v>
      </c>
    </row>
    <row r="1787" spans="32:34" ht="18" customHeight="1" x14ac:dyDescent="0.35">
      <c r="AF1787" s="6" t="str">
        <f>Constants!M1674</f>
        <v>Merton</v>
      </c>
      <c r="AG1787" s="6" t="str">
        <f>Constants!N1674</f>
        <v>S</v>
      </c>
      <c r="AH1787" s="6" t="str">
        <f>Constants!O1674</f>
        <v>SB317 : StreetScene Bournemouth</v>
      </c>
    </row>
    <row r="1788" spans="32:34" ht="18" customHeight="1" x14ac:dyDescent="0.35">
      <c r="AF1788" s="6" t="str">
        <f>Constants!M1675</f>
        <v>Merton</v>
      </c>
      <c r="AG1788" s="6" t="str">
        <f>Constants!N1675</f>
        <v>S</v>
      </c>
      <c r="AH1788" s="6" t="str">
        <f>Constants!O1675</f>
        <v>SG309 : THE NELSON TRUST</v>
      </c>
    </row>
    <row r="1789" spans="32:34" ht="18" customHeight="1" x14ac:dyDescent="0.35">
      <c r="AF1789" s="6" t="str">
        <f>Constants!M1676</f>
        <v>Middlesbrough</v>
      </c>
      <c r="AG1789" s="6" t="str">
        <f>Constants!N1676</f>
        <v>W</v>
      </c>
      <c r="AH1789" s="6" t="str">
        <f>Constants!O1676</f>
        <v>M0022 : Kaleidoscope Birchwood</v>
      </c>
    </row>
    <row r="1790" spans="32:34" ht="18" customHeight="1" x14ac:dyDescent="0.35">
      <c r="AF1790" s="6" t="str">
        <f>Constants!M1677</f>
        <v>Middlesbrough</v>
      </c>
      <c r="AG1790" s="6" t="str">
        <f>Constants!N1677</f>
        <v>W</v>
      </c>
      <c r="AH1790" s="6" t="str">
        <f>Constants!O1677</f>
        <v>M0037 : Phoenix Futures Wirral Adult Services</v>
      </c>
    </row>
    <row r="1791" spans="32:34" ht="18" customHeight="1" x14ac:dyDescent="0.35">
      <c r="AF1791" s="6" t="str">
        <f>Constants!M1678</f>
        <v>Middlesbrough</v>
      </c>
      <c r="AG1791" s="6" t="str">
        <f>Constants!N1678</f>
        <v>W</v>
      </c>
      <c r="AH1791" s="6" t="str">
        <f>Constants!O1678</f>
        <v>M0119 : Holgate House</v>
      </c>
    </row>
    <row r="1792" spans="32:34" ht="18" customHeight="1" x14ac:dyDescent="0.35">
      <c r="AF1792" s="6" t="str">
        <f>Constants!M1679</f>
        <v>Middlesbrough</v>
      </c>
      <c r="AG1792" s="6" t="str">
        <f>Constants!N1679</f>
        <v>W</v>
      </c>
      <c r="AH1792" s="6" t="str">
        <f>Constants!O1679</f>
        <v>M0375 : Cumbria Addictions Service (Humankind)</v>
      </c>
    </row>
    <row r="1793" spans="32:34" ht="18" customHeight="1" x14ac:dyDescent="0.35">
      <c r="AF1793" s="6" t="str">
        <f>Constants!M1680</f>
        <v>Middlesbrough</v>
      </c>
      <c r="AG1793" s="6" t="str">
        <f>Constants!N1680</f>
        <v>N</v>
      </c>
      <c r="AH1793" s="6" t="str">
        <f>Constants!O1680</f>
        <v>N1010 : County Durham Drug and Alcohol Adult Recovery Service</v>
      </c>
    </row>
    <row r="1794" spans="32:34" ht="18" customHeight="1" x14ac:dyDescent="0.35">
      <c r="AF1794" s="6" t="str">
        <f>Constants!M1681</f>
        <v>Middlesbrough</v>
      </c>
      <c r="AG1794" s="6" t="str">
        <f>Constants!N1681</f>
        <v>N</v>
      </c>
      <c r="AH1794" s="6" t="str">
        <f>Constants!O1681</f>
        <v>N1016 : Newcastle Treatment and Recovery - Adult</v>
      </c>
    </row>
    <row r="1795" spans="32:34" ht="18" customHeight="1" x14ac:dyDescent="0.35">
      <c r="AF1795" s="6" t="str">
        <f>Constants!M1682</f>
        <v>Middlesbrough</v>
      </c>
      <c r="AG1795" s="6" t="str">
        <f>Constants!N1682</f>
        <v>N</v>
      </c>
      <c r="AH1795" s="6" t="str">
        <f>Constants!O1682</f>
        <v>N1023 : We Are With You - Darlington Adult - STRIDE</v>
      </c>
    </row>
    <row r="1796" spans="32:34" ht="18" customHeight="1" x14ac:dyDescent="0.35">
      <c r="AF1796" s="6" t="str">
        <f>Constants!M1683</f>
        <v>Middlesbrough</v>
      </c>
      <c r="AG1796" s="6" t="str">
        <f>Constants!N1683</f>
        <v>N</v>
      </c>
      <c r="AH1796" s="6" t="str">
        <f>Constants!O1683</f>
        <v>N1024 : Hartlepool Adult Substance Misuse Service</v>
      </c>
    </row>
    <row r="1797" spans="32:34" ht="18" customHeight="1" x14ac:dyDescent="0.35">
      <c r="AF1797" s="6" t="str">
        <f>Constants!M1684</f>
        <v>Middlesbrough</v>
      </c>
      <c r="AG1797" s="6" t="str">
        <f>Constants!N1684</f>
        <v>N</v>
      </c>
      <c r="AH1797" s="6" t="str">
        <f>Constants!O1684</f>
        <v>N1026 : Middlesbrough Adult</v>
      </c>
    </row>
    <row r="1798" spans="32:34" ht="18" customHeight="1" x14ac:dyDescent="0.35">
      <c r="AF1798" s="6" t="str">
        <f>Constants!M1685</f>
        <v>Middlesbrough</v>
      </c>
      <c r="AG1798" s="6" t="str">
        <f>Constants!N1685</f>
        <v>N</v>
      </c>
      <c r="AH1798" s="6" t="str">
        <f>Constants!O1685</f>
        <v>N1027 : Middlesbrough YP</v>
      </c>
    </row>
    <row r="1799" spans="32:34" ht="18" customHeight="1" x14ac:dyDescent="0.35">
      <c r="AF1799" s="6" t="str">
        <f>Constants!M1686</f>
        <v>Middlesbrough</v>
      </c>
      <c r="AG1799" s="6" t="str">
        <f>Constants!N1686</f>
        <v>N</v>
      </c>
      <c r="AH1799" s="6" t="str">
        <f>Constants!O1686</f>
        <v>N1031 : Recovery Connections</v>
      </c>
    </row>
    <row r="1800" spans="32:34" ht="18" customHeight="1" x14ac:dyDescent="0.35">
      <c r="AF1800" s="6" t="str">
        <f>Constants!M1687</f>
        <v>Middlesbrough</v>
      </c>
      <c r="AG1800" s="6" t="str">
        <f>Constants!N1687</f>
        <v>N</v>
      </c>
      <c r="AH1800" s="6" t="str">
        <f>Constants!O1687</f>
        <v>N1032 : START Hartlepool Adult</v>
      </c>
    </row>
    <row r="1801" spans="32:34" ht="18" customHeight="1" x14ac:dyDescent="0.35">
      <c r="AF1801" s="6" t="str">
        <f>Constants!M1688</f>
        <v>Middlesbrough</v>
      </c>
      <c r="AG1801" s="6" t="str">
        <f>Constants!N1688</f>
        <v>P</v>
      </c>
      <c r="AH1801" s="6" t="str">
        <f>Constants!O1688</f>
        <v>P0523 : ANA</v>
      </c>
    </row>
    <row r="1802" spans="32:34" ht="18" customHeight="1" x14ac:dyDescent="0.35">
      <c r="AF1802" s="6" t="str">
        <f>Constants!M1689</f>
        <v>Middlesbrough</v>
      </c>
      <c r="AG1802" s="6" t="str">
        <f>Constants!N1689</f>
        <v>U</v>
      </c>
      <c r="AH1802" s="6" t="str">
        <f>Constants!O1689</f>
        <v>U0039 : Wakefield Inspiring Recovery</v>
      </c>
    </row>
    <row r="1803" spans="32:34" ht="18" customHeight="1" x14ac:dyDescent="0.35">
      <c r="AF1803" s="6" t="str">
        <f>Constants!M1690</f>
        <v>Middlesbrough</v>
      </c>
      <c r="AG1803" s="6" t="str">
        <f>Constants!N1690</f>
        <v>U</v>
      </c>
      <c r="AH1803" s="6" t="str">
        <f>Constants!O1690</f>
        <v>U0484 : North Yorkshire Horizons Drug and Alcohol Service (Humankind)</v>
      </c>
    </row>
    <row r="1804" spans="32:34" ht="18" customHeight="1" x14ac:dyDescent="0.35">
      <c r="AF1804" s="6" t="str">
        <f>Constants!M1691</f>
        <v>Middlesbrough</v>
      </c>
      <c r="AG1804" s="6" t="str">
        <f>Constants!N1691</f>
        <v>U</v>
      </c>
      <c r="AH1804" s="6" t="str">
        <f>Constants!O1691</f>
        <v>U0489 : Forward Leeds Adult (Humankind)</v>
      </c>
    </row>
    <row r="1805" spans="32:34" ht="18" customHeight="1" x14ac:dyDescent="0.35">
      <c r="AF1805" s="6" t="str">
        <f>Constants!M1692</f>
        <v>Middlesbrough</v>
      </c>
      <c r="AG1805" s="6" t="str">
        <f>Constants!N1692</f>
        <v>U</v>
      </c>
      <c r="AH1805" s="6" t="str">
        <f>Constants!O1692</f>
        <v>U0514 : Phoenix Futures Sheffield Adult Service</v>
      </c>
    </row>
    <row r="1806" spans="32:34" ht="18" customHeight="1" x14ac:dyDescent="0.35">
      <c r="AF1806" s="6" t="str">
        <f>Constants!M1693</f>
        <v>Middlesbrough</v>
      </c>
      <c r="AG1806" s="6" t="str">
        <f>Constants!N1693</f>
        <v>U</v>
      </c>
      <c r="AH1806" s="6" t="str">
        <f>Constants!O1693</f>
        <v>U0655 : Ark House Rehab Scarborough</v>
      </c>
    </row>
    <row r="1807" spans="32:34" ht="18" customHeight="1" x14ac:dyDescent="0.35">
      <c r="AF1807" s="6" t="str">
        <f>Constants!M1694</f>
        <v>Milton Keynes</v>
      </c>
      <c r="AG1807" s="6" t="str">
        <f>Constants!N1694</f>
        <v>P</v>
      </c>
      <c r="AH1807" s="6" t="str">
        <f>Constants!O1694</f>
        <v>P1076 : Oxfordshire Roads to Recovery</v>
      </c>
    </row>
    <row r="1808" spans="32:34" ht="18" customHeight="1" x14ac:dyDescent="0.35">
      <c r="AF1808" s="6" t="str">
        <f>Constants!M1695</f>
        <v>Milton Keynes</v>
      </c>
      <c r="AG1808" s="6" t="str">
        <f>Constants!N1695</f>
        <v>P</v>
      </c>
      <c r="AH1808" s="6" t="str">
        <f>Constants!O1695</f>
        <v>P1102 : One Recovery Bucks</v>
      </c>
    </row>
    <row r="1809" spans="32:34" ht="18" customHeight="1" x14ac:dyDescent="0.35">
      <c r="AF1809" s="6" t="str">
        <f>Constants!M1696</f>
        <v>Milton Keynes</v>
      </c>
      <c r="AG1809" s="6" t="str">
        <f>Constants!N1696</f>
        <v>Q</v>
      </c>
      <c r="AH1809" s="6" t="str">
        <f>Constants!O1696</f>
        <v>Q1647 : Via - Passmores House</v>
      </c>
    </row>
    <row r="1810" spans="32:34" ht="18" customHeight="1" x14ac:dyDescent="0.35">
      <c r="AF1810" s="6" t="str">
        <f>Constants!M1697</f>
        <v>Milton Keynes</v>
      </c>
      <c r="AG1810" s="6" t="str">
        <f>Constants!N1697</f>
        <v>Q</v>
      </c>
      <c r="AH1810" s="6" t="str">
        <f>Constants!O1697</f>
        <v>Q1728 : Oxygen Recovery Service</v>
      </c>
    </row>
    <row r="1811" spans="32:34" ht="18" customHeight="1" x14ac:dyDescent="0.35">
      <c r="AF1811" s="6" t="str">
        <f>Constants!M1698</f>
        <v>Milton Keynes</v>
      </c>
      <c r="AG1811" s="6" t="str">
        <f>Constants!N1698</f>
        <v>Q</v>
      </c>
      <c r="AH1811" s="6" t="str">
        <f>Constants!O1698</f>
        <v>Q1758 : Addiction Recovery Community MK</v>
      </c>
    </row>
    <row r="1812" spans="32:34" ht="18" customHeight="1" x14ac:dyDescent="0.35">
      <c r="AF1812" s="6" t="str">
        <f>Constants!M1699</f>
        <v>Milton Keynes</v>
      </c>
      <c r="AG1812" s="6" t="str">
        <f>Constants!N1699</f>
        <v>S</v>
      </c>
      <c r="AH1812" s="6" t="str">
        <f>Constants!O1699</f>
        <v>SD301 : We Are With You Chy</v>
      </c>
    </row>
    <row r="1813" spans="32:34" ht="18" customHeight="1" x14ac:dyDescent="0.35">
      <c r="AF1813" s="6" t="str">
        <f>Constants!M1700</f>
        <v>Milton Keynes</v>
      </c>
      <c r="AG1813" s="6" t="str">
        <f>Constants!N1700</f>
        <v>S</v>
      </c>
      <c r="AH1813" s="6" t="str">
        <f>Constants!O1700</f>
        <v>SD303 : BOSENCE FARM COMMUNITY LTD</v>
      </c>
    </row>
    <row r="1814" spans="32:34" ht="18" customHeight="1" x14ac:dyDescent="0.35">
      <c r="AF1814" s="6" t="str">
        <f>Constants!M1701</f>
        <v>Milton Keynes</v>
      </c>
      <c r="AG1814" s="6" t="str">
        <f>Constants!N1701</f>
        <v>S</v>
      </c>
      <c r="AH1814" s="6" t="str">
        <f>Constants!O1701</f>
        <v>SJ302 : BROADWAY LODGE</v>
      </c>
    </row>
    <row r="1815" spans="32:34" ht="18" customHeight="1" x14ac:dyDescent="0.35">
      <c r="AF1815" s="6" t="str">
        <f>Constants!M1702</f>
        <v>Milton Keynes</v>
      </c>
      <c r="AG1815" s="6" t="str">
        <f>Constants!N1702</f>
        <v>U</v>
      </c>
      <c r="AH1815" s="6" t="str">
        <f>Constants!O1702</f>
        <v>U0509 : Doncaster Drugs Service - CDT</v>
      </c>
    </row>
    <row r="1816" spans="32:34" ht="18" customHeight="1" x14ac:dyDescent="0.35">
      <c r="AF1816" s="6" t="str">
        <f>Constants!M1703</f>
        <v>Newcastle upon Tyne</v>
      </c>
      <c r="AG1816" s="6" t="str">
        <f>Constants!N1703</f>
        <v>W</v>
      </c>
      <c r="AH1816" s="6" t="str">
        <f>Constants!O1703</f>
        <v>M0189 : OASIS Recovery Communities Runcorn</v>
      </c>
    </row>
    <row r="1817" spans="32:34" ht="18" customHeight="1" x14ac:dyDescent="0.35">
      <c r="AF1817" s="6" t="str">
        <f>Constants!M1704</f>
        <v>Newcastle upon Tyne</v>
      </c>
      <c r="AG1817" s="6" t="str">
        <f>Constants!N1704</f>
        <v>N</v>
      </c>
      <c r="AH1817" s="6" t="str">
        <f>Constants!O1704</f>
        <v>N0934 : Oaktrees (The Cyrenians)</v>
      </c>
    </row>
    <row r="1818" spans="32:34" ht="18" customHeight="1" x14ac:dyDescent="0.35">
      <c r="AF1818" s="6" t="str">
        <f>Constants!M1705</f>
        <v>Newcastle upon Tyne</v>
      </c>
      <c r="AG1818" s="6" t="str">
        <f>Constants!N1705</f>
        <v>N</v>
      </c>
      <c r="AH1818" s="6" t="str">
        <f>Constants!O1705</f>
        <v>N0977 : Northumberland Recovery Partnership</v>
      </c>
    </row>
    <row r="1819" spans="32:34" ht="18" customHeight="1" x14ac:dyDescent="0.35">
      <c r="AF1819" s="6" t="str">
        <f>Constants!M1706</f>
        <v>Newcastle upon Tyne</v>
      </c>
      <c r="AG1819" s="6" t="str">
        <f>Constants!N1706</f>
        <v>N</v>
      </c>
      <c r="AH1819" s="6" t="str">
        <f>Constants!O1706</f>
        <v>N0985 : North Tyneside Recovery Partnership</v>
      </c>
    </row>
    <row r="1820" spans="32:34" ht="18" customHeight="1" x14ac:dyDescent="0.35">
      <c r="AF1820" s="6" t="str">
        <f>Constants!M1707</f>
        <v>Newcastle upon Tyne</v>
      </c>
      <c r="AG1820" s="6" t="str">
        <f>Constants!N1707</f>
        <v>N</v>
      </c>
      <c r="AH1820" s="6" t="str">
        <f>Constants!O1707</f>
        <v>N0988 : CGL Gateshead Recovery Partnership</v>
      </c>
    </row>
    <row r="1821" spans="32:34" ht="18" customHeight="1" x14ac:dyDescent="0.35">
      <c r="AF1821" s="6" t="str">
        <f>Constants!M1708</f>
        <v>Newcastle upon Tyne</v>
      </c>
      <c r="AG1821" s="6" t="str">
        <f>Constants!N1708</f>
        <v>N</v>
      </c>
      <c r="AH1821" s="6" t="str">
        <f>Constants!O1708</f>
        <v>N1005 : Sunderland Integrated Substance Misuse Service</v>
      </c>
    </row>
    <row r="1822" spans="32:34" ht="18" customHeight="1" x14ac:dyDescent="0.35">
      <c r="AF1822" s="6" t="str">
        <f>Constants!M1709</f>
        <v>Newcastle upon Tyne</v>
      </c>
      <c r="AG1822" s="6" t="str">
        <f>Constants!N1709</f>
        <v>N</v>
      </c>
      <c r="AH1822" s="6" t="str">
        <f>Constants!O1709</f>
        <v>N1010 : County Durham Drug and Alcohol Adult Recovery Service</v>
      </c>
    </row>
    <row r="1823" spans="32:34" ht="18" customHeight="1" x14ac:dyDescent="0.35">
      <c r="AF1823" s="6" t="str">
        <f>Constants!M1710</f>
        <v>Newcastle upon Tyne</v>
      </c>
      <c r="AG1823" s="6" t="str">
        <f>Constants!N1710</f>
        <v>N</v>
      </c>
      <c r="AH1823" s="6" t="str">
        <f>Constants!O1710</f>
        <v>N1014 : South Tyneside Substance Misuse Service (Humankind)</v>
      </c>
    </row>
    <row r="1824" spans="32:34" ht="18" customHeight="1" x14ac:dyDescent="0.35">
      <c r="AF1824" s="6" t="str">
        <f>Constants!M1711</f>
        <v>Newcastle upon Tyne</v>
      </c>
      <c r="AG1824" s="6" t="str">
        <f>Constants!N1711</f>
        <v>N</v>
      </c>
      <c r="AH1824" s="6" t="str">
        <f>Constants!O1711</f>
        <v>N1016 : Newcastle Treatment and Recovery - Adult</v>
      </c>
    </row>
    <row r="1825" spans="32:34" ht="18" customHeight="1" x14ac:dyDescent="0.35">
      <c r="AF1825" s="6" t="str">
        <f>Constants!M1712</f>
        <v>Newcastle upon Tyne</v>
      </c>
      <c r="AG1825" s="6" t="str">
        <f>Constants!N1712</f>
        <v>N</v>
      </c>
      <c r="AH1825" s="6" t="str">
        <f>Constants!O1712</f>
        <v>N1017 : Newcastle Treatment and Recovery - YP</v>
      </c>
    </row>
    <row r="1826" spans="32:34" ht="18" customHeight="1" x14ac:dyDescent="0.35">
      <c r="AF1826" s="6" t="str">
        <f>Constants!M1713</f>
        <v>Newcastle upon Tyne</v>
      </c>
      <c r="AG1826" s="6" t="str">
        <f>Constants!N1713</f>
        <v>N</v>
      </c>
      <c r="AH1826" s="6" t="str">
        <f>Constants!O1713</f>
        <v>N1018 : Newcastle Treatment and Recovery - Shared Care</v>
      </c>
    </row>
    <row r="1827" spans="32:34" ht="18" customHeight="1" x14ac:dyDescent="0.35">
      <c r="AF1827" s="6" t="str">
        <f>Constants!M1714</f>
        <v>Newcastle upon Tyne</v>
      </c>
      <c r="AG1827" s="6" t="str">
        <f>Constants!N1714</f>
        <v>N</v>
      </c>
      <c r="AH1827" s="6" t="str">
        <f>Constants!O1714</f>
        <v>N1019 : Newcastle Treatment and Recovery - DRR</v>
      </c>
    </row>
    <row r="1828" spans="32:34" ht="18" customHeight="1" x14ac:dyDescent="0.35">
      <c r="AF1828" s="6" t="str">
        <f>Constants!M1715</f>
        <v>Newcastle upon Tyne</v>
      </c>
      <c r="AG1828" s="6" t="str">
        <f>Constants!N1715</f>
        <v>N</v>
      </c>
      <c r="AH1828" s="6" t="str">
        <f>Constants!O1715</f>
        <v>N1028 : CGL Wear Recovery Sunderland</v>
      </c>
    </row>
    <row r="1829" spans="32:34" ht="18" customHeight="1" x14ac:dyDescent="0.35">
      <c r="AF1829" s="6" t="str">
        <f>Constants!M1716</f>
        <v>Newcastle upon Tyne</v>
      </c>
      <c r="AG1829" s="6" t="str">
        <f>Constants!N1716</f>
        <v>P</v>
      </c>
      <c r="AH1829" s="6" t="str">
        <f>Constants!O1716</f>
        <v>P1076 : Oxfordshire Roads to Recovery</v>
      </c>
    </row>
    <row r="1830" spans="32:34" ht="18" customHeight="1" x14ac:dyDescent="0.35">
      <c r="AF1830" s="6" t="str">
        <f>Constants!M1717</f>
        <v>Newcastle upon Tyne</v>
      </c>
      <c r="AG1830" s="6" t="str">
        <f>Constants!N1717</f>
        <v>R</v>
      </c>
      <c r="AH1830" s="6" t="str">
        <f>Constants!O1717</f>
        <v>R0512 : Humankind Staffordshire</v>
      </c>
    </row>
    <row r="1831" spans="32:34" ht="18" customHeight="1" x14ac:dyDescent="0.35">
      <c r="AF1831" s="6" t="str">
        <f>Constants!M1718</f>
        <v>Newcastle upon Tyne</v>
      </c>
      <c r="AG1831" s="6" t="str">
        <f>Constants!N1718</f>
        <v>U</v>
      </c>
      <c r="AH1831" s="6" t="str">
        <f>Constants!O1718</f>
        <v>U0514 : Phoenix Futures Sheffield Adult Service</v>
      </c>
    </row>
    <row r="1832" spans="32:34" ht="18" customHeight="1" x14ac:dyDescent="0.35">
      <c r="AF1832" s="6" t="str">
        <f>Constants!M1719</f>
        <v>Newham</v>
      </c>
      <c r="AG1832" s="6" t="str">
        <f>Constants!N1719</f>
        <v>L</v>
      </c>
      <c r="AH1832" s="6" t="str">
        <f>Constants!O1719</f>
        <v>L0986 : CGL Newham YP</v>
      </c>
    </row>
    <row r="1833" spans="32:34" ht="18" customHeight="1" x14ac:dyDescent="0.35">
      <c r="AF1833" s="6" t="str">
        <f>Constants!M1720</f>
        <v>Newham</v>
      </c>
      <c r="AG1833" s="6" t="str">
        <f>Constants!N1720</f>
        <v>L</v>
      </c>
      <c r="AH1833" s="6" t="str">
        <f>Constants!O1720</f>
        <v>L1247 : Haringey Specialist Drug Treatment Service</v>
      </c>
    </row>
    <row r="1834" spans="32:34" ht="18" customHeight="1" x14ac:dyDescent="0.35">
      <c r="AF1834" s="6" t="str">
        <f>Constants!M1721</f>
        <v>Newham</v>
      </c>
      <c r="AG1834" s="6" t="str">
        <f>Constants!N1721</f>
        <v>L</v>
      </c>
      <c r="AH1834" s="6" t="str">
        <f>Constants!O1721</f>
        <v>L1254 : CGL Newham RISE</v>
      </c>
    </row>
    <row r="1835" spans="32:34" ht="18" customHeight="1" x14ac:dyDescent="0.35">
      <c r="AF1835" s="6" t="str">
        <f>Constants!M1722</f>
        <v>Newham</v>
      </c>
      <c r="AG1835" s="6" t="str">
        <f>Constants!N1722</f>
        <v>L</v>
      </c>
      <c r="AH1835" s="6" t="str">
        <f>Constants!O1722</f>
        <v>L1303 : City and Hackney Recovery Service</v>
      </c>
    </row>
    <row r="1836" spans="32:34" ht="18" customHeight="1" x14ac:dyDescent="0.35">
      <c r="AF1836" s="6" t="str">
        <f>Constants!M1723</f>
        <v>Newham</v>
      </c>
      <c r="AG1836" s="6" t="str">
        <f>Constants!N1723</f>
        <v>L</v>
      </c>
      <c r="AH1836" s="6" t="str">
        <f>Constants!O1723</f>
        <v>L1308 : Guy's and St Thomas' NHS Foundation Trust Inpatient Detox Unit</v>
      </c>
    </row>
    <row r="1837" spans="32:34" ht="18" customHeight="1" x14ac:dyDescent="0.35">
      <c r="AF1837" s="6" t="str">
        <f>Constants!M1724</f>
        <v>Newham</v>
      </c>
      <c r="AG1837" s="6" t="str">
        <f>Constants!N1724</f>
        <v>L</v>
      </c>
      <c r="AH1837" s="6" t="str">
        <f>Constants!O1724</f>
        <v>L1312 : Guy's and St Thomas' NHS Foundation Trust Non-rough sleeping Addictions Clinical Care Suite</v>
      </c>
    </row>
    <row r="1838" spans="32:34" ht="18" customHeight="1" x14ac:dyDescent="0.35">
      <c r="AF1838" s="6" t="str">
        <f>Constants!M1725</f>
        <v>Newham</v>
      </c>
      <c r="AG1838" s="6" t="str">
        <f>Constants!N1725</f>
        <v>P</v>
      </c>
      <c r="AH1838" s="6" t="str">
        <f>Constants!O1725</f>
        <v>P0611 : Bridge House</v>
      </c>
    </row>
    <row r="1839" spans="32:34" ht="18" customHeight="1" x14ac:dyDescent="0.35">
      <c r="AF1839" s="6" t="str">
        <f>Constants!M1726</f>
        <v>Newham</v>
      </c>
      <c r="AG1839" s="6" t="str">
        <f>Constants!N1726</f>
        <v>P</v>
      </c>
      <c r="AH1839" s="6" t="str">
        <f>Constants!O1726</f>
        <v>P0835 : Kenward Residential</v>
      </c>
    </row>
    <row r="1840" spans="32:34" ht="18" customHeight="1" x14ac:dyDescent="0.35">
      <c r="AF1840" s="6" t="str">
        <f>Constants!M1727</f>
        <v>Newham</v>
      </c>
      <c r="AG1840" s="6" t="str">
        <f>Constants!N1727</f>
        <v>P</v>
      </c>
      <c r="AH1840" s="6" t="str">
        <f>Constants!O1727</f>
        <v>P1126 : Phoenix Futures Ophelia House</v>
      </c>
    </row>
    <row r="1841" spans="32:34" ht="18" customHeight="1" x14ac:dyDescent="0.35">
      <c r="AF1841" s="6" t="str">
        <f>Constants!M1728</f>
        <v>Newham</v>
      </c>
      <c r="AG1841" s="6" t="str">
        <f>Constants!N1728</f>
        <v>Q</v>
      </c>
      <c r="AH1841" s="6" t="str">
        <f>Constants!O1728</f>
        <v>Q1426 : Essex STARS (Mid)</v>
      </c>
    </row>
    <row r="1842" spans="32:34" ht="18" customHeight="1" x14ac:dyDescent="0.35">
      <c r="AF1842" s="6" t="str">
        <f>Constants!M1729</f>
        <v>Newham</v>
      </c>
      <c r="AG1842" s="6" t="str">
        <f>Constants!N1729</f>
        <v>Q</v>
      </c>
      <c r="AH1842" s="6" t="str">
        <f>Constants!O1729</f>
        <v>Q1647 : Via - Passmores House</v>
      </c>
    </row>
    <row r="1843" spans="32:34" ht="18" customHeight="1" x14ac:dyDescent="0.35">
      <c r="AF1843" s="6" t="str">
        <f>Constants!M1730</f>
        <v>Newham</v>
      </c>
      <c r="AG1843" s="6" t="str">
        <f>Constants!N1730</f>
        <v>Q</v>
      </c>
      <c r="AH1843" s="6" t="str">
        <f>Constants!O1730</f>
        <v>Q1659 : Open Road Chelmsford</v>
      </c>
    </row>
    <row r="1844" spans="32:34" ht="18" customHeight="1" x14ac:dyDescent="0.35">
      <c r="AF1844" s="6" t="str">
        <f>Constants!M1731</f>
        <v>Newham</v>
      </c>
      <c r="AG1844" s="6" t="str">
        <f>Constants!N1731</f>
        <v>Q</v>
      </c>
      <c r="AH1844" s="6" t="str">
        <f>Constants!O1731</f>
        <v>Q1734 : Suffolk Recovery Service - Ipswich</v>
      </c>
    </row>
    <row r="1845" spans="32:34" ht="18" customHeight="1" x14ac:dyDescent="0.35">
      <c r="AF1845" s="6" t="str">
        <f>Constants!M1732</f>
        <v>Newham</v>
      </c>
      <c r="AG1845" s="6" t="str">
        <f>Constants!N1732</f>
        <v>Q</v>
      </c>
      <c r="AH1845" s="6" t="str">
        <f>Constants!O1732</f>
        <v>Q1747 : Inclusion Visions</v>
      </c>
    </row>
    <row r="1846" spans="32:34" ht="18" customHeight="1" x14ac:dyDescent="0.35">
      <c r="AF1846" s="6" t="str">
        <f>Constants!M1733</f>
        <v>Newham</v>
      </c>
      <c r="AG1846" s="6" t="str">
        <f>Constants!N1733</f>
        <v>S</v>
      </c>
      <c r="AH1846" s="6" t="str">
        <f>Constants!O1733</f>
        <v>SD303 : BOSENCE FARM COMMUNITY LTD</v>
      </c>
    </row>
    <row r="1847" spans="32:34" ht="18" customHeight="1" x14ac:dyDescent="0.35">
      <c r="AF1847" s="6" t="str">
        <f>Constants!M1734</f>
        <v>Newham</v>
      </c>
      <c r="AG1847" s="6" t="str">
        <f>Constants!N1734</f>
        <v>S</v>
      </c>
      <c r="AH1847" s="6" t="str">
        <f>Constants!O1734</f>
        <v>SG309 : THE NELSON TRUST</v>
      </c>
    </row>
    <row r="1848" spans="32:34" ht="18" customHeight="1" x14ac:dyDescent="0.35">
      <c r="AF1848" s="6" t="str">
        <f>Constants!M1735</f>
        <v>Newham</v>
      </c>
      <c r="AG1848" s="6" t="str">
        <f>Constants!N1735</f>
        <v>T</v>
      </c>
      <c r="AH1848" s="6" t="str">
        <f>Constants!O1735</f>
        <v>T1214 : The Level</v>
      </c>
    </row>
    <row r="1849" spans="32:34" ht="18" customHeight="1" x14ac:dyDescent="0.35">
      <c r="AF1849" s="6" t="str">
        <f>Constants!M1736</f>
        <v>Newham</v>
      </c>
      <c r="AG1849" s="6" t="str">
        <f>Constants!N1736</f>
        <v>T</v>
      </c>
      <c r="AH1849" s="6" t="str">
        <f>Constants!O1736</f>
        <v>T1224 : New Oakwood Lodge - Derby Rehab (Phoenix Futures)</v>
      </c>
    </row>
    <row r="1850" spans="32:34" ht="18" customHeight="1" x14ac:dyDescent="0.35">
      <c r="AF1850" s="6" t="str">
        <f>Constants!M1737</f>
        <v>Newham</v>
      </c>
      <c r="AG1850" s="6" t="str">
        <f>Constants!N1737</f>
        <v>U</v>
      </c>
      <c r="AH1850" s="6" t="str">
        <f>Constants!O1737</f>
        <v>U0321 : Forward Trust The Bridges Hull</v>
      </c>
    </row>
    <row r="1851" spans="32:34" ht="18" customHeight="1" x14ac:dyDescent="0.35">
      <c r="AF1851" s="6" t="str">
        <f>Constants!M1738</f>
        <v>Newham</v>
      </c>
      <c r="AG1851" s="6" t="str">
        <f>Constants!N1738</f>
        <v>U</v>
      </c>
      <c r="AH1851" s="6" t="str">
        <f>Constants!O1738</f>
        <v>U0509 : Doncaster Drugs Service - CDT</v>
      </c>
    </row>
    <row r="1852" spans="32:34" ht="18" customHeight="1" x14ac:dyDescent="0.35">
      <c r="AF1852" s="6" t="str">
        <f>Constants!M1739</f>
        <v>Norfolk</v>
      </c>
      <c r="AG1852" s="6" t="str">
        <f>Constants!N1739</f>
        <v>W</v>
      </c>
      <c r="AH1852" s="6" t="str">
        <f>Constants!O1739</f>
        <v>M0352 : Acquiesce</v>
      </c>
    </row>
    <row r="1853" spans="32:34" ht="18" customHeight="1" x14ac:dyDescent="0.35">
      <c r="AF1853" s="6" t="str">
        <f>Constants!M1740</f>
        <v>Norfolk</v>
      </c>
      <c r="AG1853" s="6" t="str">
        <f>Constants!N1740</f>
        <v>W</v>
      </c>
      <c r="AH1853" s="6" t="str">
        <f>Constants!O1740</f>
        <v>M0375 : Cumbria Addictions Service (Humankind)</v>
      </c>
    </row>
    <row r="1854" spans="32:34" ht="18" customHeight="1" x14ac:dyDescent="0.35">
      <c r="AF1854" s="6" t="str">
        <f>Constants!M1741</f>
        <v>Norfolk</v>
      </c>
      <c r="AG1854" s="6" t="str">
        <f>Constants!N1741</f>
        <v>P</v>
      </c>
      <c r="AH1854" s="6" t="str">
        <f>Constants!O1741</f>
        <v>P1090 : I-Access East Surrey</v>
      </c>
    </row>
    <row r="1855" spans="32:34" ht="18" customHeight="1" x14ac:dyDescent="0.35">
      <c r="AF1855" s="6" t="str">
        <f>Constants!M1742</f>
        <v>Norfolk</v>
      </c>
      <c r="AG1855" s="6" t="str">
        <f>Constants!N1742</f>
        <v>Q</v>
      </c>
      <c r="AH1855" s="6" t="str">
        <f>Constants!O1742</f>
        <v>Q1423 : Open Road Clacton</v>
      </c>
    </row>
    <row r="1856" spans="32:34" ht="18" customHeight="1" x14ac:dyDescent="0.35">
      <c r="AF1856" s="6" t="str">
        <f>Constants!M1743</f>
        <v>Norfolk</v>
      </c>
      <c r="AG1856" s="6" t="str">
        <f>Constants!N1743</f>
        <v>Q</v>
      </c>
      <c r="AH1856" s="6" t="str">
        <f>Constants!O1743</f>
        <v>Q1425 : Essex STARS (North East)</v>
      </c>
    </row>
    <row r="1857" spans="32:34" ht="18" customHeight="1" x14ac:dyDescent="0.35">
      <c r="AF1857" s="6" t="str">
        <f>Constants!M1744</f>
        <v>Norfolk</v>
      </c>
      <c r="AG1857" s="6" t="str">
        <f>Constants!N1744</f>
        <v>Q</v>
      </c>
      <c r="AH1857" s="6" t="str">
        <f>Constants!O1744</f>
        <v>Q1647 : Via - Passmores House</v>
      </c>
    </row>
    <row r="1858" spans="32:34" ht="18" customHeight="1" x14ac:dyDescent="0.35">
      <c r="AF1858" s="6" t="str">
        <f>Constants!M1745</f>
        <v>Norfolk</v>
      </c>
      <c r="AG1858" s="6" t="str">
        <f>Constants!N1745</f>
        <v>Q</v>
      </c>
      <c r="AH1858" s="6" t="str">
        <f>Constants!O1745</f>
        <v>Q1652 : East Coast Recovery Limited</v>
      </c>
    </row>
    <row r="1859" spans="32:34" ht="18" customHeight="1" x14ac:dyDescent="0.35">
      <c r="AF1859" s="6" t="str">
        <f>Constants!M1746</f>
        <v>Norfolk</v>
      </c>
      <c r="AG1859" s="6" t="str">
        <f>Constants!N1746</f>
        <v>Q</v>
      </c>
      <c r="AH1859" s="6" t="str">
        <f>Constants!O1746</f>
        <v>Q1657 : The Matthew Project: UNITY</v>
      </c>
    </row>
    <row r="1860" spans="32:34" ht="18" customHeight="1" x14ac:dyDescent="0.35">
      <c r="AF1860" s="6" t="str">
        <f>Constants!M1747</f>
        <v>Norfolk</v>
      </c>
      <c r="AG1860" s="6" t="str">
        <f>Constants!N1747</f>
        <v>Q</v>
      </c>
      <c r="AH1860" s="6" t="str">
        <f>Constants!O1747</f>
        <v>Q1733 : Suffolk Recovery Service - Bury St Edmunds</v>
      </c>
    </row>
    <row r="1861" spans="32:34" ht="18" customHeight="1" x14ac:dyDescent="0.35">
      <c r="AF1861" s="6" t="str">
        <f>Constants!M1748</f>
        <v>Norfolk</v>
      </c>
      <c r="AG1861" s="6" t="str">
        <f>Constants!N1748</f>
        <v>Q</v>
      </c>
      <c r="AH1861" s="6" t="str">
        <f>Constants!O1748</f>
        <v>Q1734 : Suffolk Recovery Service - Ipswich</v>
      </c>
    </row>
    <row r="1862" spans="32:34" ht="18" customHeight="1" x14ac:dyDescent="0.35">
      <c r="AF1862" s="6" t="str">
        <f>Constants!M1749</f>
        <v>Norfolk</v>
      </c>
      <c r="AG1862" s="6" t="str">
        <f>Constants!N1749</f>
        <v>Q</v>
      </c>
      <c r="AH1862" s="6" t="str">
        <f>Constants!O1749</f>
        <v>Q1735 : Suffolk Recovery Service - Lowestoft</v>
      </c>
    </row>
    <row r="1863" spans="32:34" ht="18" customHeight="1" x14ac:dyDescent="0.35">
      <c r="AF1863" s="6" t="str">
        <f>Constants!M1750</f>
        <v>Norfolk</v>
      </c>
      <c r="AG1863" s="6" t="str">
        <f>Constants!N1750</f>
        <v>Q</v>
      </c>
      <c r="AH1863" s="6" t="str">
        <f>Constants!O1750</f>
        <v>Q1750 : CGL Norfolk Behaviour Change Service</v>
      </c>
    </row>
    <row r="1864" spans="32:34" ht="18" customHeight="1" x14ac:dyDescent="0.35">
      <c r="AF1864" s="6" t="str">
        <f>Constants!M1751</f>
        <v>Norfolk</v>
      </c>
      <c r="AG1864" s="6" t="str">
        <f>Constants!N1751</f>
        <v>Q</v>
      </c>
      <c r="AH1864" s="6" t="str">
        <f>Constants!O1751</f>
        <v>Q1758 : Addiction Recovery Community MK</v>
      </c>
    </row>
    <row r="1865" spans="32:34" ht="18" customHeight="1" x14ac:dyDescent="0.35">
      <c r="AF1865" s="6" t="str">
        <f>Constants!M1752</f>
        <v>Norfolk</v>
      </c>
      <c r="AG1865" s="6" t="str">
        <f>Constants!N1752</f>
        <v>Q</v>
      </c>
      <c r="AH1865" s="6" t="str">
        <f>Constants!O1752</f>
        <v>Q1762 : Essex STaRS Inpatient Detox (Regional Consortia)</v>
      </c>
    </row>
    <row r="1866" spans="32:34" ht="18" customHeight="1" x14ac:dyDescent="0.35">
      <c r="AF1866" s="6" t="str">
        <f>Constants!M1753</f>
        <v>Norfolk</v>
      </c>
      <c r="AG1866" s="6" t="str">
        <f>Constants!N1753</f>
        <v>R</v>
      </c>
      <c r="AH1866" s="6" t="str">
        <f>Constants!O1753</f>
        <v>R0092 : BAC O'Connor</v>
      </c>
    </row>
    <row r="1867" spans="32:34" ht="18" customHeight="1" x14ac:dyDescent="0.35">
      <c r="AF1867" s="6" t="str">
        <f>Constants!M1754</f>
        <v>Norfolk</v>
      </c>
      <c r="AG1867" s="6" t="str">
        <f>Constants!N1754</f>
        <v>R</v>
      </c>
      <c r="AH1867" s="6" t="str">
        <f>Constants!O1754</f>
        <v>R0487 : CGL Birmingham ROR - Park House</v>
      </c>
    </row>
    <row r="1868" spans="32:34" ht="18" customHeight="1" x14ac:dyDescent="0.35">
      <c r="AF1868" s="6" t="str">
        <f>Constants!M1755</f>
        <v>Norfolk</v>
      </c>
      <c r="AG1868" s="6" t="str">
        <f>Constants!N1755</f>
        <v>R</v>
      </c>
      <c r="AH1868" s="6" t="str">
        <f>Constants!O1755</f>
        <v>R0512 : Humankind Staffordshire</v>
      </c>
    </row>
    <row r="1869" spans="32:34" ht="18" customHeight="1" x14ac:dyDescent="0.35">
      <c r="AF1869" s="6" t="str">
        <f>Constants!M1756</f>
        <v>Norfolk</v>
      </c>
      <c r="AG1869" s="6" t="str">
        <f>Constants!N1756</f>
        <v>S</v>
      </c>
      <c r="AH1869" s="6" t="str">
        <f>Constants!O1756</f>
        <v>SJ302 : BROADWAY LODGE</v>
      </c>
    </row>
    <row r="1870" spans="32:34" ht="18" customHeight="1" x14ac:dyDescent="0.35">
      <c r="AF1870" s="6" t="str">
        <f>Constants!M1757</f>
        <v>Norfolk</v>
      </c>
      <c r="AG1870" s="6" t="str">
        <f>Constants!N1757</f>
        <v>S</v>
      </c>
      <c r="AH1870" s="6" t="str">
        <f>Constants!O1757</f>
        <v>SJ308 : Sefton Park</v>
      </c>
    </row>
    <row r="1871" spans="32:34" ht="18" customHeight="1" x14ac:dyDescent="0.35">
      <c r="AF1871" s="6" t="str">
        <f>Constants!M1758</f>
        <v>Norfolk</v>
      </c>
      <c r="AG1871" s="6" t="str">
        <f>Constants!N1758</f>
        <v>T</v>
      </c>
      <c r="AH1871" s="6" t="str">
        <f>Constants!O1758</f>
        <v>T0005 : Derbyshire Recovery Partnership</v>
      </c>
    </row>
    <row r="1872" spans="32:34" ht="18" customHeight="1" x14ac:dyDescent="0.35">
      <c r="AF1872" s="6" t="str">
        <f>Constants!M1759</f>
        <v>Norfolk</v>
      </c>
      <c r="AG1872" s="6" t="str">
        <f>Constants!N1759</f>
        <v>T</v>
      </c>
      <c r="AH1872" s="6" t="str">
        <f>Constants!O1759</f>
        <v>T1221 : Turning Point Leicestershire and Rutland Adult</v>
      </c>
    </row>
    <row r="1873" spans="32:34" ht="18" customHeight="1" x14ac:dyDescent="0.35">
      <c r="AF1873" s="6" t="str">
        <f>Constants!M1760</f>
        <v>North East Lincolnshire</v>
      </c>
      <c r="AG1873" s="6" t="str">
        <f>Constants!N1760</f>
        <v>W</v>
      </c>
      <c r="AH1873" s="6" t="str">
        <f>Constants!O1760</f>
        <v>M0289 : Turning Point Leigh Bank</v>
      </c>
    </row>
    <row r="1874" spans="32:34" ht="18" customHeight="1" x14ac:dyDescent="0.35">
      <c r="AF1874" s="6" t="str">
        <f>Constants!M1761</f>
        <v>North East Lincolnshire</v>
      </c>
      <c r="AG1874" s="6" t="str">
        <f>Constants!N1761</f>
        <v>W</v>
      </c>
      <c r="AH1874" s="6" t="str">
        <f>Constants!O1761</f>
        <v>M0357 : Parkland Place Lancashire</v>
      </c>
    </row>
    <row r="1875" spans="32:34" ht="18" customHeight="1" x14ac:dyDescent="0.35">
      <c r="AF1875" s="6" t="str">
        <f>Constants!M1762</f>
        <v>North East Lincolnshire</v>
      </c>
      <c r="AG1875" s="6" t="str">
        <f>Constants!N1762</f>
        <v>T</v>
      </c>
      <c r="AH1875" s="6" t="str">
        <f>Constants!O1762</f>
        <v>T0005 : Derbyshire Recovery Partnership</v>
      </c>
    </row>
    <row r="1876" spans="32:34" ht="18" customHeight="1" x14ac:dyDescent="0.35">
      <c r="AF1876" s="6" t="str">
        <f>Constants!M1763</f>
        <v>North East Lincolnshire</v>
      </c>
      <c r="AG1876" s="6" t="str">
        <f>Constants!N1763</f>
        <v>T</v>
      </c>
      <c r="AH1876" s="6" t="str">
        <f>Constants!O1763</f>
        <v>T1175 : Derby City Prescribing Service</v>
      </c>
    </row>
    <row r="1877" spans="32:34" ht="18" customHeight="1" x14ac:dyDescent="0.35">
      <c r="AF1877" s="6" t="str">
        <f>Constants!M1764</f>
        <v>North East Lincolnshire</v>
      </c>
      <c r="AG1877" s="6" t="str">
        <f>Constants!N1764</f>
        <v>T</v>
      </c>
      <c r="AH1877" s="6" t="str">
        <f>Constants!O1764</f>
        <v>T1224 : New Oakwood Lodge - Derby Rehab (Phoenix Futures)</v>
      </c>
    </row>
    <row r="1878" spans="32:34" ht="18" customHeight="1" x14ac:dyDescent="0.35">
      <c r="AF1878" s="6" t="str">
        <f>Constants!M1765</f>
        <v>North East Lincolnshire</v>
      </c>
      <c r="AG1878" s="6" t="str">
        <f>Constants!N1765</f>
        <v>T</v>
      </c>
      <c r="AH1878" s="6" t="str">
        <f>Constants!O1765</f>
        <v>T1231 : Turning Point - Lincolnshire Adult</v>
      </c>
    </row>
    <row r="1879" spans="32:34" ht="18" customHeight="1" x14ac:dyDescent="0.35">
      <c r="AF1879" s="6" t="str">
        <f>Constants!M1766</f>
        <v>North East Lincolnshire</v>
      </c>
      <c r="AG1879" s="6" t="str">
        <f>Constants!N1766</f>
        <v>U</v>
      </c>
      <c r="AH1879" s="6" t="str">
        <f>Constants!O1766</f>
        <v>U0039 : Wakefield Inspiring Recovery</v>
      </c>
    </row>
    <row r="1880" spans="32:34" ht="18" customHeight="1" x14ac:dyDescent="0.35">
      <c r="AF1880" s="6" t="str">
        <f>Constants!M1767</f>
        <v>North East Lincolnshire</v>
      </c>
      <c r="AG1880" s="6" t="str">
        <f>Constants!N1767</f>
        <v>U</v>
      </c>
      <c r="AH1880" s="6" t="str">
        <f>Constants!O1767</f>
        <v>U0494 : East Riding Partnership Treatment Service - Adults</v>
      </c>
    </row>
    <row r="1881" spans="32:34" ht="18" customHeight="1" x14ac:dyDescent="0.35">
      <c r="AF1881" s="6" t="str">
        <f>Constants!M1768</f>
        <v>North East Lincolnshire</v>
      </c>
      <c r="AG1881" s="6" t="str">
        <f>Constants!N1768</f>
        <v>U</v>
      </c>
      <c r="AH1881" s="6" t="str">
        <f>Constants!O1768</f>
        <v>U0509 : Doncaster Drugs Service - CDT</v>
      </c>
    </row>
    <row r="1882" spans="32:34" ht="18" customHeight="1" x14ac:dyDescent="0.35">
      <c r="AF1882" s="6" t="str">
        <f>Constants!M1769</f>
        <v>North East Lincolnshire</v>
      </c>
      <c r="AG1882" s="6" t="str">
        <f>Constants!N1769</f>
        <v>U</v>
      </c>
      <c r="AH1882" s="6" t="str">
        <f>Constants!O1769</f>
        <v>U0546 : Doncaster SDC - New Beginnings</v>
      </c>
    </row>
    <row r="1883" spans="32:34" ht="18" customHeight="1" x14ac:dyDescent="0.35">
      <c r="AF1883" s="6" t="str">
        <f>Constants!M1770</f>
        <v>North East Lincolnshire</v>
      </c>
      <c r="AG1883" s="6" t="str">
        <f>Constants!N1770</f>
        <v>U</v>
      </c>
      <c r="AH1883" s="6" t="str">
        <f>Constants!O1770</f>
        <v>U0577 : Doncaster Criminal Justice Service</v>
      </c>
    </row>
    <row r="1884" spans="32:34" ht="18" customHeight="1" x14ac:dyDescent="0.35">
      <c r="AF1884" s="6" t="str">
        <f>Constants!M1771</f>
        <v>North East Lincolnshire</v>
      </c>
      <c r="AG1884" s="6" t="str">
        <f>Constants!N1771</f>
        <v>U</v>
      </c>
      <c r="AH1884" s="6" t="str">
        <f>Constants!O1771</f>
        <v>U0600 : Grimsby Practices in Partnership (deactive)</v>
      </c>
    </row>
    <row r="1885" spans="32:34" ht="18" customHeight="1" x14ac:dyDescent="0.35">
      <c r="AF1885" s="6" t="str">
        <f>Constants!M1772</f>
        <v>North East Lincolnshire</v>
      </c>
      <c r="AG1885" s="6" t="str">
        <f>Constants!N1772</f>
        <v>U</v>
      </c>
      <c r="AH1885" s="6" t="str">
        <f>Constants!O1772</f>
        <v>U0641 : We Are With You - North East Lincolnshire Adult</v>
      </c>
    </row>
    <row r="1886" spans="32:34" ht="18" customHeight="1" x14ac:dyDescent="0.35">
      <c r="AF1886" s="6" t="str">
        <f>Constants!M1773</f>
        <v>North East Lincolnshire</v>
      </c>
      <c r="AG1886" s="6" t="str">
        <f>Constants!N1773</f>
        <v>U</v>
      </c>
      <c r="AH1886" s="6" t="str">
        <f>Constants!O1773</f>
        <v>U0644 : We Are With You - North Lincolnshire Adult</v>
      </c>
    </row>
    <row r="1887" spans="32:34" ht="18" customHeight="1" x14ac:dyDescent="0.35">
      <c r="AF1887" s="6" t="str">
        <f>Constants!M1774</f>
        <v>North East Lincolnshire</v>
      </c>
      <c r="AG1887" s="6" t="str">
        <f>Constants!N1774</f>
        <v>U</v>
      </c>
      <c r="AH1887" s="6" t="str">
        <f>Constants!O1774</f>
        <v>U0654 : New Vision Bradford Adult (Humankind)</v>
      </c>
    </row>
    <row r="1888" spans="32:34" ht="18" customHeight="1" x14ac:dyDescent="0.35">
      <c r="AF1888" s="6" t="str">
        <f>Constants!M1775</f>
        <v>North East Lincolnshire</v>
      </c>
      <c r="AG1888" s="6" t="str">
        <f>Constants!N1775</f>
        <v>U</v>
      </c>
      <c r="AH1888" s="6" t="str">
        <f>Constants!O1775</f>
        <v>U0656 : Aspire Drug &amp; Alcohol Inpatient Doncaster</v>
      </c>
    </row>
    <row r="1889" spans="32:34" ht="18" customHeight="1" x14ac:dyDescent="0.35">
      <c r="AF1889" s="6" t="str">
        <f>Constants!M1776</f>
        <v>North East Lincolnshire</v>
      </c>
      <c r="AG1889" s="6" t="str">
        <f>Constants!N1776</f>
        <v>W</v>
      </c>
      <c r="AH1889" s="6" t="str">
        <f>Constants!O1776</f>
        <v>W0444 : Turning Point Smithfield Detox</v>
      </c>
    </row>
    <row r="1890" spans="32:34" ht="18" customHeight="1" x14ac:dyDescent="0.35">
      <c r="AF1890" s="6" t="str">
        <f>Constants!M1777</f>
        <v>North Lincolnshire</v>
      </c>
      <c r="AG1890" s="6" t="str">
        <f>Constants!N1777</f>
        <v>W</v>
      </c>
      <c r="AH1890" s="6" t="str">
        <f>Constants!O1777</f>
        <v>M0037 : Phoenix Futures Wirral Adult Services</v>
      </c>
    </row>
    <row r="1891" spans="32:34" ht="18" customHeight="1" x14ac:dyDescent="0.35">
      <c r="AF1891" s="6" t="str">
        <f>Constants!M1778</f>
        <v>North Lincolnshire</v>
      </c>
      <c r="AG1891" s="6" t="str">
        <f>Constants!N1778</f>
        <v>W</v>
      </c>
      <c r="AH1891" s="6" t="str">
        <f>Constants!O1778</f>
        <v>M0243 : GMMH The Chapman-Barker Unit</v>
      </c>
    </row>
    <row r="1892" spans="32:34" ht="18" customHeight="1" x14ac:dyDescent="0.35">
      <c r="AF1892" s="6" t="str">
        <f>Constants!M1779</f>
        <v>North Lincolnshire</v>
      </c>
      <c r="AG1892" s="6" t="str">
        <f>Constants!N1779</f>
        <v>W</v>
      </c>
      <c r="AH1892" s="6" t="str">
        <f>Constants!O1779</f>
        <v>M0357 : Parkland Place Lancashire</v>
      </c>
    </row>
    <row r="1893" spans="32:34" ht="18" customHeight="1" x14ac:dyDescent="0.35">
      <c r="AF1893" s="6" t="str">
        <f>Constants!M1780</f>
        <v>North Lincolnshire</v>
      </c>
      <c r="AG1893" s="6" t="str">
        <f>Constants!N1780</f>
        <v>P</v>
      </c>
      <c r="AH1893" s="6" t="str">
        <f>Constants!O1780</f>
        <v>P1060 : Turning Point MARS</v>
      </c>
    </row>
    <row r="1894" spans="32:34" ht="18" customHeight="1" x14ac:dyDescent="0.35">
      <c r="AF1894" s="6" t="str">
        <f>Constants!M1781</f>
        <v>North Lincolnshire</v>
      </c>
      <c r="AG1894" s="6" t="str">
        <f>Constants!N1781</f>
        <v>P</v>
      </c>
      <c r="AH1894" s="6" t="str">
        <f>Constants!O1781</f>
        <v>P1122 : The Forward Trust Medway Adults</v>
      </c>
    </row>
    <row r="1895" spans="32:34" ht="18" customHeight="1" x14ac:dyDescent="0.35">
      <c r="AF1895" s="6" t="str">
        <f>Constants!M1782</f>
        <v>North Lincolnshire</v>
      </c>
      <c r="AG1895" s="6" t="str">
        <f>Constants!N1782</f>
        <v>R</v>
      </c>
      <c r="AH1895" s="6" t="str">
        <f>Constants!O1782</f>
        <v>R0512 : Humankind Staffordshire</v>
      </c>
    </row>
    <row r="1896" spans="32:34" ht="18" customHeight="1" x14ac:dyDescent="0.35">
      <c r="AF1896" s="6" t="str">
        <f>Constants!M1783</f>
        <v>North Lincolnshire</v>
      </c>
      <c r="AG1896" s="6" t="str">
        <f>Constants!N1783</f>
        <v>T</v>
      </c>
      <c r="AH1896" s="6" t="str">
        <f>Constants!O1783</f>
        <v>T0005 : Derbyshire Recovery Partnership</v>
      </c>
    </row>
    <row r="1897" spans="32:34" ht="18" customHeight="1" x14ac:dyDescent="0.35">
      <c r="AF1897" s="6" t="str">
        <f>Constants!M1784</f>
        <v>North Lincolnshire</v>
      </c>
      <c r="AG1897" s="6" t="str">
        <f>Constants!N1784</f>
        <v>T</v>
      </c>
      <c r="AH1897" s="6" t="str">
        <f>Constants!O1784</f>
        <v>T1209 : Turning Point Leicester and Leicestershire</v>
      </c>
    </row>
    <row r="1898" spans="32:34" ht="18" customHeight="1" x14ac:dyDescent="0.35">
      <c r="AF1898" s="6" t="str">
        <f>Constants!M1785</f>
        <v>North Lincolnshire</v>
      </c>
      <c r="AG1898" s="6" t="str">
        <f>Constants!N1785</f>
        <v>U</v>
      </c>
      <c r="AH1898" s="6" t="str">
        <f>Constants!O1785</f>
        <v>U0039 : Wakefield Inspiring Recovery</v>
      </c>
    </row>
    <row r="1899" spans="32:34" ht="18" customHeight="1" x14ac:dyDescent="0.35">
      <c r="AF1899" s="6" t="str">
        <f>Constants!M1786</f>
        <v>North Lincolnshire</v>
      </c>
      <c r="AG1899" s="6" t="str">
        <f>Constants!N1786</f>
        <v>U</v>
      </c>
      <c r="AH1899" s="6" t="str">
        <f>Constants!O1786</f>
        <v>U0321 : Forward Trust The Bridges Hull</v>
      </c>
    </row>
    <row r="1900" spans="32:34" ht="18" customHeight="1" x14ac:dyDescent="0.35">
      <c r="AF1900" s="6" t="str">
        <f>Constants!M1787</f>
        <v>North Lincolnshire</v>
      </c>
      <c r="AG1900" s="6" t="str">
        <f>Constants!N1787</f>
        <v>U</v>
      </c>
      <c r="AH1900" s="6" t="str">
        <f>Constants!O1787</f>
        <v>U0430 : Oasis Recovery Communities Bradford</v>
      </c>
    </row>
    <row r="1901" spans="32:34" ht="18" customHeight="1" x14ac:dyDescent="0.35">
      <c r="AF1901" s="6" t="str">
        <f>Constants!M1788</f>
        <v>North Lincolnshire</v>
      </c>
      <c r="AG1901" s="6" t="str">
        <f>Constants!N1788</f>
        <v>U</v>
      </c>
      <c r="AH1901" s="6" t="str">
        <f>Constants!O1788</f>
        <v>U0494 : East Riding Partnership Treatment Service - Adults</v>
      </c>
    </row>
    <row r="1902" spans="32:34" ht="18" customHeight="1" x14ac:dyDescent="0.35">
      <c r="AF1902" s="6" t="str">
        <f>Constants!M1789</f>
        <v>North Lincolnshire</v>
      </c>
      <c r="AG1902" s="6" t="str">
        <f>Constants!N1789</f>
        <v>U</v>
      </c>
      <c r="AH1902" s="6" t="str">
        <f>Constants!O1789</f>
        <v>U0509 : Doncaster Drugs Service - CDT</v>
      </c>
    </row>
    <row r="1903" spans="32:34" ht="18" customHeight="1" x14ac:dyDescent="0.35">
      <c r="AF1903" s="6" t="str">
        <f>Constants!M1790</f>
        <v>North Lincolnshire</v>
      </c>
      <c r="AG1903" s="6" t="str">
        <f>Constants!N1790</f>
        <v>U</v>
      </c>
      <c r="AH1903" s="6" t="str">
        <f>Constants!O1790</f>
        <v>U0514 : Phoenix Futures Sheffield Adult Service</v>
      </c>
    </row>
    <row r="1904" spans="32:34" ht="18" customHeight="1" x14ac:dyDescent="0.35">
      <c r="AF1904" s="6" t="str">
        <f>Constants!M1791</f>
        <v>North Lincolnshire</v>
      </c>
      <c r="AG1904" s="6" t="str">
        <f>Constants!N1791</f>
        <v>U</v>
      </c>
      <c r="AH1904" s="6" t="str">
        <f>Constants!O1791</f>
        <v>U0544 : DELTA YPS Scunthorpe</v>
      </c>
    </row>
    <row r="1905" spans="32:34" ht="18" customHeight="1" x14ac:dyDescent="0.35">
      <c r="AF1905" s="6" t="str">
        <f>Constants!M1792</f>
        <v>North Lincolnshire</v>
      </c>
      <c r="AG1905" s="6" t="str">
        <f>Constants!N1792</f>
        <v>U</v>
      </c>
      <c r="AH1905" s="6" t="str">
        <f>Constants!O1792</f>
        <v>U0546 : Doncaster SDC - New Beginnings</v>
      </c>
    </row>
    <row r="1906" spans="32:34" ht="18" customHeight="1" x14ac:dyDescent="0.35">
      <c r="AF1906" s="6" t="str">
        <f>Constants!M1793</f>
        <v>North Lincolnshire</v>
      </c>
      <c r="AG1906" s="6" t="str">
        <f>Constants!N1793</f>
        <v>U</v>
      </c>
      <c r="AH1906" s="6" t="str">
        <f>Constants!O1793</f>
        <v>U0600 : Grimsby Practices in Partnership (deactive)</v>
      </c>
    </row>
    <row r="1907" spans="32:34" ht="18" customHeight="1" x14ac:dyDescent="0.35">
      <c r="AF1907" s="6" t="str">
        <f>Constants!M1794</f>
        <v>North Lincolnshire</v>
      </c>
      <c r="AG1907" s="6" t="str">
        <f>Constants!N1794</f>
        <v>U</v>
      </c>
      <c r="AH1907" s="6" t="str">
        <f>Constants!O1794</f>
        <v>U0644 : We Are With You - North Lincolnshire Adult</v>
      </c>
    </row>
    <row r="1908" spans="32:34" ht="18" customHeight="1" x14ac:dyDescent="0.35">
      <c r="AF1908" s="6" t="str">
        <f>Constants!M1795</f>
        <v>North Lincolnshire</v>
      </c>
      <c r="AG1908" s="6" t="str">
        <f>Constants!N1795</f>
        <v>U</v>
      </c>
      <c r="AH1908" s="6" t="str">
        <f>Constants!O1795</f>
        <v>U0647 : CGL Hull</v>
      </c>
    </row>
    <row r="1909" spans="32:34" ht="18" customHeight="1" x14ac:dyDescent="0.35">
      <c r="AF1909" s="6" t="str">
        <f>Constants!M1796</f>
        <v>North Lincolnshire</v>
      </c>
      <c r="AG1909" s="6" t="str">
        <f>Constants!N1796</f>
        <v>U</v>
      </c>
      <c r="AH1909" s="6" t="str">
        <f>Constants!O1796</f>
        <v>U0655 : Ark House Rehab Scarborough</v>
      </c>
    </row>
    <row r="1910" spans="32:34" ht="18" customHeight="1" x14ac:dyDescent="0.35">
      <c r="AF1910" s="6" t="str">
        <f>Constants!M1797</f>
        <v>North Northamptonshire</v>
      </c>
      <c r="AG1910" s="6" t="str">
        <f>Constants!N1797</f>
        <v>P</v>
      </c>
      <c r="AH1910" s="6" t="str">
        <f>Constants!O1797</f>
        <v>P0523 : ANA</v>
      </c>
    </row>
    <row r="1911" spans="32:34" ht="18" customHeight="1" x14ac:dyDescent="0.35">
      <c r="AF1911" s="6" t="str">
        <f>Constants!M1798</f>
        <v>North Northamptonshire</v>
      </c>
      <c r="AG1911" s="6" t="str">
        <f>Constants!N1798</f>
        <v>P</v>
      </c>
      <c r="AH1911" s="6" t="str">
        <f>Constants!O1798</f>
        <v>P1098 : Cranstoun RBWM</v>
      </c>
    </row>
    <row r="1912" spans="32:34" ht="18" customHeight="1" x14ac:dyDescent="0.35">
      <c r="AF1912" s="6" t="str">
        <f>Constants!M1799</f>
        <v>North Northamptonshire</v>
      </c>
      <c r="AG1912" s="6" t="str">
        <f>Constants!N1799</f>
        <v>Q</v>
      </c>
      <c r="AH1912" s="6" t="str">
        <f>Constants!O1799</f>
        <v>Q1647 : Via - Passmores House</v>
      </c>
    </row>
    <row r="1913" spans="32:34" ht="18" customHeight="1" x14ac:dyDescent="0.35">
      <c r="AF1913" s="6" t="str">
        <f>Constants!M1800</f>
        <v>North Northamptonshire</v>
      </c>
      <c r="AG1913" s="6" t="str">
        <f>Constants!N1800</f>
        <v>T</v>
      </c>
      <c r="AH1913" s="6" t="str">
        <f>Constants!O1800</f>
        <v>Q1721 : Bridge Substance Misuse Programme</v>
      </c>
    </row>
    <row r="1914" spans="32:34" ht="18" customHeight="1" x14ac:dyDescent="0.35">
      <c r="AF1914" s="6" t="str">
        <f>Constants!M1801</f>
        <v>North Northamptonshire</v>
      </c>
      <c r="AG1914" s="6" t="str">
        <f>Constants!N1801</f>
        <v>Q</v>
      </c>
      <c r="AH1914" s="6" t="str">
        <f>Constants!O1801</f>
        <v>Q1740 : Bedford Borough Integrated Drug and Alcohol Service</v>
      </c>
    </row>
    <row r="1915" spans="32:34" ht="18" customHeight="1" x14ac:dyDescent="0.35">
      <c r="AF1915" s="6" t="str">
        <f>Constants!M1802</f>
        <v>North Northamptonshire</v>
      </c>
      <c r="AG1915" s="6" t="str">
        <f>Constants!N1802</f>
        <v>Q</v>
      </c>
      <c r="AH1915" s="6" t="str">
        <f>Constants!O1802</f>
        <v>Q1758 : Addiction Recovery Community MK</v>
      </c>
    </row>
    <row r="1916" spans="32:34" ht="18" customHeight="1" x14ac:dyDescent="0.35">
      <c r="AF1916" s="6" t="str">
        <f>Constants!M1803</f>
        <v>North Northamptonshire</v>
      </c>
      <c r="AG1916" s="6" t="str">
        <f>Constants!N1803</f>
        <v>R</v>
      </c>
      <c r="AH1916" s="6" t="str">
        <f>Constants!O1803</f>
        <v>R0512 : Humankind Staffordshire</v>
      </c>
    </row>
    <row r="1917" spans="32:34" ht="18" customHeight="1" x14ac:dyDescent="0.35">
      <c r="AF1917" s="6" t="str">
        <f>Constants!M1804</f>
        <v>North Northamptonshire</v>
      </c>
      <c r="AG1917" s="6" t="str">
        <f>Constants!N1804</f>
        <v>S</v>
      </c>
      <c r="AH1917" s="6" t="str">
        <f>Constants!O1804</f>
        <v>SG309 : THE NELSON TRUST</v>
      </c>
    </row>
    <row r="1918" spans="32:34" ht="18" customHeight="1" x14ac:dyDescent="0.35">
      <c r="AF1918" s="6" t="str">
        <f>Constants!M1805</f>
        <v>North Northamptonshire</v>
      </c>
      <c r="AG1918" s="6" t="str">
        <f>Constants!N1805</f>
        <v>T</v>
      </c>
      <c r="AH1918" s="6" t="str">
        <f>Constants!O1805</f>
        <v>T1182 : CGL Northamptonshire S2S</v>
      </c>
    </row>
    <row r="1919" spans="32:34" ht="18" customHeight="1" x14ac:dyDescent="0.35">
      <c r="AF1919" s="6" t="str">
        <f>Constants!M1806</f>
        <v>North Northamptonshire</v>
      </c>
      <c r="AG1919" s="6" t="str">
        <f>Constants!N1806</f>
        <v>T</v>
      </c>
      <c r="AH1919" s="6" t="str">
        <f>Constants!O1806</f>
        <v>T1214 : The Level</v>
      </c>
    </row>
    <row r="1920" spans="32:34" ht="18" customHeight="1" x14ac:dyDescent="0.35">
      <c r="AF1920" s="6" t="str">
        <f>Constants!M1807</f>
        <v>North Northamptonshire</v>
      </c>
      <c r="AG1920" s="6" t="str">
        <f>Constants!N1807</f>
        <v>T</v>
      </c>
      <c r="AH1920" s="6" t="str">
        <f>Constants!O1807</f>
        <v>T1219 : Turning Point Leicester Adult</v>
      </c>
    </row>
    <row r="1921" spans="32:34" ht="18" customHeight="1" x14ac:dyDescent="0.35">
      <c r="AF1921" s="6" t="str">
        <f>Constants!M1808</f>
        <v>North Northamptonshire</v>
      </c>
      <c r="AG1921" s="6" t="str">
        <f>Constants!N1808</f>
        <v>T</v>
      </c>
      <c r="AH1921" s="6" t="str">
        <f>Constants!O1808</f>
        <v>T1221 : Turning Point Leicestershire and Rutland Adult</v>
      </c>
    </row>
    <row r="1922" spans="32:34" ht="18" customHeight="1" x14ac:dyDescent="0.35">
      <c r="AF1922" s="6" t="str">
        <f>Constants!M1809</f>
        <v>North Northamptonshire</v>
      </c>
      <c r="AG1922" s="6" t="str">
        <f>Constants!N1809</f>
        <v>T</v>
      </c>
      <c r="AH1922" s="6" t="str">
        <f>Constants!O1809</f>
        <v>T1225 : Substance to Solution (North Northants)</v>
      </c>
    </row>
    <row r="1923" spans="32:34" ht="18" customHeight="1" x14ac:dyDescent="0.35">
      <c r="AF1923" s="6" t="str">
        <f>Constants!M1810</f>
        <v>North Northamptonshire</v>
      </c>
      <c r="AG1923" s="6" t="str">
        <f>Constants!N1810</f>
        <v>T</v>
      </c>
      <c r="AH1923" s="6" t="str">
        <f>Constants!O1810</f>
        <v>T1226 : Substance to Solution (West Northants)</v>
      </c>
    </row>
    <row r="1924" spans="32:34" ht="18" customHeight="1" x14ac:dyDescent="0.35">
      <c r="AF1924" s="6" t="str">
        <f>Constants!M1811</f>
        <v>North Somerset</v>
      </c>
      <c r="AG1924" s="6" t="str">
        <f>Constants!N1811</f>
        <v>P</v>
      </c>
      <c r="AH1924" s="6" t="str">
        <f>Constants!O1811</f>
        <v>P0544 : Francis HouseStreetsceneSouthampton</v>
      </c>
    </row>
    <row r="1925" spans="32:34" ht="18" customHeight="1" x14ac:dyDescent="0.35">
      <c r="AF1925" s="6" t="str">
        <f>Constants!M1812</f>
        <v>North Somerset</v>
      </c>
      <c r="AG1925" s="6" t="str">
        <f>Constants!N1812</f>
        <v>P</v>
      </c>
      <c r="AH1925" s="6" t="str">
        <f>Constants!O1812</f>
        <v>P1076 : Oxfordshire Roads to Recovery</v>
      </c>
    </row>
    <row r="1926" spans="32:34" ht="18" customHeight="1" x14ac:dyDescent="0.35">
      <c r="AF1926" s="6" t="str">
        <f>Constants!M1813</f>
        <v>North Somerset</v>
      </c>
      <c r="AG1926" s="6" t="str">
        <f>Constants!N1813</f>
        <v>R</v>
      </c>
      <c r="AH1926" s="6" t="str">
        <f>Constants!O1813</f>
        <v>R0488 : Worcestershire Recovery Partnership (Adult)</v>
      </c>
    </row>
    <row r="1927" spans="32:34" ht="18" customHeight="1" x14ac:dyDescent="0.35">
      <c r="AF1927" s="6" t="str">
        <f>Constants!M1814</f>
        <v>North Somerset</v>
      </c>
      <c r="AG1927" s="6" t="str">
        <f>Constants!N1814</f>
        <v>S</v>
      </c>
      <c r="AH1927" s="6" t="str">
        <f>Constants!O1814</f>
        <v>SA206 : Developing Health &amp; Independence (BANES)</v>
      </c>
    </row>
    <row r="1928" spans="32:34" ht="18" customHeight="1" x14ac:dyDescent="0.35">
      <c r="AF1928" s="6" t="str">
        <f>Constants!M1815</f>
        <v>North Somerset</v>
      </c>
      <c r="AG1928" s="6" t="str">
        <f>Constants!N1815</f>
        <v>S</v>
      </c>
      <c r="AH1928" s="6" t="str">
        <f>Constants!O1815</f>
        <v>SB317 : StreetScene Bournemouth</v>
      </c>
    </row>
    <row r="1929" spans="32:34" ht="18" customHeight="1" x14ac:dyDescent="0.35">
      <c r="AF1929" s="6" t="str">
        <f>Constants!M1816</f>
        <v>North Somerset</v>
      </c>
      <c r="AG1929" s="6" t="str">
        <f>Constants!N1816</f>
        <v>S</v>
      </c>
      <c r="AH1929" s="6" t="str">
        <f>Constants!O1816</f>
        <v>SC212 : DHI ROADS</v>
      </c>
    </row>
    <row r="1930" spans="32:34" ht="18" customHeight="1" x14ac:dyDescent="0.35">
      <c r="AF1930" s="6" t="str">
        <f>Constants!M1817</f>
        <v>North Somerset</v>
      </c>
      <c r="AG1930" s="6" t="str">
        <f>Constants!N1817</f>
        <v>S</v>
      </c>
      <c r="AH1930" s="6" t="str">
        <f>Constants!O1817</f>
        <v>SC214 : Bristol Drugs Project</v>
      </c>
    </row>
    <row r="1931" spans="32:34" ht="18" customHeight="1" x14ac:dyDescent="0.35">
      <c r="AF1931" s="6" t="str">
        <f>Constants!M1818</f>
        <v>North Somerset</v>
      </c>
      <c r="AG1931" s="6" t="str">
        <f>Constants!N1818</f>
        <v>S</v>
      </c>
      <c r="AH1931" s="6" t="str">
        <f>Constants!O1818</f>
        <v>SC402 : CHART</v>
      </c>
    </row>
    <row r="1932" spans="32:34" ht="18" customHeight="1" x14ac:dyDescent="0.35">
      <c r="AF1932" s="6" t="str">
        <f>Constants!M1819</f>
        <v>North Somerset</v>
      </c>
      <c r="AG1932" s="6" t="str">
        <f>Constants!N1819</f>
        <v>S</v>
      </c>
      <c r="AH1932" s="6" t="str">
        <f>Constants!O1819</f>
        <v>SD301 : We Are With You Chy</v>
      </c>
    </row>
    <row r="1933" spans="32:34" ht="18" customHeight="1" x14ac:dyDescent="0.35">
      <c r="AF1933" s="6" t="str">
        <f>Constants!M1820</f>
        <v>North Somerset</v>
      </c>
      <c r="AG1933" s="6" t="str">
        <f>Constants!N1820</f>
        <v>S</v>
      </c>
      <c r="AH1933" s="6" t="str">
        <f>Constants!O1820</f>
        <v>SD303 : BOSENCE FARM COMMUNITY LTD</v>
      </c>
    </row>
    <row r="1934" spans="32:34" ht="18" customHeight="1" x14ac:dyDescent="0.35">
      <c r="AF1934" s="6" t="str">
        <f>Constants!M1821</f>
        <v>North Somerset</v>
      </c>
      <c r="AG1934" s="6" t="str">
        <f>Constants!N1821</f>
        <v>S</v>
      </c>
      <c r="AH1934" s="6" t="str">
        <f>Constants!O1821</f>
        <v>SG309 : THE NELSON TRUST</v>
      </c>
    </row>
    <row r="1935" spans="32:34" ht="18" customHeight="1" x14ac:dyDescent="0.35">
      <c r="AF1935" s="6" t="str">
        <f>Constants!M1822</f>
        <v>North Somerset</v>
      </c>
      <c r="AG1935" s="6" t="str">
        <f>Constants!N1822</f>
        <v>S</v>
      </c>
      <c r="AH1935" s="6" t="str">
        <f>Constants!O1822</f>
        <v>SJ207 : Western Counselling</v>
      </c>
    </row>
    <row r="1936" spans="32:34" ht="18" customHeight="1" x14ac:dyDescent="0.35">
      <c r="AF1936" s="6" t="str">
        <f>Constants!M1823</f>
        <v>North Somerset</v>
      </c>
      <c r="AG1936" s="6" t="str">
        <f>Constants!N1823</f>
        <v>S</v>
      </c>
      <c r="AH1936" s="6" t="str">
        <f>Constants!O1823</f>
        <v>SJ209 : We Are With You North Somerset</v>
      </c>
    </row>
    <row r="1937" spans="32:34" ht="18" customHeight="1" x14ac:dyDescent="0.35">
      <c r="AF1937" s="6" t="str">
        <f>Constants!M1824</f>
        <v>North Somerset</v>
      </c>
      <c r="AG1937" s="6" t="str">
        <f>Constants!N1824</f>
        <v>S</v>
      </c>
      <c r="AH1937" s="6" t="str">
        <f>Constants!O1824</f>
        <v>SJ302 : BROADWAY LODGE</v>
      </c>
    </row>
    <row r="1938" spans="32:34" ht="18" customHeight="1" x14ac:dyDescent="0.35">
      <c r="AF1938" s="6" t="str">
        <f>Constants!M1825</f>
        <v>North Somerset</v>
      </c>
      <c r="AG1938" s="6" t="str">
        <f>Constants!N1825</f>
        <v>S</v>
      </c>
      <c r="AH1938" s="6" t="str">
        <f>Constants!O1825</f>
        <v>SJ308 : Sefton Park</v>
      </c>
    </row>
    <row r="1939" spans="32:34" ht="18" customHeight="1" x14ac:dyDescent="0.35">
      <c r="AF1939" s="6" t="str">
        <f>Constants!M1826</f>
        <v>North Somerset</v>
      </c>
      <c r="AG1939" s="6" t="str">
        <f>Constants!N1826</f>
        <v>S</v>
      </c>
      <c r="AH1939" s="6" t="str">
        <f>Constants!O1826</f>
        <v>SJ312 : Westcliffe House</v>
      </c>
    </row>
    <row r="1940" spans="32:34" ht="18" customHeight="1" x14ac:dyDescent="0.35">
      <c r="AF1940" s="6" t="str">
        <f>Constants!M1827</f>
        <v>North Somerset</v>
      </c>
      <c r="AG1940" s="6" t="str">
        <f>Constants!N1827</f>
        <v>S</v>
      </c>
      <c r="AH1940" s="6" t="str">
        <f>Constants!O1827</f>
        <v>SK205 : Somerset Drug and Alcohol Service - SDAS</v>
      </c>
    </row>
    <row r="1941" spans="32:34" ht="18" customHeight="1" x14ac:dyDescent="0.35">
      <c r="AF1941" s="6" t="str">
        <f>Constants!M1828</f>
        <v>North Somerset</v>
      </c>
      <c r="AG1941" s="6" t="str">
        <f>Constants!N1828</f>
        <v>S</v>
      </c>
      <c r="AH1941" s="6" t="str">
        <f>Constants!O1828</f>
        <v>SO203 : Forward Trust - Clouds House</v>
      </c>
    </row>
    <row r="1942" spans="32:34" ht="18" customHeight="1" x14ac:dyDescent="0.35">
      <c r="AF1942" s="6" t="str">
        <f>Constants!M1829</f>
        <v>North Somerset</v>
      </c>
      <c r="AG1942" s="6" t="str">
        <f>Constants!N1829</f>
        <v>T</v>
      </c>
      <c r="AH1942" s="6" t="str">
        <f>Constants!O1829</f>
        <v>T1175 : Derby City Prescribing Service</v>
      </c>
    </row>
    <row r="1943" spans="32:34" ht="18" customHeight="1" x14ac:dyDescent="0.35">
      <c r="AF1943" s="6" t="str">
        <f>Constants!M1830</f>
        <v>North Tyneside</v>
      </c>
      <c r="AG1943" s="6" t="str">
        <f>Constants!N1830</f>
        <v>N</v>
      </c>
      <c r="AH1943" s="6" t="str">
        <f>Constants!O1830</f>
        <v>N0985 : North Tyneside Recovery Partnership</v>
      </c>
    </row>
    <row r="1944" spans="32:34" ht="18" customHeight="1" x14ac:dyDescent="0.35">
      <c r="AF1944" s="6" t="str">
        <f>Constants!M1831</f>
        <v>North Tyneside</v>
      </c>
      <c r="AG1944" s="6" t="str">
        <f>Constants!N1831</f>
        <v>N</v>
      </c>
      <c r="AH1944" s="6" t="str">
        <f>Constants!O1831</f>
        <v>N1005 : Sunderland Integrated Substance Misuse Service</v>
      </c>
    </row>
    <row r="1945" spans="32:34" ht="18" customHeight="1" x14ac:dyDescent="0.35">
      <c r="AF1945" s="6" t="str">
        <f>Constants!M1832</f>
        <v>North Tyneside</v>
      </c>
      <c r="AG1945" s="6" t="str">
        <f>Constants!N1832</f>
        <v>N</v>
      </c>
      <c r="AH1945" s="6" t="str">
        <f>Constants!O1832</f>
        <v>N1010 : County Durham Drug and Alcohol Adult Recovery Service</v>
      </c>
    </row>
    <row r="1946" spans="32:34" ht="18" customHeight="1" x14ac:dyDescent="0.35">
      <c r="AF1946" s="6" t="str">
        <f>Constants!M1833</f>
        <v>North Tyneside</v>
      </c>
      <c r="AG1946" s="6" t="str">
        <f>Constants!N1833</f>
        <v>N</v>
      </c>
      <c r="AH1946" s="6" t="str">
        <f>Constants!O1833</f>
        <v>N1014 : South Tyneside Substance Misuse Service (Humankind)</v>
      </c>
    </row>
    <row r="1947" spans="32:34" ht="18" customHeight="1" x14ac:dyDescent="0.35">
      <c r="AF1947" s="6" t="str">
        <f>Constants!M1834</f>
        <v>North Tyneside</v>
      </c>
      <c r="AG1947" s="6" t="str">
        <f>Constants!N1834</f>
        <v>N</v>
      </c>
      <c r="AH1947" s="6" t="str">
        <f>Constants!O1834</f>
        <v>N1015 : North Tyneside Recovery Partnership - YP</v>
      </c>
    </row>
    <row r="1948" spans="32:34" ht="18" customHeight="1" x14ac:dyDescent="0.35">
      <c r="AF1948" s="6" t="str">
        <f>Constants!M1835</f>
        <v>North Tyneside</v>
      </c>
      <c r="AG1948" s="6" t="str">
        <f>Constants!N1835</f>
        <v>N</v>
      </c>
      <c r="AH1948" s="6" t="str">
        <f>Constants!O1835</f>
        <v>N1016 : Newcastle Treatment and Recovery - Adult</v>
      </c>
    </row>
    <row r="1949" spans="32:34" ht="18" customHeight="1" x14ac:dyDescent="0.35">
      <c r="AF1949" s="6" t="str">
        <f>Constants!M1836</f>
        <v>North Tyneside</v>
      </c>
      <c r="AG1949" s="6" t="str">
        <f>Constants!N1836</f>
        <v>N</v>
      </c>
      <c r="AH1949" s="6" t="str">
        <f>Constants!O1836</f>
        <v>N1017 : Newcastle Treatment and Recovery - YP</v>
      </c>
    </row>
    <row r="1950" spans="32:34" ht="18" customHeight="1" x14ac:dyDescent="0.35">
      <c r="AF1950" s="6" t="str">
        <f>Constants!M1837</f>
        <v>North Tyneside</v>
      </c>
      <c r="AG1950" s="6" t="str">
        <f>Constants!N1837</f>
        <v>N</v>
      </c>
      <c r="AH1950" s="6" t="str">
        <f>Constants!O1837</f>
        <v>N1018 : Newcastle Treatment and Recovery - Shared Care</v>
      </c>
    </row>
    <row r="1951" spans="32:34" ht="18" customHeight="1" x14ac:dyDescent="0.35">
      <c r="AF1951" s="6" t="str">
        <f>Constants!M1838</f>
        <v>North Tyneside</v>
      </c>
      <c r="AG1951" s="6" t="str">
        <f>Constants!N1838</f>
        <v>N</v>
      </c>
      <c r="AH1951" s="6" t="str">
        <f>Constants!O1838</f>
        <v>N1028 : CGL Wear Recovery Sunderland</v>
      </c>
    </row>
    <row r="1952" spans="32:34" ht="18" customHeight="1" x14ac:dyDescent="0.35">
      <c r="AF1952" s="6" t="str">
        <f>Constants!M1839</f>
        <v>North Tyneside</v>
      </c>
      <c r="AG1952" s="6" t="str">
        <f>Constants!N1839</f>
        <v>S</v>
      </c>
      <c r="AH1952" s="6" t="str">
        <f>Constants!O1839</f>
        <v>SL205 : PostScript360</v>
      </c>
    </row>
    <row r="1953" spans="32:34" ht="18" customHeight="1" x14ac:dyDescent="0.35">
      <c r="AF1953" s="6" t="str">
        <f>Constants!M1840</f>
        <v>North Tyneside</v>
      </c>
      <c r="AG1953" s="6" t="str">
        <f>Constants!N1840</f>
        <v>U</v>
      </c>
      <c r="AH1953" s="6" t="str">
        <f>Constants!O1840</f>
        <v>U0489 : Forward Leeds Adult (Humankind)</v>
      </c>
    </row>
    <row r="1954" spans="32:34" ht="18" customHeight="1" x14ac:dyDescent="0.35">
      <c r="AF1954" s="6" t="str">
        <f>Constants!M1841</f>
        <v>North Yorkshire</v>
      </c>
      <c r="AG1954" s="6" t="str">
        <f>Constants!N1841</f>
        <v>W</v>
      </c>
      <c r="AH1954" s="6" t="str">
        <f>Constants!O1841</f>
        <v>M0189 : OASIS Recovery Communities Runcorn</v>
      </c>
    </row>
    <row r="1955" spans="32:34" ht="18" customHeight="1" x14ac:dyDescent="0.35">
      <c r="AF1955" s="6" t="str">
        <f>Constants!M1842</f>
        <v>North Yorkshire</v>
      </c>
      <c r="AG1955" s="6" t="str">
        <f>Constants!N1842</f>
        <v>W</v>
      </c>
      <c r="AH1955" s="6" t="str">
        <f>Constants!O1842</f>
        <v>M0243 : GMMH The Chapman-Barker Unit</v>
      </c>
    </row>
    <row r="1956" spans="32:34" ht="18" customHeight="1" x14ac:dyDescent="0.35">
      <c r="AF1956" s="6" t="str">
        <f>Constants!M1843</f>
        <v>North Yorkshire</v>
      </c>
      <c r="AG1956" s="6" t="str">
        <f>Constants!N1843</f>
        <v>N</v>
      </c>
      <c r="AH1956" s="6" t="str">
        <f>Constants!O1843</f>
        <v>N1014 : South Tyneside Substance Misuse Service (Humankind)</v>
      </c>
    </row>
    <row r="1957" spans="32:34" ht="18" customHeight="1" x14ac:dyDescent="0.35">
      <c r="AF1957" s="6" t="str">
        <f>Constants!M1844</f>
        <v>North Yorkshire</v>
      </c>
      <c r="AG1957" s="6" t="str">
        <f>Constants!N1844</f>
        <v>P</v>
      </c>
      <c r="AH1957" s="6" t="str">
        <f>Constants!O1844</f>
        <v>P1086 : Winchester - Inclusion Recovery Hampshire</v>
      </c>
    </row>
    <row r="1958" spans="32:34" ht="18" customHeight="1" x14ac:dyDescent="0.35">
      <c r="AF1958" s="6" t="str">
        <f>Constants!M1845</f>
        <v>North Yorkshire</v>
      </c>
      <c r="AG1958" s="6" t="str">
        <f>Constants!N1845</f>
        <v>R</v>
      </c>
      <c r="AH1958" s="6" t="str">
        <f>Constants!O1845</f>
        <v>R0479 : Staffordshire Inpatients</v>
      </c>
    </row>
    <row r="1959" spans="32:34" ht="18" customHeight="1" x14ac:dyDescent="0.35">
      <c r="AF1959" s="6" t="str">
        <f>Constants!M1846</f>
        <v>North Yorkshire</v>
      </c>
      <c r="AG1959" s="6" t="str">
        <f>Constants!N1846</f>
        <v>S</v>
      </c>
      <c r="AH1959" s="6" t="str">
        <f>Constants!O1846</f>
        <v>SL205 : PostScript360</v>
      </c>
    </row>
    <row r="1960" spans="32:34" ht="18" customHeight="1" x14ac:dyDescent="0.35">
      <c r="AF1960" s="6" t="str">
        <f>Constants!M1847</f>
        <v>North Yorkshire</v>
      </c>
      <c r="AG1960" s="6" t="str">
        <f>Constants!N1847</f>
        <v>T</v>
      </c>
      <c r="AH1960" s="6" t="str">
        <f>Constants!O1847</f>
        <v>T0005 : Derbyshire Recovery Partnership</v>
      </c>
    </row>
    <row r="1961" spans="32:34" ht="18" customHeight="1" x14ac:dyDescent="0.35">
      <c r="AF1961" s="6" t="str">
        <f>Constants!M1848</f>
        <v>North Yorkshire</v>
      </c>
      <c r="AG1961" s="6" t="str">
        <f>Constants!N1848</f>
        <v>T</v>
      </c>
      <c r="AH1961" s="6" t="str">
        <f>Constants!O1848</f>
        <v>T1208 : Nottingham Recovery Network</v>
      </c>
    </row>
    <row r="1962" spans="32:34" ht="18" customHeight="1" x14ac:dyDescent="0.35">
      <c r="AF1962" s="6" t="str">
        <f>Constants!M1849</f>
        <v>North Yorkshire</v>
      </c>
      <c r="AG1962" s="6" t="str">
        <f>Constants!N1849</f>
        <v>T</v>
      </c>
      <c r="AH1962" s="6" t="str">
        <f>Constants!O1849</f>
        <v>T1214 : The Level</v>
      </c>
    </row>
    <row r="1963" spans="32:34" ht="18" customHeight="1" x14ac:dyDescent="0.35">
      <c r="AF1963" s="6" t="str">
        <f>Constants!M1850</f>
        <v>North Yorkshire</v>
      </c>
      <c r="AG1963" s="6" t="str">
        <f>Constants!N1850</f>
        <v>U</v>
      </c>
      <c r="AH1963" s="6" t="str">
        <f>Constants!O1850</f>
        <v>U0039 : Wakefield Inspiring Recovery</v>
      </c>
    </row>
    <row r="1964" spans="32:34" ht="18" customHeight="1" x14ac:dyDescent="0.35">
      <c r="AF1964" s="6" t="str">
        <f>Constants!M1851</f>
        <v>North Yorkshire</v>
      </c>
      <c r="AG1964" s="6" t="str">
        <f>Constants!N1851</f>
        <v>U</v>
      </c>
      <c r="AH1964" s="6" t="str">
        <f>Constants!O1851</f>
        <v>U0430 : Oasis Recovery Communities Bradford</v>
      </c>
    </row>
    <row r="1965" spans="32:34" ht="18" customHeight="1" x14ac:dyDescent="0.35">
      <c r="AF1965" s="6" t="str">
        <f>Constants!M1852</f>
        <v>North Yorkshire</v>
      </c>
      <c r="AG1965" s="6" t="str">
        <f>Constants!N1852</f>
        <v>U</v>
      </c>
      <c r="AH1965" s="6" t="str">
        <f>Constants!O1852</f>
        <v>U0484 : North Yorkshire Horizons Drug and Alcohol Service (Humankind)</v>
      </c>
    </row>
    <row r="1966" spans="32:34" ht="18" customHeight="1" x14ac:dyDescent="0.35">
      <c r="AF1966" s="6" t="str">
        <f>Constants!M1853</f>
        <v>North Yorkshire</v>
      </c>
      <c r="AG1966" s="6" t="str">
        <f>Constants!N1853</f>
        <v>U</v>
      </c>
      <c r="AH1966" s="6" t="str">
        <f>Constants!O1853</f>
        <v>U0489 : Forward Leeds Adult (Humankind)</v>
      </c>
    </row>
    <row r="1967" spans="32:34" ht="18" customHeight="1" x14ac:dyDescent="0.35">
      <c r="AF1967" s="6" t="str">
        <f>Constants!M1854</f>
        <v>North Yorkshire</v>
      </c>
      <c r="AG1967" s="6" t="str">
        <f>Constants!N1854</f>
        <v>U</v>
      </c>
      <c r="AH1967" s="6" t="str">
        <f>Constants!O1854</f>
        <v>U0494 : East Riding Partnership Treatment Service - Adults</v>
      </c>
    </row>
    <row r="1968" spans="32:34" ht="18" customHeight="1" x14ac:dyDescent="0.35">
      <c r="AF1968" s="6" t="str">
        <f>Constants!M1855</f>
        <v>North Yorkshire</v>
      </c>
      <c r="AG1968" s="6" t="str">
        <f>Constants!N1855</f>
        <v>U</v>
      </c>
      <c r="AH1968" s="6" t="str">
        <f>Constants!O1855</f>
        <v>U0495 : East Riding Criminal Justice Service</v>
      </c>
    </row>
    <row r="1969" spans="32:34" ht="18" customHeight="1" x14ac:dyDescent="0.35">
      <c r="AF1969" s="6" t="str">
        <f>Constants!M1856</f>
        <v>North Yorkshire</v>
      </c>
      <c r="AG1969" s="6" t="str">
        <f>Constants!N1856</f>
        <v>U</v>
      </c>
      <c r="AH1969" s="6" t="str">
        <f>Constants!O1856</f>
        <v>U0509 : Doncaster Drugs Service - CDT</v>
      </c>
    </row>
    <row r="1970" spans="32:34" ht="18" customHeight="1" x14ac:dyDescent="0.35">
      <c r="AF1970" s="6" t="str">
        <f>Constants!M1857</f>
        <v>North Yorkshire</v>
      </c>
      <c r="AG1970" s="6" t="str">
        <f>Constants!N1857</f>
        <v>U</v>
      </c>
      <c r="AH1970" s="6" t="str">
        <f>Constants!O1857</f>
        <v>U0514 : Phoenix Futures Sheffield Adult Service</v>
      </c>
    </row>
    <row r="1971" spans="32:34" ht="18" customHeight="1" x14ac:dyDescent="0.35">
      <c r="AF1971" s="6" t="str">
        <f>Constants!M1858</f>
        <v>North Yorkshire</v>
      </c>
      <c r="AG1971" s="6" t="str">
        <f>Constants!N1858</f>
        <v>U</v>
      </c>
      <c r="AH1971" s="6" t="str">
        <f>Constants!O1858</f>
        <v>U0577 : Doncaster Criminal Justice Service</v>
      </c>
    </row>
    <row r="1972" spans="32:34" ht="18" customHeight="1" x14ac:dyDescent="0.35">
      <c r="AF1972" s="6" t="str">
        <f>Constants!M1859</f>
        <v>North Yorkshire</v>
      </c>
      <c r="AG1972" s="6" t="str">
        <f>Constants!N1859</f>
        <v>U</v>
      </c>
      <c r="AH1972" s="6" t="str">
        <f>Constants!O1859</f>
        <v>U0635 : Barnsley Substance Misuse Service (Humankind)</v>
      </c>
    </row>
    <row r="1973" spans="32:34" ht="18" customHeight="1" x14ac:dyDescent="0.35">
      <c r="AF1973" s="6" t="str">
        <f>Constants!M1860</f>
        <v>North Yorkshire</v>
      </c>
      <c r="AG1973" s="6" t="str">
        <f>Constants!N1860</f>
        <v>U</v>
      </c>
      <c r="AH1973" s="6" t="str">
        <f>Constants!O1860</f>
        <v>U0637 : Changing Lives York</v>
      </c>
    </row>
    <row r="1974" spans="32:34" ht="18" customHeight="1" x14ac:dyDescent="0.35">
      <c r="AF1974" s="6" t="str">
        <f>Constants!M1861</f>
        <v>North Yorkshire</v>
      </c>
      <c r="AG1974" s="6" t="str">
        <f>Constants!N1861</f>
        <v>U</v>
      </c>
      <c r="AH1974" s="6" t="str">
        <f>Constants!O1861</f>
        <v>U0639 : CGL Bradford New Directions (deactive)</v>
      </c>
    </row>
    <row r="1975" spans="32:34" ht="18" customHeight="1" x14ac:dyDescent="0.35">
      <c r="AF1975" s="6" t="str">
        <f>Constants!M1862</f>
        <v>North Yorkshire</v>
      </c>
      <c r="AG1975" s="6" t="str">
        <f>Constants!N1862</f>
        <v>U</v>
      </c>
      <c r="AH1975" s="6" t="str">
        <f>Constants!O1862</f>
        <v>U0650 : North Yorkshire YP (Humankind)</v>
      </c>
    </row>
    <row r="1976" spans="32:34" ht="18" customHeight="1" x14ac:dyDescent="0.35">
      <c r="AF1976" s="6" t="str">
        <f>Constants!M1863</f>
        <v>North Yorkshire</v>
      </c>
      <c r="AG1976" s="6" t="str">
        <f>Constants!N1863</f>
        <v>U</v>
      </c>
      <c r="AH1976" s="6" t="str">
        <f>Constants!O1863</f>
        <v>U0654 : New Vision Bradford Adult (Humankind)</v>
      </c>
    </row>
    <row r="1977" spans="32:34" ht="18" customHeight="1" x14ac:dyDescent="0.35">
      <c r="AF1977" s="6" t="str">
        <f>Constants!M1864</f>
        <v>North Yorkshire</v>
      </c>
      <c r="AG1977" s="6" t="str">
        <f>Constants!N1864</f>
        <v>U</v>
      </c>
      <c r="AH1977" s="6" t="str">
        <f>Constants!O1864</f>
        <v>U0655 : Ark House Rehab Scarborough</v>
      </c>
    </row>
    <row r="1978" spans="32:34" ht="18" customHeight="1" x14ac:dyDescent="0.35">
      <c r="AF1978" s="6" t="str">
        <f>Constants!M1865</f>
        <v>Northamptonshire</v>
      </c>
      <c r="AG1978" s="6" t="str">
        <f>Constants!N1865</f>
        <v>L</v>
      </c>
      <c r="AH1978" s="6" t="str">
        <f>Constants!O1865</f>
        <v>L1292 : Addictions Recovery Community Hounslow (ARC Hounslow)</v>
      </c>
    </row>
    <row r="1979" spans="32:34" ht="18" customHeight="1" x14ac:dyDescent="0.35">
      <c r="AF1979" s="6" t="str">
        <f>Constants!M1866</f>
        <v>Northamptonshire</v>
      </c>
      <c r="AG1979" s="6" t="str">
        <f>Constants!N1866</f>
        <v>P</v>
      </c>
      <c r="AH1979" s="6" t="str">
        <f>Constants!O1866</f>
        <v>P0858 : Addiction Recovery Centre</v>
      </c>
    </row>
    <row r="1980" spans="32:34" ht="18" customHeight="1" x14ac:dyDescent="0.35">
      <c r="AF1980" s="6" t="str">
        <f>Constants!M1867</f>
        <v>Northamptonshire</v>
      </c>
      <c r="AG1980" s="6" t="str">
        <f>Constants!N1867</f>
        <v>P</v>
      </c>
      <c r="AH1980" s="6" t="str">
        <f>Constants!O1867</f>
        <v>P1076 : Oxfordshire Roads to Recovery</v>
      </c>
    </row>
    <row r="1981" spans="32:34" ht="18" customHeight="1" x14ac:dyDescent="0.35">
      <c r="AF1981" s="6" t="str">
        <f>Constants!M1868</f>
        <v>Northamptonshire</v>
      </c>
      <c r="AG1981" s="6" t="str">
        <f>Constants!N1868</f>
        <v>P</v>
      </c>
      <c r="AH1981" s="6" t="str">
        <f>Constants!O1868</f>
        <v>P1098 : Cranstoun RBWM</v>
      </c>
    </row>
    <row r="1982" spans="32:34" ht="18" customHeight="1" x14ac:dyDescent="0.35">
      <c r="AF1982" s="6" t="str">
        <f>Constants!M1869</f>
        <v>Northamptonshire</v>
      </c>
      <c r="AG1982" s="6" t="str">
        <f>Constants!N1869</f>
        <v>Q</v>
      </c>
      <c r="AH1982" s="6" t="str">
        <f>Constants!O1869</f>
        <v>Q1311 : Hebron Trust</v>
      </c>
    </row>
    <row r="1983" spans="32:34" ht="18" customHeight="1" x14ac:dyDescent="0.35">
      <c r="AF1983" s="6" t="str">
        <f>Constants!M1870</f>
        <v>Northamptonshire</v>
      </c>
      <c r="AG1983" s="6" t="str">
        <f>Constants!N1870</f>
        <v>Q</v>
      </c>
      <c r="AH1983" s="6" t="str">
        <f>Constants!O1870</f>
        <v>Q1740 : Bedford Borough Integrated Drug and Alcohol Service</v>
      </c>
    </row>
    <row r="1984" spans="32:34" ht="18" customHeight="1" x14ac:dyDescent="0.35">
      <c r="AF1984" s="6" t="str">
        <f>Constants!M1871</f>
        <v>Northamptonshire</v>
      </c>
      <c r="AG1984" s="6" t="str">
        <f>Constants!N1871</f>
        <v>Q</v>
      </c>
      <c r="AH1984" s="6" t="str">
        <f>Constants!O1871</f>
        <v>Q1758 : Addiction Recovery Community MK</v>
      </c>
    </row>
    <row r="1985" spans="32:34" ht="18" customHeight="1" x14ac:dyDescent="0.35">
      <c r="AF1985" s="6" t="str">
        <f>Constants!M1872</f>
        <v>Northamptonshire</v>
      </c>
      <c r="AG1985" s="6" t="str">
        <f>Constants!N1872</f>
        <v>R</v>
      </c>
      <c r="AH1985" s="6" t="str">
        <f>Constants!O1872</f>
        <v>R0487 : CGL Birmingham ROR - Park House</v>
      </c>
    </row>
    <row r="1986" spans="32:34" ht="18" customHeight="1" x14ac:dyDescent="0.35">
      <c r="AF1986" s="6" t="str">
        <f>Constants!M1873</f>
        <v>Northamptonshire</v>
      </c>
      <c r="AG1986" s="6" t="str">
        <f>Constants!N1873</f>
        <v>S</v>
      </c>
      <c r="AH1986" s="6" t="str">
        <f>Constants!O1873</f>
        <v>SH307 : Jasmine Mother's Recovery (Trevi)</v>
      </c>
    </row>
    <row r="1987" spans="32:34" ht="18" customHeight="1" x14ac:dyDescent="0.35">
      <c r="AF1987" s="6" t="str">
        <f>Constants!M1874</f>
        <v>Northamptonshire</v>
      </c>
      <c r="AG1987" s="6" t="str">
        <f>Constants!N1874</f>
        <v>T</v>
      </c>
      <c r="AH1987" s="6" t="str">
        <f>Constants!O1874</f>
        <v>T1182 : CGL Northamptonshire S2S</v>
      </c>
    </row>
    <row r="1988" spans="32:34" ht="18" customHeight="1" x14ac:dyDescent="0.35">
      <c r="AF1988" s="6" t="str">
        <f>Constants!M1875</f>
        <v>Northamptonshire</v>
      </c>
      <c r="AG1988" s="6" t="str">
        <f>Constants!N1875</f>
        <v>T</v>
      </c>
      <c r="AH1988" s="6" t="str">
        <f>Constants!O1875</f>
        <v>T1209 : Turning Point Leicester and Leicestershire</v>
      </c>
    </row>
    <row r="1989" spans="32:34" ht="18" customHeight="1" x14ac:dyDescent="0.35">
      <c r="AF1989" s="6" t="str">
        <f>Constants!M1876</f>
        <v>Northamptonshire</v>
      </c>
      <c r="AG1989" s="6" t="str">
        <f>Constants!N1876</f>
        <v>T</v>
      </c>
      <c r="AH1989" s="6" t="str">
        <f>Constants!O1876</f>
        <v>T1214 : The Level</v>
      </c>
    </row>
    <row r="1990" spans="32:34" ht="18" customHeight="1" x14ac:dyDescent="0.35">
      <c r="AF1990" s="6" t="str">
        <f>Constants!M1877</f>
        <v>Northumberland</v>
      </c>
      <c r="AG1990" s="6" t="str">
        <f>Constants!N1877</f>
        <v>W</v>
      </c>
      <c r="AH1990" s="6" t="str">
        <f>Constants!O1877</f>
        <v>M0243 : GMMH The Chapman-Barker Unit</v>
      </c>
    </row>
    <row r="1991" spans="32:34" ht="18" customHeight="1" x14ac:dyDescent="0.35">
      <c r="AF1991" s="6" t="str">
        <f>Constants!M1878</f>
        <v>Northumberland</v>
      </c>
      <c r="AG1991" s="6" t="str">
        <f>Constants!N1878</f>
        <v>W</v>
      </c>
      <c r="AH1991" s="6" t="str">
        <f>Constants!O1878</f>
        <v>M0375 : Cumbria Addictions Service (Humankind)</v>
      </c>
    </row>
    <row r="1992" spans="32:34" ht="18" customHeight="1" x14ac:dyDescent="0.35">
      <c r="AF1992" s="6" t="str">
        <f>Constants!M1879</f>
        <v>Northumberland</v>
      </c>
      <c r="AG1992" s="6" t="str">
        <f>Constants!N1879</f>
        <v>N</v>
      </c>
      <c r="AH1992" s="6" t="str">
        <f>Constants!O1879</f>
        <v>N0977 : Northumberland Recovery Partnership</v>
      </c>
    </row>
    <row r="1993" spans="32:34" ht="18" customHeight="1" x14ac:dyDescent="0.35">
      <c r="AF1993" s="6" t="str">
        <f>Constants!M1880</f>
        <v>Northumberland</v>
      </c>
      <c r="AG1993" s="6" t="str">
        <f>Constants!N1880</f>
        <v>N</v>
      </c>
      <c r="AH1993" s="6" t="str">
        <f>Constants!O1880</f>
        <v>N0985 : North Tyneside Recovery Partnership</v>
      </c>
    </row>
    <row r="1994" spans="32:34" ht="18" customHeight="1" x14ac:dyDescent="0.35">
      <c r="AF1994" s="6" t="str">
        <f>Constants!M1881</f>
        <v>Northumberland</v>
      </c>
      <c r="AG1994" s="6" t="str">
        <f>Constants!N1881</f>
        <v>N</v>
      </c>
      <c r="AH1994" s="6" t="str">
        <f>Constants!O1881</f>
        <v>N1010 : County Durham Drug and Alcohol Adult Recovery Service</v>
      </c>
    </row>
    <row r="1995" spans="32:34" ht="18" customHeight="1" x14ac:dyDescent="0.35">
      <c r="AF1995" s="6" t="str">
        <f>Constants!M1882</f>
        <v>Northumberland</v>
      </c>
      <c r="AG1995" s="6" t="str">
        <f>Constants!N1882</f>
        <v>N</v>
      </c>
      <c r="AH1995" s="6" t="str">
        <f>Constants!O1882</f>
        <v>N1014 : South Tyneside Substance Misuse Service (Humankind)</v>
      </c>
    </row>
    <row r="1996" spans="32:34" ht="18" customHeight="1" x14ac:dyDescent="0.35">
      <c r="AF1996" s="6" t="str">
        <f>Constants!M1883</f>
        <v>Northumberland</v>
      </c>
      <c r="AG1996" s="6" t="str">
        <f>Constants!N1883</f>
        <v>N</v>
      </c>
      <c r="AH1996" s="6" t="str">
        <f>Constants!O1883</f>
        <v>N1016 : Newcastle Treatment and Recovery - Adult</v>
      </c>
    </row>
    <row r="1997" spans="32:34" ht="18" customHeight="1" x14ac:dyDescent="0.35">
      <c r="AF1997" s="6" t="str">
        <f>Constants!M1884</f>
        <v>Northumberland</v>
      </c>
      <c r="AG1997" s="6" t="str">
        <f>Constants!N1884</f>
        <v>N</v>
      </c>
      <c r="AH1997" s="6" t="str">
        <f>Constants!O1884</f>
        <v>N1021 : Northumberland Alcohol Outreach (deactive)</v>
      </c>
    </row>
    <row r="1998" spans="32:34" ht="18" customHeight="1" x14ac:dyDescent="0.35">
      <c r="AF1998" s="6" t="str">
        <f>Constants!M1885</f>
        <v>Northumberland</v>
      </c>
      <c r="AG1998" s="6" t="str">
        <f>Constants!N1885</f>
        <v>N</v>
      </c>
      <c r="AH1998" s="6" t="str">
        <f>Constants!O1885</f>
        <v>N1032 : START Hartlepool Adult</v>
      </c>
    </row>
    <row r="1999" spans="32:34" ht="18" customHeight="1" x14ac:dyDescent="0.35">
      <c r="AF1999" s="6" t="str">
        <f>Constants!M1886</f>
        <v>Northumberland</v>
      </c>
      <c r="AG1999" s="6" t="str">
        <f>Constants!N1886</f>
        <v>R</v>
      </c>
      <c r="AH1999" s="6" t="str">
        <f>Constants!O1886</f>
        <v>R0468 : Recovery Wolverhampton (Adult)</v>
      </c>
    </row>
    <row r="2000" spans="32:34" ht="18" customHeight="1" x14ac:dyDescent="0.35">
      <c r="AF2000" s="6" t="str">
        <f>Constants!M1887</f>
        <v>Northumberland</v>
      </c>
      <c r="AG2000" s="6" t="str">
        <f>Constants!N1887</f>
        <v>R</v>
      </c>
      <c r="AH2000" s="6" t="str">
        <f>Constants!O1887</f>
        <v>R0507 : Inclusion Telford Adult Service (Telford STARS)</v>
      </c>
    </row>
    <row r="2001" spans="32:34" ht="18" customHeight="1" x14ac:dyDescent="0.35">
      <c r="AF2001" s="6" t="str">
        <f>Constants!M1888</f>
        <v>Northumberland</v>
      </c>
      <c r="AG2001" s="6" t="str">
        <f>Constants!N1888</f>
        <v>U</v>
      </c>
      <c r="AH2001" s="6" t="str">
        <f>Constants!O1888</f>
        <v>U0509 : Doncaster Drugs Service - CDT</v>
      </c>
    </row>
    <row r="2002" spans="32:34" ht="18" customHeight="1" x14ac:dyDescent="0.35">
      <c r="AF2002" s="6" t="str">
        <f>Constants!M1889</f>
        <v>Nottingham</v>
      </c>
      <c r="AG2002" s="6" t="str">
        <f>Constants!N1889</f>
        <v>W</v>
      </c>
      <c r="AH2002" s="6" t="str">
        <f>Constants!O1889</f>
        <v>M0037 : Phoenix Futures Wirral Adult Services</v>
      </c>
    </row>
    <row r="2003" spans="32:34" ht="18" customHeight="1" x14ac:dyDescent="0.35">
      <c r="AF2003" s="6" t="str">
        <f>Constants!M1890</f>
        <v>Nottingham</v>
      </c>
      <c r="AG2003" s="6" t="str">
        <f>Constants!N1890</f>
        <v>P</v>
      </c>
      <c r="AH2003" s="6" t="str">
        <f>Constants!O1890</f>
        <v>P0523 : ANA</v>
      </c>
    </row>
    <row r="2004" spans="32:34" ht="18" customHeight="1" x14ac:dyDescent="0.35">
      <c r="AF2004" s="6" t="str">
        <f>Constants!M1891</f>
        <v>Nottingham</v>
      </c>
      <c r="AG2004" s="6" t="str">
        <f>Constants!N1891</f>
        <v>R</v>
      </c>
      <c r="AH2004" s="6" t="str">
        <f>Constants!O1891</f>
        <v>R0487 : CGL Birmingham ROR - Park House</v>
      </c>
    </row>
    <row r="2005" spans="32:34" ht="18" customHeight="1" x14ac:dyDescent="0.35">
      <c r="AF2005" s="6" t="str">
        <f>Constants!M1892</f>
        <v>Nottingham</v>
      </c>
      <c r="AG2005" s="6" t="str">
        <f>Constants!N1892</f>
        <v>R</v>
      </c>
      <c r="AH2005" s="6" t="str">
        <f>Constants!O1892</f>
        <v>R0512 : Humankind Staffordshire</v>
      </c>
    </row>
    <row r="2006" spans="32:34" ht="18" customHeight="1" x14ac:dyDescent="0.35">
      <c r="AF2006" s="6" t="str">
        <f>Constants!M1893</f>
        <v>Nottingham</v>
      </c>
      <c r="AG2006" s="6" t="str">
        <f>Constants!N1893</f>
        <v>S</v>
      </c>
      <c r="AH2006" s="6" t="str">
        <f>Constants!O1893</f>
        <v>SG309 : THE NELSON TRUST</v>
      </c>
    </row>
    <row r="2007" spans="32:34" ht="18" customHeight="1" x14ac:dyDescent="0.35">
      <c r="AF2007" s="6" t="str">
        <f>Constants!M1894</f>
        <v>Nottingham</v>
      </c>
      <c r="AG2007" s="6" t="str">
        <f>Constants!N1894</f>
        <v>S</v>
      </c>
      <c r="AH2007" s="6" t="str">
        <f>Constants!O1894</f>
        <v>SJ308 : Sefton Park</v>
      </c>
    </row>
    <row r="2008" spans="32:34" ht="18" customHeight="1" x14ac:dyDescent="0.35">
      <c r="AF2008" s="6" t="str">
        <f>Constants!M1895</f>
        <v>Nottingham</v>
      </c>
      <c r="AG2008" s="6" t="str">
        <f>Constants!N1895</f>
        <v>T</v>
      </c>
      <c r="AH2008" s="6" t="str">
        <f>Constants!O1895</f>
        <v>T0005 : Derbyshire Recovery Partnership</v>
      </c>
    </row>
    <row r="2009" spans="32:34" ht="18" customHeight="1" x14ac:dyDescent="0.35">
      <c r="AF2009" s="6" t="str">
        <f>Constants!M1896</f>
        <v>Nottingham</v>
      </c>
      <c r="AG2009" s="6" t="str">
        <f>Constants!N1896</f>
        <v>T</v>
      </c>
      <c r="AH2009" s="6" t="str">
        <f>Constants!O1896</f>
        <v>T0399 : CAMHS Head 2 Head Service</v>
      </c>
    </row>
    <row r="2010" spans="32:34" ht="18" customHeight="1" x14ac:dyDescent="0.35">
      <c r="AF2010" s="6" t="str">
        <f>Constants!M1897</f>
        <v>Nottingham</v>
      </c>
      <c r="AG2010" s="6" t="str">
        <f>Constants!N1897</f>
        <v>T</v>
      </c>
      <c r="AH2010" s="6" t="str">
        <f>Constants!O1897</f>
        <v>T1146 : Derby Road Health Centre</v>
      </c>
    </row>
    <row r="2011" spans="32:34" ht="18" customHeight="1" x14ac:dyDescent="0.35">
      <c r="AF2011" s="6" t="str">
        <f>Constants!M1898</f>
        <v>Nottingham</v>
      </c>
      <c r="AG2011" s="6" t="str">
        <f>Constants!N1898</f>
        <v>T</v>
      </c>
      <c r="AH2011" s="6" t="str">
        <f>Constants!O1898</f>
        <v>T1175 : Derby City Prescribing Service</v>
      </c>
    </row>
    <row r="2012" spans="32:34" ht="18" customHeight="1" x14ac:dyDescent="0.35">
      <c r="AF2012" s="6" t="str">
        <f>Constants!M1899</f>
        <v>Nottingham</v>
      </c>
      <c r="AG2012" s="6" t="str">
        <f>Constants!N1899</f>
        <v>T</v>
      </c>
      <c r="AH2012" s="6" t="str">
        <f>Constants!O1899</f>
        <v>T1201 : Clean Slate</v>
      </c>
    </row>
    <row r="2013" spans="32:34" ht="18" customHeight="1" x14ac:dyDescent="0.35">
      <c r="AF2013" s="6" t="str">
        <f>Constants!M1900</f>
        <v>Nottingham</v>
      </c>
      <c r="AG2013" s="6" t="str">
        <f>Constants!N1900</f>
        <v>T</v>
      </c>
      <c r="AH2013" s="6" t="str">
        <f>Constants!O1900</f>
        <v>T1208 : Nottingham Recovery Network</v>
      </c>
    </row>
    <row r="2014" spans="32:34" ht="18" customHeight="1" x14ac:dyDescent="0.35">
      <c r="AF2014" s="6" t="str">
        <f>Constants!M1901</f>
        <v>Nottingham</v>
      </c>
      <c r="AG2014" s="6" t="str">
        <f>Constants!N1901</f>
        <v>T</v>
      </c>
      <c r="AH2014" s="6" t="str">
        <f>Constants!O1901</f>
        <v>T1209 : Turning Point Leicester and Leicestershire</v>
      </c>
    </row>
    <row r="2015" spans="32:34" ht="18" customHeight="1" x14ac:dyDescent="0.35">
      <c r="AF2015" s="6" t="str">
        <f>Constants!M1902</f>
        <v>Nottingham</v>
      </c>
      <c r="AG2015" s="6" t="str">
        <f>Constants!N1902</f>
        <v>T</v>
      </c>
      <c r="AH2015" s="6" t="str">
        <f>Constants!O1902</f>
        <v>T1211 : Nottingham Shared Care</v>
      </c>
    </row>
    <row r="2016" spans="32:34" ht="18" customHeight="1" x14ac:dyDescent="0.35">
      <c r="AF2016" s="6" t="str">
        <f>Constants!M1903</f>
        <v>Nottingham</v>
      </c>
      <c r="AG2016" s="6" t="str">
        <f>Constants!N1903</f>
        <v>T</v>
      </c>
      <c r="AH2016" s="6" t="str">
        <f>Constants!O1903</f>
        <v>T1212 : Nottingham Drug &amp; Alcohol Young People Service</v>
      </c>
    </row>
    <row r="2017" spans="32:34" ht="18" customHeight="1" x14ac:dyDescent="0.35">
      <c r="AF2017" s="6" t="str">
        <f>Constants!M1904</f>
        <v>Nottingham</v>
      </c>
      <c r="AG2017" s="6" t="str">
        <f>Constants!N1904</f>
        <v>T</v>
      </c>
      <c r="AH2017" s="6" t="str">
        <f>Constants!O1904</f>
        <v>T1214 : The Level</v>
      </c>
    </row>
    <row r="2018" spans="32:34" ht="18" customHeight="1" x14ac:dyDescent="0.35">
      <c r="AF2018" s="6" t="str">
        <f>Constants!M1905</f>
        <v>Nottingham</v>
      </c>
      <c r="AG2018" s="6" t="str">
        <f>Constants!N1905</f>
        <v>T</v>
      </c>
      <c r="AH2018" s="6" t="str">
        <f>Constants!O1905</f>
        <v>T1221 : Turning Point Leicestershire and Rutland Adult</v>
      </c>
    </row>
    <row r="2019" spans="32:34" ht="18" customHeight="1" x14ac:dyDescent="0.35">
      <c r="AF2019" s="6" t="str">
        <f>Constants!M1906</f>
        <v>Nottingham</v>
      </c>
      <c r="AG2019" s="6" t="str">
        <f>Constants!N1906</f>
        <v>U</v>
      </c>
      <c r="AH2019" s="6" t="str">
        <f>Constants!O1906</f>
        <v>U0488 : Calderdale Drug and Alcohol Service (Humankind)</v>
      </c>
    </row>
    <row r="2020" spans="32:34" ht="18" customHeight="1" x14ac:dyDescent="0.35">
      <c r="AF2020" s="6" t="str">
        <f>Constants!M1907</f>
        <v>Nottingham</v>
      </c>
      <c r="AG2020" s="6" t="str">
        <f>Constants!N1907</f>
        <v>U</v>
      </c>
      <c r="AH2020" s="6" t="str">
        <f>Constants!O1907</f>
        <v>U0509 : Doncaster Drugs Service - CDT</v>
      </c>
    </row>
    <row r="2021" spans="32:34" ht="18" customHeight="1" x14ac:dyDescent="0.35">
      <c r="AF2021" s="6" t="str">
        <f>Constants!M1908</f>
        <v>Nottingham</v>
      </c>
      <c r="AG2021" s="6" t="str">
        <f>Constants!N1908</f>
        <v>U</v>
      </c>
      <c r="AH2021" s="6" t="str">
        <f>Constants!O1908</f>
        <v>U0514 : Phoenix Futures Sheffield Adult Service</v>
      </c>
    </row>
    <row r="2022" spans="32:34" ht="18" customHeight="1" x14ac:dyDescent="0.35">
      <c r="AF2022" s="6" t="str">
        <f>Constants!M1909</f>
        <v>Nottingham</v>
      </c>
      <c r="AG2022" s="6" t="str">
        <f>Constants!N1909</f>
        <v>U</v>
      </c>
      <c r="AH2022" s="6" t="str">
        <f>Constants!O1909</f>
        <v>U0577 : Doncaster Criminal Justice Service</v>
      </c>
    </row>
    <row r="2023" spans="32:34" ht="18" customHeight="1" x14ac:dyDescent="0.35">
      <c r="AF2023" s="6" t="str">
        <f>Constants!M1910</f>
        <v>Nottingham</v>
      </c>
      <c r="AG2023" s="6" t="str">
        <f>Constants!N1910</f>
        <v>U</v>
      </c>
      <c r="AH2023" s="6" t="str">
        <f>Constants!O1910</f>
        <v>U0635 : Barnsley Substance Misuse Service (Humankind)</v>
      </c>
    </row>
    <row r="2024" spans="32:34" ht="18" customHeight="1" x14ac:dyDescent="0.35">
      <c r="AF2024" s="6" t="str">
        <f>Constants!M1911</f>
        <v>Nottingham</v>
      </c>
      <c r="AG2024" s="6" t="str">
        <f>Constants!N1911</f>
        <v>U</v>
      </c>
      <c r="AH2024" s="6" t="str">
        <f>Constants!O1911</f>
        <v>U0654 : New Vision Bradford Adult (Humankind)</v>
      </c>
    </row>
    <row r="2025" spans="32:34" ht="18" customHeight="1" x14ac:dyDescent="0.35">
      <c r="AF2025" s="6" t="str">
        <f>Constants!M1912</f>
        <v>Nottingham</v>
      </c>
      <c r="AG2025" s="6" t="str">
        <f>Constants!N1912</f>
        <v>U</v>
      </c>
      <c r="AH2025" s="6" t="str">
        <f>Constants!O1912</f>
        <v>U0657 : Likewise Sheffield (Humankind)</v>
      </c>
    </row>
    <row r="2026" spans="32:34" ht="18" customHeight="1" x14ac:dyDescent="0.35">
      <c r="AF2026" s="6" t="str">
        <f>Constants!M1913</f>
        <v>Nottinghamshire</v>
      </c>
      <c r="AG2026" s="6" t="str">
        <f>Constants!N1913</f>
        <v>L</v>
      </c>
      <c r="AH2026" s="6" t="str">
        <f>Constants!O1913</f>
        <v>L1303 : City and Hackney Recovery Service</v>
      </c>
    </row>
    <row r="2027" spans="32:34" ht="18" customHeight="1" x14ac:dyDescent="0.35">
      <c r="AF2027" s="6" t="str">
        <f>Constants!M1914</f>
        <v>Nottinghamshire</v>
      </c>
      <c r="AG2027" s="6" t="str">
        <f>Constants!N1914</f>
        <v>W</v>
      </c>
      <c r="AH2027" s="6" t="str">
        <f>Constants!O1914</f>
        <v>M0037 : Phoenix Futures Wirral Adult Services</v>
      </c>
    </row>
    <row r="2028" spans="32:34" ht="18" customHeight="1" x14ac:dyDescent="0.35">
      <c r="AF2028" s="6" t="str">
        <f>Constants!M1915</f>
        <v>Nottinghamshire</v>
      </c>
      <c r="AG2028" s="6" t="str">
        <f>Constants!N1915</f>
        <v>R</v>
      </c>
      <c r="AH2028" s="6" t="str">
        <f>Constants!O1915</f>
        <v>R0092 : BAC O'Connor</v>
      </c>
    </row>
    <row r="2029" spans="32:34" ht="18" customHeight="1" x14ac:dyDescent="0.35">
      <c r="AF2029" s="6" t="str">
        <f>Constants!M1916</f>
        <v>Nottinghamshire</v>
      </c>
      <c r="AG2029" s="6" t="str">
        <f>Constants!N1916</f>
        <v>R</v>
      </c>
      <c r="AH2029" s="6" t="str">
        <f>Constants!O1916</f>
        <v>R0480 : SIAS (Adult)</v>
      </c>
    </row>
    <row r="2030" spans="32:34" ht="18" customHeight="1" x14ac:dyDescent="0.35">
      <c r="AF2030" s="6" t="str">
        <f>Constants!M1917</f>
        <v>Nottinghamshire</v>
      </c>
      <c r="AG2030" s="6" t="str">
        <f>Constants!N1917</f>
        <v>R</v>
      </c>
      <c r="AH2030" s="6" t="str">
        <f>Constants!O1917</f>
        <v>R0487 : CGL Birmingham ROR - Park House</v>
      </c>
    </row>
    <row r="2031" spans="32:34" ht="18" customHeight="1" x14ac:dyDescent="0.35">
      <c r="AF2031" s="6" t="str">
        <f>Constants!M1918</f>
        <v>Nottinghamshire</v>
      </c>
      <c r="AG2031" s="6" t="str">
        <f>Constants!N1918</f>
        <v>R</v>
      </c>
      <c r="AH2031" s="6" t="str">
        <f>Constants!O1918</f>
        <v>R0512 : Humankind Staffordshire</v>
      </c>
    </row>
    <row r="2032" spans="32:34" ht="18" customHeight="1" x14ac:dyDescent="0.35">
      <c r="AF2032" s="6" t="str">
        <f>Constants!M1919</f>
        <v>Nottinghamshire</v>
      </c>
      <c r="AG2032" s="6" t="str">
        <f>Constants!N1919</f>
        <v>S</v>
      </c>
      <c r="AH2032" s="6" t="str">
        <f>Constants!O1919</f>
        <v>SJ302 : BROADWAY LODGE</v>
      </c>
    </row>
    <row r="2033" spans="32:34" ht="18" customHeight="1" x14ac:dyDescent="0.35">
      <c r="AF2033" s="6" t="str">
        <f>Constants!M1920</f>
        <v>Nottinghamshire</v>
      </c>
      <c r="AG2033" s="6" t="str">
        <f>Constants!N1920</f>
        <v>T</v>
      </c>
      <c r="AH2033" s="6" t="str">
        <f>Constants!O1920</f>
        <v>T0005 : Derbyshire Recovery Partnership</v>
      </c>
    </row>
    <row r="2034" spans="32:34" ht="18" customHeight="1" x14ac:dyDescent="0.35">
      <c r="AF2034" s="6" t="str">
        <f>Constants!M1921</f>
        <v>Nottinghamshire</v>
      </c>
      <c r="AG2034" s="6" t="str">
        <f>Constants!N1921</f>
        <v>T</v>
      </c>
      <c r="AH2034" s="6" t="str">
        <f>Constants!O1921</f>
        <v>T1175 : Derby City Prescribing Service</v>
      </c>
    </row>
    <row r="2035" spans="32:34" ht="18" customHeight="1" x14ac:dyDescent="0.35">
      <c r="AF2035" s="6" t="str">
        <f>Constants!M1922</f>
        <v>Nottinghamshire</v>
      </c>
      <c r="AG2035" s="6" t="str">
        <f>Constants!N1922</f>
        <v>T</v>
      </c>
      <c r="AH2035" s="6" t="str">
        <f>Constants!O1922</f>
        <v>T1188 : CGL Nottinghamshire - East &amp; Central</v>
      </c>
    </row>
    <row r="2036" spans="32:34" ht="18" customHeight="1" x14ac:dyDescent="0.35">
      <c r="AF2036" s="6" t="str">
        <f>Constants!M1923</f>
        <v>Nottinghamshire</v>
      </c>
      <c r="AG2036" s="6" t="str">
        <f>Constants!N1923</f>
        <v>T</v>
      </c>
      <c r="AH2036" s="6" t="str">
        <f>Constants!O1923</f>
        <v>T1189 : CGL Nottinghamshire - North</v>
      </c>
    </row>
    <row r="2037" spans="32:34" ht="18" customHeight="1" x14ac:dyDescent="0.35">
      <c r="AF2037" s="6" t="str">
        <f>Constants!M1924</f>
        <v>Nottinghamshire</v>
      </c>
      <c r="AG2037" s="6" t="str">
        <f>Constants!N1924</f>
        <v>T</v>
      </c>
      <c r="AH2037" s="6" t="str">
        <f>Constants!O1924</f>
        <v>T1190 : CGL Nottinghamshire - West</v>
      </c>
    </row>
    <row r="2038" spans="32:34" ht="18" customHeight="1" x14ac:dyDescent="0.35">
      <c r="AF2038" s="6" t="str">
        <f>Constants!M1925</f>
        <v>Nottinghamshire</v>
      </c>
      <c r="AG2038" s="6" t="str">
        <f>Constants!N1925</f>
        <v>T</v>
      </c>
      <c r="AH2038" s="6" t="str">
        <f>Constants!O1925</f>
        <v>T1191 : CGL Nottinghamshire - South</v>
      </c>
    </row>
    <row r="2039" spans="32:34" ht="18" customHeight="1" x14ac:dyDescent="0.35">
      <c r="AF2039" s="6" t="str">
        <f>Constants!M1926</f>
        <v>Nottinghamshire</v>
      </c>
      <c r="AG2039" s="6" t="str">
        <f>Constants!N1926</f>
        <v>T</v>
      </c>
      <c r="AH2039" s="6" t="str">
        <f>Constants!O1926</f>
        <v>T1201 : Clean Slate</v>
      </c>
    </row>
    <row r="2040" spans="32:34" ht="18" customHeight="1" x14ac:dyDescent="0.35">
      <c r="AF2040" s="6" t="str">
        <f>Constants!M1927</f>
        <v>Nottinghamshire</v>
      </c>
      <c r="AG2040" s="6" t="str">
        <f>Constants!N1927</f>
        <v>T</v>
      </c>
      <c r="AH2040" s="6" t="str">
        <f>Constants!O1927</f>
        <v>T1208 : Nottingham Recovery Network</v>
      </c>
    </row>
    <row r="2041" spans="32:34" ht="18" customHeight="1" x14ac:dyDescent="0.35">
      <c r="AF2041" s="6" t="str">
        <f>Constants!M1928</f>
        <v>Nottinghamshire</v>
      </c>
      <c r="AG2041" s="6" t="str">
        <f>Constants!N1928</f>
        <v>T</v>
      </c>
      <c r="AH2041" s="6" t="str">
        <f>Constants!O1928</f>
        <v>T1211 : Nottingham Shared Care</v>
      </c>
    </row>
    <row r="2042" spans="32:34" ht="18" customHeight="1" x14ac:dyDescent="0.35">
      <c r="AF2042" s="6" t="str">
        <f>Constants!M1929</f>
        <v>Nottinghamshire</v>
      </c>
      <c r="AG2042" s="6" t="str">
        <f>Constants!N1929</f>
        <v>T</v>
      </c>
      <c r="AH2042" s="6" t="str">
        <f>Constants!O1929</f>
        <v>T1214 : The Level</v>
      </c>
    </row>
    <row r="2043" spans="32:34" ht="18" customHeight="1" x14ac:dyDescent="0.35">
      <c r="AF2043" s="6" t="str">
        <f>Constants!M1930</f>
        <v>Nottinghamshire</v>
      </c>
      <c r="AG2043" s="6" t="str">
        <f>Constants!N1930</f>
        <v>T</v>
      </c>
      <c r="AH2043" s="6" t="str">
        <f>Constants!O1930</f>
        <v>T1215 : CGL Nottinghamshire Young Persons Substance Misuse Service</v>
      </c>
    </row>
    <row r="2044" spans="32:34" ht="18" customHeight="1" x14ac:dyDescent="0.35">
      <c r="AF2044" s="6" t="str">
        <f>Constants!M1931</f>
        <v>Nottinghamshire</v>
      </c>
      <c r="AG2044" s="6" t="str">
        <f>Constants!N1931</f>
        <v>T</v>
      </c>
      <c r="AH2044" s="6" t="str">
        <f>Constants!O1931</f>
        <v>T1219 : Turning Point Leicester Adult</v>
      </c>
    </row>
    <row r="2045" spans="32:34" ht="18" customHeight="1" x14ac:dyDescent="0.35">
      <c r="AF2045" s="6" t="str">
        <f>Constants!M1932</f>
        <v>Nottinghamshire</v>
      </c>
      <c r="AG2045" s="6" t="str">
        <f>Constants!N1932</f>
        <v>T</v>
      </c>
      <c r="AH2045" s="6" t="str">
        <f>Constants!O1932</f>
        <v>T1221 : Turning Point Leicestershire and Rutland Adult</v>
      </c>
    </row>
    <row r="2046" spans="32:34" ht="18" customHeight="1" x14ac:dyDescent="0.35">
      <c r="AF2046" s="6" t="str">
        <f>Constants!M1933</f>
        <v>Nottinghamshire</v>
      </c>
      <c r="AG2046" s="6" t="str">
        <f>Constants!N1933</f>
        <v>T</v>
      </c>
      <c r="AH2046" s="6" t="str">
        <f>Constants!O1933</f>
        <v>T1231 : Turning Point - Lincolnshire Adult</v>
      </c>
    </row>
    <row r="2047" spans="32:34" ht="18" customHeight="1" x14ac:dyDescent="0.35">
      <c r="AF2047" s="6" t="str">
        <f>Constants!M1934</f>
        <v>Nottinghamshire</v>
      </c>
      <c r="AG2047" s="6" t="str">
        <f>Constants!N1934</f>
        <v>U</v>
      </c>
      <c r="AH2047" s="6" t="str">
        <f>Constants!O1934</f>
        <v>U0430 : Oasis Recovery Communities Bradford</v>
      </c>
    </row>
    <row r="2048" spans="32:34" ht="18" customHeight="1" x14ac:dyDescent="0.35">
      <c r="AF2048" s="6" t="str">
        <f>Constants!M1935</f>
        <v>Nottinghamshire</v>
      </c>
      <c r="AG2048" s="6" t="str">
        <f>Constants!N1935</f>
        <v>U</v>
      </c>
      <c r="AH2048" s="6" t="str">
        <f>Constants!O1935</f>
        <v>U0489 : Forward Leeds Adult (Humankind)</v>
      </c>
    </row>
    <row r="2049" spans="32:34" ht="18" customHeight="1" x14ac:dyDescent="0.35">
      <c r="AF2049" s="6" t="str">
        <f>Constants!M1936</f>
        <v>Nottinghamshire</v>
      </c>
      <c r="AG2049" s="6" t="str">
        <f>Constants!N1936</f>
        <v>U</v>
      </c>
      <c r="AH2049" s="6" t="str">
        <f>Constants!O1936</f>
        <v>U0494 : East Riding Partnership Treatment Service - Adults</v>
      </c>
    </row>
    <row r="2050" spans="32:34" ht="18" customHeight="1" x14ac:dyDescent="0.35">
      <c r="AF2050" s="6" t="str">
        <f>Constants!M1937</f>
        <v>Nottinghamshire</v>
      </c>
      <c r="AG2050" s="6" t="str">
        <f>Constants!N1937</f>
        <v>U</v>
      </c>
      <c r="AH2050" s="6" t="str">
        <f>Constants!O1937</f>
        <v>U0509 : Doncaster Drugs Service - CDT</v>
      </c>
    </row>
    <row r="2051" spans="32:34" ht="18" customHeight="1" x14ac:dyDescent="0.35">
      <c r="AF2051" s="6" t="str">
        <f>Constants!M1938</f>
        <v>Nottinghamshire</v>
      </c>
      <c r="AG2051" s="6" t="str">
        <f>Constants!N1938</f>
        <v>U</v>
      </c>
      <c r="AH2051" s="6" t="str">
        <f>Constants!O1938</f>
        <v>U0577 : Doncaster Criminal Justice Service</v>
      </c>
    </row>
    <row r="2052" spans="32:34" ht="18" customHeight="1" x14ac:dyDescent="0.35">
      <c r="AF2052" s="6" t="str">
        <f>Constants!M1939</f>
        <v>Nottinghamshire</v>
      </c>
      <c r="AG2052" s="6" t="str">
        <f>Constants!N1939</f>
        <v>U</v>
      </c>
      <c r="AH2052" s="6" t="str">
        <f>Constants!O1939</f>
        <v>U0644 : We Are With You - North Lincolnshire Adult</v>
      </c>
    </row>
    <row r="2053" spans="32:34" ht="18" customHeight="1" x14ac:dyDescent="0.35">
      <c r="AF2053" s="6" t="str">
        <f>Constants!M1940</f>
        <v>Nottinghamshire</v>
      </c>
      <c r="AG2053" s="6" t="str">
        <f>Constants!N1940</f>
        <v>U</v>
      </c>
      <c r="AH2053" s="6" t="str">
        <f>Constants!O1940</f>
        <v>U0654 : New Vision Bradford Adult (Humankind)</v>
      </c>
    </row>
    <row r="2054" spans="32:34" ht="18" customHeight="1" x14ac:dyDescent="0.35">
      <c r="AF2054" s="6" t="str">
        <f>Constants!M1941</f>
        <v>Nottinghamshire</v>
      </c>
      <c r="AG2054" s="6" t="str">
        <f>Constants!N1941</f>
        <v>U</v>
      </c>
      <c r="AH2054" s="6" t="str">
        <f>Constants!O1941</f>
        <v>U0657 : Likewise Sheffield (Humankind)</v>
      </c>
    </row>
    <row r="2055" spans="32:34" ht="18" customHeight="1" x14ac:dyDescent="0.35">
      <c r="AF2055" s="6" t="str">
        <f>Constants!M1942</f>
        <v>Oldham</v>
      </c>
      <c r="AG2055" s="6" t="str">
        <f>Constants!N1942</f>
        <v>W</v>
      </c>
      <c r="AH2055" s="6" t="str">
        <f>Constants!O1942</f>
        <v>M0037 : Phoenix Futures Wirral Adult Services</v>
      </c>
    </row>
    <row r="2056" spans="32:34" ht="18" customHeight="1" x14ac:dyDescent="0.35">
      <c r="AF2056" s="6" t="str">
        <f>Constants!M1943</f>
        <v>Oldham</v>
      </c>
      <c r="AG2056" s="6" t="str">
        <f>Constants!N1943</f>
        <v>W</v>
      </c>
      <c r="AH2056" s="6" t="str">
        <f>Constants!O1943</f>
        <v>M0243 : GMMH The Chapman-Barker Unit</v>
      </c>
    </row>
    <row r="2057" spans="32:34" ht="18" customHeight="1" x14ac:dyDescent="0.35">
      <c r="AF2057" s="6" t="str">
        <f>Constants!M1944</f>
        <v>Oldham</v>
      </c>
      <c r="AG2057" s="6" t="str">
        <f>Constants!N1944</f>
        <v>W</v>
      </c>
      <c r="AH2057" s="6" t="str">
        <f>Constants!O1944</f>
        <v>M0288 : CGL Manchester RISE</v>
      </c>
    </row>
    <row r="2058" spans="32:34" ht="18" customHeight="1" x14ac:dyDescent="0.35">
      <c r="AF2058" s="6" t="str">
        <f>Constants!M1945</f>
        <v>Oldham</v>
      </c>
      <c r="AG2058" s="6" t="str">
        <f>Constants!N1945</f>
        <v>W</v>
      </c>
      <c r="AH2058" s="6" t="str">
        <f>Constants!O1945</f>
        <v>M0336 : CGL Tameside</v>
      </c>
    </row>
    <row r="2059" spans="32:34" ht="18" customHeight="1" x14ac:dyDescent="0.35">
      <c r="AF2059" s="6" t="str">
        <f>Constants!M1946</f>
        <v>Oldham</v>
      </c>
      <c r="AG2059" s="6" t="str">
        <f>Constants!N1946</f>
        <v>W</v>
      </c>
      <c r="AH2059" s="6" t="str">
        <f>Constants!O1946</f>
        <v>M0341 : The Pavilion</v>
      </c>
    </row>
    <row r="2060" spans="32:34" ht="18" customHeight="1" x14ac:dyDescent="0.35">
      <c r="AF2060" s="6" t="str">
        <f>Constants!M1947</f>
        <v>Oldham</v>
      </c>
      <c r="AG2060" s="6" t="str">
        <f>Constants!N1947</f>
        <v>W</v>
      </c>
      <c r="AH2060" s="6" t="str">
        <f>Constants!O1947</f>
        <v>M0347 : Blackpool Horizon/Delphi Medical</v>
      </c>
    </row>
    <row r="2061" spans="32:34" ht="18" customHeight="1" x14ac:dyDescent="0.35">
      <c r="AF2061" s="6" t="str">
        <f>Constants!M1948</f>
        <v>Oldham</v>
      </c>
      <c r="AG2061" s="6" t="str">
        <f>Constants!N1948</f>
        <v>W</v>
      </c>
      <c r="AH2061" s="6" t="str">
        <f>Constants!O1948</f>
        <v>M0354 : Turning Point Oldham ROAR</v>
      </c>
    </row>
    <row r="2062" spans="32:34" ht="18" customHeight="1" x14ac:dyDescent="0.35">
      <c r="AF2062" s="6" t="str">
        <f>Constants!M1949</f>
        <v>Oldham</v>
      </c>
      <c r="AG2062" s="6" t="str">
        <f>Constants!N1949</f>
        <v>W</v>
      </c>
      <c r="AH2062" s="6" t="str">
        <f>Constants!O1949</f>
        <v>M0355 : Turning Point Rochdale ROAR</v>
      </c>
    </row>
    <row r="2063" spans="32:34" ht="18" customHeight="1" x14ac:dyDescent="0.35">
      <c r="AF2063" s="6" t="str">
        <f>Constants!M1950</f>
        <v>Oldham</v>
      </c>
      <c r="AG2063" s="6" t="str">
        <f>Constants!N1950</f>
        <v>W</v>
      </c>
      <c r="AH2063" s="6" t="str">
        <f>Constants!O1950</f>
        <v>M0357 : Parkland Place Lancashire</v>
      </c>
    </row>
    <row r="2064" spans="32:34" ht="18" customHeight="1" x14ac:dyDescent="0.35">
      <c r="AF2064" s="6" t="str">
        <f>Constants!M1951</f>
        <v>Oldham</v>
      </c>
      <c r="AG2064" s="6" t="str">
        <f>Constants!N1951</f>
        <v>P</v>
      </c>
      <c r="AH2064" s="6" t="str">
        <f>Constants!O1951</f>
        <v>P0544 : Francis HouseStreetsceneSouthampton</v>
      </c>
    </row>
    <row r="2065" spans="32:34" ht="18" customHeight="1" x14ac:dyDescent="0.35">
      <c r="AF2065" s="6" t="str">
        <f>Constants!M1952</f>
        <v>Oldham</v>
      </c>
      <c r="AG2065" s="6" t="str">
        <f>Constants!N1952</f>
        <v>S</v>
      </c>
      <c r="AH2065" s="6" t="str">
        <f>Constants!O1952</f>
        <v>SJ308 : Sefton Park</v>
      </c>
    </row>
    <row r="2066" spans="32:34" ht="18" customHeight="1" x14ac:dyDescent="0.35">
      <c r="AF2066" s="6" t="str">
        <f>Constants!M1953</f>
        <v>Oldham</v>
      </c>
      <c r="AG2066" s="6" t="str">
        <f>Constants!N1953</f>
        <v>W</v>
      </c>
      <c r="AH2066" s="6" t="str">
        <f>Constants!O1953</f>
        <v>W0017 : PENC Stockport CDT</v>
      </c>
    </row>
    <row r="2067" spans="32:34" ht="18" customHeight="1" x14ac:dyDescent="0.35">
      <c r="AF2067" s="6" t="str">
        <f>Constants!M1954</f>
        <v>Oldham</v>
      </c>
      <c r="AG2067" s="6" t="str">
        <f>Constants!N1954</f>
        <v>W</v>
      </c>
      <c r="AH2067" s="6" t="str">
        <f>Constants!O1954</f>
        <v>W0053 : ACORN</v>
      </c>
    </row>
    <row r="2068" spans="32:34" ht="18" customHeight="1" x14ac:dyDescent="0.35">
      <c r="AF2068" s="6" t="str">
        <f>Constants!M1955</f>
        <v>Oldham</v>
      </c>
      <c r="AG2068" s="6" t="str">
        <f>Constants!N1955</f>
        <v>W</v>
      </c>
      <c r="AH2068" s="6" t="str">
        <f>Constants!O1955</f>
        <v>W0444 : Turning Point Smithfield Detox</v>
      </c>
    </row>
    <row r="2069" spans="32:34" ht="18" customHeight="1" x14ac:dyDescent="0.35">
      <c r="AF2069" s="6" t="str">
        <f>Constants!M1956</f>
        <v>Oxfordshire</v>
      </c>
      <c r="AG2069" s="6" t="str">
        <f>Constants!N1956</f>
        <v>W</v>
      </c>
      <c r="AH2069" s="6" t="str">
        <f>Constants!O1956</f>
        <v>M0022 : Kaleidoscope Birchwood</v>
      </c>
    </row>
    <row r="2070" spans="32:34" ht="18" customHeight="1" x14ac:dyDescent="0.35">
      <c r="AF2070" s="6" t="str">
        <f>Constants!M1957</f>
        <v>Oxfordshire</v>
      </c>
      <c r="AG2070" s="6" t="str">
        <f>Constants!N1957</f>
        <v>W</v>
      </c>
      <c r="AH2070" s="6" t="str">
        <f>Constants!O1957</f>
        <v>M0037 : Phoenix Futures Wirral Adult Services</v>
      </c>
    </row>
    <row r="2071" spans="32:34" ht="18" customHeight="1" x14ac:dyDescent="0.35">
      <c r="AF2071" s="6" t="str">
        <f>Constants!M1958</f>
        <v>Oxfordshire</v>
      </c>
      <c r="AG2071" s="6" t="str">
        <f>Constants!N1958</f>
        <v>W</v>
      </c>
      <c r="AH2071" s="6" t="str">
        <f>Constants!O1958</f>
        <v>M0309 : Cyngor Alcohol Information Service (CAIS)</v>
      </c>
    </row>
    <row r="2072" spans="32:34" ht="18" customHeight="1" x14ac:dyDescent="0.35">
      <c r="AF2072" s="6" t="str">
        <f>Constants!M1959</f>
        <v>Oxfordshire</v>
      </c>
      <c r="AG2072" s="6" t="str">
        <f>Constants!N1959</f>
        <v>W</v>
      </c>
      <c r="AH2072" s="6" t="str">
        <f>Constants!O1959</f>
        <v>M0338 : Salus Withnell Hall</v>
      </c>
    </row>
    <row r="2073" spans="32:34" ht="18" customHeight="1" x14ac:dyDescent="0.35">
      <c r="AF2073" s="6" t="str">
        <f>Constants!M1960</f>
        <v>Oxfordshire</v>
      </c>
      <c r="AG2073" s="6" t="str">
        <f>Constants!N1960</f>
        <v>W</v>
      </c>
      <c r="AH2073" s="6" t="str">
        <f>Constants!O1960</f>
        <v>M0357 : Parkland Place Lancashire</v>
      </c>
    </row>
    <row r="2074" spans="32:34" ht="18" customHeight="1" x14ac:dyDescent="0.35">
      <c r="AF2074" s="6" t="str">
        <f>Constants!M1961</f>
        <v>Oxfordshire</v>
      </c>
      <c r="AG2074" s="6" t="str">
        <f>Constants!N1961</f>
        <v>P</v>
      </c>
      <c r="AH2074" s="6" t="str">
        <f>Constants!O1961</f>
        <v>P0034 : Yeldall Manor</v>
      </c>
    </row>
    <row r="2075" spans="32:34" ht="18" customHeight="1" x14ac:dyDescent="0.35">
      <c r="AF2075" s="6" t="str">
        <f>Constants!M1962</f>
        <v>Oxfordshire</v>
      </c>
      <c r="AG2075" s="6" t="str">
        <f>Constants!N1962</f>
        <v>P</v>
      </c>
      <c r="AH2075" s="6" t="str">
        <f>Constants!O1962</f>
        <v>P0523 : ANA</v>
      </c>
    </row>
    <row r="2076" spans="32:34" ht="18" customHeight="1" x14ac:dyDescent="0.35">
      <c r="AF2076" s="6" t="str">
        <f>Constants!M1963</f>
        <v>Oxfordshire</v>
      </c>
      <c r="AG2076" s="6" t="str">
        <f>Constants!N1963</f>
        <v>P</v>
      </c>
      <c r="AH2076" s="6" t="str">
        <f>Constants!O1963</f>
        <v>P0611 : Bridge House</v>
      </c>
    </row>
    <row r="2077" spans="32:34" ht="18" customHeight="1" x14ac:dyDescent="0.35">
      <c r="AF2077" s="6" t="str">
        <f>Constants!M1964</f>
        <v>Oxfordshire</v>
      </c>
      <c r="AG2077" s="6" t="str">
        <f>Constants!N1964</f>
        <v>P</v>
      </c>
      <c r="AH2077" s="6" t="str">
        <f>Constants!O1964</f>
        <v>P1005 : SMART Howard House</v>
      </c>
    </row>
    <row r="2078" spans="32:34" ht="18" customHeight="1" x14ac:dyDescent="0.35">
      <c r="AF2078" s="6" t="str">
        <f>Constants!M1965</f>
        <v>Oxfordshire</v>
      </c>
      <c r="AG2078" s="6" t="str">
        <f>Constants!N1965</f>
        <v>P</v>
      </c>
      <c r="AH2078" s="6" t="str">
        <f>Constants!O1965</f>
        <v>P1063 : Aquarius Young People's Team Oxfordshire</v>
      </c>
    </row>
    <row r="2079" spans="32:34" ht="18" customHeight="1" x14ac:dyDescent="0.35">
      <c r="AF2079" s="6" t="str">
        <f>Constants!M1966</f>
        <v>Oxfordshire</v>
      </c>
      <c r="AG2079" s="6" t="str">
        <f>Constants!N1966</f>
        <v>P</v>
      </c>
      <c r="AH2079" s="6" t="str">
        <f>Constants!O1966</f>
        <v>P1076 : Oxfordshire Roads to Recovery</v>
      </c>
    </row>
    <row r="2080" spans="32:34" ht="18" customHeight="1" x14ac:dyDescent="0.35">
      <c r="AF2080" s="6" t="str">
        <f>Constants!M1967</f>
        <v>Oxfordshire</v>
      </c>
      <c r="AG2080" s="6" t="str">
        <f>Constants!N1967</f>
        <v>P</v>
      </c>
      <c r="AH2080" s="6" t="str">
        <f>Constants!O1967</f>
        <v>P1089 : I-Access North West Surrey</v>
      </c>
    </row>
    <row r="2081" spans="32:34" ht="18" customHeight="1" x14ac:dyDescent="0.35">
      <c r="AF2081" s="6" t="str">
        <f>Constants!M1968</f>
        <v>Oxfordshire</v>
      </c>
      <c r="AG2081" s="6" t="str">
        <f>Constants!N1968</f>
        <v>P</v>
      </c>
      <c r="AH2081" s="6" t="str">
        <f>Constants!O1968</f>
        <v>P1098 : Cranstoun RBWM</v>
      </c>
    </row>
    <row r="2082" spans="32:34" ht="18" customHeight="1" x14ac:dyDescent="0.35">
      <c r="AF2082" s="6" t="str">
        <f>Constants!M1969</f>
        <v>Oxfordshire</v>
      </c>
      <c r="AG2082" s="6" t="str">
        <f>Constants!N1969</f>
        <v>P</v>
      </c>
      <c r="AH2082" s="6" t="str">
        <f>Constants!O1969</f>
        <v>P1100 : Slough Treatment, Advice and Recovery Team (START)</v>
      </c>
    </row>
    <row r="2083" spans="32:34" ht="18" customHeight="1" x14ac:dyDescent="0.35">
      <c r="AF2083" s="6" t="str">
        <f>Constants!M1970</f>
        <v>Oxfordshire</v>
      </c>
      <c r="AG2083" s="6" t="str">
        <f>Constants!N1970</f>
        <v>P</v>
      </c>
      <c r="AH2083" s="6" t="str">
        <f>Constants!O1970</f>
        <v>P1116 : Cranstoun Wokingham Adults</v>
      </c>
    </row>
    <row r="2084" spans="32:34" ht="18" customHeight="1" x14ac:dyDescent="0.35">
      <c r="AF2084" s="6" t="str">
        <f>Constants!M1971</f>
        <v>Oxfordshire</v>
      </c>
      <c r="AG2084" s="6" t="str">
        <f>Constants!N1971</f>
        <v>P</v>
      </c>
      <c r="AH2084" s="6" t="str">
        <f>Constants!O1971</f>
        <v>P1118 : Inclusion IPD</v>
      </c>
    </row>
    <row r="2085" spans="32:34" ht="18" customHeight="1" x14ac:dyDescent="0.35">
      <c r="AF2085" s="6" t="str">
        <f>Constants!M1972</f>
        <v>Oxfordshire</v>
      </c>
      <c r="AG2085" s="6" t="str">
        <f>Constants!N1972</f>
        <v>P</v>
      </c>
      <c r="AH2085" s="6" t="str">
        <f>Constants!O1972</f>
        <v>P1124 : Here4YOUth Oxfordshire</v>
      </c>
    </row>
    <row r="2086" spans="32:34" ht="18" customHeight="1" x14ac:dyDescent="0.35">
      <c r="AF2086" s="6" t="str">
        <f>Constants!M1973</f>
        <v>Oxfordshire</v>
      </c>
      <c r="AG2086" s="6" t="str">
        <f>Constants!N1973</f>
        <v>P</v>
      </c>
      <c r="AH2086" s="6" t="str">
        <f>Constants!O1973</f>
        <v>P1125 : Addiction Recovery Centre Portsmouth</v>
      </c>
    </row>
    <row r="2087" spans="32:34" ht="18" customHeight="1" x14ac:dyDescent="0.35">
      <c r="AF2087" s="6" t="str">
        <f>Constants!M1974</f>
        <v>Oxfordshire</v>
      </c>
      <c r="AG2087" s="6" t="str">
        <f>Constants!N1974</f>
        <v>Q</v>
      </c>
      <c r="AH2087" s="6" t="str">
        <f>Constants!O1974</f>
        <v>Q1311 : Hebron Trust</v>
      </c>
    </row>
    <row r="2088" spans="32:34" ht="18" customHeight="1" x14ac:dyDescent="0.35">
      <c r="AF2088" s="6" t="str">
        <f>Constants!M1975</f>
        <v>Oxfordshire</v>
      </c>
      <c r="AG2088" s="6" t="str">
        <f>Constants!N1975</f>
        <v>Q</v>
      </c>
      <c r="AH2088" s="6" t="str">
        <f>Constants!O1975</f>
        <v>Q1647 : Via - Passmores House</v>
      </c>
    </row>
    <row r="2089" spans="32:34" ht="18" customHeight="1" x14ac:dyDescent="0.35">
      <c r="AF2089" s="6" t="str">
        <f>Constants!M1976</f>
        <v>Oxfordshire</v>
      </c>
      <c r="AG2089" s="6" t="str">
        <f>Constants!N1976</f>
        <v>Q</v>
      </c>
      <c r="AH2089" s="6" t="str">
        <f>Constants!O1976</f>
        <v>Q1758 : Addiction Recovery Community MK</v>
      </c>
    </row>
    <row r="2090" spans="32:34" ht="18" customHeight="1" x14ac:dyDescent="0.35">
      <c r="AF2090" s="6" t="str">
        <f>Constants!M1977</f>
        <v>Oxfordshire</v>
      </c>
      <c r="AG2090" s="6" t="str">
        <f>Constants!N1977</f>
        <v>R</v>
      </c>
      <c r="AH2090" s="6" t="str">
        <f>Constants!O1977</f>
        <v>R0512 : Humankind Staffordshire</v>
      </c>
    </row>
    <row r="2091" spans="32:34" ht="18" customHeight="1" x14ac:dyDescent="0.35">
      <c r="AF2091" s="6" t="str">
        <f>Constants!M1978</f>
        <v>Oxfordshire</v>
      </c>
      <c r="AG2091" s="6" t="str">
        <f>Constants!N1978</f>
        <v>S</v>
      </c>
      <c r="AH2091" s="6" t="str">
        <f>Constants!O1978</f>
        <v>SD301 : We Are With You Chy</v>
      </c>
    </row>
    <row r="2092" spans="32:34" ht="18" customHeight="1" x14ac:dyDescent="0.35">
      <c r="AF2092" s="6" t="str">
        <f>Constants!M1979</f>
        <v>Oxfordshire</v>
      </c>
      <c r="AG2092" s="6" t="str">
        <f>Constants!N1979</f>
        <v>S</v>
      </c>
      <c r="AH2092" s="6" t="str">
        <f>Constants!O1979</f>
        <v>SD303 : BOSENCE FARM COMMUNITY LTD</v>
      </c>
    </row>
    <row r="2093" spans="32:34" ht="18" customHeight="1" x14ac:dyDescent="0.35">
      <c r="AF2093" s="6" t="str">
        <f>Constants!M1980</f>
        <v>Oxfordshire</v>
      </c>
      <c r="AG2093" s="6" t="str">
        <f>Constants!N1980</f>
        <v>S</v>
      </c>
      <c r="AH2093" s="6" t="str">
        <f>Constants!O1980</f>
        <v>SE222 : Together</v>
      </c>
    </row>
    <row r="2094" spans="32:34" ht="18" customHeight="1" x14ac:dyDescent="0.35">
      <c r="AF2094" s="6" t="str">
        <f>Constants!M1981</f>
        <v>Oxfordshire</v>
      </c>
      <c r="AG2094" s="6" t="str">
        <f>Constants!N1981</f>
        <v>S</v>
      </c>
      <c r="AH2094" s="6" t="str">
        <f>Constants!O1981</f>
        <v>SG309 : THE NELSON TRUST</v>
      </c>
    </row>
    <row r="2095" spans="32:34" ht="18" customHeight="1" x14ac:dyDescent="0.35">
      <c r="AF2095" s="6" t="str">
        <f>Constants!M1982</f>
        <v>Oxfordshire</v>
      </c>
      <c r="AG2095" s="6" t="str">
        <f>Constants!N1982</f>
        <v>S</v>
      </c>
      <c r="AH2095" s="6" t="str">
        <f>Constants!O1982</f>
        <v>SH307 : Jasmine Mother's Recovery (Trevi)</v>
      </c>
    </row>
    <row r="2096" spans="32:34" ht="18" customHeight="1" x14ac:dyDescent="0.35">
      <c r="AF2096" s="6" t="str">
        <f>Constants!M1983</f>
        <v>Oxfordshire</v>
      </c>
      <c r="AG2096" s="6" t="str">
        <f>Constants!N1983</f>
        <v>S</v>
      </c>
      <c r="AH2096" s="6" t="str">
        <f>Constants!O1983</f>
        <v>SJ207 : Western Counselling</v>
      </c>
    </row>
    <row r="2097" spans="32:34" ht="18" customHeight="1" x14ac:dyDescent="0.35">
      <c r="AF2097" s="6" t="str">
        <f>Constants!M1984</f>
        <v>Oxfordshire</v>
      </c>
      <c r="AG2097" s="6" t="str">
        <f>Constants!N1984</f>
        <v>S</v>
      </c>
      <c r="AH2097" s="6" t="str">
        <f>Constants!O1984</f>
        <v>SJ302 : BROADWAY LODGE</v>
      </c>
    </row>
    <row r="2098" spans="32:34" ht="18" customHeight="1" x14ac:dyDescent="0.35">
      <c r="AF2098" s="6" t="str">
        <f>Constants!M1985</f>
        <v>Oxfordshire</v>
      </c>
      <c r="AG2098" s="6" t="str">
        <f>Constants!N1985</f>
        <v>S</v>
      </c>
      <c r="AH2098" s="6" t="str">
        <f>Constants!O1985</f>
        <v>SJ308 : Sefton Park</v>
      </c>
    </row>
    <row r="2099" spans="32:34" ht="18" customHeight="1" x14ac:dyDescent="0.35">
      <c r="AF2099" s="6" t="str">
        <f>Constants!M1986</f>
        <v>Oxfordshire</v>
      </c>
      <c r="AG2099" s="6" t="str">
        <f>Constants!N1986</f>
        <v>S</v>
      </c>
      <c r="AH2099" s="6" t="str">
        <f>Constants!O1986</f>
        <v>SK317 : Somewhere House</v>
      </c>
    </row>
    <row r="2100" spans="32:34" ht="18" customHeight="1" x14ac:dyDescent="0.35">
      <c r="AF2100" s="6" t="str">
        <f>Constants!M1987</f>
        <v>Oxfordshire</v>
      </c>
      <c r="AG2100" s="6" t="str">
        <f>Constants!N1987</f>
        <v>S</v>
      </c>
      <c r="AH2100" s="6" t="str">
        <f>Constants!O1987</f>
        <v>SL204 : South Gloucestershire Integrated Service</v>
      </c>
    </row>
    <row r="2101" spans="32:34" ht="18" customHeight="1" x14ac:dyDescent="0.35">
      <c r="AF2101" s="6" t="str">
        <f>Constants!M1988</f>
        <v>Oxfordshire</v>
      </c>
      <c r="AG2101" s="6" t="str">
        <f>Constants!N1988</f>
        <v>S</v>
      </c>
      <c r="AH2101" s="6" t="str">
        <f>Constants!O1988</f>
        <v>SM305 : Salvation Army - Gloucester House</v>
      </c>
    </row>
    <row r="2102" spans="32:34" ht="18" customHeight="1" x14ac:dyDescent="0.35">
      <c r="AF2102" s="6" t="str">
        <f>Constants!M1989</f>
        <v>Oxfordshire</v>
      </c>
      <c r="AG2102" s="6" t="str">
        <f>Constants!N1989</f>
        <v>S</v>
      </c>
      <c r="AH2102" s="6" t="str">
        <f>Constants!O1989</f>
        <v>SO203 : Forward Trust - Clouds House</v>
      </c>
    </row>
    <row r="2103" spans="32:34" ht="18" customHeight="1" x14ac:dyDescent="0.35">
      <c r="AF2103" s="6" t="str">
        <f>Constants!M1990</f>
        <v>Oxfordshire</v>
      </c>
      <c r="AG2103" s="6" t="str">
        <f>Constants!N1990</f>
        <v>T</v>
      </c>
      <c r="AH2103" s="6" t="str">
        <f>Constants!O1990</f>
        <v>T1201 : Clean Slate</v>
      </c>
    </row>
    <row r="2104" spans="32:34" ht="18" customHeight="1" x14ac:dyDescent="0.35">
      <c r="AF2104" s="6" t="str">
        <f>Constants!M1991</f>
        <v>Oxfordshire</v>
      </c>
      <c r="AG2104" s="6" t="str">
        <f>Constants!N1991</f>
        <v>U</v>
      </c>
      <c r="AH2104" s="6" t="str">
        <f>Constants!O1991</f>
        <v>U0514 : Phoenix Futures Sheffield Adult Service</v>
      </c>
    </row>
    <row r="2105" spans="32:34" ht="18" customHeight="1" x14ac:dyDescent="0.35">
      <c r="AF2105" s="6" t="str">
        <f>Constants!M1992</f>
        <v>Peterborough</v>
      </c>
      <c r="AG2105" s="6" t="str">
        <f>Constants!N1992</f>
        <v>N</v>
      </c>
      <c r="AH2105" s="6" t="str">
        <f>Constants!O1992</f>
        <v>N1032 : START Hartlepool Adult</v>
      </c>
    </row>
    <row r="2106" spans="32:34" ht="18" customHeight="1" x14ac:dyDescent="0.35">
      <c r="AF2106" s="6" t="str">
        <f>Constants!M1993</f>
        <v>Peterborough</v>
      </c>
      <c r="AG2106" s="6" t="str">
        <f>Constants!N1993</f>
        <v>P</v>
      </c>
      <c r="AH2106" s="6" t="str">
        <f>Constants!O1993</f>
        <v>P1125 : Addiction Recovery Centre Portsmouth</v>
      </c>
    </row>
    <row r="2107" spans="32:34" ht="18" customHeight="1" x14ac:dyDescent="0.35">
      <c r="AF2107" s="6" t="str">
        <f>Constants!M1994</f>
        <v>Peterborough</v>
      </c>
      <c r="AG2107" s="6" t="str">
        <f>Constants!N1994</f>
        <v>Q</v>
      </c>
      <c r="AH2107" s="6" t="str">
        <f>Constants!O1994</f>
        <v>Q1425 : Essex STARS (North East)</v>
      </c>
    </row>
    <row r="2108" spans="32:34" ht="18" customHeight="1" x14ac:dyDescent="0.35">
      <c r="AF2108" s="6" t="str">
        <f>Constants!M1995</f>
        <v>Peterborough</v>
      </c>
      <c r="AG2108" s="6" t="str">
        <f>Constants!N1995</f>
        <v>Q</v>
      </c>
      <c r="AH2108" s="6" t="str">
        <f>Constants!O1995</f>
        <v>Q1647 : Via - Passmores House</v>
      </c>
    </row>
    <row r="2109" spans="32:34" ht="18" customHeight="1" x14ac:dyDescent="0.35">
      <c r="AF2109" s="6" t="str">
        <f>Constants!M1996</f>
        <v>Peterborough</v>
      </c>
      <c r="AG2109" s="6" t="str">
        <f>Constants!N1996</f>
        <v>Q</v>
      </c>
      <c r="AH2109" s="6" t="str">
        <f>Constants!O1996</f>
        <v>Q1682 : CGL Peterborough Recovery Service</v>
      </c>
    </row>
    <row r="2110" spans="32:34" ht="18" customHeight="1" x14ac:dyDescent="0.35">
      <c r="AF2110" s="6" t="str">
        <f>Constants!M1997</f>
        <v>Peterborough</v>
      </c>
      <c r="AG2110" s="6" t="str">
        <f>Constants!N1997</f>
        <v>Q</v>
      </c>
      <c r="AH2110" s="6" t="str">
        <f>Constants!O1997</f>
        <v>Q1735 : Suffolk Recovery Service - Lowestoft</v>
      </c>
    </row>
    <row r="2111" spans="32:34" ht="18" customHeight="1" x14ac:dyDescent="0.35">
      <c r="AF2111" s="6" t="str">
        <f>Constants!M1998</f>
        <v>Peterborough</v>
      </c>
      <c r="AG2111" s="6" t="str">
        <f>Constants!N1998</f>
        <v>Q</v>
      </c>
      <c r="AH2111" s="6" t="str">
        <f>Constants!O1998</f>
        <v>Q1758 : Addiction Recovery Community MK</v>
      </c>
    </row>
    <row r="2112" spans="32:34" ht="18" customHeight="1" x14ac:dyDescent="0.35">
      <c r="AF2112" s="6" t="str">
        <f>Constants!M1999</f>
        <v>Peterborough</v>
      </c>
      <c r="AG2112" s="6" t="str">
        <f>Constants!N1999</f>
        <v>R</v>
      </c>
      <c r="AH2112" s="6" t="str">
        <f>Constants!O1999</f>
        <v>R0487 : CGL Birmingham ROR - Park House</v>
      </c>
    </row>
    <row r="2113" spans="32:34" ht="18" customHeight="1" x14ac:dyDescent="0.35">
      <c r="AF2113" s="6" t="str">
        <f>Constants!M2000</f>
        <v>Peterborough</v>
      </c>
      <c r="AG2113" s="6" t="str">
        <f>Constants!N2000</f>
        <v>R</v>
      </c>
      <c r="AH2113" s="6" t="str">
        <f>Constants!O2000</f>
        <v>R0512 : Humankind Staffordshire</v>
      </c>
    </row>
    <row r="2114" spans="32:34" ht="18" customHeight="1" x14ac:dyDescent="0.35">
      <c r="AF2114" s="6" t="str">
        <f>Constants!M2001</f>
        <v>Peterborough</v>
      </c>
      <c r="AG2114" s="6" t="str">
        <f>Constants!N2001</f>
        <v>S</v>
      </c>
      <c r="AH2114" s="6" t="str">
        <f>Constants!O2001</f>
        <v>SJ302 : BROADWAY LODGE</v>
      </c>
    </row>
    <row r="2115" spans="32:34" ht="18" customHeight="1" x14ac:dyDescent="0.35">
      <c r="AF2115" s="6" t="str">
        <f>Constants!M2002</f>
        <v>Peterborough</v>
      </c>
      <c r="AG2115" s="6" t="str">
        <f>Constants!N2002</f>
        <v>S</v>
      </c>
      <c r="AH2115" s="6" t="str">
        <f>Constants!O2002</f>
        <v>SL205 : PostScript360</v>
      </c>
    </row>
    <row r="2116" spans="32:34" ht="18" customHeight="1" x14ac:dyDescent="0.35">
      <c r="AF2116" s="6" t="str">
        <f>Constants!M2003</f>
        <v>Peterborough</v>
      </c>
      <c r="AG2116" s="6" t="str">
        <f>Constants!N2003</f>
        <v>T</v>
      </c>
      <c r="AH2116" s="6" t="str">
        <f>Constants!O2003</f>
        <v>T1175 : Derby City Prescribing Service</v>
      </c>
    </row>
    <row r="2117" spans="32:34" ht="18" customHeight="1" x14ac:dyDescent="0.35">
      <c r="AF2117" s="6" t="str">
        <f>Constants!M2004</f>
        <v>Peterborough</v>
      </c>
      <c r="AG2117" s="6" t="str">
        <f>Constants!N2004</f>
        <v>T</v>
      </c>
      <c r="AH2117" s="6" t="str">
        <f>Constants!O2004</f>
        <v>T1214 : The Level</v>
      </c>
    </row>
    <row r="2118" spans="32:34" ht="18" customHeight="1" x14ac:dyDescent="0.35">
      <c r="AF2118" s="6" t="str">
        <f>Constants!M2005</f>
        <v>Peterborough</v>
      </c>
      <c r="AG2118" s="6" t="str">
        <f>Constants!N2005</f>
        <v>T</v>
      </c>
      <c r="AH2118" s="6" t="str">
        <f>Constants!O2005</f>
        <v>T1221 : Turning Point Leicestershire and Rutland Adult</v>
      </c>
    </row>
    <row r="2119" spans="32:34" ht="18" customHeight="1" x14ac:dyDescent="0.35">
      <c r="AF2119" s="6" t="str">
        <f>Constants!M2006</f>
        <v>Peterborough</v>
      </c>
      <c r="AG2119" s="6" t="str">
        <f>Constants!N2006</f>
        <v>T</v>
      </c>
      <c r="AH2119" s="6" t="str">
        <f>Constants!O2006</f>
        <v>T1231 : Turning Point - Lincolnshire Adult</v>
      </c>
    </row>
    <row r="2120" spans="32:34" ht="18" customHeight="1" x14ac:dyDescent="0.35">
      <c r="AF2120" s="6" t="str">
        <f>Constants!M2007</f>
        <v>Peterborough</v>
      </c>
      <c r="AG2120" s="6" t="str">
        <f>Constants!N2007</f>
        <v>U</v>
      </c>
      <c r="AH2120" s="6" t="str">
        <f>Constants!O2007</f>
        <v>U0489 : Forward Leeds Adult (Humankind)</v>
      </c>
    </row>
    <row r="2121" spans="32:34" ht="18" customHeight="1" x14ac:dyDescent="0.35">
      <c r="AF2121" s="6" t="str">
        <f>Constants!M2008</f>
        <v>Peterborough</v>
      </c>
      <c r="AG2121" s="6" t="str">
        <f>Constants!N2008</f>
        <v>U</v>
      </c>
      <c r="AH2121" s="6" t="str">
        <f>Constants!O2008</f>
        <v>U0577 : Doncaster Criminal Justice Service</v>
      </c>
    </row>
    <row r="2122" spans="32:34" ht="18" customHeight="1" x14ac:dyDescent="0.35">
      <c r="AF2122" s="6" t="str">
        <f>Constants!M2009</f>
        <v>Plymouth</v>
      </c>
      <c r="AG2122" s="6" t="str">
        <f>Constants!N2009</f>
        <v>W</v>
      </c>
      <c r="AH2122" s="6" t="str">
        <f>Constants!O2009</f>
        <v>M0375 : Cumbria Addictions Service (Humankind)</v>
      </c>
    </row>
    <row r="2123" spans="32:34" ht="18" customHeight="1" x14ac:dyDescent="0.35">
      <c r="AF2123" s="6" t="str">
        <f>Constants!M2010</f>
        <v>Plymouth</v>
      </c>
      <c r="AG2123" s="6" t="str">
        <f>Constants!N2010</f>
        <v>P</v>
      </c>
      <c r="AH2123" s="6" t="str">
        <f>Constants!O2010</f>
        <v>P0034 : Yeldall Manor</v>
      </c>
    </row>
    <row r="2124" spans="32:34" ht="18" customHeight="1" x14ac:dyDescent="0.35">
      <c r="AF2124" s="6" t="str">
        <f>Constants!M2011</f>
        <v>Plymouth</v>
      </c>
      <c r="AG2124" s="6" t="str">
        <f>Constants!N2011</f>
        <v>P</v>
      </c>
      <c r="AH2124" s="6" t="str">
        <f>Constants!O2011</f>
        <v>P1081 : Basingstoke - Inclusion Recovery Hampshire</v>
      </c>
    </row>
    <row r="2125" spans="32:34" ht="18" customHeight="1" x14ac:dyDescent="0.35">
      <c r="AF2125" s="6" t="str">
        <f>Constants!M2012</f>
        <v>Plymouth</v>
      </c>
      <c r="AG2125" s="6" t="str">
        <f>Constants!N2012</f>
        <v>P</v>
      </c>
      <c r="AH2125" s="6" t="str">
        <f>Constants!O2012</f>
        <v>P1084 : Havant - Inclusion Recovery Hampshire</v>
      </c>
    </row>
    <row r="2126" spans="32:34" ht="18" customHeight="1" x14ac:dyDescent="0.35">
      <c r="AF2126" s="6" t="str">
        <f>Constants!M2013</f>
        <v>Plymouth</v>
      </c>
      <c r="AG2126" s="6" t="str">
        <f>Constants!N2013</f>
        <v>Q</v>
      </c>
      <c r="AH2126" s="6" t="str">
        <f>Constants!O2013</f>
        <v>Q1734 : Suffolk Recovery Service - Ipswich</v>
      </c>
    </row>
    <row r="2127" spans="32:34" ht="18" customHeight="1" x14ac:dyDescent="0.35">
      <c r="AF2127" s="6" t="str">
        <f>Constants!M2014</f>
        <v>Plymouth</v>
      </c>
      <c r="AG2127" s="6" t="str">
        <f>Constants!N2014</f>
        <v>S</v>
      </c>
      <c r="AH2127" s="6" t="str">
        <f>Constants!O2014</f>
        <v>SB317 : StreetScene Bournemouth</v>
      </c>
    </row>
    <row r="2128" spans="32:34" ht="18" customHeight="1" x14ac:dyDescent="0.35">
      <c r="AF2128" s="6" t="str">
        <f>Constants!M2015</f>
        <v>Plymouth</v>
      </c>
      <c r="AG2128" s="6" t="str">
        <f>Constants!N2015</f>
        <v>S</v>
      </c>
      <c r="AH2128" s="6" t="str">
        <f>Constants!O2015</f>
        <v>SD208 : We Are With You Cornwall Adults</v>
      </c>
    </row>
    <row r="2129" spans="32:34" ht="18" customHeight="1" x14ac:dyDescent="0.35">
      <c r="AF2129" s="6" t="str">
        <f>Constants!M2016</f>
        <v>Plymouth</v>
      </c>
      <c r="AG2129" s="6" t="str">
        <f>Constants!N2016</f>
        <v>S</v>
      </c>
      <c r="AH2129" s="6" t="str">
        <f>Constants!O2016</f>
        <v>SD303 : BOSENCE FARM COMMUNITY LTD</v>
      </c>
    </row>
    <row r="2130" spans="32:34" ht="18" customHeight="1" x14ac:dyDescent="0.35">
      <c r="AF2130" s="6" t="str">
        <f>Constants!M2017</f>
        <v>Plymouth</v>
      </c>
      <c r="AG2130" s="6" t="str">
        <f>Constants!N2017</f>
        <v>S</v>
      </c>
      <c r="AH2130" s="6" t="str">
        <f>Constants!O2017</f>
        <v>SE222 : Together</v>
      </c>
    </row>
    <row r="2131" spans="32:34" ht="18" customHeight="1" x14ac:dyDescent="0.35">
      <c r="AF2131" s="6" t="str">
        <f>Constants!M2018</f>
        <v>Plymouth</v>
      </c>
      <c r="AG2131" s="6" t="str">
        <f>Constants!N2018</f>
        <v>S</v>
      </c>
      <c r="AH2131" s="6" t="str">
        <f>Constants!O2018</f>
        <v>SH204 : Harbour Drug &amp; Alcohol Services</v>
      </c>
    </row>
    <row r="2132" spans="32:34" ht="18" customHeight="1" x14ac:dyDescent="0.35">
      <c r="AF2132" s="6" t="str">
        <f>Constants!M2019</f>
        <v>Plymouth</v>
      </c>
      <c r="AG2132" s="6" t="str">
        <f>Constants!N2019</f>
        <v>S</v>
      </c>
      <c r="AH2132" s="6" t="str">
        <f>Constants!O2019</f>
        <v>SH307 : Jasmine Mother's Recovery (Trevi)</v>
      </c>
    </row>
    <row r="2133" spans="32:34" ht="18" customHeight="1" x14ac:dyDescent="0.35">
      <c r="AF2133" s="6" t="str">
        <f>Constants!M2020</f>
        <v>Plymouth</v>
      </c>
      <c r="AG2133" s="6" t="str">
        <f>Constants!N2020</f>
        <v>S</v>
      </c>
      <c r="AH2133" s="6" t="str">
        <f>Constants!O2020</f>
        <v>SH507 : Harbour Young Peoples Service</v>
      </c>
    </row>
    <row r="2134" spans="32:34" ht="18" customHeight="1" x14ac:dyDescent="0.35">
      <c r="AF2134" s="6" t="str">
        <f>Constants!M2021</f>
        <v>Plymouth</v>
      </c>
      <c r="AG2134" s="6" t="str">
        <f>Constants!N2021</f>
        <v>S</v>
      </c>
      <c r="AH2134" s="6" t="str">
        <f>Constants!O2021</f>
        <v>SJ308 : Sefton Park</v>
      </c>
    </row>
    <row r="2135" spans="32:34" ht="18" customHeight="1" x14ac:dyDescent="0.35">
      <c r="AF2135" s="6" t="str">
        <f>Constants!M2022</f>
        <v>Plymouth</v>
      </c>
      <c r="AG2135" s="6" t="str">
        <f>Constants!N2022</f>
        <v>S</v>
      </c>
      <c r="AH2135" s="6" t="str">
        <f>Constants!O2022</f>
        <v>SJ312 : Westcliffe House</v>
      </c>
    </row>
    <row r="2136" spans="32:34" ht="18" customHeight="1" x14ac:dyDescent="0.35">
      <c r="AF2136" s="6" t="str">
        <f>Constants!M2023</f>
        <v>Plymouth</v>
      </c>
      <c r="AG2136" s="6" t="str">
        <f>Constants!N2023</f>
        <v>S</v>
      </c>
      <c r="AH2136" s="6" t="str">
        <f>Constants!O2023</f>
        <v>SO203 : Forward Trust - Clouds House</v>
      </c>
    </row>
    <row r="2137" spans="32:34" ht="18" customHeight="1" x14ac:dyDescent="0.35">
      <c r="AF2137" s="6" t="str">
        <f>Constants!M2024</f>
        <v>Plymouth</v>
      </c>
      <c r="AG2137" s="6" t="str">
        <f>Constants!N2024</f>
        <v>S</v>
      </c>
      <c r="AH2137" s="6" t="str">
        <f>Constants!O2024</f>
        <v>SO205 : Wiltshire Substance Misuse Services Salisbury</v>
      </c>
    </row>
    <row r="2138" spans="32:34" ht="18" customHeight="1" x14ac:dyDescent="0.35">
      <c r="AF2138" s="6" t="str">
        <f>Constants!M2025</f>
        <v>Plymouth</v>
      </c>
      <c r="AG2138" s="6" t="str">
        <f>Constants!N2025</f>
        <v>S</v>
      </c>
      <c r="AH2138" s="6" t="str">
        <f>Constants!O2025</f>
        <v>SO206 : Wiltshire Substance Misuse Services Trowbridge</v>
      </c>
    </row>
    <row r="2139" spans="32:34" ht="18" customHeight="1" x14ac:dyDescent="0.35">
      <c r="AF2139" s="6" t="str">
        <f>Constants!M2026</f>
        <v>Plymouth</v>
      </c>
      <c r="AG2139" s="6" t="str">
        <f>Constants!N2026</f>
        <v>U</v>
      </c>
      <c r="AH2139" s="6" t="str">
        <f>Constants!O2026</f>
        <v>U0515 : Phoenix Futures Sheffield Family Service</v>
      </c>
    </row>
    <row r="2140" spans="32:34" ht="18" customHeight="1" x14ac:dyDescent="0.35">
      <c r="AF2140" s="6" t="str">
        <f>Constants!M2027</f>
        <v>Portsmouth</v>
      </c>
      <c r="AG2140" s="6" t="str">
        <f>Constants!N2027</f>
        <v>L</v>
      </c>
      <c r="AH2140" s="6" t="str">
        <f>Constants!O2027</f>
        <v>L1303 : City and Hackney Recovery Service</v>
      </c>
    </row>
    <row r="2141" spans="32:34" ht="18" customHeight="1" x14ac:dyDescent="0.35">
      <c r="AF2141" s="6" t="str">
        <f>Constants!M2028</f>
        <v>Portsmouth</v>
      </c>
      <c r="AG2141" s="6" t="str">
        <f>Constants!N2028</f>
        <v>W</v>
      </c>
      <c r="AH2141" s="6" t="str">
        <f>Constants!O2028</f>
        <v>M0309 : Cyngor Alcohol Information Service (CAIS)</v>
      </c>
    </row>
    <row r="2142" spans="32:34" ht="18" customHeight="1" x14ac:dyDescent="0.35">
      <c r="AF2142" s="6" t="str">
        <f>Constants!M2029</f>
        <v>Portsmouth</v>
      </c>
      <c r="AG2142" s="6" t="str">
        <f>Constants!N2029</f>
        <v>P</v>
      </c>
      <c r="AH2142" s="6" t="str">
        <f>Constants!O2029</f>
        <v>P0523 : ANA</v>
      </c>
    </row>
    <row r="2143" spans="32:34" ht="18" customHeight="1" x14ac:dyDescent="0.35">
      <c r="AF2143" s="6" t="str">
        <f>Constants!M2030</f>
        <v>Portsmouth</v>
      </c>
      <c r="AG2143" s="6" t="str">
        <f>Constants!N2030</f>
        <v>P</v>
      </c>
      <c r="AH2143" s="6" t="str">
        <f>Constants!O2030</f>
        <v>P0835 : Kenward Residential</v>
      </c>
    </row>
    <row r="2144" spans="32:34" ht="18" customHeight="1" x14ac:dyDescent="0.35">
      <c r="AF2144" s="6" t="str">
        <f>Constants!M2031</f>
        <v>Portsmouth</v>
      </c>
      <c r="AG2144" s="6" t="str">
        <f>Constants!N2031</f>
        <v>P</v>
      </c>
      <c r="AH2144" s="6" t="str">
        <f>Constants!O2031</f>
        <v>P0858 : Addiction Recovery Centre</v>
      </c>
    </row>
    <row r="2145" spans="32:34" ht="18" customHeight="1" x14ac:dyDescent="0.35">
      <c r="AF2145" s="6" t="str">
        <f>Constants!M2032</f>
        <v>Portsmouth</v>
      </c>
      <c r="AG2145" s="6" t="str">
        <f>Constants!N2032</f>
        <v>P</v>
      </c>
      <c r="AH2145" s="6" t="str">
        <f>Constants!O2032</f>
        <v>P1049 : Recovery Hub</v>
      </c>
    </row>
    <row r="2146" spans="32:34" ht="18" customHeight="1" x14ac:dyDescent="0.35">
      <c r="AF2146" s="6" t="str">
        <f>Constants!M2033</f>
        <v>Portsmouth</v>
      </c>
      <c r="AG2146" s="6" t="str">
        <f>Constants!N2033</f>
        <v>P</v>
      </c>
      <c r="AH2146" s="6" t="str">
        <f>Constants!O2033</f>
        <v>P1070 : Southampton Adults</v>
      </c>
    </row>
    <row r="2147" spans="32:34" ht="18" customHeight="1" x14ac:dyDescent="0.35">
      <c r="AF2147" s="6" t="str">
        <f>Constants!M2034</f>
        <v>Portsmouth</v>
      </c>
      <c r="AG2147" s="6" t="str">
        <f>Constants!N2034</f>
        <v>P</v>
      </c>
      <c r="AH2147" s="6" t="str">
        <f>Constants!O2034</f>
        <v>P1076 : Oxfordshire Roads to Recovery</v>
      </c>
    </row>
    <row r="2148" spans="32:34" ht="18" customHeight="1" x14ac:dyDescent="0.35">
      <c r="AF2148" s="6" t="str">
        <f>Constants!M2035</f>
        <v>Portsmouth</v>
      </c>
      <c r="AG2148" s="6" t="str">
        <f>Constants!N2035</f>
        <v>P</v>
      </c>
      <c r="AH2148" s="6" t="str">
        <f>Constants!O2035</f>
        <v>P1079 : Aldershot - Inclusion Recovery Hampshire</v>
      </c>
    </row>
    <row r="2149" spans="32:34" ht="18" customHeight="1" x14ac:dyDescent="0.35">
      <c r="AF2149" s="6" t="str">
        <f>Constants!M2036</f>
        <v>Portsmouth</v>
      </c>
      <c r="AG2149" s="6" t="str">
        <f>Constants!N2036</f>
        <v>P</v>
      </c>
      <c r="AH2149" s="6" t="str">
        <f>Constants!O2036</f>
        <v>P1080 : Andover - Inclusion Recovery Hampshire</v>
      </c>
    </row>
    <row r="2150" spans="32:34" ht="18" customHeight="1" x14ac:dyDescent="0.35">
      <c r="AF2150" s="6" t="str">
        <f>Constants!M2037</f>
        <v>Portsmouth</v>
      </c>
      <c r="AG2150" s="6" t="str">
        <f>Constants!N2037</f>
        <v>P</v>
      </c>
      <c r="AH2150" s="6" t="str">
        <f>Constants!O2037</f>
        <v>P1081 : Basingstoke - Inclusion Recovery Hampshire</v>
      </c>
    </row>
    <row r="2151" spans="32:34" ht="18" customHeight="1" x14ac:dyDescent="0.35">
      <c r="AF2151" s="6" t="str">
        <f>Constants!M2038</f>
        <v>Portsmouth</v>
      </c>
      <c r="AG2151" s="6" t="str">
        <f>Constants!N2038</f>
        <v>P</v>
      </c>
      <c r="AH2151" s="6" t="str">
        <f>Constants!O2038</f>
        <v>P1082 : Eastleigh - Inclusion Recovery Hampshire</v>
      </c>
    </row>
    <row r="2152" spans="32:34" ht="18" customHeight="1" x14ac:dyDescent="0.35">
      <c r="AF2152" s="6" t="str">
        <f>Constants!M2039</f>
        <v>Portsmouth</v>
      </c>
      <c r="AG2152" s="6" t="str">
        <f>Constants!N2039</f>
        <v>P</v>
      </c>
      <c r="AH2152" s="6" t="str">
        <f>Constants!O2039</f>
        <v>P1083 : Fareham - Inclusion Recovery Hampshire</v>
      </c>
    </row>
    <row r="2153" spans="32:34" ht="18" customHeight="1" x14ac:dyDescent="0.35">
      <c r="AF2153" s="6" t="str">
        <f>Constants!M2040</f>
        <v>Portsmouth</v>
      </c>
      <c r="AG2153" s="6" t="str">
        <f>Constants!N2040</f>
        <v>P</v>
      </c>
      <c r="AH2153" s="6" t="str">
        <f>Constants!O2040</f>
        <v>P1084 : Havant - Inclusion Recovery Hampshire</v>
      </c>
    </row>
    <row r="2154" spans="32:34" ht="18" customHeight="1" x14ac:dyDescent="0.35">
      <c r="AF2154" s="6" t="str">
        <f>Constants!M2041</f>
        <v>Portsmouth</v>
      </c>
      <c r="AG2154" s="6" t="str">
        <f>Constants!N2041</f>
        <v>P</v>
      </c>
      <c r="AH2154" s="6" t="str">
        <f>Constants!O2041</f>
        <v>P1089 : I-Access North West Surrey</v>
      </c>
    </row>
    <row r="2155" spans="32:34" ht="18" customHeight="1" x14ac:dyDescent="0.35">
      <c r="AF2155" s="6" t="str">
        <f>Constants!M2042</f>
        <v>Portsmouth</v>
      </c>
      <c r="AG2155" s="6" t="str">
        <f>Constants!N2042</f>
        <v>P</v>
      </c>
      <c r="AH2155" s="6" t="str">
        <f>Constants!O2042</f>
        <v>P1102 : One Recovery Bucks</v>
      </c>
    </row>
    <row r="2156" spans="32:34" ht="18" customHeight="1" x14ac:dyDescent="0.35">
      <c r="AF2156" s="6" t="str">
        <f>Constants!M2043</f>
        <v>Portsmouth</v>
      </c>
      <c r="AG2156" s="6" t="str">
        <f>Constants!N2043</f>
        <v>P</v>
      </c>
      <c r="AH2156" s="6" t="str">
        <f>Constants!O2043</f>
        <v>P1118 : Inclusion IPD</v>
      </c>
    </row>
    <row r="2157" spans="32:34" ht="18" customHeight="1" x14ac:dyDescent="0.35">
      <c r="AF2157" s="6" t="str">
        <f>Constants!M2044</f>
        <v>Portsmouth</v>
      </c>
      <c r="AG2157" s="6" t="str">
        <f>Constants!N2044</f>
        <v>P</v>
      </c>
      <c r="AH2157" s="6" t="str">
        <f>Constants!O2044</f>
        <v>P1125 : Addiction Recovery Centre Portsmouth</v>
      </c>
    </row>
    <row r="2158" spans="32:34" ht="18" customHeight="1" x14ac:dyDescent="0.35">
      <c r="AF2158" s="6" t="str">
        <f>Constants!M2045</f>
        <v>Portsmouth</v>
      </c>
      <c r="AG2158" s="6" t="str">
        <f>Constants!N2045</f>
        <v>Q</v>
      </c>
      <c r="AH2158" s="6" t="str">
        <f>Constants!O2045</f>
        <v>Q1647 : Via - Passmores House</v>
      </c>
    </row>
    <row r="2159" spans="32:34" ht="18" customHeight="1" x14ac:dyDescent="0.35">
      <c r="AF2159" s="6" t="str">
        <f>Constants!M2046</f>
        <v>Portsmouth</v>
      </c>
      <c r="AG2159" s="6" t="str">
        <f>Constants!N2046</f>
        <v>Q</v>
      </c>
      <c r="AH2159" s="6" t="str">
        <f>Constants!O2046</f>
        <v>Q1728 : Oxygen Recovery Service</v>
      </c>
    </row>
    <row r="2160" spans="32:34" ht="18" customHeight="1" x14ac:dyDescent="0.35">
      <c r="AF2160" s="6" t="str">
        <f>Constants!M2047</f>
        <v>Portsmouth</v>
      </c>
      <c r="AG2160" s="6" t="str">
        <f>Constants!N2047</f>
        <v>S</v>
      </c>
      <c r="AH2160" s="6" t="str">
        <f>Constants!O2047</f>
        <v>SB206 : PROVIDENCE PROJECT</v>
      </c>
    </row>
    <row r="2161" spans="32:34" ht="18" customHeight="1" x14ac:dyDescent="0.35">
      <c r="AF2161" s="6" t="str">
        <f>Constants!M2048</f>
        <v>Portsmouth</v>
      </c>
      <c r="AG2161" s="6" t="str">
        <f>Constants!N2048</f>
        <v>S</v>
      </c>
      <c r="AH2161" s="6" t="str">
        <f>Constants!O2048</f>
        <v>SB317 : StreetScene Bournemouth</v>
      </c>
    </row>
    <row r="2162" spans="32:34" ht="18" customHeight="1" x14ac:dyDescent="0.35">
      <c r="AF2162" s="6" t="str">
        <f>Constants!M2049</f>
        <v>Portsmouth</v>
      </c>
      <c r="AG2162" s="6" t="str">
        <f>Constants!N2049</f>
        <v>S</v>
      </c>
      <c r="AH2162" s="6" t="str">
        <f>Constants!O2049</f>
        <v>SG309 : THE NELSON TRUST</v>
      </c>
    </row>
    <row r="2163" spans="32:34" ht="18" customHeight="1" x14ac:dyDescent="0.35">
      <c r="AF2163" s="6" t="str">
        <f>Constants!M2050</f>
        <v>Portsmouth</v>
      </c>
      <c r="AG2163" s="6" t="str">
        <f>Constants!N2050</f>
        <v>S</v>
      </c>
      <c r="AH2163" s="6" t="str">
        <f>Constants!O2050</f>
        <v>SH307 : Jasmine Mother's Recovery (Trevi)</v>
      </c>
    </row>
    <row r="2164" spans="32:34" ht="18" customHeight="1" x14ac:dyDescent="0.35">
      <c r="AF2164" s="6" t="str">
        <f>Constants!M2051</f>
        <v>Portsmouth</v>
      </c>
      <c r="AG2164" s="6" t="str">
        <f>Constants!N2051</f>
        <v>S</v>
      </c>
      <c r="AH2164" s="6" t="str">
        <f>Constants!O2051</f>
        <v>SJ207 : Western Counselling</v>
      </c>
    </row>
    <row r="2165" spans="32:34" ht="18" customHeight="1" x14ac:dyDescent="0.35">
      <c r="AF2165" s="6" t="str">
        <f>Constants!M2052</f>
        <v>Portsmouth</v>
      </c>
      <c r="AG2165" s="6" t="str">
        <f>Constants!N2052</f>
        <v>S</v>
      </c>
      <c r="AH2165" s="6" t="str">
        <f>Constants!O2052</f>
        <v>SJ302 : BROADWAY LODGE</v>
      </c>
    </row>
    <row r="2166" spans="32:34" ht="18" customHeight="1" x14ac:dyDescent="0.35">
      <c r="AF2166" s="6" t="str">
        <f>Constants!M2053</f>
        <v>Portsmouth</v>
      </c>
      <c r="AG2166" s="6" t="str">
        <f>Constants!N2053</f>
        <v>S</v>
      </c>
      <c r="AH2166" s="6" t="str">
        <f>Constants!O2053</f>
        <v>SO203 : Forward Trust - Clouds House</v>
      </c>
    </row>
    <row r="2167" spans="32:34" ht="18" customHeight="1" x14ac:dyDescent="0.35">
      <c r="AF2167" s="6" t="str">
        <f>Constants!M2054</f>
        <v>Portsmouth</v>
      </c>
      <c r="AG2167" s="6" t="str">
        <f>Constants!N2054</f>
        <v>W</v>
      </c>
      <c r="AH2167" s="6" t="str">
        <f>Constants!O2054</f>
        <v>W0444 : Turning Point Smithfield Detox</v>
      </c>
    </row>
    <row r="2168" spans="32:34" ht="18" customHeight="1" x14ac:dyDescent="0.35">
      <c r="AF2168" s="6" t="str">
        <f>Constants!M2055</f>
        <v>Reading</v>
      </c>
      <c r="AG2168" s="6" t="str">
        <f>Constants!N2055</f>
        <v>W</v>
      </c>
      <c r="AH2168" s="6" t="str">
        <f>Constants!O2055</f>
        <v>M0341 : The Pavilion</v>
      </c>
    </row>
    <row r="2169" spans="32:34" ht="18" customHeight="1" x14ac:dyDescent="0.35">
      <c r="AF2169" s="6" t="str">
        <f>Constants!M2056</f>
        <v>Reading</v>
      </c>
      <c r="AG2169" s="6" t="str">
        <f>Constants!N2056</f>
        <v>P</v>
      </c>
      <c r="AH2169" s="6" t="str">
        <f>Constants!O2056</f>
        <v>P0034 : Yeldall Manor</v>
      </c>
    </row>
    <row r="2170" spans="32:34" ht="18" customHeight="1" x14ac:dyDescent="0.35">
      <c r="AF2170" s="6" t="str">
        <f>Constants!M2057</f>
        <v>Reading</v>
      </c>
      <c r="AG2170" s="6" t="str">
        <f>Constants!N2057</f>
        <v>P</v>
      </c>
      <c r="AH2170" s="6" t="str">
        <f>Constants!O2057</f>
        <v>P0544 : Francis HouseStreetsceneSouthampton</v>
      </c>
    </row>
    <row r="2171" spans="32:34" ht="18" customHeight="1" x14ac:dyDescent="0.35">
      <c r="AF2171" s="6" t="str">
        <f>Constants!M2058</f>
        <v>Reading</v>
      </c>
      <c r="AG2171" s="6" t="str">
        <f>Constants!N2058</f>
        <v>P</v>
      </c>
      <c r="AH2171" s="6" t="str">
        <f>Constants!O2058</f>
        <v>P1071 : Cranstoun West Berkshire</v>
      </c>
    </row>
    <row r="2172" spans="32:34" ht="18" customHeight="1" x14ac:dyDescent="0.35">
      <c r="AF2172" s="6" t="str">
        <f>Constants!M2059</f>
        <v>Reading</v>
      </c>
      <c r="AG2172" s="6" t="str">
        <f>Constants!N2059</f>
        <v>P</v>
      </c>
      <c r="AH2172" s="6" t="str">
        <f>Constants!O2059</f>
        <v>P1076 : Oxfordshire Roads to Recovery</v>
      </c>
    </row>
    <row r="2173" spans="32:34" ht="18" customHeight="1" x14ac:dyDescent="0.35">
      <c r="AF2173" s="6" t="str">
        <f>Constants!M2060</f>
        <v>Reading</v>
      </c>
      <c r="AG2173" s="6" t="str">
        <f>Constants!N2060</f>
        <v>P</v>
      </c>
      <c r="AH2173" s="6" t="str">
        <f>Constants!O2060</f>
        <v>P1081 : Basingstoke - Inclusion Recovery Hampshire</v>
      </c>
    </row>
    <row r="2174" spans="32:34" ht="18" customHeight="1" x14ac:dyDescent="0.35">
      <c r="AF2174" s="6" t="str">
        <f>Constants!M2061</f>
        <v>Reading</v>
      </c>
      <c r="AG2174" s="6" t="str">
        <f>Constants!N2061</f>
        <v>P</v>
      </c>
      <c r="AH2174" s="6" t="str">
        <f>Constants!O2061</f>
        <v>P1098 : Cranstoun RBWM</v>
      </c>
    </row>
    <row r="2175" spans="32:34" ht="18" customHeight="1" x14ac:dyDescent="0.35">
      <c r="AF2175" s="6" t="str">
        <f>Constants!M2062</f>
        <v>Reading</v>
      </c>
      <c r="AG2175" s="6" t="str">
        <f>Constants!N2062</f>
        <v>P</v>
      </c>
      <c r="AH2175" s="6" t="str">
        <f>Constants!O2062</f>
        <v>P1101 : East Kent Community Drug &amp; Alcohol Services</v>
      </c>
    </row>
    <row r="2176" spans="32:34" ht="18" customHeight="1" x14ac:dyDescent="0.35">
      <c r="AF2176" s="6" t="str">
        <f>Constants!M2063</f>
        <v>Reading</v>
      </c>
      <c r="AG2176" s="6" t="str">
        <f>Constants!N2063</f>
        <v>P</v>
      </c>
      <c r="AH2176" s="6" t="str">
        <f>Constants!O2063</f>
        <v>P1112 : CGL Reading</v>
      </c>
    </row>
    <row r="2177" spans="32:34" ht="18" customHeight="1" x14ac:dyDescent="0.35">
      <c r="AF2177" s="6" t="str">
        <f>Constants!M2064</f>
        <v>Reading</v>
      </c>
      <c r="AG2177" s="6" t="str">
        <f>Constants!N2064</f>
        <v>P</v>
      </c>
      <c r="AH2177" s="6" t="str">
        <f>Constants!O2064</f>
        <v>P1116 : Cranstoun Wokingham Adults</v>
      </c>
    </row>
    <row r="2178" spans="32:34" ht="18" customHeight="1" x14ac:dyDescent="0.35">
      <c r="AF2178" s="6" t="str">
        <f>Constants!M2065</f>
        <v>Reading</v>
      </c>
      <c r="AG2178" s="6" t="str">
        <f>Constants!N2065</f>
        <v>P</v>
      </c>
      <c r="AH2178" s="6" t="str">
        <f>Constants!O2065</f>
        <v>P1118 : Inclusion IPD</v>
      </c>
    </row>
    <row r="2179" spans="32:34" ht="18" customHeight="1" x14ac:dyDescent="0.35">
      <c r="AF2179" s="6" t="str">
        <f>Constants!M2066</f>
        <v>Reading</v>
      </c>
      <c r="AG2179" s="6" t="str">
        <f>Constants!N2066</f>
        <v>P</v>
      </c>
      <c r="AH2179" s="6" t="str">
        <f>Constants!O2066</f>
        <v>P1125 : Addiction Recovery Centre Portsmouth</v>
      </c>
    </row>
    <row r="2180" spans="32:34" ht="18" customHeight="1" x14ac:dyDescent="0.35">
      <c r="AF2180" s="6" t="str">
        <f>Constants!M2067</f>
        <v>Reading</v>
      </c>
      <c r="AG2180" s="6" t="str">
        <f>Constants!N2067</f>
        <v>P</v>
      </c>
      <c r="AH2180" s="6" t="str">
        <f>Constants!O2067</f>
        <v>P1126 : Phoenix Futures Ophelia House</v>
      </c>
    </row>
    <row r="2181" spans="32:34" ht="18" customHeight="1" x14ac:dyDescent="0.35">
      <c r="AF2181" s="6" t="str">
        <f>Constants!M2068</f>
        <v>Reading</v>
      </c>
      <c r="AG2181" s="6" t="str">
        <f>Constants!N2068</f>
        <v>R</v>
      </c>
      <c r="AH2181" s="6" t="str">
        <f>Constants!O2068</f>
        <v>R0487 : CGL Birmingham ROR - Park House</v>
      </c>
    </row>
    <row r="2182" spans="32:34" ht="18" customHeight="1" x14ac:dyDescent="0.35">
      <c r="AF2182" s="6" t="str">
        <f>Constants!M2069</f>
        <v>Reading</v>
      </c>
      <c r="AG2182" s="6" t="str">
        <f>Constants!N2069</f>
        <v>S</v>
      </c>
      <c r="AH2182" s="6" t="str">
        <f>Constants!O2069</f>
        <v>SB317 : StreetScene Bournemouth</v>
      </c>
    </row>
    <row r="2183" spans="32:34" ht="18" customHeight="1" x14ac:dyDescent="0.35">
      <c r="AF2183" s="6" t="str">
        <f>Constants!M2070</f>
        <v>Reading</v>
      </c>
      <c r="AG2183" s="6" t="str">
        <f>Constants!N2070</f>
        <v>S</v>
      </c>
      <c r="AH2183" s="6" t="str">
        <f>Constants!O2070</f>
        <v>SD303 : BOSENCE FARM COMMUNITY LTD</v>
      </c>
    </row>
    <row r="2184" spans="32:34" ht="18" customHeight="1" x14ac:dyDescent="0.35">
      <c r="AF2184" s="6" t="str">
        <f>Constants!M2071</f>
        <v>Reading</v>
      </c>
      <c r="AG2184" s="6" t="str">
        <f>Constants!N2071</f>
        <v>S</v>
      </c>
      <c r="AH2184" s="6" t="str">
        <f>Constants!O2071</f>
        <v>SJ302 : BROADWAY LODGE</v>
      </c>
    </row>
    <row r="2185" spans="32:34" ht="18" customHeight="1" x14ac:dyDescent="0.35">
      <c r="AF2185" s="6" t="str">
        <f>Constants!M2072</f>
        <v>Reading</v>
      </c>
      <c r="AG2185" s="6" t="str">
        <f>Constants!N2072</f>
        <v>S</v>
      </c>
      <c r="AH2185" s="6" t="str">
        <f>Constants!O2072</f>
        <v>SJ308 : Sefton Park</v>
      </c>
    </row>
    <row r="2186" spans="32:34" ht="18" customHeight="1" x14ac:dyDescent="0.35">
      <c r="AF2186" s="6" t="str">
        <f>Constants!M2073</f>
        <v>Reading</v>
      </c>
      <c r="AG2186" s="6" t="str">
        <f>Constants!N2073</f>
        <v>U</v>
      </c>
      <c r="AH2186" s="6" t="str">
        <f>Constants!O2073</f>
        <v>U0515 : Phoenix Futures Sheffield Family Service</v>
      </c>
    </row>
    <row r="2187" spans="32:34" ht="18" customHeight="1" x14ac:dyDescent="0.35">
      <c r="AF2187" s="6" t="str">
        <f>Constants!M2074</f>
        <v>Redbridge</v>
      </c>
      <c r="AG2187" s="6" t="str">
        <f>Constants!N2074</f>
        <v>L</v>
      </c>
      <c r="AH2187" s="6" t="str">
        <f>Constants!O2074</f>
        <v>L0992 : Via - Redbridge YOS</v>
      </c>
    </row>
    <row r="2188" spans="32:34" ht="18" customHeight="1" x14ac:dyDescent="0.35">
      <c r="AF2188" s="6" t="str">
        <f>Constants!M2075</f>
        <v>Redbridge</v>
      </c>
      <c r="AG2188" s="6" t="str">
        <f>Constants!N2075</f>
        <v>L</v>
      </c>
      <c r="AH2188" s="6" t="str">
        <f>Constants!O2075</f>
        <v>L1254 : CGL Newham RISE</v>
      </c>
    </row>
    <row r="2189" spans="32:34" ht="18" customHeight="1" x14ac:dyDescent="0.35">
      <c r="AF2189" s="6" t="str">
        <f>Constants!M2076</f>
        <v>Redbridge</v>
      </c>
      <c r="AG2189" s="6" t="str">
        <f>Constants!N2076</f>
        <v>L</v>
      </c>
      <c r="AH2189" s="6" t="str">
        <f>Constants!O2076</f>
        <v>L1265 : CGL Waltham Forest</v>
      </c>
    </row>
    <row r="2190" spans="32:34" ht="18" customHeight="1" x14ac:dyDescent="0.35">
      <c r="AF2190" s="6" t="str">
        <f>Constants!M2077</f>
        <v>Redbridge</v>
      </c>
      <c r="AG2190" s="6" t="str">
        <f>Constants!N2077</f>
        <v>L</v>
      </c>
      <c r="AH2190" s="6" t="str">
        <f>Constants!O2077</f>
        <v>L1279 : Drug and Alcohol Wellbeing Service (DAWS)</v>
      </c>
    </row>
    <row r="2191" spans="32:34" ht="18" customHeight="1" x14ac:dyDescent="0.35">
      <c r="AF2191" s="6" t="str">
        <f>Constants!M2078</f>
        <v>Redbridge</v>
      </c>
      <c r="AG2191" s="6" t="str">
        <f>Constants!N2078</f>
        <v>L</v>
      </c>
      <c r="AH2191" s="6" t="str">
        <f>Constants!O2078</f>
        <v>L1289 : Via - R3 - Redbridge</v>
      </c>
    </row>
    <row r="2192" spans="32:34" ht="18" customHeight="1" x14ac:dyDescent="0.35">
      <c r="AF2192" s="6" t="str">
        <f>Constants!M2079</f>
        <v>Redbridge</v>
      </c>
      <c r="AG2192" s="6" t="str">
        <f>Constants!N2079</f>
        <v>L</v>
      </c>
      <c r="AH2192" s="6" t="str">
        <f>Constants!O2079</f>
        <v>L1303 : City and Hackney Recovery Service</v>
      </c>
    </row>
    <row r="2193" spans="32:34" ht="18" customHeight="1" x14ac:dyDescent="0.35">
      <c r="AF2193" s="6" t="str">
        <f>Constants!M2080</f>
        <v>Redbridge</v>
      </c>
      <c r="AG2193" s="6" t="str">
        <f>Constants!N2080</f>
        <v>L</v>
      </c>
      <c r="AH2193" s="6" t="str">
        <f>Constants!O2080</f>
        <v>L1304 : CGL Havering Adults</v>
      </c>
    </row>
    <row r="2194" spans="32:34" ht="18" customHeight="1" x14ac:dyDescent="0.35">
      <c r="AF2194" s="6" t="str">
        <f>Constants!M2081</f>
        <v>Redbridge</v>
      </c>
      <c r="AG2194" s="6" t="str">
        <f>Constants!N2081</f>
        <v>L</v>
      </c>
      <c r="AH2194" s="6" t="str">
        <f>Constants!O2081</f>
        <v>L1308 : Guy's and St Thomas' NHS Foundation Trust Inpatient Detox Unit</v>
      </c>
    </row>
    <row r="2195" spans="32:34" ht="18" customHeight="1" x14ac:dyDescent="0.35">
      <c r="AF2195" s="6" t="str">
        <f>Constants!M2082</f>
        <v>Redbridge</v>
      </c>
      <c r="AG2195" s="6" t="str">
        <f>Constants!N2082</f>
        <v>Q</v>
      </c>
      <c r="AH2195" s="6" t="str">
        <f>Constants!O2082</f>
        <v>Q1419 : Essex STARS (West)</v>
      </c>
    </row>
    <row r="2196" spans="32:34" ht="18" customHeight="1" x14ac:dyDescent="0.35">
      <c r="AF2196" s="6" t="str">
        <f>Constants!M2083</f>
        <v>Redbridge</v>
      </c>
      <c r="AG2196" s="6" t="str">
        <f>Constants!N2083</f>
        <v>Q</v>
      </c>
      <c r="AH2196" s="6" t="str">
        <f>Constants!O2083</f>
        <v>Q1647 : Via - Passmores House</v>
      </c>
    </row>
    <row r="2197" spans="32:34" ht="18" customHeight="1" x14ac:dyDescent="0.35">
      <c r="AF2197" s="6" t="str">
        <f>Constants!M2084</f>
        <v>Redbridge</v>
      </c>
      <c r="AG2197" s="6" t="str">
        <f>Constants!N2084</f>
        <v>Q</v>
      </c>
      <c r="AH2197" s="6" t="str">
        <f>Constants!O2084</f>
        <v>Q1660 : Open Road Harlow</v>
      </c>
    </row>
    <row r="2198" spans="32:34" ht="18" customHeight="1" x14ac:dyDescent="0.35">
      <c r="AF2198" s="6" t="str">
        <f>Constants!M2085</f>
        <v>Redbridge</v>
      </c>
      <c r="AG2198" s="6" t="str">
        <f>Constants!N2085</f>
        <v>Q</v>
      </c>
      <c r="AH2198" s="6" t="str">
        <f>Constants!O2085</f>
        <v>Q1752 : Community Recovery Essex: Psychosocial Intervention Service (SIS)</v>
      </c>
    </row>
    <row r="2199" spans="32:34" ht="18" customHeight="1" x14ac:dyDescent="0.35">
      <c r="AF2199" s="6" t="str">
        <f>Constants!M2086</f>
        <v>Redbridge</v>
      </c>
      <c r="AG2199" s="6" t="str">
        <f>Constants!N2086</f>
        <v>Q</v>
      </c>
      <c r="AH2199" s="6" t="str">
        <f>Constants!O2086</f>
        <v>Q1763 : Oxygen Inpatient Detox</v>
      </c>
    </row>
    <row r="2200" spans="32:34" ht="18" customHeight="1" x14ac:dyDescent="0.35">
      <c r="AF2200" s="6" t="str">
        <f>Constants!M2087</f>
        <v>Redbridge</v>
      </c>
      <c r="AG2200" s="6" t="str">
        <f>Constants!N2087</f>
        <v>R</v>
      </c>
      <c r="AH2200" s="6" t="str">
        <f>Constants!O2087</f>
        <v>R0468 : Recovery Wolverhampton (Adult)</v>
      </c>
    </row>
    <row r="2201" spans="32:34" ht="18" customHeight="1" x14ac:dyDescent="0.35">
      <c r="AF2201" s="6" t="str">
        <f>Constants!M2088</f>
        <v>Redbridge</v>
      </c>
      <c r="AG2201" s="6" t="str">
        <f>Constants!N2088</f>
        <v>S</v>
      </c>
      <c r="AH2201" s="6" t="str">
        <f>Constants!O2088</f>
        <v>SG309 : THE NELSON TRUST</v>
      </c>
    </row>
    <row r="2202" spans="32:34" ht="18" customHeight="1" x14ac:dyDescent="0.35">
      <c r="AF2202" s="6" t="str">
        <f>Constants!M2089</f>
        <v>Redbridge</v>
      </c>
      <c r="AG2202" s="6" t="str">
        <f>Constants!N2089</f>
        <v>S</v>
      </c>
      <c r="AH2202" s="6" t="str">
        <f>Constants!O2089</f>
        <v>SJ207 : Western Counselling</v>
      </c>
    </row>
    <row r="2203" spans="32:34" ht="18" customHeight="1" x14ac:dyDescent="0.35">
      <c r="AF2203" s="6" t="str">
        <f>Constants!M2090</f>
        <v>Redbridge</v>
      </c>
      <c r="AG2203" s="6" t="str">
        <f>Constants!N2090</f>
        <v>S</v>
      </c>
      <c r="AH2203" s="6" t="str">
        <f>Constants!O2090</f>
        <v>SL205 : PostScript360</v>
      </c>
    </row>
    <row r="2204" spans="32:34" ht="18" customHeight="1" x14ac:dyDescent="0.35">
      <c r="AF2204" s="6" t="str">
        <f>Constants!M2091</f>
        <v>Redbridge</v>
      </c>
      <c r="AG2204" s="6" t="str">
        <f>Constants!N2091</f>
        <v>T</v>
      </c>
      <c r="AH2204" s="6" t="str">
        <f>Constants!O2091</f>
        <v>T1214 : The Level</v>
      </c>
    </row>
    <row r="2205" spans="32:34" ht="18" customHeight="1" x14ac:dyDescent="0.35">
      <c r="AF2205" s="6" t="str">
        <f>Constants!M2092</f>
        <v>Redbridge</v>
      </c>
      <c r="AG2205" s="6" t="str">
        <f>Constants!N2092</f>
        <v>U</v>
      </c>
      <c r="AH2205" s="6" t="str">
        <f>Constants!O2092</f>
        <v>U0515 : Phoenix Futures Sheffield Family Service</v>
      </c>
    </row>
    <row r="2206" spans="32:34" ht="18" customHeight="1" x14ac:dyDescent="0.35">
      <c r="AF2206" s="6" t="str">
        <f>Constants!M2093</f>
        <v>Redcar and Cleveland</v>
      </c>
      <c r="AG2206" s="6" t="str">
        <f>Constants!N2093</f>
        <v>N</v>
      </c>
      <c r="AH2206" s="6" t="str">
        <f>Constants!O2093</f>
        <v>N1010 : County Durham Drug and Alcohol Adult Recovery Service</v>
      </c>
    </row>
    <row r="2207" spans="32:34" ht="18" customHeight="1" x14ac:dyDescent="0.35">
      <c r="AF2207" s="6" t="str">
        <f>Constants!M2094</f>
        <v>Redcar and Cleveland</v>
      </c>
      <c r="AG2207" s="6" t="str">
        <f>Constants!N2094</f>
        <v>N</v>
      </c>
      <c r="AH2207" s="6" t="str">
        <f>Constants!O2094</f>
        <v>N1012 : We Are With You - Redcar and Cleveland Adult</v>
      </c>
    </row>
    <row r="2208" spans="32:34" ht="18" customHeight="1" x14ac:dyDescent="0.35">
      <c r="AF2208" s="6" t="str">
        <f>Constants!M2095</f>
        <v>Redcar and Cleveland</v>
      </c>
      <c r="AG2208" s="6" t="str">
        <f>Constants!N2095</f>
        <v>N</v>
      </c>
      <c r="AH2208" s="6" t="str">
        <f>Constants!O2095</f>
        <v>N1013 : We Are With You - Redcar and Cleveland YP</v>
      </c>
    </row>
    <row r="2209" spans="32:34" ht="18" customHeight="1" x14ac:dyDescent="0.35">
      <c r="AF2209" s="6" t="str">
        <f>Constants!M2096</f>
        <v>Redcar and Cleveland</v>
      </c>
      <c r="AG2209" s="6" t="str">
        <f>Constants!N2096</f>
        <v>N</v>
      </c>
      <c r="AH2209" s="6" t="str">
        <f>Constants!O2096</f>
        <v>N1024 : Hartlepool Adult Substance Misuse Service</v>
      </c>
    </row>
    <row r="2210" spans="32:34" ht="18" customHeight="1" x14ac:dyDescent="0.35">
      <c r="AF2210" s="6" t="str">
        <f>Constants!M2097</f>
        <v>Redcar and Cleveland</v>
      </c>
      <c r="AG2210" s="6" t="str">
        <f>Constants!N2097</f>
        <v>N</v>
      </c>
      <c r="AH2210" s="6" t="str">
        <f>Constants!O2097</f>
        <v>N1032 : START Hartlepool Adult</v>
      </c>
    </row>
    <row r="2211" spans="32:34" ht="18" customHeight="1" x14ac:dyDescent="0.35">
      <c r="AF2211" s="6" t="str">
        <f>Constants!M2098</f>
        <v>Redcar and Cleveland</v>
      </c>
      <c r="AG2211" s="6" t="str">
        <f>Constants!N2098</f>
        <v>U</v>
      </c>
      <c r="AH2211" s="6" t="str">
        <f>Constants!O2098</f>
        <v>U0484 : North Yorkshire Horizons Drug and Alcohol Service (Humankind)</v>
      </c>
    </row>
    <row r="2212" spans="32:34" ht="18" customHeight="1" x14ac:dyDescent="0.35">
      <c r="AF2212" s="6" t="str">
        <f>Constants!M2099</f>
        <v>Redcar and Cleveland</v>
      </c>
      <c r="AG2212" s="6" t="str">
        <f>Constants!N2099</f>
        <v>U</v>
      </c>
      <c r="AH2212" s="6" t="str">
        <f>Constants!O2099</f>
        <v>U0489 : Forward Leeds Adult (Humankind)</v>
      </c>
    </row>
    <row r="2213" spans="32:34" ht="18" customHeight="1" x14ac:dyDescent="0.35">
      <c r="AF2213" s="6" t="str">
        <f>Constants!M2100</f>
        <v>Redcar and Cleveland</v>
      </c>
      <c r="AG2213" s="6" t="str">
        <f>Constants!N2100</f>
        <v>U</v>
      </c>
      <c r="AH2213" s="6" t="str">
        <f>Constants!O2100</f>
        <v>U0494 : East Riding Partnership Treatment Service - Adults</v>
      </c>
    </row>
    <row r="2214" spans="32:34" ht="18" customHeight="1" x14ac:dyDescent="0.35">
      <c r="AF2214" s="6" t="str">
        <f>Constants!M2101</f>
        <v>Redcar and Cleveland</v>
      </c>
      <c r="AG2214" s="6" t="str">
        <f>Constants!N2101</f>
        <v>U</v>
      </c>
      <c r="AH2214" s="6" t="str">
        <f>Constants!O2101</f>
        <v>U0654 : New Vision Bradford Adult (Humankind)</v>
      </c>
    </row>
    <row r="2215" spans="32:34" ht="18" customHeight="1" x14ac:dyDescent="0.35">
      <c r="AF2215" s="6" t="str">
        <f>Constants!M2102</f>
        <v>Richmond upon Thames</v>
      </c>
      <c r="AG2215" s="6" t="str">
        <f>Constants!N2102</f>
        <v>L</v>
      </c>
      <c r="AH2215" s="6" t="str">
        <f>Constants!O2102</f>
        <v>L0899 : Young Peoples Drug &amp; Alcohol Support</v>
      </c>
    </row>
    <row r="2216" spans="32:34" ht="18" customHeight="1" x14ac:dyDescent="0.35">
      <c r="AF2216" s="6" t="str">
        <f>Constants!M2103</f>
        <v>Richmond upon Thames</v>
      </c>
      <c r="AG2216" s="6" t="str">
        <f>Constants!N2103</f>
        <v>L</v>
      </c>
      <c r="AH2216" s="6" t="str">
        <f>Constants!O2103</f>
        <v>L1262 : SLAM ADD Wandsworth Opioid</v>
      </c>
    </row>
    <row r="2217" spans="32:34" ht="18" customHeight="1" x14ac:dyDescent="0.35">
      <c r="AF2217" s="6" t="str">
        <f>Constants!M2104</f>
        <v>Richmond upon Thames</v>
      </c>
      <c r="AG2217" s="6" t="str">
        <f>Constants!N2104</f>
        <v>L</v>
      </c>
      <c r="AH2217" s="6" t="str">
        <f>Constants!O2104</f>
        <v>L1292 : Addictions Recovery Community Hounslow (ARC Hounslow)</v>
      </c>
    </row>
    <row r="2218" spans="32:34" ht="18" customHeight="1" x14ac:dyDescent="0.35">
      <c r="AF2218" s="6" t="str">
        <f>Constants!M2105</f>
        <v>Richmond upon Thames</v>
      </c>
      <c r="AG2218" s="6" t="str">
        <f>Constants!N2105</f>
        <v>L</v>
      </c>
      <c r="AH2218" s="6" t="str">
        <f>Constants!O2105</f>
        <v>L1298 : SLAM ADD Richmond Day Programme</v>
      </c>
    </row>
    <row r="2219" spans="32:34" ht="18" customHeight="1" x14ac:dyDescent="0.35">
      <c r="AF2219" s="6" t="str">
        <f>Constants!M2106</f>
        <v>Richmond upon Thames</v>
      </c>
      <c r="AG2219" s="6" t="str">
        <f>Constants!N2106</f>
        <v>L</v>
      </c>
      <c r="AH2219" s="6" t="str">
        <f>Constants!O2106</f>
        <v>L1299 : SLAM ADD Richmond Alcohol and Non-Opioid</v>
      </c>
    </row>
    <row r="2220" spans="32:34" ht="18" customHeight="1" x14ac:dyDescent="0.35">
      <c r="AF2220" s="6" t="str">
        <f>Constants!M2107</f>
        <v>Richmond upon Thames</v>
      </c>
      <c r="AG2220" s="6" t="str">
        <f>Constants!N2107</f>
        <v>L</v>
      </c>
      <c r="AH2220" s="6" t="str">
        <f>Constants!O2107</f>
        <v>L1300 : SLAM ADD Richmond Opioid</v>
      </c>
    </row>
    <row r="2221" spans="32:34" ht="18" customHeight="1" x14ac:dyDescent="0.35">
      <c r="AF2221" s="6" t="str">
        <f>Constants!M2108</f>
        <v>Richmond upon Thames</v>
      </c>
      <c r="AG2221" s="6" t="str">
        <f>Constants!N2108</f>
        <v>L</v>
      </c>
      <c r="AH2221" s="6" t="str">
        <f>Constants!O2108</f>
        <v>L1314 : Richmond Homeless Pathway</v>
      </c>
    </row>
    <row r="2222" spans="32:34" ht="18" customHeight="1" x14ac:dyDescent="0.35">
      <c r="AF2222" s="6" t="str">
        <f>Constants!M2109</f>
        <v>Richmond upon Thames</v>
      </c>
      <c r="AG2222" s="6" t="str">
        <f>Constants!N2109</f>
        <v>P</v>
      </c>
      <c r="AH2222" s="6" t="str">
        <f>Constants!O2109</f>
        <v>P1089 : I-Access North West Surrey</v>
      </c>
    </row>
    <row r="2223" spans="32:34" ht="18" customHeight="1" x14ac:dyDescent="0.35">
      <c r="AF2223" s="6" t="str">
        <f>Constants!M2110</f>
        <v>Richmond upon Thames</v>
      </c>
      <c r="AG2223" s="6" t="str">
        <f>Constants!N2110</f>
        <v>S</v>
      </c>
      <c r="AH2223" s="6" t="str">
        <f>Constants!O2110</f>
        <v>SG309 : THE NELSON TRUST</v>
      </c>
    </row>
    <row r="2224" spans="32:34" ht="18" customHeight="1" x14ac:dyDescent="0.35">
      <c r="AF2224" s="6" t="str">
        <f>Constants!M2111</f>
        <v>Richmond upon Thames</v>
      </c>
      <c r="AG2224" s="6" t="str">
        <f>Constants!N2111</f>
        <v>S</v>
      </c>
      <c r="AH2224" s="6" t="str">
        <f>Constants!O2111</f>
        <v>SJ302 : BROADWAY LODGE</v>
      </c>
    </row>
    <row r="2225" spans="32:34" ht="18" customHeight="1" x14ac:dyDescent="0.35">
      <c r="AF2225" s="6" t="str">
        <f>Constants!M2112</f>
        <v>Rochdale</v>
      </c>
      <c r="AG2225" s="6" t="str">
        <f>Constants!N2112</f>
        <v>W</v>
      </c>
      <c r="AH2225" s="6" t="str">
        <f>Constants!O2112</f>
        <v>M0083 : Turning Point Stanfield House</v>
      </c>
    </row>
    <row r="2226" spans="32:34" ht="18" customHeight="1" x14ac:dyDescent="0.35">
      <c r="AF2226" s="6" t="str">
        <f>Constants!M2113</f>
        <v>Rochdale</v>
      </c>
      <c r="AG2226" s="6" t="str">
        <f>Constants!N2113</f>
        <v>W</v>
      </c>
      <c r="AH2226" s="6" t="str">
        <f>Constants!O2113</f>
        <v>M0243 : GMMH The Chapman-Barker Unit</v>
      </c>
    </row>
    <row r="2227" spans="32:34" ht="18" customHeight="1" x14ac:dyDescent="0.35">
      <c r="AF2227" s="6" t="str">
        <f>Constants!M2114</f>
        <v>Rochdale</v>
      </c>
      <c r="AG2227" s="6" t="str">
        <f>Constants!N2114</f>
        <v>W</v>
      </c>
      <c r="AH2227" s="6" t="str">
        <f>Constants!O2114</f>
        <v>M0354 : Turning Point Oldham ROAR</v>
      </c>
    </row>
    <row r="2228" spans="32:34" ht="18" customHeight="1" x14ac:dyDescent="0.35">
      <c r="AF2228" s="6" t="str">
        <f>Constants!M2115</f>
        <v>Rochdale</v>
      </c>
      <c r="AG2228" s="6" t="str">
        <f>Constants!N2115</f>
        <v>W</v>
      </c>
      <c r="AH2228" s="6" t="str">
        <f>Constants!O2115</f>
        <v>M0355 : Turning Point Rochdale ROAR</v>
      </c>
    </row>
    <row r="2229" spans="32:34" ht="18" customHeight="1" x14ac:dyDescent="0.35">
      <c r="AF2229" s="6" t="str">
        <f>Constants!M2116</f>
        <v>Rochdale</v>
      </c>
      <c r="AG2229" s="6" t="str">
        <f>Constants!N2116</f>
        <v>W</v>
      </c>
      <c r="AH2229" s="6" t="str">
        <f>Constants!O2116</f>
        <v>M0367 : YMCA Liverpool and Sefton</v>
      </c>
    </row>
    <row r="2230" spans="32:34" ht="18" customHeight="1" x14ac:dyDescent="0.35">
      <c r="AF2230" s="6" t="str">
        <f>Constants!M2117</f>
        <v>Rochdale</v>
      </c>
      <c r="AG2230" s="6" t="str">
        <f>Constants!N2117</f>
        <v>S</v>
      </c>
      <c r="AH2230" s="6" t="str">
        <f>Constants!O2117</f>
        <v>SB317 : StreetScene Bournemouth</v>
      </c>
    </row>
    <row r="2231" spans="32:34" ht="18" customHeight="1" x14ac:dyDescent="0.35">
      <c r="AF2231" s="6" t="str">
        <f>Constants!M2118</f>
        <v>Rochdale</v>
      </c>
      <c r="AG2231" s="6" t="str">
        <f>Constants!N2118</f>
        <v>S</v>
      </c>
      <c r="AH2231" s="6" t="str">
        <f>Constants!O2118</f>
        <v>SJ302 : BROADWAY LODGE</v>
      </c>
    </row>
    <row r="2232" spans="32:34" ht="18" customHeight="1" x14ac:dyDescent="0.35">
      <c r="AF2232" s="6" t="str">
        <f>Constants!M2119</f>
        <v>Rochdale</v>
      </c>
      <c r="AG2232" s="6" t="str">
        <f>Constants!N2119</f>
        <v>S</v>
      </c>
      <c r="AH2232" s="6" t="str">
        <f>Constants!O2119</f>
        <v>SL205 : PostScript360</v>
      </c>
    </row>
    <row r="2233" spans="32:34" ht="18" customHeight="1" x14ac:dyDescent="0.35">
      <c r="AF2233" s="6" t="str">
        <f>Constants!M2120</f>
        <v>Rochdale</v>
      </c>
      <c r="AG2233" s="6" t="str">
        <f>Constants!N2120</f>
        <v>S</v>
      </c>
      <c r="AH2233" s="6" t="str">
        <f>Constants!O2120</f>
        <v>SO203 : Forward Trust - Clouds House</v>
      </c>
    </row>
    <row r="2234" spans="32:34" ht="18" customHeight="1" x14ac:dyDescent="0.35">
      <c r="AF2234" s="6" t="str">
        <f>Constants!M2121</f>
        <v>Rochdale</v>
      </c>
      <c r="AG2234" s="6" t="str">
        <f>Constants!N2121</f>
        <v>W</v>
      </c>
      <c r="AH2234" s="6" t="str">
        <f>Constants!O2121</f>
        <v>W0053 : ACORN</v>
      </c>
    </row>
    <row r="2235" spans="32:34" ht="18" customHeight="1" x14ac:dyDescent="0.35">
      <c r="AF2235" s="6" t="str">
        <f>Constants!M2122</f>
        <v>Rochdale</v>
      </c>
      <c r="AG2235" s="6" t="str">
        <f>Constants!N2122</f>
        <v>W</v>
      </c>
      <c r="AH2235" s="6" t="str">
        <f>Constants!O2122</f>
        <v>W0064 : THOMAS Blackburn</v>
      </c>
    </row>
    <row r="2236" spans="32:34" ht="18" customHeight="1" x14ac:dyDescent="0.35">
      <c r="AF2236" s="6" t="str">
        <f>Constants!M2123</f>
        <v>Rochdale</v>
      </c>
      <c r="AG2236" s="6" t="str">
        <f>Constants!N2123</f>
        <v>W</v>
      </c>
      <c r="AH2236" s="6" t="str">
        <f>Constants!O2123</f>
        <v>W0076 : Early Break Rochdale YP</v>
      </c>
    </row>
    <row r="2237" spans="32:34" ht="18" customHeight="1" x14ac:dyDescent="0.35">
      <c r="AF2237" s="6" t="str">
        <f>Constants!M2124</f>
        <v>Rochdale</v>
      </c>
      <c r="AG2237" s="6" t="str">
        <f>Constants!N2124</f>
        <v>W</v>
      </c>
      <c r="AH2237" s="6" t="str">
        <f>Constants!O2124</f>
        <v>W0444 : Turning Point Smithfield Detox</v>
      </c>
    </row>
    <row r="2238" spans="32:34" ht="18" customHeight="1" x14ac:dyDescent="0.35">
      <c r="AF2238" s="6" t="str">
        <f>Constants!M2125</f>
        <v>Rotherham</v>
      </c>
      <c r="AG2238" s="6" t="str">
        <f>Constants!N2125</f>
        <v>W</v>
      </c>
      <c r="AH2238" s="6" t="str">
        <f>Constants!O2125</f>
        <v>M0037 : Phoenix Futures Wirral Adult Services</v>
      </c>
    </row>
    <row r="2239" spans="32:34" ht="18" customHeight="1" x14ac:dyDescent="0.35">
      <c r="AF2239" s="6" t="str">
        <f>Constants!M2126</f>
        <v>Rotherham</v>
      </c>
      <c r="AG2239" s="6" t="str">
        <f>Constants!N2126</f>
        <v>W</v>
      </c>
      <c r="AH2239" s="6" t="str">
        <f>Constants!O2126</f>
        <v>M0243 : GMMH The Chapman-Barker Unit</v>
      </c>
    </row>
    <row r="2240" spans="32:34" ht="18" customHeight="1" x14ac:dyDescent="0.35">
      <c r="AF2240" s="6" t="str">
        <f>Constants!M2127</f>
        <v>Rotherham</v>
      </c>
      <c r="AG2240" s="6" t="str">
        <f>Constants!N2127</f>
        <v>W</v>
      </c>
      <c r="AH2240" s="6" t="str">
        <f>Constants!O2127</f>
        <v>M0357 : Parkland Place Lancashire</v>
      </c>
    </row>
    <row r="2241" spans="32:34" ht="18" customHeight="1" x14ac:dyDescent="0.35">
      <c r="AF2241" s="6" t="str">
        <f>Constants!M2128</f>
        <v>Rotherham</v>
      </c>
      <c r="AG2241" s="6" t="str">
        <f>Constants!N2128</f>
        <v>Q</v>
      </c>
      <c r="AH2241" s="6" t="str">
        <f>Constants!O2128</f>
        <v>Q1750 : CGL Norfolk Behaviour Change Service</v>
      </c>
    </row>
    <row r="2242" spans="32:34" ht="18" customHeight="1" x14ac:dyDescent="0.35">
      <c r="AF2242" s="6" t="str">
        <f>Constants!M2129</f>
        <v>Rotherham</v>
      </c>
      <c r="AG2242" s="6" t="str">
        <f>Constants!N2129</f>
        <v>R</v>
      </c>
      <c r="AH2242" s="6" t="str">
        <f>Constants!O2129</f>
        <v>R0512 : Humankind Staffordshire</v>
      </c>
    </row>
    <row r="2243" spans="32:34" ht="18" customHeight="1" x14ac:dyDescent="0.35">
      <c r="AF2243" s="6" t="str">
        <f>Constants!M2130</f>
        <v>Rotherham</v>
      </c>
      <c r="AG2243" s="6" t="str">
        <f>Constants!N2130</f>
        <v>T</v>
      </c>
      <c r="AH2243" s="6" t="str">
        <f>Constants!O2130</f>
        <v>T0005 : Derbyshire Recovery Partnership</v>
      </c>
    </row>
    <row r="2244" spans="32:34" ht="18" customHeight="1" x14ac:dyDescent="0.35">
      <c r="AF2244" s="6" t="str">
        <f>Constants!M2131</f>
        <v>Rotherham</v>
      </c>
      <c r="AG2244" s="6" t="str">
        <f>Constants!N2131</f>
        <v>T</v>
      </c>
      <c r="AH2244" s="6" t="str">
        <f>Constants!O2131</f>
        <v>T1175 : Derby City Prescribing Service</v>
      </c>
    </row>
    <row r="2245" spans="32:34" ht="18" customHeight="1" x14ac:dyDescent="0.35">
      <c r="AF2245" s="6" t="str">
        <f>Constants!M2132</f>
        <v>Rotherham</v>
      </c>
      <c r="AG2245" s="6" t="str">
        <f>Constants!N2132</f>
        <v>T</v>
      </c>
      <c r="AH2245" s="6" t="str">
        <f>Constants!O2132</f>
        <v>T1189 : CGL Nottinghamshire - North</v>
      </c>
    </row>
    <row r="2246" spans="32:34" ht="18" customHeight="1" x14ac:dyDescent="0.35">
      <c r="AF2246" s="6" t="str">
        <f>Constants!M2133</f>
        <v>Rotherham</v>
      </c>
      <c r="AG2246" s="6" t="str">
        <f>Constants!N2133</f>
        <v>T</v>
      </c>
      <c r="AH2246" s="6" t="str">
        <f>Constants!O2133</f>
        <v>T1201 : Clean Slate</v>
      </c>
    </row>
    <row r="2247" spans="32:34" ht="18" customHeight="1" x14ac:dyDescent="0.35">
      <c r="AF2247" s="6" t="str">
        <f>Constants!M2134</f>
        <v>Rotherham</v>
      </c>
      <c r="AG2247" s="6" t="str">
        <f>Constants!N2134</f>
        <v>T</v>
      </c>
      <c r="AH2247" s="6" t="str">
        <f>Constants!O2134</f>
        <v>T1221 : Turning Point Leicestershire and Rutland Adult</v>
      </c>
    </row>
    <row r="2248" spans="32:34" ht="18" customHeight="1" x14ac:dyDescent="0.35">
      <c r="AF2248" s="6" t="str">
        <f>Constants!M2135</f>
        <v>Rotherham</v>
      </c>
      <c r="AG2248" s="6" t="str">
        <f>Constants!N2135</f>
        <v>U</v>
      </c>
      <c r="AH2248" s="6" t="str">
        <f>Constants!O2135</f>
        <v>U0039 : Wakefield Inspiring Recovery</v>
      </c>
    </row>
    <row r="2249" spans="32:34" ht="18" customHeight="1" x14ac:dyDescent="0.35">
      <c r="AF2249" s="6" t="str">
        <f>Constants!M2136</f>
        <v>Rotherham</v>
      </c>
      <c r="AG2249" s="6" t="str">
        <f>Constants!N2136</f>
        <v>U</v>
      </c>
      <c r="AH2249" s="6" t="str">
        <f>Constants!O2136</f>
        <v>U0430 : Oasis Recovery Communities Bradford</v>
      </c>
    </row>
    <row r="2250" spans="32:34" ht="18" customHeight="1" x14ac:dyDescent="0.35">
      <c r="AF2250" s="6" t="str">
        <f>Constants!M2137</f>
        <v>Rotherham</v>
      </c>
      <c r="AG2250" s="6" t="str">
        <f>Constants!N2137</f>
        <v>U</v>
      </c>
      <c r="AH2250" s="6" t="str">
        <f>Constants!O2137</f>
        <v>U0484 : North Yorkshire Horizons Drug and Alcohol Service (Humankind)</v>
      </c>
    </row>
    <row r="2251" spans="32:34" ht="18" customHeight="1" x14ac:dyDescent="0.35">
      <c r="AF2251" s="6" t="str">
        <f>Constants!M2138</f>
        <v>Rotherham</v>
      </c>
      <c r="AG2251" s="6" t="str">
        <f>Constants!N2138</f>
        <v>U</v>
      </c>
      <c r="AH2251" s="6" t="str">
        <f>Constants!O2138</f>
        <v>U0489 : Forward Leeds Adult (Humankind)</v>
      </c>
    </row>
    <row r="2252" spans="32:34" ht="18" customHeight="1" x14ac:dyDescent="0.35">
      <c r="AF2252" s="6" t="str">
        <f>Constants!M2139</f>
        <v>Rotherham</v>
      </c>
      <c r="AG2252" s="6" t="str">
        <f>Constants!N2139</f>
        <v>U</v>
      </c>
      <c r="AH2252" s="6" t="str">
        <f>Constants!O2139</f>
        <v>U0509 : Doncaster Drugs Service - CDT</v>
      </c>
    </row>
    <row r="2253" spans="32:34" ht="18" customHeight="1" x14ac:dyDescent="0.35">
      <c r="AF2253" s="6" t="str">
        <f>Constants!M2140</f>
        <v>Rotherham</v>
      </c>
      <c r="AG2253" s="6" t="str">
        <f>Constants!N2140</f>
        <v>U</v>
      </c>
      <c r="AH2253" s="6" t="str">
        <f>Constants!O2140</f>
        <v>U0514 : Phoenix Futures Sheffield Adult Service</v>
      </c>
    </row>
    <row r="2254" spans="32:34" ht="18" customHeight="1" x14ac:dyDescent="0.35">
      <c r="AF2254" s="6" t="str">
        <f>Constants!M2141</f>
        <v>Rotherham</v>
      </c>
      <c r="AG2254" s="6" t="str">
        <f>Constants!N2141</f>
        <v>U</v>
      </c>
      <c r="AH2254" s="6" t="str">
        <f>Constants!O2141</f>
        <v>U0546 : Doncaster SDC - New Beginnings</v>
      </c>
    </row>
    <row r="2255" spans="32:34" ht="18" customHeight="1" x14ac:dyDescent="0.35">
      <c r="AF2255" s="6" t="str">
        <f>Constants!M2142</f>
        <v>Rotherham</v>
      </c>
      <c r="AG2255" s="6" t="str">
        <f>Constants!N2142</f>
        <v>U</v>
      </c>
      <c r="AH2255" s="6" t="str">
        <f>Constants!O2142</f>
        <v>U0577 : Doncaster Criminal Justice Service</v>
      </c>
    </row>
    <row r="2256" spans="32:34" ht="18" customHeight="1" x14ac:dyDescent="0.35">
      <c r="AF2256" s="6" t="str">
        <f>Constants!M2143</f>
        <v>Rotherham</v>
      </c>
      <c r="AG2256" s="6" t="str">
        <f>Constants!N2143</f>
        <v>U</v>
      </c>
      <c r="AH2256" s="6" t="str">
        <f>Constants!O2143</f>
        <v>U0635 : Barnsley Substance Misuse Service (Humankind)</v>
      </c>
    </row>
    <row r="2257" spans="32:34" ht="18" customHeight="1" x14ac:dyDescent="0.35">
      <c r="AF2257" s="6" t="str">
        <f>Constants!M2144</f>
        <v>Rotherham</v>
      </c>
      <c r="AG2257" s="6" t="str">
        <f>Constants!N2144</f>
        <v>U</v>
      </c>
      <c r="AH2257" s="6" t="str">
        <f>Constants!O2144</f>
        <v>U0640 : CGL Rotherham Adult Drug and Alcohol (deactive)</v>
      </c>
    </row>
    <row r="2258" spans="32:34" ht="18" customHeight="1" x14ac:dyDescent="0.35">
      <c r="AF2258" s="6" t="str">
        <f>Constants!M2145</f>
        <v>Rotherham</v>
      </c>
      <c r="AG2258" s="6" t="str">
        <f>Constants!N2145</f>
        <v>U</v>
      </c>
      <c r="AH2258" s="6" t="str">
        <f>Constants!O2145</f>
        <v>U0652 : We Are With You - Rotherham Adult</v>
      </c>
    </row>
    <row r="2259" spans="32:34" ht="18" customHeight="1" x14ac:dyDescent="0.35">
      <c r="AF2259" s="6" t="str">
        <f>Constants!M2146</f>
        <v>Rotherham</v>
      </c>
      <c r="AG2259" s="6" t="str">
        <f>Constants!N2146</f>
        <v>U</v>
      </c>
      <c r="AH2259" s="6" t="str">
        <f>Constants!O2146</f>
        <v>U0653 : We Are With You - Rotherham YP</v>
      </c>
    </row>
    <row r="2260" spans="32:34" ht="18" customHeight="1" x14ac:dyDescent="0.35">
      <c r="AF2260" s="6" t="str">
        <f>Constants!M2147</f>
        <v>Rotherham</v>
      </c>
      <c r="AG2260" s="6" t="str">
        <f>Constants!N2147</f>
        <v>U</v>
      </c>
      <c r="AH2260" s="6" t="str">
        <f>Constants!O2147</f>
        <v>U0654 : New Vision Bradford Adult (Humankind)</v>
      </c>
    </row>
    <row r="2261" spans="32:34" ht="18" customHeight="1" x14ac:dyDescent="0.35">
      <c r="AF2261" s="6" t="str">
        <f>Constants!M2148</f>
        <v>Rotherham</v>
      </c>
      <c r="AG2261" s="6" t="str">
        <f>Constants!N2148</f>
        <v>U</v>
      </c>
      <c r="AH2261" s="6" t="str">
        <f>Constants!O2148</f>
        <v>U0655 : Ark House Rehab Scarborough</v>
      </c>
    </row>
    <row r="2262" spans="32:34" ht="18" customHeight="1" x14ac:dyDescent="0.35">
      <c r="AF2262" s="6" t="str">
        <f>Constants!M2149</f>
        <v>Rotherham</v>
      </c>
      <c r="AG2262" s="6" t="str">
        <f>Constants!N2149</f>
        <v>U</v>
      </c>
      <c r="AH2262" s="6" t="str">
        <f>Constants!O2149</f>
        <v>U0657 : Likewise Sheffield (Humankind)</v>
      </c>
    </row>
    <row r="2263" spans="32:34" ht="18" customHeight="1" x14ac:dyDescent="0.35">
      <c r="AF2263" s="6" t="str">
        <f>Constants!M2150</f>
        <v>Rotherham</v>
      </c>
      <c r="AG2263" s="6" t="str">
        <f>Constants!N2150</f>
        <v>W</v>
      </c>
      <c r="AH2263" s="6" t="str">
        <f>Constants!O2150</f>
        <v>W0017 : PENC Stockport CDT</v>
      </c>
    </row>
    <row r="2264" spans="32:34" ht="18" customHeight="1" x14ac:dyDescent="0.35">
      <c r="AF2264" s="6" t="str">
        <f>Constants!M2151</f>
        <v>Rutland</v>
      </c>
      <c r="AG2264" s="6" t="str">
        <f>Constants!N2151</f>
        <v>S</v>
      </c>
      <c r="AH2264" s="6" t="str">
        <f>Constants!O2151</f>
        <v>SG309 : THE NELSON TRUST</v>
      </c>
    </row>
    <row r="2265" spans="32:34" ht="18" customHeight="1" x14ac:dyDescent="0.35">
      <c r="AF2265" s="6" t="str">
        <f>Constants!M2152</f>
        <v>Rutland</v>
      </c>
      <c r="AG2265" s="6" t="str">
        <f>Constants!N2152</f>
        <v>T</v>
      </c>
      <c r="AH2265" s="6" t="str">
        <f>Constants!O2152</f>
        <v>T0005 : Derbyshire Recovery Partnership</v>
      </c>
    </row>
    <row r="2266" spans="32:34" ht="18" customHeight="1" x14ac:dyDescent="0.35">
      <c r="AF2266" s="6" t="str">
        <f>Constants!M2153</f>
        <v>Rutland</v>
      </c>
      <c r="AG2266" s="6" t="str">
        <f>Constants!N2153</f>
        <v>T</v>
      </c>
      <c r="AH2266" s="6" t="str">
        <f>Constants!O2153</f>
        <v>T1209 : Turning Point Leicester and Leicestershire</v>
      </c>
    </row>
    <row r="2267" spans="32:34" ht="18" customHeight="1" x14ac:dyDescent="0.35">
      <c r="AF2267" s="6" t="str">
        <f>Constants!M2154</f>
        <v>Rutland</v>
      </c>
      <c r="AG2267" s="6" t="str">
        <f>Constants!N2154</f>
        <v>T</v>
      </c>
      <c r="AH2267" s="6" t="str">
        <f>Constants!O2154</f>
        <v>T1214 : The Level</v>
      </c>
    </row>
    <row r="2268" spans="32:34" ht="18" customHeight="1" x14ac:dyDescent="0.35">
      <c r="AF2268" s="6" t="str">
        <f>Constants!M2155</f>
        <v>Rutland</v>
      </c>
      <c r="AG2268" s="6" t="str">
        <f>Constants!N2155</f>
        <v>T</v>
      </c>
      <c r="AH2268" s="6" t="str">
        <f>Constants!O2155</f>
        <v>T1221 : Turning Point Leicestershire and Rutland Adult</v>
      </c>
    </row>
    <row r="2269" spans="32:34" ht="18" customHeight="1" x14ac:dyDescent="0.35">
      <c r="AF2269" s="6" t="str">
        <f>Constants!M2156</f>
        <v>Rutland</v>
      </c>
      <c r="AG2269" s="6" t="str">
        <f>Constants!N2156</f>
        <v>T</v>
      </c>
      <c r="AH2269" s="6" t="str">
        <f>Constants!O2156</f>
        <v>T1231 : Turning Point - Lincolnshire Adult</v>
      </c>
    </row>
    <row r="2270" spans="32:34" ht="18" customHeight="1" x14ac:dyDescent="0.35">
      <c r="AF2270" s="6" t="str">
        <f>Constants!M2157</f>
        <v>Rutland</v>
      </c>
      <c r="AG2270" s="6" t="str">
        <f>Constants!N2157</f>
        <v>U</v>
      </c>
      <c r="AH2270" s="6" t="str">
        <f>Constants!O2157</f>
        <v>U0577 : Doncaster Criminal Justice Service</v>
      </c>
    </row>
    <row r="2271" spans="32:34" ht="18" customHeight="1" x14ac:dyDescent="0.35">
      <c r="AF2271" s="6" t="str">
        <f>Constants!M2158</f>
        <v>Salford</v>
      </c>
      <c r="AG2271" s="6" t="str">
        <f>Constants!N2158</f>
        <v>W</v>
      </c>
      <c r="AH2271" s="6" t="str">
        <f>Constants!O2158</f>
        <v>M0022 : Kaleidoscope Birchwood</v>
      </c>
    </row>
    <row r="2272" spans="32:34" ht="18" customHeight="1" x14ac:dyDescent="0.35">
      <c r="AF2272" s="6" t="str">
        <f>Constants!M2159</f>
        <v>Salford</v>
      </c>
      <c r="AG2272" s="6" t="str">
        <f>Constants!N2159</f>
        <v>W</v>
      </c>
      <c r="AH2272" s="6" t="str">
        <f>Constants!O2159</f>
        <v>M0037 : Phoenix Futures Wirral Adult Services</v>
      </c>
    </row>
    <row r="2273" spans="32:34" ht="18" customHeight="1" x14ac:dyDescent="0.35">
      <c r="AF2273" s="6" t="str">
        <f>Constants!M2160</f>
        <v>Salford</v>
      </c>
      <c r="AG2273" s="6" t="str">
        <f>Constants!N2160</f>
        <v>W</v>
      </c>
      <c r="AH2273" s="6" t="str">
        <f>Constants!O2160</f>
        <v>M0243 : GMMH The Chapman-Barker Unit</v>
      </c>
    </row>
    <row r="2274" spans="32:34" ht="18" customHeight="1" x14ac:dyDescent="0.35">
      <c r="AF2274" s="6" t="str">
        <f>Constants!M2161</f>
        <v>Salford</v>
      </c>
      <c r="AG2274" s="6" t="str">
        <f>Constants!N2161</f>
        <v>W</v>
      </c>
      <c r="AH2274" s="6" t="str">
        <f>Constants!O2161</f>
        <v>M0288 : CGL Manchester RISE</v>
      </c>
    </row>
    <row r="2275" spans="32:34" ht="18" customHeight="1" x14ac:dyDescent="0.35">
      <c r="AF2275" s="6" t="str">
        <f>Constants!M2162</f>
        <v>Salford</v>
      </c>
      <c r="AG2275" s="6" t="str">
        <f>Constants!N2162</f>
        <v>W</v>
      </c>
      <c r="AH2275" s="6" t="str">
        <f>Constants!O2162</f>
        <v>M0297 : THOMAS Community Recovery Salford</v>
      </c>
    </row>
    <row r="2276" spans="32:34" ht="18" customHeight="1" x14ac:dyDescent="0.35">
      <c r="AF2276" s="6" t="str">
        <f>Constants!M2163</f>
        <v>Salford</v>
      </c>
      <c r="AG2276" s="6" t="str">
        <f>Constants!N2163</f>
        <v>W</v>
      </c>
      <c r="AH2276" s="6" t="str">
        <f>Constants!O2163</f>
        <v>M0311 : GMMH Salford Drug &amp; Alcohol Service</v>
      </c>
    </row>
    <row r="2277" spans="32:34" ht="18" customHeight="1" x14ac:dyDescent="0.35">
      <c r="AF2277" s="6" t="str">
        <f>Constants!M2164</f>
        <v>Salford</v>
      </c>
      <c r="AG2277" s="6" t="str">
        <f>Constants!N2164</f>
        <v>W</v>
      </c>
      <c r="AH2277" s="6" t="str">
        <f>Constants!O2164</f>
        <v>M0322 : GMMH Salford Assertive Outreach Team</v>
      </c>
    </row>
    <row r="2278" spans="32:34" ht="18" customHeight="1" x14ac:dyDescent="0.35">
      <c r="AF2278" s="6" t="str">
        <f>Constants!M2165</f>
        <v>Salford</v>
      </c>
      <c r="AG2278" s="6" t="str">
        <f>Constants!N2165</f>
        <v>W</v>
      </c>
      <c r="AH2278" s="6" t="str">
        <f>Constants!O2165</f>
        <v>M0323 : GMMH Salford Young Persons service</v>
      </c>
    </row>
    <row r="2279" spans="32:34" ht="18" customHeight="1" x14ac:dyDescent="0.35">
      <c r="AF2279" s="6" t="str">
        <f>Constants!M2166</f>
        <v>Salford</v>
      </c>
      <c r="AG2279" s="6" t="str">
        <f>Constants!N2166</f>
        <v>W</v>
      </c>
      <c r="AH2279" s="6" t="str">
        <f>Constants!O2166</f>
        <v>M0336 : CGL Tameside</v>
      </c>
    </row>
    <row r="2280" spans="32:34" ht="18" customHeight="1" x14ac:dyDescent="0.35">
      <c r="AF2280" s="6" t="str">
        <f>Constants!M2167</f>
        <v>Salford</v>
      </c>
      <c r="AG2280" s="6" t="str">
        <f>Constants!N2167</f>
        <v>W</v>
      </c>
      <c r="AH2280" s="6" t="str">
        <f>Constants!O2167</f>
        <v>M0338 : Salus Withnell Hall</v>
      </c>
    </row>
    <row r="2281" spans="32:34" ht="18" customHeight="1" x14ac:dyDescent="0.35">
      <c r="AF2281" s="6" t="str">
        <f>Constants!M2168</f>
        <v>Salford</v>
      </c>
      <c r="AG2281" s="6" t="str">
        <f>Constants!N2168</f>
        <v>W</v>
      </c>
      <c r="AH2281" s="6" t="str">
        <f>Constants!O2168</f>
        <v>M0349 : GMMH Bolton Adult Service</v>
      </c>
    </row>
    <row r="2282" spans="32:34" ht="18" customHeight="1" x14ac:dyDescent="0.35">
      <c r="AF2282" s="6" t="str">
        <f>Constants!M2169</f>
        <v>Salford</v>
      </c>
      <c r="AG2282" s="6" t="str">
        <f>Constants!N2169</f>
        <v>W</v>
      </c>
      <c r="AH2282" s="6" t="str">
        <f>Constants!O2169</f>
        <v>M0354 : Turning Point Oldham ROAR</v>
      </c>
    </row>
    <row r="2283" spans="32:34" ht="18" customHeight="1" x14ac:dyDescent="0.35">
      <c r="AF2283" s="6" t="str">
        <f>Constants!M2170</f>
        <v>Salford</v>
      </c>
      <c r="AG2283" s="6" t="str">
        <f>Constants!N2170</f>
        <v>W</v>
      </c>
      <c r="AH2283" s="6" t="str">
        <f>Constants!O2170</f>
        <v>M0355 : Turning Point Rochdale ROAR</v>
      </c>
    </row>
    <row r="2284" spans="32:34" ht="18" customHeight="1" x14ac:dyDescent="0.35">
      <c r="AF2284" s="6" t="str">
        <f>Constants!M2171</f>
        <v>Salford</v>
      </c>
      <c r="AG2284" s="6" t="str">
        <f>Constants!N2171</f>
        <v>W</v>
      </c>
      <c r="AH2284" s="6" t="str">
        <f>Constants!O2171</f>
        <v>M0357 : Parkland Place Lancashire</v>
      </c>
    </row>
    <row r="2285" spans="32:34" ht="18" customHeight="1" x14ac:dyDescent="0.35">
      <c r="AF2285" s="6" t="str">
        <f>Constants!M2172</f>
        <v>Salford</v>
      </c>
      <c r="AG2285" s="6" t="str">
        <f>Constants!N2172</f>
        <v>W</v>
      </c>
      <c r="AH2285" s="6" t="str">
        <f>Constants!O2172</f>
        <v>M0375 : Cumbria Addictions Service (Humankind)</v>
      </c>
    </row>
    <row r="2286" spans="32:34" ht="18" customHeight="1" x14ac:dyDescent="0.35">
      <c r="AF2286" s="6" t="str">
        <f>Constants!M2173</f>
        <v>Salford</v>
      </c>
      <c r="AG2286" s="6" t="str">
        <f>Constants!N2173</f>
        <v>R</v>
      </c>
      <c r="AH2286" s="6" t="str">
        <f>Constants!O2173</f>
        <v>R0512 : Humankind Staffordshire</v>
      </c>
    </row>
    <row r="2287" spans="32:34" ht="18" customHeight="1" x14ac:dyDescent="0.35">
      <c r="AF2287" s="6" t="str">
        <f>Constants!M2174</f>
        <v>Salford</v>
      </c>
      <c r="AG2287" s="6" t="str">
        <f>Constants!N2174</f>
        <v>U</v>
      </c>
      <c r="AH2287" s="6" t="str">
        <f>Constants!O2174</f>
        <v>U0489 : Forward Leeds Adult (Humankind)</v>
      </c>
    </row>
    <row r="2288" spans="32:34" ht="18" customHeight="1" x14ac:dyDescent="0.35">
      <c r="AF2288" s="6" t="str">
        <f>Constants!M2175</f>
        <v>Salford</v>
      </c>
      <c r="AG2288" s="6" t="str">
        <f>Constants!N2175</f>
        <v>U</v>
      </c>
      <c r="AH2288" s="6" t="str">
        <f>Constants!O2175</f>
        <v>U0635 : Barnsley Substance Misuse Service (Humankind)</v>
      </c>
    </row>
    <row r="2289" spans="32:34" ht="18" customHeight="1" x14ac:dyDescent="0.35">
      <c r="AF2289" s="6" t="str">
        <f>Constants!M2176</f>
        <v>Salford</v>
      </c>
      <c r="AG2289" s="6" t="str">
        <f>Constants!N2176</f>
        <v>W</v>
      </c>
      <c r="AH2289" s="6" t="str">
        <f>Constants!O2176</f>
        <v>W0444 : Turning Point Smithfield Detox</v>
      </c>
    </row>
    <row r="2290" spans="32:34" ht="18" customHeight="1" x14ac:dyDescent="0.35">
      <c r="AF2290" s="6" t="str">
        <f>Constants!M2177</f>
        <v>Sandwell</v>
      </c>
      <c r="AG2290" s="6" t="str">
        <f>Constants!N2177</f>
        <v>W</v>
      </c>
      <c r="AH2290" s="6" t="str">
        <f>Constants!O2177</f>
        <v>M0037 : Phoenix Futures Wirral Adult Services</v>
      </c>
    </row>
    <row r="2291" spans="32:34" ht="18" customHeight="1" x14ac:dyDescent="0.35">
      <c r="AF2291" s="6" t="str">
        <f>Constants!M2178</f>
        <v>Sandwell</v>
      </c>
      <c r="AG2291" s="6" t="str">
        <f>Constants!N2178</f>
        <v>P</v>
      </c>
      <c r="AH2291" s="6" t="str">
        <f>Constants!O2178</f>
        <v>P1126 : Phoenix Futures Ophelia House</v>
      </c>
    </row>
    <row r="2292" spans="32:34" ht="18" customHeight="1" x14ac:dyDescent="0.35">
      <c r="AF2292" s="6" t="str">
        <f>Constants!M2179</f>
        <v>Sandwell</v>
      </c>
      <c r="AG2292" s="6" t="str">
        <f>Constants!N2179</f>
        <v>R</v>
      </c>
      <c r="AH2292" s="6" t="str">
        <f>Constants!O2179</f>
        <v>R0036 : CGL Dudley Atlantic Recovery Centre</v>
      </c>
    </row>
    <row r="2293" spans="32:34" ht="18" customHeight="1" x14ac:dyDescent="0.35">
      <c r="AF2293" s="6" t="str">
        <f>Constants!M2180</f>
        <v>Sandwell</v>
      </c>
      <c r="AG2293" s="6" t="str">
        <f>Constants!N2180</f>
        <v>R</v>
      </c>
      <c r="AH2293" s="6" t="str">
        <f>Constants!O2180</f>
        <v>R0092 : BAC O'Connor</v>
      </c>
    </row>
    <row r="2294" spans="32:34" ht="18" customHeight="1" x14ac:dyDescent="0.35">
      <c r="AF2294" s="6" t="str">
        <f>Constants!M2181</f>
        <v>Sandwell</v>
      </c>
      <c r="AG2294" s="6" t="str">
        <f>Constants!N2181</f>
        <v>R</v>
      </c>
      <c r="AH2294" s="6" t="str">
        <f>Constants!O2181</f>
        <v>R0468 : Recovery Wolverhampton (Adult)</v>
      </c>
    </row>
    <row r="2295" spans="32:34" ht="18" customHeight="1" x14ac:dyDescent="0.35">
      <c r="AF2295" s="6" t="str">
        <f>Constants!M2182</f>
        <v>Sandwell</v>
      </c>
      <c r="AG2295" s="6" t="str">
        <f>Constants!N2182</f>
        <v>R</v>
      </c>
      <c r="AH2295" s="6" t="str">
        <f>Constants!O2182</f>
        <v>R0472 : Livingstone House</v>
      </c>
    </row>
    <row r="2296" spans="32:34" ht="18" customHeight="1" x14ac:dyDescent="0.35">
      <c r="AF2296" s="6" t="str">
        <f>Constants!M2183</f>
        <v>Sandwell</v>
      </c>
      <c r="AG2296" s="6" t="str">
        <f>Constants!N2183</f>
        <v>R</v>
      </c>
      <c r="AH2296" s="6" t="str">
        <f>Constants!O2183</f>
        <v>R0473 : IRiS</v>
      </c>
    </row>
    <row r="2297" spans="32:34" ht="18" customHeight="1" x14ac:dyDescent="0.35">
      <c r="AF2297" s="6" t="str">
        <f>Constants!M2184</f>
        <v>Sandwell</v>
      </c>
      <c r="AG2297" s="6" t="str">
        <f>Constants!N2184</f>
        <v>R</v>
      </c>
      <c r="AH2297" s="6" t="str">
        <f>Constants!O2184</f>
        <v>R0479 : Staffordshire Inpatients</v>
      </c>
    </row>
    <row r="2298" spans="32:34" ht="18" customHeight="1" x14ac:dyDescent="0.35">
      <c r="AF2298" s="6" t="str">
        <f>Constants!M2185</f>
        <v>Sandwell</v>
      </c>
      <c r="AG2298" s="6" t="str">
        <f>Constants!N2185</f>
        <v>R</v>
      </c>
      <c r="AH2298" s="6" t="str">
        <f>Constants!O2185</f>
        <v>R0484 : CGL Birmingham ROR - Perry Barr/Ladywood</v>
      </c>
    </row>
    <row r="2299" spans="32:34" ht="18" customHeight="1" x14ac:dyDescent="0.35">
      <c r="AF2299" s="6" t="str">
        <f>Constants!M2186</f>
        <v>Sandwell</v>
      </c>
      <c r="AG2299" s="6" t="str">
        <f>Constants!N2186</f>
        <v>R</v>
      </c>
      <c r="AH2299" s="6" t="str">
        <f>Constants!O2186</f>
        <v>R0487 : CGL Birmingham ROR - Park House</v>
      </c>
    </row>
    <row r="2300" spans="32:34" ht="18" customHeight="1" x14ac:dyDescent="0.35">
      <c r="AF2300" s="6" t="str">
        <f>Constants!M2187</f>
        <v>Sandwell</v>
      </c>
      <c r="AG2300" s="6" t="str">
        <f>Constants!N2187</f>
        <v>R</v>
      </c>
      <c r="AH2300" s="6" t="str">
        <f>Constants!O2187</f>
        <v>R0488 : Worcestershire Recovery Partnership (Adult)</v>
      </c>
    </row>
    <row r="2301" spans="32:34" ht="18" customHeight="1" x14ac:dyDescent="0.35">
      <c r="AF2301" s="6" t="str">
        <f>Constants!M2188</f>
        <v>Sandwell</v>
      </c>
      <c r="AG2301" s="6" t="str">
        <f>Constants!N2188</f>
        <v>R</v>
      </c>
      <c r="AH2301" s="6" t="str">
        <f>Constants!O2188</f>
        <v>R0490 : New Leaf Recovery</v>
      </c>
    </row>
    <row r="2302" spans="32:34" ht="18" customHeight="1" x14ac:dyDescent="0.35">
      <c r="AF2302" s="6" t="str">
        <f>Constants!M2189</f>
        <v>Sandwell</v>
      </c>
      <c r="AG2302" s="6" t="str">
        <f>Constants!N2189</f>
        <v>R</v>
      </c>
      <c r="AH2302" s="6" t="str">
        <f>Constants!O2189</f>
        <v>R0491 : CGL Walsall the Beacon Adult</v>
      </c>
    </row>
    <row r="2303" spans="32:34" ht="18" customHeight="1" x14ac:dyDescent="0.35">
      <c r="AF2303" s="6" t="str">
        <f>Constants!M2190</f>
        <v>Sandwell</v>
      </c>
      <c r="AG2303" s="6" t="str">
        <f>Constants!N2190</f>
        <v>R</v>
      </c>
      <c r="AH2303" s="6" t="str">
        <f>Constants!O2190</f>
        <v>R0512 : Humankind Staffordshire</v>
      </c>
    </row>
    <row r="2304" spans="32:34" ht="18" customHeight="1" x14ac:dyDescent="0.35">
      <c r="AF2304" s="6" t="str">
        <f>Constants!M2191</f>
        <v>Sandwell</v>
      </c>
      <c r="AG2304" s="6" t="str">
        <f>Constants!N2191</f>
        <v>R</v>
      </c>
      <c r="AH2304" s="6" t="str">
        <f>Constants!O2191</f>
        <v>R0518 : MPFT Adult - Staffordshire</v>
      </c>
    </row>
    <row r="2305" spans="32:34" ht="18" customHeight="1" x14ac:dyDescent="0.35">
      <c r="AF2305" s="6" t="str">
        <f>Constants!M2192</f>
        <v>Sandwell</v>
      </c>
      <c r="AG2305" s="6" t="str">
        <f>Constants!N2192</f>
        <v>S</v>
      </c>
      <c r="AH2305" s="6" t="str">
        <f>Constants!O2192</f>
        <v>SD303 : BOSENCE FARM COMMUNITY LTD</v>
      </c>
    </row>
    <row r="2306" spans="32:34" ht="18" customHeight="1" x14ac:dyDescent="0.35">
      <c r="AF2306" s="6" t="str">
        <f>Constants!M2193</f>
        <v>Sandwell</v>
      </c>
      <c r="AG2306" s="6" t="str">
        <f>Constants!N2193</f>
        <v>S</v>
      </c>
      <c r="AH2306" s="6" t="str">
        <f>Constants!O2193</f>
        <v>SJ209 : We Are With You North Somerset</v>
      </c>
    </row>
    <row r="2307" spans="32:34" ht="18" customHeight="1" x14ac:dyDescent="0.35">
      <c r="AF2307" s="6" t="str">
        <f>Constants!M2194</f>
        <v>Sandwell</v>
      </c>
      <c r="AG2307" s="6" t="str">
        <f>Constants!N2194</f>
        <v>S</v>
      </c>
      <c r="AH2307" s="6" t="str">
        <f>Constants!O2194</f>
        <v>SJ302 : BROADWAY LODGE</v>
      </c>
    </row>
    <row r="2308" spans="32:34" ht="18" customHeight="1" x14ac:dyDescent="0.35">
      <c r="AF2308" s="6" t="str">
        <f>Constants!M2195</f>
        <v>Sandwell</v>
      </c>
      <c r="AG2308" s="6" t="str">
        <f>Constants!N2195</f>
        <v>S</v>
      </c>
      <c r="AH2308" s="6" t="str">
        <f>Constants!O2195</f>
        <v>SJ308 : Sefton Park</v>
      </c>
    </row>
    <row r="2309" spans="32:34" ht="18" customHeight="1" x14ac:dyDescent="0.35">
      <c r="AF2309" s="6" t="str">
        <f>Constants!M2196</f>
        <v>Sandwell</v>
      </c>
      <c r="AG2309" s="6" t="str">
        <f>Constants!N2196</f>
        <v>T</v>
      </c>
      <c r="AH2309" s="6" t="str">
        <f>Constants!O2196</f>
        <v>T1219 : Turning Point Leicester Adult</v>
      </c>
    </row>
    <row r="2310" spans="32:34" ht="18" customHeight="1" x14ac:dyDescent="0.35">
      <c r="AF2310" s="6" t="str">
        <f>Constants!M2197</f>
        <v>Sefton</v>
      </c>
      <c r="AG2310" s="6" t="str">
        <f>Constants!N2197</f>
        <v>W</v>
      </c>
      <c r="AH2310" s="6" t="str">
        <f>Constants!O2197</f>
        <v>M0010 : MERC Brook Place</v>
      </c>
    </row>
    <row r="2311" spans="32:34" ht="18" customHeight="1" x14ac:dyDescent="0.35">
      <c r="AF2311" s="6" t="str">
        <f>Constants!M2198</f>
        <v>Sefton</v>
      </c>
      <c r="AG2311" s="6" t="str">
        <f>Constants!N2198</f>
        <v>W</v>
      </c>
      <c r="AH2311" s="6" t="str">
        <f>Constants!O2198</f>
        <v>M0022 : Kaleidoscope Birchwood</v>
      </c>
    </row>
    <row r="2312" spans="32:34" ht="18" customHeight="1" x14ac:dyDescent="0.35">
      <c r="AF2312" s="6" t="str">
        <f>Constants!M2199</f>
        <v>Sefton</v>
      </c>
      <c r="AG2312" s="6" t="str">
        <f>Constants!N2199</f>
        <v>W</v>
      </c>
      <c r="AH2312" s="6" t="str">
        <f>Constants!O2199</f>
        <v>M0052 : MERC Hope Centre Drugs</v>
      </c>
    </row>
    <row r="2313" spans="32:34" ht="18" customHeight="1" x14ac:dyDescent="0.35">
      <c r="AF2313" s="6" t="str">
        <f>Constants!M2200</f>
        <v>Sefton</v>
      </c>
      <c r="AG2313" s="6" t="str">
        <f>Constants!N2200</f>
        <v>W</v>
      </c>
      <c r="AH2313" s="6" t="str">
        <f>Constants!O2200</f>
        <v>M0092 : MERC DRR</v>
      </c>
    </row>
    <row r="2314" spans="32:34" ht="18" customHeight="1" x14ac:dyDescent="0.35">
      <c r="AF2314" s="6" t="str">
        <f>Constants!M2201</f>
        <v>Sefton</v>
      </c>
      <c r="AG2314" s="6" t="str">
        <f>Constants!N2201</f>
        <v>W</v>
      </c>
      <c r="AH2314" s="6" t="str">
        <f>Constants!O2201</f>
        <v>M0119 : Holgate House</v>
      </c>
    </row>
    <row r="2315" spans="32:34" ht="18" customHeight="1" x14ac:dyDescent="0.35">
      <c r="AF2315" s="6" t="str">
        <f>Constants!M2202</f>
        <v>Sefton</v>
      </c>
      <c r="AG2315" s="6" t="str">
        <f>Constants!N2202</f>
        <v>W</v>
      </c>
      <c r="AH2315" s="6" t="str">
        <f>Constants!O2202</f>
        <v>M0168 : MERC Hope Centre Alcohol</v>
      </c>
    </row>
    <row r="2316" spans="32:34" ht="18" customHeight="1" x14ac:dyDescent="0.35">
      <c r="AF2316" s="6" t="str">
        <f>Constants!M2203</f>
        <v>Sefton</v>
      </c>
      <c r="AG2316" s="6" t="str">
        <f>Constants!N2203</f>
        <v>W</v>
      </c>
      <c r="AH2316" s="6" t="str">
        <f>Constants!O2203</f>
        <v>M0309 : Cyngor Alcohol Information Service (CAIS)</v>
      </c>
    </row>
    <row r="2317" spans="32:34" ht="18" customHeight="1" x14ac:dyDescent="0.35">
      <c r="AF2317" s="6" t="str">
        <f>Constants!M2204</f>
        <v>Sefton</v>
      </c>
      <c r="AG2317" s="6" t="str">
        <f>Constants!N2204</f>
        <v>W</v>
      </c>
      <c r="AH2317" s="6" t="str">
        <f>Constants!O2204</f>
        <v>M0310 : Shardale St Annes Limited</v>
      </c>
    </row>
    <row r="2318" spans="32:34" ht="18" customHeight="1" x14ac:dyDescent="0.35">
      <c r="AF2318" s="6" t="str">
        <f>Constants!M2205</f>
        <v>Sefton</v>
      </c>
      <c r="AG2318" s="6" t="str">
        <f>Constants!N2205</f>
        <v>W</v>
      </c>
      <c r="AH2318" s="6" t="str">
        <f>Constants!O2205</f>
        <v>M0342 : We Are With You - Liverpool Integrated Treatment Service</v>
      </c>
    </row>
    <row r="2319" spans="32:34" ht="18" customHeight="1" x14ac:dyDescent="0.35">
      <c r="AF2319" s="6" t="str">
        <f>Constants!M2206</f>
        <v>Sefton</v>
      </c>
      <c r="AG2319" s="6" t="str">
        <f>Constants!N2206</f>
        <v>W</v>
      </c>
      <c r="AH2319" s="6" t="str">
        <f>Constants!O2206</f>
        <v>M0344 : MERC Ambition North Sefton</v>
      </c>
    </row>
    <row r="2320" spans="32:34" ht="18" customHeight="1" x14ac:dyDescent="0.35">
      <c r="AF2320" s="6" t="str">
        <f>Constants!M2207</f>
        <v>Sefton</v>
      </c>
      <c r="AG2320" s="6" t="str">
        <f>Constants!N2207</f>
        <v>W</v>
      </c>
      <c r="AH2320" s="6" t="str">
        <f>Constants!O2207</f>
        <v>M0345 : MERC Ambition South Sefton</v>
      </c>
    </row>
    <row r="2321" spans="32:34" ht="18" customHeight="1" x14ac:dyDescent="0.35">
      <c r="AF2321" s="6" t="str">
        <f>Constants!M2208</f>
        <v>Sefton</v>
      </c>
      <c r="AG2321" s="6" t="str">
        <f>Constants!N2208</f>
        <v>W</v>
      </c>
      <c r="AH2321" s="6" t="str">
        <f>Constants!O2208</f>
        <v>M0367 : YMCA Liverpool and Sefton</v>
      </c>
    </row>
    <row r="2322" spans="32:34" ht="18" customHeight="1" x14ac:dyDescent="0.35">
      <c r="AF2322" s="6" t="str">
        <f>Constants!M2209</f>
        <v>Sefton</v>
      </c>
      <c r="AG2322" s="6" t="str">
        <f>Constants!N2209</f>
        <v>W</v>
      </c>
      <c r="AH2322" s="6" t="str">
        <f>Constants!O2209</f>
        <v>M0372 : Liverpool University Hospitals NHS Foundation Trust</v>
      </c>
    </row>
    <row r="2323" spans="32:34" ht="18" customHeight="1" x14ac:dyDescent="0.35">
      <c r="AF2323" s="6" t="str">
        <f>Constants!M2210</f>
        <v>Sefton</v>
      </c>
      <c r="AG2323" s="6" t="str">
        <f>Constants!N2210</f>
        <v>W</v>
      </c>
      <c r="AH2323" s="6" t="str">
        <f>Constants!O2210</f>
        <v>M0375 : Cumbria Addictions Service (Humankind)</v>
      </c>
    </row>
    <row r="2324" spans="32:34" ht="18" customHeight="1" x14ac:dyDescent="0.35">
      <c r="AF2324" s="6" t="str">
        <f>Constants!M2211</f>
        <v>Sefton</v>
      </c>
      <c r="AG2324" s="6" t="str">
        <f>Constants!N2211</f>
        <v>W</v>
      </c>
      <c r="AH2324" s="6" t="str">
        <f>Constants!O2211</f>
        <v>M0376 : CGL Sefton</v>
      </c>
    </row>
    <row r="2325" spans="32:34" ht="18" customHeight="1" x14ac:dyDescent="0.35">
      <c r="AF2325" s="6" t="str">
        <f>Constants!M2212</f>
        <v>Sefton</v>
      </c>
      <c r="AG2325" s="6" t="str">
        <f>Constants!N2212</f>
        <v>W</v>
      </c>
      <c r="AH2325" s="6" t="str">
        <f>Constants!O2212</f>
        <v>M0379 : CGL Sefton YP</v>
      </c>
    </row>
    <row r="2326" spans="32:34" ht="18" customHeight="1" x14ac:dyDescent="0.35">
      <c r="AF2326" s="6" t="str">
        <f>Constants!M2213</f>
        <v>Sefton</v>
      </c>
      <c r="AG2326" s="6" t="str">
        <f>Constants!N2213</f>
        <v>S</v>
      </c>
      <c r="AH2326" s="6" t="str">
        <f>Constants!O2213</f>
        <v>SK317 : Somewhere House</v>
      </c>
    </row>
    <row r="2327" spans="32:34" ht="18" customHeight="1" x14ac:dyDescent="0.35">
      <c r="AF2327" s="6" t="str">
        <f>Constants!M2214</f>
        <v>Sefton</v>
      </c>
      <c r="AG2327" s="6" t="str">
        <f>Constants!N2214</f>
        <v>U</v>
      </c>
      <c r="AH2327" s="6" t="str">
        <f>Constants!O2214</f>
        <v>U0484 : North Yorkshire Horizons Drug and Alcohol Service (Humankind)</v>
      </c>
    </row>
    <row r="2328" spans="32:34" ht="18" customHeight="1" x14ac:dyDescent="0.35">
      <c r="AF2328" s="6" t="str">
        <f>Constants!M2215</f>
        <v>Sefton</v>
      </c>
      <c r="AG2328" s="6" t="str">
        <f>Constants!N2215</f>
        <v>U</v>
      </c>
      <c r="AH2328" s="6" t="str">
        <f>Constants!O2215</f>
        <v>U0489 : Forward Leeds Adult (Humankind)</v>
      </c>
    </row>
    <row r="2329" spans="32:34" ht="18" customHeight="1" x14ac:dyDescent="0.35">
      <c r="AF2329" s="6" t="str">
        <f>Constants!M2216</f>
        <v>Sefton</v>
      </c>
      <c r="AG2329" s="6" t="str">
        <f>Constants!N2216</f>
        <v>U</v>
      </c>
      <c r="AH2329" s="6" t="str">
        <f>Constants!O2216</f>
        <v>U0514 : Phoenix Futures Sheffield Adult Service</v>
      </c>
    </row>
    <row r="2330" spans="32:34" ht="18" customHeight="1" x14ac:dyDescent="0.35">
      <c r="AF2330" s="6" t="str">
        <f>Constants!M2217</f>
        <v>Sefton</v>
      </c>
      <c r="AG2330" s="6" t="str">
        <f>Constants!N2217</f>
        <v>W</v>
      </c>
      <c r="AH2330" s="6" t="str">
        <f>Constants!O2217</f>
        <v>W0053 : ACORN</v>
      </c>
    </row>
    <row r="2331" spans="32:34" ht="18" customHeight="1" x14ac:dyDescent="0.35">
      <c r="AF2331" s="6" t="str">
        <f>Constants!M2218</f>
        <v>Sefton</v>
      </c>
      <c r="AG2331" s="6" t="str">
        <f>Constants!N2218</f>
        <v>W</v>
      </c>
      <c r="AH2331" s="6" t="str">
        <f>Constants!O2218</f>
        <v>W0064 : THOMAS Blackburn</v>
      </c>
    </row>
    <row r="2332" spans="32:34" ht="18" customHeight="1" x14ac:dyDescent="0.35">
      <c r="AF2332" s="6" t="str">
        <f>Constants!M2219</f>
        <v>Sefton</v>
      </c>
      <c r="AG2332" s="6" t="str">
        <f>Constants!N2219</f>
        <v>W</v>
      </c>
      <c r="AH2332" s="6" t="str">
        <f>Constants!O2219</f>
        <v>W0444 : Turning Point Smithfield Detox</v>
      </c>
    </row>
    <row r="2333" spans="32:34" ht="18" customHeight="1" x14ac:dyDescent="0.35">
      <c r="AF2333" s="6" t="str">
        <f>Constants!M2220</f>
        <v>Sheffield</v>
      </c>
      <c r="AG2333" s="6" t="str">
        <f>Constants!N2220</f>
        <v>W</v>
      </c>
      <c r="AH2333" s="6" t="str">
        <f>Constants!O2220</f>
        <v>M0243 : GMMH The Chapman-Barker Unit</v>
      </c>
    </row>
    <row r="2334" spans="32:34" ht="18" customHeight="1" x14ac:dyDescent="0.35">
      <c r="AF2334" s="6" t="str">
        <f>Constants!M2221</f>
        <v>Sheffield</v>
      </c>
      <c r="AG2334" s="6" t="str">
        <f>Constants!N2221</f>
        <v>W</v>
      </c>
      <c r="AH2334" s="6" t="str">
        <f>Constants!O2221</f>
        <v>M0338 : Salus Withnell Hall</v>
      </c>
    </row>
    <row r="2335" spans="32:34" ht="18" customHeight="1" x14ac:dyDescent="0.35">
      <c r="AF2335" s="6" t="str">
        <f>Constants!M2222</f>
        <v>Sheffield</v>
      </c>
      <c r="AG2335" s="6" t="str">
        <f>Constants!N2222</f>
        <v>N</v>
      </c>
      <c r="AH2335" s="6" t="str">
        <f>Constants!O2222</f>
        <v>N1010 : County Durham Drug and Alcohol Adult Recovery Service</v>
      </c>
    </row>
    <row r="2336" spans="32:34" ht="18" customHeight="1" x14ac:dyDescent="0.35">
      <c r="AF2336" s="6" t="str">
        <f>Constants!M2223</f>
        <v>Sheffield</v>
      </c>
      <c r="AG2336" s="6" t="str">
        <f>Constants!N2223</f>
        <v>P</v>
      </c>
      <c r="AH2336" s="6" t="str">
        <f>Constants!O2223</f>
        <v>P0034 : Yeldall Manor</v>
      </c>
    </row>
    <row r="2337" spans="32:34" ht="18" customHeight="1" x14ac:dyDescent="0.35">
      <c r="AF2337" s="6" t="str">
        <f>Constants!M2224</f>
        <v>Sheffield</v>
      </c>
      <c r="AG2337" s="6" t="str">
        <f>Constants!N2224</f>
        <v>P</v>
      </c>
      <c r="AH2337" s="6" t="str">
        <f>Constants!O2224</f>
        <v>P1076 : Oxfordshire Roads to Recovery</v>
      </c>
    </row>
    <row r="2338" spans="32:34" ht="18" customHeight="1" x14ac:dyDescent="0.35">
      <c r="AF2338" s="6" t="str">
        <f>Constants!M2225</f>
        <v>Sheffield</v>
      </c>
      <c r="AG2338" s="6" t="str">
        <f>Constants!N2225</f>
        <v>Q</v>
      </c>
      <c r="AH2338" s="6" t="str">
        <f>Constants!O2225</f>
        <v>Q1311 : Hebron Trust</v>
      </c>
    </row>
    <row r="2339" spans="32:34" ht="18" customHeight="1" x14ac:dyDescent="0.35">
      <c r="AF2339" s="6" t="str">
        <f>Constants!M2226</f>
        <v>Sheffield</v>
      </c>
      <c r="AG2339" s="6" t="str">
        <f>Constants!N2226</f>
        <v>R</v>
      </c>
      <c r="AH2339" s="6" t="str">
        <f>Constants!O2226</f>
        <v>R0516 : With You at Stoke-on-Trent Adult</v>
      </c>
    </row>
    <row r="2340" spans="32:34" ht="18" customHeight="1" x14ac:dyDescent="0.35">
      <c r="AF2340" s="6" t="str">
        <f>Constants!M2227</f>
        <v>Sheffield</v>
      </c>
      <c r="AG2340" s="6" t="str">
        <f>Constants!N2227</f>
        <v>S</v>
      </c>
      <c r="AH2340" s="6" t="str">
        <f>Constants!O2227</f>
        <v>SG309 : THE NELSON TRUST</v>
      </c>
    </row>
    <row r="2341" spans="32:34" ht="18" customHeight="1" x14ac:dyDescent="0.35">
      <c r="AF2341" s="6" t="str">
        <f>Constants!M2228</f>
        <v>Sheffield</v>
      </c>
      <c r="AG2341" s="6" t="str">
        <f>Constants!N2228</f>
        <v>T</v>
      </c>
      <c r="AH2341" s="6" t="str">
        <f>Constants!O2228</f>
        <v>T0005 : Derbyshire Recovery Partnership</v>
      </c>
    </row>
    <row r="2342" spans="32:34" ht="18" customHeight="1" x14ac:dyDescent="0.35">
      <c r="AF2342" s="6" t="str">
        <f>Constants!M2229</f>
        <v>Sheffield</v>
      </c>
      <c r="AG2342" s="6" t="str">
        <f>Constants!N2229</f>
        <v>T</v>
      </c>
      <c r="AH2342" s="6" t="str">
        <f>Constants!O2229</f>
        <v>T1175 : Derby City Prescribing Service</v>
      </c>
    </row>
    <row r="2343" spans="32:34" ht="18" customHeight="1" x14ac:dyDescent="0.35">
      <c r="AF2343" s="6" t="str">
        <f>Constants!M2230</f>
        <v>Sheffield</v>
      </c>
      <c r="AG2343" s="6" t="str">
        <f>Constants!N2230</f>
        <v>T</v>
      </c>
      <c r="AH2343" s="6" t="str">
        <f>Constants!O2230</f>
        <v>T1209 : Turning Point Leicester and Leicestershire</v>
      </c>
    </row>
    <row r="2344" spans="32:34" ht="18" customHeight="1" x14ac:dyDescent="0.35">
      <c r="AF2344" s="6" t="str">
        <f>Constants!M2231</f>
        <v>Sheffield</v>
      </c>
      <c r="AG2344" s="6" t="str">
        <f>Constants!N2231</f>
        <v>U</v>
      </c>
      <c r="AH2344" s="6" t="str">
        <f>Constants!O2231</f>
        <v>U0489 : Forward Leeds Adult (Humankind)</v>
      </c>
    </row>
    <row r="2345" spans="32:34" ht="18" customHeight="1" x14ac:dyDescent="0.35">
      <c r="AF2345" s="6" t="str">
        <f>Constants!M2232</f>
        <v>Sheffield</v>
      </c>
      <c r="AG2345" s="6" t="str">
        <f>Constants!N2232</f>
        <v>U</v>
      </c>
      <c r="AH2345" s="6" t="str">
        <f>Constants!O2232</f>
        <v>U0505 : Sheffield Treatment and Recovery Team (NHS) - Deactive</v>
      </c>
    </row>
    <row r="2346" spans="32:34" ht="18" customHeight="1" x14ac:dyDescent="0.35">
      <c r="AF2346" s="6" t="str">
        <f>Constants!M2233</f>
        <v>Sheffield</v>
      </c>
      <c r="AG2346" s="6" t="str">
        <f>Constants!N2233</f>
        <v>U</v>
      </c>
      <c r="AH2346" s="6" t="str">
        <f>Constants!O2233</f>
        <v>U0509 : Doncaster Drugs Service - CDT</v>
      </c>
    </row>
    <row r="2347" spans="32:34" ht="18" customHeight="1" x14ac:dyDescent="0.35">
      <c r="AF2347" s="6" t="str">
        <f>Constants!M2234</f>
        <v>Sheffield</v>
      </c>
      <c r="AG2347" s="6" t="str">
        <f>Constants!N2234</f>
        <v>U</v>
      </c>
      <c r="AH2347" s="6" t="str">
        <f>Constants!O2234</f>
        <v>U0514 : Phoenix Futures Sheffield Adult Service</v>
      </c>
    </row>
    <row r="2348" spans="32:34" ht="18" customHeight="1" x14ac:dyDescent="0.35">
      <c r="AF2348" s="6" t="str">
        <f>Constants!M2235</f>
        <v>Sheffield</v>
      </c>
      <c r="AG2348" s="6" t="str">
        <f>Constants!N2235</f>
        <v>U</v>
      </c>
      <c r="AH2348" s="6" t="str">
        <f>Constants!O2235</f>
        <v>U0515 : Phoenix Futures Sheffield Family Service</v>
      </c>
    </row>
    <row r="2349" spans="32:34" ht="18" customHeight="1" x14ac:dyDescent="0.35">
      <c r="AF2349" s="6" t="str">
        <f>Constants!M2236</f>
        <v>Sheffield</v>
      </c>
      <c r="AG2349" s="6" t="str">
        <f>Constants!N2236</f>
        <v>U</v>
      </c>
      <c r="AH2349" s="6" t="str">
        <f>Constants!O2236</f>
        <v>U0546 : Doncaster SDC - New Beginnings</v>
      </c>
    </row>
    <row r="2350" spans="32:34" ht="18" customHeight="1" x14ac:dyDescent="0.35">
      <c r="AF2350" s="6" t="str">
        <f>Constants!M2237</f>
        <v>Sheffield</v>
      </c>
      <c r="AG2350" s="6" t="str">
        <f>Constants!N2237</f>
        <v>U</v>
      </c>
      <c r="AH2350" s="6" t="str">
        <f>Constants!O2237</f>
        <v>U0589 : CGL Sheffield YP</v>
      </c>
    </row>
    <row r="2351" spans="32:34" ht="18" customHeight="1" x14ac:dyDescent="0.35">
      <c r="AF2351" s="6" t="str">
        <f>Constants!M2238</f>
        <v>Sheffield</v>
      </c>
      <c r="AG2351" s="6" t="str">
        <f>Constants!N2238</f>
        <v>U</v>
      </c>
      <c r="AH2351" s="6" t="str">
        <f>Constants!O2238</f>
        <v>U0593 : Sheffield Treatment &amp; Recovery Team (NHS) Alcohol - Deactive</v>
      </c>
    </row>
    <row r="2352" spans="32:34" ht="18" customHeight="1" x14ac:dyDescent="0.35">
      <c r="AF2352" s="6" t="str">
        <f>Constants!M2239</f>
        <v>Sheffield</v>
      </c>
      <c r="AG2352" s="6" t="str">
        <f>Constants!N2239</f>
        <v>U</v>
      </c>
      <c r="AH2352" s="6" t="str">
        <f>Constants!O2239</f>
        <v>U0635 : Barnsley Substance Misuse Service (Humankind)</v>
      </c>
    </row>
    <row r="2353" spans="32:34" ht="18" customHeight="1" x14ac:dyDescent="0.35">
      <c r="AF2353" s="6" t="str">
        <f>Constants!M2240</f>
        <v>Sheffield</v>
      </c>
      <c r="AG2353" s="6" t="str">
        <f>Constants!N2240</f>
        <v>U</v>
      </c>
      <c r="AH2353" s="6" t="str">
        <f>Constants!O2240</f>
        <v>U0640 : CGL Rotherham Adult Drug and Alcohol (deactive)</v>
      </c>
    </row>
    <row r="2354" spans="32:34" ht="18" customHeight="1" x14ac:dyDescent="0.35">
      <c r="AF2354" s="6" t="str">
        <f>Constants!M2241</f>
        <v>Sheffield</v>
      </c>
      <c r="AG2354" s="6" t="str">
        <f>Constants!N2241</f>
        <v>U</v>
      </c>
      <c r="AH2354" s="6" t="str">
        <f>Constants!O2241</f>
        <v>U0652 : We Are With You - Rotherham Adult</v>
      </c>
    </row>
    <row r="2355" spans="32:34" ht="18" customHeight="1" x14ac:dyDescent="0.35">
      <c r="AF2355" s="6" t="str">
        <f>Constants!M2242</f>
        <v>Sheffield</v>
      </c>
      <c r="AG2355" s="6" t="str">
        <f>Constants!N2242</f>
        <v>U</v>
      </c>
      <c r="AH2355" s="6" t="str">
        <f>Constants!O2242</f>
        <v>U0655 : Ark House Rehab Scarborough</v>
      </c>
    </row>
    <row r="2356" spans="32:34" ht="18" customHeight="1" x14ac:dyDescent="0.35">
      <c r="AF2356" s="6" t="str">
        <f>Constants!M2243</f>
        <v>Sheffield</v>
      </c>
      <c r="AG2356" s="6" t="str">
        <f>Constants!N2243</f>
        <v>U</v>
      </c>
      <c r="AH2356" s="6" t="str">
        <f>Constants!O2243</f>
        <v>U0656 : Aspire Drug &amp; Alcohol Inpatient Doncaster</v>
      </c>
    </row>
    <row r="2357" spans="32:34" ht="18" customHeight="1" x14ac:dyDescent="0.35">
      <c r="AF2357" s="6" t="str">
        <f>Constants!M2244</f>
        <v>Sheffield</v>
      </c>
      <c r="AG2357" s="6" t="str">
        <f>Constants!N2244</f>
        <v>U</v>
      </c>
      <c r="AH2357" s="6" t="str">
        <f>Constants!O2244</f>
        <v>U0657 : Likewise Sheffield (Humankind)</v>
      </c>
    </row>
    <row r="2358" spans="32:34" ht="18" customHeight="1" x14ac:dyDescent="0.35">
      <c r="AF2358" s="6" t="str">
        <f>Constants!M2245</f>
        <v>Shropshire</v>
      </c>
      <c r="AG2358" s="6" t="str">
        <f>Constants!N2245</f>
        <v>W</v>
      </c>
      <c r="AH2358" s="6" t="str">
        <f>Constants!O2245</f>
        <v>M0022 : Kaleidoscope Birchwood</v>
      </c>
    </row>
    <row r="2359" spans="32:34" ht="18" customHeight="1" x14ac:dyDescent="0.35">
      <c r="AF2359" s="6" t="str">
        <f>Constants!M2246</f>
        <v>Shropshire</v>
      </c>
      <c r="AG2359" s="6" t="str">
        <f>Constants!N2246</f>
        <v>W</v>
      </c>
      <c r="AH2359" s="6" t="str">
        <f>Constants!O2246</f>
        <v>M0037 : Phoenix Futures Wirral Adult Services</v>
      </c>
    </row>
    <row r="2360" spans="32:34" ht="18" customHeight="1" x14ac:dyDescent="0.35">
      <c r="AF2360" s="6" t="str">
        <f>Constants!M2247</f>
        <v>Shropshire</v>
      </c>
      <c r="AG2360" s="6" t="str">
        <f>Constants!N2247</f>
        <v>W</v>
      </c>
      <c r="AH2360" s="6" t="str">
        <f>Constants!O2247</f>
        <v>M0083 : Turning Point Stanfield House</v>
      </c>
    </row>
    <row r="2361" spans="32:34" ht="18" customHeight="1" x14ac:dyDescent="0.35">
      <c r="AF2361" s="6" t="str">
        <f>Constants!M2248</f>
        <v>Shropshire</v>
      </c>
      <c r="AG2361" s="6" t="str">
        <f>Constants!N2248</f>
        <v>W</v>
      </c>
      <c r="AH2361" s="6" t="str">
        <f>Constants!O2248</f>
        <v>M0289 : Turning Point Leigh Bank</v>
      </c>
    </row>
    <row r="2362" spans="32:34" ht="18" customHeight="1" x14ac:dyDescent="0.35">
      <c r="AF2362" s="6" t="str">
        <f>Constants!M2249</f>
        <v>Shropshire</v>
      </c>
      <c r="AG2362" s="6" t="str">
        <f>Constants!N2249</f>
        <v>W</v>
      </c>
      <c r="AH2362" s="6" t="str">
        <f>Constants!O2249</f>
        <v>M0309 : Cyngor Alcohol Information Service (CAIS)</v>
      </c>
    </row>
    <row r="2363" spans="32:34" ht="18" customHeight="1" x14ac:dyDescent="0.35">
      <c r="AF2363" s="6" t="str">
        <f>Constants!M2250</f>
        <v>Shropshire</v>
      </c>
      <c r="AG2363" s="6" t="str">
        <f>Constants!N2250</f>
        <v>W</v>
      </c>
      <c r="AH2363" s="6" t="str">
        <f>Constants!O2250</f>
        <v>M0375 : Cumbria Addictions Service (Humankind)</v>
      </c>
    </row>
    <row r="2364" spans="32:34" ht="18" customHeight="1" x14ac:dyDescent="0.35">
      <c r="AF2364" s="6" t="str">
        <f>Constants!M2251</f>
        <v>Shropshire</v>
      </c>
      <c r="AG2364" s="6" t="str">
        <f>Constants!N2251</f>
        <v>P</v>
      </c>
      <c r="AH2364" s="6" t="str">
        <f>Constants!O2251</f>
        <v>P0034 : Yeldall Manor</v>
      </c>
    </row>
    <row r="2365" spans="32:34" ht="18" customHeight="1" x14ac:dyDescent="0.35">
      <c r="AF2365" s="6" t="str">
        <f>Constants!M2252</f>
        <v>Shropshire</v>
      </c>
      <c r="AG2365" s="6" t="str">
        <f>Constants!N2252</f>
        <v>P</v>
      </c>
      <c r="AH2365" s="6" t="str">
        <f>Constants!O2252</f>
        <v>P1125 : Addiction Recovery Centre Portsmouth</v>
      </c>
    </row>
    <row r="2366" spans="32:34" ht="18" customHeight="1" x14ac:dyDescent="0.35">
      <c r="AF2366" s="6" t="str">
        <f>Constants!M2253</f>
        <v>Shropshire</v>
      </c>
      <c r="AG2366" s="6" t="str">
        <f>Constants!N2253</f>
        <v>R</v>
      </c>
      <c r="AH2366" s="6" t="str">
        <f>Constants!O2253</f>
        <v>R0468 : Recovery Wolverhampton (Adult)</v>
      </c>
    </row>
    <row r="2367" spans="32:34" ht="18" customHeight="1" x14ac:dyDescent="0.35">
      <c r="AF2367" s="6" t="str">
        <f>Constants!M2254</f>
        <v>Shropshire</v>
      </c>
      <c r="AG2367" s="6" t="str">
        <f>Constants!N2254</f>
        <v>R</v>
      </c>
      <c r="AH2367" s="6" t="str">
        <f>Constants!O2254</f>
        <v>R0473 : IRiS</v>
      </c>
    </row>
    <row r="2368" spans="32:34" ht="18" customHeight="1" x14ac:dyDescent="0.35">
      <c r="AF2368" s="6" t="str">
        <f>Constants!M2255</f>
        <v>Shropshire</v>
      </c>
      <c r="AG2368" s="6" t="str">
        <f>Constants!N2255</f>
        <v>R</v>
      </c>
      <c r="AH2368" s="6" t="str">
        <f>Constants!O2255</f>
        <v>R0488 : Worcestershire Recovery Partnership (Adult)</v>
      </c>
    </row>
    <row r="2369" spans="32:34" ht="18" customHeight="1" x14ac:dyDescent="0.35">
      <c r="AF2369" s="6" t="str">
        <f>Constants!M2256</f>
        <v>Shropshire</v>
      </c>
      <c r="AG2369" s="6" t="str">
        <f>Constants!N2256</f>
        <v>R</v>
      </c>
      <c r="AH2369" s="6" t="str">
        <f>Constants!O2256</f>
        <v>R0499 : Shropshire Recovery Partnership - Adult</v>
      </c>
    </row>
    <row r="2370" spans="32:34" ht="18" customHeight="1" x14ac:dyDescent="0.35">
      <c r="AF2370" s="6" t="str">
        <f>Constants!M2257</f>
        <v>Shropshire</v>
      </c>
      <c r="AG2370" s="6" t="str">
        <f>Constants!N2257</f>
        <v>R</v>
      </c>
      <c r="AH2370" s="6" t="str">
        <f>Constants!O2257</f>
        <v>R0500 : Shropshire Recovery YP</v>
      </c>
    </row>
    <row r="2371" spans="32:34" ht="18" customHeight="1" x14ac:dyDescent="0.35">
      <c r="AF2371" s="6" t="str">
        <f>Constants!M2258</f>
        <v>Shropshire</v>
      </c>
      <c r="AG2371" s="6" t="str">
        <f>Constants!N2258</f>
        <v>R</v>
      </c>
      <c r="AH2371" s="6" t="str">
        <f>Constants!O2258</f>
        <v>R0507 : Inclusion Telford Adult Service (Telford STARS)</v>
      </c>
    </row>
    <row r="2372" spans="32:34" ht="18" customHeight="1" x14ac:dyDescent="0.35">
      <c r="AF2372" s="6" t="str">
        <f>Constants!M2259</f>
        <v>Shropshire</v>
      </c>
      <c r="AG2372" s="6" t="str">
        <f>Constants!N2259</f>
        <v>R</v>
      </c>
      <c r="AH2372" s="6" t="str">
        <f>Constants!O2259</f>
        <v>R0512 : Humankind Staffordshire</v>
      </c>
    </row>
    <row r="2373" spans="32:34" ht="18" customHeight="1" x14ac:dyDescent="0.35">
      <c r="AF2373" s="6" t="str">
        <f>Constants!M2260</f>
        <v>Shropshire</v>
      </c>
      <c r="AG2373" s="6" t="str">
        <f>Constants!N2260</f>
        <v>R</v>
      </c>
      <c r="AH2373" s="6" t="str">
        <f>Constants!O2260</f>
        <v>R0514 : Turning Point Adult</v>
      </c>
    </row>
    <row r="2374" spans="32:34" ht="18" customHeight="1" x14ac:dyDescent="0.35">
      <c r="AF2374" s="6" t="str">
        <f>Constants!M2261</f>
        <v>Shropshire</v>
      </c>
      <c r="AG2374" s="6" t="str">
        <f>Constants!N2261</f>
        <v>U</v>
      </c>
      <c r="AH2374" s="6" t="str">
        <f>Constants!O2261</f>
        <v>U0484 : North Yorkshire Horizons Drug and Alcohol Service (Humankind)</v>
      </c>
    </row>
    <row r="2375" spans="32:34" ht="18" customHeight="1" x14ac:dyDescent="0.35">
      <c r="AF2375" s="6" t="str">
        <f>Constants!M2262</f>
        <v>Shropshire</v>
      </c>
      <c r="AG2375" s="6" t="str">
        <f>Constants!N2262</f>
        <v>U</v>
      </c>
      <c r="AH2375" s="6" t="str">
        <f>Constants!O2262</f>
        <v>U0514 : Phoenix Futures Sheffield Adult Service</v>
      </c>
    </row>
    <row r="2376" spans="32:34" ht="18" customHeight="1" x14ac:dyDescent="0.35">
      <c r="AF2376" s="6" t="str">
        <f>Constants!M2263</f>
        <v>Slough</v>
      </c>
      <c r="AG2376" s="6" t="str">
        <f>Constants!N2263</f>
        <v>L</v>
      </c>
      <c r="AH2376" s="6" t="str">
        <f>Constants!O2263</f>
        <v>L1292 : Addictions Recovery Community Hounslow (ARC Hounslow)</v>
      </c>
    </row>
    <row r="2377" spans="32:34" ht="18" customHeight="1" x14ac:dyDescent="0.35">
      <c r="AF2377" s="6" t="str">
        <f>Constants!M2264</f>
        <v>Slough</v>
      </c>
      <c r="AG2377" s="6" t="str">
        <f>Constants!N2264</f>
        <v>W</v>
      </c>
      <c r="AH2377" s="6" t="str">
        <f>Constants!O2264</f>
        <v>M0037 : Phoenix Futures Wirral Adult Services</v>
      </c>
    </row>
    <row r="2378" spans="32:34" ht="18" customHeight="1" x14ac:dyDescent="0.35">
      <c r="AF2378" s="6" t="str">
        <f>Constants!M2265</f>
        <v>Slough</v>
      </c>
      <c r="AG2378" s="6" t="str">
        <f>Constants!N2265</f>
        <v>W</v>
      </c>
      <c r="AH2378" s="6" t="str">
        <f>Constants!O2265</f>
        <v>M0083 : Turning Point Stanfield House</v>
      </c>
    </row>
    <row r="2379" spans="32:34" ht="18" customHeight="1" x14ac:dyDescent="0.35">
      <c r="AF2379" s="6" t="str">
        <f>Constants!M2266</f>
        <v>Slough</v>
      </c>
      <c r="AG2379" s="6" t="str">
        <f>Constants!N2266</f>
        <v>W</v>
      </c>
      <c r="AH2379" s="6" t="str">
        <f>Constants!O2266</f>
        <v>M0289 : Turning Point Leigh Bank</v>
      </c>
    </row>
    <row r="2380" spans="32:34" ht="18" customHeight="1" x14ac:dyDescent="0.35">
      <c r="AF2380" s="6" t="str">
        <f>Constants!M2267</f>
        <v>Slough</v>
      </c>
      <c r="AG2380" s="6" t="str">
        <f>Constants!N2267</f>
        <v>P</v>
      </c>
      <c r="AH2380" s="6" t="str">
        <f>Constants!O2267</f>
        <v>P0523 : ANA</v>
      </c>
    </row>
    <row r="2381" spans="32:34" ht="18" customHeight="1" x14ac:dyDescent="0.35">
      <c r="AF2381" s="6" t="str">
        <f>Constants!M2268</f>
        <v>Slough</v>
      </c>
      <c r="AG2381" s="6" t="str">
        <f>Constants!N2268</f>
        <v>P</v>
      </c>
      <c r="AH2381" s="6" t="str">
        <f>Constants!O2268</f>
        <v>P1076 : Oxfordshire Roads to Recovery</v>
      </c>
    </row>
    <row r="2382" spans="32:34" ht="18" customHeight="1" x14ac:dyDescent="0.35">
      <c r="AF2382" s="6" t="str">
        <f>Constants!M2269</f>
        <v>Slough</v>
      </c>
      <c r="AG2382" s="6" t="str">
        <f>Constants!N2269</f>
        <v>P</v>
      </c>
      <c r="AH2382" s="6" t="str">
        <f>Constants!O2269</f>
        <v>P1091 : I-Access South West Surrey</v>
      </c>
    </row>
    <row r="2383" spans="32:34" ht="18" customHeight="1" x14ac:dyDescent="0.35">
      <c r="AF2383" s="6" t="str">
        <f>Constants!M2270</f>
        <v>Slough</v>
      </c>
      <c r="AG2383" s="6" t="str">
        <f>Constants!N2270</f>
        <v>P</v>
      </c>
      <c r="AH2383" s="6" t="str">
        <f>Constants!O2270</f>
        <v>P1098 : Cranstoun RBWM</v>
      </c>
    </row>
    <row r="2384" spans="32:34" ht="18" customHeight="1" x14ac:dyDescent="0.35">
      <c r="AF2384" s="6" t="str">
        <f>Constants!M2271</f>
        <v>Slough</v>
      </c>
      <c r="AG2384" s="6" t="str">
        <f>Constants!N2271</f>
        <v>P</v>
      </c>
      <c r="AH2384" s="6" t="str">
        <f>Constants!O2271</f>
        <v>P1100 : Slough Treatment, Advice and Recovery Team (START)</v>
      </c>
    </row>
    <row r="2385" spans="32:34" ht="18" customHeight="1" x14ac:dyDescent="0.35">
      <c r="AF2385" s="6" t="str">
        <f>Constants!M2272</f>
        <v>Slough</v>
      </c>
      <c r="AG2385" s="6" t="str">
        <f>Constants!N2272</f>
        <v>P</v>
      </c>
      <c r="AH2385" s="6" t="str">
        <f>Constants!O2272</f>
        <v>P1102 : One Recovery Bucks</v>
      </c>
    </row>
    <row r="2386" spans="32:34" ht="18" customHeight="1" x14ac:dyDescent="0.35">
      <c r="AF2386" s="6" t="str">
        <f>Constants!M2273</f>
        <v>Slough</v>
      </c>
      <c r="AG2386" s="6" t="str">
        <f>Constants!N2273</f>
        <v>P</v>
      </c>
      <c r="AH2386" s="6" t="str">
        <f>Constants!O2273</f>
        <v>P1116 : Cranstoun Wokingham Adults</v>
      </c>
    </row>
    <row r="2387" spans="32:34" ht="18" customHeight="1" x14ac:dyDescent="0.35">
      <c r="AF2387" s="6" t="str">
        <f>Constants!M2274</f>
        <v>Slough</v>
      </c>
      <c r="AG2387" s="6" t="str">
        <f>Constants!N2274</f>
        <v>P</v>
      </c>
      <c r="AH2387" s="6" t="str">
        <f>Constants!O2274</f>
        <v>P1126 : Phoenix Futures Ophelia House</v>
      </c>
    </row>
    <row r="2388" spans="32:34" ht="18" customHeight="1" x14ac:dyDescent="0.35">
      <c r="AF2388" s="6" t="str">
        <f>Constants!M2275</f>
        <v>Slough</v>
      </c>
      <c r="AG2388" s="6" t="str">
        <f>Constants!N2275</f>
        <v>U</v>
      </c>
      <c r="AH2388" s="6" t="str">
        <f>Constants!O2275</f>
        <v>U0515 : Phoenix Futures Sheffield Family Service</v>
      </c>
    </row>
    <row r="2389" spans="32:34" ht="18" customHeight="1" x14ac:dyDescent="0.35">
      <c r="AF2389" s="6" t="str">
        <f>Constants!M2276</f>
        <v>Solihull</v>
      </c>
      <c r="AG2389" s="6" t="str">
        <f>Constants!N2276</f>
        <v>R</v>
      </c>
      <c r="AH2389" s="6" t="str">
        <f>Constants!O2276</f>
        <v>R0341 : Solihull YOT</v>
      </c>
    </row>
    <row r="2390" spans="32:34" ht="18" customHeight="1" x14ac:dyDescent="0.35">
      <c r="AF2390" s="6" t="str">
        <f>Constants!M2277</f>
        <v>Solihull</v>
      </c>
      <c r="AG2390" s="6" t="str">
        <f>Constants!N2277</f>
        <v>R</v>
      </c>
      <c r="AH2390" s="6" t="str">
        <f>Constants!O2277</f>
        <v>R0479 : Staffordshire Inpatients</v>
      </c>
    </row>
    <row r="2391" spans="32:34" ht="18" customHeight="1" x14ac:dyDescent="0.35">
      <c r="AF2391" s="6" t="str">
        <f>Constants!M2278</f>
        <v>Solihull</v>
      </c>
      <c r="AG2391" s="6" t="str">
        <f>Constants!N2278</f>
        <v>R</v>
      </c>
      <c r="AH2391" s="6" t="str">
        <f>Constants!O2278</f>
        <v>R0480 : SIAS (Adult)</v>
      </c>
    </row>
    <row r="2392" spans="32:34" ht="18" customHeight="1" x14ac:dyDescent="0.35">
      <c r="AF2392" s="6" t="str">
        <f>Constants!M2279</f>
        <v>Solihull</v>
      </c>
      <c r="AG2392" s="6" t="str">
        <f>Constants!N2279</f>
        <v>R</v>
      </c>
      <c r="AH2392" s="6" t="str">
        <f>Constants!O2279</f>
        <v>R0486 : CGL Birmingham ROR - Sutton Coldfield/Erdington</v>
      </c>
    </row>
    <row r="2393" spans="32:34" ht="18" customHeight="1" x14ac:dyDescent="0.35">
      <c r="AF2393" s="6" t="str">
        <f>Constants!M2280</f>
        <v>Solihull</v>
      </c>
      <c r="AG2393" s="6" t="str">
        <f>Constants!N2280</f>
        <v>R</v>
      </c>
      <c r="AH2393" s="6" t="str">
        <f>Constants!O2280</f>
        <v>R0490 : New Leaf Recovery</v>
      </c>
    </row>
    <row r="2394" spans="32:34" ht="18" customHeight="1" x14ac:dyDescent="0.35">
      <c r="AF2394" s="6" t="str">
        <f>Constants!M2281</f>
        <v>Solihull</v>
      </c>
      <c r="AG2394" s="6" t="str">
        <f>Constants!N2281</f>
        <v>S</v>
      </c>
      <c r="AH2394" s="6" t="str">
        <f>Constants!O2281</f>
        <v>SG309 : THE NELSON TRUST</v>
      </c>
    </row>
    <row r="2395" spans="32:34" ht="18" customHeight="1" x14ac:dyDescent="0.35">
      <c r="AF2395" s="6" t="str">
        <f>Constants!M2282</f>
        <v>Solihull</v>
      </c>
      <c r="AG2395" s="6" t="str">
        <f>Constants!N2282</f>
        <v>S</v>
      </c>
      <c r="AH2395" s="6" t="str">
        <f>Constants!O2282</f>
        <v>SH307 : Jasmine Mother's Recovery (Trevi)</v>
      </c>
    </row>
    <row r="2396" spans="32:34" ht="18" customHeight="1" x14ac:dyDescent="0.35">
      <c r="AF2396" s="6" t="str">
        <f>Constants!M2283</f>
        <v>Somerset</v>
      </c>
      <c r="AG2396" s="6" t="str">
        <f>Constants!N2283</f>
        <v>L</v>
      </c>
      <c r="AH2396" s="6" t="str">
        <f>Constants!O2283</f>
        <v>L1275 : INSPIRE Sutton</v>
      </c>
    </row>
    <row r="2397" spans="32:34" ht="18" customHeight="1" x14ac:dyDescent="0.35">
      <c r="AF2397" s="6" t="str">
        <f>Constants!M2284</f>
        <v>Somerset</v>
      </c>
      <c r="AG2397" s="6" t="str">
        <f>Constants!N2284</f>
        <v>W</v>
      </c>
      <c r="AH2397" s="6" t="str">
        <f>Constants!O2284</f>
        <v>M0289 : Turning Point Leigh Bank</v>
      </c>
    </row>
    <row r="2398" spans="32:34" ht="18" customHeight="1" x14ac:dyDescent="0.35">
      <c r="AF2398" s="6" t="str">
        <f>Constants!M2285</f>
        <v>Somerset</v>
      </c>
      <c r="AG2398" s="6" t="str">
        <f>Constants!N2285</f>
        <v>P</v>
      </c>
      <c r="AH2398" s="6" t="str">
        <f>Constants!O2285</f>
        <v>P1076 : Oxfordshire Roads to Recovery</v>
      </c>
    </row>
    <row r="2399" spans="32:34" ht="18" customHeight="1" x14ac:dyDescent="0.35">
      <c r="AF2399" s="6" t="str">
        <f>Constants!M2286</f>
        <v>Somerset</v>
      </c>
      <c r="AG2399" s="6" t="str">
        <f>Constants!N2286</f>
        <v>P</v>
      </c>
      <c r="AH2399" s="6" t="str">
        <f>Constants!O2286</f>
        <v>P1090 : I-Access East Surrey</v>
      </c>
    </row>
    <row r="2400" spans="32:34" ht="18" customHeight="1" x14ac:dyDescent="0.35">
      <c r="AF2400" s="6" t="str">
        <f>Constants!M2287</f>
        <v>Somerset</v>
      </c>
      <c r="AG2400" s="6" t="str">
        <f>Constants!N2287</f>
        <v>P</v>
      </c>
      <c r="AH2400" s="6" t="str">
        <f>Constants!O2287</f>
        <v>P1101 : East Kent Community Drug &amp; Alcohol Services</v>
      </c>
    </row>
    <row r="2401" spans="32:34" ht="18" customHeight="1" x14ac:dyDescent="0.35">
      <c r="AF2401" s="6" t="str">
        <f>Constants!M2288</f>
        <v>Somerset</v>
      </c>
      <c r="AG2401" s="6" t="str">
        <f>Constants!N2288</f>
        <v>P</v>
      </c>
      <c r="AH2401" s="6" t="str">
        <f>Constants!O2288</f>
        <v>P1116 : Cranstoun Wokingham Adults</v>
      </c>
    </row>
    <row r="2402" spans="32:34" ht="18" customHeight="1" x14ac:dyDescent="0.35">
      <c r="AF2402" s="6" t="str">
        <f>Constants!M2289</f>
        <v>Somerset</v>
      </c>
      <c r="AG2402" s="6" t="str">
        <f>Constants!N2289</f>
        <v>Q</v>
      </c>
      <c r="AH2402" s="6" t="str">
        <f>Constants!O2289</f>
        <v>Q1747 : Inclusion Visions</v>
      </c>
    </row>
    <row r="2403" spans="32:34" ht="18" customHeight="1" x14ac:dyDescent="0.35">
      <c r="AF2403" s="6" t="str">
        <f>Constants!M2290</f>
        <v>Somerset</v>
      </c>
      <c r="AG2403" s="6" t="str">
        <f>Constants!N2290</f>
        <v>S</v>
      </c>
      <c r="AH2403" s="6" t="str">
        <f>Constants!O2290</f>
        <v>SA206 : Developing Health &amp; Independence (BANES)</v>
      </c>
    </row>
    <row r="2404" spans="32:34" ht="18" customHeight="1" x14ac:dyDescent="0.35">
      <c r="AF2404" s="6" t="str">
        <f>Constants!M2291</f>
        <v>Somerset</v>
      </c>
      <c r="AG2404" s="6" t="str">
        <f>Constants!N2291</f>
        <v>S</v>
      </c>
      <c r="AH2404" s="6" t="str">
        <f>Constants!O2291</f>
        <v>SC214 : Bristol Drugs Project</v>
      </c>
    </row>
    <row r="2405" spans="32:34" ht="18" customHeight="1" x14ac:dyDescent="0.35">
      <c r="AF2405" s="6" t="str">
        <f>Constants!M2292</f>
        <v>Somerset</v>
      </c>
      <c r="AG2405" s="6" t="str">
        <f>Constants!N2292</f>
        <v>S</v>
      </c>
      <c r="AH2405" s="6" t="str">
        <f>Constants!O2292</f>
        <v>SD303 : BOSENCE FARM COMMUNITY LTD</v>
      </c>
    </row>
    <row r="2406" spans="32:34" ht="18" customHeight="1" x14ac:dyDescent="0.35">
      <c r="AF2406" s="6" t="str">
        <f>Constants!M2293</f>
        <v>Somerset</v>
      </c>
      <c r="AG2406" s="6" t="str">
        <f>Constants!N2293</f>
        <v>S</v>
      </c>
      <c r="AH2406" s="6" t="str">
        <f>Constants!O2293</f>
        <v>SE222 : Together</v>
      </c>
    </row>
    <row r="2407" spans="32:34" ht="18" customHeight="1" x14ac:dyDescent="0.35">
      <c r="AF2407" s="6" t="str">
        <f>Constants!M2294</f>
        <v>Somerset</v>
      </c>
      <c r="AG2407" s="6" t="str">
        <f>Constants!N2294</f>
        <v>S</v>
      </c>
      <c r="AH2407" s="6" t="str">
        <f>Constants!O2294</f>
        <v>SF219 : REACH ADULTS</v>
      </c>
    </row>
    <row r="2408" spans="32:34" ht="18" customHeight="1" x14ac:dyDescent="0.35">
      <c r="AF2408" s="6" t="str">
        <f>Constants!M2295</f>
        <v>Somerset</v>
      </c>
      <c r="AG2408" s="6" t="str">
        <f>Constants!N2295</f>
        <v>S</v>
      </c>
      <c r="AH2408" s="6" t="str">
        <f>Constants!O2295</f>
        <v>SG309 : THE NELSON TRUST</v>
      </c>
    </row>
    <row r="2409" spans="32:34" ht="18" customHeight="1" x14ac:dyDescent="0.35">
      <c r="AF2409" s="6" t="str">
        <f>Constants!M2296</f>
        <v>Somerset</v>
      </c>
      <c r="AG2409" s="6" t="str">
        <f>Constants!N2296</f>
        <v>S</v>
      </c>
      <c r="AH2409" s="6" t="str">
        <f>Constants!O2296</f>
        <v>SJ207 : Western Counselling</v>
      </c>
    </row>
    <row r="2410" spans="32:34" ht="18" customHeight="1" x14ac:dyDescent="0.35">
      <c r="AF2410" s="6" t="str">
        <f>Constants!M2297</f>
        <v>Somerset</v>
      </c>
      <c r="AG2410" s="6" t="str">
        <f>Constants!N2297</f>
        <v>S</v>
      </c>
      <c r="AH2410" s="6" t="str">
        <f>Constants!O2297</f>
        <v>SJ209 : We Are With You North Somerset</v>
      </c>
    </row>
    <row r="2411" spans="32:34" ht="18" customHeight="1" x14ac:dyDescent="0.35">
      <c r="AF2411" s="6" t="str">
        <f>Constants!M2298</f>
        <v>Somerset</v>
      </c>
      <c r="AG2411" s="6" t="str">
        <f>Constants!N2298</f>
        <v>S</v>
      </c>
      <c r="AH2411" s="6" t="str">
        <f>Constants!O2298</f>
        <v>SJ302 : BROADWAY LODGE</v>
      </c>
    </row>
    <row r="2412" spans="32:34" ht="18" customHeight="1" x14ac:dyDescent="0.35">
      <c r="AF2412" s="6" t="str">
        <f>Constants!M2299</f>
        <v>Somerset</v>
      </c>
      <c r="AG2412" s="6" t="str">
        <f>Constants!N2299</f>
        <v>S</v>
      </c>
      <c r="AH2412" s="6" t="str">
        <f>Constants!O2299</f>
        <v>SJ308 : Sefton Park</v>
      </c>
    </row>
    <row r="2413" spans="32:34" ht="18" customHeight="1" x14ac:dyDescent="0.35">
      <c r="AF2413" s="6" t="str">
        <f>Constants!M2300</f>
        <v>Somerset</v>
      </c>
      <c r="AG2413" s="6" t="str">
        <f>Constants!N2300</f>
        <v>S</v>
      </c>
      <c r="AH2413" s="6" t="str">
        <f>Constants!O2300</f>
        <v>SK205 : Somerset Drug and Alcohol Service - SDAS</v>
      </c>
    </row>
    <row r="2414" spans="32:34" ht="18" customHeight="1" x14ac:dyDescent="0.35">
      <c r="AF2414" s="6" t="str">
        <f>Constants!M2301</f>
        <v>Somerset</v>
      </c>
      <c r="AG2414" s="6" t="str">
        <f>Constants!N2301</f>
        <v>S</v>
      </c>
      <c r="AH2414" s="6" t="str">
        <f>Constants!O2301</f>
        <v>SK317 : Somewhere House</v>
      </c>
    </row>
    <row r="2415" spans="32:34" ht="18" customHeight="1" x14ac:dyDescent="0.35">
      <c r="AF2415" s="6" t="str">
        <f>Constants!M2302</f>
        <v>Somerset</v>
      </c>
      <c r="AG2415" s="6" t="str">
        <f>Constants!N2302</f>
        <v>S</v>
      </c>
      <c r="AH2415" s="6" t="str">
        <f>Constants!O2302</f>
        <v>SK507 : Turning Point YP Service</v>
      </c>
    </row>
    <row r="2416" spans="32:34" ht="18" customHeight="1" x14ac:dyDescent="0.35">
      <c r="AF2416" s="6" t="str">
        <f>Constants!M2303</f>
        <v>Somerset</v>
      </c>
      <c r="AG2416" s="6" t="str">
        <f>Constants!N2303</f>
        <v>S</v>
      </c>
      <c r="AH2416" s="6" t="str">
        <f>Constants!O2303</f>
        <v>SL205 : PostScript360</v>
      </c>
    </row>
    <row r="2417" spans="32:34" ht="18" customHeight="1" x14ac:dyDescent="0.35">
      <c r="AF2417" s="6" t="str">
        <f>Constants!M2304</f>
        <v>Somerset</v>
      </c>
      <c r="AG2417" s="6" t="str">
        <f>Constants!N2304</f>
        <v>S</v>
      </c>
      <c r="AH2417" s="6" t="str">
        <f>Constants!O2304</f>
        <v>SO203 : Forward Trust - Clouds House</v>
      </c>
    </row>
    <row r="2418" spans="32:34" ht="18" customHeight="1" x14ac:dyDescent="0.35">
      <c r="AF2418" s="6" t="str">
        <f>Constants!M2305</f>
        <v>Somerset</v>
      </c>
      <c r="AG2418" s="6" t="str">
        <f>Constants!N2305</f>
        <v>T</v>
      </c>
      <c r="AH2418" s="6" t="str">
        <f>Constants!O2305</f>
        <v>T1219 : Turning Point Leicester Adult</v>
      </c>
    </row>
    <row r="2419" spans="32:34" ht="18" customHeight="1" x14ac:dyDescent="0.35">
      <c r="AF2419" s="6" t="str">
        <f>Constants!M2306</f>
        <v>Somerset</v>
      </c>
      <c r="AG2419" s="6" t="str">
        <f>Constants!N2306</f>
        <v>T</v>
      </c>
      <c r="AH2419" s="6" t="str">
        <f>Constants!O2306</f>
        <v>T1221 : Turning Point Leicestershire and Rutland Adult</v>
      </c>
    </row>
    <row r="2420" spans="32:34" ht="18" customHeight="1" x14ac:dyDescent="0.35">
      <c r="AF2420" s="6" t="str">
        <f>Constants!M2307</f>
        <v>Somerset</v>
      </c>
      <c r="AG2420" s="6" t="str">
        <f>Constants!N2307</f>
        <v>W</v>
      </c>
      <c r="AH2420" s="6" t="str">
        <f>Constants!O2307</f>
        <v>W0444 : Turning Point Smithfield Detox</v>
      </c>
    </row>
    <row r="2421" spans="32:34" ht="18" customHeight="1" x14ac:dyDescent="0.35">
      <c r="AF2421" s="6" t="str">
        <f>Constants!M2308</f>
        <v>South Gloucestershire</v>
      </c>
      <c r="AG2421" s="6" t="str">
        <f>Constants!N2308</f>
        <v>P</v>
      </c>
      <c r="AH2421" s="6" t="str">
        <f>Constants!O2308</f>
        <v>P1102 : One Recovery Bucks</v>
      </c>
    </row>
    <row r="2422" spans="32:34" ht="18" customHeight="1" x14ac:dyDescent="0.35">
      <c r="AF2422" s="6" t="str">
        <f>Constants!M2309</f>
        <v>South Gloucestershire</v>
      </c>
      <c r="AG2422" s="6" t="str">
        <f>Constants!N2309</f>
        <v>Q</v>
      </c>
      <c r="AH2422" s="6" t="str">
        <f>Constants!O2309</f>
        <v>Q1419 : Essex STARS (West)</v>
      </c>
    </row>
    <row r="2423" spans="32:34" ht="18" customHeight="1" x14ac:dyDescent="0.35">
      <c r="AF2423" s="6" t="str">
        <f>Constants!M2310</f>
        <v>South Gloucestershire</v>
      </c>
      <c r="AG2423" s="6" t="str">
        <f>Constants!N2310</f>
        <v>Q</v>
      </c>
      <c r="AH2423" s="6" t="str">
        <f>Constants!O2310</f>
        <v>Q1660 : Open Road Harlow</v>
      </c>
    </row>
    <row r="2424" spans="32:34" ht="18" customHeight="1" x14ac:dyDescent="0.35">
      <c r="AF2424" s="6" t="str">
        <f>Constants!M2311</f>
        <v>South Gloucestershire</v>
      </c>
      <c r="AG2424" s="6" t="str">
        <f>Constants!N2311</f>
        <v>Q</v>
      </c>
      <c r="AH2424" s="6" t="str">
        <f>Constants!O2311</f>
        <v>Q1758 : Addiction Recovery Community MK</v>
      </c>
    </row>
    <row r="2425" spans="32:34" ht="18" customHeight="1" x14ac:dyDescent="0.35">
      <c r="AF2425" s="6" t="str">
        <f>Constants!M2312</f>
        <v>South Gloucestershire</v>
      </c>
      <c r="AG2425" s="6" t="str">
        <f>Constants!N2312</f>
        <v>S</v>
      </c>
      <c r="AH2425" s="6" t="str">
        <f>Constants!O2312</f>
        <v>SA206 : Developing Health &amp; Independence (BANES)</v>
      </c>
    </row>
    <row r="2426" spans="32:34" ht="18" customHeight="1" x14ac:dyDescent="0.35">
      <c r="AF2426" s="6" t="str">
        <f>Constants!M2313</f>
        <v>South Gloucestershire</v>
      </c>
      <c r="AG2426" s="6" t="str">
        <f>Constants!N2313</f>
        <v>S</v>
      </c>
      <c r="AH2426" s="6" t="str">
        <f>Constants!O2313</f>
        <v>SC106 : BSDAS Accelerator Psychosocial</v>
      </c>
    </row>
    <row r="2427" spans="32:34" ht="18" customHeight="1" x14ac:dyDescent="0.35">
      <c r="AF2427" s="6" t="str">
        <f>Constants!M2314</f>
        <v>South Gloucestershire</v>
      </c>
      <c r="AG2427" s="6" t="str">
        <f>Constants!N2314</f>
        <v>S</v>
      </c>
      <c r="AH2427" s="6" t="str">
        <f>Constants!O2314</f>
        <v>SC212 : DHI ROADS</v>
      </c>
    </row>
    <row r="2428" spans="32:34" ht="18" customHeight="1" x14ac:dyDescent="0.35">
      <c r="AF2428" s="6" t="str">
        <f>Constants!M2315</f>
        <v>South Gloucestershire</v>
      </c>
      <c r="AG2428" s="6" t="str">
        <f>Constants!N2315</f>
        <v>S</v>
      </c>
      <c r="AH2428" s="6" t="str">
        <f>Constants!O2315</f>
        <v>SC214 : Bristol Drugs Project</v>
      </c>
    </row>
    <row r="2429" spans="32:34" ht="18" customHeight="1" x14ac:dyDescent="0.35">
      <c r="AF2429" s="6" t="str">
        <f>Constants!M2316</f>
        <v>South Gloucestershire</v>
      </c>
      <c r="AG2429" s="6" t="str">
        <f>Constants!N2316</f>
        <v>S</v>
      </c>
      <c r="AH2429" s="6" t="str">
        <f>Constants!O2316</f>
        <v>SC215 : BSDAS Acer Inpatient Unit</v>
      </c>
    </row>
    <row r="2430" spans="32:34" ht="18" customHeight="1" x14ac:dyDescent="0.35">
      <c r="AF2430" s="6" t="str">
        <f>Constants!M2317</f>
        <v>South Gloucestershire</v>
      </c>
      <c r="AG2430" s="6" t="str">
        <f>Constants!N2317</f>
        <v>S</v>
      </c>
      <c r="AH2430" s="6" t="str">
        <f>Constants!O2317</f>
        <v>SC216 : Addiction Recovery Agency (ARA)</v>
      </c>
    </row>
    <row r="2431" spans="32:34" ht="18" customHeight="1" x14ac:dyDescent="0.35">
      <c r="AF2431" s="6" t="str">
        <f>Constants!M2318</f>
        <v>South Gloucestershire</v>
      </c>
      <c r="AG2431" s="6" t="str">
        <f>Constants!N2318</f>
        <v>S</v>
      </c>
      <c r="AH2431" s="6" t="str">
        <f>Constants!O2318</f>
        <v>SC402 : CHART</v>
      </c>
    </row>
    <row r="2432" spans="32:34" ht="18" customHeight="1" x14ac:dyDescent="0.35">
      <c r="AF2432" s="6" t="str">
        <f>Constants!M2319</f>
        <v>South Gloucestershire</v>
      </c>
      <c r="AG2432" s="6" t="str">
        <f>Constants!N2319</f>
        <v>S</v>
      </c>
      <c r="AH2432" s="6" t="str">
        <f>Constants!O2319</f>
        <v>SD208 : We Are With You Cornwall Adults</v>
      </c>
    </row>
    <row r="2433" spans="32:34" ht="18" customHeight="1" x14ac:dyDescent="0.35">
      <c r="AF2433" s="6" t="str">
        <f>Constants!M2320</f>
        <v>South Gloucestershire</v>
      </c>
      <c r="AG2433" s="6" t="str">
        <f>Constants!N2320</f>
        <v>S</v>
      </c>
      <c r="AH2433" s="6" t="str">
        <f>Constants!O2320</f>
        <v>SD301 : We Are With You Chy</v>
      </c>
    </row>
    <row r="2434" spans="32:34" ht="18" customHeight="1" x14ac:dyDescent="0.35">
      <c r="AF2434" s="6" t="str">
        <f>Constants!M2321</f>
        <v>South Gloucestershire</v>
      </c>
      <c r="AG2434" s="6" t="str">
        <f>Constants!N2321</f>
        <v>S</v>
      </c>
      <c r="AH2434" s="6" t="str">
        <f>Constants!O2321</f>
        <v>SD303 : BOSENCE FARM COMMUNITY LTD</v>
      </c>
    </row>
    <row r="2435" spans="32:34" ht="18" customHeight="1" x14ac:dyDescent="0.35">
      <c r="AF2435" s="6" t="str">
        <f>Constants!M2322</f>
        <v>South Gloucestershire</v>
      </c>
      <c r="AG2435" s="6" t="str">
        <f>Constants!N2322</f>
        <v>S</v>
      </c>
      <c r="AH2435" s="6" t="str">
        <f>Constants!O2322</f>
        <v>SG309 : THE NELSON TRUST</v>
      </c>
    </row>
    <row r="2436" spans="32:34" ht="18" customHeight="1" x14ac:dyDescent="0.35">
      <c r="AF2436" s="6" t="str">
        <f>Constants!M2323</f>
        <v>South Gloucestershire</v>
      </c>
      <c r="AG2436" s="6" t="str">
        <f>Constants!N2323</f>
        <v>S</v>
      </c>
      <c r="AH2436" s="6" t="str">
        <f>Constants!O2323</f>
        <v>SJ207 : Western Counselling</v>
      </c>
    </row>
    <row r="2437" spans="32:34" ht="18" customHeight="1" x14ac:dyDescent="0.35">
      <c r="AF2437" s="6" t="str">
        <f>Constants!M2324</f>
        <v>South Gloucestershire</v>
      </c>
      <c r="AG2437" s="6" t="str">
        <f>Constants!N2324</f>
        <v>S</v>
      </c>
      <c r="AH2437" s="6" t="str">
        <f>Constants!O2324</f>
        <v>SJ302 : BROADWAY LODGE</v>
      </c>
    </row>
    <row r="2438" spans="32:34" ht="18" customHeight="1" x14ac:dyDescent="0.35">
      <c r="AF2438" s="6" t="str">
        <f>Constants!M2325</f>
        <v>South Gloucestershire</v>
      </c>
      <c r="AG2438" s="6" t="str">
        <f>Constants!N2325</f>
        <v>S</v>
      </c>
      <c r="AH2438" s="6" t="str">
        <f>Constants!O2325</f>
        <v>SJ308 : Sefton Park</v>
      </c>
    </row>
    <row r="2439" spans="32:34" ht="18" customHeight="1" x14ac:dyDescent="0.35">
      <c r="AF2439" s="6" t="str">
        <f>Constants!M2326</f>
        <v>South Gloucestershire</v>
      </c>
      <c r="AG2439" s="6" t="str">
        <f>Constants!N2326</f>
        <v>S</v>
      </c>
      <c r="AH2439" s="6" t="str">
        <f>Constants!O2326</f>
        <v>SK317 : Somewhere House</v>
      </c>
    </row>
    <row r="2440" spans="32:34" ht="18" customHeight="1" x14ac:dyDescent="0.35">
      <c r="AF2440" s="6" t="str">
        <f>Constants!M2327</f>
        <v>South Gloucestershire</v>
      </c>
      <c r="AG2440" s="6" t="str">
        <f>Constants!N2327</f>
        <v>S</v>
      </c>
      <c r="AH2440" s="6" t="str">
        <f>Constants!O2327</f>
        <v>SL204 : South Gloucestershire Integrated Service</v>
      </c>
    </row>
    <row r="2441" spans="32:34" ht="18" customHeight="1" x14ac:dyDescent="0.35">
      <c r="AF2441" s="6" t="str">
        <f>Constants!M2328</f>
        <v>South Gloucestershire</v>
      </c>
      <c r="AG2441" s="6" t="str">
        <f>Constants!N2328</f>
        <v>S</v>
      </c>
      <c r="AH2441" s="6" t="str">
        <f>Constants!O2328</f>
        <v>SL205 : PostScript360</v>
      </c>
    </row>
    <row r="2442" spans="32:34" ht="18" customHeight="1" x14ac:dyDescent="0.35">
      <c r="AF2442" s="6" t="str">
        <f>Constants!M2329</f>
        <v>South Gloucestershire</v>
      </c>
      <c r="AG2442" s="6" t="str">
        <f>Constants!N2329</f>
        <v>S</v>
      </c>
      <c r="AH2442" s="6" t="str">
        <f>Constants!O2329</f>
        <v>SM305 : Salvation Army - Gloucester House</v>
      </c>
    </row>
    <row r="2443" spans="32:34" ht="18" customHeight="1" x14ac:dyDescent="0.35">
      <c r="AF2443" s="6" t="str">
        <f>Constants!M2330</f>
        <v>South Tyneside</v>
      </c>
      <c r="AG2443" s="6" t="str">
        <f>Constants!N2330</f>
        <v>W</v>
      </c>
      <c r="AH2443" s="6" t="str">
        <f>Constants!O2330</f>
        <v>M0189 : OASIS Recovery Communities Runcorn</v>
      </c>
    </row>
    <row r="2444" spans="32:34" ht="18" customHeight="1" x14ac:dyDescent="0.35">
      <c r="AF2444" s="6" t="str">
        <f>Constants!M2331</f>
        <v>South Tyneside</v>
      </c>
      <c r="AG2444" s="6" t="str">
        <f>Constants!N2331</f>
        <v>W</v>
      </c>
      <c r="AH2444" s="6" t="str">
        <f>Constants!O2331</f>
        <v>M0309 : Cyngor Alcohol Information Service (CAIS)</v>
      </c>
    </row>
    <row r="2445" spans="32:34" ht="18" customHeight="1" x14ac:dyDescent="0.35">
      <c r="AF2445" s="6" t="str">
        <f>Constants!M2332</f>
        <v>South Tyneside</v>
      </c>
      <c r="AG2445" s="6" t="str">
        <f>Constants!N2332</f>
        <v>W</v>
      </c>
      <c r="AH2445" s="6" t="str">
        <f>Constants!O2332</f>
        <v>M0357 : Parkland Place Lancashire</v>
      </c>
    </row>
    <row r="2446" spans="32:34" ht="18" customHeight="1" x14ac:dyDescent="0.35">
      <c r="AF2446" s="6" t="str">
        <f>Constants!M2333</f>
        <v>South Tyneside</v>
      </c>
      <c r="AG2446" s="6" t="str">
        <f>Constants!N2333</f>
        <v>W</v>
      </c>
      <c r="AH2446" s="6" t="str">
        <f>Constants!O2333</f>
        <v>M0375 : Cumbria Addictions Service (Humankind)</v>
      </c>
    </row>
    <row r="2447" spans="32:34" ht="18" customHeight="1" x14ac:dyDescent="0.35">
      <c r="AF2447" s="6" t="str">
        <f>Constants!M2334</f>
        <v>South Tyneside</v>
      </c>
      <c r="AG2447" s="6" t="str">
        <f>Constants!N2334</f>
        <v>N</v>
      </c>
      <c r="AH2447" s="6" t="str">
        <f>Constants!O2334</f>
        <v>N0977 : Northumberland Recovery Partnership</v>
      </c>
    </row>
    <row r="2448" spans="32:34" ht="18" customHeight="1" x14ac:dyDescent="0.35">
      <c r="AF2448" s="6" t="str">
        <f>Constants!M2335</f>
        <v>South Tyneside</v>
      </c>
      <c r="AG2448" s="6" t="str">
        <f>Constants!N2335</f>
        <v>N</v>
      </c>
      <c r="AH2448" s="6" t="str">
        <f>Constants!O2335</f>
        <v>N1005 : Sunderland Integrated Substance Misuse Service</v>
      </c>
    </row>
    <row r="2449" spans="32:34" ht="18" customHeight="1" x14ac:dyDescent="0.35">
      <c r="AF2449" s="6" t="str">
        <f>Constants!M2336</f>
        <v>South Tyneside</v>
      </c>
      <c r="AG2449" s="6" t="str">
        <f>Constants!N2336</f>
        <v>N</v>
      </c>
      <c r="AH2449" s="6" t="str">
        <f>Constants!O2336</f>
        <v>N1014 : South Tyneside Substance Misuse Service (Humankind)</v>
      </c>
    </row>
    <row r="2450" spans="32:34" ht="18" customHeight="1" x14ac:dyDescent="0.35">
      <c r="AF2450" s="6" t="str">
        <f>Constants!M2337</f>
        <v>South Tyneside</v>
      </c>
      <c r="AG2450" s="6" t="str">
        <f>Constants!N2337</f>
        <v>N</v>
      </c>
      <c r="AH2450" s="6" t="str">
        <f>Constants!O2337</f>
        <v>N1016 : Newcastle Treatment and Recovery - Adult</v>
      </c>
    </row>
    <row r="2451" spans="32:34" ht="18" customHeight="1" x14ac:dyDescent="0.35">
      <c r="AF2451" s="6" t="str">
        <f>Constants!M2338</f>
        <v>South Tyneside</v>
      </c>
      <c r="AG2451" s="6" t="str">
        <f>Constants!N2338</f>
        <v>N</v>
      </c>
      <c r="AH2451" s="6" t="str">
        <f>Constants!O2338</f>
        <v>N1028 : CGL Wear Recovery Sunderland</v>
      </c>
    </row>
    <row r="2452" spans="32:34" ht="18" customHeight="1" x14ac:dyDescent="0.35">
      <c r="AF2452" s="6" t="str">
        <f>Constants!M2339</f>
        <v>South Tyneside</v>
      </c>
      <c r="AG2452" s="6" t="str">
        <f>Constants!N2339</f>
        <v>T</v>
      </c>
      <c r="AH2452" s="6" t="str">
        <f>Constants!O2339</f>
        <v>T1224 : New Oakwood Lodge - Derby Rehab (Phoenix Futures)</v>
      </c>
    </row>
    <row r="2453" spans="32:34" ht="18" customHeight="1" x14ac:dyDescent="0.35">
      <c r="AF2453" s="6" t="str">
        <f>Constants!M2340</f>
        <v>South Tyneside</v>
      </c>
      <c r="AG2453" s="6" t="str">
        <f>Constants!N2340</f>
        <v>U</v>
      </c>
      <c r="AH2453" s="6" t="str">
        <f>Constants!O2340</f>
        <v>U0430 : Oasis Recovery Communities Bradford</v>
      </c>
    </row>
    <row r="2454" spans="32:34" ht="18" customHeight="1" x14ac:dyDescent="0.35">
      <c r="AF2454" s="6" t="str">
        <f>Constants!M2341</f>
        <v>Southampton</v>
      </c>
      <c r="AG2454" s="6" t="str">
        <f>Constants!N2341</f>
        <v>P</v>
      </c>
      <c r="AH2454" s="6" t="str">
        <f>Constants!O2341</f>
        <v>P0034 : Yeldall Manor</v>
      </c>
    </row>
    <row r="2455" spans="32:34" ht="18" customHeight="1" x14ac:dyDescent="0.35">
      <c r="AF2455" s="6" t="str">
        <f>Constants!M2342</f>
        <v>Southampton</v>
      </c>
      <c r="AG2455" s="6" t="str">
        <f>Constants!N2342</f>
        <v>P</v>
      </c>
      <c r="AH2455" s="6" t="str">
        <f>Constants!O2342</f>
        <v>P0523 : ANA</v>
      </c>
    </row>
    <row r="2456" spans="32:34" ht="18" customHeight="1" x14ac:dyDescent="0.35">
      <c r="AF2456" s="6" t="str">
        <f>Constants!M2343</f>
        <v>Southampton</v>
      </c>
      <c r="AG2456" s="6" t="str">
        <f>Constants!N2343</f>
        <v>P</v>
      </c>
      <c r="AH2456" s="6" t="str">
        <f>Constants!O2343</f>
        <v>P0544 : Francis HouseStreetsceneSouthampton</v>
      </c>
    </row>
    <row r="2457" spans="32:34" ht="18" customHeight="1" x14ac:dyDescent="0.35">
      <c r="AF2457" s="6" t="str">
        <f>Constants!M2344</f>
        <v>Southampton</v>
      </c>
      <c r="AG2457" s="6" t="str">
        <f>Constants!N2344</f>
        <v>P</v>
      </c>
      <c r="AH2457" s="6" t="str">
        <f>Constants!O2344</f>
        <v>P0611 : Bridge House</v>
      </c>
    </row>
    <row r="2458" spans="32:34" ht="18" customHeight="1" x14ac:dyDescent="0.35">
      <c r="AF2458" s="6" t="str">
        <f>Constants!M2345</f>
        <v>Southampton</v>
      </c>
      <c r="AG2458" s="6" t="str">
        <f>Constants!N2345</f>
        <v>P</v>
      </c>
      <c r="AH2458" s="6" t="str">
        <f>Constants!O2345</f>
        <v>P0835 : Kenward Residential</v>
      </c>
    </row>
    <row r="2459" spans="32:34" ht="18" customHeight="1" x14ac:dyDescent="0.35">
      <c r="AF2459" s="6" t="str">
        <f>Constants!M2346</f>
        <v>Southampton</v>
      </c>
      <c r="AG2459" s="6" t="str">
        <f>Constants!N2346</f>
        <v>P</v>
      </c>
      <c r="AH2459" s="6" t="str">
        <f>Constants!O2346</f>
        <v>P1049 : Recovery Hub</v>
      </c>
    </row>
    <row r="2460" spans="32:34" ht="18" customHeight="1" x14ac:dyDescent="0.35">
      <c r="AF2460" s="6" t="str">
        <f>Constants!M2347</f>
        <v>Southampton</v>
      </c>
      <c r="AG2460" s="6" t="str">
        <f>Constants!N2347</f>
        <v>P</v>
      </c>
      <c r="AH2460" s="6" t="str">
        <f>Constants!O2347</f>
        <v>P1069 : No Limits (South) Ltd</v>
      </c>
    </row>
    <row r="2461" spans="32:34" ht="18" customHeight="1" x14ac:dyDescent="0.35">
      <c r="AF2461" s="6" t="str">
        <f>Constants!M2348</f>
        <v>Southampton</v>
      </c>
      <c r="AG2461" s="6" t="str">
        <f>Constants!N2348</f>
        <v>P</v>
      </c>
      <c r="AH2461" s="6" t="str">
        <f>Constants!O2348</f>
        <v>P1070 : Southampton Adults</v>
      </c>
    </row>
    <row r="2462" spans="32:34" ht="18" customHeight="1" x14ac:dyDescent="0.35">
      <c r="AF2462" s="6" t="str">
        <f>Constants!M2349</f>
        <v>Southampton</v>
      </c>
      <c r="AG2462" s="6" t="str">
        <f>Constants!N2349</f>
        <v>P</v>
      </c>
      <c r="AH2462" s="6" t="str">
        <f>Constants!O2349</f>
        <v>P1080 : Andover - Inclusion Recovery Hampshire</v>
      </c>
    </row>
    <row r="2463" spans="32:34" ht="18" customHeight="1" x14ac:dyDescent="0.35">
      <c r="AF2463" s="6" t="str">
        <f>Constants!M2350</f>
        <v>Southampton</v>
      </c>
      <c r="AG2463" s="6" t="str">
        <f>Constants!N2350</f>
        <v>P</v>
      </c>
      <c r="AH2463" s="6" t="str">
        <f>Constants!O2350</f>
        <v>P1082 : Eastleigh - Inclusion Recovery Hampshire</v>
      </c>
    </row>
    <row r="2464" spans="32:34" ht="18" customHeight="1" x14ac:dyDescent="0.35">
      <c r="AF2464" s="6" t="str">
        <f>Constants!M2351</f>
        <v>Southampton</v>
      </c>
      <c r="AG2464" s="6" t="str">
        <f>Constants!N2351</f>
        <v>P</v>
      </c>
      <c r="AH2464" s="6" t="str">
        <f>Constants!O2351</f>
        <v>P1083 : Fareham - Inclusion Recovery Hampshire</v>
      </c>
    </row>
    <row r="2465" spans="32:34" ht="18" customHeight="1" x14ac:dyDescent="0.35">
      <c r="AF2465" s="6" t="str">
        <f>Constants!M2352</f>
        <v>Southampton</v>
      </c>
      <c r="AG2465" s="6" t="str">
        <f>Constants!N2352</f>
        <v>P</v>
      </c>
      <c r="AH2465" s="6" t="str">
        <f>Constants!O2352</f>
        <v>P1084 : Havant - Inclusion Recovery Hampshire</v>
      </c>
    </row>
    <row r="2466" spans="32:34" ht="18" customHeight="1" x14ac:dyDescent="0.35">
      <c r="AF2466" s="6" t="str">
        <f>Constants!M2353</f>
        <v>Southampton</v>
      </c>
      <c r="AG2466" s="6" t="str">
        <f>Constants!N2353</f>
        <v>P</v>
      </c>
      <c r="AH2466" s="6" t="str">
        <f>Constants!O2353</f>
        <v>P1085 : Ringwood - Inclusion Recovery Hampshire</v>
      </c>
    </row>
    <row r="2467" spans="32:34" ht="18" customHeight="1" x14ac:dyDescent="0.35">
      <c r="AF2467" s="6" t="str">
        <f>Constants!M2354</f>
        <v>Southampton</v>
      </c>
      <c r="AG2467" s="6" t="str">
        <f>Constants!N2354</f>
        <v>P</v>
      </c>
      <c r="AH2467" s="6" t="str">
        <f>Constants!O2354</f>
        <v>P1091 : I-Access South West Surrey</v>
      </c>
    </row>
    <row r="2468" spans="32:34" ht="18" customHeight="1" x14ac:dyDescent="0.35">
      <c r="AF2468" s="6" t="str">
        <f>Constants!M2355</f>
        <v>Southampton</v>
      </c>
      <c r="AG2468" s="6" t="str">
        <f>Constants!N2355</f>
        <v>P</v>
      </c>
      <c r="AH2468" s="6" t="str">
        <f>Constants!O2355</f>
        <v>P1118 : Inclusion IPD</v>
      </c>
    </row>
    <row r="2469" spans="32:34" ht="18" customHeight="1" x14ac:dyDescent="0.35">
      <c r="AF2469" s="6" t="str">
        <f>Constants!M2356</f>
        <v>Southampton</v>
      </c>
      <c r="AG2469" s="6" t="str">
        <f>Constants!N2356</f>
        <v>P</v>
      </c>
      <c r="AH2469" s="6" t="str">
        <f>Constants!O2356</f>
        <v>P1125 : Addiction Recovery Centre Portsmouth</v>
      </c>
    </row>
    <row r="2470" spans="32:34" ht="18" customHeight="1" x14ac:dyDescent="0.35">
      <c r="AF2470" s="6" t="str">
        <f>Constants!M2357</f>
        <v>Southampton</v>
      </c>
      <c r="AG2470" s="6" t="str">
        <f>Constants!N2357</f>
        <v>S</v>
      </c>
      <c r="AH2470" s="6" t="str">
        <f>Constants!O2357</f>
        <v>SB206 : PROVIDENCE PROJECT</v>
      </c>
    </row>
    <row r="2471" spans="32:34" ht="18" customHeight="1" x14ac:dyDescent="0.35">
      <c r="AF2471" s="6" t="str">
        <f>Constants!M2358</f>
        <v>Southampton</v>
      </c>
      <c r="AG2471" s="6" t="str">
        <f>Constants!N2358</f>
        <v>S</v>
      </c>
      <c r="AH2471" s="6" t="str">
        <f>Constants!O2358</f>
        <v>SB317 : StreetScene Bournemouth</v>
      </c>
    </row>
    <row r="2472" spans="32:34" ht="18" customHeight="1" x14ac:dyDescent="0.35">
      <c r="AF2472" s="6" t="str">
        <f>Constants!M2359</f>
        <v>Southampton</v>
      </c>
      <c r="AG2472" s="6" t="str">
        <f>Constants!N2359</f>
        <v>S</v>
      </c>
      <c r="AH2472" s="6" t="str">
        <f>Constants!O2359</f>
        <v>SD303 : BOSENCE FARM COMMUNITY LTD</v>
      </c>
    </row>
    <row r="2473" spans="32:34" ht="18" customHeight="1" x14ac:dyDescent="0.35">
      <c r="AF2473" s="6" t="str">
        <f>Constants!M2360</f>
        <v>Southampton</v>
      </c>
      <c r="AG2473" s="6" t="str">
        <f>Constants!N2360</f>
        <v>S</v>
      </c>
      <c r="AH2473" s="6" t="str">
        <f>Constants!O2360</f>
        <v>SG309 : THE NELSON TRUST</v>
      </c>
    </row>
    <row r="2474" spans="32:34" ht="18" customHeight="1" x14ac:dyDescent="0.35">
      <c r="AF2474" s="6" t="str">
        <f>Constants!M2361</f>
        <v>Southampton</v>
      </c>
      <c r="AG2474" s="6" t="str">
        <f>Constants!N2361</f>
        <v>S</v>
      </c>
      <c r="AH2474" s="6" t="str">
        <f>Constants!O2361</f>
        <v>SJ302 : BROADWAY LODGE</v>
      </c>
    </row>
    <row r="2475" spans="32:34" ht="18" customHeight="1" x14ac:dyDescent="0.35">
      <c r="AF2475" s="6" t="str">
        <f>Constants!M2362</f>
        <v>Southampton</v>
      </c>
      <c r="AG2475" s="6" t="str">
        <f>Constants!N2362</f>
        <v>S</v>
      </c>
      <c r="AH2475" s="6" t="str">
        <f>Constants!O2362</f>
        <v>SJ308 : Sefton Park</v>
      </c>
    </row>
    <row r="2476" spans="32:34" ht="18" customHeight="1" x14ac:dyDescent="0.35">
      <c r="AF2476" s="6" t="str">
        <f>Constants!M2363</f>
        <v>Southampton</v>
      </c>
      <c r="AG2476" s="6" t="str">
        <f>Constants!N2363</f>
        <v>S</v>
      </c>
      <c r="AH2476" s="6" t="str">
        <f>Constants!O2363</f>
        <v>SL205 : PostScript360</v>
      </c>
    </row>
    <row r="2477" spans="32:34" ht="18" customHeight="1" x14ac:dyDescent="0.35">
      <c r="AF2477" s="6" t="str">
        <f>Constants!M2364</f>
        <v>Southampton</v>
      </c>
      <c r="AG2477" s="6" t="str">
        <f>Constants!N2364</f>
        <v>S</v>
      </c>
      <c r="AH2477" s="6" t="str">
        <f>Constants!O2364</f>
        <v>SO206 : Wiltshire Substance Misuse Services Trowbridge</v>
      </c>
    </row>
    <row r="2478" spans="32:34" ht="18" customHeight="1" x14ac:dyDescent="0.35">
      <c r="AF2478" s="6" t="str">
        <f>Constants!M2365</f>
        <v>Southend-on-Sea</v>
      </c>
      <c r="AG2478" s="6" t="str">
        <f>Constants!N2365</f>
        <v>P</v>
      </c>
      <c r="AH2478" s="6" t="str">
        <f>Constants!O2365</f>
        <v>P0523 : ANA</v>
      </c>
    </row>
    <row r="2479" spans="32:34" ht="18" customHeight="1" x14ac:dyDescent="0.35">
      <c r="AF2479" s="6" t="str">
        <f>Constants!M2366</f>
        <v>Southend-on-Sea</v>
      </c>
      <c r="AG2479" s="6" t="str">
        <f>Constants!N2366</f>
        <v>P</v>
      </c>
      <c r="AH2479" s="6" t="str">
        <f>Constants!O2366</f>
        <v>P1125 : Addiction Recovery Centre Portsmouth</v>
      </c>
    </row>
    <row r="2480" spans="32:34" ht="18" customHeight="1" x14ac:dyDescent="0.35">
      <c r="AF2480" s="6" t="str">
        <f>Constants!M2367</f>
        <v>Southend-on-Sea</v>
      </c>
      <c r="AG2480" s="6" t="str">
        <f>Constants!N2367</f>
        <v>Q</v>
      </c>
      <c r="AH2480" s="6" t="str">
        <f>Constants!O2367</f>
        <v>Q1405 : Essex STARS (South)</v>
      </c>
    </row>
    <row r="2481" spans="32:34" ht="18" customHeight="1" x14ac:dyDescent="0.35">
      <c r="AF2481" s="6" t="str">
        <f>Constants!M2368</f>
        <v>Southend-on-Sea</v>
      </c>
      <c r="AG2481" s="6" t="str">
        <f>Constants!N2368</f>
        <v>Q</v>
      </c>
      <c r="AH2481" s="6" t="str">
        <f>Constants!O2368</f>
        <v>Q1426 : Essex STARS (Mid)</v>
      </c>
    </row>
    <row r="2482" spans="32:34" ht="18" customHeight="1" x14ac:dyDescent="0.35">
      <c r="AF2482" s="6" t="str">
        <f>Constants!M2369</f>
        <v>Southend-on-Sea</v>
      </c>
      <c r="AG2482" s="6" t="str">
        <f>Constants!N2369</f>
        <v>Q</v>
      </c>
      <c r="AH2482" s="6" t="str">
        <f>Constants!O2369</f>
        <v>Q1568 : Southend Young People Substance Misuse Service</v>
      </c>
    </row>
    <row r="2483" spans="32:34" ht="18" customHeight="1" x14ac:dyDescent="0.35">
      <c r="AF2483" s="6" t="str">
        <f>Constants!M2370</f>
        <v>Southend-on-Sea</v>
      </c>
      <c r="AG2483" s="6" t="str">
        <f>Constants!N2370</f>
        <v>Q</v>
      </c>
      <c r="AH2483" s="6" t="str">
        <f>Constants!O2370</f>
        <v>Q1642 : Open Road Basildon</v>
      </c>
    </row>
    <row r="2484" spans="32:34" ht="18" customHeight="1" x14ac:dyDescent="0.35">
      <c r="AF2484" s="6" t="str">
        <f>Constants!M2371</f>
        <v>Southend-on-Sea</v>
      </c>
      <c r="AG2484" s="6" t="str">
        <f>Constants!N2371</f>
        <v>Q</v>
      </c>
      <c r="AH2484" s="6" t="str">
        <f>Constants!O2371</f>
        <v>Q1659 : Open Road Chelmsford</v>
      </c>
    </row>
    <row r="2485" spans="32:34" ht="18" customHeight="1" x14ac:dyDescent="0.35">
      <c r="AF2485" s="6" t="str">
        <f>Constants!M2372</f>
        <v>Southend-on-Sea</v>
      </c>
      <c r="AG2485" s="6" t="str">
        <f>Constants!N2372</f>
        <v>Q</v>
      </c>
      <c r="AH2485" s="6" t="str">
        <f>Constants!O2372</f>
        <v>Q1730 : CGL Southend (STARS)</v>
      </c>
    </row>
    <row r="2486" spans="32:34" ht="18" customHeight="1" x14ac:dyDescent="0.35">
      <c r="AF2486" s="6" t="str">
        <f>Constants!M2373</f>
        <v>Southend-on-Sea</v>
      </c>
      <c r="AG2486" s="6" t="str">
        <f>Constants!N2373</f>
        <v>Q</v>
      </c>
      <c r="AH2486" s="6" t="str">
        <f>Constants!O2373</f>
        <v>Q1734 : Suffolk Recovery Service - Ipswich</v>
      </c>
    </row>
    <row r="2487" spans="32:34" ht="18" customHeight="1" x14ac:dyDescent="0.35">
      <c r="AF2487" s="6" t="str">
        <f>Constants!M2374</f>
        <v>Southend-on-Sea</v>
      </c>
      <c r="AG2487" s="6" t="str">
        <f>Constants!N2374</f>
        <v>Q</v>
      </c>
      <c r="AH2487" s="6" t="str">
        <f>Constants!O2374</f>
        <v>Q1747 : Inclusion Visions</v>
      </c>
    </row>
    <row r="2488" spans="32:34" ht="18" customHeight="1" x14ac:dyDescent="0.35">
      <c r="AF2488" s="6" t="str">
        <f>Constants!M2375</f>
        <v>Southend-on-Sea</v>
      </c>
      <c r="AG2488" s="6" t="str">
        <f>Constants!N2375</f>
        <v>Q</v>
      </c>
      <c r="AH2488" s="6" t="str">
        <f>Constants!O2375</f>
        <v>Q1760 : The Forward Trust (Southend Adult)</v>
      </c>
    </row>
    <row r="2489" spans="32:34" ht="18" customHeight="1" x14ac:dyDescent="0.35">
      <c r="AF2489" s="6" t="str">
        <f>Constants!M2376</f>
        <v>Southend-on-Sea</v>
      </c>
      <c r="AG2489" s="6" t="str">
        <f>Constants!N2376</f>
        <v>R</v>
      </c>
      <c r="AH2489" s="6" t="str">
        <f>Constants!O2376</f>
        <v>R0507 : Inclusion Telford Adult Service (Telford STARS)</v>
      </c>
    </row>
    <row r="2490" spans="32:34" ht="18" customHeight="1" x14ac:dyDescent="0.35">
      <c r="AF2490" s="6" t="str">
        <f>Constants!M2377</f>
        <v>Southend-on-Sea</v>
      </c>
      <c r="AG2490" s="6" t="str">
        <f>Constants!N2377</f>
        <v>S</v>
      </c>
      <c r="AH2490" s="6" t="str">
        <f>Constants!O2377</f>
        <v>SD303 : BOSENCE FARM COMMUNITY LTD</v>
      </c>
    </row>
    <row r="2491" spans="32:34" ht="18" customHeight="1" x14ac:dyDescent="0.35">
      <c r="AF2491" s="6" t="str">
        <f>Constants!M2378</f>
        <v>Southend-on-Sea</v>
      </c>
      <c r="AG2491" s="6" t="str">
        <f>Constants!N2378</f>
        <v>S</v>
      </c>
      <c r="AH2491" s="6" t="str">
        <f>Constants!O2378</f>
        <v>SG309 : THE NELSON TRUST</v>
      </c>
    </row>
    <row r="2492" spans="32:34" ht="18" customHeight="1" x14ac:dyDescent="0.35">
      <c r="AF2492" s="6" t="str">
        <f>Constants!M2379</f>
        <v>Southend-on-Sea</v>
      </c>
      <c r="AG2492" s="6" t="str">
        <f>Constants!N2379</f>
        <v>S</v>
      </c>
      <c r="AH2492" s="6" t="str">
        <f>Constants!O2379</f>
        <v>SJ207 : Western Counselling</v>
      </c>
    </row>
    <row r="2493" spans="32:34" ht="18" customHeight="1" x14ac:dyDescent="0.35">
      <c r="AF2493" s="6" t="str">
        <f>Constants!M2380</f>
        <v>Southend-on-Sea</v>
      </c>
      <c r="AG2493" s="6" t="str">
        <f>Constants!N2380</f>
        <v>S</v>
      </c>
      <c r="AH2493" s="6" t="str">
        <f>Constants!O2380</f>
        <v>SJ302 : BROADWAY LODGE</v>
      </c>
    </row>
    <row r="2494" spans="32:34" ht="18" customHeight="1" x14ac:dyDescent="0.35">
      <c r="AF2494" s="6" t="str">
        <f>Constants!M2381</f>
        <v>Southend-on-Sea</v>
      </c>
      <c r="AG2494" s="6" t="str">
        <f>Constants!N2381</f>
        <v>S</v>
      </c>
      <c r="AH2494" s="6" t="str">
        <f>Constants!O2381</f>
        <v>SJ308 : Sefton Park</v>
      </c>
    </row>
    <row r="2495" spans="32:34" ht="18" customHeight="1" x14ac:dyDescent="0.35">
      <c r="AF2495" s="6" t="str">
        <f>Constants!M2382</f>
        <v>Southend-on-Sea</v>
      </c>
      <c r="AG2495" s="6" t="str">
        <f>Constants!N2382</f>
        <v>S</v>
      </c>
      <c r="AH2495" s="6" t="str">
        <f>Constants!O2382</f>
        <v>SK317 : Somewhere House</v>
      </c>
    </row>
    <row r="2496" spans="32:34" ht="18" customHeight="1" x14ac:dyDescent="0.35">
      <c r="AF2496" s="6" t="str">
        <f>Constants!M2383</f>
        <v>Southend-on-Sea</v>
      </c>
      <c r="AG2496" s="6" t="str">
        <f>Constants!N2383</f>
        <v>S</v>
      </c>
      <c r="AH2496" s="6" t="str">
        <f>Constants!O2383</f>
        <v>SO203 : Forward Trust - Clouds House</v>
      </c>
    </row>
    <row r="2497" spans="32:34" ht="18" customHeight="1" x14ac:dyDescent="0.35">
      <c r="AF2497" s="6" t="str">
        <f>Constants!M2384</f>
        <v>Southwark</v>
      </c>
      <c r="AG2497" s="6" t="str">
        <f>Constants!N2384</f>
        <v>L</v>
      </c>
      <c r="AH2497" s="6" t="str">
        <f>Constants!O2384</f>
        <v>L0296 : Kairos Community Trust (Rehab)</v>
      </c>
    </row>
    <row r="2498" spans="32:34" ht="18" customHeight="1" x14ac:dyDescent="0.35">
      <c r="AF2498" s="6" t="str">
        <f>Constants!M2385</f>
        <v>Southwark</v>
      </c>
      <c r="AG2498" s="6" t="str">
        <f>Constants!N2385</f>
        <v>L</v>
      </c>
      <c r="AH2498" s="6" t="str">
        <f>Constants!O2385</f>
        <v>L0658 : SLAM Lambeth DTTO/DRR</v>
      </c>
    </row>
    <row r="2499" spans="32:34" ht="18" customHeight="1" x14ac:dyDescent="0.35">
      <c r="AF2499" s="6" t="str">
        <f>Constants!M2386</f>
        <v>Southwark</v>
      </c>
      <c r="AG2499" s="6" t="str">
        <f>Constants!N2386</f>
        <v>L</v>
      </c>
      <c r="AH2499" s="6" t="str">
        <f>Constants!O2386</f>
        <v>L0984 : CGL YP Southwark</v>
      </c>
    </row>
    <row r="2500" spans="32:34" ht="18" customHeight="1" x14ac:dyDescent="0.35">
      <c r="AF2500" s="6" t="str">
        <f>Constants!M2387</f>
        <v>Southwark</v>
      </c>
      <c r="AG2500" s="6" t="str">
        <f>Constants!N2387</f>
        <v>L</v>
      </c>
      <c r="AH2500" s="6" t="str">
        <f>Constants!O2387</f>
        <v>L1005 : Freedom Recovery Centre Ltd (Rehab)</v>
      </c>
    </row>
    <row r="2501" spans="32:34" ht="18" customHeight="1" x14ac:dyDescent="0.35">
      <c r="AF2501" s="6" t="str">
        <f>Constants!M2388</f>
        <v>Southwark</v>
      </c>
      <c r="AG2501" s="6" t="str">
        <f>Constants!N2388</f>
        <v>L</v>
      </c>
      <c r="AH2501" s="6" t="str">
        <f>Constants!O2388</f>
        <v>L1184 : CGL Lewisham Integrated Adult Service</v>
      </c>
    </row>
    <row r="2502" spans="32:34" ht="18" customHeight="1" x14ac:dyDescent="0.35">
      <c r="AF2502" s="6" t="str">
        <f>Constants!M2389</f>
        <v>Southwark</v>
      </c>
      <c r="AG2502" s="6" t="str">
        <f>Constants!N2389</f>
        <v>L</v>
      </c>
      <c r="AH2502" s="6" t="str">
        <f>Constants!O2389</f>
        <v>L1198 : Consortium - Central Team - Lorraine Hewitt House</v>
      </c>
    </row>
    <row r="2503" spans="32:34" ht="18" customHeight="1" x14ac:dyDescent="0.35">
      <c r="AF2503" s="6" t="str">
        <f>Constants!M2390</f>
        <v>Southwark</v>
      </c>
      <c r="AG2503" s="6" t="str">
        <f>Constants!N2390</f>
        <v>L</v>
      </c>
      <c r="AH2503" s="6" t="str">
        <f>Constants!O2390</f>
        <v>L1199 : Consortium - Shared Care</v>
      </c>
    </row>
    <row r="2504" spans="32:34" ht="18" customHeight="1" x14ac:dyDescent="0.35">
      <c r="AF2504" s="6" t="str">
        <f>Constants!M2391</f>
        <v>Southwark</v>
      </c>
      <c r="AG2504" s="6" t="str">
        <f>Constants!N2391</f>
        <v>L</v>
      </c>
      <c r="AH2504" s="6" t="str">
        <f>Constants!O2391</f>
        <v>L1219 : Janus Enterprise</v>
      </c>
    </row>
    <row r="2505" spans="32:34" ht="18" customHeight="1" x14ac:dyDescent="0.35">
      <c r="AF2505" s="6" t="str">
        <f>Constants!M2392</f>
        <v>Southwark</v>
      </c>
      <c r="AG2505" s="6" t="str">
        <f>Constants!N2392</f>
        <v>L</v>
      </c>
      <c r="AH2505" s="6" t="str">
        <f>Constants!O2392</f>
        <v>L1238 : Kairos Community Trust Garden Day Programme</v>
      </c>
    </row>
    <row r="2506" spans="32:34" ht="18" customHeight="1" x14ac:dyDescent="0.35">
      <c r="AF2506" s="6" t="str">
        <f>Constants!M2393</f>
        <v>Southwark</v>
      </c>
      <c r="AG2506" s="6" t="str">
        <f>Constants!N2393</f>
        <v>L</v>
      </c>
      <c r="AH2506" s="6" t="str">
        <f>Constants!O2393</f>
        <v>L1260 : Humankind PCRS</v>
      </c>
    </row>
    <row r="2507" spans="32:34" ht="18" customHeight="1" x14ac:dyDescent="0.35">
      <c r="AF2507" s="6" t="str">
        <f>Constants!M2394</f>
        <v>Southwark</v>
      </c>
      <c r="AG2507" s="6" t="str">
        <f>Constants!N2394</f>
        <v>L</v>
      </c>
      <c r="AH2507" s="6" t="str">
        <f>Constants!O2394</f>
        <v>L1273 : CGL Southwark</v>
      </c>
    </row>
    <row r="2508" spans="32:34" ht="18" customHeight="1" x14ac:dyDescent="0.35">
      <c r="AF2508" s="6" t="str">
        <f>Constants!M2395</f>
        <v>Southwark</v>
      </c>
      <c r="AG2508" s="6" t="str">
        <f>Constants!N2395</f>
        <v>L</v>
      </c>
      <c r="AH2508" s="6" t="str">
        <f>Constants!O2395</f>
        <v>L1275 : INSPIRE Sutton</v>
      </c>
    </row>
    <row r="2509" spans="32:34" ht="18" customHeight="1" x14ac:dyDescent="0.35">
      <c r="AF2509" s="6" t="str">
        <f>Constants!M2396</f>
        <v>Southwark</v>
      </c>
      <c r="AG2509" s="6" t="str">
        <f>Constants!N2396</f>
        <v>L</v>
      </c>
      <c r="AH2509" s="6" t="str">
        <f>Constants!O2396</f>
        <v>L1279 : Drug and Alcohol Wellbeing Service (DAWS)</v>
      </c>
    </row>
    <row r="2510" spans="32:34" ht="18" customHeight="1" x14ac:dyDescent="0.35">
      <c r="AF2510" s="6" t="str">
        <f>Constants!M2397</f>
        <v>Southwark</v>
      </c>
      <c r="AG2510" s="6" t="str">
        <f>Constants!N2397</f>
        <v>L</v>
      </c>
      <c r="AH2510" s="6" t="str">
        <f>Constants!O2397</f>
        <v>L1296 : CGL Barnet Adult</v>
      </c>
    </row>
    <row r="2511" spans="32:34" ht="18" customHeight="1" x14ac:dyDescent="0.35">
      <c r="AF2511" s="6" t="str">
        <f>Constants!M2398</f>
        <v>Southwark</v>
      </c>
      <c r="AG2511" s="6" t="str">
        <f>Constants!N2398</f>
        <v>L</v>
      </c>
      <c r="AH2511" s="6" t="str">
        <f>Constants!O2398</f>
        <v>L1303 : City and Hackney Recovery Service</v>
      </c>
    </row>
    <row r="2512" spans="32:34" ht="18" customHeight="1" x14ac:dyDescent="0.35">
      <c r="AF2512" s="6" t="str">
        <f>Constants!M2399</f>
        <v>Southwark</v>
      </c>
      <c r="AG2512" s="6" t="str">
        <f>Constants!N2399</f>
        <v>L</v>
      </c>
      <c r="AH2512" s="6" t="str">
        <f>Constants!O2399</f>
        <v>L1308 : Guy's and St Thomas' NHS Foundation Trust Inpatient Detox Unit</v>
      </c>
    </row>
    <row r="2513" spans="32:34" ht="18" customHeight="1" x14ac:dyDescent="0.35">
      <c r="AF2513" s="6" t="str">
        <f>Constants!M2400</f>
        <v>Southwark</v>
      </c>
      <c r="AG2513" s="6" t="str">
        <f>Constants!N2400</f>
        <v>L</v>
      </c>
      <c r="AH2513" s="6" t="str">
        <f>Constants!O2400</f>
        <v>L1312 : Guy's and St Thomas' NHS Foundation Trust Non-rough sleeping Addictions Clinical Care Suite</v>
      </c>
    </row>
    <row r="2514" spans="32:34" ht="18" customHeight="1" x14ac:dyDescent="0.35">
      <c r="AF2514" s="6" t="str">
        <f>Constants!M2401</f>
        <v>Southwark</v>
      </c>
      <c r="AG2514" s="6" t="str">
        <f>Constants!N2401</f>
        <v>L</v>
      </c>
      <c r="AH2514" s="6" t="str">
        <f>Constants!O2401</f>
        <v>L5059 : Haringey Alcohol Treatment Service</v>
      </c>
    </row>
    <row r="2515" spans="32:34" ht="18" customHeight="1" x14ac:dyDescent="0.35">
      <c r="AF2515" s="6" t="str">
        <f>Constants!M2402</f>
        <v>Southwark</v>
      </c>
      <c r="AG2515" s="6" t="str">
        <f>Constants!N2402</f>
        <v>W</v>
      </c>
      <c r="AH2515" s="6" t="str">
        <f>Constants!O2402</f>
        <v>M0022 : Kaleidoscope Birchwood</v>
      </c>
    </row>
    <row r="2516" spans="32:34" ht="18" customHeight="1" x14ac:dyDescent="0.35">
      <c r="AF2516" s="6" t="str">
        <f>Constants!M2403</f>
        <v>Southwark</v>
      </c>
      <c r="AG2516" s="6" t="str">
        <f>Constants!N2403</f>
        <v>W</v>
      </c>
      <c r="AH2516" s="6" t="str">
        <f>Constants!O2403</f>
        <v>M0189 : OASIS Recovery Communities Runcorn</v>
      </c>
    </row>
    <row r="2517" spans="32:34" ht="18" customHeight="1" x14ac:dyDescent="0.35">
      <c r="AF2517" s="6" t="str">
        <f>Constants!M2404</f>
        <v>Southwark</v>
      </c>
      <c r="AG2517" s="6" t="str">
        <f>Constants!N2404</f>
        <v>P</v>
      </c>
      <c r="AH2517" s="6" t="str">
        <f>Constants!O2404</f>
        <v>P1090 : I-Access East Surrey</v>
      </c>
    </row>
    <row r="2518" spans="32:34" ht="18" customHeight="1" x14ac:dyDescent="0.35">
      <c r="AF2518" s="6" t="str">
        <f>Constants!M2405</f>
        <v>Southwark</v>
      </c>
      <c r="AG2518" s="6" t="str">
        <f>Constants!N2405</f>
        <v>P</v>
      </c>
      <c r="AH2518" s="6" t="str">
        <f>Constants!O2405</f>
        <v>P1125 : Addiction Recovery Centre Portsmouth</v>
      </c>
    </row>
    <row r="2519" spans="32:34" ht="18" customHeight="1" x14ac:dyDescent="0.35">
      <c r="AF2519" s="6" t="str">
        <f>Constants!M2406</f>
        <v>Southwark</v>
      </c>
      <c r="AG2519" s="6" t="str">
        <f>Constants!N2406</f>
        <v>Q</v>
      </c>
      <c r="AH2519" s="6" t="str">
        <f>Constants!O2406</f>
        <v>Q1728 : Oxygen Recovery Service</v>
      </c>
    </row>
    <row r="2520" spans="32:34" ht="18" customHeight="1" x14ac:dyDescent="0.35">
      <c r="AF2520" s="6" t="str">
        <f>Constants!M2407</f>
        <v>Southwark</v>
      </c>
      <c r="AG2520" s="6" t="str">
        <f>Constants!N2407</f>
        <v>R</v>
      </c>
      <c r="AH2520" s="6" t="str">
        <f>Constants!O2407</f>
        <v>R0507 : Inclusion Telford Adult Service (Telford STARS)</v>
      </c>
    </row>
    <row r="2521" spans="32:34" ht="18" customHeight="1" x14ac:dyDescent="0.35">
      <c r="AF2521" s="6" t="str">
        <f>Constants!M2408</f>
        <v>Southwark</v>
      </c>
      <c r="AG2521" s="6" t="str">
        <f>Constants!N2408</f>
        <v>S</v>
      </c>
      <c r="AH2521" s="6" t="str">
        <f>Constants!O2408</f>
        <v>SB317 : StreetScene Bournemouth</v>
      </c>
    </row>
    <row r="2522" spans="32:34" ht="18" customHeight="1" x14ac:dyDescent="0.35">
      <c r="AF2522" s="6" t="str">
        <f>Constants!M2409</f>
        <v>Southwark</v>
      </c>
      <c r="AG2522" s="6" t="str">
        <f>Constants!N2409</f>
        <v>S</v>
      </c>
      <c r="AH2522" s="6" t="str">
        <f>Constants!O2409</f>
        <v>SD303 : BOSENCE FARM COMMUNITY LTD</v>
      </c>
    </row>
    <row r="2523" spans="32:34" ht="18" customHeight="1" x14ac:dyDescent="0.35">
      <c r="AF2523" s="6" t="str">
        <f>Constants!M2410</f>
        <v>Southwark</v>
      </c>
      <c r="AG2523" s="6" t="str">
        <f>Constants!N2410</f>
        <v>S</v>
      </c>
      <c r="AH2523" s="6" t="str">
        <f>Constants!O2410</f>
        <v>SG309 : THE NELSON TRUST</v>
      </c>
    </row>
    <row r="2524" spans="32:34" ht="18" customHeight="1" x14ac:dyDescent="0.35">
      <c r="AF2524" s="6" t="str">
        <f>Constants!M2411</f>
        <v>Southwark</v>
      </c>
      <c r="AG2524" s="6" t="str">
        <f>Constants!N2411</f>
        <v>S</v>
      </c>
      <c r="AH2524" s="6" t="str">
        <f>Constants!O2411</f>
        <v>SJ308 : Sefton Park</v>
      </c>
    </row>
    <row r="2525" spans="32:34" ht="18" customHeight="1" x14ac:dyDescent="0.35">
      <c r="AF2525" s="6" t="str">
        <f>Constants!M2412</f>
        <v>Southwark</v>
      </c>
      <c r="AG2525" s="6" t="str">
        <f>Constants!N2412</f>
        <v>T</v>
      </c>
      <c r="AH2525" s="6" t="str">
        <f>Constants!O2412</f>
        <v>T1214 : The Level</v>
      </c>
    </row>
    <row r="2526" spans="32:34" ht="18" customHeight="1" x14ac:dyDescent="0.35">
      <c r="AF2526" s="6" t="str">
        <f>Constants!M2413</f>
        <v>St Helens</v>
      </c>
      <c r="AG2526" s="6" t="str">
        <f>Constants!N2413</f>
        <v>L</v>
      </c>
      <c r="AH2526" s="6" t="str">
        <f>Constants!O2413</f>
        <v>L5046 : Mount Carmel (Rehab)</v>
      </c>
    </row>
    <row r="2527" spans="32:34" ht="18" customHeight="1" x14ac:dyDescent="0.35">
      <c r="AF2527" s="6" t="str">
        <f>Constants!M2414</f>
        <v>St Helens</v>
      </c>
      <c r="AG2527" s="6" t="str">
        <f>Constants!N2414</f>
        <v>W</v>
      </c>
      <c r="AH2527" s="6" t="str">
        <f>Constants!O2414</f>
        <v>M0022 : Kaleidoscope Birchwood</v>
      </c>
    </row>
    <row r="2528" spans="32:34" ht="18" customHeight="1" x14ac:dyDescent="0.35">
      <c r="AF2528" s="6" t="str">
        <f>Constants!M2415</f>
        <v>St Helens</v>
      </c>
      <c r="AG2528" s="6" t="str">
        <f>Constants!N2415</f>
        <v>W</v>
      </c>
      <c r="AH2528" s="6" t="str">
        <f>Constants!O2415</f>
        <v>M0037 : Phoenix Futures Wirral Adult Services</v>
      </c>
    </row>
    <row r="2529" spans="32:34" ht="18" customHeight="1" x14ac:dyDescent="0.35">
      <c r="AF2529" s="6" t="str">
        <f>Constants!M2416</f>
        <v>St Helens</v>
      </c>
      <c r="AG2529" s="6" t="str">
        <f>Constants!N2416</f>
        <v>W</v>
      </c>
      <c r="AH2529" s="6" t="str">
        <f>Constants!O2416</f>
        <v>M0243 : GMMH The Chapman-Barker Unit</v>
      </c>
    </row>
    <row r="2530" spans="32:34" ht="18" customHeight="1" x14ac:dyDescent="0.35">
      <c r="AF2530" s="6" t="str">
        <f>Constants!M2417</f>
        <v>St Helens</v>
      </c>
      <c r="AG2530" s="6" t="str">
        <f>Constants!N2417</f>
        <v>W</v>
      </c>
      <c r="AH2530" s="6" t="str">
        <f>Constants!O2417</f>
        <v>M0346 : CGL St Helens Integrated Recovery Service</v>
      </c>
    </row>
    <row r="2531" spans="32:34" ht="18" customHeight="1" x14ac:dyDescent="0.35">
      <c r="AF2531" s="6" t="str">
        <f>Constants!M2418</f>
        <v>St Helens</v>
      </c>
      <c r="AG2531" s="6" t="str">
        <f>Constants!N2418</f>
        <v>Q</v>
      </c>
      <c r="AH2531" s="6" t="str">
        <f>Constants!O2418</f>
        <v>Q1647 : Via - Passmores House</v>
      </c>
    </row>
    <row r="2532" spans="32:34" ht="18" customHeight="1" x14ac:dyDescent="0.35">
      <c r="AF2532" s="6" t="str">
        <f>Constants!M2419</f>
        <v>St Helens</v>
      </c>
      <c r="AG2532" s="6" t="str">
        <f>Constants!N2419</f>
        <v>U</v>
      </c>
      <c r="AH2532" s="6" t="str">
        <f>Constants!O2419</f>
        <v>U0515 : Phoenix Futures Sheffield Family Service</v>
      </c>
    </row>
    <row r="2533" spans="32:34" ht="18" customHeight="1" x14ac:dyDescent="0.35">
      <c r="AF2533" s="6" t="str">
        <f>Constants!M2420</f>
        <v>Staffordshire</v>
      </c>
      <c r="AG2533" s="6" t="str">
        <f>Constants!N2420</f>
        <v>W</v>
      </c>
      <c r="AH2533" s="6" t="str">
        <f>Constants!O2420</f>
        <v>M0022 : Kaleidoscope Birchwood</v>
      </c>
    </row>
    <row r="2534" spans="32:34" ht="18" customHeight="1" x14ac:dyDescent="0.35">
      <c r="AF2534" s="6" t="str">
        <f>Constants!M2421</f>
        <v>Staffordshire</v>
      </c>
      <c r="AG2534" s="6" t="str">
        <f>Constants!N2421</f>
        <v>W</v>
      </c>
      <c r="AH2534" s="6" t="str">
        <f>Constants!O2421</f>
        <v>M0037 : Phoenix Futures Wirral Adult Services</v>
      </c>
    </row>
    <row r="2535" spans="32:34" ht="18" customHeight="1" x14ac:dyDescent="0.35">
      <c r="AF2535" s="6" t="str">
        <f>Constants!M2422</f>
        <v>Staffordshire</v>
      </c>
      <c r="AG2535" s="6" t="str">
        <f>Constants!N2422</f>
        <v>W</v>
      </c>
      <c r="AH2535" s="6" t="str">
        <f>Constants!O2422</f>
        <v>M0309 : Cyngor Alcohol Information Service (CAIS)</v>
      </c>
    </row>
    <row r="2536" spans="32:34" ht="18" customHeight="1" x14ac:dyDescent="0.35">
      <c r="AF2536" s="6" t="str">
        <f>Constants!M2423</f>
        <v>Staffordshire</v>
      </c>
      <c r="AG2536" s="6" t="str">
        <f>Constants!N2423</f>
        <v>Q</v>
      </c>
      <c r="AH2536" s="6" t="str">
        <f>Constants!O2423</f>
        <v>Q1758 : Addiction Recovery Community MK</v>
      </c>
    </row>
    <row r="2537" spans="32:34" ht="18" customHeight="1" x14ac:dyDescent="0.35">
      <c r="AF2537" s="6" t="str">
        <f>Constants!M2424</f>
        <v>Staffordshire</v>
      </c>
      <c r="AG2537" s="6" t="str">
        <f>Constants!N2424</f>
        <v>R</v>
      </c>
      <c r="AH2537" s="6" t="str">
        <f>Constants!O2424</f>
        <v>R0092 : BAC O'Connor</v>
      </c>
    </row>
    <row r="2538" spans="32:34" ht="18" customHeight="1" x14ac:dyDescent="0.35">
      <c r="AF2538" s="6" t="str">
        <f>Constants!M2425</f>
        <v>Staffordshire</v>
      </c>
      <c r="AG2538" s="6" t="str">
        <f>Constants!N2425</f>
        <v>R</v>
      </c>
      <c r="AH2538" s="6" t="str">
        <f>Constants!O2425</f>
        <v>R0468 : Recovery Wolverhampton (Adult)</v>
      </c>
    </row>
    <row r="2539" spans="32:34" ht="18" customHeight="1" x14ac:dyDescent="0.35">
      <c r="AF2539" s="6" t="str">
        <f>Constants!M2426</f>
        <v>Staffordshire</v>
      </c>
      <c r="AG2539" s="6" t="str">
        <f>Constants!N2426</f>
        <v>R</v>
      </c>
      <c r="AH2539" s="6" t="str">
        <f>Constants!O2426</f>
        <v>R0473 : IRiS</v>
      </c>
    </row>
    <row r="2540" spans="32:34" ht="18" customHeight="1" x14ac:dyDescent="0.35">
      <c r="AF2540" s="6" t="str">
        <f>Constants!M2427</f>
        <v>Staffordshire</v>
      </c>
      <c r="AG2540" s="6" t="str">
        <f>Constants!N2427</f>
        <v>R</v>
      </c>
      <c r="AH2540" s="6" t="str">
        <f>Constants!O2427</f>
        <v>R0479 : Staffordshire Inpatients</v>
      </c>
    </row>
    <row r="2541" spans="32:34" ht="18" customHeight="1" x14ac:dyDescent="0.35">
      <c r="AF2541" s="6" t="str">
        <f>Constants!M2428</f>
        <v>Staffordshire</v>
      </c>
      <c r="AG2541" s="6" t="str">
        <f>Constants!N2428</f>
        <v>R</v>
      </c>
      <c r="AH2541" s="6" t="str">
        <f>Constants!O2428</f>
        <v>R0487 : CGL Birmingham ROR - Park House</v>
      </c>
    </row>
    <row r="2542" spans="32:34" ht="18" customHeight="1" x14ac:dyDescent="0.35">
      <c r="AF2542" s="6" t="str">
        <f>Constants!M2429</f>
        <v>Staffordshire</v>
      </c>
      <c r="AG2542" s="6" t="str">
        <f>Constants!N2429</f>
        <v>R</v>
      </c>
      <c r="AH2542" s="6" t="str">
        <f>Constants!O2429</f>
        <v>R0488 : Worcestershire Recovery Partnership (Adult)</v>
      </c>
    </row>
    <row r="2543" spans="32:34" ht="18" customHeight="1" x14ac:dyDescent="0.35">
      <c r="AF2543" s="6" t="str">
        <f>Constants!M2430</f>
        <v>Staffordshire</v>
      </c>
      <c r="AG2543" s="6" t="str">
        <f>Constants!N2430</f>
        <v>R</v>
      </c>
      <c r="AH2543" s="6" t="str">
        <f>Constants!O2430</f>
        <v>R0491 : CGL Walsall the Beacon Adult</v>
      </c>
    </row>
    <row r="2544" spans="32:34" ht="18" customHeight="1" x14ac:dyDescent="0.35">
      <c r="AF2544" s="6" t="str">
        <f>Constants!M2431</f>
        <v>Staffordshire</v>
      </c>
      <c r="AG2544" s="6" t="str">
        <f>Constants!N2431</f>
        <v>R</v>
      </c>
      <c r="AH2544" s="6" t="str">
        <f>Constants!O2431</f>
        <v>R0507 : Inclusion Telford Adult Service (Telford STARS)</v>
      </c>
    </row>
    <row r="2545" spans="32:34" ht="18" customHeight="1" x14ac:dyDescent="0.35">
      <c r="AF2545" s="6" t="str">
        <f>Constants!M2432</f>
        <v>Staffordshire</v>
      </c>
      <c r="AG2545" s="6" t="str">
        <f>Constants!N2432</f>
        <v>R</v>
      </c>
      <c r="AH2545" s="6" t="str">
        <f>Constants!O2432</f>
        <v>R0512 : Humankind Staffordshire</v>
      </c>
    </row>
    <row r="2546" spans="32:34" ht="18" customHeight="1" x14ac:dyDescent="0.35">
      <c r="AF2546" s="6" t="str">
        <f>Constants!M2433</f>
        <v>Staffordshire</v>
      </c>
      <c r="AG2546" s="6" t="str">
        <f>Constants!N2433</f>
        <v>R</v>
      </c>
      <c r="AH2546" s="6" t="str">
        <f>Constants!O2433</f>
        <v>R0513 : Humankind Staffordshire YP</v>
      </c>
    </row>
    <row r="2547" spans="32:34" ht="18" customHeight="1" x14ac:dyDescent="0.35">
      <c r="AF2547" s="6" t="str">
        <f>Constants!M2434</f>
        <v>Staffordshire</v>
      </c>
      <c r="AG2547" s="6" t="str">
        <f>Constants!N2434</f>
        <v>R</v>
      </c>
      <c r="AH2547" s="6" t="str">
        <f>Constants!O2434</f>
        <v>R0516 : With You at Stoke-on-Trent Adult</v>
      </c>
    </row>
    <row r="2548" spans="32:34" ht="18" customHeight="1" x14ac:dyDescent="0.35">
      <c r="AF2548" s="6" t="str">
        <f>Constants!M2435</f>
        <v>Staffordshire</v>
      </c>
      <c r="AG2548" s="6" t="str">
        <f>Constants!N2435</f>
        <v>R</v>
      </c>
      <c r="AH2548" s="6" t="str">
        <f>Constants!O2435</f>
        <v>R0518 : MPFT Adult - Staffordshire</v>
      </c>
    </row>
    <row r="2549" spans="32:34" ht="18" customHeight="1" x14ac:dyDescent="0.35">
      <c r="AF2549" s="6" t="str">
        <f>Constants!M2436</f>
        <v>Staffordshire</v>
      </c>
      <c r="AG2549" s="6" t="str">
        <f>Constants!N2436</f>
        <v>S</v>
      </c>
      <c r="AH2549" s="6" t="str">
        <f>Constants!O2436</f>
        <v>SD303 : BOSENCE FARM COMMUNITY LTD</v>
      </c>
    </row>
    <row r="2550" spans="32:34" ht="18" customHeight="1" x14ac:dyDescent="0.35">
      <c r="AF2550" s="6" t="str">
        <f>Constants!M2437</f>
        <v>Staffordshire</v>
      </c>
      <c r="AG2550" s="6" t="str">
        <f>Constants!N2437</f>
        <v>S</v>
      </c>
      <c r="AH2550" s="6" t="str">
        <f>Constants!O2437</f>
        <v>SJ302 : BROADWAY LODGE</v>
      </c>
    </row>
    <row r="2551" spans="32:34" ht="18" customHeight="1" x14ac:dyDescent="0.35">
      <c r="AF2551" s="6" t="str">
        <f>Constants!M2438</f>
        <v>Staffordshire</v>
      </c>
      <c r="AG2551" s="6" t="str">
        <f>Constants!N2438</f>
        <v>S</v>
      </c>
      <c r="AH2551" s="6" t="str">
        <f>Constants!O2438</f>
        <v>SL205 : PostScript360</v>
      </c>
    </row>
    <row r="2552" spans="32:34" ht="18" customHeight="1" x14ac:dyDescent="0.35">
      <c r="AF2552" s="6" t="str">
        <f>Constants!M2439</f>
        <v>Staffordshire</v>
      </c>
      <c r="AG2552" s="6" t="str">
        <f>Constants!N2439</f>
        <v>T</v>
      </c>
      <c r="AH2552" s="6" t="str">
        <f>Constants!O2439</f>
        <v>T0005 : Derbyshire Recovery Partnership</v>
      </c>
    </row>
    <row r="2553" spans="32:34" ht="18" customHeight="1" x14ac:dyDescent="0.35">
      <c r="AF2553" s="6" t="str">
        <f>Constants!M2440</f>
        <v>Staffordshire</v>
      </c>
      <c r="AG2553" s="6" t="str">
        <f>Constants!N2440</f>
        <v>T</v>
      </c>
      <c r="AH2553" s="6" t="str">
        <f>Constants!O2440</f>
        <v>T1175 : Derby City Prescribing Service</v>
      </c>
    </row>
    <row r="2554" spans="32:34" ht="18" customHeight="1" x14ac:dyDescent="0.35">
      <c r="AF2554" s="6" t="str">
        <f>Constants!M2441</f>
        <v>Staffordshire</v>
      </c>
      <c r="AG2554" s="6" t="str">
        <f>Constants!N2441</f>
        <v>T</v>
      </c>
      <c r="AH2554" s="6" t="str">
        <f>Constants!O2441</f>
        <v>T1209 : Turning Point Leicester and Leicestershire</v>
      </c>
    </row>
    <row r="2555" spans="32:34" ht="18" customHeight="1" x14ac:dyDescent="0.35">
      <c r="AF2555" s="6" t="str">
        <f>Constants!M2442</f>
        <v>Staffordshire</v>
      </c>
      <c r="AG2555" s="6" t="str">
        <f>Constants!N2442</f>
        <v>T</v>
      </c>
      <c r="AH2555" s="6" t="str">
        <f>Constants!O2442</f>
        <v>T1214 : The Level</v>
      </c>
    </row>
    <row r="2556" spans="32:34" ht="18" customHeight="1" x14ac:dyDescent="0.35">
      <c r="AF2556" s="6" t="str">
        <f>Constants!M2443</f>
        <v>Staffordshire</v>
      </c>
      <c r="AG2556" s="6" t="str">
        <f>Constants!N2443</f>
        <v>T</v>
      </c>
      <c r="AH2556" s="6" t="str">
        <f>Constants!O2443</f>
        <v>T1219 : Turning Point Leicester Adult</v>
      </c>
    </row>
    <row r="2557" spans="32:34" ht="18" customHeight="1" x14ac:dyDescent="0.35">
      <c r="AF2557" s="6" t="str">
        <f>Constants!M2444</f>
        <v>Staffordshire</v>
      </c>
      <c r="AG2557" s="6" t="str">
        <f>Constants!N2444</f>
        <v>T</v>
      </c>
      <c r="AH2557" s="6" t="str">
        <f>Constants!O2444</f>
        <v>T1221 : Turning Point Leicestershire and Rutland Adult</v>
      </c>
    </row>
    <row r="2558" spans="32:34" ht="18" customHeight="1" x14ac:dyDescent="0.35">
      <c r="AF2558" s="6" t="str">
        <f>Constants!M2445</f>
        <v>Staffordshire</v>
      </c>
      <c r="AG2558" s="6" t="str">
        <f>Constants!N2445</f>
        <v>U</v>
      </c>
      <c r="AH2558" s="6" t="str">
        <f>Constants!O2445</f>
        <v>U0489 : Forward Leeds Adult (Humankind)</v>
      </c>
    </row>
    <row r="2559" spans="32:34" ht="18" customHeight="1" x14ac:dyDescent="0.35">
      <c r="AF2559" s="6" t="str">
        <f>Constants!M2446</f>
        <v>Staffordshire</v>
      </c>
      <c r="AG2559" s="6" t="str">
        <f>Constants!N2446</f>
        <v>U</v>
      </c>
      <c r="AH2559" s="6" t="str">
        <f>Constants!O2446</f>
        <v>U0635 : Barnsley Substance Misuse Service (Humankind)</v>
      </c>
    </row>
    <row r="2560" spans="32:34" ht="18" customHeight="1" x14ac:dyDescent="0.35">
      <c r="AF2560" s="6" t="str">
        <f>Constants!M2447</f>
        <v>Staffordshire</v>
      </c>
      <c r="AG2560" s="6" t="str">
        <f>Constants!N2447</f>
        <v>U</v>
      </c>
      <c r="AH2560" s="6" t="str">
        <f>Constants!O2447</f>
        <v>U0657 : Likewise Sheffield (Humankind)</v>
      </c>
    </row>
    <row r="2561" spans="32:34" ht="18" customHeight="1" x14ac:dyDescent="0.35">
      <c r="AF2561" s="6" t="str">
        <f>Constants!M2448</f>
        <v>Staffordshire</v>
      </c>
      <c r="AG2561" s="6" t="str">
        <f>Constants!N2448</f>
        <v>W</v>
      </c>
      <c r="AH2561" s="6" t="str">
        <f>Constants!O2448</f>
        <v>W0053 : ACORN</v>
      </c>
    </row>
    <row r="2562" spans="32:34" ht="18" customHeight="1" x14ac:dyDescent="0.35">
      <c r="AF2562" s="6" t="str">
        <f>Constants!M2449</f>
        <v>Stockport</v>
      </c>
      <c r="AG2562" s="6" t="str">
        <f>Constants!N2449</f>
        <v>W</v>
      </c>
      <c r="AH2562" s="6" t="str">
        <f>Constants!O2449</f>
        <v>M0243 : GMMH The Chapman-Barker Unit</v>
      </c>
    </row>
    <row r="2563" spans="32:34" ht="18" customHeight="1" x14ac:dyDescent="0.35">
      <c r="AF2563" s="6" t="str">
        <f>Constants!M2450</f>
        <v>Stockport</v>
      </c>
      <c r="AG2563" s="6" t="str">
        <f>Constants!N2450</f>
        <v>W</v>
      </c>
      <c r="AH2563" s="6" t="str">
        <f>Constants!O2450</f>
        <v>M0258 : MOSAIC Transition Service</v>
      </c>
    </row>
    <row r="2564" spans="32:34" ht="18" customHeight="1" x14ac:dyDescent="0.35">
      <c r="AF2564" s="6" t="str">
        <f>Constants!M2451</f>
        <v>Stockport</v>
      </c>
      <c r="AG2564" s="6" t="str">
        <f>Constants!N2451</f>
        <v>W</v>
      </c>
      <c r="AH2564" s="6" t="str">
        <f>Constants!O2451</f>
        <v>M0288 : CGL Manchester RISE</v>
      </c>
    </row>
    <row r="2565" spans="32:34" ht="18" customHeight="1" x14ac:dyDescent="0.35">
      <c r="AF2565" s="6" t="str">
        <f>Constants!M2452</f>
        <v>Stockport</v>
      </c>
      <c r="AG2565" s="6" t="str">
        <f>Constants!N2452</f>
        <v>W</v>
      </c>
      <c r="AH2565" s="6" t="str">
        <f>Constants!O2452</f>
        <v>M0300 : GMMH Chapman Barker Unit - RADAR Ward</v>
      </c>
    </row>
    <row r="2566" spans="32:34" ht="18" customHeight="1" x14ac:dyDescent="0.35">
      <c r="AF2566" s="6" t="str">
        <f>Constants!M2453</f>
        <v>Stockport</v>
      </c>
      <c r="AG2566" s="6" t="str">
        <f>Constants!N2453</f>
        <v>W</v>
      </c>
      <c r="AH2566" s="6" t="str">
        <f>Constants!O2453</f>
        <v>M0309 : Cyngor Alcohol Information Service (CAIS)</v>
      </c>
    </row>
    <row r="2567" spans="32:34" ht="18" customHeight="1" x14ac:dyDescent="0.35">
      <c r="AF2567" s="6" t="str">
        <f>Constants!M2454</f>
        <v>Stockport</v>
      </c>
      <c r="AG2567" s="6" t="str">
        <f>Constants!N2454</f>
        <v>W</v>
      </c>
      <c r="AH2567" s="6" t="str">
        <f>Constants!O2454</f>
        <v>M0339 : CGL Stockport (Adults)</v>
      </c>
    </row>
    <row r="2568" spans="32:34" ht="18" customHeight="1" x14ac:dyDescent="0.35">
      <c r="AF2568" s="6" t="str">
        <f>Constants!M2455</f>
        <v>Stockport</v>
      </c>
      <c r="AG2568" s="6" t="str">
        <f>Constants!N2455</f>
        <v>W</v>
      </c>
      <c r="AH2568" s="6" t="str">
        <f>Constants!O2455</f>
        <v>M0341 : The Pavilion</v>
      </c>
    </row>
    <row r="2569" spans="32:34" ht="18" customHeight="1" x14ac:dyDescent="0.35">
      <c r="AF2569" s="6" t="str">
        <f>Constants!M2456</f>
        <v>Stockport</v>
      </c>
      <c r="AG2569" s="6" t="str">
        <f>Constants!N2456</f>
        <v>W</v>
      </c>
      <c r="AH2569" s="6" t="str">
        <f>Constants!O2456</f>
        <v>M0357 : Parkland Place Lancashire</v>
      </c>
    </row>
    <row r="2570" spans="32:34" ht="18" customHeight="1" x14ac:dyDescent="0.35">
      <c r="AF2570" s="6" t="str">
        <f>Constants!M2457</f>
        <v>Stockport</v>
      </c>
      <c r="AG2570" s="6" t="str">
        <f>Constants!N2457</f>
        <v>P</v>
      </c>
      <c r="AH2570" s="6" t="str">
        <f>Constants!O2457</f>
        <v>P0523 : ANA</v>
      </c>
    </row>
    <row r="2571" spans="32:34" ht="18" customHeight="1" x14ac:dyDescent="0.35">
      <c r="AF2571" s="6" t="str">
        <f>Constants!M2458</f>
        <v>Stockport</v>
      </c>
      <c r="AG2571" s="6" t="str">
        <f>Constants!N2458</f>
        <v>R</v>
      </c>
      <c r="AH2571" s="6" t="str">
        <f>Constants!O2458</f>
        <v>R0092 : BAC O'Connor</v>
      </c>
    </row>
    <row r="2572" spans="32:34" ht="18" customHeight="1" x14ac:dyDescent="0.35">
      <c r="AF2572" s="6" t="str">
        <f>Constants!M2459</f>
        <v>Stockport</v>
      </c>
      <c r="AG2572" s="6" t="str">
        <f>Constants!N2459</f>
        <v>S</v>
      </c>
      <c r="AH2572" s="6" t="str">
        <f>Constants!O2459</f>
        <v>SG309 : THE NELSON TRUST</v>
      </c>
    </row>
    <row r="2573" spans="32:34" ht="18" customHeight="1" x14ac:dyDescent="0.35">
      <c r="AF2573" s="6" t="str">
        <f>Constants!M2460</f>
        <v>Stockport</v>
      </c>
      <c r="AG2573" s="6" t="str">
        <f>Constants!N2460</f>
        <v>S</v>
      </c>
      <c r="AH2573" s="6" t="str">
        <f>Constants!O2460</f>
        <v>SL205 : PostScript360</v>
      </c>
    </row>
    <row r="2574" spans="32:34" ht="18" customHeight="1" x14ac:dyDescent="0.35">
      <c r="AF2574" s="6" t="str">
        <f>Constants!M2461</f>
        <v>Stockport</v>
      </c>
      <c r="AG2574" s="6" t="str">
        <f>Constants!N2461</f>
        <v>U</v>
      </c>
      <c r="AH2574" s="6" t="str">
        <f>Constants!O2461</f>
        <v>U0657 : Likewise Sheffield (Humankind)</v>
      </c>
    </row>
    <row r="2575" spans="32:34" ht="18" customHeight="1" x14ac:dyDescent="0.35">
      <c r="AF2575" s="6" t="str">
        <f>Constants!M2462</f>
        <v>Stockport</v>
      </c>
      <c r="AG2575" s="6" t="str">
        <f>Constants!N2462</f>
        <v>W</v>
      </c>
      <c r="AH2575" s="6" t="str">
        <f>Constants!O2462</f>
        <v>W0017 : PENC Stockport CDT</v>
      </c>
    </row>
    <row r="2576" spans="32:34" ht="18" customHeight="1" x14ac:dyDescent="0.35">
      <c r="AF2576" s="6" t="str">
        <f>Constants!M2463</f>
        <v>Stockport</v>
      </c>
      <c r="AG2576" s="6" t="str">
        <f>Constants!N2463</f>
        <v>W</v>
      </c>
      <c r="AH2576" s="6" t="str">
        <f>Constants!O2463</f>
        <v>W0053 : ACORN</v>
      </c>
    </row>
    <row r="2577" spans="32:34" ht="18" customHeight="1" x14ac:dyDescent="0.35">
      <c r="AF2577" s="6" t="str">
        <f>Constants!M2464</f>
        <v>Stockport</v>
      </c>
      <c r="AG2577" s="6" t="str">
        <f>Constants!N2464</f>
        <v>W</v>
      </c>
      <c r="AH2577" s="6" t="str">
        <f>Constants!O2464</f>
        <v>W0444 : Turning Point Smithfield Detox</v>
      </c>
    </row>
    <row r="2578" spans="32:34" ht="18" customHeight="1" x14ac:dyDescent="0.35">
      <c r="AF2578" s="6" t="str">
        <f>Constants!M2465</f>
        <v>Stockton-On-Tees</v>
      </c>
      <c r="AG2578" s="6" t="str">
        <f>Constants!N2465</f>
        <v>W</v>
      </c>
      <c r="AH2578" s="6" t="str">
        <f>Constants!O2465</f>
        <v>M0022 : Kaleidoscope Birchwood</v>
      </c>
    </row>
    <row r="2579" spans="32:34" ht="18" customHeight="1" x14ac:dyDescent="0.35">
      <c r="AF2579" s="6" t="str">
        <f>Constants!M2466</f>
        <v>Stockton-On-Tees</v>
      </c>
      <c r="AG2579" s="6" t="str">
        <f>Constants!N2466</f>
        <v>W</v>
      </c>
      <c r="AH2579" s="6" t="str">
        <f>Constants!O2466</f>
        <v>M0037 : Phoenix Futures Wirral Adult Services</v>
      </c>
    </row>
    <row r="2580" spans="32:34" ht="18" customHeight="1" x14ac:dyDescent="0.35">
      <c r="AF2580" s="6" t="str">
        <f>Constants!M2467</f>
        <v>Stockton-On-Tees</v>
      </c>
      <c r="AG2580" s="6" t="str">
        <f>Constants!N2467</f>
        <v>W</v>
      </c>
      <c r="AH2580" s="6" t="str">
        <f>Constants!O2467</f>
        <v>M0189 : OASIS Recovery Communities Runcorn</v>
      </c>
    </row>
    <row r="2581" spans="32:34" ht="18" customHeight="1" x14ac:dyDescent="0.35">
      <c r="AF2581" s="6" t="str">
        <f>Constants!M2468</f>
        <v>Stockton-On-Tees</v>
      </c>
      <c r="AG2581" s="6" t="str">
        <f>Constants!N2468</f>
        <v>W</v>
      </c>
      <c r="AH2581" s="6" t="str">
        <f>Constants!O2468</f>
        <v>M0357 : Parkland Place Lancashire</v>
      </c>
    </row>
    <row r="2582" spans="32:34" ht="18" customHeight="1" x14ac:dyDescent="0.35">
      <c r="AF2582" s="6" t="str">
        <f>Constants!M2469</f>
        <v>Stockton-On-Tees</v>
      </c>
      <c r="AG2582" s="6" t="str">
        <f>Constants!N2469</f>
        <v>N</v>
      </c>
      <c r="AH2582" s="6" t="str">
        <f>Constants!O2469</f>
        <v>N0932 : CGL Stockton Recovery Service</v>
      </c>
    </row>
    <row r="2583" spans="32:34" ht="18" customHeight="1" x14ac:dyDescent="0.35">
      <c r="AF2583" s="6" t="str">
        <f>Constants!M2470</f>
        <v>Stockton-On-Tees</v>
      </c>
      <c r="AG2583" s="6" t="str">
        <f>Constants!N2470</f>
        <v>N</v>
      </c>
      <c r="AH2583" s="6" t="str">
        <f>Constants!O2470</f>
        <v>N0977 : Northumberland Recovery Partnership</v>
      </c>
    </row>
    <row r="2584" spans="32:34" ht="18" customHeight="1" x14ac:dyDescent="0.35">
      <c r="AF2584" s="6" t="str">
        <f>Constants!M2471</f>
        <v>Stockton-On-Tees</v>
      </c>
      <c r="AG2584" s="6" t="str">
        <f>Constants!N2471</f>
        <v>N</v>
      </c>
      <c r="AH2584" s="6" t="str">
        <f>Constants!O2471</f>
        <v>N1010 : County Durham Drug and Alcohol Adult Recovery Service</v>
      </c>
    </row>
    <row r="2585" spans="32:34" ht="18" customHeight="1" x14ac:dyDescent="0.35">
      <c r="AF2585" s="6" t="str">
        <f>Constants!M2472</f>
        <v>Stockton-On-Tees</v>
      </c>
      <c r="AG2585" s="6" t="str">
        <f>Constants!N2472</f>
        <v>N</v>
      </c>
      <c r="AH2585" s="6" t="str">
        <f>Constants!O2472</f>
        <v>N1016 : Newcastle Treatment and Recovery - Adult</v>
      </c>
    </row>
    <row r="2586" spans="32:34" ht="18" customHeight="1" x14ac:dyDescent="0.35">
      <c r="AF2586" s="6" t="str">
        <f>Constants!M2473</f>
        <v>Stockton-On-Tees</v>
      </c>
      <c r="AG2586" s="6" t="str">
        <f>Constants!N2473</f>
        <v>N</v>
      </c>
      <c r="AH2586" s="6" t="str">
        <f>Constants!O2473</f>
        <v>N1023 : We Are With You - Darlington Adult - STRIDE</v>
      </c>
    </row>
    <row r="2587" spans="32:34" ht="18" customHeight="1" x14ac:dyDescent="0.35">
      <c r="AF2587" s="6" t="str">
        <f>Constants!M2474</f>
        <v>Stockton-On-Tees</v>
      </c>
      <c r="AG2587" s="6" t="str">
        <f>Constants!N2474</f>
        <v>N</v>
      </c>
      <c r="AH2587" s="6" t="str">
        <f>Constants!O2474</f>
        <v>N1024 : Hartlepool Adult Substance Misuse Service</v>
      </c>
    </row>
    <row r="2588" spans="32:34" ht="18" customHeight="1" x14ac:dyDescent="0.35">
      <c r="AF2588" s="6" t="str">
        <f>Constants!M2475</f>
        <v>Stockton-On-Tees</v>
      </c>
      <c r="AG2588" s="6" t="str">
        <f>Constants!N2475</f>
        <v>N</v>
      </c>
      <c r="AH2588" s="6" t="str">
        <f>Constants!O2475</f>
        <v>N1032 : START Hartlepool Adult</v>
      </c>
    </row>
    <row r="2589" spans="32:34" ht="18" customHeight="1" x14ac:dyDescent="0.35">
      <c r="AF2589" s="6" t="str">
        <f>Constants!M2476</f>
        <v>Stockton-On-Tees</v>
      </c>
      <c r="AG2589" s="6" t="str">
        <f>Constants!N2476</f>
        <v>P</v>
      </c>
      <c r="AH2589" s="6" t="str">
        <f>Constants!O2476</f>
        <v>P0034 : Yeldall Manor</v>
      </c>
    </row>
    <row r="2590" spans="32:34" ht="18" customHeight="1" x14ac:dyDescent="0.35">
      <c r="AF2590" s="6" t="str">
        <f>Constants!M2477</f>
        <v>Stockton-On-Tees</v>
      </c>
      <c r="AG2590" s="6" t="str">
        <f>Constants!N2477</f>
        <v>R</v>
      </c>
      <c r="AH2590" s="6" t="str">
        <f>Constants!O2477</f>
        <v>R0479 : Staffordshire Inpatients</v>
      </c>
    </row>
    <row r="2591" spans="32:34" ht="18" customHeight="1" x14ac:dyDescent="0.35">
      <c r="AF2591" s="6" t="str">
        <f>Constants!M2478</f>
        <v>Stockton-On-Tees</v>
      </c>
      <c r="AG2591" s="6" t="str">
        <f>Constants!N2478</f>
        <v>S</v>
      </c>
      <c r="AH2591" s="6" t="str">
        <f>Constants!O2478</f>
        <v>SG309 : THE NELSON TRUST</v>
      </c>
    </row>
    <row r="2592" spans="32:34" ht="18" customHeight="1" x14ac:dyDescent="0.35">
      <c r="AF2592" s="6" t="str">
        <f>Constants!M2479</f>
        <v>Stockton-On-Tees</v>
      </c>
      <c r="AG2592" s="6" t="str">
        <f>Constants!N2479</f>
        <v>S</v>
      </c>
      <c r="AH2592" s="6" t="str">
        <f>Constants!O2479</f>
        <v>SK317 : Somewhere House</v>
      </c>
    </row>
    <row r="2593" spans="32:34" ht="18" customHeight="1" x14ac:dyDescent="0.35">
      <c r="AF2593" s="6" t="str">
        <f>Constants!M2480</f>
        <v>Stockton-On-Tees</v>
      </c>
      <c r="AG2593" s="6" t="str">
        <f>Constants!N2480</f>
        <v>U</v>
      </c>
      <c r="AH2593" s="6" t="str">
        <f>Constants!O2480</f>
        <v>U0430 : Oasis Recovery Communities Bradford</v>
      </c>
    </row>
    <row r="2594" spans="32:34" ht="18" customHeight="1" x14ac:dyDescent="0.35">
      <c r="AF2594" s="6" t="str">
        <f>Constants!M2481</f>
        <v>Stockton-On-Tees</v>
      </c>
      <c r="AG2594" s="6" t="str">
        <f>Constants!N2481</f>
        <v>U</v>
      </c>
      <c r="AH2594" s="6" t="str">
        <f>Constants!O2481</f>
        <v>U0484 : North Yorkshire Horizons Drug and Alcohol Service (Humankind)</v>
      </c>
    </row>
    <row r="2595" spans="32:34" ht="18" customHeight="1" x14ac:dyDescent="0.35">
      <c r="AF2595" s="6" t="str">
        <f>Constants!M2482</f>
        <v>Stockton-On-Tees</v>
      </c>
      <c r="AG2595" s="6" t="str">
        <f>Constants!N2482</f>
        <v>U</v>
      </c>
      <c r="AH2595" s="6" t="str">
        <f>Constants!O2482</f>
        <v>U0489 : Forward Leeds Adult (Humankind)</v>
      </c>
    </row>
    <row r="2596" spans="32:34" ht="18" customHeight="1" x14ac:dyDescent="0.35">
      <c r="AF2596" s="6" t="str">
        <f>Constants!M2483</f>
        <v>Stockton-On-Tees</v>
      </c>
      <c r="AG2596" s="6" t="str">
        <f>Constants!N2483</f>
        <v>U</v>
      </c>
      <c r="AH2596" s="6" t="str">
        <f>Constants!O2483</f>
        <v>U0509 : Doncaster Drugs Service - CDT</v>
      </c>
    </row>
    <row r="2597" spans="32:34" ht="18" customHeight="1" x14ac:dyDescent="0.35">
      <c r="AF2597" s="6" t="str">
        <f>Constants!M2484</f>
        <v>Stockton-On-Tees</v>
      </c>
      <c r="AG2597" s="6" t="str">
        <f>Constants!N2484</f>
        <v>U</v>
      </c>
      <c r="AH2597" s="6" t="str">
        <f>Constants!O2484</f>
        <v>U0577 : Doncaster Criminal Justice Service</v>
      </c>
    </row>
    <row r="2598" spans="32:34" ht="18" customHeight="1" x14ac:dyDescent="0.35">
      <c r="AF2598" s="6" t="str">
        <f>Constants!M2485</f>
        <v>Stoke-on-Trent</v>
      </c>
      <c r="AG2598" s="6" t="str">
        <f>Constants!N2485</f>
        <v>L</v>
      </c>
      <c r="AH2598" s="6" t="str">
        <f>Constants!O2485</f>
        <v>L1256 : Croydon Adult Recovery Network</v>
      </c>
    </row>
    <row r="2599" spans="32:34" ht="18" customHeight="1" x14ac:dyDescent="0.35">
      <c r="AF2599" s="6" t="str">
        <f>Constants!M2486</f>
        <v>Stoke-on-Trent</v>
      </c>
      <c r="AG2599" s="6" t="str">
        <f>Constants!N2486</f>
        <v>W</v>
      </c>
      <c r="AH2599" s="6" t="str">
        <f>Constants!O2486</f>
        <v>M0309 : Cyngor Alcohol Information Service (CAIS)</v>
      </c>
    </row>
    <row r="2600" spans="32:34" ht="18" customHeight="1" x14ac:dyDescent="0.35">
      <c r="AF2600" s="6" t="str">
        <f>Constants!M2487</f>
        <v>Stoke-on-Trent</v>
      </c>
      <c r="AG2600" s="6" t="str">
        <f>Constants!N2487</f>
        <v>W</v>
      </c>
      <c r="AH2600" s="6" t="str">
        <f>Constants!O2487</f>
        <v>M0341 : The Pavilion</v>
      </c>
    </row>
    <row r="2601" spans="32:34" ht="18" customHeight="1" x14ac:dyDescent="0.35">
      <c r="AF2601" s="6" t="str">
        <f>Constants!M2488</f>
        <v>Stoke-on-Trent</v>
      </c>
      <c r="AG2601" s="6" t="str">
        <f>Constants!N2488</f>
        <v>R</v>
      </c>
      <c r="AH2601" s="6" t="str">
        <f>Constants!O2488</f>
        <v>R0011 : Edward Myers Centre (IP) Stoke</v>
      </c>
    </row>
    <row r="2602" spans="32:34" ht="18" customHeight="1" x14ac:dyDescent="0.35">
      <c r="AF2602" s="6" t="str">
        <f>Constants!M2489</f>
        <v>Stoke-on-Trent</v>
      </c>
      <c r="AG2602" s="6" t="str">
        <f>Constants!N2489</f>
        <v>R</v>
      </c>
      <c r="AH2602" s="6" t="str">
        <f>Constants!O2489</f>
        <v>R0092 : BAC O'Connor</v>
      </c>
    </row>
    <row r="2603" spans="32:34" ht="18" customHeight="1" x14ac:dyDescent="0.35">
      <c r="AF2603" s="6" t="str">
        <f>Constants!M2490</f>
        <v>Stoke-on-Trent</v>
      </c>
      <c r="AG2603" s="6" t="str">
        <f>Constants!N2490</f>
        <v>R</v>
      </c>
      <c r="AH2603" s="6" t="str">
        <f>Constants!O2490</f>
        <v>R0485 : CGL Birmingham ROR - Selly Oak/Northfield</v>
      </c>
    </row>
    <row r="2604" spans="32:34" ht="18" customHeight="1" x14ac:dyDescent="0.35">
      <c r="AF2604" s="6" t="str">
        <f>Constants!M2491</f>
        <v>Stoke-on-Trent</v>
      </c>
      <c r="AG2604" s="6" t="str">
        <f>Constants!N2491</f>
        <v>R</v>
      </c>
      <c r="AH2604" s="6" t="str">
        <f>Constants!O2491</f>
        <v>R0488 : Worcestershire Recovery Partnership (Adult)</v>
      </c>
    </row>
    <row r="2605" spans="32:34" ht="18" customHeight="1" x14ac:dyDescent="0.35">
      <c r="AF2605" s="6" t="str">
        <f>Constants!M2492</f>
        <v>Stoke-on-Trent</v>
      </c>
      <c r="AG2605" s="6" t="str">
        <f>Constants!N2492</f>
        <v>R</v>
      </c>
      <c r="AH2605" s="6" t="str">
        <f>Constants!O2492</f>
        <v>R0502 : Stoke-on-Trent Community Drug and Alcohol Service (Adult)</v>
      </c>
    </row>
    <row r="2606" spans="32:34" ht="18" customHeight="1" x14ac:dyDescent="0.35">
      <c r="AF2606" s="6" t="str">
        <f>Constants!M2493</f>
        <v>Stoke-on-Trent</v>
      </c>
      <c r="AG2606" s="6" t="str">
        <f>Constants!N2493</f>
        <v>R</v>
      </c>
      <c r="AH2606" s="6" t="str">
        <f>Constants!O2493</f>
        <v>R0512 : Humankind Staffordshire</v>
      </c>
    </row>
    <row r="2607" spans="32:34" ht="18" customHeight="1" x14ac:dyDescent="0.35">
      <c r="AF2607" s="6" t="str">
        <f>Constants!M2494</f>
        <v>Stoke-on-Trent</v>
      </c>
      <c r="AG2607" s="6" t="str">
        <f>Constants!N2494</f>
        <v>R</v>
      </c>
      <c r="AH2607" s="6" t="str">
        <f>Constants!O2494</f>
        <v>R0516 : With You at Stoke-on-Trent Adult</v>
      </c>
    </row>
    <row r="2608" spans="32:34" ht="18" customHeight="1" x14ac:dyDescent="0.35">
      <c r="AF2608" s="6" t="str">
        <f>Constants!M2495</f>
        <v>Stoke-on-Trent</v>
      </c>
      <c r="AG2608" s="6" t="str">
        <f>Constants!N2495</f>
        <v>R</v>
      </c>
      <c r="AH2608" s="6" t="str">
        <f>Constants!O2495</f>
        <v>R0518 : MPFT Adult - Staffordshire</v>
      </c>
    </row>
    <row r="2609" spans="32:34" ht="18" customHeight="1" x14ac:dyDescent="0.35">
      <c r="AF2609" s="6" t="str">
        <f>Constants!M2496</f>
        <v>Stoke-on-Trent</v>
      </c>
      <c r="AG2609" s="6" t="str">
        <f>Constants!N2496</f>
        <v>S</v>
      </c>
      <c r="AH2609" s="6" t="str">
        <f>Constants!O2496</f>
        <v>SD208 : We Are With You Cornwall Adults</v>
      </c>
    </row>
    <row r="2610" spans="32:34" ht="18" customHeight="1" x14ac:dyDescent="0.35">
      <c r="AF2610" s="6" t="str">
        <f>Constants!M2497</f>
        <v>Stoke-on-Trent</v>
      </c>
      <c r="AG2610" s="6" t="str">
        <f>Constants!N2497</f>
        <v>T</v>
      </c>
      <c r="AH2610" s="6" t="str">
        <f>Constants!O2497</f>
        <v>T0005 : Derbyshire Recovery Partnership</v>
      </c>
    </row>
    <row r="2611" spans="32:34" ht="18" customHeight="1" x14ac:dyDescent="0.35">
      <c r="AF2611" s="6" t="str">
        <f>Constants!M2498</f>
        <v>Stoke-on-Trent</v>
      </c>
      <c r="AG2611" s="6" t="str">
        <f>Constants!N2498</f>
        <v>T</v>
      </c>
      <c r="AH2611" s="6" t="str">
        <f>Constants!O2498</f>
        <v>T1175 : Derby City Prescribing Service</v>
      </c>
    </row>
    <row r="2612" spans="32:34" ht="18" customHeight="1" x14ac:dyDescent="0.35">
      <c r="AF2612" s="6" t="str">
        <f>Constants!M2499</f>
        <v>Stoke-on-Trent</v>
      </c>
      <c r="AG2612" s="6" t="str">
        <f>Constants!N2499</f>
        <v>T</v>
      </c>
      <c r="AH2612" s="6" t="str">
        <f>Constants!O2499</f>
        <v>T1219 : Turning Point Leicester Adult</v>
      </c>
    </row>
    <row r="2613" spans="32:34" ht="18" customHeight="1" x14ac:dyDescent="0.35">
      <c r="AF2613" s="6" t="str">
        <f>Constants!M2500</f>
        <v>Stoke-on-Trent</v>
      </c>
      <c r="AG2613" s="6" t="str">
        <f>Constants!N2500</f>
        <v>U</v>
      </c>
      <c r="AH2613" s="6" t="str">
        <f>Constants!O2500</f>
        <v>U0321 : Forward Trust The Bridges Hull</v>
      </c>
    </row>
    <row r="2614" spans="32:34" ht="18" customHeight="1" x14ac:dyDescent="0.35">
      <c r="AF2614" s="6" t="str">
        <f>Constants!M2501</f>
        <v>Stoke-on-Trent</v>
      </c>
      <c r="AG2614" s="6" t="str">
        <f>Constants!N2501</f>
        <v>U</v>
      </c>
      <c r="AH2614" s="6" t="str">
        <f>Constants!O2501</f>
        <v>U0430 : Oasis Recovery Communities Bradford</v>
      </c>
    </row>
    <row r="2615" spans="32:34" ht="18" customHeight="1" x14ac:dyDescent="0.35">
      <c r="AF2615" s="6" t="str">
        <f>Constants!M2502</f>
        <v>Suffolk</v>
      </c>
      <c r="AG2615" s="6" t="str">
        <f>Constants!N2502</f>
        <v>L</v>
      </c>
      <c r="AH2615" s="6" t="str">
        <f>Constants!O2502</f>
        <v>L1292 : Addictions Recovery Community Hounslow (ARC Hounslow)</v>
      </c>
    </row>
    <row r="2616" spans="32:34" ht="18" customHeight="1" x14ac:dyDescent="0.35">
      <c r="AF2616" s="6" t="str">
        <f>Constants!M2503</f>
        <v>Suffolk</v>
      </c>
      <c r="AG2616" s="6" t="str">
        <f>Constants!N2503</f>
        <v>W</v>
      </c>
      <c r="AH2616" s="6" t="str">
        <f>Constants!O2503</f>
        <v>M0289 : Turning Point Leigh Bank</v>
      </c>
    </row>
    <row r="2617" spans="32:34" ht="18" customHeight="1" x14ac:dyDescent="0.35">
      <c r="AF2617" s="6" t="str">
        <f>Constants!M2504</f>
        <v>Suffolk</v>
      </c>
      <c r="AG2617" s="6" t="str">
        <f>Constants!N2504</f>
        <v>P</v>
      </c>
      <c r="AH2617" s="6" t="str">
        <f>Constants!O2504</f>
        <v>P0523 : ANA</v>
      </c>
    </row>
    <row r="2618" spans="32:34" ht="18" customHeight="1" x14ac:dyDescent="0.35">
      <c r="AF2618" s="6" t="str">
        <f>Constants!M2505</f>
        <v>Suffolk</v>
      </c>
      <c r="AG2618" s="6" t="str">
        <f>Constants!N2505</f>
        <v>P</v>
      </c>
      <c r="AH2618" s="6" t="str">
        <f>Constants!O2505</f>
        <v>P1101 : East Kent Community Drug &amp; Alcohol Services</v>
      </c>
    </row>
    <row r="2619" spans="32:34" ht="18" customHeight="1" x14ac:dyDescent="0.35">
      <c r="AF2619" s="6" t="str">
        <f>Constants!M2506</f>
        <v>Suffolk</v>
      </c>
      <c r="AG2619" s="6" t="str">
        <f>Constants!N2506</f>
        <v>P</v>
      </c>
      <c r="AH2619" s="6" t="str">
        <f>Constants!O2506</f>
        <v>P1105 : East Kent Residential Recovery Service</v>
      </c>
    </row>
    <row r="2620" spans="32:34" ht="18" customHeight="1" x14ac:dyDescent="0.35">
      <c r="AF2620" s="6" t="str">
        <f>Constants!M2507</f>
        <v>Suffolk</v>
      </c>
      <c r="AG2620" s="6" t="str">
        <f>Constants!N2507</f>
        <v>Q</v>
      </c>
      <c r="AH2620" s="6" t="str">
        <f>Constants!O2507</f>
        <v>Q1423 : Open Road Clacton</v>
      </c>
    </row>
    <row r="2621" spans="32:34" ht="18" customHeight="1" x14ac:dyDescent="0.35">
      <c r="AF2621" s="6" t="str">
        <f>Constants!M2508</f>
        <v>Suffolk</v>
      </c>
      <c r="AG2621" s="6" t="str">
        <f>Constants!N2508</f>
        <v>Q</v>
      </c>
      <c r="AH2621" s="6" t="str">
        <f>Constants!O2508</f>
        <v>Q1424 : Open Road Colchester</v>
      </c>
    </row>
    <row r="2622" spans="32:34" ht="18" customHeight="1" x14ac:dyDescent="0.35">
      <c r="AF2622" s="6" t="str">
        <f>Constants!M2509</f>
        <v>Suffolk</v>
      </c>
      <c r="AG2622" s="6" t="str">
        <f>Constants!N2509</f>
        <v>Q</v>
      </c>
      <c r="AH2622" s="6" t="str">
        <f>Constants!O2509</f>
        <v>Q1425 : Essex STARS (North East)</v>
      </c>
    </row>
    <row r="2623" spans="32:34" ht="18" customHeight="1" x14ac:dyDescent="0.35">
      <c r="AF2623" s="6" t="str">
        <f>Constants!M2510</f>
        <v>Suffolk</v>
      </c>
      <c r="AG2623" s="6" t="str">
        <f>Constants!N2510</f>
        <v>Q</v>
      </c>
      <c r="AH2623" s="6" t="str">
        <f>Constants!O2510</f>
        <v>Q1426 : Essex STARS (Mid)</v>
      </c>
    </row>
    <row r="2624" spans="32:34" ht="18" customHeight="1" x14ac:dyDescent="0.35">
      <c r="AF2624" s="6" t="str">
        <f>Constants!M2511</f>
        <v>Suffolk</v>
      </c>
      <c r="AG2624" s="6" t="str">
        <f>Constants!N2511</f>
        <v>Q</v>
      </c>
      <c r="AH2624" s="6" t="str">
        <f>Constants!O2511</f>
        <v>Q1647 : Via - Passmores House</v>
      </c>
    </row>
    <row r="2625" spans="32:34" ht="18" customHeight="1" x14ac:dyDescent="0.35">
      <c r="AF2625" s="6" t="str">
        <f>Constants!M2512</f>
        <v>Suffolk</v>
      </c>
      <c r="AG2625" s="6" t="str">
        <f>Constants!N2512</f>
        <v>Q</v>
      </c>
      <c r="AH2625" s="6" t="str">
        <f>Constants!O2512</f>
        <v>Q1652 : East Coast Recovery Limited</v>
      </c>
    </row>
    <row r="2626" spans="32:34" ht="18" customHeight="1" x14ac:dyDescent="0.35">
      <c r="AF2626" s="6" t="str">
        <f>Constants!M2513</f>
        <v>Suffolk</v>
      </c>
      <c r="AG2626" s="6" t="str">
        <f>Constants!N2513</f>
        <v>Q</v>
      </c>
      <c r="AH2626" s="6" t="str">
        <f>Constants!O2513</f>
        <v>Q1659 : Open Road Chelmsford</v>
      </c>
    </row>
    <row r="2627" spans="32:34" ht="18" customHeight="1" x14ac:dyDescent="0.35">
      <c r="AF2627" s="6" t="str">
        <f>Constants!M2514</f>
        <v>Suffolk</v>
      </c>
      <c r="AG2627" s="6" t="str">
        <f>Constants!N2514</f>
        <v>Q</v>
      </c>
      <c r="AH2627" s="6" t="str">
        <f>Constants!O2514</f>
        <v>Q1733 : Suffolk Recovery Service - Bury St Edmunds</v>
      </c>
    </row>
    <row r="2628" spans="32:34" ht="18" customHeight="1" x14ac:dyDescent="0.35">
      <c r="AF2628" s="6" t="str">
        <f>Constants!M2515</f>
        <v>Suffolk</v>
      </c>
      <c r="AG2628" s="6" t="str">
        <f>Constants!N2515</f>
        <v>Q</v>
      </c>
      <c r="AH2628" s="6" t="str">
        <f>Constants!O2515</f>
        <v>Q1734 : Suffolk Recovery Service - Ipswich</v>
      </c>
    </row>
    <row r="2629" spans="32:34" ht="18" customHeight="1" x14ac:dyDescent="0.35">
      <c r="AF2629" s="6" t="str">
        <f>Constants!M2516</f>
        <v>Suffolk</v>
      </c>
      <c r="AG2629" s="6" t="str">
        <f>Constants!N2516</f>
        <v>Q</v>
      </c>
      <c r="AH2629" s="6" t="str">
        <f>Constants!O2516</f>
        <v>Q1735 : Suffolk Recovery Service - Lowestoft</v>
      </c>
    </row>
    <row r="2630" spans="32:34" ht="18" customHeight="1" x14ac:dyDescent="0.35">
      <c r="AF2630" s="6" t="str">
        <f>Constants!M2517</f>
        <v>Suffolk</v>
      </c>
      <c r="AG2630" s="6" t="str">
        <f>Constants!N2517</f>
        <v>Q</v>
      </c>
      <c r="AH2630" s="6" t="str">
        <f>Constants!O2517</f>
        <v>Q1736 : Suffolk Recovery Service YP</v>
      </c>
    </row>
    <row r="2631" spans="32:34" ht="18" customHeight="1" x14ac:dyDescent="0.35">
      <c r="AF2631" s="6" t="str">
        <f>Constants!M2518</f>
        <v>Suffolk</v>
      </c>
      <c r="AG2631" s="6" t="str">
        <f>Constants!N2518</f>
        <v>Q</v>
      </c>
      <c r="AH2631" s="6" t="str">
        <f>Constants!O2518</f>
        <v>Q1750 : CGL Norfolk Behaviour Change Service</v>
      </c>
    </row>
    <row r="2632" spans="32:34" ht="18" customHeight="1" x14ac:dyDescent="0.35">
      <c r="AF2632" s="6" t="str">
        <f>Constants!M2519</f>
        <v>Suffolk</v>
      </c>
      <c r="AG2632" s="6" t="str">
        <f>Constants!N2519</f>
        <v>S</v>
      </c>
      <c r="AH2632" s="6" t="str">
        <f>Constants!O2519</f>
        <v>SB206 : PROVIDENCE PROJECT</v>
      </c>
    </row>
    <row r="2633" spans="32:34" ht="18" customHeight="1" x14ac:dyDescent="0.35">
      <c r="AF2633" s="6" t="str">
        <f>Constants!M2520</f>
        <v>Suffolk</v>
      </c>
      <c r="AG2633" s="6" t="str">
        <f>Constants!N2520</f>
        <v>S</v>
      </c>
      <c r="AH2633" s="6" t="str">
        <f>Constants!O2520</f>
        <v>SG309 : THE NELSON TRUST</v>
      </c>
    </row>
    <row r="2634" spans="32:34" ht="18" customHeight="1" x14ac:dyDescent="0.35">
      <c r="AF2634" s="6" t="str">
        <f>Constants!M2521</f>
        <v>Suffolk</v>
      </c>
      <c r="AG2634" s="6" t="str">
        <f>Constants!N2521</f>
        <v>S</v>
      </c>
      <c r="AH2634" s="6" t="str">
        <f>Constants!O2521</f>
        <v>SJ302 : BROADWAY LODGE</v>
      </c>
    </row>
    <row r="2635" spans="32:34" ht="18" customHeight="1" x14ac:dyDescent="0.35">
      <c r="AF2635" s="6" t="str">
        <f>Constants!M2522</f>
        <v>Suffolk</v>
      </c>
      <c r="AG2635" s="6" t="str">
        <f>Constants!N2522</f>
        <v>S</v>
      </c>
      <c r="AH2635" s="6" t="str">
        <f>Constants!O2522</f>
        <v>SJ308 : Sefton Park</v>
      </c>
    </row>
    <row r="2636" spans="32:34" ht="18" customHeight="1" x14ac:dyDescent="0.35">
      <c r="AF2636" s="6" t="str">
        <f>Constants!M2523</f>
        <v>Suffolk</v>
      </c>
      <c r="AG2636" s="6" t="str">
        <f>Constants!N2523</f>
        <v>T</v>
      </c>
      <c r="AH2636" s="6" t="str">
        <f>Constants!O2523</f>
        <v>T1221 : Turning Point Leicestershire and Rutland Adult</v>
      </c>
    </row>
    <row r="2637" spans="32:34" ht="18" customHeight="1" x14ac:dyDescent="0.35">
      <c r="AF2637" s="6" t="str">
        <f>Constants!M2524</f>
        <v>Suffolk</v>
      </c>
      <c r="AG2637" s="6" t="str">
        <f>Constants!N2524</f>
        <v>U</v>
      </c>
      <c r="AH2637" s="6" t="str">
        <f>Constants!O2524</f>
        <v>U0494 : East Riding Partnership Treatment Service - Adults</v>
      </c>
    </row>
    <row r="2638" spans="32:34" ht="18" customHeight="1" x14ac:dyDescent="0.35">
      <c r="AF2638" s="6" t="str">
        <f>Constants!M2525</f>
        <v>Suffolk</v>
      </c>
      <c r="AG2638" s="6" t="str">
        <f>Constants!N2525</f>
        <v>W</v>
      </c>
      <c r="AH2638" s="6" t="str">
        <f>Constants!O2525</f>
        <v>W0444 : Turning Point Smithfield Detox</v>
      </c>
    </row>
    <row r="2639" spans="32:34" ht="18" customHeight="1" x14ac:dyDescent="0.35">
      <c r="AF2639" s="6" t="str">
        <f>Constants!M2526</f>
        <v>Sunderland</v>
      </c>
      <c r="AG2639" s="6" t="str">
        <f>Constants!N2526</f>
        <v>W</v>
      </c>
      <c r="AH2639" s="6" t="str">
        <f>Constants!O2526</f>
        <v>M0037 : Phoenix Futures Wirral Adult Services</v>
      </c>
    </row>
    <row r="2640" spans="32:34" ht="18" customHeight="1" x14ac:dyDescent="0.35">
      <c r="AF2640" s="6" t="str">
        <f>Constants!M2527</f>
        <v>Sunderland</v>
      </c>
      <c r="AG2640" s="6" t="str">
        <f>Constants!N2527</f>
        <v>N</v>
      </c>
      <c r="AH2640" s="6" t="str">
        <f>Constants!O2527</f>
        <v>N1005 : Sunderland Integrated Substance Misuse Service</v>
      </c>
    </row>
    <row r="2641" spans="32:34" ht="18" customHeight="1" x14ac:dyDescent="0.35">
      <c r="AF2641" s="6" t="str">
        <f>Constants!M2528</f>
        <v>Sunderland</v>
      </c>
      <c r="AG2641" s="6" t="str">
        <f>Constants!N2528</f>
        <v>N</v>
      </c>
      <c r="AH2641" s="6" t="str">
        <f>Constants!O2528</f>
        <v>N1010 : County Durham Drug and Alcohol Adult Recovery Service</v>
      </c>
    </row>
    <row r="2642" spans="32:34" ht="18" customHeight="1" x14ac:dyDescent="0.35">
      <c r="AF2642" s="6" t="str">
        <f>Constants!M2529</f>
        <v>Sunderland</v>
      </c>
      <c r="AG2642" s="6" t="str">
        <f>Constants!N2529</f>
        <v>N</v>
      </c>
      <c r="AH2642" s="6" t="str">
        <f>Constants!O2529</f>
        <v>N1014 : South Tyneside Substance Misuse Service (Humankind)</v>
      </c>
    </row>
    <row r="2643" spans="32:34" ht="18" customHeight="1" x14ac:dyDescent="0.35">
      <c r="AF2643" s="6" t="str">
        <f>Constants!M2530</f>
        <v>Sunderland</v>
      </c>
      <c r="AG2643" s="6" t="str">
        <f>Constants!N2530</f>
        <v>N</v>
      </c>
      <c r="AH2643" s="6" t="str">
        <f>Constants!O2530</f>
        <v>N1016 : Newcastle Treatment and Recovery - Adult</v>
      </c>
    </row>
    <row r="2644" spans="32:34" ht="18" customHeight="1" x14ac:dyDescent="0.35">
      <c r="AF2644" s="6" t="str">
        <f>Constants!M2531</f>
        <v>Sunderland</v>
      </c>
      <c r="AG2644" s="6" t="str">
        <f>Constants!N2531</f>
        <v>N</v>
      </c>
      <c r="AH2644" s="6" t="str">
        <f>Constants!O2531</f>
        <v>N1024 : Hartlepool Adult Substance Misuse Service</v>
      </c>
    </row>
    <row r="2645" spans="32:34" ht="18" customHeight="1" x14ac:dyDescent="0.35">
      <c r="AF2645" s="6" t="str">
        <f>Constants!M2532</f>
        <v>Sunderland</v>
      </c>
      <c r="AG2645" s="6" t="str">
        <f>Constants!N2532</f>
        <v>N</v>
      </c>
      <c r="AH2645" s="6" t="str">
        <f>Constants!O2532</f>
        <v>N1028 : CGL Wear Recovery Sunderland</v>
      </c>
    </row>
    <row r="2646" spans="32:34" ht="18" customHeight="1" x14ac:dyDescent="0.35">
      <c r="AF2646" s="6" t="str">
        <f>Constants!M2533</f>
        <v>Sunderland</v>
      </c>
      <c r="AG2646" s="6" t="str">
        <f>Constants!N2533</f>
        <v>N</v>
      </c>
      <c r="AH2646" s="6" t="str">
        <f>Constants!O2533</f>
        <v>N1032 : START Hartlepool Adult</v>
      </c>
    </row>
    <row r="2647" spans="32:34" ht="18" customHeight="1" x14ac:dyDescent="0.35">
      <c r="AF2647" s="6" t="str">
        <f>Constants!M2534</f>
        <v>Sunderland</v>
      </c>
      <c r="AG2647" s="6" t="str">
        <f>Constants!N2534</f>
        <v>U</v>
      </c>
      <c r="AH2647" s="6" t="str">
        <f>Constants!O2534</f>
        <v>U0489 : Forward Leeds Adult (Humankind)</v>
      </c>
    </row>
    <row r="2648" spans="32:34" ht="18" customHeight="1" x14ac:dyDescent="0.35">
      <c r="AF2648" s="6" t="str">
        <f>Constants!M2535</f>
        <v>Sunderland</v>
      </c>
      <c r="AG2648" s="6" t="str">
        <f>Constants!N2535</f>
        <v>W</v>
      </c>
      <c r="AH2648" s="6" t="str">
        <f>Constants!O2535</f>
        <v>W0444 : Turning Point Smithfield Detox</v>
      </c>
    </row>
    <row r="2649" spans="32:34" ht="18" customHeight="1" x14ac:dyDescent="0.35">
      <c r="AF2649" s="6" t="str">
        <f>Constants!M2536</f>
        <v>Surrey</v>
      </c>
      <c r="AG2649" s="6" t="str">
        <f>Constants!N2536</f>
        <v>L</v>
      </c>
      <c r="AH2649" s="6" t="str">
        <f>Constants!O2536</f>
        <v>L1244 : Kingston Wellbeing Service</v>
      </c>
    </row>
    <row r="2650" spans="32:34" ht="18" customHeight="1" x14ac:dyDescent="0.35">
      <c r="AF2650" s="6" t="str">
        <f>Constants!M2537</f>
        <v>Surrey</v>
      </c>
      <c r="AG2650" s="6" t="str">
        <f>Constants!N2537</f>
        <v>L</v>
      </c>
      <c r="AH2650" s="6" t="str">
        <f>Constants!O2537</f>
        <v>L1247 : Haringey Specialist Drug Treatment Service</v>
      </c>
    </row>
    <row r="2651" spans="32:34" ht="18" customHeight="1" x14ac:dyDescent="0.35">
      <c r="AF2651" s="6" t="str">
        <f>Constants!M2538</f>
        <v>Surrey</v>
      </c>
      <c r="AG2651" s="6" t="str">
        <f>Constants!N2538</f>
        <v>L</v>
      </c>
      <c r="AH2651" s="6" t="str">
        <f>Constants!O2538</f>
        <v>L1256 : Croydon Adult Recovery Network</v>
      </c>
    </row>
    <row r="2652" spans="32:34" ht="18" customHeight="1" x14ac:dyDescent="0.35">
      <c r="AF2652" s="6" t="str">
        <f>Constants!M2539</f>
        <v>Surrey</v>
      </c>
      <c r="AG2652" s="6" t="str">
        <f>Constants!N2539</f>
        <v>L</v>
      </c>
      <c r="AH2652" s="6" t="str">
        <f>Constants!O2539</f>
        <v>L1275 : INSPIRE Sutton</v>
      </c>
    </row>
    <row r="2653" spans="32:34" ht="18" customHeight="1" x14ac:dyDescent="0.35">
      <c r="AF2653" s="6" t="str">
        <f>Constants!M2540</f>
        <v>Surrey</v>
      </c>
      <c r="AG2653" s="6" t="str">
        <f>Constants!N2540</f>
        <v>L</v>
      </c>
      <c r="AH2653" s="6" t="str">
        <f>Constants!O2540</f>
        <v>L1292 : Addictions Recovery Community Hounslow (ARC Hounslow)</v>
      </c>
    </row>
    <row r="2654" spans="32:34" ht="18" customHeight="1" x14ac:dyDescent="0.35">
      <c r="AF2654" s="6" t="str">
        <f>Constants!M2541</f>
        <v>Surrey</v>
      </c>
      <c r="AG2654" s="6" t="str">
        <f>Constants!N2541</f>
        <v>L</v>
      </c>
      <c r="AH2654" s="6" t="str">
        <f>Constants!O2541</f>
        <v>L1303 : City and Hackney Recovery Service</v>
      </c>
    </row>
    <row r="2655" spans="32:34" ht="18" customHeight="1" x14ac:dyDescent="0.35">
      <c r="AF2655" s="6" t="str">
        <f>Constants!M2542</f>
        <v>Surrey</v>
      </c>
      <c r="AG2655" s="6" t="str">
        <f>Constants!N2542</f>
        <v>L</v>
      </c>
      <c r="AH2655" s="6" t="str">
        <f>Constants!O2542</f>
        <v>L1311 : CGL Croydon Adult</v>
      </c>
    </row>
    <row r="2656" spans="32:34" ht="18" customHeight="1" x14ac:dyDescent="0.35">
      <c r="AF2656" s="6" t="str">
        <f>Constants!M2543</f>
        <v>Surrey</v>
      </c>
      <c r="AG2656" s="6" t="str">
        <f>Constants!N2543</f>
        <v>L</v>
      </c>
      <c r="AH2656" s="6" t="str">
        <f>Constants!O2543</f>
        <v>L1318 : Via - Kingston</v>
      </c>
    </row>
    <row r="2657" spans="32:34" ht="18" customHeight="1" x14ac:dyDescent="0.35">
      <c r="AF2657" s="6" t="str">
        <f>Constants!M2544</f>
        <v>Surrey</v>
      </c>
      <c r="AG2657" s="6" t="str">
        <f>Constants!N2544</f>
        <v>L</v>
      </c>
      <c r="AH2657" s="6" t="str">
        <f>Constants!O2544</f>
        <v>L5046 : Mount Carmel (Rehab)</v>
      </c>
    </row>
    <row r="2658" spans="32:34" ht="18" customHeight="1" x14ac:dyDescent="0.35">
      <c r="AF2658" s="6" t="str">
        <f>Constants!M2545</f>
        <v>Surrey</v>
      </c>
      <c r="AG2658" s="6" t="str">
        <f>Constants!N2545</f>
        <v>P</v>
      </c>
      <c r="AH2658" s="6" t="str">
        <f>Constants!O2545</f>
        <v>P0611 : Bridge House</v>
      </c>
    </row>
    <row r="2659" spans="32:34" ht="18" customHeight="1" x14ac:dyDescent="0.35">
      <c r="AF2659" s="6" t="str">
        <f>Constants!M2546</f>
        <v>Surrey</v>
      </c>
      <c r="AG2659" s="6" t="str">
        <f>Constants!N2546</f>
        <v>P</v>
      </c>
      <c r="AH2659" s="6" t="str">
        <f>Constants!O2546</f>
        <v>P0835 : Kenward Residential</v>
      </c>
    </row>
    <row r="2660" spans="32:34" ht="18" customHeight="1" x14ac:dyDescent="0.35">
      <c r="AF2660" s="6" t="str">
        <f>Constants!M2547</f>
        <v>Surrey</v>
      </c>
      <c r="AG2660" s="6" t="str">
        <f>Constants!N2547</f>
        <v>P</v>
      </c>
      <c r="AH2660" s="6" t="str">
        <f>Constants!O2547</f>
        <v>P0942 : Catch 22 Surrey</v>
      </c>
    </row>
    <row r="2661" spans="32:34" ht="18" customHeight="1" x14ac:dyDescent="0.35">
      <c r="AF2661" s="6" t="str">
        <f>Constants!M2548</f>
        <v>Surrey</v>
      </c>
      <c r="AG2661" s="6" t="str">
        <f>Constants!N2548</f>
        <v>P</v>
      </c>
      <c r="AH2661" s="6" t="str">
        <f>Constants!O2548</f>
        <v>P1054 : CGL East Sussex DARS</v>
      </c>
    </row>
    <row r="2662" spans="32:34" ht="18" customHeight="1" x14ac:dyDescent="0.35">
      <c r="AF2662" s="6" t="str">
        <f>Constants!M2549</f>
        <v>Surrey</v>
      </c>
      <c r="AG2662" s="6" t="str">
        <f>Constants!N2549</f>
        <v>P</v>
      </c>
      <c r="AH2662" s="6" t="str">
        <f>Constants!O2549</f>
        <v>P1079 : Aldershot - Inclusion Recovery Hampshire</v>
      </c>
    </row>
    <row r="2663" spans="32:34" ht="18" customHeight="1" x14ac:dyDescent="0.35">
      <c r="AF2663" s="6" t="str">
        <f>Constants!M2550</f>
        <v>Surrey</v>
      </c>
      <c r="AG2663" s="6" t="str">
        <f>Constants!N2550</f>
        <v>P</v>
      </c>
      <c r="AH2663" s="6" t="str">
        <f>Constants!O2550</f>
        <v>P1081 : Basingstoke - Inclusion Recovery Hampshire</v>
      </c>
    </row>
    <row r="2664" spans="32:34" ht="18" customHeight="1" x14ac:dyDescent="0.35">
      <c r="AF2664" s="6" t="str">
        <f>Constants!M2551</f>
        <v>Surrey</v>
      </c>
      <c r="AG2664" s="6" t="str">
        <f>Constants!N2551</f>
        <v>P</v>
      </c>
      <c r="AH2664" s="6" t="str">
        <f>Constants!O2551</f>
        <v>P1089 : I-Access North West Surrey</v>
      </c>
    </row>
    <row r="2665" spans="32:34" ht="18" customHeight="1" x14ac:dyDescent="0.35">
      <c r="AF2665" s="6" t="str">
        <f>Constants!M2552</f>
        <v>Surrey</v>
      </c>
      <c r="AG2665" s="6" t="str">
        <f>Constants!N2552</f>
        <v>P</v>
      </c>
      <c r="AH2665" s="6" t="str">
        <f>Constants!O2552</f>
        <v>P1090 : I-Access East Surrey</v>
      </c>
    </row>
    <row r="2666" spans="32:34" ht="18" customHeight="1" x14ac:dyDescent="0.35">
      <c r="AF2666" s="6" t="str">
        <f>Constants!M2553</f>
        <v>Surrey</v>
      </c>
      <c r="AG2666" s="6" t="str">
        <f>Constants!N2553</f>
        <v>P</v>
      </c>
      <c r="AH2666" s="6" t="str">
        <f>Constants!O2553</f>
        <v>P1091 : I-Access South West Surrey</v>
      </c>
    </row>
    <row r="2667" spans="32:34" ht="18" customHeight="1" x14ac:dyDescent="0.35">
      <c r="AF2667" s="6" t="str">
        <f>Constants!M2554</f>
        <v>Surrey</v>
      </c>
      <c r="AG2667" s="6" t="str">
        <f>Constants!N2554</f>
        <v>P</v>
      </c>
      <c r="AH2667" s="6" t="str">
        <f>Constants!O2554</f>
        <v>P1094 : CGL West Sussex Adults</v>
      </c>
    </row>
    <row r="2668" spans="32:34" ht="18" customHeight="1" x14ac:dyDescent="0.35">
      <c r="AF2668" s="6" t="str">
        <f>Constants!M2555</f>
        <v>Surrey</v>
      </c>
      <c r="AG2668" s="6" t="str">
        <f>Constants!N2555</f>
        <v>P</v>
      </c>
      <c r="AH2668" s="6" t="str">
        <f>Constants!O2555</f>
        <v>P1100 : Slough Treatment, Advice and Recovery Team (START)</v>
      </c>
    </row>
    <row r="2669" spans="32:34" ht="18" customHeight="1" x14ac:dyDescent="0.35">
      <c r="AF2669" s="6" t="str">
        <f>Constants!M2556</f>
        <v>Surrey</v>
      </c>
      <c r="AG2669" s="6" t="str">
        <f>Constants!N2556</f>
        <v>P</v>
      </c>
      <c r="AH2669" s="6" t="str">
        <f>Constants!O2556</f>
        <v>P1101 : East Kent Community Drug &amp; Alcohol Services</v>
      </c>
    </row>
    <row r="2670" spans="32:34" ht="18" customHeight="1" x14ac:dyDescent="0.35">
      <c r="AF2670" s="6" t="str">
        <f>Constants!M2557</f>
        <v>Surrey</v>
      </c>
      <c r="AG2670" s="6" t="str">
        <f>Constants!N2557</f>
        <v>Q</v>
      </c>
      <c r="AH2670" s="6" t="str">
        <f>Constants!O2557</f>
        <v>Q1740 : Bedford Borough Integrated Drug and Alcohol Service</v>
      </c>
    </row>
    <row r="2671" spans="32:34" ht="18" customHeight="1" x14ac:dyDescent="0.35">
      <c r="AF2671" s="6" t="str">
        <f>Constants!M2558</f>
        <v>Surrey</v>
      </c>
      <c r="AG2671" s="6" t="str">
        <f>Constants!N2558</f>
        <v>Q</v>
      </c>
      <c r="AH2671" s="6" t="str">
        <f>Constants!O2558</f>
        <v>Q1758 : Addiction Recovery Community MK</v>
      </c>
    </row>
    <row r="2672" spans="32:34" ht="18" customHeight="1" x14ac:dyDescent="0.35">
      <c r="AF2672" s="6" t="str">
        <f>Constants!M2559</f>
        <v>Surrey</v>
      </c>
      <c r="AG2672" s="6" t="str">
        <f>Constants!N2559</f>
        <v>Q</v>
      </c>
      <c r="AH2672" s="6" t="str">
        <f>Constants!O2559</f>
        <v>Q1760 : The Forward Trust (Southend Adult)</v>
      </c>
    </row>
    <row r="2673" spans="32:34" ht="18" customHeight="1" x14ac:dyDescent="0.35">
      <c r="AF2673" s="6" t="str">
        <f>Constants!M2560</f>
        <v>Surrey</v>
      </c>
      <c r="AG2673" s="6" t="str">
        <f>Constants!N2560</f>
        <v>S</v>
      </c>
      <c r="AH2673" s="6" t="str">
        <f>Constants!O2560</f>
        <v>SB206 : PROVIDENCE PROJECT</v>
      </c>
    </row>
    <row r="2674" spans="32:34" ht="18" customHeight="1" x14ac:dyDescent="0.35">
      <c r="AF2674" s="6" t="str">
        <f>Constants!M2561</f>
        <v>Surrey</v>
      </c>
      <c r="AG2674" s="6" t="str">
        <f>Constants!N2561</f>
        <v>S</v>
      </c>
      <c r="AH2674" s="6" t="str">
        <f>Constants!O2561</f>
        <v>SB317 : StreetScene Bournemouth</v>
      </c>
    </row>
    <row r="2675" spans="32:34" ht="18" customHeight="1" x14ac:dyDescent="0.35">
      <c r="AF2675" s="6" t="str">
        <f>Constants!M2562</f>
        <v>Surrey</v>
      </c>
      <c r="AG2675" s="6" t="str">
        <f>Constants!N2562</f>
        <v>S</v>
      </c>
      <c r="AH2675" s="6" t="str">
        <f>Constants!O2562</f>
        <v>SC106 : BSDAS Accelerator Psychosocial</v>
      </c>
    </row>
    <row r="2676" spans="32:34" ht="18" customHeight="1" x14ac:dyDescent="0.35">
      <c r="AF2676" s="6" t="str">
        <f>Constants!M2563</f>
        <v>Surrey</v>
      </c>
      <c r="AG2676" s="6" t="str">
        <f>Constants!N2563</f>
        <v>S</v>
      </c>
      <c r="AH2676" s="6" t="str">
        <f>Constants!O2563</f>
        <v>SL205 : PostScript360</v>
      </c>
    </row>
    <row r="2677" spans="32:34" ht="18" customHeight="1" x14ac:dyDescent="0.35">
      <c r="AF2677" s="6" t="str">
        <f>Constants!M2564</f>
        <v>Surrey</v>
      </c>
      <c r="AG2677" s="6" t="str">
        <f>Constants!N2564</f>
        <v>S</v>
      </c>
      <c r="AH2677" s="6" t="str">
        <f>Constants!O2564</f>
        <v>SO203 : Forward Trust - Clouds House</v>
      </c>
    </row>
    <row r="2678" spans="32:34" ht="18" customHeight="1" x14ac:dyDescent="0.35">
      <c r="AF2678" s="6" t="str">
        <f>Constants!M2565</f>
        <v>Surrey</v>
      </c>
      <c r="AG2678" s="6" t="str">
        <f>Constants!N2565</f>
        <v>U</v>
      </c>
      <c r="AH2678" s="6" t="str">
        <f>Constants!O2565</f>
        <v>U0515 : Phoenix Futures Sheffield Family Service</v>
      </c>
    </row>
    <row r="2679" spans="32:34" ht="18" customHeight="1" x14ac:dyDescent="0.35">
      <c r="AF2679" s="6" t="str">
        <f>Constants!M2566</f>
        <v>Sutton</v>
      </c>
      <c r="AG2679" s="6" t="str">
        <f>Constants!N2566</f>
        <v>L</v>
      </c>
      <c r="AH2679" s="6" t="str">
        <f>Constants!O2566</f>
        <v>L1256 : Croydon Adult Recovery Network</v>
      </c>
    </row>
    <row r="2680" spans="32:34" ht="18" customHeight="1" x14ac:dyDescent="0.35">
      <c r="AF2680" s="6" t="str">
        <f>Constants!M2567</f>
        <v>Sutton</v>
      </c>
      <c r="AG2680" s="6" t="str">
        <f>Constants!N2567</f>
        <v>L</v>
      </c>
      <c r="AH2680" s="6" t="str">
        <f>Constants!O2567</f>
        <v>L1275 : INSPIRE Sutton</v>
      </c>
    </row>
    <row r="2681" spans="32:34" ht="18" customHeight="1" x14ac:dyDescent="0.35">
      <c r="AF2681" s="6" t="str">
        <f>Constants!M2568</f>
        <v>Sutton</v>
      </c>
      <c r="AG2681" s="6" t="str">
        <f>Constants!N2568</f>
        <v>L</v>
      </c>
      <c r="AH2681" s="6" t="str">
        <f>Constants!O2568</f>
        <v>L1312 : Guy's and St Thomas' NHS Foundation Trust Non-rough sleeping Addictions Clinical Care Suite</v>
      </c>
    </row>
    <row r="2682" spans="32:34" ht="18" customHeight="1" x14ac:dyDescent="0.35">
      <c r="AF2682" s="6" t="str">
        <f>Constants!M2569</f>
        <v>Sutton</v>
      </c>
      <c r="AG2682" s="6" t="str">
        <f>Constants!N2569</f>
        <v>P</v>
      </c>
      <c r="AH2682" s="6" t="str">
        <f>Constants!O2569</f>
        <v>P0523 : ANA</v>
      </c>
    </row>
    <row r="2683" spans="32:34" ht="18" customHeight="1" x14ac:dyDescent="0.35">
      <c r="AF2683" s="6" t="str">
        <f>Constants!M2570</f>
        <v>Sutton</v>
      </c>
      <c r="AG2683" s="6" t="str">
        <f>Constants!N2570</f>
        <v>P</v>
      </c>
      <c r="AH2683" s="6" t="str">
        <f>Constants!O2570</f>
        <v>P0544 : Francis HouseStreetsceneSouthampton</v>
      </c>
    </row>
    <row r="2684" spans="32:34" ht="18" customHeight="1" x14ac:dyDescent="0.35">
      <c r="AF2684" s="6" t="str">
        <f>Constants!M2571</f>
        <v>Sutton</v>
      </c>
      <c r="AG2684" s="6" t="str">
        <f>Constants!N2571</f>
        <v>P</v>
      </c>
      <c r="AH2684" s="6" t="str">
        <f>Constants!O2571</f>
        <v>P0611 : Bridge House</v>
      </c>
    </row>
    <row r="2685" spans="32:34" ht="18" customHeight="1" x14ac:dyDescent="0.35">
      <c r="AF2685" s="6" t="str">
        <f>Constants!M2572</f>
        <v>Sutton</v>
      </c>
      <c r="AG2685" s="6" t="str">
        <f>Constants!N2572</f>
        <v>P</v>
      </c>
      <c r="AH2685" s="6" t="str">
        <f>Constants!O2572</f>
        <v>P0835 : Kenward Residential</v>
      </c>
    </row>
    <row r="2686" spans="32:34" ht="18" customHeight="1" x14ac:dyDescent="0.35">
      <c r="AF2686" s="6" t="str">
        <f>Constants!M2573</f>
        <v>Sutton</v>
      </c>
      <c r="AG2686" s="6" t="str">
        <f>Constants!N2573</f>
        <v>P</v>
      </c>
      <c r="AH2686" s="6" t="str">
        <f>Constants!O2573</f>
        <v>P1084 : Havant - Inclusion Recovery Hampshire</v>
      </c>
    </row>
    <row r="2687" spans="32:34" ht="18" customHeight="1" x14ac:dyDescent="0.35">
      <c r="AF2687" s="6" t="str">
        <f>Constants!M2574</f>
        <v>Sutton</v>
      </c>
      <c r="AG2687" s="6" t="str">
        <f>Constants!N2574</f>
        <v>P</v>
      </c>
      <c r="AH2687" s="6" t="str">
        <f>Constants!O2574</f>
        <v>P1090 : I-Access East Surrey</v>
      </c>
    </row>
    <row r="2688" spans="32:34" ht="18" customHeight="1" x14ac:dyDescent="0.35">
      <c r="AF2688" s="6" t="str">
        <f>Constants!M2575</f>
        <v>Sutton</v>
      </c>
      <c r="AG2688" s="6" t="str">
        <f>Constants!N2575</f>
        <v>P</v>
      </c>
      <c r="AH2688" s="6" t="str">
        <f>Constants!O2575</f>
        <v>P1101 : East Kent Community Drug &amp; Alcohol Services</v>
      </c>
    </row>
    <row r="2689" spans="32:34" ht="18" customHeight="1" x14ac:dyDescent="0.35">
      <c r="AF2689" s="6" t="str">
        <f>Constants!M2576</f>
        <v>Sutton</v>
      </c>
      <c r="AG2689" s="6" t="str">
        <f>Constants!N2576</f>
        <v>Q</v>
      </c>
      <c r="AH2689" s="6" t="str">
        <f>Constants!O2576</f>
        <v>Q1647 : Via - Passmores House</v>
      </c>
    </row>
    <row r="2690" spans="32:34" ht="18" customHeight="1" x14ac:dyDescent="0.35">
      <c r="AF2690" s="6" t="str">
        <f>Constants!M2577</f>
        <v>Sutton</v>
      </c>
      <c r="AG2690" s="6" t="str">
        <f>Constants!N2577</f>
        <v>Q</v>
      </c>
      <c r="AH2690" s="6" t="str">
        <f>Constants!O2577</f>
        <v>Q1734 : Suffolk Recovery Service - Ipswich</v>
      </c>
    </row>
    <row r="2691" spans="32:34" ht="18" customHeight="1" x14ac:dyDescent="0.35">
      <c r="AF2691" s="6" t="str">
        <f>Constants!M2578</f>
        <v>Sutton</v>
      </c>
      <c r="AG2691" s="6" t="str">
        <f>Constants!N2578</f>
        <v>S</v>
      </c>
      <c r="AH2691" s="6" t="str">
        <f>Constants!O2578</f>
        <v>SB317 : StreetScene Bournemouth</v>
      </c>
    </row>
    <row r="2692" spans="32:34" ht="18" customHeight="1" x14ac:dyDescent="0.35">
      <c r="AF2692" s="6" t="str">
        <f>Constants!M2579</f>
        <v>Sutton</v>
      </c>
      <c r="AG2692" s="6" t="str">
        <f>Constants!N2579</f>
        <v>S</v>
      </c>
      <c r="AH2692" s="6" t="str">
        <f>Constants!O2579</f>
        <v>SG309 : THE NELSON TRUST</v>
      </c>
    </row>
    <row r="2693" spans="32:34" ht="18" customHeight="1" x14ac:dyDescent="0.35">
      <c r="AF2693" s="6" t="str">
        <f>Constants!M2580</f>
        <v>Swindon</v>
      </c>
      <c r="AG2693" s="6" t="str">
        <f>Constants!N2580</f>
        <v>P</v>
      </c>
      <c r="AH2693" s="6" t="str">
        <f>Constants!O2580</f>
        <v>P1076 : Oxfordshire Roads to Recovery</v>
      </c>
    </row>
    <row r="2694" spans="32:34" ht="18" customHeight="1" x14ac:dyDescent="0.35">
      <c r="AF2694" s="6" t="str">
        <f>Constants!M2581</f>
        <v>Swindon</v>
      </c>
      <c r="AG2694" s="6" t="str">
        <f>Constants!N2581</f>
        <v>P</v>
      </c>
      <c r="AH2694" s="6" t="str">
        <f>Constants!O2581</f>
        <v>P1090 : I-Access East Surrey</v>
      </c>
    </row>
    <row r="2695" spans="32:34" ht="18" customHeight="1" x14ac:dyDescent="0.35">
      <c r="AF2695" s="6" t="str">
        <f>Constants!M2582</f>
        <v>Swindon</v>
      </c>
      <c r="AG2695" s="6" t="str">
        <f>Constants!N2582</f>
        <v>P</v>
      </c>
      <c r="AH2695" s="6" t="str">
        <f>Constants!O2582</f>
        <v>P1091 : I-Access South West Surrey</v>
      </c>
    </row>
    <row r="2696" spans="32:34" ht="18" customHeight="1" x14ac:dyDescent="0.35">
      <c r="AF2696" s="6" t="str">
        <f>Constants!M2583</f>
        <v>Swindon</v>
      </c>
      <c r="AG2696" s="6" t="str">
        <f>Constants!N2583</f>
        <v>P</v>
      </c>
      <c r="AH2696" s="6" t="str">
        <f>Constants!O2583</f>
        <v>P1126 : Phoenix Futures Ophelia House</v>
      </c>
    </row>
    <row r="2697" spans="32:34" ht="18" customHeight="1" x14ac:dyDescent="0.35">
      <c r="AF2697" s="6" t="str">
        <f>Constants!M2584</f>
        <v>Swindon</v>
      </c>
      <c r="AG2697" s="6" t="str">
        <f>Constants!N2584</f>
        <v>R</v>
      </c>
      <c r="AH2697" s="6" t="str">
        <f>Constants!O2584</f>
        <v>R0512 : Humankind Staffordshire</v>
      </c>
    </row>
    <row r="2698" spans="32:34" ht="18" customHeight="1" x14ac:dyDescent="0.35">
      <c r="AF2698" s="6" t="str">
        <f>Constants!M2585</f>
        <v>Swindon</v>
      </c>
      <c r="AG2698" s="6" t="str">
        <f>Constants!N2585</f>
        <v>S</v>
      </c>
      <c r="AH2698" s="6" t="str">
        <f>Constants!O2585</f>
        <v>SG309 : THE NELSON TRUST</v>
      </c>
    </row>
    <row r="2699" spans="32:34" ht="18" customHeight="1" x14ac:dyDescent="0.35">
      <c r="AF2699" s="6" t="str">
        <f>Constants!M2586</f>
        <v>Swindon</v>
      </c>
      <c r="AG2699" s="6" t="str">
        <f>Constants!N2586</f>
        <v>S</v>
      </c>
      <c r="AH2699" s="6" t="str">
        <f>Constants!O2586</f>
        <v>SH307 : Jasmine Mother's Recovery (Trevi)</v>
      </c>
    </row>
    <row r="2700" spans="32:34" ht="18" customHeight="1" x14ac:dyDescent="0.35">
      <c r="AF2700" s="6" t="str">
        <f>Constants!M2587</f>
        <v>Swindon</v>
      </c>
      <c r="AG2700" s="6" t="str">
        <f>Constants!N2587</f>
        <v>S</v>
      </c>
      <c r="AH2700" s="6" t="str">
        <f>Constants!O2587</f>
        <v>SM209 : Turning Point Swindon</v>
      </c>
    </row>
    <row r="2701" spans="32:34" ht="18" customHeight="1" x14ac:dyDescent="0.35">
      <c r="AF2701" s="6" t="str">
        <f>Constants!M2588</f>
        <v>Swindon</v>
      </c>
      <c r="AG2701" s="6" t="str">
        <f>Constants!N2588</f>
        <v>S</v>
      </c>
      <c r="AH2701" s="6" t="str">
        <f>Constants!O2588</f>
        <v>SM210 : Change, Grow, Live (Swindon)</v>
      </c>
    </row>
    <row r="2702" spans="32:34" ht="18" customHeight="1" x14ac:dyDescent="0.35">
      <c r="AF2702" s="6" t="str">
        <f>Constants!M2589</f>
        <v>Swindon</v>
      </c>
      <c r="AG2702" s="6" t="str">
        <f>Constants!N2589</f>
        <v>S</v>
      </c>
      <c r="AH2702" s="6" t="str">
        <f>Constants!O2589</f>
        <v>SM305 : Salvation Army - Gloucester House</v>
      </c>
    </row>
    <row r="2703" spans="32:34" ht="18" customHeight="1" x14ac:dyDescent="0.35">
      <c r="AF2703" s="6" t="str">
        <f>Constants!M2590</f>
        <v>Swindon</v>
      </c>
      <c r="AG2703" s="6" t="str">
        <f>Constants!N2590</f>
        <v>S</v>
      </c>
      <c r="AH2703" s="6" t="str">
        <f>Constants!O2590</f>
        <v>SO203 : Forward Trust - Clouds House</v>
      </c>
    </row>
    <row r="2704" spans="32:34" ht="18" customHeight="1" x14ac:dyDescent="0.35">
      <c r="AF2704" s="6" t="str">
        <f>Constants!M2591</f>
        <v>Swindon</v>
      </c>
      <c r="AG2704" s="6" t="str">
        <f>Constants!N2591</f>
        <v>S</v>
      </c>
      <c r="AH2704" s="6" t="str">
        <f>Constants!O2591</f>
        <v>SO204 : Wiltshire Substance Misuse Service Chippenham</v>
      </c>
    </row>
    <row r="2705" spans="32:34" ht="18" customHeight="1" x14ac:dyDescent="0.35">
      <c r="AF2705" s="6" t="str">
        <f>Constants!M2592</f>
        <v>Swindon</v>
      </c>
      <c r="AG2705" s="6" t="str">
        <f>Constants!N2592</f>
        <v>S</v>
      </c>
      <c r="AH2705" s="6" t="str">
        <f>Constants!O2592</f>
        <v>SO206 : Wiltshire Substance Misuse Services Trowbridge</v>
      </c>
    </row>
    <row r="2706" spans="32:34" ht="18" customHeight="1" x14ac:dyDescent="0.35">
      <c r="AF2706" s="6" t="str">
        <f>Constants!M2593</f>
        <v>Swindon</v>
      </c>
      <c r="AG2706" s="6" t="str">
        <f>Constants!N2593</f>
        <v>W</v>
      </c>
      <c r="AH2706" s="6" t="str">
        <f>Constants!O2593</f>
        <v>W0444 : Turning Point Smithfield Detox</v>
      </c>
    </row>
    <row r="2707" spans="32:34" ht="18" customHeight="1" x14ac:dyDescent="0.35">
      <c r="AF2707" s="6" t="str">
        <f>Constants!M2594</f>
        <v>Tameside</v>
      </c>
      <c r="AG2707" s="6" t="str">
        <f>Constants!N2594</f>
        <v>L</v>
      </c>
      <c r="AH2707" s="6" t="str">
        <f>Constants!O2594</f>
        <v>L1303 : City and Hackney Recovery Service</v>
      </c>
    </row>
    <row r="2708" spans="32:34" ht="18" customHeight="1" x14ac:dyDescent="0.35">
      <c r="AF2708" s="6" t="str">
        <f>Constants!M2595</f>
        <v>Tameside</v>
      </c>
      <c r="AG2708" s="6" t="str">
        <f>Constants!N2595</f>
        <v>W</v>
      </c>
      <c r="AH2708" s="6" t="str">
        <f>Constants!O2595</f>
        <v>M0037 : Phoenix Futures Wirral Adult Services</v>
      </c>
    </row>
    <row r="2709" spans="32:34" ht="18" customHeight="1" x14ac:dyDescent="0.35">
      <c r="AF2709" s="6" t="str">
        <f>Constants!M2596</f>
        <v>Tameside</v>
      </c>
      <c r="AG2709" s="6" t="str">
        <f>Constants!N2596</f>
        <v>W</v>
      </c>
      <c r="AH2709" s="6" t="str">
        <f>Constants!O2596</f>
        <v>M0243 : GMMH The Chapman-Barker Unit</v>
      </c>
    </row>
    <row r="2710" spans="32:34" ht="18" customHeight="1" x14ac:dyDescent="0.35">
      <c r="AF2710" s="6" t="str">
        <f>Constants!M2597</f>
        <v>Tameside</v>
      </c>
      <c r="AG2710" s="6" t="str">
        <f>Constants!N2597</f>
        <v>W</v>
      </c>
      <c r="AH2710" s="6" t="str">
        <f>Constants!O2597</f>
        <v>M0288 : CGL Manchester RISE</v>
      </c>
    </row>
    <row r="2711" spans="32:34" ht="18" customHeight="1" x14ac:dyDescent="0.35">
      <c r="AF2711" s="6" t="str">
        <f>Constants!M2598</f>
        <v>Tameside</v>
      </c>
      <c r="AG2711" s="6" t="str">
        <f>Constants!N2598</f>
        <v>W</v>
      </c>
      <c r="AH2711" s="6" t="str">
        <f>Constants!O2598</f>
        <v>M0289 : Turning Point Leigh Bank</v>
      </c>
    </row>
    <row r="2712" spans="32:34" ht="18" customHeight="1" x14ac:dyDescent="0.35">
      <c r="AF2712" s="6" t="str">
        <f>Constants!M2599</f>
        <v>Tameside</v>
      </c>
      <c r="AG2712" s="6" t="str">
        <f>Constants!N2599</f>
        <v>W</v>
      </c>
      <c r="AH2712" s="6" t="str">
        <f>Constants!O2599</f>
        <v>M0336 : CGL Tameside</v>
      </c>
    </row>
    <row r="2713" spans="32:34" ht="18" customHeight="1" x14ac:dyDescent="0.35">
      <c r="AF2713" s="6" t="str">
        <f>Constants!M2600</f>
        <v>Tameside</v>
      </c>
      <c r="AG2713" s="6" t="str">
        <f>Constants!N2600</f>
        <v>W</v>
      </c>
      <c r="AH2713" s="6" t="str">
        <f>Constants!O2600</f>
        <v>M0341 : The Pavilion</v>
      </c>
    </row>
    <row r="2714" spans="32:34" ht="18" customHeight="1" x14ac:dyDescent="0.35">
      <c r="AF2714" s="6" t="str">
        <f>Constants!M2601</f>
        <v>Tameside</v>
      </c>
      <c r="AG2714" s="6" t="str">
        <f>Constants!N2601</f>
        <v>W</v>
      </c>
      <c r="AH2714" s="6" t="str">
        <f>Constants!O2601</f>
        <v>M0354 : Turning Point Oldham ROAR</v>
      </c>
    </row>
    <row r="2715" spans="32:34" ht="18" customHeight="1" x14ac:dyDescent="0.35">
      <c r="AF2715" s="6" t="str">
        <f>Constants!M2602</f>
        <v>Tameside</v>
      </c>
      <c r="AG2715" s="6" t="str">
        <f>Constants!N2602</f>
        <v>W</v>
      </c>
      <c r="AH2715" s="6" t="str">
        <f>Constants!O2602</f>
        <v>M0355 : Turning Point Rochdale ROAR</v>
      </c>
    </row>
    <row r="2716" spans="32:34" ht="18" customHeight="1" x14ac:dyDescent="0.35">
      <c r="AF2716" s="6" t="str">
        <f>Constants!M2603</f>
        <v>Tameside</v>
      </c>
      <c r="AG2716" s="6" t="str">
        <f>Constants!N2603</f>
        <v>W</v>
      </c>
      <c r="AH2716" s="6" t="str">
        <f>Constants!O2603</f>
        <v>M0357 : Parkland Place Lancashire</v>
      </c>
    </row>
    <row r="2717" spans="32:34" ht="18" customHeight="1" x14ac:dyDescent="0.35">
      <c r="AF2717" s="6" t="str">
        <f>Constants!M2604</f>
        <v>Tameside</v>
      </c>
      <c r="AG2717" s="6" t="str">
        <f>Constants!N2604</f>
        <v>T</v>
      </c>
      <c r="AH2717" s="6" t="str">
        <f>Constants!O2604</f>
        <v>T0005 : Derbyshire Recovery Partnership</v>
      </c>
    </row>
    <row r="2718" spans="32:34" ht="18" customHeight="1" x14ac:dyDescent="0.35">
      <c r="AF2718" s="6" t="str">
        <f>Constants!M2605</f>
        <v>Tameside</v>
      </c>
      <c r="AG2718" s="6" t="str">
        <f>Constants!N2605</f>
        <v>U</v>
      </c>
      <c r="AH2718" s="6" t="str">
        <f>Constants!O2605</f>
        <v>U0430 : Oasis Recovery Communities Bradford</v>
      </c>
    </row>
    <row r="2719" spans="32:34" ht="18" customHeight="1" x14ac:dyDescent="0.35">
      <c r="AF2719" s="6" t="str">
        <f>Constants!M2606</f>
        <v>Tameside</v>
      </c>
      <c r="AG2719" s="6" t="str">
        <f>Constants!N2606</f>
        <v>U</v>
      </c>
      <c r="AH2719" s="6" t="str">
        <f>Constants!O2606</f>
        <v>U0489 : Forward Leeds Adult (Humankind)</v>
      </c>
    </row>
    <row r="2720" spans="32:34" ht="18" customHeight="1" x14ac:dyDescent="0.35">
      <c r="AF2720" s="6" t="str">
        <f>Constants!M2607</f>
        <v>Tameside</v>
      </c>
      <c r="AG2720" s="6" t="str">
        <f>Constants!N2607</f>
        <v>W</v>
      </c>
      <c r="AH2720" s="6" t="str">
        <f>Constants!O2607</f>
        <v>W0017 : PENC Stockport CDT</v>
      </c>
    </row>
    <row r="2721" spans="32:34" ht="18" customHeight="1" x14ac:dyDescent="0.35">
      <c r="AF2721" s="6" t="str">
        <f>Constants!M2608</f>
        <v>Tameside</v>
      </c>
      <c r="AG2721" s="6" t="str">
        <f>Constants!N2608</f>
        <v>W</v>
      </c>
      <c r="AH2721" s="6" t="str">
        <f>Constants!O2608</f>
        <v>W0064 : THOMAS Blackburn</v>
      </c>
    </row>
    <row r="2722" spans="32:34" ht="18" customHeight="1" x14ac:dyDescent="0.35">
      <c r="AF2722" s="6" t="str">
        <f>Constants!M2609</f>
        <v>Tameside</v>
      </c>
      <c r="AG2722" s="6" t="str">
        <f>Constants!N2609</f>
        <v>W</v>
      </c>
      <c r="AH2722" s="6" t="str">
        <f>Constants!O2609</f>
        <v>W0444 : Turning Point Smithfield Detox</v>
      </c>
    </row>
    <row r="2723" spans="32:34" ht="18" customHeight="1" x14ac:dyDescent="0.35">
      <c r="AF2723" s="6" t="str">
        <f>Constants!M2610</f>
        <v>Telford and Wrekin</v>
      </c>
      <c r="AG2723" s="6" t="str">
        <f>Constants!N2610</f>
        <v>W</v>
      </c>
      <c r="AH2723" s="6" t="str">
        <f>Constants!O2610</f>
        <v>M0022 : Kaleidoscope Birchwood</v>
      </c>
    </row>
    <row r="2724" spans="32:34" ht="18" customHeight="1" x14ac:dyDescent="0.35">
      <c r="AF2724" s="6" t="str">
        <f>Constants!M2611</f>
        <v>Telford and Wrekin</v>
      </c>
      <c r="AG2724" s="6" t="str">
        <f>Constants!N2611</f>
        <v>W</v>
      </c>
      <c r="AH2724" s="6" t="str">
        <f>Constants!O2611</f>
        <v>M0309 : Cyngor Alcohol Information Service (CAIS)</v>
      </c>
    </row>
    <row r="2725" spans="32:34" ht="18" customHeight="1" x14ac:dyDescent="0.35">
      <c r="AF2725" s="6" t="str">
        <f>Constants!M2612</f>
        <v>Telford and Wrekin</v>
      </c>
      <c r="AG2725" s="6" t="str">
        <f>Constants!N2612</f>
        <v>P</v>
      </c>
      <c r="AH2725" s="6" t="str">
        <f>Constants!O2612</f>
        <v>P1076 : Oxfordshire Roads to Recovery</v>
      </c>
    </row>
    <row r="2726" spans="32:34" ht="18" customHeight="1" x14ac:dyDescent="0.35">
      <c r="AF2726" s="6" t="str">
        <f>Constants!M2613</f>
        <v>Telford and Wrekin</v>
      </c>
      <c r="AG2726" s="6" t="str">
        <f>Constants!N2613</f>
        <v>P</v>
      </c>
      <c r="AH2726" s="6" t="str">
        <f>Constants!O2613</f>
        <v>P1091 : I-Access South West Surrey</v>
      </c>
    </row>
    <row r="2727" spans="32:34" ht="18" customHeight="1" x14ac:dyDescent="0.35">
      <c r="AF2727" s="6" t="str">
        <f>Constants!M2614</f>
        <v>Telford and Wrekin</v>
      </c>
      <c r="AG2727" s="6" t="str">
        <f>Constants!N2614</f>
        <v>P</v>
      </c>
      <c r="AH2727" s="6" t="str">
        <f>Constants!O2614</f>
        <v>P1118 : Inclusion IPD</v>
      </c>
    </row>
    <row r="2728" spans="32:34" ht="18" customHeight="1" x14ac:dyDescent="0.35">
      <c r="AF2728" s="6" t="str">
        <f>Constants!M2615</f>
        <v>Telford and Wrekin</v>
      </c>
      <c r="AG2728" s="6" t="str">
        <f>Constants!N2615</f>
        <v>R</v>
      </c>
      <c r="AH2728" s="6" t="str">
        <f>Constants!O2615</f>
        <v>R0092 : BAC O'Connor</v>
      </c>
    </row>
    <row r="2729" spans="32:34" ht="18" customHeight="1" x14ac:dyDescent="0.35">
      <c r="AF2729" s="6" t="str">
        <f>Constants!M2616</f>
        <v>Telford and Wrekin</v>
      </c>
      <c r="AG2729" s="6" t="str">
        <f>Constants!N2616</f>
        <v>R</v>
      </c>
      <c r="AH2729" s="6" t="str">
        <f>Constants!O2616</f>
        <v>R0335 : West Mercia Youth Offending Service (ShropshireTelford &amp; Wrekin YOT)</v>
      </c>
    </row>
    <row r="2730" spans="32:34" ht="18" customHeight="1" x14ac:dyDescent="0.35">
      <c r="AF2730" s="6" t="str">
        <f>Constants!M2617</f>
        <v>Telford and Wrekin</v>
      </c>
      <c r="AG2730" s="6" t="str">
        <f>Constants!N2617</f>
        <v>R</v>
      </c>
      <c r="AH2730" s="6" t="str">
        <f>Constants!O2617</f>
        <v>R0468 : Recovery Wolverhampton (Adult)</v>
      </c>
    </row>
    <row r="2731" spans="32:34" ht="18" customHeight="1" x14ac:dyDescent="0.35">
      <c r="AF2731" s="6" t="str">
        <f>Constants!M2618</f>
        <v>Telford and Wrekin</v>
      </c>
      <c r="AG2731" s="6" t="str">
        <f>Constants!N2618</f>
        <v>R</v>
      </c>
      <c r="AH2731" s="6" t="str">
        <f>Constants!O2618</f>
        <v>R0473 : IRiS</v>
      </c>
    </row>
    <row r="2732" spans="32:34" ht="18" customHeight="1" x14ac:dyDescent="0.35">
      <c r="AF2732" s="6" t="str">
        <f>Constants!M2619</f>
        <v>Telford and Wrekin</v>
      </c>
      <c r="AG2732" s="6" t="str">
        <f>Constants!N2619</f>
        <v>R</v>
      </c>
      <c r="AH2732" s="6" t="str">
        <f>Constants!O2619</f>
        <v>R0479 : Staffordshire Inpatients</v>
      </c>
    </row>
    <row r="2733" spans="32:34" ht="18" customHeight="1" x14ac:dyDescent="0.35">
      <c r="AF2733" s="6" t="str">
        <f>Constants!M2620</f>
        <v>Telford and Wrekin</v>
      </c>
      <c r="AG2733" s="6" t="str">
        <f>Constants!N2620</f>
        <v>R</v>
      </c>
      <c r="AH2733" s="6" t="str">
        <f>Constants!O2620</f>
        <v>R0499 : Shropshire Recovery Partnership - Adult</v>
      </c>
    </row>
    <row r="2734" spans="32:34" ht="18" customHeight="1" x14ac:dyDescent="0.35">
      <c r="AF2734" s="6" t="str">
        <f>Constants!M2621</f>
        <v>Telford and Wrekin</v>
      </c>
      <c r="AG2734" s="6" t="str">
        <f>Constants!N2621</f>
        <v>R</v>
      </c>
      <c r="AH2734" s="6" t="str">
        <f>Constants!O2621</f>
        <v>R0507 : Inclusion Telford Adult Service (Telford STARS)</v>
      </c>
    </row>
    <row r="2735" spans="32:34" ht="18" customHeight="1" x14ac:dyDescent="0.35">
      <c r="AF2735" s="6" t="str">
        <f>Constants!M2622</f>
        <v>Telford and Wrekin</v>
      </c>
      <c r="AG2735" s="6" t="str">
        <f>Constants!N2622</f>
        <v>R</v>
      </c>
      <c r="AH2735" s="6" t="str">
        <f>Constants!O2622</f>
        <v>R0508 : Inclusion Telford YP (Telford STARS)</v>
      </c>
    </row>
    <row r="2736" spans="32:34" ht="18" customHeight="1" x14ac:dyDescent="0.35">
      <c r="AF2736" s="6" t="str">
        <f>Constants!M2623</f>
        <v>Telford and Wrekin</v>
      </c>
      <c r="AG2736" s="6" t="str">
        <f>Constants!N2623</f>
        <v>R</v>
      </c>
      <c r="AH2736" s="6" t="str">
        <f>Constants!O2623</f>
        <v>R0512 : Humankind Staffordshire</v>
      </c>
    </row>
    <row r="2737" spans="32:34" ht="18" customHeight="1" x14ac:dyDescent="0.35">
      <c r="AF2737" s="6" t="str">
        <f>Constants!M2624</f>
        <v>Telford and Wrekin</v>
      </c>
      <c r="AG2737" s="6" t="str">
        <f>Constants!N2624</f>
        <v>R</v>
      </c>
      <c r="AH2737" s="6" t="str">
        <f>Constants!O2624</f>
        <v>R0514 : Turning Point Adult</v>
      </c>
    </row>
    <row r="2738" spans="32:34" ht="18" customHeight="1" x14ac:dyDescent="0.35">
      <c r="AF2738" s="6" t="str">
        <f>Constants!M2625</f>
        <v>Telford and Wrekin</v>
      </c>
      <c r="AG2738" s="6" t="str">
        <f>Constants!N2625</f>
        <v>S</v>
      </c>
      <c r="AH2738" s="6" t="str">
        <f>Constants!O2625</f>
        <v>SJ308 : Sefton Park</v>
      </c>
    </row>
    <row r="2739" spans="32:34" ht="18" customHeight="1" x14ac:dyDescent="0.35">
      <c r="AF2739" s="6" t="str">
        <f>Constants!M2626</f>
        <v>Telford and Wrekin</v>
      </c>
      <c r="AG2739" s="6" t="str">
        <f>Constants!N2626</f>
        <v>T</v>
      </c>
      <c r="AH2739" s="6" t="str">
        <f>Constants!O2626</f>
        <v>T1175 : Derby City Prescribing Service</v>
      </c>
    </row>
    <row r="2740" spans="32:34" ht="18" customHeight="1" x14ac:dyDescent="0.35">
      <c r="AF2740" s="6" t="str">
        <f>Constants!M2627</f>
        <v>Thurrock</v>
      </c>
      <c r="AG2740" s="6" t="str">
        <f>Constants!N2627</f>
        <v>L</v>
      </c>
      <c r="AH2740" s="6" t="str">
        <f>Constants!O2627</f>
        <v>L0296 : Kairos Community Trust (Rehab)</v>
      </c>
    </row>
    <row r="2741" spans="32:34" ht="18" customHeight="1" x14ac:dyDescent="0.35">
      <c r="AF2741" s="6" t="str">
        <f>Constants!M2628</f>
        <v>Thurrock</v>
      </c>
      <c r="AG2741" s="6" t="str">
        <f>Constants!N2628</f>
        <v>L</v>
      </c>
      <c r="AH2741" s="6" t="str">
        <f>Constants!O2628</f>
        <v>L1304 : CGL Havering Adults</v>
      </c>
    </row>
    <row r="2742" spans="32:34" ht="18" customHeight="1" x14ac:dyDescent="0.35">
      <c r="AF2742" s="6" t="str">
        <f>Constants!M2629</f>
        <v>Thurrock</v>
      </c>
      <c r="AG2742" s="6" t="str">
        <f>Constants!N2629</f>
        <v>Q</v>
      </c>
      <c r="AH2742" s="6" t="str">
        <f>Constants!O2629</f>
        <v>Q1405 : Essex STARS (South)</v>
      </c>
    </row>
    <row r="2743" spans="32:34" ht="18" customHeight="1" x14ac:dyDescent="0.35">
      <c r="AF2743" s="6" t="str">
        <f>Constants!M2630</f>
        <v>Thurrock</v>
      </c>
      <c r="AG2743" s="6" t="str">
        <f>Constants!N2630</f>
        <v>Q</v>
      </c>
      <c r="AH2743" s="6" t="str">
        <f>Constants!O2630</f>
        <v>Q1426 : Essex STARS (Mid)</v>
      </c>
    </row>
    <row r="2744" spans="32:34" ht="18" customHeight="1" x14ac:dyDescent="0.35">
      <c r="AF2744" s="6" t="str">
        <f>Constants!M2631</f>
        <v>Thurrock</v>
      </c>
      <c r="AG2744" s="6" t="str">
        <f>Constants!N2631</f>
        <v>Q</v>
      </c>
      <c r="AH2744" s="6" t="str">
        <f>Constants!O2631</f>
        <v>Q1642 : Open Road Basildon</v>
      </c>
    </row>
    <row r="2745" spans="32:34" ht="18" customHeight="1" x14ac:dyDescent="0.35">
      <c r="AF2745" s="6" t="str">
        <f>Constants!M2632</f>
        <v>Thurrock</v>
      </c>
      <c r="AG2745" s="6" t="str">
        <f>Constants!N2632</f>
        <v>Q</v>
      </c>
      <c r="AH2745" s="6" t="str">
        <f>Constants!O2632</f>
        <v>Q1647 : Via - Passmores House</v>
      </c>
    </row>
    <row r="2746" spans="32:34" ht="18" customHeight="1" x14ac:dyDescent="0.35">
      <c r="AF2746" s="6" t="str">
        <f>Constants!M2633</f>
        <v>Thurrock</v>
      </c>
      <c r="AG2746" s="6" t="str">
        <f>Constants!N2633</f>
        <v>Q</v>
      </c>
      <c r="AH2746" s="6" t="str">
        <f>Constants!O2633</f>
        <v>Q1659 : Open Road Chelmsford</v>
      </c>
    </row>
    <row r="2747" spans="32:34" ht="18" customHeight="1" x14ac:dyDescent="0.35">
      <c r="AF2747" s="6" t="str">
        <f>Constants!M2634</f>
        <v>Thurrock</v>
      </c>
      <c r="AG2747" s="6" t="str">
        <f>Constants!N2634</f>
        <v>Q</v>
      </c>
      <c r="AH2747" s="6" t="str">
        <f>Constants!O2634</f>
        <v>Q1733 : Suffolk Recovery Service - Bury St Edmunds</v>
      </c>
    </row>
    <row r="2748" spans="32:34" ht="18" customHeight="1" x14ac:dyDescent="0.35">
      <c r="AF2748" s="6" t="str">
        <f>Constants!M2635</f>
        <v>Thurrock</v>
      </c>
      <c r="AG2748" s="6" t="str">
        <f>Constants!N2635</f>
        <v>Q</v>
      </c>
      <c r="AH2748" s="6" t="str">
        <f>Constants!O2635</f>
        <v>Q1747 : Inclusion Visions</v>
      </c>
    </row>
    <row r="2749" spans="32:34" ht="18" customHeight="1" x14ac:dyDescent="0.35">
      <c r="AF2749" s="6" t="str">
        <f>Constants!M2636</f>
        <v>Thurrock</v>
      </c>
      <c r="AG2749" s="6" t="str">
        <f>Constants!N2636</f>
        <v>Q</v>
      </c>
      <c r="AH2749" s="6" t="str">
        <f>Constants!O2636</f>
        <v>Q1752 : Community Recovery Essex: Psychosocial Intervention Service (SIS)</v>
      </c>
    </row>
    <row r="2750" spans="32:34" ht="18" customHeight="1" x14ac:dyDescent="0.35">
      <c r="AF2750" s="6" t="str">
        <f>Constants!M2637</f>
        <v>Thurrock</v>
      </c>
      <c r="AG2750" s="6" t="str">
        <f>Constants!N2637</f>
        <v>Q</v>
      </c>
      <c r="AH2750" s="6" t="str">
        <f>Constants!O2637</f>
        <v>Q1768 : Forward Trust - Thurrock Adult</v>
      </c>
    </row>
    <row r="2751" spans="32:34" ht="18" customHeight="1" x14ac:dyDescent="0.35">
      <c r="AF2751" s="6" t="str">
        <f>Constants!M2638</f>
        <v>Thurrock</v>
      </c>
      <c r="AG2751" s="6" t="str">
        <f>Constants!N2638</f>
        <v>S</v>
      </c>
      <c r="AH2751" s="6" t="str">
        <f>Constants!O2638</f>
        <v>SJ207 : Western Counselling</v>
      </c>
    </row>
    <row r="2752" spans="32:34" ht="18" customHeight="1" x14ac:dyDescent="0.35">
      <c r="AF2752" s="6" t="str">
        <f>Constants!M2639</f>
        <v>Thurrock</v>
      </c>
      <c r="AG2752" s="6" t="str">
        <f>Constants!N2639</f>
        <v>S</v>
      </c>
      <c r="AH2752" s="6" t="str">
        <f>Constants!O2639</f>
        <v>SJ308 : Sefton Park</v>
      </c>
    </row>
    <row r="2753" spans="32:34" ht="18" customHeight="1" x14ac:dyDescent="0.35">
      <c r="AF2753" s="6" t="str">
        <f>Constants!M2640</f>
        <v>Torbay</v>
      </c>
      <c r="AG2753" s="6" t="str">
        <f>Constants!N2640</f>
        <v>P</v>
      </c>
      <c r="AH2753" s="6" t="str">
        <f>Constants!O2640</f>
        <v>P0034 : Yeldall Manor</v>
      </c>
    </row>
    <row r="2754" spans="32:34" ht="18" customHeight="1" x14ac:dyDescent="0.35">
      <c r="AF2754" s="6" t="str">
        <f>Constants!M2641</f>
        <v>Torbay</v>
      </c>
      <c r="AG2754" s="6" t="str">
        <f>Constants!N2641</f>
        <v>P</v>
      </c>
      <c r="AH2754" s="6" t="str">
        <f>Constants!O2641</f>
        <v>P1091 : I-Access South West Surrey</v>
      </c>
    </row>
    <row r="2755" spans="32:34" ht="18" customHeight="1" x14ac:dyDescent="0.35">
      <c r="AF2755" s="6" t="str">
        <f>Constants!M2642</f>
        <v>Torbay</v>
      </c>
      <c r="AG2755" s="6" t="str">
        <f>Constants!N2642</f>
        <v>Q</v>
      </c>
      <c r="AH2755" s="6" t="str">
        <f>Constants!O2642</f>
        <v>Q1734 : Suffolk Recovery Service - Ipswich</v>
      </c>
    </row>
    <row r="2756" spans="32:34" ht="18" customHeight="1" x14ac:dyDescent="0.35">
      <c r="AF2756" s="6" t="str">
        <f>Constants!M2643</f>
        <v>Torbay</v>
      </c>
      <c r="AG2756" s="6" t="str">
        <f>Constants!N2643</f>
        <v>S</v>
      </c>
      <c r="AH2756" s="6" t="str">
        <f>Constants!O2643</f>
        <v>SD303 : BOSENCE FARM COMMUNITY LTD</v>
      </c>
    </row>
    <row r="2757" spans="32:34" ht="18" customHeight="1" x14ac:dyDescent="0.35">
      <c r="AF2757" s="6" t="str">
        <f>Constants!M2644</f>
        <v>Torbay</v>
      </c>
      <c r="AG2757" s="6" t="str">
        <f>Constants!N2644</f>
        <v>S</v>
      </c>
      <c r="AH2757" s="6" t="str">
        <f>Constants!O2644</f>
        <v>SE222 : Together</v>
      </c>
    </row>
    <row r="2758" spans="32:34" ht="18" customHeight="1" x14ac:dyDescent="0.35">
      <c r="AF2758" s="6" t="str">
        <f>Constants!M2645</f>
        <v>Torbay</v>
      </c>
      <c r="AG2758" s="6" t="str">
        <f>Constants!N2645</f>
        <v>S</v>
      </c>
      <c r="AH2758" s="6" t="str">
        <f>Constants!O2645</f>
        <v>SJ302 : BROADWAY LODGE</v>
      </c>
    </row>
    <row r="2759" spans="32:34" ht="18" customHeight="1" x14ac:dyDescent="0.35">
      <c r="AF2759" s="6" t="str">
        <f>Constants!M2646</f>
        <v>Torbay</v>
      </c>
      <c r="AG2759" s="6" t="str">
        <f>Constants!N2646</f>
        <v>S</v>
      </c>
      <c r="AH2759" s="6" t="str">
        <f>Constants!O2646</f>
        <v>SL205 : PostScript360</v>
      </c>
    </row>
    <row r="2760" spans="32:34" ht="18" customHeight="1" x14ac:dyDescent="0.35">
      <c r="AF2760" s="6" t="str">
        <f>Constants!M2647</f>
        <v>Torbay</v>
      </c>
      <c r="AG2760" s="6" t="str">
        <f>Constants!N2647</f>
        <v>S</v>
      </c>
      <c r="AH2760" s="6" t="str">
        <f>Constants!O2647</f>
        <v>SN112 : Shrublands Drug &amp; Alcohol Service</v>
      </c>
    </row>
    <row r="2761" spans="32:34" ht="18" customHeight="1" x14ac:dyDescent="0.35">
      <c r="AF2761" s="6" t="str">
        <f>Constants!M2648</f>
        <v>Torbay</v>
      </c>
      <c r="AG2761" s="6" t="str">
        <f>Constants!N2648</f>
        <v>S</v>
      </c>
      <c r="AH2761" s="6" t="str">
        <f>Constants!O2648</f>
        <v>SN403 : Torbay Primary Care Drug Service</v>
      </c>
    </row>
    <row r="2762" spans="32:34" ht="18" customHeight="1" x14ac:dyDescent="0.35">
      <c r="AF2762" s="6" t="str">
        <f>Constants!M2649</f>
        <v>Torbay</v>
      </c>
      <c r="AG2762" s="6" t="str">
        <f>Constants!N2649</f>
        <v>S</v>
      </c>
      <c r="AH2762" s="6" t="str">
        <f>Constants!O2649</f>
        <v>SN507 : Shrublands - Criminal Justice Team</v>
      </c>
    </row>
    <row r="2763" spans="32:34" ht="18" customHeight="1" x14ac:dyDescent="0.35">
      <c r="AF2763" s="6" t="str">
        <f>Constants!M2650</f>
        <v>Torbay</v>
      </c>
      <c r="AG2763" s="6" t="str">
        <f>Constants!N2650</f>
        <v>U</v>
      </c>
      <c r="AH2763" s="6" t="str">
        <f>Constants!O2650</f>
        <v>U0509 : Doncaster Drugs Service - CDT</v>
      </c>
    </row>
    <row r="2764" spans="32:34" ht="18" customHeight="1" x14ac:dyDescent="0.35">
      <c r="AF2764" s="6" t="str">
        <f>Constants!M2651</f>
        <v>Tower Hamlets</v>
      </c>
      <c r="AG2764" s="6" t="str">
        <f>Constants!N2651</f>
        <v>L</v>
      </c>
      <c r="AH2764" s="6" t="str">
        <f>Constants!O2651</f>
        <v>L0546 : Charis Alcohol &amp; Drug Therapy Unit (Rehab)</v>
      </c>
    </row>
    <row r="2765" spans="32:34" ht="18" customHeight="1" x14ac:dyDescent="0.35">
      <c r="AF2765" s="6" t="str">
        <f>Constants!M2652</f>
        <v>Tower Hamlets</v>
      </c>
      <c r="AG2765" s="6" t="str">
        <f>Constants!N2652</f>
        <v>L</v>
      </c>
      <c r="AH2765" s="6" t="str">
        <f>Constants!O2652</f>
        <v>L0985 : Tower Hamlets Integrated Young People's Service (Compass)</v>
      </c>
    </row>
    <row r="2766" spans="32:34" ht="18" customHeight="1" x14ac:dyDescent="0.35">
      <c r="AF2766" s="6" t="str">
        <f>Constants!M2653</f>
        <v>Tower Hamlets</v>
      </c>
      <c r="AG2766" s="6" t="str">
        <f>Constants!N2653</f>
        <v>L</v>
      </c>
      <c r="AH2766" s="6" t="str">
        <f>Constants!O2653</f>
        <v>L1254 : CGL Newham RISE</v>
      </c>
    </row>
    <row r="2767" spans="32:34" ht="18" customHeight="1" x14ac:dyDescent="0.35">
      <c r="AF2767" s="6" t="str">
        <f>Constants!M2654</f>
        <v>Tower Hamlets</v>
      </c>
      <c r="AG2767" s="6" t="str">
        <f>Constants!N2654</f>
        <v>L</v>
      </c>
      <c r="AH2767" s="6" t="str">
        <f>Constants!O2654</f>
        <v>L1284 : ENABLE Drug and Alcohol Service</v>
      </c>
    </row>
    <row r="2768" spans="32:34" ht="18" customHeight="1" x14ac:dyDescent="0.35">
      <c r="AF2768" s="6" t="str">
        <f>Constants!M2655</f>
        <v>Tower Hamlets</v>
      </c>
      <c r="AG2768" s="6" t="str">
        <f>Constants!N2655</f>
        <v>L</v>
      </c>
      <c r="AH2768" s="6" t="str">
        <f>Constants!O2655</f>
        <v>L1293 : CGL Tower Hamlets Reset Treatment</v>
      </c>
    </row>
    <row r="2769" spans="32:34" ht="18" customHeight="1" x14ac:dyDescent="0.35">
      <c r="AF2769" s="6" t="str">
        <f>Constants!M2656</f>
        <v>Tower Hamlets</v>
      </c>
      <c r="AG2769" s="6" t="str">
        <f>Constants!N2656</f>
        <v>L</v>
      </c>
      <c r="AH2769" s="6" t="str">
        <f>Constants!O2656</f>
        <v>L1303 : City and Hackney Recovery Service</v>
      </c>
    </row>
    <row r="2770" spans="32:34" ht="18" customHeight="1" x14ac:dyDescent="0.35">
      <c r="AF2770" s="6" t="str">
        <f>Constants!M2657</f>
        <v>Tower Hamlets</v>
      </c>
      <c r="AG2770" s="6" t="str">
        <f>Constants!N2657</f>
        <v>L</v>
      </c>
      <c r="AH2770" s="6" t="str">
        <f>Constants!O2657</f>
        <v>L1308 : Guy's and St Thomas' NHS Foundation Trust Inpatient Detox Unit</v>
      </c>
    </row>
    <row r="2771" spans="32:34" ht="18" customHeight="1" x14ac:dyDescent="0.35">
      <c r="AF2771" s="6" t="str">
        <f>Constants!M2658</f>
        <v>Tower Hamlets</v>
      </c>
      <c r="AG2771" s="6" t="str">
        <f>Constants!N2658</f>
        <v>L</v>
      </c>
      <c r="AH2771" s="6" t="str">
        <f>Constants!O2658</f>
        <v>L1309 : Drug and Alcohol Wellbeing Service Hammersmith and Fulham</v>
      </c>
    </row>
    <row r="2772" spans="32:34" ht="18" customHeight="1" x14ac:dyDescent="0.35">
      <c r="AF2772" s="6" t="str">
        <f>Constants!M2659</f>
        <v>Tower Hamlets</v>
      </c>
      <c r="AG2772" s="6" t="str">
        <f>Constants!N2659</f>
        <v>L</v>
      </c>
      <c r="AH2772" s="6" t="str">
        <f>Constants!O2659</f>
        <v>L1312 : Guy's and St Thomas' NHS Foundation Trust Non-rough sleeping Addictions Clinical Care Suite</v>
      </c>
    </row>
    <row r="2773" spans="32:34" ht="18" customHeight="1" x14ac:dyDescent="0.35">
      <c r="AF2773" s="6" t="str">
        <f>Constants!M2660</f>
        <v>Tower Hamlets</v>
      </c>
      <c r="AG2773" s="6" t="str">
        <f>Constants!N2660</f>
        <v>L</v>
      </c>
      <c r="AH2773" s="6" t="str">
        <f>Constants!O2660</f>
        <v>L1315 : Mildmay Mission Hospital Stabilisation-based Intermediate Rehabilitation beds</v>
      </c>
    </row>
    <row r="2774" spans="32:34" ht="18" customHeight="1" x14ac:dyDescent="0.35">
      <c r="AF2774" s="6" t="str">
        <f>Constants!M2661</f>
        <v>Tower Hamlets</v>
      </c>
      <c r="AG2774" s="6" t="str">
        <f>Constants!N2661</f>
        <v>W</v>
      </c>
      <c r="AH2774" s="6" t="str">
        <f>Constants!O2661</f>
        <v>M0037 : Phoenix Futures Wirral Adult Services</v>
      </c>
    </row>
    <row r="2775" spans="32:34" ht="18" customHeight="1" x14ac:dyDescent="0.35">
      <c r="AF2775" s="6" t="str">
        <f>Constants!M2662</f>
        <v>Tower Hamlets</v>
      </c>
      <c r="AG2775" s="6" t="str">
        <f>Constants!N2662</f>
        <v>P</v>
      </c>
      <c r="AH2775" s="6" t="str">
        <f>Constants!O2662</f>
        <v>P0611 : Bridge House</v>
      </c>
    </row>
    <row r="2776" spans="32:34" ht="18" customHeight="1" x14ac:dyDescent="0.35">
      <c r="AF2776" s="6" t="str">
        <f>Constants!M2663</f>
        <v>Tower Hamlets</v>
      </c>
      <c r="AG2776" s="6" t="str">
        <f>Constants!N2663</f>
        <v>P</v>
      </c>
      <c r="AH2776" s="6" t="str">
        <f>Constants!O2663</f>
        <v>P0835 : Kenward Residential</v>
      </c>
    </row>
    <row r="2777" spans="32:34" ht="18" customHeight="1" x14ac:dyDescent="0.35">
      <c r="AF2777" s="6" t="str">
        <f>Constants!M2664</f>
        <v>Tower Hamlets</v>
      </c>
      <c r="AG2777" s="6" t="str">
        <f>Constants!N2664</f>
        <v>P</v>
      </c>
      <c r="AH2777" s="6" t="str">
        <f>Constants!O2664</f>
        <v>P1076 : Oxfordshire Roads to Recovery</v>
      </c>
    </row>
    <row r="2778" spans="32:34" ht="18" customHeight="1" x14ac:dyDescent="0.35">
      <c r="AF2778" s="6" t="str">
        <f>Constants!M2665</f>
        <v>Tower Hamlets</v>
      </c>
      <c r="AG2778" s="6" t="str">
        <f>Constants!N2665</f>
        <v>P</v>
      </c>
      <c r="AH2778" s="6" t="str">
        <f>Constants!O2665</f>
        <v>P1091 : I-Access South West Surrey</v>
      </c>
    </row>
    <row r="2779" spans="32:34" ht="18" customHeight="1" x14ac:dyDescent="0.35">
      <c r="AF2779" s="6" t="str">
        <f>Constants!M2666</f>
        <v>Tower Hamlets</v>
      </c>
      <c r="AG2779" s="6" t="str">
        <f>Constants!N2666</f>
        <v>P</v>
      </c>
      <c r="AH2779" s="6" t="str">
        <f>Constants!O2666</f>
        <v>P1126 : Phoenix Futures Ophelia House</v>
      </c>
    </row>
    <row r="2780" spans="32:34" ht="18" customHeight="1" x14ac:dyDescent="0.35">
      <c r="AF2780" s="6" t="str">
        <f>Constants!M2667</f>
        <v>Tower Hamlets</v>
      </c>
      <c r="AG2780" s="6" t="str">
        <f>Constants!N2667</f>
        <v>Q</v>
      </c>
      <c r="AH2780" s="6" t="str">
        <f>Constants!O2667</f>
        <v>Q1647 : Via - Passmores House</v>
      </c>
    </row>
    <row r="2781" spans="32:34" ht="18" customHeight="1" x14ac:dyDescent="0.35">
      <c r="AF2781" s="6" t="str">
        <f>Constants!M2668</f>
        <v>Tower Hamlets</v>
      </c>
      <c r="AG2781" s="6" t="str">
        <f>Constants!N2668</f>
        <v>S</v>
      </c>
      <c r="AH2781" s="6" t="str">
        <f>Constants!O2668</f>
        <v>SB317 : StreetScene Bournemouth</v>
      </c>
    </row>
    <row r="2782" spans="32:34" ht="18" customHeight="1" x14ac:dyDescent="0.35">
      <c r="AF2782" s="6" t="str">
        <f>Constants!M2669</f>
        <v>Tower Hamlets</v>
      </c>
      <c r="AG2782" s="6" t="str">
        <f>Constants!N2669</f>
        <v>S</v>
      </c>
      <c r="AH2782" s="6" t="str">
        <f>Constants!O2669</f>
        <v>SD303 : BOSENCE FARM COMMUNITY LTD</v>
      </c>
    </row>
    <row r="2783" spans="32:34" ht="18" customHeight="1" x14ac:dyDescent="0.35">
      <c r="AF2783" s="6" t="str">
        <f>Constants!M2670</f>
        <v>Tower Hamlets</v>
      </c>
      <c r="AG2783" s="6" t="str">
        <f>Constants!N2670</f>
        <v>S</v>
      </c>
      <c r="AH2783" s="6" t="str">
        <f>Constants!O2670</f>
        <v>SJ302 : BROADWAY LODGE</v>
      </c>
    </row>
    <row r="2784" spans="32:34" ht="18" customHeight="1" x14ac:dyDescent="0.35">
      <c r="AF2784" s="6" t="str">
        <f>Constants!M2671</f>
        <v>Tower Hamlets</v>
      </c>
      <c r="AG2784" s="6" t="str">
        <f>Constants!N2671</f>
        <v>S</v>
      </c>
      <c r="AH2784" s="6" t="str">
        <f>Constants!O2671</f>
        <v>SO203 : Forward Trust - Clouds House</v>
      </c>
    </row>
    <row r="2785" spans="32:34" ht="18" customHeight="1" x14ac:dyDescent="0.35">
      <c r="AF2785" s="6" t="str">
        <f>Constants!M2672</f>
        <v>Tower Hamlets</v>
      </c>
      <c r="AG2785" s="6" t="str">
        <f>Constants!N2672</f>
        <v>T</v>
      </c>
      <c r="AH2785" s="6" t="str">
        <f>Constants!O2672</f>
        <v>T1214 : The Level</v>
      </c>
    </row>
    <row r="2786" spans="32:34" ht="18" customHeight="1" x14ac:dyDescent="0.35">
      <c r="AF2786" s="6" t="str">
        <f>Constants!M2673</f>
        <v>Tower Hamlets</v>
      </c>
      <c r="AG2786" s="6" t="str">
        <f>Constants!N2673</f>
        <v>T</v>
      </c>
      <c r="AH2786" s="6" t="str">
        <f>Constants!O2673</f>
        <v>T1221 : Turning Point Leicestershire and Rutland Adult</v>
      </c>
    </row>
    <row r="2787" spans="32:34" ht="18" customHeight="1" x14ac:dyDescent="0.35">
      <c r="AF2787" s="6" t="str">
        <f>Constants!M2674</f>
        <v>Tower Hamlets</v>
      </c>
      <c r="AG2787" s="6" t="str">
        <f>Constants!N2674</f>
        <v>T</v>
      </c>
      <c r="AH2787" s="6" t="str">
        <f>Constants!O2674</f>
        <v>T1224 : New Oakwood Lodge - Derby Rehab (Phoenix Futures)</v>
      </c>
    </row>
    <row r="2788" spans="32:34" ht="18" customHeight="1" x14ac:dyDescent="0.35">
      <c r="AF2788" s="6" t="str">
        <f>Constants!M2675</f>
        <v>Tower Hamlets</v>
      </c>
      <c r="AG2788" s="6" t="str">
        <f>Constants!N2675</f>
        <v>U</v>
      </c>
      <c r="AH2788" s="6" t="str">
        <f>Constants!O2675</f>
        <v>U0494 : East Riding Partnership Treatment Service - Adults</v>
      </c>
    </row>
    <row r="2789" spans="32:34" ht="18" customHeight="1" x14ac:dyDescent="0.35">
      <c r="AF2789" s="6" t="str">
        <f>Constants!M2676</f>
        <v>Tower Hamlets</v>
      </c>
      <c r="AG2789" s="6" t="str">
        <f>Constants!N2676</f>
        <v>U</v>
      </c>
      <c r="AH2789" s="6" t="str">
        <f>Constants!O2676</f>
        <v>U0515 : Phoenix Futures Sheffield Family Service</v>
      </c>
    </row>
    <row r="2790" spans="32:34" ht="18" customHeight="1" x14ac:dyDescent="0.35">
      <c r="AF2790" s="6" t="str">
        <f>Constants!M2677</f>
        <v>Trafford</v>
      </c>
      <c r="AG2790" s="6" t="str">
        <f>Constants!N2677</f>
        <v>W</v>
      </c>
      <c r="AH2790" s="6" t="str">
        <f>Constants!O2677</f>
        <v>M0243 : GMMH The Chapman-Barker Unit</v>
      </c>
    </row>
    <row r="2791" spans="32:34" ht="18" customHeight="1" x14ac:dyDescent="0.35">
      <c r="AF2791" s="6" t="str">
        <f>Constants!M2678</f>
        <v>Trafford</v>
      </c>
      <c r="AG2791" s="6" t="str">
        <f>Constants!N2678</f>
        <v>W</v>
      </c>
      <c r="AH2791" s="6" t="str">
        <f>Constants!O2678</f>
        <v>M0288 : CGL Manchester RISE</v>
      </c>
    </row>
    <row r="2792" spans="32:34" ht="18" customHeight="1" x14ac:dyDescent="0.35">
      <c r="AF2792" s="6" t="str">
        <f>Constants!M2679</f>
        <v>Trafford</v>
      </c>
      <c r="AG2792" s="6" t="str">
        <f>Constants!N2679</f>
        <v>W</v>
      </c>
      <c r="AH2792" s="6" t="str">
        <f>Constants!O2679</f>
        <v>M0297 : THOMAS Community Recovery Salford</v>
      </c>
    </row>
    <row r="2793" spans="32:34" ht="18" customHeight="1" x14ac:dyDescent="0.35">
      <c r="AF2793" s="6" t="str">
        <f>Constants!M2680</f>
        <v>Trafford</v>
      </c>
      <c r="AG2793" s="6" t="str">
        <f>Constants!N2680</f>
        <v>W</v>
      </c>
      <c r="AH2793" s="6" t="str">
        <f>Constants!O2680</f>
        <v>M0300 : GMMH Chapman Barker Unit - RADAR Ward</v>
      </c>
    </row>
    <row r="2794" spans="32:34" ht="18" customHeight="1" x14ac:dyDescent="0.35">
      <c r="AF2794" s="6" t="str">
        <f>Constants!M2681</f>
        <v>Trafford</v>
      </c>
      <c r="AG2794" s="6" t="str">
        <f>Constants!N2681</f>
        <v>W</v>
      </c>
      <c r="AH2794" s="6" t="str">
        <f>Constants!O2681</f>
        <v>M0311 : GMMH Salford Drug &amp; Alcohol Service</v>
      </c>
    </row>
    <row r="2795" spans="32:34" ht="18" customHeight="1" x14ac:dyDescent="0.35">
      <c r="AF2795" s="6" t="str">
        <f>Constants!M2682</f>
        <v>Trafford</v>
      </c>
      <c r="AG2795" s="6" t="str">
        <f>Constants!N2682</f>
        <v>W</v>
      </c>
      <c r="AH2795" s="6" t="str">
        <f>Constants!O2682</f>
        <v>M0320 : GMMH Trafford Drug Intensive Treatment Service</v>
      </c>
    </row>
    <row r="2796" spans="32:34" ht="18" customHeight="1" x14ac:dyDescent="0.35">
      <c r="AF2796" s="6" t="str">
        <f>Constants!M2683</f>
        <v>Trafford</v>
      </c>
      <c r="AG2796" s="6" t="str">
        <f>Constants!N2683</f>
        <v>W</v>
      </c>
      <c r="AH2796" s="6" t="str">
        <f>Constants!O2683</f>
        <v>M0338 : Salus Withnell Hall</v>
      </c>
    </row>
    <row r="2797" spans="32:34" ht="18" customHeight="1" x14ac:dyDescent="0.35">
      <c r="AF2797" s="6" t="str">
        <f>Constants!M2684</f>
        <v>Trafford</v>
      </c>
      <c r="AG2797" s="6" t="str">
        <f>Constants!N2684</f>
        <v>W</v>
      </c>
      <c r="AH2797" s="6" t="str">
        <f>Constants!O2684</f>
        <v>M0351 : Early Break Trafford YP</v>
      </c>
    </row>
    <row r="2798" spans="32:34" ht="18" customHeight="1" x14ac:dyDescent="0.35">
      <c r="AF2798" s="6" t="str">
        <f>Constants!M2685</f>
        <v>Trafford</v>
      </c>
      <c r="AG2798" s="6" t="str">
        <f>Constants!N2685</f>
        <v>W</v>
      </c>
      <c r="AH2798" s="6" t="str">
        <f>Constants!O2685</f>
        <v>M0357 : Parkland Place Lancashire</v>
      </c>
    </row>
    <row r="2799" spans="32:34" ht="18" customHeight="1" x14ac:dyDescent="0.35">
      <c r="AF2799" s="6" t="str">
        <f>Constants!M2686</f>
        <v>Trafford</v>
      </c>
      <c r="AG2799" s="6" t="str">
        <f>Constants!N2686</f>
        <v>W</v>
      </c>
      <c r="AH2799" s="6" t="str">
        <f>Constants!O2686</f>
        <v>W0017 : PENC Stockport CDT</v>
      </c>
    </row>
    <row r="2800" spans="32:34" ht="18" customHeight="1" x14ac:dyDescent="0.35">
      <c r="AF2800" s="6" t="str">
        <f>Constants!M2687</f>
        <v>Trafford</v>
      </c>
      <c r="AG2800" s="6" t="str">
        <f>Constants!N2687</f>
        <v>W</v>
      </c>
      <c r="AH2800" s="6" t="str">
        <f>Constants!O2687</f>
        <v>W0444 : Turning Point Smithfield Detox</v>
      </c>
    </row>
    <row r="2801" spans="32:34" ht="18" customHeight="1" x14ac:dyDescent="0.35">
      <c r="AF2801" s="6" t="str">
        <f>Constants!M2688</f>
        <v>Wakefield</v>
      </c>
      <c r="AG2801" s="6" t="str">
        <f>Constants!N2688</f>
        <v>W</v>
      </c>
      <c r="AH2801" s="6" t="str">
        <f>Constants!O2688</f>
        <v>M0083 : Turning Point Stanfield House</v>
      </c>
    </row>
    <row r="2802" spans="32:34" ht="18" customHeight="1" x14ac:dyDescent="0.35">
      <c r="AF2802" s="6" t="str">
        <f>Constants!M2689</f>
        <v>Wakefield</v>
      </c>
      <c r="AG2802" s="6" t="str">
        <f>Constants!N2689</f>
        <v>W</v>
      </c>
      <c r="AH2802" s="6" t="str">
        <f>Constants!O2689</f>
        <v>M0243 : GMMH The Chapman-Barker Unit</v>
      </c>
    </row>
    <row r="2803" spans="32:34" ht="18" customHeight="1" x14ac:dyDescent="0.35">
      <c r="AF2803" s="6" t="str">
        <f>Constants!M2690</f>
        <v>Wakefield</v>
      </c>
      <c r="AG2803" s="6" t="str">
        <f>Constants!N2690</f>
        <v>W</v>
      </c>
      <c r="AH2803" s="6" t="str">
        <f>Constants!O2690</f>
        <v>M0289 : Turning Point Leigh Bank</v>
      </c>
    </row>
    <row r="2804" spans="32:34" ht="18" customHeight="1" x14ac:dyDescent="0.35">
      <c r="AF2804" s="6" t="str">
        <f>Constants!M2691</f>
        <v>Wakefield</v>
      </c>
      <c r="AG2804" s="6" t="str">
        <f>Constants!N2691</f>
        <v>W</v>
      </c>
      <c r="AH2804" s="6" t="str">
        <f>Constants!O2691</f>
        <v>M0354 : Turning Point Oldham ROAR</v>
      </c>
    </row>
    <row r="2805" spans="32:34" ht="18" customHeight="1" x14ac:dyDescent="0.35">
      <c r="AF2805" s="6" t="str">
        <f>Constants!M2692</f>
        <v>Wakefield</v>
      </c>
      <c r="AG2805" s="6" t="str">
        <f>Constants!N2692</f>
        <v>N</v>
      </c>
      <c r="AH2805" s="6" t="str">
        <f>Constants!O2692</f>
        <v>N1024 : Hartlepool Adult Substance Misuse Service</v>
      </c>
    </row>
    <row r="2806" spans="32:34" ht="18" customHeight="1" x14ac:dyDescent="0.35">
      <c r="AF2806" s="6" t="str">
        <f>Constants!M2693</f>
        <v>Wakefield</v>
      </c>
      <c r="AG2806" s="6" t="str">
        <f>Constants!N2693</f>
        <v>Q</v>
      </c>
      <c r="AH2806" s="6" t="str">
        <f>Constants!O2693</f>
        <v>Q1734 : Suffolk Recovery Service - Ipswich</v>
      </c>
    </row>
    <row r="2807" spans="32:34" ht="18" customHeight="1" x14ac:dyDescent="0.35">
      <c r="AF2807" s="6" t="str">
        <f>Constants!M2694</f>
        <v>Wakefield</v>
      </c>
      <c r="AG2807" s="6" t="str">
        <f>Constants!N2694</f>
        <v>R</v>
      </c>
      <c r="AH2807" s="6" t="str">
        <f>Constants!O2694</f>
        <v>R0512 : Humankind Staffordshire</v>
      </c>
    </row>
    <row r="2808" spans="32:34" ht="18" customHeight="1" x14ac:dyDescent="0.35">
      <c r="AF2808" s="6" t="str">
        <f>Constants!M2695</f>
        <v>Wakefield</v>
      </c>
      <c r="AG2808" s="6" t="str">
        <f>Constants!N2695</f>
        <v>S</v>
      </c>
      <c r="AH2808" s="6" t="str">
        <f>Constants!O2695</f>
        <v>SL205 : PostScript360</v>
      </c>
    </row>
    <row r="2809" spans="32:34" ht="18" customHeight="1" x14ac:dyDescent="0.35">
      <c r="AF2809" s="6" t="str">
        <f>Constants!M2696</f>
        <v>Wakefield</v>
      </c>
      <c r="AG2809" s="6" t="str">
        <f>Constants!N2696</f>
        <v>U</v>
      </c>
      <c r="AH2809" s="6" t="str">
        <f>Constants!O2696</f>
        <v>U0039 : Wakefield Inspiring Recovery</v>
      </c>
    </row>
    <row r="2810" spans="32:34" ht="18" customHeight="1" x14ac:dyDescent="0.35">
      <c r="AF2810" s="6" t="str">
        <f>Constants!M2697</f>
        <v>Wakefield</v>
      </c>
      <c r="AG2810" s="6" t="str">
        <f>Constants!N2697</f>
        <v>U</v>
      </c>
      <c r="AH2810" s="6" t="str">
        <f>Constants!O2697</f>
        <v>U0484 : North Yorkshire Horizons Drug and Alcohol Service (Humankind)</v>
      </c>
    </row>
    <row r="2811" spans="32:34" ht="18" customHeight="1" x14ac:dyDescent="0.35">
      <c r="AF2811" s="6" t="str">
        <f>Constants!M2698</f>
        <v>Wakefield</v>
      </c>
      <c r="AG2811" s="6" t="str">
        <f>Constants!N2698</f>
        <v>U</v>
      </c>
      <c r="AH2811" s="6" t="str">
        <f>Constants!O2698</f>
        <v>U0488 : Calderdale Drug and Alcohol Service (Humankind)</v>
      </c>
    </row>
    <row r="2812" spans="32:34" ht="18" customHeight="1" x14ac:dyDescent="0.35">
      <c r="AF2812" s="6" t="str">
        <f>Constants!M2699</f>
        <v>Wakefield</v>
      </c>
      <c r="AG2812" s="6" t="str">
        <f>Constants!N2699</f>
        <v>U</v>
      </c>
      <c r="AH2812" s="6" t="str">
        <f>Constants!O2699</f>
        <v>U0489 : Forward Leeds Adult (Humankind)</v>
      </c>
    </row>
    <row r="2813" spans="32:34" ht="18" customHeight="1" x14ac:dyDescent="0.35">
      <c r="AF2813" s="6" t="str">
        <f>Constants!M2700</f>
        <v>Wakefield</v>
      </c>
      <c r="AG2813" s="6" t="str">
        <f>Constants!N2700</f>
        <v>U</v>
      </c>
      <c r="AH2813" s="6" t="str">
        <f>Constants!O2700</f>
        <v>U0494 : East Riding Partnership Treatment Service - Adults</v>
      </c>
    </row>
    <row r="2814" spans="32:34" ht="18" customHeight="1" x14ac:dyDescent="0.35">
      <c r="AF2814" s="6" t="str">
        <f>Constants!M2701</f>
        <v>Wakefield</v>
      </c>
      <c r="AG2814" s="6" t="str">
        <f>Constants!N2701</f>
        <v>U</v>
      </c>
      <c r="AH2814" s="6" t="str">
        <f>Constants!O2701</f>
        <v>U0509 : Doncaster Drugs Service - CDT</v>
      </c>
    </row>
    <row r="2815" spans="32:34" ht="18" customHeight="1" x14ac:dyDescent="0.35">
      <c r="AF2815" s="6" t="str">
        <f>Constants!M2702</f>
        <v>Wakefield</v>
      </c>
      <c r="AG2815" s="6" t="str">
        <f>Constants!N2702</f>
        <v>U</v>
      </c>
      <c r="AH2815" s="6" t="str">
        <f>Constants!O2702</f>
        <v>U0577 : Doncaster Criminal Justice Service</v>
      </c>
    </row>
    <row r="2816" spans="32:34" ht="18" customHeight="1" x14ac:dyDescent="0.35">
      <c r="AF2816" s="6" t="str">
        <f>Constants!M2703</f>
        <v>Wakefield</v>
      </c>
      <c r="AG2816" s="6" t="str">
        <f>Constants!N2703</f>
        <v>U</v>
      </c>
      <c r="AH2816" s="6" t="str">
        <f>Constants!O2703</f>
        <v>U0635 : Barnsley Substance Misuse Service (Humankind)</v>
      </c>
    </row>
    <row r="2817" spans="32:34" ht="18" customHeight="1" x14ac:dyDescent="0.35">
      <c r="AF2817" s="6" t="str">
        <f>Constants!M2704</f>
        <v>Wakefield</v>
      </c>
      <c r="AG2817" s="6" t="str">
        <f>Constants!N2704</f>
        <v>U</v>
      </c>
      <c r="AH2817" s="6" t="str">
        <f>Constants!O2704</f>
        <v>U0649 : Wakefield Turning Point - Inspiring Futures YP</v>
      </c>
    </row>
    <row r="2818" spans="32:34" ht="18" customHeight="1" x14ac:dyDescent="0.35">
      <c r="AF2818" s="6" t="str">
        <f>Constants!M2705</f>
        <v>Wakefield</v>
      </c>
      <c r="AG2818" s="6" t="str">
        <f>Constants!N2705</f>
        <v>U</v>
      </c>
      <c r="AH2818" s="6" t="str">
        <f>Constants!O2705</f>
        <v>U0654 : New Vision Bradford Adult (Humankind)</v>
      </c>
    </row>
    <row r="2819" spans="32:34" ht="18" customHeight="1" x14ac:dyDescent="0.35">
      <c r="AF2819" s="6" t="str">
        <f>Constants!M2706</f>
        <v>Wakefield</v>
      </c>
      <c r="AG2819" s="6" t="str">
        <f>Constants!N2706</f>
        <v>U</v>
      </c>
      <c r="AH2819" s="6" t="str">
        <f>Constants!O2706</f>
        <v>U0655 : Ark House Rehab Scarborough</v>
      </c>
    </row>
    <row r="2820" spans="32:34" ht="18" customHeight="1" x14ac:dyDescent="0.35">
      <c r="AF2820" s="6" t="str">
        <f>Constants!M2707</f>
        <v>Wakefield</v>
      </c>
      <c r="AG2820" s="6" t="str">
        <f>Constants!N2707</f>
        <v>U</v>
      </c>
      <c r="AH2820" s="6" t="str">
        <f>Constants!O2707</f>
        <v>U0657 : Likewise Sheffield (Humankind)</v>
      </c>
    </row>
    <row r="2821" spans="32:34" ht="18" customHeight="1" x14ac:dyDescent="0.35">
      <c r="AF2821" s="6" t="str">
        <f>Constants!M2708</f>
        <v>Wakefield</v>
      </c>
      <c r="AG2821" s="6" t="str">
        <f>Constants!N2708</f>
        <v>W</v>
      </c>
      <c r="AH2821" s="6" t="str">
        <f>Constants!O2708</f>
        <v>W0444 : Turning Point Smithfield Detox</v>
      </c>
    </row>
    <row r="2822" spans="32:34" ht="18" customHeight="1" x14ac:dyDescent="0.35">
      <c r="AF2822" s="6" t="str">
        <f>Constants!M2709</f>
        <v>Walsall</v>
      </c>
      <c r="AG2822" s="6" t="str">
        <f>Constants!N2709</f>
        <v>W</v>
      </c>
      <c r="AH2822" s="6" t="str">
        <f>Constants!O2709</f>
        <v>M0347 : Blackpool Horizon/Delphi Medical</v>
      </c>
    </row>
    <row r="2823" spans="32:34" ht="18" customHeight="1" x14ac:dyDescent="0.35">
      <c r="AF2823" s="6" t="str">
        <f>Constants!M2710</f>
        <v>Walsall</v>
      </c>
      <c r="AG2823" s="6" t="str">
        <f>Constants!N2710</f>
        <v>R</v>
      </c>
      <c r="AH2823" s="6" t="str">
        <f>Constants!O2710</f>
        <v>R0092 : BAC O'Connor</v>
      </c>
    </row>
    <row r="2824" spans="32:34" ht="18" customHeight="1" x14ac:dyDescent="0.35">
      <c r="AF2824" s="6" t="str">
        <f>Constants!M2711</f>
        <v>Walsall</v>
      </c>
      <c r="AG2824" s="6" t="str">
        <f>Constants!N2711</f>
        <v>R</v>
      </c>
      <c r="AH2824" s="6" t="str">
        <f>Constants!O2711</f>
        <v>R0401 : CGL Walsall the Beacon YP</v>
      </c>
    </row>
    <row r="2825" spans="32:34" ht="18" customHeight="1" x14ac:dyDescent="0.35">
      <c r="AF2825" s="6" t="str">
        <f>Constants!M2712</f>
        <v>Walsall</v>
      </c>
      <c r="AG2825" s="6" t="str">
        <f>Constants!N2712</f>
        <v>R</v>
      </c>
      <c r="AH2825" s="6" t="str">
        <f>Constants!O2712</f>
        <v>R0468 : Recovery Wolverhampton (Adult)</v>
      </c>
    </row>
    <row r="2826" spans="32:34" ht="18" customHeight="1" x14ac:dyDescent="0.35">
      <c r="AF2826" s="6" t="str">
        <f>Constants!M2713</f>
        <v>Walsall</v>
      </c>
      <c r="AG2826" s="6" t="str">
        <f>Constants!N2713</f>
        <v>R</v>
      </c>
      <c r="AH2826" s="6" t="str">
        <f>Constants!O2713</f>
        <v>R0472 : Livingstone House</v>
      </c>
    </row>
    <row r="2827" spans="32:34" ht="18" customHeight="1" x14ac:dyDescent="0.35">
      <c r="AF2827" s="6" t="str">
        <f>Constants!M2714</f>
        <v>Walsall</v>
      </c>
      <c r="AG2827" s="6" t="str">
        <f>Constants!N2714</f>
        <v>R</v>
      </c>
      <c r="AH2827" s="6" t="str">
        <f>Constants!O2714</f>
        <v>R0473 : IRiS</v>
      </c>
    </row>
    <row r="2828" spans="32:34" ht="18" customHeight="1" x14ac:dyDescent="0.35">
      <c r="AF2828" s="6" t="str">
        <f>Constants!M2715</f>
        <v>Walsall</v>
      </c>
      <c r="AG2828" s="6" t="str">
        <f>Constants!N2715</f>
        <v>R</v>
      </c>
      <c r="AH2828" s="6" t="str">
        <f>Constants!O2715</f>
        <v>R0479 : Staffordshire Inpatients</v>
      </c>
    </row>
    <row r="2829" spans="32:34" ht="18" customHeight="1" x14ac:dyDescent="0.35">
      <c r="AF2829" s="6" t="str">
        <f>Constants!M2716</f>
        <v>Walsall</v>
      </c>
      <c r="AG2829" s="6" t="str">
        <f>Constants!N2716</f>
        <v>R</v>
      </c>
      <c r="AH2829" s="6" t="str">
        <f>Constants!O2716</f>
        <v>R0480 : SIAS (Adult)</v>
      </c>
    </row>
    <row r="2830" spans="32:34" ht="18" customHeight="1" x14ac:dyDescent="0.35">
      <c r="AF2830" s="6" t="str">
        <f>Constants!M2717</f>
        <v>Walsall</v>
      </c>
      <c r="AG2830" s="6" t="str">
        <f>Constants!N2717</f>
        <v>R</v>
      </c>
      <c r="AH2830" s="6" t="str">
        <f>Constants!O2717</f>
        <v>R0485 : CGL Birmingham ROR - Selly Oak/Northfield</v>
      </c>
    </row>
    <row r="2831" spans="32:34" ht="18" customHeight="1" x14ac:dyDescent="0.35">
      <c r="AF2831" s="6" t="str">
        <f>Constants!M2718</f>
        <v>Walsall</v>
      </c>
      <c r="AG2831" s="6" t="str">
        <f>Constants!N2718</f>
        <v>R</v>
      </c>
      <c r="AH2831" s="6" t="str">
        <f>Constants!O2718</f>
        <v>R0486 : CGL Birmingham ROR - Sutton Coldfield/Erdington</v>
      </c>
    </row>
    <row r="2832" spans="32:34" ht="18" customHeight="1" x14ac:dyDescent="0.35">
      <c r="AF2832" s="6" t="str">
        <f>Constants!M2719</f>
        <v>Walsall</v>
      </c>
      <c r="AG2832" s="6" t="str">
        <f>Constants!N2719</f>
        <v>R</v>
      </c>
      <c r="AH2832" s="6" t="str">
        <f>Constants!O2719</f>
        <v>R0487 : CGL Birmingham ROR - Park House</v>
      </c>
    </row>
    <row r="2833" spans="32:34" ht="18" customHeight="1" x14ac:dyDescent="0.35">
      <c r="AF2833" s="6" t="str">
        <f>Constants!M2720</f>
        <v>Walsall</v>
      </c>
      <c r="AG2833" s="6" t="str">
        <f>Constants!N2720</f>
        <v>R</v>
      </c>
      <c r="AH2833" s="6" t="str">
        <f>Constants!O2720</f>
        <v>R0490 : New Leaf Recovery</v>
      </c>
    </row>
    <row r="2834" spans="32:34" ht="18" customHeight="1" x14ac:dyDescent="0.35">
      <c r="AF2834" s="6" t="str">
        <f>Constants!M2721</f>
        <v>Walsall</v>
      </c>
      <c r="AG2834" s="6" t="str">
        <f>Constants!N2721</f>
        <v>R</v>
      </c>
      <c r="AH2834" s="6" t="str">
        <f>Constants!O2721</f>
        <v>R0491 : CGL Walsall the Beacon Adult</v>
      </c>
    </row>
    <row r="2835" spans="32:34" ht="18" customHeight="1" x14ac:dyDescent="0.35">
      <c r="AF2835" s="6" t="str">
        <f>Constants!M2722</f>
        <v>Walsall</v>
      </c>
      <c r="AG2835" s="6" t="str">
        <f>Constants!N2722</f>
        <v>R</v>
      </c>
      <c r="AH2835" s="6" t="str">
        <f>Constants!O2722</f>
        <v>R0507 : Inclusion Telford Adult Service (Telford STARS)</v>
      </c>
    </row>
    <row r="2836" spans="32:34" ht="18" customHeight="1" x14ac:dyDescent="0.35">
      <c r="AF2836" s="6" t="str">
        <f>Constants!M2723</f>
        <v>Walsall</v>
      </c>
      <c r="AG2836" s="6" t="str">
        <f>Constants!N2723</f>
        <v>R</v>
      </c>
      <c r="AH2836" s="6" t="str">
        <f>Constants!O2723</f>
        <v>R0512 : Humankind Staffordshire</v>
      </c>
    </row>
    <row r="2837" spans="32:34" ht="18" customHeight="1" x14ac:dyDescent="0.35">
      <c r="AF2837" s="6" t="str">
        <f>Constants!M2724</f>
        <v>Walsall</v>
      </c>
      <c r="AG2837" s="6" t="str">
        <f>Constants!N2724</f>
        <v>S</v>
      </c>
      <c r="AH2837" s="6" t="str">
        <f>Constants!O2724</f>
        <v>SO203 : Forward Trust - Clouds House</v>
      </c>
    </row>
    <row r="2838" spans="32:34" ht="18" customHeight="1" x14ac:dyDescent="0.35">
      <c r="AF2838" s="6" t="str">
        <f>Constants!M2725</f>
        <v>Walsall</v>
      </c>
      <c r="AG2838" s="6" t="str">
        <f>Constants!N2725</f>
        <v>T</v>
      </c>
      <c r="AH2838" s="6" t="str">
        <f>Constants!O2725</f>
        <v>T1175 : Derby City Prescribing Service</v>
      </c>
    </row>
    <row r="2839" spans="32:34" ht="18" customHeight="1" x14ac:dyDescent="0.35">
      <c r="AF2839" s="6" t="str">
        <f>Constants!M2726</f>
        <v>Waltham Forest</v>
      </c>
      <c r="AG2839" s="6" t="str">
        <f>Constants!N2726</f>
        <v>L</v>
      </c>
      <c r="AH2839" s="6" t="str">
        <f>Constants!O2726</f>
        <v>L0296 : Kairos Community Trust (Rehab)</v>
      </c>
    </row>
    <row r="2840" spans="32:34" ht="18" customHeight="1" x14ac:dyDescent="0.35">
      <c r="AF2840" s="6" t="str">
        <f>Constants!M2727</f>
        <v>Waltham Forest</v>
      </c>
      <c r="AG2840" s="6" t="str">
        <f>Constants!N2727</f>
        <v>L</v>
      </c>
      <c r="AH2840" s="6" t="str">
        <f>Constants!O2727</f>
        <v>L0996 : CGL Waltham Forest YP</v>
      </c>
    </row>
    <row r="2841" spans="32:34" ht="18" customHeight="1" x14ac:dyDescent="0.35">
      <c r="AF2841" s="6" t="str">
        <f>Constants!M2728</f>
        <v>Waltham Forest</v>
      </c>
      <c r="AG2841" s="6" t="str">
        <f>Constants!N2728</f>
        <v>L</v>
      </c>
      <c r="AH2841" s="6" t="str">
        <f>Constants!O2728</f>
        <v>L1247 : Haringey Specialist Drug Treatment Service</v>
      </c>
    </row>
    <row r="2842" spans="32:34" ht="18" customHeight="1" x14ac:dyDescent="0.35">
      <c r="AF2842" s="6" t="str">
        <f>Constants!M2729</f>
        <v>Waltham Forest</v>
      </c>
      <c r="AG2842" s="6" t="str">
        <f>Constants!N2729</f>
        <v>L</v>
      </c>
      <c r="AH2842" s="6" t="str">
        <f>Constants!O2729</f>
        <v>L1256 : Croydon Adult Recovery Network</v>
      </c>
    </row>
    <row r="2843" spans="32:34" ht="18" customHeight="1" x14ac:dyDescent="0.35">
      <c r="AF2843" s="6" t="str">
        <f>Constants!M2730</f>
        <v>Waltham Forest</v>
      </c>
      <c r="AG2843" s="6" t="str">
        <f>Constants!N2730</f>
        <v>L</v>
      </c>
      <c r="AH2843" s="6" t="str">
        <f>Constants!O2730</f>
        <v>L1265 : CGL Waltham Forest</v>
      </c>
    </row>
    <row r="2844" spans="32:34" ht="18" customHeight="1" x14ac:dyDescent="0.35">
      <c r="AF2844" s="6" t="str">
        <f>Constants!M2731</f>
        <v>Waltham Forest</v>
      </c>
      <c r="AG2844" s="6" t="str">
        <f>Constants!N2731</f>
        <v>L</v>
      </c>
      <c r="AH2844" s="6" t="str">
        <f>Constants!O2731</f>
        <v>L1284 : ENABLE Drug and Alcohol Service</v>
      </c>
    </row>
    <row r="2845" spans="32:34" ht="18" customHeight="1" x14ac:dyDescent="0.35">
      <c r="AF2845" s="6" t="str">
        <f>Constants!M2732</f>
        <v>Waltham Forest</v>
      </c>
      <c r="AG2845" s="6" t="str">
        <f>Constants!N2732</f>
        <v>L</v>
      </c>
      <c r="AH2845" s="6" t="str">
        <f>Constants!O2732</f>
        <v>L1289 : Via - R3 - Redbridge</v>
      </c>
    </row>
    <row r="2846" spans="32:34" ht="18" customHeight="1" x14ac:dyDescent="0.35">
      <c r="AF2846" s="6" t="str">
        <f>Constants!M2733</f>
        <v>Waltham Forest</v>
      </c>
      <c r="AG2846" s="6" t="str">
        <f>Constants!N2733</f>
        <v>L</v>
      </c>
      <c r="AH2846" s="6" t="str">
        <f>Constants!O2733</f>
        <v>L1303 : City and Hackney Recovery Service</v>
      </c>
    </row>
    <row r="2847" spans="32:34" ht="18" customHeight="1" x14ac:dyDescent="0.35">
      <c r="AF2847" s="6" t="str">
        <f>Constants!M2734</f>
        <v>Waltham Forest</v>
      </c>
      <c r="AG2847" s="6" t="str">
        <f>Constants!N2734</f>
        <v>L</v>
      </c>
      <c r="AH2847" s="6" t="str">
        <f>Constants!O2734</f>
        <v>L1308 : Guy's and St Thomas' NHS Foundation Trust Inpatient Detox Unit</v>
      </c>
    </row>
    <row r="2848" spans="32:34" ht="18" customHeight="1" x14ac:dyDescent="0.35">
      <c r="AF2848" s="6" t="str">
        <f>Constants!M2735</f>
        <v>Waltham Forest</v>
      </c>
      <c r="AG2848" s="6" t="str">
        <f>Constants!N2735</f>
        <v>P</v>
      </c>
      <c r="AH2848" s="6" t="str">
        <f>Constants!O2735</f>
        <v>P0544 : Francis HouseStreetsceneSouthampton</v>
      </c>
    </row>
    <row r="2849" spans="32:34" ht="18" customHeight="1" x14ac:dyDescent="0.35">
      <c r="AF2849" s="6" t="str">
        <f>Constants!M2736</f>
        <v>Waltham Forest</v>
      </c>
      <c r="AG2849" s="6" t="str">
        <f>Constants!N2736</f>
        <v>P</v>
      </c>
      <c r="AH2849" s="6" t="str">
        <f>Constants!O2736</f>
        <v>P0611 : Bridge House</v>
      </c>
    </row>
    <row r="2850" spans="32:34" ht="18" customHeight="1" x14ac:dyDescent="0.35">
      <c r="AF2850" s="6" t="str">
        <f>Constants!M2737</f>
        <v>Waltham Forest</v>
      </c>
      <c r="AG2850" s="6" t="str">
        <f>Constants!N2737</f>
        <v>P</v>
      </c>
      <c r="AH2850" s="6" t="str">
        <f>Constants!O2737</f>
        <v>P0835 : Kenward Residential</v>
      </c>
    </row>
    <row r="2851" spans="32:34" ht="18" customHeight="1" x14ac:dyDescent="0.35">
      <c r="AF2851" s="6" t="str">
        <f>Constants!M2738</f>
        <v>Waltham Forest</v>
      </c>
      <c r="AG2851" s="6" t="str">
        <f>Constants!N2738</f>
        <v>Q</v>
      </c>
      <c r="AH2851" s="6" t="str">
        <f>Constants!O2738</f>
        <v>Q1728 : Oxygen Recovery Service</v>
      </c>
    </row>
    <row r="2852" spans="32:34" ht="18" customHeight="1" x14ac:dyDescent="0.35">
      <c r="AF2852" s="6" t="str">
        <f>Constants!M2739</f>
        <v>Waltham Forest</v>
      </c>
      <c r="AG2852" s="6" t="str">
        <f>Constants!N2739</f>
        <v>Q</v>
      </c>
      <c r="AH2852" s="6" t="str">
        <f>Constants!O2739</f>
        <v>Q1747 : Inclusion Visions</v>
      </c>
    </row>
    <row r="2853" spans="32:34" ht="18" customHeight="1" x14ac:dyDescent="0.35">
      <c r="AF2853" s="6" t="str">
        <f>Constants!M2740</f>
        <v>Waltham Forest</v>
      </c>
      <c r="AG2853" s="6" t="str">
        <f>Constants!N2740</f>
        <v>Q</v>
      </c>
      <c r="AH2853" s="6" t="str">
        <f>Constants!O2740</f>
        <v>Q1763 : Oxygen Inpatient Detox</v>
      </c>
    </row>
    <row r="2854" spans="32:34" ht="18" customHeight="1" x14ac:dyDescent="0.35">
      <c r="AF2854" s="6" t="str">
        <f>Constants!M2741</f>
        <v>Waltham Forest</v>
      </c>
      <c r="AG2854" s="6" t="str">
        <f>Constants!N2741</f>
        <v>S</v>
      </c>
      <c r="AH2854" s="6" t="str">
        <f>Constants!O2741</f>
        <v>SJ302 : BROADWAY LODGE</v>
      </c>
    </row>
    <row r="2855" spans="32:34" ht="18" customHeight="1" x14ac:dyDescent="0.35">
      <c r="AF2855" s="6" t="str">
        <f>Constants!M2742</f>
        <v>Waltham Forest</v>
      </c>
      <c r="AG2855" s="6" t="str">
        <f>Constants!N2742</f>
        <v>T</v>
      </c>
      <c r="AH2855" s="6" t="str">
        <f>Constants!O2742</f>
        <v>T0005 : Derbyshire Recovery Partnership</v>
      </c>
    </row>
    <row r="2856" spans="32:34" ht="18" customHeight="1" x14ac:dyDescent="0.35">
      <c r="AF2856" s="6" t="str">
        <f>Constants!M2743</f>
        <v>Waltham Forest</v>
      </c>
      <c r="AG2856" s="6" t="str">
        <f>Constants!N2743</f>
        <v>U</v>
      </c>
      <c r="AH2856" s="6" t="str">
        <f>Constants!O2743</f>
        <v>U0321 : Forward Trust The Bridges Hull</v>
      </c>
    </row>
    <row r="2857" spans="32:34" ht="18" customHeight="1" x14ac:dyDescent="0.35">
      <c r="AF2857" s="6" t="str">
        <f>Constants!M2744</f>
        <v>Wandsworth</v>
      </c>
      <c r="AG2857" s="6" t="str">
        <f>Constants!N2744</f>
        <v>L</v>
      </c>
      <c r="AH2857" s="6" t="str">
        <f>Constants!O2744</f>
        <v>L0658 : SLAM Lambeth DTTO/DRR</v>
      </c>
    </row>
    <row r="2858" spans="32:34" ht="18" customHeight="1" x14ac:dyDescent="0.35">
      <c r="AF2858" s="6" t="str">
        <f>Constants!M2745</f>
        <v>Wandsworth</v>
      </c>
      <c r="AG2858" s="6" t="str">
        <f>Constants!N2745</f>
        <v>L</v>
      </c>
      <c r="AH2858" s="6" t="str">
        <f>Constants!O2745</f>
        <v>L1195 : Consortium - Assessment and Treatment Team - Lorraine Hewitt House</v>
      </c>
    </row>
    <row r="2859" spans="32:34" ht="18" customHeight="1" x14ac:dyDescent="0.35">
      <c r="AF2859" s="6" t="str">
        <f>Constants!M2746</f>
        <v>Wandsworth</v>
      </c>
      <c r="AG2859" s="6" t="str">
        <f>Constants!N2746</f>
        <v>L</v>
      </c>
      <c r="AH2859" s="6" t="str">
        <f>Constants!O2746</f>
        <v>L1198 : Consortium - Central Team - Lorraine Hewitt House</v>
      </c>
    </row>
    <row r="2860" spans="32:34" ht="18" customHeight="1" x14ac:dyDescent="0.35">
      <c r="AF2860" s="6" t="str">
        <f>Constants!M2747</f>
        <v>Wandsworth</v>
      </c>
      <c r="AG2860" s="6" t="str">
        <f>Constants!N2747</f>
        <v>L</v>
      </c>
      <c r="AH2860" s="6" t="str">
        <f>Constants!O2747</f>
        <v>L1199 : Consortium - Shared Care</v>
      </c>
    </row>
    <row r="2861" spans="32:34" ht="18" customHeight="1" x14ac:dyDescent="0.35">
      <c r="AF2861" s="6" t="str">
        <f>Constants!M2748</f>
        <v>Wandsworth</v>
      </c>
      <c r="AG2861" s="6" t="str">
        <f>Constants!N2748</f>
        <v>L</v>
      </c>
      <c r="AH2861" s="6" t="str">
        <f>Constants!O2748</f>
        <v>L1261 : SLAM ADD Wandsworth Alcohol and Non-Opioid</v>
      </c>
    </row>
    <row r="2862" spans="32:34" ht="18" customHeight="1" x14ac:dyDescent="0.35">
      <c r="AF2862" s="6" t="str">
        <f>Constants!M2749</f>
        <v>Wandsworth</v>
      </c>
      <c r="AG2862" s="6" t="str">
        <f>Constants!N2749</f>
        <v>L</v>
      </c>
      <c r="AH2862" s="6" t="str">
        <f>Constants!O2749</f>
        <v>L1262 : SLAM ADD Wandsworth Opioid</v>
      </c>
    </row>
    <row r="2863" spans="32:34" ht="18" customHeight="1" x14ac:dyDescent="0.35">
      <c r="AF2863" s="6" t="str">
        <f>Constants!M2750</f>
        <v>Wandsworth</v>
      </c>
      <c r="AG2863" s="6" t="str">
        <f>Constants!N2750</f>
        <v>L</v>
      </c>
      <c r="AH2863" s="6" t="str">
        <f>Constants!O2750</f>
        <v>L1263 : SLAM ADD Wandsworth Primary Care</v>
      </c>
    </row>
    <row r="2864" spans="32:34" ht="18" customHeight="1" x14ac:dyDescent="0.35">
      <c r="AF2864" s="6" t="str">
        <f>Constants!M2751</f>
        <v>Wandsworth</v>
      </c>
      <c r="AG2864" s="6" t="str">
        <f>Constants!N2751</f>
        <v>L</v>
      </c>
      <c r="AH2864" s="6" t="str">
        <f>Constants!O2751</f>
        <v>L1275 : INSPIRE Sutton</v>
      </c>
    </row>
    <row r="2865" spans="32:34" ht="18" customHeight="1" x14ac:dyDescent="0.35">
      <c r="AF2865" s="6" t="str">
        <f>Constants!M2752</f>
        <v>Wandsworth</v>
      </c>
      <c r="AG2865" s="6" t="str">
        <f>Constants!N2752</f>
        <v>L</v>
      </c>
      <c r="AH2865" s="6" t="str">
        <f>Constants!O2752</f>
        <v>L1292 : Addictions Recovery Community Hounslow (ARC Hounslow)</v>
      </c>
    </row>
    <row r="2866" spans="32:34" ht="18" customHeight="1" x14ac:dyDescent="0.35">
      <c r="AF2866" s="6" t="str">
        <f>Constants!M2753</f>
        <v>Wandsworth</v>
      </c>
      <c r="AG2866" s="6" t="str">
        <f>Constants!N2753</f>
        <v>L</v>
      </c>
      <c r="AH2866" s="6" t="str">
        <f>Constants!O2753</f>
        <v>L1297 : ADD Wandsworth Day Programme</v>
      </c>
    </row>
    <row r="2867" spans="32:34" ht="18" customHeight="1" x14ac:dyDescent="0.35">
      <c r="AF2867" s="6" t="str">
        <f>Constants!M2754</f>
        <v>Wandsworth</v>
      </c>
      <c r="AG2867" s="6" t="str">
        <f>Constants!N2754</f>
        <v>L</v>
      </c>
      <c r="AH2867" s="6" t="str">
        <f>Constants!O2754</f>
        <v>L1300 : SLAM ADD Richmond Opioid</v>
      </c>
    </row>
    <row r="2868" spans="32:34" ht="18" customHeight="1" x14ac:dyDescent="0.35">
      <c r="AF2868" s="6" t="str">
        <f>Constants!M2755</f>
        <v>Wandsworth</v>
      </c>
      <c r="AG2868" s="6" t="str">
        <f>Constants!N2755</f>
        <v>L</v>
      </c>
      <c r="AH2868" s="6" t="str">
        <f>Constants!O2755</f>
        <v>L1303 : City and Hackney Recovery Service</v>
      </c>
    </row>
    <row r="2869" spans="32:34" ht="18" customHeight="1" x14ac:dyDescent="0.35">
      <c r="AF2869" s="6" t="str">
        <f>Constants!M2756</f>
        <v>Wandsworth</v>
      </c>
      <c r="AG2869" s="6" t="str">
        <f>Constants!N2756</f>
        <v>L</v>
      </c>
      <c r="AH2869" s="6" t="str">
        <f>Constants!O2756</f>
        <v>L1312 : Guy's and St Thomas' NHS Foundation Trust Non-rough sleeping Addictions Clinical Care Suite</v>
      </c>
    </row>
    <row r="2870" spans="32:34" ht="18" customHeight="1" x14ac:dyDescent="0.35">
      <c r="AF2870" s="6" t="str">
        <f>Constants!M2757</f>
        <v>Wandsworth</v>
      </c>
      <c r="AG2870" s="6" t="str">
        <f>Constants!N2757</f>
        <v>L</v>
      </c>
      <c r="AH2870" s="6" t="str">
        <f>Constants!O2757</f>
        <v>L1313 : Wandsworth Homeless Pathway</v>
      </c>
    </row>
    <row r="2871" spans="32:34" ht="18" customHeight="1" x14ac:dyDescent="0.35">
      <c r="AF2871" s="6" t="str">
        <f>Constants!M2758</f>
        <v>Wandsworth</v>
      </c>
      <c r="AG2871" s="6" t="str">
        <f>Constants!N2758</f>
        <v>L</v>
      </c>
      <c r="AH2871" s="6" t="str">
        <f>Constants!O2758</f>
        <v>L5046 : Mount Carmel (Rehab)</v>
      </c>
    </row>
    <row r="2872" spans="32:34" ht="18" customHeight="1" x14ac:dyDescent="0.35">
      <c r="AF2872" s="6" t="str">
        <f>Constants!M2759</f>
        <v>Wandsworth</v>
      </c>
      <c r="AG2872" s="6" t="str">
        <f>Constants!N2759</f>
        <v>P</v>
      </c>
      <c r="AH2872" s="6" t="str">
        <f>Constants!O2759</f>
        <v>P0835 : Kenward Residential</v>
      </c>
    </row>
    <row r="2873" spans="32:34" ht="18" customHeight="1" x14ac:dyDescent="0.35">
      <c r="AF2873" s="6" t="str">
        <f>Constants!M2760</f>
        <v>Wandsworth</v>
      </c>
      <c r="AG2873" s="6" t="str">
        <f>Constants!N2760</f>
        <v>P</v>
      </c>
      <c r="AH2873" s="6" t="str">
        <f>Constants!O2760</f>
        <v>P1089 : I-Access North West Surrey</v>
      </c>
    </row>
    <row r="2874" spans="32:34" ht="18" customHeight="1" x14ac:dyDescent="0.35">
      <c r="AF2874" s="6" t="str">
        <f>Constants!M2761</f>
        <v>Wandsworth</v>
      </c>
      <c r="AG2874" s="6" t="str">
        <f>Constants!N2761</f>
        <v>R</v>
      </c>
      <c r="AH2874" s="6" t="str">
        <f>Constants!O2761</f>
        <v>R0512 : Humankind Staffordshire</v>
      </c>
    </row>
    <row r="2875" spans="32:34" ht="18" customHeight="1" x14ac:dyDescent="0.35">
      <c r="AF2875" s="6" t="str">
        <f>Constants!M2762</f>
        <v>Wandsworth</v>
      </c>
      <c r="AG2875" s="6" t="str">
        <f>Constants!N2762</f>
        <v>S</v>
      </c>
      <c r="AH2875" s="6" t="str">
        <f>Constants!O2762</f>
        <v>SF219 : REACH ADULTS</v>
      </c>
    </row>
    <row r="2876" spans="32:34" ht="18" customHeight="1" x14ac:dyDescent="0.35">
      <c r="AF2876" s="6" t="str">
        <f>Constants!M2763</f>
        <v>Wandsworth</v>
      </c>
      <c r="AG2876" s="6" t="str">
        <f>Constants!N2763</f>
        <v>S</v>
      </c>
      <c r="AH2876" s="6" t="str">
        <f>Constants!O2763</f>
        <v>SG309 : THE NELSON TRUST</v>
      </c>
    </row>
    <row r="2877" spans="32:34" ht="18" customHeight="1" x14ac:dyDescent="0.35">
      <c r="AF2877" s="6" t="str">
        <f>Constants!M2764</f>
        <v>Wandsworth</v>
      </c>
      <c r="AG2877" s="6" t="str">
        <f>Constants!N2764</f>
        <v>S</v>
      </c>
      <c r="AH2877" s="6" t="str">
        <f>Constants!O2764</f>
        <v>SL205 : PostScript360</v>
      </c>
    </row>
    <row r="2878" spans="32:34" ht="18" customHeight="1" x14ac:dyDescent="0.35">
      <c r="AF2878" s="6" t="str">
        <f>Constants!M2765</f>
        <v>Wandsworth</v>
      </c>
      <c r="AG2878" s="6" t="str">
        <f>Constants!N2765</f>
        <v>S</v>
      </c>
      <c r="AH2878" s="6" t="str">
        <f>Constants!O2765</f>
        <v>SO203 : Forward Trust - Clouds House</v>
      </c>
    </row>
    <row r="2879" spans="32:34" ht="18" customHeight="1" x14ac:dyDescent="0.35">
      <c r="AF2879" s="6" t="str">
        <f>Constants!M2766</f>
        <v>Wandsworth</v>
      </c>
      <c r="AG2879" s="6" t="str">
        <f>Constants!N2766</f>
        <v>U</v>
      </c>
      <c r="AH2879" s="6" t="str">
        <f>Constants!O2766</f>
        <v>U0509 : Doncaster Drugs Service - CDT</v>
      </c>
    </row>
    <row r="2880" spans="32:34" ht="18" customHeight="1" x14ac:dyDescent="0.35">
      <c r="AF2880" s="6" t="str">
        <f>Constants!M2767</f>
        <v>Warrington</v>
      </c>
      <c r="AG2880" s="6" t="str">
        <f>Constants!N2767</f>
        <v>W</v>
      </c>
      <c r="AH2880" s="6" t="str">
        <f>Constants!O2767</f>
        <v>M0004 : CGL Warrington P2R</v>
      </c>
    </row>
    <row r="2881" spans="32:34" ht="18" customHeight="1" x14ac:dyDescent="0.35">
      <c r="AF2881" s="6" t="str">
        <f>Constants!M2768</f>
        <v>Warrington</v>
      </c>
      <c r="AG2881" s="6" t="str">
        <f>Constants!N2768</f>
        <v>W</v>
      </c>
      <c r="AH2881" s="6" t="str">
        <f>Constants!O2768</f>
        <v>M0022 : Kaleidoscope Birchwood</v>
      </c>
    </row>
    <row r="2882" spans="32:34" ht="18" customHeight="1" x14ac:dyDescent="0.35">
      <c r="AF2882" s="6" t="str">
        <f>Constants!M2769</f>
        <v>Warrington</v>
      </c>
      <c r="AG2882" s="6" t="str">
        <f>Constants!N2769</f>
        <v>W</v>
      </c>
      <c r="AH2882" s="6" t="str">
        <f>Constants!O2769</f>
        <v>M0037 : Phoenix Futures Wirral Adult Services</v>
      </c>
    </row>
    <row r="2883" spans="32:34" ht="18" customHeight="1" x14ac:dyDescent="0.35">
      <c r="AF2883" s="6" t="str">
        <f>Constants!M2770</f>
        <v>Warrington</v>
      </c>
      <c r="AG2883" s="6" t="str">
        <f>Constants!N2770</f>
        <v>W</v>
      </c>
      <c r="AH2883" s="6" t="str">
        <f>Constants!O2770</f>
        <v>M0119 : Holgate House</v>
      </c>
    </row>
    <row r="2884" spans="32:34" ht="18" customHeight="1" x14ac:dyDescent="0.35">
      <c r="AF2884" s="6" t="str">
        <f>Constants!M2771</f>
        <v>Warrington</v>
      </c>
      <c r="AG2884" s="6" t="str">
        <f>Constants!N2771</f>
        <v>W</v>
      </c>
      <c r="AH2884" s="6" t="str">
        <f>Constants!O2771</f>
        <v>M0189 : OASIS Recovery Communities Runcorn</v>
      </c>
    </row>
    <row r="2885" spans="32:34" ht="18" customHeight="1" x14ac:dyDescent="0.35">
      <c r="AF2885" s="6" t="str">
        <f>Constants!M2772</f>
        <v>Warrington</v>
      </c>
      <c r="AG2885" s="6" t="str">
        <f>Constants!N2772</f>
        <v>W</v>
      </c>
      <c r="AH2885" s="6" t="str">
        <f>Constants!O2772</f>
        <v>M0243 : GMMH The Chapman-Barker Unit</v>
      </c>
    </row>
    <row r="2886" spans="32:34" ht="18" customHeight="1" x14ac:dyDescent="0.35">
      <c r="AF2886" s="6" t="str">
        <f>Constants!M2773</f>
        <v>Warrington</v>
      </c>
      <c r="AG2886" s="6" t="str">
        <f>Constants!N2773</f>
        <v>W</v>
      </c>
      <c r="AH2886" s="6" t="str">
        <f>Constants!O2773</f>
        <v>M0289 : Turning Point Leigh Bank</v>
      </c>
    </row>
    <row r="2887" spans="32:34" ht="18" customHeight="1" x14ac:dyDescent="0.35">
      <c r="AF2887" s="6" t="str">
        <f>Constants!M2774</f>
        <v>Warrington</v>
      </c>
      <c r="AG2887" s="6" t="str">
        <f>Constants!N2774</f>
        <v>W</v>
      </c>
      <c r="AH2887" s="6" t="str">
        <f>Constants!O2774</f>
        <v>M0309 : Cyngor Alcohol Information Service (CAIS)</v>
      </c>
    </row>
    <row r="2888" spans="32:34" ht="18" customHeight="1" x14ac:dyDescent="0.35">
      <c r="AF2888" s="6" t="str">
        <f>Constants!M2775</f>
        <v>Warrington</v>
      </c>
      <c r="AG2888" s="6" t="str">
        <f>Constants!N2775</f>
        <v>W</v>
      </c>
      <c r="AH2888" s="6" t="str">
        <f>Constants!O2775</f>
        <v>M0310 : Shardale St Annes Limited</v>
      </c>
    </row>
    <row r="2889" spans="32:34" ht="18" customHeight="1" x14ac:dyDescent="0.35">
      <c r="AF2889" s="6" t="str">
        <f>Constants!M2776</f>
        <v>Warrington</v>
      </c>
      <c r="AG2889" s="6" t="str">
        <f>Constants!N2776</f>
        <v>W</v>
      </c>
      <c r="AH2889" s="6" t="str">
        <f>Constants!O2776</f>
        <v>M0331 : CGL Wirral IRS</v>
      </c>
    </row>
    <row r="2890" spans="32:34" ht="18" customHeight="1" x14ac:dyDescent="0.35">
      <c r="AF2890" s="6" t="str">
        <f>Constants!M2777</f>
        <v>Warrington</v>
      </c>
      <c r="AG2890" s="6" t="str">
        <f>Constants!N2777</f>
        <v>W</v>
      </c>
      <c r="AH2890" s="6" t="str">
        <f>Constants!O2777</f>
        <v>M0341 : The Pavilion</v>
      </c>
    </row>
    <row r="2891" spans="32:34" ht="18" customHeight="1" x14ac:dyDescent="0.35">
      <c r="AF2891" s="6" t="str">
        <f>Constants!M2778</f>
        <v>Warrington</v>
      </c>
      <c r="AG2891" s="6" t="str">
        <f>Constants!N2778</f>
        <v>N</v>
      </c>
      <c r="AH2891" s="6" t="str">
        <f>Constants!O2778</f>
        <v>N1014 : South Tyneside Substance Misuse Service (Humankind)</v>
      </c>
    </row>
    <row r="2892" spans="32:34" ht="18" customHeight="1" x14ac:dyDescent="0.35">
      <c r="AF2892" s="6" t="str">
        <f>Constants!M2779</f>
        <v>Warrington</v>
      </c>
      <c r="AG2892" s="6" t="str">
        <f>Constants!N2779</f>
        <v>S</v>
      </c>
      <c r="AH2892" s="6" t="str">
        <f>Constants!O2779</f>
        <v>SD303 : BOSENCE FARM COMMUNITY LTD</v>
      </c>
    </row>
    <row r="2893" spans="32:34" ht="18" customHeight="1" x14ac:dyDescent="0.35">
      <c r="AF2893" s="6" t="str">
        <f>Constants!M2780</f>
        <v>Warrington</v>
      </c>
      <c r="AG2893" s="6" t="str">
        <f>Constants!N2780</f>
        <v>S</v>
      </c>
      <c r="AH2893" s="6" t="str">
        <f>Constants!O2780</f>
        <v>SL205 : PostScript360</v>
      </c>
    </row>
    <row r="2894" spans="32:34" ht="18" customHeight="1" x14ac:dyDescent="0.35">
      <c r="AF2894" s="6" t="str">
        <f>Constants!M2781</f>
        <v>Warrington</v>
      </c>
      <c r="AG2894" s="6" t="str">
        <f>Constants!N2781</f>
        <v>T</v>
      </c>
      <c r="AH2894" s="6" t="str">
        <f>Constants!O2781</f>
        <v>T1175 : Derby City Prescribing Service</v>
      </c>
    </row>
    <row r="2895" spans="32:34" ht="18" customHeight="1" x14ac:dyDescent="0.35">
      <c r="AF2895" s="6" t="str">
        <f>Constants!M2782</f>
        <v>Warrington</v>
      </c>
      <c r="AG2895" s="6" t="str">
        <f>Constants!N2782</f>
        <v>U</v>
      </c>
      <c r="AH2895" s="6" t="str">
        <f>Constants!O2782</f>
        <v>U0484 : North Yorkshire Horizons Drug and Alcohol Service (Humankind)</v>
      </c>
    </row>
    <row r="2896" spans="32:34" ht="18" customHeight="1" x14ac:dyDescent="0.35">
      <c r="AF2896" s="6" t="str">
        <f>Constants!M2783</f>
        <v>Warrington</v>
      </c>
      <c r="AG2896" s="6" t="str">
        <f>Constants!N2783</f>
        <v>W</v>
      </c>
      <c r="AH2896" s="6" t="str">
        <f>Constants!O2783</f>
        <v>W0444 : Turning Point Smithfield Detox</v>
      </c>
    </row>
    <row r="2897" spans="32:34" ht="18" customHeight="1" x14ac:dyDescent="0.35">
      <c r="AF2897" s="6" t="str">
        <f>Constants!M2784</f>
        <v>Warwickshire</v>
      </c>
      <c r="AG2897" s="6" t="str">
        <f>Constants!N2784</f>
        <v>W</v>
      </c>
      <c r="AH2897" s="6" t="str">
        <f>Constants!O2784</f>
        <v>M0289 : Turning Point Leigh Bank</v>
      </c>
    </row>
    <row r="2898" spans="32:34" ht="18" customHeight="1" x14ac:dyDescent="0.35">
      <c r="AF2898" s="6" t="str">
        <f>Constants!M2785</f>
        <v>Warwickshire</v>
      </c>
      <c r="AG2898" s="6" t="str">
        <f>Constants!N2785</f>
        <v>W</v>
      </c>
      <c r="AH2898" s="6" t="str">
        <f>Constants!O2785</f>
        <v>M0321 : Tom Harrison House</v>
      </c>
    </row>
    <row r="2899" spans="32:34" ht="18" customHeight="1" x14ac:dyDescent="0.35">
      <c r="AF2899" s="6" t="str">
        <f>Constants!M2786</f>
        <v>Warwickshire</v>
      </c>
      <c r="AG2899" s="6" t="str">
        <f>Constants!N2786</f>
        <v>W</v>
      </c>
      <c r="AH2899" s="6" t="str">
        <f>Constants!O2786</f>
        <v>M0341 : The Pavilion</v>
      </c>
    </row>
    <row r="2900" spans="32:34" ht="18" customHeight="1" x14ac:dyDescent="0.35">
      <c r="AF2900" s="6" t="str">
        <f>Constants!M2787</f>
        <v>Warwickshire</v>
      </c>
      <c r="AG2900" s="6" t="str">
        <f>Constants!N2787</f>
        <v>W</v>
      </c>
      <c r="AH2900" s="6" t="str">
        <f>Constants!O2787</f>
        <v>M0357 : Parkland Place Lancashire</v>
      </c>
    </row>
    <row r="2901" spans="32:34" ht="18" customHeight="1" x14ac:dyDescent="0.35">
      <c r="AF2901" s="6" t="str">
        <f>Constants!M2788</f>
        <v>Warwickshire</v>
      </c>
      <c r="AG2901" s="6" t="str">
        <f>Constants!N2788</f>
        <v>P</v>
      </c>
      <c r="AH2901" s="6" t="str">
        <f>Constants!O2788</f>
        <v>P1116 : Cranstoun Wokingham Adults</v>
      </c>
    </row>
    <row r="2902" spans="32:34" ht="18" customHeight="1" x14ac:dyDescent="0.35">
      <c r="AF2902" s="6" t="str">
        <f>Constants!M2789</f>
        <v>Warwickshire</v>
      </c>
      <c r="AG2902" s="6" t="str">
        <f>Constants!N2789</f>
        <v>R</v>
      </c>
      <c r="AH2902" s="6" t="str">
        <f>Constants!O2789</f>
        <v>R0092 : BAC O'Connor</v>
      </c>
    </row>
    <row r="2903" spans="32:34" ht="18" customHeight="1" x14ac:dyDescent="0.35">
      <c r="AF2903" s="6" t="str">
        <f>Constants!M2790</f>
        <v>Warwickshire</v>
      </c>
      <c r="AG2903" s="6" t="str">
        <f>Constants!N2790</f>
        <v>R</v>
      </c>
      <c r="AH2903" s="6" t="str">
        <f>Constants!O2790</f>
        <v>R0456 : The Recovery Partnership Coventry</v>
      </c>
    </row>
    <row r="2904" spans="32:34" ht="18" customHeight="1" x14ac:dyDescent="0.35">
      <c r="AF2904" s="6" t="str">
        <f>Constants!M2791</f>
        <v>Warwickshire</v>
      </c>
      <c r="AG2904" s="6" t="str">
        <f>Constants!N2791</f>
        <v>R</v>
      </c>
      <c r="AH2904" s="6" t="str">
        <f>Constants!O2791</f>
        <v>R0461 : Warwickshire Young Peoples Service</v>
      </c>
    </row>
    <row r="2905" spans="32:34" ht="18" customHeight="1" x14ac:dyDescent="0.35">
      <c r="AF2905" s="6" t="str">
        <f>Constants!M2792</f>
        <v>Warwickshire</v>
      </c>
      <c r="AG2905" s="6" t="str">
        <f>Constants!N2792</f>
        <v>R</v>
      </c>
      <c r="AH2905" s="6" t="str">
        <f>Constants!O2792</f>
        <v>R0472 : Livingstone House</v>
      </c>
    </row>
    <row r="2906" spans="32:34" ht="18" customHeight="1" x14ac:dyDescent="0.35">
      <c r="AF2906" s="6" t="str">
        <f>Constants!M2793</f>
        <v>Warwickshire</v>
      </c>
      <c r="AG2906" s="6" t="str">
        <f>Constants!N2793</f>
        <v>R</v>
      </c>
      <c r="AH2906" s="6" t="str">
        <f>Constants!O2793</f>
        <v>R0479 : Staffordshire Inpatients</v>
      </c>
    </row>
    <row r="2907" spans="32:34" ht="18" customHeight="1" x14ac:dyDescent="0.35">
      <c r="AF2907" s="6" t="str">
        <f>Constants!M2794</f>
        <v>Warwickshire</v>
      </c>
      <c r="AG2907" s="6" t="str">
        <f>Constants!N2794</f>
        <v>R</v>
      </c>
      <c r="AH2907" s="6" t="str">
        <f>Constants!O2794</f>
        <v>R0480 : SIAS (Adult)</v>
      </c>
    </row>
    <row r="2908" spans="32:34" ht="18" customHeight="1" x14ac:dyDescent="0.35">
      <c r="AF2908" s="6" t="str">
        <f>Constants!M2795</f>
        <v>Warwickshire</v>
      </c>
      <c r="AG2908" s="6" t="str">
        <f>Constants!N2795</f>
        <v>R</v>
      </c>
      <c r="AH2908" s="6" t="str">
        <f>Constants!O2795</f>
        <v>R0487 : CGL Birmingham ROR - Park House</v>
      </c>
    </row>
    <row r="2909" spans="32:34" ht="18" customHeight="1" x14ac:dyDescent="0.35">
      <c r="AF2909" s="6" t="str">
        <f>Constants!M2796</f>
        <v>Warwickshire</v>
      </c>
      <c r="AG2909" s="6" t="str">
        <f>Constants!N2796</f>
        <v>R</v>
      </c>
      <c r="AH2909" s="6" t="str">
        <f>Constants!O2796</f>
        <v>R0488 : Worcestershire Recovery Partnership (Adult)</v>
      </c>
    </row>
    <row r="2910" spans="32:34" ht="18" customHeight="1" x14ac:dyDescent="0.35">
      <c r="AF2910" s="6" t="str">
        <f>Constants!M2797</f>
        <v>Warwickshire</v>
      </c>
      <c r="AG2910" s="6" t="str">
        <f>Constants!N2797</f>
        <v>R</v>
      </c>
      <c r="AH2910" s="6" t="str">
        <f>Constants!O2797</f>
        <v>R0506 : CGL Coventry</v>
      </c>
    </row>
    <row r="2911" spans="32:34" ht="18" customHeight="1" x14ac:dyDescent="0.35">
      <c r="AF2911" s="6" t="str">
        <f>Constants!M2798</f>
        <v>Warwickshire</v>
      </c>
      <c r="AG2911" s="6" t="str">
        <f>Constants!N2798</f>
        <v>R</v>
      </c>
      <c r="AH2911" s="6" t="str">
        <f>Constants!O2798</f>
        <v>R0510 : CGL Warwickshire Services</v>
      </c>
    </row>
    <row r="2912" spans="32:34" ht="18" customHeight="1" x14ac:dyDescent="0.35">
      <c r="AF2912" s="6" t="str">
        <f>Constants!M2799</f>
        <v>Warwickshire</v>
      </c>
      <c r="AG2912" s="6" t="str">
        <f>Constants!N2799</f>
        <v>R</v>
      </c>
      <c r="AH2912" s="6" t="str">
        <f>Constants!O2799</f>
        <v>R0512 : Humankind Staffordshire</v>
      </c>
    </row>
    <row r="2913" spans="32:34" ht="18" customHeight="1" x14ac:dyDescent="0.35">
      <c r="AF2913" s="6" t="str">
        <f>Constants!M2800</f>
        <v>Warwickshire</v>
      </c>
      <c r="AG2913" s="6" t="str">
        <f>Constants!N2800</f>
        <v>S</v>
      </c>
      <c r="AH2913" s="6" t="str">
        <f>Constants!O2800</f>
        <v>SB317 : StreetScene Bournemouth</v>
      </c>
    </row>
    <row r="2914" spans="32:34" ht="18" customHeight="1" x14ac:dyDescent="0.35">
      <c r="AF2914" s="6" t="str">
        <f>Constants!M2801</f>
        <v>Warwickshire</v>
      </c>
      <c r="AG2914" s="6" t="str">
        <f>Constants!N2801</f>
        <v>S</v>
      </c>
      <c r="AH2914" s="6" t="str">
        <f>Constants!O2801</f>
        <v>SD303 : BOSENCE FARM COMMUNITY LTD</v>
      </c>
    </row>
    <row r="2915" spans="32:34" ht="18" customHeight="1" x14ac:dyDescent="0.35">
      <c r="AF2915" s="6" t="str">
        <f>Constants!M2802</f>
        <v>Warwickshire</v>
      </c>
      <c r="AG2915" s="6" t="str">
        <f>Constants!N2802</f>
        <v>S</v>
      </c>
      <c r="AH2915" s="6" t="str">
        <f>Constants!O2802</f>
        <v>SG309 : THE NELSON TRUST</v>
      </c>
    </row>
    <row r="2916" spans="32:34" ht="18" customHeight="1" x14ac:dyDescent="0.35">
      <c r="AF2916" s="6" t="str">
        <f>Constants!M2803</f>
        <v>Warwickshire</v>
      </c>
      <c r="AG2916" s="6" t="str">
        <f>Constants!N2803</f>
        <v>S</v>
      </c>
      <c r="AH2916" s="6" t="str">
        <f>Constants!O2803</f>
        <v>SJ302 : BROADWAY LODGE</v>
      </c>
    </row>
    <row r="2917" spans="32:34" ht="18" customHeight="1" x14ac:dyDescent="0.35">
      <c r="AF2917" s="6" t="str">
        <f>Constants!M2804</f>
        <v>Warwickshire</v>
      </c>
      <c r="AG2917" s="6" t="str">
        <f>Constants!N2804</f>
        <v>S</v>
      </c>
      <c r="AH2917" s="6" t="str">
        <f>Constants!O2804</f>
        <v>SJ308 : Sefton Park</v>
      </c>
    </row>
    <row r="2918" spans="32:34" ht="18" customHeight="1" x14ac:dyDescent="0.35">
      <c r="AF2918" s="6" t="str">
        <f>Constants!M2805</f>
        <v>Warwickshire</v>
      </c>
      <c r="AG2918" s="6" t="str">
        <f>Constants!N2805</f>
        <v>S</v>
      </c>
      <c r="AH2918" s="6" t="str">
        <f>Constants!O2805</f>
        <v>SL205 : PostScript360</v>
      </c>
    </row>
    <row r="2919" spans="32:34" ht="18" customHeight="1" x14ac:dyDescent="0.35">
      <c r="AF2919" s="6" t="str">
        <f>Constants!M2806</f>
        <v>Warwickshire</v>
      </c>
      <c r="AG2919" s="6" t="str">
        <f>Constants!N2806</f>
        <v>T</v>
      </c>
      <c r="AH2919" s="6" t="str">
        <f>Constants!O2806</f>
        <v>T0005 : Derbyshire Recovery Partnership</v>
      </c>
    </row>
    <row r="2920" spans="32:34" ht="18" customHeight="1" x14ac:dyDescent="0.35">
      <c r="AF2920" s="6" t="str">
        <f>Constants!M2807</f>
        <v>Warwickshire</v>
      </c>
      <c r="AG2920" s="6" t="str">
        <f>Constants!N2807</f>
        <v>T</v>
      </c>
      <c r="AH2920" s="6" t="str">
        <f>Constants!O2807</f>
        <v>T1175 : Derby City Prescribing Service</v>
      </c>
    </row>
    <row r="2921" spans="32:34" ht="18" customHeight="1" x14ac:dyDescent="0.35">
      <c r="AF2921" s="6" t="str">
        <f>Constants!M2808</f>
        <v>Warwickshire</v>
      </c>
      <c r="AG2921" s="6" t="str">
        <f>Constants!N2808</f>
        <v>T</v>
      </c>
      <c r="AH2921" s="6" t="str">
        <f>Constants!O2808</f>
        <v>T1209 : Turning Point Leicester and Leicestershire</v>
      </c>
    </row>
    <row r="2922" spans="32:34" ht="18" customHeight="1" x14ac:dyDescent="0.35">
      <c r="AF2922" s="6" t="str">
        <f>Constants!M2809</f>
        <v>Warwickshire</v>
      </c>
      <c r="AG2922" s="6" t="str">
        <f>Constants!N2809</f>
        <v>T</v>
      </c>
      <c r="AH2922" s="6" t="str">
        <f>Constants!O2809</f>
        <v>T1219 : Turning Point Leicester Adult</v>
      </c>
    </row>
    <row r="2923" spans="32:34" ht="18" customHeight="1" x14ac:dyDescent="0.35">
      <c r="AF2923" s="6" t="str">
        <f>Constants!M2810</f>
        <v>Warwickshire</v>
      </c>
      <c r="AG2923" s="6" t="str">
        <f>Constants!N2810</f>
        <v>T</v>
      </c>
      <c r="AH2923" s="6" t="str">
        <f>Constants!O2810</f>
        <v>T1221 : Turning Point Leicestershire and Rutland Adult</v>
      </c>
    </row>
    <row r="2924" spans="32:34" ht="18" customHeight="1" x14ac:dyDescent="0.35">
      <c r="AF2924" s="6" t="str">
        <f>Constants!M2811</f>
        <v>Warwickshire</v>
      </c>
      <c r="AG2924" s="6" t="str">
        <f>Constants!N2811</f>
        <v>U</v>
      </c>
      <c r="AH2924" s="6" t="str">
        <f>Constants!O2811</f>
        <v>U0430 : Oasis Recovery Communities Bradford</v>
      </c>
    </row>
    <row r="2925" spans="32:34" ht="18" customHeight="1" x14ac:dyDescent="0.35">
      <c r="AF2925" s="6" t="str">
        <f>Constants!M2812</f>
        <v>Warwickshire</v>
      </c>
      <c r="AG2925" s="6" t="str">
        <f>Constants!N2812</f>
        <v>U</v>
      </c>
      <c r="AH2925" s="6" t="str">
        <f>Constants!O2812</f>
        <v>U0515 : Phoenix Futures Sheffield Family Service</v>
      </c>
    </row>
    <row r="2926" spans="32:34" ht="18" customHeight="1" x14ac:dyDescent="0.35">
      <c r="AF2926" s="6" t="str">
        <f>Constants!M2813</f>
        <v>Warwickshire</v>
      </c>
      <c r="AG2926" s="6" t="str">
        <f>Constants!N2813</f>
        <v>W</v>
      </c>
      <c r="AH2926" s="6" t="str">
        <f>Constants!O2813</f>
        <v>W0444 : Turning Point Smithfield Detox</v>
      </c>
    </row>
    <row r="2927" spans="32:34" ht="18" customHeight="1" x14ac:dyDescent="0.35">
      <c r="AF2927" s="6" t="str">
        <f>Constants!M2814</f>
        <v>West Berkshire</v>
      </c>
      <c r="AG2927" s="6" t="str">
        <f>Constants!N2814</f>
        <v>P</v>
      </c>
      <c r="AH2927" s="6" t="str">
        <f>Constants!O2814</f>
        <v>P0034 : Yeldall Manor</v>
      </c>
    </row>
    <row r="2928" spans="32:34" ht="18" customHeight="1" x14ac:dyDescent="0.35">
      <c r="AF2928" s="6" t="str">
        <f>Constants!M2815</f>
        <v>West Berkshire</v>
      </c>
      <c r="AG2928" s="6" t="str">
        <f>Constants!N2815</f>
        <v>P</v>
      </c>
      <c r="AH2928" s="6" t="str">
        <f>Constants!O2815</f>
        <v>P1071 : Cranstoun West Berkshire</v>
      </c>
    </row>
    <row r="2929" spans="32:34" ht="18" customHeight="1" x14ac:dyDescent="0.35">
      <c r="AF2929" s="6" t="str">
        <f>Constants!M2816</f>
        <v>West Berkshire</v>
      </c>
      <c r="AG2929" s="6" t="str">
        <f>Constants!N2816</f>
        <v>P</v>
      </c>
      <c r="AH2929" s="6" t="str">
        <f>Constants!O2816</f>
        <v>P1090 : I-Access East Surrey</v>
      </c>
    </row>
    <row r="2930" spans="32:34" ht="18" customHeight="1" x14ac:dyDescent="0.35">
      <c r="AF2930" s="6" t="str">
        <f>Constants!M2817</f>
        <v>West Berkshire</v>
      </c>
      <c r="AG2930" s="6" t="str">
        <f>Constants!N2817</f>
        <v>P</v>
      </c>
      <c r="AH2930" s="6" t="str">
        <f>Constants!O2817</f>
        <v>P1112 : CGL Reading</v>
      </c>
    </row>
    <row r="2931" spans="32:34" ht="18" customHeight="1" x14ac:dyDescent="0.35">
      <c r="AF2931" s="6" t="str">
        <f>Constants!M2818</f>
        <v>West Berkshire</v>
      </c>
      <c r="AG2931" s="6" t="str">
        <f>Constants!N2818</f>
        <v>P</v>
      </c>
      <c r="AH2931" s="6" t="str">
        <f>Constants!O2818</f>
        <v>P1118 : Inclusion IPD</v>
      </c>
    </row>
    <row r="2932" spans="32:34" ht="18" customHeight="1" x14ac:dyDescent="0.35">
      <c r="AF2932" s="6" t="str">
        <f>Constants!M2819</f>
        <v>West Berkshire</v>
      </c>
      <c r="AG2932" s="6" t="str">
        <f>Constants!N2819</f>
        <v>P</v>
      </c>
      <c r="AH2932" s="6" t="str">
        <f>Constants!O2819</f>
        <v>P1120 : Via - West Berkshire</v>
      </c>
    </row>
    <row r="2933" spans="32:34" ht="18" customHeight="1" x14ac:dyDescent="0.35">
      <c r="AF2933" s="6" t="str">
        <f>Constants!M2820</f>
        <v>West Berkshire</v>
      </c>
      <c r="AG2933" s="6" t="str">
        <f>Constants!N2820</f>
        <v>P</v>
      </c>
      <c r="AH2933" s="6" t="str">
        <f>Constants!O2820</f>
        <v>P1125 : Addiction Recovery Centre Portsmouth</v>
      </c>
    </row>
    <row r="2934" spans="32:34" ht="18" customHeight="1" x14ac:dyDescent="0.35">
      <c r="AF2934" s="6" t="str">
        <f>Constants!M2821</f>
        <v>West Berkshire</v>
      </c>
      <c r="AG2934" s="6" t="str">
        <f>Constants!N2821</f>
        <v>Q</v>
      </c>
      <c r="AH2934" s="6" t="str">
        <f>Constants!O2821</f>
        <v>Q1739 : Central Bedfordshire Integrated Drug and Alcohol Service</v>
      </c>
    </row>
    <row r="2935" spans="32:34" ht="18" customHeight="1" x14ac:dyDescent="0.35">
      <c r="AF2935" s="6" t="str">
        <f>Constants!M2822</f>
        <v>West Berkshire</v>
      </c>
      <c r="AG2935" s="6" t="str">
        <f>Constants!N2822</f>
        <v>U</v>
      </c>
      <c r="AH2935" s="6" t="str">
        <f>Constants!O2822</f>
        <v>U0515 : Phoenix Futures Sheffield Family Service</v>
      </c>
    </row>
    <row r="2936" spans="32:34" ht="18" customHeight="1" x14ac:dyDescent="0.35">
      <c r="AF2936" s="6" t="str">
        <f>Constants!M2823</f>
        <v>West Northamptonshire</v>
      </c>
      <c r="AG2936" s="6" t="str">
        <f>Constants!N2823</f>
        <v>W</v>
      </c>
      <c r="AH2936" s="6" t="str">
        <f>Constants!O2823</f>
        <v>M0321 : Tom Harrison House</v>
      </c>
    </row>
    <row r="2937" spans="32:34" ht="18" customHeight="1" x14ac:dyDescent="0.35">
      <c r="AF2937" s="6" t="str">
        <f>Constants!M2824</f>
        <v>West Northamptonshire</v>
      </c>
      <c r="AG2937" s="6" t="str">
        <f>Constants!N2824</f>
        <v>W</v>
      </c>
      <c r="AH2937" s="6" t="str">
        <f>Constants!O2824</f>
        <v>M0341 : The Pavilion</v>
      </c>
    </row>
    <row r="2938" spans="32:34" ht="18" customHeight="1" x14ac:dyDescent="0.35">
      <c r="AF2938" s="6" t="str">
        <f>Constants!M2825</f>
        <v>West Northamptonshire</v>
      </c>
      <c r="AG2938" s="6" t="str">
        <f>Constants!N2825</f>
        <v>P</v>
      </c>
      <c r="AH2938" s="6" t="str">
        <f>Constants!O2825</f>
        <v>P1076 : Oxfordshire Roads to Recovery</v>
      </c>
    </row>
    <row r="2939" spans="32:34" ht="18" customHeight="1" x14ac:dyDescent="0.35">
      <c r="AF2939" s="6" t="str">
        <f>Constants!M2826</f>
        <v>West Northamptonshire</v>
      </c>
      <c r="AG2939" s="6" t="str">
        <f>Constants!N2826</f>
        <v>P</v>
      </c>
      <c r="AH2939" s="6" t="str">
        <f>Constants!O2826</f>
        <v>P1102 : One Recovery Bucks</v>
      </c>
    </row>
    <row r="2940" spans="32:34" ht="18" customHeight="1" x14ac:dyDescent="0.35">
      <c r="AF2940" s="6" t="str">
        <f>Constants!M2827</f>
        <v>West Northamptonshire</v>
      </c>
      <c r="AG2940" s="6" t="str">
        <f>Constants!N2827</f>
        <v>P</v>
      </c>
      <c r="AH2940" s="6" t="str">
        <f>Constants!O2827</f>
        <v>P1125 : Addiction Recovery Centre Portsmouth</v>
      </c>
    </row>
    <row r="2941" spans="32:34" ht="18" customHeight="1" x14ac:dyDescent="0.35">
      <c r="AF2941" s="6" t="str">
        <f>Constants!M2828</f>
        <v>West Northamptonshire</v>
      </c>
      <c r="AG2941" s="6" t="str">
        <f>Constants!N2828</f>
        <v>Q</v>
      </c>
      <c r="AH2941" s="6" t="str">
        <f>Constants!O2828</f>
        <v>Q1311 : Hebron Trust</v>
      </c>
    </row>
    <row r="2942" spans="32:34" ht="18" customHeight="1" x14ac:dyDescent="0.35">
      <c r="AF2942" s="6" t="str">
        <f>Constants!M2829</f>
        <v>West Northamptonshire</v>
      </c>
      <c r="AG2942" s="6" t="str">
        <f>Constants!N2829</f>
        <v>Q</v>
      </c>
      <c r="AH2942" s="6" t="str">
        <f>Constants!O2829</f>
        <v>Q1740 : Bedford Borough Integrated Drug and Alcohol Service</v>
      </c>
    </row>
    <row r="2943" spans="32:34" ht="18" customHeight="1" x14ac:dyDescent="0.35">
      <c r="AF2943" s="6" t="str">
        <f>Constants!M2830</f>
        <v>West Northamptonshire</v>
      </c>
      <c r="AG2943" s="6" t="str">
        <f>Constants!N2830</f>
        <v>Q</v>
      </c>
      <c r="AH2943" s="6" t="str">
        <f>Constants!O2830</f>
        <v>Q1758 : Addiction Recovery Community MK</v>
      </c>
    </row>
    <row r="2944" spans="32:34" ht="18" customHeight="1" x14ac:dyDescent="0.35">
      <c r="AF2944" s="6" t="str">
        <f>Constants!M2831</f>
        <v>West Northamptonshire</v>
      </c>
      <c r="AG2944" s="6" t="str">
        <f>Constants!N2831</f>
        <v>R</v>
      </c>
      <c r="AH2944" s="6" t="str">
        <f>Constants!O2831</f>
        <v>R0472 : Livingstone House</v>
      </c>
    </row>
    <row r="2945" spans="32:34" ht="18" customHeight="1" x14ac:dyDescent="0.35">
      <c r="AF2945" s="6" t="str">
        <f>Constants!M2832</f>
        <v>West Northamptonshire</v>
      </c>
      <c r="AG2945" s="6" t="str">
        <f>Constants!N2832</f>
        <v>S</v>
      </c>
      <c r="AH2945" s="6" t="str">
        <f>Constants!O2832</f>
        <v>SG309 : THE NELSON TRUST</v>
      </c>
    </row>
    <row r="2946" spans="32:34" ht="18" customHeight="1" x14ac:dyDescent="0.35">
      <c r="AF2946" s="6" t="str">
        <f>Constants!M2833</f>
        <v>West Northamptonshire</v>
      </c>
      <c r="AG2946" s="6" t="str">
        <f>Constants!N2833</f>
        <v>T</v>
      </c>
      <c r="AH2946" s="6" t="str">
        <f>Constants!O2833</f>
        <v>T1182 : CGL Northamptonshire S2S</v>
      </c>
    </row>
    <row r="2947" spans="32:34" ht="18" customHeight="1" x14ac:dyDescent="0.35">
      <c r="AF2947" s="6" t="str">
        <f>Constants!M2834</f>
        <v>West Northamptonshire</v>
      </c>
      <c r="AG2947" s="6" t="str">
        <f>Constants!N2834</f>
        <v>T</v>
      </c>
      <c r="AH2947" s="6" t="str">
        <f>Constants!O2834</f>
        <v>T1214 : The Level</v>
      </c>
    </row>
    <row r="2948" spans="32:34" ht="18" customHeight="1" x14ac:dyDescent="0.35">
      <c r="AF2948" s="6" t="str">
        <f>Constants!M2835</f>
        <v>West Northamptonshire</v>
      </c>
      <c r="AG2948" s="6" t="str">
        <f>Constants!N2835</f>
        <v>T</v>
      </c>
      <c r="AH2948" s="6" t="str">
        <f>Constants!O2835</f>
        <v>T1225 : Substance to Solution (North Northants)</v>
      </c>
    </row>
    <row r="2949" spans="32:34" ht="18" customHeight="1" x14ac:dyDescent="0.35">
      <c r="AF2949" s="6" t="str">
        <f>Constants!M2836</f>
        <v>West Northamptonshire</v>
      </c>
      <c r="AG2949" s="6" t="str">
        <f>Constants!N2836</f>
        <v>T</v>
      </c>
      <c r="AH2949" s="6" t="str">
        <f>Constants!O2836</f>
        <v>T1226 : Substance to Solution (West Northants)</v>
      </c>
    </row>
    <row r="2950" spans="32:34" ht="18" customHeight="1" x14ac:dyDescent="0.35">
      <c r="AF2950" s="6" t="str">
        <f>Constants!M2837</f>
        <v>West Sussex</v>
      </c>
      <c r="AG2950" s="6" t="str">
        <f>Constants!N2837</f>
        <v>P</v>
      </c>
      <c r="AH2950" s="6" t="str">
        <f>Constants!O2837</f>
        <v>P0523 : ANA</v>
      </c>
    </row>
    <row r="2951" spans="32:34" ht="18" customHeight="1" x14ac:dyDescent="0.35">
      <c r="AF2951" s="6" t="str">
        <f>Constants!M2838</f>
        <v>West Sussex</v>
      </c>
      <c r="AG2951" s="6" t="str">
        <f>Constants!N2838</f>
        <v>P</v>
      </c>
      <c r="AH2951" s="6" t="str">
        <f>Constants!O2838</f>
        <v>P0611 : Bridge House</v>
      </c>
    </row>
    <row r="2952" spans="32:34" ht="18" customHeight="1" x14ac:dyDescent="0.35">
      <c r="AF2952" s="6" t="str">
        <f>Constants!M2839</f>
        <v>West Sussex</v>
      </c>
      <c r="AG2952" s="6" t="str">
        <f>Constants!N2839</f>
        <v>P</v>
      </c>
      <c r="AH2952" s="6" t="str">
        <f>Constants!O2839</f>
        <v>P0835 : Kenward Residential</v>
      </c>
    </row>
    <row r="2953" spans="32:34" ht="18" customHeight="1" x14ac:dyDescent="0.35">
      <c r="AF2953" s="6" t="str">
        <f>Constants!M2840</f>
        <v>West Sussex</v>
      </c>
      <c r="AG2953" s="6" t="str">
        <f>Constants!N2840</f>
        <v>P</v>
      </c>
      <c r="AH2953" s="6" t="str">
        <f>Constants!O2840</f>
        <v>P0919 : Stonepillow Sands Service</v>
      </c>
    </row>
    <row r="2954" spans="32:34" ht="18" customHeight="1" x14ac:dyDescent="0.35">
      <c r="AF2954" s="6" t="str">
        <f>Constants!M2841</f>
        <v>West Sussex</v>
      </c>
      <c r="AG2954" s="6" t="str">
        <f>Constants!N2841</f>
        <v>P</v>
      </c>
      <c r="AH2954" s="6" t="str">
        <f>Constants!O2841</f>
        <v>P1079 : Aldershot - Inclusion Recovery Hampshire</v>
      </c>
    </row>
    <row r="2955" spans="32:34" ht="18" customHeight="1" x14ac:dyDescent="0.35">
      <c r="AF2955" s="6" t="str">
        <f>Constants!M2842</f>
        <v>West Sussex</v>
      </c>
      <c r="AG2955" s="6" t="str">
        <f>Constants!N2842</f>
        <v>P</v>
      </c>
      <c r="AH2955" s="6" t="str">
        <f>Constants!O2842</f>
        <v>P1083 : Fareham - Inclusion Recovery Hampshire</v>
      </c>
    </row>
    <row r="2956" spans="32:34" ht="18" customHeight="1" x14ac:dyDescent="0.35">
      <c r="AF2956" s="6" t="str">
        <f>Constants!M2843</f>
        <v>West Sussex</v>
      </c>
      <c r="AG2956" s="6" t="str">
        <f>Constants!N2843</f>
        <v>P</v>
      </c>
      <c r="AH2956" s="6" t="str">
        <f>Constants!O2843</f>
        <v>P1084 : Havant - Inclusion Recovery Hampshire</v>
      </c>
    </row>
    <row r="2957" spans="32:34" ht="18" customHeight="1" x14ac:dyDescent="0.35">
      <c r="AF2957" s="6" t="str">
        <f>Constants!M2844</f>
        <v>West Sussex</v>
      </c>
      <c r="AG2957" s="6" t="str">
        <f>Constants!N2844</f>
        <v>P</v>
      </c>
      <c r="AH2957" s="6" t="str">
        <f>Constants!O2844</f>
        <v>P1089 : I-Access North West Surrey</v>
      </c>
    </row>
    <row r="2958" spans="32:34" ht="18" customHeight="1" x14ac:dyDescent="0.35">
      <c r="AF2958" s="6" t="str">
        <f>Constants!M2845</f>
        <v>West Sussex</v>
      </c>
      <c r="AG2958" s="6" t="str">
        <f>Constants!N2845</f>
        <v>P</v>
      </c>
      <c r="AH2958" s="6" t="str">
        <f>Constants!O2845</f>
        <v>P1090 : I-Access East Surrey</v>
      </c>
    </row>
    <row r="2959" spans="32:34" ht="18" customHeight="1" x14ac:dyDescent="0.35">
      <c r="AF2959" s="6" t="str">
        <f>Constants!M2846</f>
        <v>West Sussex</v>
      </c>
      <c r="AG2959" s="6" t="str">
        <f>Constants!N2846</f>
        <v>P</v>
      </c>
      <c r="AH2959" s="6" t="str">
        <f>Constants!O2846</f>
        <v>P1091 : I-Access South West Surrey</v>
      </c>
    </row>
    <row r="2960" spans="32:34" ht="18" customHeight="1" x14ac:dyDescent="0.35">
      <c r="AF2960" s="6" t="str">
        <f>Constants!M2847</f>
        <v>West Sussex</v>
      </c>
      <c r="AG2960" s="6" t="str">
        <f>Constants!N2847</f>
        <v>P</v>
      </c>
      <c r="AH2960" s="6" t="str">
        <f>Constants!O2847</f>
        <v>P1094 : CGL West Sussex Adults</v>
      </c>
    </row>
    <row r="2961" spans="32:34" ht="18" customHeight="1" x14ac:dyDescent="0.35">
      <c r="AF2961" s="6" t="str">
        <f>Constants!M2848</f>
        <v>West Sussex</v>
      </c>
      <c r="AG2961" s="6" t="str">
        <f>Constants!N2848</f>
        <v>P</v>
      </c>
      <c r="AH2961" s="6" t="str">
        <f>Constants!O2848</f>
        <v>P1095 : CGL West Sussex YP</v>
      </c>
    </row>
    <row r="2962" spans="32:34" ht="18" customHeight="1" x14ac:dyDescent="0.35">
      <c r="AF2962" s="6" t="str">
        <f>Constants!M2849</f>
        <v>West Sussex</v>
      </c>
      <c r="AG2962" s="6" t="str">
        <f>Constants!N2849</f>
        <v>P</v>
      </c>
      <c r="AH2962" s="6" t="str">
        <f>Constants!O2849</f>
        <v>P1101 : East Kent Community Drug &amp; Alcohol Services</v>
      </c>
    </row>
    <row r="2963" spans="32:34" ht="18" customHeight="1" x14ac:dyDescent="0.35">
      <c r="AF2963" s="6" t="str">
        <f>Constants!M2850</f>
        <v>West Sussex</v>
      </c>
      <c r="AG2963" s="6" t="str">
        <f>Constants!N2850</f>
        <v>P</v>
      </c>
      <c r="AH2963" s="6" t="str">
        <f>Constants!O2850</f>
        <v>P1114 : CGL Brighton &amp; Hove</v>
      </c>
    </row>
    <row r="2964" spans="32:34" ht="18" customHeight="1" x14ac:dyDescent="0.35">
      <c r="AF2964" s="6" t="str">
        <f>Constants!M2851</f>
        <v>West Sussex</v>
      </c>
      <c r="AG2964" s="6" t="str">
        <f>Constants!N2851</f>
        <v>P</v>
      </c>
      <c r="AH2964" s="6" t="str">
        <f>Constants!O2851</f>
        <v>P1118 : Inclusion IPD</v>
      </c>
    </row>
    <row r="2965" spans="32:34" ht="18" customHeight="1" x14ac:dyDescent="0.35">
      <c r="AF2965" s="6" t="str">
        <f>Constants!M2852</f>
        <v>West Sussex</v>
      </c>
      <c r="AG2965" s="6" t="str">
        <f>Constants!N2852</f>
        <v>P</v>
      </c>
      <c r="AH2965" s="6" t="str">
        <f>Constants!O2852</f>
        <v>P1119 : Turning Tides West Sussex</v>
      </c>
    </row>
    <row r="2966" spans="32:34" ht="18" customHeight="1" x14ac:dyDescent="0.35">
      <c r="AF2966" s="6" t="str">
        <f>Constants!M2853</f>
        <v>West Sussex</v>
      </c>
      <c r="AG2966" s="6" t="str">
        <f>Constants!N2853</f>
        <v>P</v>
      </c>
      <c r="AH2966" s="6" t="str">
        <f>Constants!O2853</f>
        <v>P1125 : Addiction Recovery Centre Portsmouth</v>
      </c>
    </row>
    <row r="2967" spans="32:34" ht="18" customHeight="1" x14ac:dyDescent="0.35">
      <c r="AF2967" s="6" t="str">
        <f>Constants!M2854</f>
        <v>West Sussex</v>
      </c>
      <c r="AG2967" s="6" t="str">
        <f>Constants!N2854</f>
        <v>Q</v>
      </c>
      <c r="AH2967" s="6" t="str">
        <f>Constants!O2854</f>
        <v>Q1311 : Hebron Trust</v>
      </c>
    </row>
    <row r="2968" spans="32:34" ht="18" customHeight="1" x14ac:dyDescent="0.35">
      <c r="AF2968" s="6" t="str">
        <f>Constants!M2855</f>
        <v>West Sussex</v>
      </c>
      <c r="AG2968" s="6" t="str">
        <f>Constants!N2855</f>
        <v>Q</v>
      </c>
      <c r="AH2968" s="6" t="str">
        <f>Constants!O2855</f>
        <v>Q1647 : Via - Passmores House</v>
      </c>
    </row>
    <row r="2969" spans="32:34" ht="18" customHeight="1" x14ac:dyDescent="0.35">
      <c r="AF2969" s="6" t="str">
        <f>Constants!M2856</f>
        <v>West Sussex</v>
      </c>
      <c r="AG2969" s="6" t="str">
        <f>Constants!N2856</f>
        <v>Q</v>
      </c>
      <c r="AH2969" s="6" t="str">
        <f>Constants!O2856</f>
        <v>Q1652 : East Coast Recovery Limited</v>
      </c>
    </row>
    <row r="2970" spans="32:34" ht="18" customHeight="1" x14ac:dyDescent="0.35">
      <c r="AF2970" s="6" t="str">
        <f>Constants!M2857</f>
        <v>West Sussex</v>
      </c>
      <c r="AG2970" s="6" t="str">
        <f>Constants!N2857</f>
        <v>S</v>
      </c>
      <c r="AH2970" s="6" t="str">
        <f>Constants!O2857</f>
        <v>SB317 : StreetScene Bournemouth</v>
      </c>
    </row>
    <row r="2971" spans="32:34" ht="18" customHeight="1" x14ac:dyDescent="0.35">
      <c r="AF2971" s="6" t="str">
        <f>Constants!M2858</f>
        <v>West Sussex</v>
      </c>
      <c r="AG2971" s="6" t="str">
        <f>Constants!N2858</f>
        <v>S</v>
      </c>
      <c r="AH2971" s="6" t="str">
        <f>Constants!O2858</f>
        <v>SJ207 : Western Counselling</v>
      </c>
    </row>
    <row r="2972" spans="32:34" ht="18" customHeight="1" x14ac:dyDescent="0.35">
      <c r="AF2972" s="6" t="str">
        <f>Constants!M2859</f>
        <v>West Sussex</v>
      </c>
      <c r="AG2972" s="6" t="str">
        <f>Constants!N2859</f>
        <v>S</v>
      </c>
      <c r="AH2972" s="6" t="str">
        <f>Constants!O2859</f>
        <v>SJ302 : BROADWAY LODGE</v>
      </c>
    </row>
    <row r="2973" spans="32:34" ht="18" customHeight="1" x14ac:dyDescent="0.35">
      <c r="AF2973" s="6" t="str">
        <f>Constants!M2860</f>
        <v>West Sussex</v>
      </c>
      <c r="AG2973" s="6" t="str">
        <f>Constants!N2860</f>
        <v>S</v>
      </c>
      <c r="AH2973" s="6" t="str">
        <f>Constants!O2860</f>
        <v>SK317 : Somewhere House</v>
      </c>
    </row>
    <row r="2974" spans="32:34" ht="18" customHeight="1" x14ac:dyDescent="0.35">
      <c r="AF2974" s="6" t="str">
        <f>Constants!M2861</f>
        <v>West Sussex</v>
      </c>
      <c r="AG2974" s="6" t="str">
        <f>Constants!N2861</f>
        <v>S</v>
      </c>
      <c r="AH2974" s="6" t="str">
        <f>Constants!O2861</f>
        <v>SL205 : PostScript360</v>
      </c>
    </row>
    <row r="2975" spans="32:34" ht="18" customHeight="1" x14ac:dyDescent="0.35">
      <c r="AF2975" s="6" t="str">
        <f>Constants!M2862</f>
        <v>West Sussex</v>
      </c>
      <c r="AG2975" s="6" t="str">
        <f>Constants!N2862</f>
        <v>T</v>
      </c>
      <c r="AH2975" s="6" t="str">
        <f>Constants!O2862</f>
        <v>T0005 : Derbyshire Recovery Partnership</v>
      </c>
    </row>
    <row r="2976" spans="32:34" ht="18" customHeight="1" x14ac:dyDescent="0.35">
      <c r="AF2976" s="6" t="str">
        <f>Constants!M2863</f>
        <v>West Sussex</v>
      </c>
      <c r="AG2976" s="6" t="str">
        <f>Constants!N2863</f>
        <v>U</v>
      </c>
      <c r="AH2976" s="6" t="str">
        <f>Constants!O2863</f>
        <v>U0654 : New Vision Bradford Adult (Humankind)</v>
      </c>
    </row>
    <row r="2977" spans="32:34" ht="18" customHeight="1" x14ac:dyDescent="0.35">
      <c r="AF2977" s="6" t="str">
        <f>Constants!M2864</f>
        <v>Westminster</v>
      </c>
      <c r="AG2977" s="6" t="str">
        <f>Constants!N2864</f>
        <v>L</v>
      </c>
      <c r="AH2977" s="6" t="str">
        <f>Constants!O2864</f>
        <v>L0330 : Equinox (Detox)</v>
      </c>
    </row>
    <row r="2978" spans="32:34" ht="18" customHeight="1" x14ac:dyDescent="0.35">
      <c r="AF2978" s="6" t="str">
        <f>Constants!M2865</f>
        <v>Westminster</v>
      </c>
      <c r="AG2978" s="6" t="str">
        <f>Constants!N2865</f>
        <v>L</v>
      </c>
      <c r="AH2978" s="6" t="str">
        <f>Constants!O2865</f>
        <v>L0940 : Humankind Insight RBKC</v>
      </c>
    </row>
    <row r="2979" spans="32:34" ht="18" customHeight="1" x14ac:dyDescent="0.35">
      <c r="AF2979" s="6" t="str">
        <f>Constants!M2866</f>
        <v>Westminster</v>
      </c>
      <c r="AG2979" s="6" t="str">
        <f>Constants!N2866</f>
        <v>L</v>
      </c>
      <c r="AH2979" s="6" t="str">
        <f>Constants!O2866</f>
        <v>L1198 : Consortium - Central Team - Lorraine Hewitt House</v>
      </c>
    </row>
    <row r="2980" spans="32:34" ht="18" customHeight="1" x14ac:dyDescent="0.35">
      <c r="AF2980" s="6" t="str">
        <f>Constants!M2867</f>
        <v>Westminster</v>
      </c>
      <c r="AG2980" s="6" t="str">
        <f>Constants!N2867</f>
        <v>L</v>
      </c>
      <c r="AH2980" s="6" t="str">
        <f>Constants!O2867</f>
        <v>L1276 : Camden Specialist Drug Service</v>
      </c>
    </row>
    <row r="2981" spans="32:34" ht="18" customHeight="1" x14ac:dyDescent="0.35">
      <c r="AF2981" s="6" t="str">
        <f>Constants!M2868</f>
        <v>Westminster</v>
      </c>
      <c r="AG2981" s="6" t="str">
        <f>Constants!N2868</f>
        <v>L</v>
      </c>
      <c r="AH2981" s="6" t="str">
        <f>Constants!O2868</f>
        <v>L1279 : Drug and Alcohol Wellbeing Service (DAWS)</v>
      </c>
    </row>
    <row r="2982" spans="32:34" ht="18" customHeight="1" x14ac:dyDescent="0.35">
      <c r="AF2982" s="6" t="str">
        <f>Constants!M2869</f>
        <v>Westminster</v>
      </c>
      <c r="AG2982" s="6" t="str">
        <f>Constants!N2869</f>
        <v>L</v>
      </c>
      <c r="AH2982" s="6" t="str">
        <f>Constants!O2869</f>
        <v>L1303 : City and Hackney Recovery Service</v>
      </c>
    </row>
    <row r="2983" spans="32:34" ht="18" customHeight="1" x14ac:dyDescent="0.35">
      <c r="AF2983" s="6" t="str">
        <f>Constants!M2870</f>
        <v>Westminster</v>
      </c>
      <c r="AG2983" s="6" t="str">
        <f>Constants!N2870</f>
        <v>L</v>
      </c>
      <c r="AH2983" s="6" t="str">
        <f>Constants!O2870</f>
        <v>L1308 : Guy's and St Thomas' NHS Foundation Trust Inpatient Detox Unit</v>
      </c>
    </row>
    <row r="2984" spans="32:34" ht="18" customHeight="1" x14ac:dyDescent="0.35">
      <c r="AF2984" s="6" t="str">
        <f>Constants!M2871</f>
        <v>Westminster</v>
      </c>
      <c r="AG2984" s="6" t="str">
        <f>Constants!N2871</f>
        <v>L</v>
      </c>
      <c r="AH2984" s="6" t="str">
        <f>Constants!O2871</f>
        <v>L1309 : Drug and Alcohol Wellbeing Service Hammersmith and Fulham</v>
      </c>
    </row>
    <row r="2985" spans="32:34" ht="18" customHeight="1" x14ac:dyDescent="0.35">
      <c r="AF2985" s="6" t="str">
        <f>Constants!M2872</f>
        <v>Westminster</v>
      </c>
      <c r="AG2985" s="6" t="str">
        <f>Constants!N2872</f>
        <v>L</v>
      </c>
      <c r="AH2985" s="6" t="str">
        <f>Constants!O2872</f>
        <v>L1310 : Drug and Alcohol Wellbeing Service Kensington and Chelsea</v>
      </c>
    </row>
    <row r="2986" spans="32:34" ht="18" customHeight="1" x14ac:dyDescent="0.35">
      <c r="AF2986" s="6" t="str">
        <f>Constants!M2873</f>
        <v>Westminster</v>
      </c>
      <c r="AG2986" s="6" t="str">
        <f>Constants!N2873</f>
        <v>L</v>
      </c>
      <c r="AH2986" s="6" t="str">
        <f>Constants!O2873</f>
        <v>L1312 : Guy's and St Thomas' NHS Foundation Trust Non-rough sleeping Addictions Clinical Care Suite</v>
      </c>
    </row>
    <row r="2987" spans="32:34" ht="18" customHeight="1" x14ac:dyDescent="0.35">
      <c r="AF2987" s="6" t="str">
        <f>Constants!M2874</f>
        <v>Westminster</v>
      </c>
      <c r="AG2987" s="6" t="str">
        <f>Constants!N2874</f>
        <v>L</v>
      </c>
      <c r="AH2987" s="6" t="str">
        <f>Constants!O2874</f>
        <v>L1319 : The Doctor Hickey Surgery</v>
      </c>
    </row>
    <row r="2988" spans="32:34" ht="18" customHeight="1" x14ac:dyDescent="0.35">
      <c r="AF2988" s="6" t="str">
        <f>Constants!M2875</f>
        <v>Westminster</v>
      </c>
      <c r="AG2988" s="6" t="str">
        <f>Constants!N2875</f>
        <v>L</v>
      </c>
      <c r="AH2988" s="6" t="str">
        <f>Constants!O2875</f>
        <v>L5064 : CGL Westminster Alcohol Service</v>
      </c>
    </row>
    <row r="2989" spans="32:34" ht="18" customHeight="1" x14ac:dyDescent="0.35">
      <c r="AF2989" s="6" t="str">
        <f>Constants!M2876</f>
        <v>Westminster</v>
      </c>
      <c r="AG2989" s="6" t="str">
        <f>Constants!N2876</f>
        <v>P</v>
      </c>
      <c r="AH2989" s="6" t="str">
        <f>Constants!O2876</f>
        <v>P0523 : ANA</v>
      </c>
    </row>
    <row r="2990" spans="32:34" ht="18" customHeight="1" x14ac:dyDescent="0.35">
      <c r="AF2990" s="6" t="str">
        <f>Constants!M2877</f>
        <v>Westminster</v>
      </c>
      <c r="AG2990" s="6" t="str">
        <f>Constants!N2877</f>
        <v>P</v>
      </c>
      <c r="AH2990" s="6" t="str">
        <f>Constants!O2877</f>
        <v>P0544 : Francis HouseStreetsceneSouthampton</v>
      </c>
    </row>
    <row r="2991" spans="32:34" ht="18" customHeight="1" x14ac:dyDescent="0.35">
      <c r="AF2991" s="6" t="str">
        <f>Constants!M2878</f>
        <v>Westminster</v>
      </c>
      <c r="AG2991" s="6" t="str">
        <f>Constants!N2878</f>
        <v>Q</v>
      </c>
      <c r="AH2991" s="6" t="str">
        <f>Constants!O2878</f>
        <v>Q1728 : Oxygen Recovery Service</v>
      </c>
    </row>
    <row r="2992" spans="32:34" ht="18" customHeight="1" x14ac:dyDescent="0.35">
      <c r="AF2992" s="6" t="str">
        <f>Constants!M2879</f>
        <v>Westminster</v>
      </c>
      <c r="AG2992" s="6" t="str">
        <f>Constants!N2879</f>
        <v>Q</v>
      </c>
      <c r="AH2992" s="6" t="str">
        <f>Constants!O2879</f>
        <v>Q1763 : Oxygen Inpatient Detox</v>
      </c>
    </row>
    <row r="2993" spans="32:34" ht="18" customHeight="1" x14ac:dyDescent="0.35">
      <c r="AF2993" s="6" t="str">
        <f>Constants!M2880</f>
        <v>Westminster</v>
      </c>
      <c r="AG2993" s="6" t="str">
        <f>Constants!N2880</f>
        <v>S</v>
      </c>
      <c r="AH2993" s="6" t="str">
        <f>Constants!O2880</f>
        <v>SB317 : StreetScene Bournemouth</v>
      </c>
    </row>
    <row r="2994" spans="32:34" ht="18" customHeight="1" x14ac:dyDescent="0.35">
      <c r="AF2994" s="6" t="str">
        <f>Constants!M2881</f>
        <v>Westminster</v>
      </c>
      <c r="AG2994" s="6" t="str">
        <f>Constants!N2881</f>
        <v>S</v>
      </c>
      <c r="AH2994" s="6" t="str">
        <f>Constants!O2881</f>
        <v>SG309 : THE NELSON TRUST</v>
      </c>
    </row>
    <row r="2995" spans="32:34" ht="18" customHeight="1" x14ac:dyDescent="0.35">
      <c r="AF2995" s="6" t="str">
        <f>Constants!M2882</f>
        <v>Westminster</v>
      </c>
      <c r="AG2995" s="6" t="str">
        <f>Constants!N2882</f>
        <v>S</v>
      </c>
      <c r="AH2995" s="6" t="str">
        <f>Constants!O2882</f>
        <v>SJ207 : Western Counselling</v>
      </c>
    </row>
    <row r="2996" spans="32:34" ht="18" customHeight="1" x14ac:dyDescent="0.35">
      <c r="AF2996" s="6" t="str">
        <f>Constants!M2883</f>
        <v>Westminster</v>
      </c>
      <c r="AG2996" s="6" t="str">
        <f>Constants!N2883</f>
        <v>S</v>
      </c>
      <c r="AH2996" s="6" t="str">
        <f>Constants!O2883</f>
        <v>SJ209 : We Are With You North Somerset</v>
      </c>
    </row>
    <row r="2997" spans="32:34" ht="18" customHeight="1" x14ac:dyDescent="0.35">
      <c r="AF2997" s="6" t="str">
        <f>Constants!M2884</f>
        <v>Westminster</v>
      </c>
      <c r="AG2997" s="6" t="str">
        <f>Constants!N2884</f>
        <v>S</v>
      </c>
      <c r="AH2997" s="6" t="str">
        <f>Constants!O2884</f>
        <v>SJ312 : Westcliffe House</v>
      </c>
    </row>
    <row r="2998" spans="32:34" ht="18" customHeight="1" x14ac:dyDescent="0.35">
      <c r="AF2998" s="6" t="str">
        <f>Constants!M2885</f>
        <v>Westminster</v>
      </c>
      <c r="AG2998" s="6" t="str">
        <f>Constants!N2885</f>
        <v>S</v>
      </c>
      <c r="AH2998" s="6" t="str">
        <f>Constants!O2885</f>
        <v>SL205 : PostScript360</v>
      </c>
    </row>
    <row r="2999" spans="32:34" ht="18" customHeight="1" x14ac:dyDescent="0.35">
      <c r="AF2999" s="6" t="str">
        <f>Constants!M2886</f>
        <v>Westminster</v>
      </c>
      <c r="AG2999" s="6" t="str">
        <f>Constants!N2886</f>
        <v>S</v>
      </c>
      <c r="AH2999" s="6" t="str">
        <f>Constants!O2886</f>
        <v>SM305 : Salvation Army - Gloucester House</v>
      </c>
    </row>
    <row r="3000" spans="32:34" ht="18" customHeight="1" x14ac:dyDescent="0.35">
      <c r="AF3000" s="6" t="str">
        <f>Constants!M2887</f>
        <v>Westminster</v>
      </c>
      <c r="AG3000" s="6" t="str">
        <f>Constants!N2887</f>
        <v>S</v>
      </c>
      <c r="AH3000" s="6" t="str">
        <f>Constants!O2887</f>
        <v>SO203 : Forward Trust - Clouds House</v>
      </c>
    </row>
    <row r="3001" spans="32:34" ht="18" customHeight="1" x14ac:dyDescent="0.35">
      <c r="AF3001" s="6" t="str">
        <f>Constants!M2888</f>
        <v>Westminster</v>
      </c>
      <c r="AG3001" s="6" t="str">
        <f>Constants!N2888</f>
        <v>U</v>
      </c>
      <c r="AH3001" s="6" t="str">
        <f>Constants!O2888</f>
        <v>U0430 : Oasis Recovery Communities Bradford</v>
      </c>
    </row>
    <row r="3002" spans="32:34" ht="18" customHeight="1" x14ac:dyDescent="0.35">
      <c r="AF3002" s="6" t="str">
        <f>Constants!M2889</f>
        <v>Westminster</v>
      </c>
      <c r="AG3002" s="6" t="str">
        <f>Constants!N2889</f>
        <v>U</v>
      </c>
      <c r="AH3002" s="6" t="str">
        <f>Constants!O2889</f>
        <v>U0509 : Doncaster Drugs Service - CDT</v>
      </c>
    </row>
    <row r="3003" spans="32:34" ht="18" customHeight="1" x14ac:dyDescent="0.35">
      <c r="AF3003" s="6" t="str">
        <f>Constants!M2890</f>
        <v>Westminster</v>
      </c>
      <c r="AG3003" s="6" t="str">
        <f>Constants!N2890</f>
        <v>U</v>
      </c>
      <c r="AH3003" s="6" t="str">
        <f>Constants!O2890</f>
        <v>U0635 : Barnsley Substance Misuse Service (Humankind)</v>
      </c>
    </row>
    <row r="3004" spans="32:34" ht="18" customHeight="1" x14ac:dyDescent="0.35">
      <c r="AF3004" s="6" t="str">
        <f>Constants!M2891</f>
        <v>Westminster</v>
      </c>
      <c r="AG3004" s="6" t="str">
        <f>Constants!N2891</f>
        <v>U</v>
      </c>
      <c r="AH3004" s="6" t="str">
        <f>Constants!O2891</f>
        <v>U0655 : Ark House Rehab Scarborough</v>
      </c>
    </row>
    <row r="3005" spans="32:34" ht="18" customHeight="1" x14ac:dyDescent="0.35">
      <c r="AF3005" s="6" t="str">
        <f>Constants!M2892</f>
        <v>Westminster</v>
      </c>
      <c r="AG3005" s="6" t="str">
        <f>Constants!N2892</f>
        <v>W</v>
      </c>
      <c r="AH3005" s="6" t="str">
        <f>Constants!O2892</f>
        <v>W0444 : Turning Point Smithfield Detox</v>
      </c>
    </row>
    <row r="3006" spans="32:34" ht="18" customHeight="1" x14ac:dyDescent="0.35">
      <c r="AF3006" s="6" t="str">
        <f>Constants!M2893</f>
        <v>Wigan</v>
      </c>
      <c r="AG3006" s="6" t="str">
        <f>Constants!N2893</f>
        <v>W</v>
      </c>
      <c r="AH3006" s="6" t="str">
        <f>Constants!O2893</f>
        <v>M0022 : Kaleidoscope Birchwood</v>
      </c>
    </row>
    <row r="3007" spans="32:34" ht="18" customHeight="1" x14ac:dyDescent="0.35">
      <c r="AF3007" s="6" t="str">
        <f>Constants!M2894</f>
        <v>Wigan</v>
      </c>
      <c r="AG3007" s="6" t="str">
        <f>Constants!N2894</f>
        <v>W</v>
      </c>
      <c r="AH3007" s="6" t="str">
        <f>Constants!O2894</f>
        <v>M0037 : Phoenix Futures Wirral Adult Services</v>
      </c>
    </row>
    <row r="3008" spans="32:34" ht="18" customHeight="1" x14ac:dyDescent="0.35">
      <c r="AF3008" s="6" t="str">
        <f>Constants!M2895</f>
        <v>Wigan</v>
      </c>
      <c r="AG3008" s="6" t="str">
        <f>Constants!N2895</f>
        <v>W</v>
      </c>
      <c r="AH3008" s="6" t="str">
        <f>Constants!O2895</f>
        <v>M0083 : Turning Point Stanfield House</v>
      </c>
    </row>
    <row r="3009" spans="32:34" ht="18" customHeight="1" x14ac:dyDescent="0.35">
      <c r="AF3009" s="6" t="str">
        <f>Constants!M2896</f>
        <v>Wigan</v>
      </c>
      <c r="AG3009" s="6" t="str">
        <f>Constants!N2896</f>
        <v>W</v>
      </c>
      <c r="AH3009" s="6" t="str">
        <f>Constants!O2896</f>
        <v>M0243 : GMMH The Chapman-Barker Unit</v>
      </c>
    </row>
    <row r="3010" spans="32:34" ht="18" customHeight="1" x14ac:dyDescent="0.35">
      <c r="AF3010" s="6" t="str">
        <f>Constants!M2897</f>
        <v>Wigan</v>
      </c>
      <c r="AG3010" s="6" t="str">
        <f>Constants!N2897</f>
        <v>W</v>
      </c>
      <c r="AH3010" s="6" t="str">
        <f>Constants!O2897</f>
        <v>M0289 : Turning Point Leigh Bank</v>
      </c>
    </row>
    <row r="3011" spans="32:34" ht="18" customHeight="1" x14ac:dyDescent="0.35">
      <c r="AF3011" s="6" t="str">
        <f>Constants!M2898</f>
        <v>Wigan</v>
      </c>
      <c r="AG3011" s="6" t="str">
        <f>Constants!N2898</f>
        <v>W</v>
      </c>
      <c r="AH3011" s="6" t="str">
        <f>Constants!O2898</f>
        <v>M0308 : We Are With You - Wigan</v>
      </c>
    </row>
    <row r="3012" spans="32:34" ht="18" customHeight="1" x14ac:dyDescent="0.35">
      <c r="AF3012" s="6" t="str">
        <f>Constants!M2899</f>
        <v>Wigan</v>
      </c>
      <c r="AG3012" s="6" t="str">
        <f>Constants!N2899</f>
        <v>W</v>
      </c>
      <c r="AH3012" s="6" t="str">
        <f>Constants!O2899</f>
        <v>M0310 : Shardale St Annes Limited</v>
      </c>
    </row>
    <row r="3013" spans="32:34" ht="18" customHeight="1" x14ac:dyDescent="0.35">
      <c r="AF3013" s="6" t="str">
        <f>Constants!M2900</f>
        <v>Wigan</v>
      </c>
      <c r="AG3013" s="6" t="str">
        <f>Constants!N2900</f>
        <v>W</v>
      </c>
      <c r="AH3013" s="6" t="str">
        <f>Constants!O2900</f>
        <v>M0341 : The Pavilion</v>
      </c>
    </row>
    <row r="3014" spans="32:34" ht="18" customHeight="1" x14ac:dyDescent="0.35">
      <c r="AF3014" s="6" t="str">
        <f>Constants!M2901</f>
        <v>Wigan</v>
      </c>
      <c r="AG3014" s="6" t="str">
        <f>Constants!N2901</f>
        <v>W</v>
      </c>
      <c r="AH3014" s="6" t="str">
        <f>Constants!O2901</f>
        <v>M0352 : Acquiesce</v>
      </c>
    </row>
    <row r="3015" spans="32:34" ht="18" customHeight="1" x14ac:dyDescent="0.35">
      <c r="AF3015" s="6" t="str">
        <f>Constants!M2902</f>
        <v>Wigan</v>
      </c>
      <c r="AG3015" s="6" t="str">
        <f>Constants!N2902</f>
        <v>W</v>
      </c>
      <c r="AH3015" s="6" t="str">
        <f>Constants!O2902</f>
        <v>M0353 : We Are With You - Wigan YP</v>
      </c>
    </row>
    <row r="3016" spans="32:34" ht="18" customHeight="1" x14ac:dyDescent="0.35">
      <c r="AF3016" s="6" t="str">
        <f>Constants!M2903</f>
        <v>Wigan</v>
      </c>
      <c r="AG3016" s="6" t="str">
        <f>Constants!N2903</f>
        <v>W</v>
      </c>
      <c r="AH3016" s="6" t="str">
        <f>Constants!O2903</f>
        <v>M0357 : Parkland Place Lancashire</v>
      </c>
    </row>
    <row r="3017" spans="32:34" ht="18" customHeight="1" x14ac:dyDescent="0.35">
      <c r="AF3017" s="6" t="str">
        <f>Constants!M2904</f>
        <v>Wigan</v>
      </c>
      <c r="AG3017" s="6" t="str">
        <f>Constants!N2904</f>
        <v>W</v>
      </c>
      <c r="AH3017" s="6" t="str">
        <f>Constants!O2904</f>
        <v>M0375 : Cumbria Addictions Service (Humankind)</v>
      </c>
    </row>
    <row r="3018" spans="32:34" ht="18" customHeight="1" x14ac:dyDescent="0.35">
      <c r="AF3018" s="6" t="str">
        <f>Constants!M2905</f>
        <v>Wigan</v>
      </c>
      <c r="AG3018" s="6" t="str">
        <f>Constants!N2905</f>
        <v>P</v>
      </c>
      <c r="AH3018" s="6" t="str">
        <f>Constants!O2905</f>
        <v>P1084 : Havant - Inclusion Recovery Hampshire</v>
      </c>
    </row>
    <row r="3019" spans="32:34" ht="18" customHeight="1" x14ac:dyDescent="0.35">
      <c r="AF3019" s="6" t="str">
        <f>Constants!M2906</f>
        <v>Wigan</v>
      </c>
      <c r="AG3019" s="6" t="str">
        <f>Constants!N2906</f>
        <v>R</v>
      </c>
      <c r="AH3019" s="6" t="str">
        <f>Constants!O2906</f>
        <v>R0092 : BAC O'Connor</v>
      </c>
    </row>
    <row r="3020" spans="32:34" ht="18" customHeight="1" x14ac:dyDescent="0.35">
      <c r="AF3020" s="6" t="str">
        <f>Constants!M2907</f>
        <v>Wigan</v>
      </c>
      <c r="AG3020" s="6" t="str">
        <f>Constants!N2907</f>
        <v>U</v>
      </c>
      <c r="AH3020" s="6" t="str">
        <f>Constants!O2907</f>
        <v>U0430 : Oasis Recovery Communities Bradford</v>
      </c>
    </row>
    <row r="3021" spans="32:34" ht="18" customHeight="1" x14ac:dyDescent="0.35">
      <c r="AF3021" s="6" t="str">
        <f>Constants!M2908</f>
        <v>Wigan</v>
      </c>
      <c r="AG3021" s="6" t="str">
        <f>Constants!N2908</f>
        <v>W</v>
      </c>
      <c r="AH3021" s="6" t="str">
        <f>Constants!O2908</f>
        <v>W0053 : ACORN</v>
      </c>
    </row>
    <row r="3022" spans="32:34" ht="18" customHeight="1" x14ac:dyDescent="0.35">
      <c r="AF3022" s="6" t="str">
        <f>Constants!M2909</f>
        <v>Wigan</v>
      </c>
      <c r="AG3022" s="6" t="str">
        <f>Constants!N2909</f>
        <v>W</v>
      </c>
      <c r="AH3022" s="6" t="str">
        <f>Constants!O2909</f>
        <v>W0444 : Turning Point Smithfield Detox</v>
      </c>
    </row>
    <row r="3023" spans="32:34" ht="18" customHeight="1" x14ac:dyDescent="0.35">
      <c r="AF3023" s="6" t="str">
        <f>Constants!M2910</f>
        <v>Wiltshire</v>
      </c>
      <c r="AG3023" s="6" t="str">
        <f>Constants!N2910</f>
        <v>W</v>
      </c>
      <c r="AH3023" s="6" t="str">
        <f>Constants!O2910</f>
        <v>M0289 : Turning Point Leigh Bank</v>
      </c>
    </row>
    <row r="3024" spans="32:34" ht="18" customHeight="1" x14ac:dyDescent="0.35">
      <c r="AF3024" s="6" t="str">
        <f>Constants!M2911</f>
        <v>Wiltshire</v>
      </c>
      <c r="AG3024" s="6" t="str">
        <f>Constants!N2911</f>
        <v>P</v>
      </c>
      <c r="AH3024" s="6" t="str">
        <f>Constants!O2911</f>
        <v>P1080 : Andover - Inclusion Recovery Hampshire</v>
      </c>
    </row>
    <row r="3025" spans="32:34" ht="18" customHeight="1" x14ac:dyDescent="0.35">
      <c r="AF3025" s="6" t="str">
        <f>Constants!M2912</f>
        <v>Wiltshire</v>
      </c>
      <c r="AG3025" s="6" t="str">
        <f>Constants!N2912</f>
        <v>P</v>
      </c>
      <c r="AH3025" s="6" t="str">
        <f>Constants!O2912</f>
        <v>P1082 : Eastleigh - Inclusion Recovery Hampshire</v>
      </c>
    </row>
    <row r="3026" spans="32:34" ht="18" customHeight="1" x14ac:dyDescent="0.35">
      <c r="AF3026" s="6" t="str">
        <f>Constants!M2913</f>
        <v>Wiltshire</v>
      </c>
      <c r="AG3026" s="6" t="str">
        <f>Constants!N2913</f>
        <v>P</v>
      </c>
      <c r="AH3026" s="6" t="str">
        <f>Constants!O2913</f>
        <v>P1120 : Via - West Berkshire</v>
      </c>
    </row>
    <row r="3027" spans="32:34" ht="18" customHeight="1" x14ac:dyDescent="0.35">
      <c r="AF3027" s="6" t="str">
        <f>Constants!M2914</f>
        <v>Wiltshire</v>
      </c>
      <c r="AG3027" s="6" t="str">
        <f>Constants!N2914</f>
        <v>R</v>
      </c>
      <c r="AH3027" s="6" t="str">
        <f>Constants!O2914</f>
        <v>R0468 : Recovery Wolverhampton (Adult)</v>
      </c>
    </row>
    <row r="3028" spans="32:34" ht="18" customHeight="1" x14ac:dyDescent="0.35">
      <c r="AF3028" s="6" t="str">
        <f>Constants!M2915</f>
        <v>Wiltshire</v>
      </c>
      <c r="AG3028" s="6" t="str">
        <f>Constants!N2915</f>
        <v>R</v>
      </c>
      <c r="AH3028" s="6" t="str">
        <f>Constants!O2915</f>
        <v>R0472 : Livingstone House</v>
      </c>
    </row>
    <row r="3029" spans="32:34" ht="18" customHeight="1" x14ac:dyDescent="0.35">
      <c r="AF3029" s="6" t="str">
        <f>Constants!M2916</f>
        <v>Wiltshire</v>
      </c>
      <c r="AG3029" s="6" t="str">
        <f>Constants!N2916</f>
        <v>S</v>
      </c>
      <c r="AH3029" s="6" t="str">
        <f>Constants!O2916</f>
        <v>SA206 : Developing Health &amp; Independence (BANES)</v>
      </c>
    </row>
    <row r="3030" spans="32:34" ht="18" customHeight="1" x14ac:dyDescent="0.35">
      <c r="AF3030" s="6" t="str">
        <f>Constants!M2917</f>
        <v>Wiltshire</v>
      </c>
      <c r="AG3030" s="6" t="str">
        <f>Constants!N2917</f>
        <v>S</v>
      </c>
      <c r="AH3030" s="6" t="str">
        <f>Constants!O2917</f>
        <v>SC214 : Bristol Drugs Project</v>
      </c>
    </row>
    <row r="3031" spans="32:34" ht="18" customHeight="1" x14ac:dyDescent="0.35">
      <c r="AF3031" s="6" t="str">
        <f>Constants!M2918</f>
        <v>Wiltshire</v>
      </c>
      <c r="AG3031" s="6" t="str">
        <f>Constants!N2918</f>
        <v>S</v>
      </c>
      <c r="AH3031" s="6" t="str">
        <f>Constants!O2918</f>
        <v>SF219 : REACH ADULTS</v>
      </c>
    </row>
    <row r="3032" spans="32:34" ht="18" customHeight="1" x14ac:dyDescent="0.35">
      <c r="AF3032" s="6" t="str">
        <f>Constants!M2919</f>
        <v>Wiltshire</v>
      </c>
      <c r="AG3032" s="6" t="str">
        <f>Constants!N2919</f>
        <v>S</v>
      </c>
      <c r="AH3032" s="6" t="str">
        <f>Constants!O2919</f>
        <v>SG309 : THE NELSON TRUST</v>
      </c>
    </row>
    <row r="3033" spans="32:34" ht="18" customHeight="1" x14ac:dyDescent="0.35">
      <c r="AF3033" s="6" t="str">
        <f>Constants!M2920</f>
        <v>Wiltshire</v>
      </c>
      <c r="AG3033" s="6" t="str">
        <f>Constants!N2920</f>
        <v>S</v>
      </c>
      <c r="AH3033" s="6" t="str">
        <f>Constants!O2920</f>
        <v>SJ302 : BROADWAY LODGE</v>
      </c>
    </row>
    <row r="3034" spans="32:34" ht="18" customHeight="1" x14ac:dyDescent="0.35">
      <c r="AF3034" s="6" t="str">
        <f>Constants!M2921</f>
        <v>Wiltshire</v>
      </c>
      <c r="AG3034" s="6" t="str">
        <f>Constants!N2921</f>
        <v>S</v>
      </c>
      <c r="AH3034" s="6" t="str">
        <f>Constants!O2921</f>
        <v>SL204 : South Gloucestershire Integrated Service</v>
      </c>
    </row>
    <row r="3035" spans="32:34" ht="18" customHeight="1" x14ac:dyDescent="0.35">
      <c r="AF3035" s="6" t="str">
        <f>Constants!M2922</f>
        <v>Wiltshire</v>
      </c>
      <c r="AG3035" s="6" t="str">
        <f>Constants!N2922</f>
        <v>S</v>
      </c>
      <c r="AH3035" s="6" t="str">
        <f>Constants!O2922</f>
        <v>SM209 : Turning Point Swindon</v>
      </c>
    </row>
    <row r="3036" spans="32:34" ht="18" customHeight="1" x14ac:dyDescent="0.35">
      <c r="AF3036" s="6" t="str">
        <f>Constants!M2923</f>
        <v>Wiltshire</v>
      </c>
      <c r="AG3036" s="6" t="str">
        <f>Constants!N2923</f>
        <v>S</v>
      </c>
      <c r="AH3036" s="6" t="str">
        <f>Constants!O2923</f>
        <v>SM210 : Change, Grow, Live (Swindon)</v>
      </c>
    </row>
    <row r="3037" spans="32:34" ht="18" customHeight="1" x14ac:dyDescent="0.35">
      <c r="AF3037" s="6" t="str">
        <f>Constants!M2924</f>
        <v>Wiltshire</v>
      </c>
      <c r="AG3037" s="6" t="str">
        <f>Constants!N2924</f>
        <v>S</v>
      </c>
      <c r="AH3037" s="6" t="str">
        <f>Constants!O2924</f>
        <v>SO203 : Forward Trust - Clouds House</v>
      </c>
    </row>
    <row r="3038" spans="32:34" ht="18" customHeight="1" x14ac:dyDescent="0.35">
      <c r="AF3038" s="6" t="str">
        <f>Constants!M2925</f>
        <v>Wiltshire</v>
      </c>
      <c r="AG3038" s="6" t="str">
        <f>Constants!N2925</f>
        <v>S</v>
      </c>
      <c r="AH3038" s="6" t="str">
        <f>Constants!O2925</f>
        <v>SO204 : Wiltshire Substance Misuse Service Chippenham</v>
      </c>
    </row>
    <row r="3039" spans="32:34" ht="18" customHeight="1" x14ac:dyDescent="0.35">
      <c r="AF3039" s="6" t="str">
        <f>Constants!M2926</f>
        <v>Wiltshire</v>
      </c>
      <c r="AG3039" s="6" t="str">
        <f>Constants!N2926</f>
        <v>S</v>
      </c>
      <c r="AH3039" s="6" t="str">
        <f>Constants!O2926</f>
        <v>SO205 : Wiltshire Substance Misuse Services Salisbury</v>
      </c>
    </row>
    <row r="3040" spans="32:34" ht="18" customHeight="1" x14ac:dyDescent="0.35">
      <c r="AF3040" s="6" t="str">
        <f>Constants!M2927</f>
        <v>Wiltshire</v>
      </c>
      <c r="AG3040" s="6" t="str">
        <f>Constants!N2927</f>
        <v>S</v>
      </c>
      <c r="AH3040" s="6" t="str">
        <f>Constants!O2927</f>
        <v>SO206 : Wiltshire Substance Misuse Services Trowbridge</v>
      </c>
    </row>
    <row r="3041" spans="32:34" ht="18" customHeight="1" x14ac:dyDescent="0.35">
      <c r="AF3041" s="6" t="str">
        <f>Constants!M2928</f>
        <v>Wiltshire</v>
      </c>
      <c r="AG3041" s="6" t="str">
        <f>Constants!N2928</f>
        <v>W</v>
      </c>
      <c r="AH3041" s="6" t="str">
        <f>Constants!O2928</f>
        <v>W0444 : Turning Point Smithfield Detox</v>
      </c>
    </row>
    <row r="3042" spans="32:34" ht="18" customHeight="1" x14ac:dyDescent="0.35">
      <c r="AF3042" s="6" t="str">
        <f>Constants!M2929</f>
        <v>Windsor and Maidenhead</v>
      </c>
      <c r="AG3042" s="6" t="str">
        <f>Constants!N2929</f>
        <v>L</v>
      </c>
      <c r="AH3042" s="6" t="str">
        <f>Constants!O2929</f>
        <v>L1292 : Addictions Recovery Community Hounslow (ARC Hounslow)</v>
      </c>
    </row>
    <row r="3043" spans="32:34" ht="18" customHeight="1" x14ac:dyDescent="0.35">
      <c r="AF3043" s="6" t="str">
        <f>Constants!M2930</f>
        <v>Windsor and Maidenhead</v>
      </c>
      <c r="AG3043" s="6" t="str">
        <f>Constants!N2930</f>
        <v>W</v>
      </c>
      <c r="AH3043" s="6" t="str">
        <f>Constants!O2930</f>
        <v>M0341 : The Pavilion</v>
      </c>
    </row>
    <row r="3044" spans="32:34" ht="18" customHeight="1" x14ac:dyDescent="0.35">
      <c r="AF3044" s="6" t="str">
        <f>Constants!M2931</f>
        <v>Windsor and Maidenhead</v>
      </c>
      <c r="AG3044" s="6" t="str">
        <f>Constants!N2931</f>
        <v>P</v>
      </c>
      <c r="AH3044" s="6" t="str">
        <f>Constants!O2931</f>
        <v>P0034 : Yeldall Manor</v>
      </c>
    </row>
    <row r="3045" spans="32:34" ht="18" customHeight="1" x14ac:dyDescent="0.35">
      <c r="AF3045" s="6" t="str">
        <f>Constants!M2932</f>
        <v>Windsor and Maidenhead</v>
      </c>
      <c r="AG3045" s="6" t="str">
        <f>Constants!N2932</f>
        <v>P</v>
      </c>
      <c r="AH3045" s="6" t="str">
        <f>Constants!O2932</f>
        <v>P1089 : I-Access North West Surrey</v>
      </c>
    </row>
    <row r="3046" spans="32:34" ht="18" customHeight="1" x14ac:dyDescent="0.35">
      <c r="AF3046" s="6" t="str">
        <f>Constants!M2933</f>
        <v>Windsor and Maidenhead</v>
      </c>
      <c r="AG3046" s="6" t="str">
        <f>Constants!N2933</f>
        <v>P</v>
      </c>
      <c r="AH3046" s="6" t="str">
        <f>Constants!O2933</f>
        <v>P1098 : Cranstoun RBWM</v>
      </c>
    </row>
    <row r="3047" spans="32:34" ht="18" customHeight="1" x14ac:dyDescent="0.35">
      <c r="AF3047" s="6" t="str">
        <f>Constants!M2934</f>
        <v>Windsor and Maidenhead</v>
      </c>
      <c r="AG3047" s="6" t="str">
        <f>Constants!N2934</f>
        <v>P</v>
      </c>
      <c r="AH3047" s="6" t="str">
        <f>Constants!O2934</f>
        <v>P1100 : Slough Treatment, Advice and Recovery Team (START)</v>
      </c>
    </row>
    <row r="3048" spans="32:34" ht="18" customHeight="1" x14ac:dyDescent="0.35">
      <c r="AF3048" s="6" t="str">
        <f>Constants!M2935</f>
        <v>Windsor and Maidenhead</v>
      </c>
      <c r="AG3048" s="6" t="str">
        <f>Constants!N2935</f>
        <v>P</v>
      </c>
      <c r="AH3048" s="6" t="str">
        <f>Constants!O2935</f>
        <v>P1102 : One Recovery Bucks</v>
      </c>
    </row>
    <row r="3049" spans="32:34" ht="18" customHeight="1" x14ac:dyDescent="0.35">
      <c r="AF3049" s="6" t="str">
        <f>Constants!M2936</f>
        <v>Windsor and Maidenhead</v>
      </c>
      <c r="AG3049" s="6" t="str">
        <f>Constants!N2936</f>
        <v>P</v>
      </c>
      <c r="AH3049" s="6" t="str">
        <f>Constants!O2936</f>
        <v>P1116 : Cranstoun Wokingham Adults</v>
      </c>
    </row>
    <row r="3050" spans="32:34" ht="18" customHeight="1" x14ac:dyDescent="0.35">
      <c r="AF3050" s="6" t="str">
        <f>Constants!M2937</f>
        <v>Windsor and Maidenhead</v>
      </c>
      <c r="AG3050" s="6" t="str">
        <f>Constants!N2937</f>
        <v>P</v>
      </c>
      <c r="AH3050" s="6" t="str">
        <f>Constants!O2937</f>
        <v>P1118 : Inclusion IPD</v>
      </c>
    </row>
    <row r="3051" spans="32:34" ht="18" customHeight="1" x14ac:dyDescent="0.35">
      <c r="AF3051" s="6" t="str">
        <f>Constants!M2938</f>
        <v>Windsor and Maidenhead</v>
      </c>
      <c r="AG3051" s="6" t="str">
        <f>Constants!N2938</f>
        <v>R</v>
      </c>
      <c r="AH3051" s="6" t="str">
        <f>Constants!O2938</f>
        <v>R0092 : BAC O'Connor</v>
      </c>
    </row>
    <row r="3052" spans="32:34" ht="18" customHeight="1" x14ac:dyDescent="0.35">
      <c r="AF3052" s="6" t="str">
        <f>Constants!M2939</f>
        <v>Wirral</v>
      </c>
      <c r="AG3052" s="6" t="str">
        <f>Constants!N2939</f>
        <v>W</v>
      </c>
      <c r="AH3052" s="6" t="str">
        <f>Constants!O2939</f>
        <v>M0022 : Kaleidoscope Birchwood</v>
      </c>
    </row>
    <row r="3053" spans="32:34" ht="18" customHeight="1" x14ac:dyDescent="0.35">
      <c r="AF3053" s="6" t="str">
        <f>Constants!M2940</f>
        <v>Wirral</v>
      </c>
      <c r="AG3053" s="6" t="str">
        <f>Constants!N2940</f>
        <v>W</v>
      </c>
      <c r="AH3053" s="6" t="str">
        <f>Constants!O2940</f>
        <v>M0037 : Phoenix Futures Wirral Adult Services</v>
      </c>
    </row>
    <row r="3054" spans="32:34" ht="18" customHeight="1" x14ac:dyDescent="0.35">
      <c r="AF3054" s="6" t="str">
        <f>Constants!M2941</f>
        <v>Wirral</v>
      </c>
      <c r="AG3054" s="6" t="str">
        <f>Constants!N2941</f>
        <v>W</v>
      </c>
      <c r="AH3054" s="6" t="str">
        <f>Constants!O2941</f>
        <v>M0189 : OASIS Recovery Communities Runcorn</v>
      </c>
    </row>
    <row r="3055" spans="32:34" ht="18" customHeight="1" x14ac:dyDescent="0.35">
      <c r="AF3055" s="6" t="str">
        <f>Constants!M2942</f>
        <v>Wirral</v>
      </c>
      <c r="AG3055" s="6" t="str">
        <f>Constants!N2942</f>
        <v>W</v>
      </c>
      <c r="AH3055" s="6" t="str">
        <f>Constants!O2942</f>
        <v>M0309 : Cyngor Alcohol Information Service (CAIS)</v>
      </c>
    </row>
    <row r="3056" spans="32:34" ht="18" customHeight="1" x14ac:dyDescent="0.35">
      <c r="AF3056" s="6" t="str">
        <f>Constants!M2943</f>
        <v>Wirral</v>
      </c>
      <c r="AG3056" s="6" t="str">
        <f>Constants!N2943</f>
        <v>W</v>
      </c>
      <c r="AH3056" s="6" t="str">
        <f>Constants!O2943</f>
        <v>M0331 : CGL Wirral IRS</v>
      </c>
    </row>
    <row r="3057" spans="32:34" ht="18" customHeight="1" x14ac:dyDescent="0.35">
      <c r="AF3057" s="6" t="str">
        <f>Constants!M2944</f>
        <v>Wirral</v>
      </c>
      <c r="AG3057" s="6" t="str">
        <f>Constants!N2944</f>
        <v>W</v>
      </c>
      <c r="AH3057" s="6" t="str">
        <f>Constants!O2944</f>
        <v>M0342 : We Are With You - Liverpool Integrated Treatment Service</v>
      </c>
    </row>
    <row r="3058" spans="32:34" ht="18" customHeight="1" x14ac:dyDescent="0.35">
      <c r="AF3058" s="6" t="str">
        <f>Constants!M2945</f>
        <v>Wirral</v>
      </c>
      <c r="AG3058" s="6" t="str">
        <f>Constants!N2945</f>
        <v>W</v>
      </c>
      <c r="AH3058" s="6" t="str">
        <f>Constants!O2945</f>
        <v>M0346 : CGL St Helens Integrated Recovery Service</v>
      </c>
    </row>
    <row r="3059" spans="32:34" ht="18" customHeight="1" x14ac:dyDescent="0.35">
      <c r="AF3059" s="6" t="str">
        <f>Constants!M2946</f>
        <v>Wirral</v>
      </c>
      <c r="AG3059" s="6" t="str">
        <f>Constants!N2946</f>
        <v>W</v>
      </c>
      <c r="AH3059" s="6" t="str">
        <f>Constants!O2946</f>
        <v>M0357 : Parkland Place Lancashire</v>
      </c>
    </row>
    <row r="3060" spans="32:34" ht="18" customHeight="1" x14ac:dyDescent="0.35">
      <c r="AF3060" s="6" t="str">
        <f>Constants!M2947</f>
        <v>Wirral</v>
      </c>
      <c r="AG3060" s="6" t="str">
        <f>Constants!N2947</f>
        <v>W</v>
      </c>
      <c r="AH3060" s="6" t="str">
        <f>Constants!O2947</f>
        <v>M0367 : YMCA Liverpool and Sefton</v>
      </c>
    </row>
    <row r="3061" spans="32:34" ht="18" customHeight="1" x14ac:dyDescent="0.35">
      <c r="AF3061" s="6" t="str">
        <f>Constants!M2948</f>
        <v>Wirral</v>
      </c>
      <c r="AG3061" s="6" t="str">
        <f>Constants!N2948</f>
        <v>W</v>
      </c>
      <c r="AH3061" s="6" t="str">
        <f>Constants!O2948</f>
        <v>M0375 : Cumbria Addictions Service (Humankind)</v>
      </c>
    </row>
    <row r="3062" spans="32:34" ht="18" customHeight="1" x14ac:dyDescent="0.35">
      <c r="AF3062" s="6" t="str">
        <f>Constants!M2949</f>
        <v>Wirral</v>
      </c>
      <c r="AG3062" s="6" t="str">
        <f>Constants!N2949</f>
        <v>W</v>
      </c>
      <c r="AH3062" s="6" t="str">
        <f>Constants!O2949</f>
        <v>M0555 : Response</v>
      </c>
    </row>
    <row r="3063" spans="32:34" ht="18" customHeight="1" x14ac:dyDescent="0.35">
      <c r="AF3063" s="6" t="str">
        <f>Constants!M2950</f>
        <v>Wirral</v>
      </c>
      <c r="AG3063" s="6" t="str">
        <f>Constants!N2950</f>
        <v>N</v>
      </c>
      <c r="AH3063" s="6" t="str">
        <f>Constants!O2950</f>
        <v>N1016 : Newcastle Treatment and Recovery - Adult</v>
      </c>
    </row>
    <row r="3064" spans="32:34" ht="18" customHeight="1" x14ac:dyDescent="0.35">
      <c r="AF3064" s="6" t="str">
        <f>Constants!M2951</f>
        <v>Wirral</v>
      </c>
      <c r="AG3064" s="6" t="str">
        <f>Constants!N2951</f>
        <v>P</v>
      </c>
      <c r="AH3064" s="6" t="str">
        <f>Constants!O2951</f>
        <v>P1076 : Oxfordshire Roads to Recovery</v>
      </c>
    </row>
    <row r="3065" spans="32:34" ht="18" customHeight="1" x14ac:dyDescent="0.35">
      <c r="AF3065" s="6" t="str">
        <f>Constants!M2952</f>
        <v>Wirral</v>
      </c>
      <c r="AG3065" s="6" t="str">
        <f>Constants!N2952</f>
        <v>R</v>
      </c>
      <c r="AH3065" s="6" t="str">
        <f>Constants!O2952</f>
        <v>R0479 : Staffordshire Inpatients</v>
      </c>
    </row>
    <row r="3066" spans="32:34" ht="18" customHeight="1" x14ac:dyDescent="0.35">
      <c r="AF3066" s="6" t="str">
        <f>Constants!M2953</f>
        <v>Wirral</v>
      </c>
      <c r="AG3066" s="6" t="str">
        <f>Constants!N2953</f>
        <v>T</v>
      </c>
      <c r="AH3066" s="6" t="str">
        <f>Constants!O2953</f>
        <v>T1175 : Derby City Prescribing Service</v>
      </c>
    </row>
    <row r="3067" spans="32:34" ht="18" customHeight="1" x14ac:dyDescent="0.35">
      <c r="AF3067" s="6" t="str">
        <f>Constants!M2954</f>
        <v>Wirral</v>
      </c>
      <c r="AG3067" s="6" t="str">
        <f>Constants!N2954</f>
        <v>T</v>
      </c>
      <c r="AH3067" s="6" t="str">
        <f>Constants!O2954</f>
        <v>T1224 : New Oakwood Lodge - Derby Rehab (Phoenix Futures)</v>
      </c>
    </row>
    <row r="3068" spans="32:34" ht="18" customHeight="1" x14ac:dyDescent="0.35">
      <c r="AF3068" s="6" t="str">
        <f>Constants!M2955</f>
        <v>Wirral</v>
      </c>
      <c r="AG3068" s="6" t="str">
        <f>Constants!N2955</f>
        <v>U</v>
      </c>
      <c r="AH3068" s="6" t="str">
        <f>Constants!O2955</f>
        <v>U0430 : Oasis Recovery Communities Bradford</v>
      </c>
    </row>
    <row r="3069" spans="32:34" ht="18" customHeight="1" x14ac:dyDescent="0.35">
      <c r="AF3069" s="6" t="str">
        <f>Constants!M2956</f>
        <v>Wirral</v>
      </c>
      <c r="AG3069" s="6" t="str">
        <f>Constants!N2956</f>
        <v>U</v>
      </c>
      <c r="AH3069" s="6" t="str">
        <f>Constants!O2956</f>
        <v>U0514 : Phoenix Futures Sheffield Adult Service</v>
      </c>
    </row>
    <row r="3070" spans="32:34" ht="18" customHeight="1" x14ac:dyDescent="0.35">
      <c r="AF3070" s="6" t="str">
        <f>Constants!M2957</f>
        <v>Wirral</v>
      </c>
      <c r="AG3070" s="6" t="str">
        <f>Constants!N2957</f>
        <v>U</v>
      </c>
      <c r="AH3070" s="6" t="str">
        <f>Constants!O2957</f>
        <v>U0635 : Barnsley Substance Misuse Service (Humankind)</v>
      </c>
    </row>
    <row r="3071" spans="32:34" ht="18" customHeight="1" x14ac:dyDescent="0.35">
      <c r="AF3071" s="6" t="str">
        <f>Constants!M2958</f>
        <v>Wirral</v>
      </c>
      <c r="AG3071" s="6" t="str">
        <f>Constants!N2958</f>
        <v>W</v>
      </c>
      <c r="AH3071" s="6" t="str">
        <f>Constants!O2958</f>
        <v>W0017 : PENC Stockport CDT</v>
      </c>
    </row>
    <row r="3072" spans="32:34" ht="18" customHeight="1" x14ac:dyDescent="0.35">
      <c r="AF3072" s="6" t="str">
        <f>Constants!M2959</f>
        <v>Wirral</v>
      </c>
      <c r="AG3072" s="6" t="str">
        <f>Constants!N2959</f>
        <v>W</v>
      </c>
      <c r="AH3072" s="6" t="str">
        <f>Constants!O2959</f>
        <v>W0444 : Turning Point Smithfield Detox</v>
      </c>
    </row>
    <row r="3073" spans="32:34" ht="18" customHeight="1" x14ac:dyDescent="0.35">
      <c r="AF3073" s="6" t="str">
        <f>Constants!M2960</f>
        <v>Wokingham</v>
      </c>
      <c r="AG3073" s="6" t="str">
        <f>Constants!N2960</f>
        <v>P</v>
      </c>
      <c r="AH3073" s="6" t="str">
        <f>Constants!O2960</f>
        <v>P0034 : Yeldall Manor</v>
      </c>
    </row>
    <row r="3074" spans="32:34" ht="18" customHeight="1" x14ac:dyDescent="0.35">
      <c r="AF3074" s="6" t="str">
        <f>Constants!M2961</f>
        <v>Wokingham</v>
      </c>
      <c r="AG3074" s="6" t="str">
        <f>Constants!N2961</f>
        <v>P</v>
      </c>
      <c r="AH3074" s="6" t="str">
        <f>Constants!O2961</f>
        <v>P0523 : ANA</v>
      </c>
    </row>
    <row r="3075" spans="32:34" ht="18" customHeight="1" x14ac:dyDescent="0.35">
      <c r="AF3075" s="6" t="str">
        <f>Constants!M2962</f>
        <v>Wokingham</v>
      </c>
      <c r="AG3075" s="6" t="str">
        <f>Constants!N2962</f>
        <v>P</v>
      </c>
      <c r="AH3075" s="6" t="str">
        <f>Constants!O2962</f>
        <v>P1081 : Basingstoke - Inclusion Recovery Hampshire</v>
      </c>
    </row>
    <row r="3076" spans="32:34" ht="18" customHeight="1" x14ac:dyDescent="0.35">
      <c r="AF3076" s="6" t="str">
        <f>Constants!M2963</f>
        <v>Wokingham</v>
      </c>
      <c r="AG3076" s="6" t="str">
        <f>Constants!N2963</f>
        <v>P</v>
      </c>
      <c r="AH3076" s="6" t="str">
        <f>Constants!O2963</f>
        <v>P1098 : Cranstoun RBWM</v>
      </c>
    </row>
    <row r="3077" spans="32:34" ht="18" customHeight="1" x14ac:dyDescent="0.35">
      <c r="AF3077" s="6" t="str">
        <f>Constants!M2964</f>
        <v>Wokingham</v>
      </c>
      <c r="AG3077" s="6" t="str">
        <f>Constants!N2964</f>
        <v>P</v>
      </c>
      <c r="AH3077" s="6" t="str">
        <f>Constants!O2964</f>
        <v>P1112 : CGL Reading</v>
      </c>
    </row>
    <row r="3078" spans="32:34" ht="18" customHeight="1" x14ac:dyDescent="0.35">
      <c r="AF3078" s="6" t="str">
        <f>Constants!M2965</f>
        <v>Wokingham</v>
      </c>
      <c r="AG3078" s="6" t="str">
        <f>Constants!N2965</f>
        <v>P</v>
      </c>
      <c r="AH3078" s="6" t="str">
        <f>Constants!O2965</f>
        <v>P1116 : Cranstoun Wokingham Adults</v>
      </c>
    </row>
    <row r="3079" spans="32:34" ht="18" customHeight="1" x14ac:dyDescent="0.35">
      <c r="AF3079" s="6" t="str">
        <f>Constants!M2966</f>
        <v>Wokingham</v>
      </c>
      <c r="AG3079" s="6" t="str">
        <f>Constants!N2966</f>
        <v>P</v>
      </c>
      <c r="AH3079" s="6" t="str">
        <f>Constants!O2966</f>
        <v>P1117 : Here4YOUth Wokingham</v>
      </c>
    </row>
    <row r="3080" spans="32:34" ht="18" customHeight="1" x14ac:dyDescent="0.35">
      <c r="AF3080" s="6" t="str">
        <f>Constants!M2967</f>
        <v>Wokingham</v>
      </c>
      <c r="AG3080" s="6" t="str">
        <f>Constants!N2967</f>
        <v>P</v>
      </c>
      <c r="AH3080" s="6" t="str">
        <f>Constants!O2967</f>
        <v>P1118 : Inclusion IPD</v>
      </c>
    </row>
    <row r="3081" spans="32:34" ht="18" customHeight="1" x14ac:dyDescent="0.35">
      <c r="AF3081" s="6" t="str">
        <f>Constants!M2968</f>
        <v>Wokingham</v>
      </c>
      <c r="AG3081" s="6" t="str">
        <f>Constants!N2968</f>
        <v>S</v>
      </c>
      <c r="AH3081" s="6" t="str">
        <f>Constants!O2968</f>
        <v>SL205 : PostScript360</v>
      </c>
    </row>
    <row r="3082" spans="32:34" ht="18" customHeight="1" x14ac:dyDescent="0.35">
      <c r="AF3082" s="6" t="str">
        <f>Constants!M2969</f>
        <v>Wolverhampton</v>
      </c>
      <c r="AG3082" s="6" t="str">
        <f>Constants!N2969</f>
        <v>P</v>
      </c>
      <c r="AH3082" s="6" t="str">
        <f>Constants!O2969</f>
        <v>P1126 : Phoenix Futures Ophelia House</v>
      </c>
    </row>
    <row r="3083" spans="32:34" ht="18" customHeight="1" x14ac:dyDescent="0.35">
      <c r="AF3083" s="6" t="str">
        <f>Constants!M2970</f>
        <v>Wolverhampton</v>
      </c>
      <c r="AG3083" s="6" t="str">
        <f>Constants!N2970</f>
        <v>R</v>
      </c>
      <c r="AH3083" s="6" t="str">
        <f>Constants!O2970</f>
        <v>R0036 : CGL Dudley Atlantic Recovery Centre</v>
      </c>
    </row>
    <row r="3084" spans="32:34" ht="18" customHeight="1" x14ac:dyDescent="0.35">
      <c r="AF3084" s="6" t="str">
        <f>Constants!M2971</f>
        <v>Wolverhampton</v>
      </c>
      <c r="AG3084" s="6" t="str">
        <f>Constants!N2971</f>
        <v>R</v>
      </c>
      <c r="AH3084" s="6" t="str">
        <f>Constants!O2971</f>
        <v>R0092 : BAC O'Connor</v>
      </c>
    </row>
    <row r="3085" spans="32:34" ht="18" customHeight="1" x14ac:dyDescent="0.35">
      <c r="AF3085" s="6" t="str">
        <f>Constants!M2972</f>
        <v>Wolverhampton</v>
      </c>
      <c r="AG3085" s="6" t="str">
        <f>Constants!N2972</f>
        <v>R</v>
      </c>
      <c r="AH3085" s="6" t="str">
        <f>Constants!O2972</f>
        <v>R0468 : Recovery Wolverhampton (Adult)</v>
      </c>
    </row>
    <row r="3086" spans="32:34" ht="18" customHeight="1" x14ac:dyDescent="0.35">
      <c r="AF3086" s="6" t="str">
        <f>Constants!M2973</f>
        <v>Wolverhampton</v>
      </c>
      <c r="AG3086" s="6" t="str">
        <f>Constants!N2973</f>
        <v>R</v>
      </c>
      <c r="AH3086" s="6" t="str">
        <f>Constants!O2973</f>
        <v>R0469 : Recovery Wolverhampton (YP)</v>
      </c>
    </row>
    <row r="3087" spans="32:34" ht="18" customHeight="1" x14ac:dyDescent="0.35">
      <c r="AF3087" s="6" t="str">
        <f>Constants!M2974</f>
        <v>Wolverhampton</v>
      </c>
      <c r="AG3087" s="6" t="str">
        <f>Constants!N2974</f>
        <v>R</v>
      </c>
      <c r="AH3087" s="6" t="str">
        <f>Constants!O2974</f>
        <v>R0472 : Livingstone House</v>
      </c>
    </row>
    <row r="3088" spans="32:34" ht="18" customHeight="1" x14ac:dyDescent="0.35">
      <c r="AF3088" s="6" t="str">
        <f>Constants!M2975</f>
        <v>Wolverhampton</v>
      </c>
      <c r="AG3088" s="6" t="str">
        <f>Constants!N2975</f>
        <v>R</v>
      </c>
      <c r="AH3088" s="6" t="str">
        <f>Constants!O2975</f>
        <v>R0473 : IRiS</v>
      </c>
    </row>
    <row r="3089" spans="32:34" ht="18" customHeight="1" x14ac:dyDescent="0.35">
      <c r="AF3089" s="6" t="str">
        <f>Constants!M2976</f>
        <v>Wolverhampton</v>
      </c>
      <c r="AG3089" s="6" t="str">
        <f>Constants!N2976</f>
        <v>R</v>
      </c>
      <c r="AH3089" s="6" t="str">
        <f>Constants!O2976</f>
        <v>R0479 : Staffordshire Inpatients</v>
      </c>
    </row>
    <row r="3090" spans="32:34" ht="18" customHeight="1" x14ac:dyDescent="0.35">
      <c r="AF3090" s="6" t="str">
        <f>Constants!M2977</f>
        <v>Wolverhampton</v>
      </c>
      <c r="AG3090" s="6" t="str">
        <f>Constants!N2977</f>
        <v>R</v>
      </c>
      <c r="AH3090" s="6" t="str">
        <f>Constants!O2977</f>
        <v>R0485 : CGL Birmingham ROR - Selly Oak/Northfield</v>
      </c>
    </row>
    <row r="3091" spans="32:34" ht="18" customHeight="1" x14ac:dyDescent="0.35">
      <c r="AF3091" s="6" t="str">
        <f>Constants!M2978</f>
        <v>Wolverhampton</v>
      </c>
      <c r="AG3091" s="6" t="str">
        <f>Constants!N2978</f>
        <v>R</v>
      </c>
      <c r="AH3091" s="6" t="str">
        <f>Constants!O2978</f>
        <v>R0487 : CGL Birmingham ROR - Park House</v>
      </c>
    </row>
    <row r="3092" spans="32:34" ht="18" customHeight="1" x14ac:dyDescent="0.35">
      <c r="AF3092" s="6" t="str">
        <f>Constants!M2979</f>
        <v>Wolverhampton</v>
      </c>
      <c r="AG3092" s="6" t="str">
        <f>Constants!N2979</f>
        <v>R</v>
      </c>
      <c r="AH3092" s="6" t="str">
        <f>Constants!O2979</f>
        <v>R0488 : Worcestershire Recovery Partnership (Adult)</v>
      </c>
    </row>
    <row r="3093" spans="32:34" ht="18" customHeight="1" x14ac:dyDescent="0.35">
      <c r="AF3093" s="6" t="str">
        <f>Constants!M2980</f>
        <v>Wolverhampton</v>
      </c>
      <c r="AG3093" s="6" t="str">
        <f>Constants!N2980</f>
        <v>R</v>
      </c>
      <c r="AH3093" s="6" t="str">
        <f>Constants!O2980</f>
        <v>R0491 : CGL Walsall the Beacon Adult</v>
      </c>
    </row>
    <row r="3094" spans="32:34" ht="18" customHeight="1" x14ac:dyDescent="0.35">
      <c r="AF3094" s="6" t="str">
        <f>Constants!M2981</f>
        <v>Wolverhampton</v>
      </c>
      <c r="AG3094" s="6" t="str">
        <f>Constants!N2981</f>
        <v>R</v>
      </c>
      <c r="AH3094" s="6" t="str">
        <f>Constants!O2981</f>
        <v>R0512 : Humankind Staffordshire</v>
      </c>
    </row>
    <row r="3095" spans="32:34" ht="18" customHeight="1" x14ac:dyDescent="0.35">
      <c r="AF3095" s="6" t="str">
        <f>Constants!M2982</f>
        <v>Wolverhampton</v>
      </c>
      <c r="AG3095" s="6" t="str">
        <f>Constants!N2982</f>
        <v>S</v>
      </c>
      <c r="AH3095" s="6" t="str">
        <f>Constants!O2982</f>
        <v>SO203 : Forward Trust - Clouds House</v>
      </c>
    </row>
    <row r="3096" spans="32:34" ht="18" customHeight="1" x14ac:dyDescent="0.35">
      <c r="AF3096" s="6" t="str">
        <f>Constants!M2983</f>
        <v>Worcestershire</v>
      </c>
      <c r="AG3096" s="6" t="str">
        <f>Constants!N2983</f>
        <v>W</v>
      </c>
      <c r="AH3096" s="6" t="str">
        <f>Constants!O2983</f>
        <v>M0022 : Kaleidoscope Birchwood</v>
      </c>
    </row>
    <row r="3097" spans="32:34" ht="18" customHeight="1" x14ac:dyDescent="0.35">
      <c r="AF3097" s="6" t="str">
        <f>Constants!M2984</f>
        <v>Worcestershire</v>
      </c>
      <c r="AG3097" s="6" t="str">
        <f>Constants!N2984</f>
        <v>W</v>
      </c>
      <c r="AH3097" s="6" t="str">
        <f>Constants!O2984</f>
        <v>M0321 : Tom Harrison House</v>
      </c>
    </row>
    <row r="3098" spans="32:34" ht="18" customHeight="1" x14ac:dyDescent="0.35">
      <c r="AF3098" s="6" t="str">
        <f>Constants!M2985</f>
        <v>Worcestershire</v>
      </c>
      <c r="AG3098" s="6" t="str">
        <f>Constants!N2985</f>
        <v>W</v>
      </c>
      <c r="AH3098" s="6" t="str">
        <f>Constants!O2985</f>
        <v>M0341 : The Pavilion</v>
      </c>
    </row>
    <row r="3099" spans="32:34" ht="18" customHeight="1" x14ac:dyDescent="0.35">
      <c r="AF3099" s="6" t="str">
        <f>Constants!M2986</f>
        <v>Worcestershire</v>
      </c>
      <c r="AG3099" s="6" t="str">
        <f>Constants!N2986</f>
        <v>P</v>
      </c>
      <c r="AH3099" s="6" t="str">
        <f>Constants!O2986</f>
        <v>P0034 : Yeldall Manor</v>
      </c>
    </row>
    <row r="3100" spans="32:34" ht="18" customHeight="1" x14ac:dyDescent="0.35">
      <c r="AF3100" s="6" t="str">
        <f>Constants!M2987</f>
        <v>Worcestershire</v>
      </c>
      <c r="AG3100" s="6" t="str">
        <f>Constants!N2987</f>
        <v>Q</v>
      </c>
      <c r="AH3100" s="6" t="str">
        <f>Constants!O2987</f>
        <v>Q1647 : Via - Passmores House</v>
      </c>
    </row>
    <row r="3101" spans="32:34" ht="18" customHeight="1" x14ac:dyDescent="0.35">
      <c r="AF3101" s="6" t="str">
        <f>Constants!M2988</f>
        <v>Worcestershire</v>
      </c>
      <c r="AG3101" s="6" t="str">
        <f>Constants!N2988</f>
        <v>R</v>
      </c>
      <c r="AH3101" s="6" t="str">
        <f>Constants!O2988</f>
        <v>R0036 : CGL Dudley Atlantic Recovery Centre</v>
      </c>
    </row>
    <row r="3102" spans="32:34" ht="18" customHeight="1" x14ac:dyDescent="0.35">
      <c r="AF3102" s="6" t="str">
        <f>Constants!M2989</f>
        <v>Worcestershire</v>
      </c>
      <c r="AG3102" s="6" t="str">
        <f>Constants!N2989</f>
        <v>R</v>
      </c>
      <c r="AH3102" s="6" t="str">
        <f>Constants!O2989</f>
        <v>R0092 : BAC O'Connor</v>
      </c>
    </row>
    <row r="3103" spans="32:34" ht="18" customHeight="1" x14ac:dyDescent="0.35">
      <c r="AF3103" s="6" t="str">
        <f>Constants!M2990</f>
        <v>Worcestershire</v>
      </c>
      <c r="AG3103" s="6" t="str">
        <f>Constants!N2990</f>
        <v>R</v>
      </c>
      <c r="AH3103" s="6" t="str">
        <f>Constants!O2990</f>
        <v>R0468 : Recovery Wolverhampton (Adult)</v>
      </c>
    </row>
    <row r="3104" spans="32:34" ht="18" customHeight="1" x14ac:dyDescent="0.35">
      <c r="AF3104" s="6" t="str">
        <f>Constants!M2991</f>
        <v>Worcestershire</v>
      </c>
      <c r="AG3104" s="6" t="str">
        <f>Constants!N2991</f>
        <v>R</v>
      </c>
      <c r="AH3104" s="6" t="str">
        <f>Constants!O2991</f>
        <v>R0472 : Livingstone House</v>
      </c>
    </row>
    <row r="3105" spans="32:34" ht="18" customHeight="1" x14ac:dyDescent="0.35">
      <c r="AF3105" s="6" t="str">
        <f>Constants!M2992</f>
        <v>Worcestershire</v>
      </c>
      <c r="AG3105" s="6" t="str">
        <f>Constants!N2992</f>
        <v>R</v>
      </c>
      <c r="AH3105" s="6" t="str">
        <f>Constants!O2992</f>
        <v>R0473 : IRiS</v>
      </c>
    </row>
    <row r="3106" spans="32:34" ht="18" customHeight="1" x14ac:dyDescent="0.35">
      <c r="AF3106" s="6" t="str">
        <f>Constants!M2993</f>
        <v>Worcestershire</v>
      </c>
      <c r="AG3106" s="6" t="str">
        <f>Constants!N2993</f>
        <v>R</v>
      </c>
      <c r="AH3106" s="6" t="str">
        <f>Constants!O2993</f>
        <v>R0480 : SIAS (Adult)</v>
      </c>
    </row>
    <row r="3107" spans="32:34" ht="18" customHeight="1" x14ac:dyDescent="0.35">
      <c r="AF3107" s="6" t="str">
        <f>Constants!M2994</f>
        <v>Worcestershire</v>
      </c>
      <c r="AG3107" s="6" t="str">
        <f>Constants!N2994</f>
        <v>R</v>
      </c>
      <c r="AH3107" s="6" t="str">
        <f>Constants!O2994</f>
        <v>R0487 : CGL Birmingham ROR - Park House</v>
      </c>
    </row>
    <row r="3108" spans="32:34" ht="18" customHeight="1" x14ac:dyDescent="0.35">
      <c r="AF3108" s="6" t="str">
        <f>Constants!M2995</f>
        <v>Worcestershire</v>
      </c>
      <c r="AG3108" s="6" t="str">
        <f>Constants!N2995</f>
        <v>R</v>
      </c>
      <c r="AH3108" s="6" t="str">
        <f>Constants!O2995</f>
        <v>R0488 : Worcestershire Recovery Partnership (Adult)</v>
      </c>
    </row>
    <row r="3109" spans="32:34" ht="18" customHeight="1" x14ac:dyDescent="0.35">
      <c r="AF3109" s="6" t="str">
        <f>Constants!M2996</f>
        <v>Worcestershire</v>
      </c>
      <c r="AG3109" s="6" t="str">
        <f>Constants!N2996</f>
        <v>R</v>
      </c>
      <c r="AH3109" s="6" t="str">
        <f>Constants!O2996</f>
        <v>R0489 : Here4YOUth Worcestershire</v>
      </c>
    </row>
    <row r="3110" spans="32:34" ht="18" customHeight="1" x14ac:dyDescent="0.35">
      <c r="AF3110" s="6" t="str">
        <f>Constants!M2997</f>
        <v>Worcestershire</v>
      </c>
      <c r="AG3110" s="6" t="str">
        <f>Constants!N2997</f>
        <v>R</v>
      </c>
      <c r="AH3110" s="6" t="str">
        <f>Constants!O2997</f>
        <v>R0490 : New Leaf Recovery</v>
      </c>
    </row>
    <row r="3111" spans="32:34" ht="18" customHeight="1" x14ac:dyDescent="0.35">
      <c r="AF3111" s="6" t="str">
        <f>Constants!M2998</f>
        <v>Worcestershire</v>
      </c>
      <c r="AG3111" s="6" t="str">
        <f>Constants!N2998</f>
        <v>R</v>
      </c>
      <c r="AH3111" s="6" t="str">
        <f>Constants!O2998</f>
        <v>R0507 : Inclusion Telford Adult Service (Telford STARS)</v>
      </c>
    </row>
    <row r="3112" spans="32:34" ht="18" customHeight="1" x14ac:dyDescent="0.35">
      <c r="AF3112" s="6" t="str">
        <f>Constants!M2999</f>
        <v>Worcestershire</v>
      </c>
      <c r="AG3112" s="6" t="str">
        <f>Constants!N2999</f>
        <v>R</v>
      </c>
      <c r="AH3112" s="6" t="str">
        <f>Constants!O2999</f>
        <v>R0512 : Humankind Staffordshire</v>
      </c>
    </row>
    <row r="3113" spans="32:34" ht="18" customHeight="1" x14ac:dyDescent="0.35">
      <c r="AF3113" s="6" t="str">
        <f>Constants!M3000</f>
        <v>Worcestershire</v>
      </c>
      <c r="AG3113" s="6" t="str">
        <f>Constants!N3000</f>
        <v>R</v>
      </c>
      <c r="AH3113" s="6" t="str">
        <f>Constants!O3000</f>
        <v>R0514 : Turning Point Adult</v>
      </c>
    </row>
    <row r="3114" spans="32:34" ht="18" customHeight="1" x14ac:dyDescent="0.35">
      <c r="AF3114" s="6">
        <f>Constants!M3001</f>
        <v>0</v>
      </c>
      <c r="AG3114" s="6">
        <f>Constants!N3001</f>
        <v>0</v>
      </c>
      <c r="AH3114" s="6">
        <f>Constants!O3001</f>
        <v>0</v>
      </c>
    </row>
    <row r="3115" spans="32:34" ht="18" customHeight="1" x14ac:dyDescent="0.35">
      <c r="AF3115" s="6">
        <f>Constants!M3002</f>
        <v>0</v>
      </c>
      <c r="AG3115" s="6">
        <f>Constants!N3002</f>
        <v>0</v>
      </c>
      <c r="AH3115" s="6">
        <f>Constants!O3002</f>
        <v>0</v>
      </c>
    </row>
    <row r="3116" spans="32:34" ht="18" customHeight="1" x14ac:dyDescent="0.35">
      <c r="AF3116" s="6">
        <f>Constants!M3003</f>
        <v>0</v>
      </c>
      <c r="AG3116" s="6">
        <f>Constants!N3003</f>
        <v>0</v>
      </c>
      <c r="AH3116" s="6">
        <f>Constants!O3003</f>
        <v>0</v>
      </c>
    </row>
    <row r="3117" spans="32:34" ht="18" customHeight="1" x14ac:dyDescent="0.35">
      <c r="AF3117" s="6">
        <f>Constants!M3004</f>
        <v>0</v>
      </c>
      <c r="AG3117" s="6">
        <f>Constants!N3004</f>
        <v>0</v>
      </c>
      <c r="AH3117" s="6">
        <f>Constants!O3004</f>
        <v>0</v>
      </c>
    </row>
    <row r="3118" spans="32:34" ht="18" customHeight="1" x14ac:dyDescent="0.35">
      <c r="AF3118" s="6">
        <f>Constants!M3005</f>
        <v>0</v>
      </c>
      <c r="AG3118" s="6">
        <f>Constants!N3005</f>
        <v>0</v>
      </c>
      <c r="AH3118" s="6">
        <f>Constants!O3005</f>
        <v>0</v>
      </c>
    </row>
    <row r="3119" spans="32:34" ht="18" customHeight="1" x14ac:dyDescent="0.35">
      <c r="AF3119" s="6">
        <f>Constants!M3006</f>
        <v>0</v>
      </c>
      <c r="AG3119" s="6">
        <f>Constants!N3006</f>
        <v>0</v>
      </c>
      <c r="AH3119" s="6">
        <f>Constants!O3006</f>
        <v>0</v>
      </c>
    </row>
    <row r="3120" spans="32:34" ht="18" customHeight="1" x14ac:dyDescent="0.35">
      <c r="AF3120" s="6">
        <f>Constants!M3007</f>
        <v>0</v>
      </c>
      <c r="AG3120" s="6">
        <f>Constants!N3007</f>
        <v>0</v>
      </c>
      <c r="AH3120" s="6">
        <f>Constants!O3007</f>
        <v>0</v>
      </c>
    </row>
    <row r="3121" spans="32:34" ht="18" customHeight="1" x14ac:dyDescent="0.35">
      <c r="AF3121" s="6">
        <f>Constants!M3008</f>
        <v>0</v>
      </c>
      <c r="AG3121" s="6">
        <f>Constants!N3008</f>
        <v>0</v>
      </c>
      <c r="AH3121" s="6">
        <f>Constants!O3008</f>
        <v>0</v>
      </c>
    </row>
    <row r="3122" spans="32:34" ht="18" customHeight="1" x14ac:dyDescent="0.35">
      <c r="AF3122" s="6">
        <f>Constants!M3009</f>
        <v>0</v>
      </c>
      <c r="AG3122" s="6">
        <f>Constants!N3009</f>
        <v>0</v>
      </c>
      <c r="AH3122" s="6">
        <f>Constants!O3009</f>
        <v>0</v>
      </c>
    </row>
    <row r="3123" spans="32:34" ht="18" customHeight="1" x14ac:dyDescent="0.35">
      <c r="AF3123" s="6">
        <f>Constants!M3010</f>
        <v>0</v>
      </c>
      <c r="AG3123" s="6">
        <f>Constants!N3010</f>
        <v>0</v>
      </c>
      <c r="AH3123" s="6">
        <f>Constants!O3010</f>
        <v>0</v>
      </c>
    </row>
    <row r="3124" spans="32:34" ht="18" customHeight="1" x14ac:dyDescent="0.35">
      <c r="AF3124" s="6">
        <f>Constants!M3011</f>
        <v>0</v>
      </c>
      <c r="AG3124" s="6">
        <f>Constants!N3011</f>
        <v>0</v>
      </c>
      <c r="AH3124" s="6">
        <f>Constants!O3011</f>
        <v>0</v>
      </c>
    </row>
    <row r="3125" spans="32:34" ht="18" customHeight="1" x14ac:dyDescent="0.35">
      <c r="AF3125" s="6">
        <f>Constants!M3012</f>
        <v>0</v>
      </c>
      <c r="AG3125" s="6">
        <f>Constants!N3012</f>
        <v>0</v>
      </c>
      <c r="AH3125" s="6">
        <f>Constants!O3012</f>
        <v>0</v>
      </c>
    </row>
    <row r="3126" spans="32:34" ht="18" customHeight="1" x14ac:dyDescent="0.35">
      <c r="AF3126" s="6">
        <f>Constants!M3013</f>
        <v>0</v>
      </c>
      <c r="AG3126" s="6">
        <f>Constants!N3013</f>
        <v>0</v>
      </c>
      <c r="AH3126" s="6">
        <f>Constants!O3013</f>
        <v>0</v>
      </c>
    </row>
    <row r="3127" spans="32:34" ht="18" customHeight="1" x14ac:dyDescent="0.35">
      <c r="AF3127" s="6">
        <f>Constants!M3014</f>
        <v>0</v>
      </c>
      <c r="AG3127" s="6">
        <f>Constants!N3014</f>
        <v>0</v>
      </c>
      <c r="AH3127" s="6">
        <f>Constants!O3014</f>
        <v>0</v>
      </c>
    </row>
    <row r="3128" spans="32:34" ht="18" customHeight="1" x14ac:dyDescent="0.35">
      <c r="AF3128" s="6">
        <f>Constants!M3015</f>
        <v>0</v>
      </c>
      <c r="AG3128" s="6">
        <f>Constants!N3015</f>
        <v>0</v>
      </c>
      <c r="AH3128" s="6">
        <f>Constants!O3015</f>
        <v>0</v>
      </c>
    </row>
    <row r="3129" spans="32:34" ht="18" customHeight="1" x14ac:dyDescent="0.35">
      <c r="AF3129" s="6">
        <f>Constants!M3016</f>
        <v>0</v>
      </c>
      <c r="AG3129" s="6">
        <f>Constants!N3016</f>
        <v>0</v>
      </c>
      <c r="AH3129" s="6">
        <f>Constants!O3016</f>
        <v>0</v>
      </c>
    </row>
    <row r="3130" spans="32:34" ht="18" customHeight="1" x14ac:dyDescent="0.35">
      <c r="AF3130" s="6">
        <f>Constants!M3017</f>
        <v>0</v>
      </c>
      <c r="AG3130" s="6">
        <f>Constants!N3017</f>
        <v>0</v>
      </c>
      <c r="AH3130" s="6">
        <f>Constants!O3017</f>
        <v>0</v>
      </c>
    </row>
    <row r="3131" spans="32:34" ht="18" customHeight="1" x14ac:dyDescent="0.35">
      <c r="AF3131" s="6">
        <f>Constants!M3018</f>
        <v>0</v>
      </c>
      <c r="AG3131" s="6">
        <f>Constants!N3018</f>
        <v>0</v>
      </c>
      <c r="AH3131" s="6">
        <f>Constants!O3018</f>
        <v>0</v>
      </c>
    </row>
    <row r="3132" spans="32:34" ht="18" customHeight="1" x14ac:dyDescent="0.35">
      <c r="AF3132" s="6">
        <f>Constants!M3019</f>
        <v>0</v>
      </c>
      <c r="AG3132" s="6">
        <f>Constants!N3019</f>
        <v>0</v>
      </c>
      <c r="AH3132" s="6">
        <f>Constants!O3019</f>
        <v>0</v>
      </c>
    </row>
    <row r="3133" spans="32:34" ht="18" customHeight="1" x14ac:dyDescent="0.35">
      <c r="AF3133" s="6">
        <f>Constants!M3020</f>
        <v>0</v>
      </c>
      <c r="AG3133" s="6">
        <f>Constants!N3020</f>
        <v>0</v>
      </c>
      <c r="AH3133" s="6">
        <f>Constants!O3020</f>
        <v>0</v>
      </c>
    </row>
    <row r="3134" spans="32:34" ht="18" customHeight="1" x14ac:dyDescent="0.35">
      <c r="AF3134" s="6">
        <f>Constants!M3021</f>
        <v>0</v>
      </c>
      <c r="AG3134" s="6">
        <f>Constants!N3021</f>
        <v>0</v>
      </c>
      <c r="AH3134" s="6">
        <f>Constants!O3021</f>
        <v>0</v>
      </c>
    </row>
    <row r="3135" spans="32:34" ht="18" customHeight="1" x14ac:dyDescent="0.35">
      <c r="AF3135" s="6">
        <f>Constants!M3022</f>
        <v>0</v>
      </c>
      <c r="AG3135" s="6">
        <f>Constants!N3022</f>
        <v>0</v>
      </c>
      <c r="AH3135" s="6">
        <f>Constants!O3022</f>
        <v>0</v>
      </c>
    </row>
    <row r="3136" spans="32:34" ht="18" customHeight="1" x14ac:dyDescent="0.35">
      <c r="AF3136" s="6">
        <f>Constants!M3023</f>
        <v>0</v>
      </c>
      <c r="AG3136" s="6">
        <f>Constants!N3023</f>
        <v>0</v>
      </c>
      <c r="AH3136" s="6">
        <f>Constants!O3023</f>
        <v>0</v>
      </c>
    </row>
    <row r="3137" spans="32:34" ht="18" customHeight="1" x14ac:dyDescent="0.35">
      <c r="AF3137" s="6">
        <f>Constants!M3024</f>
        <v>0</v>
      </c>
      <c r="AG3137" s="6">
        <f>Constants!N3024</f>
        <v>0</v>
      </c>
      <c r="AH3137" s="6">
        <f>Constants!O3024</f>
        <v>0</v>
      </c>
    </row>
    <row r="3138" spans="32:34" ht="18" customHeight="1" x14ac:dyDescent="0.35">
      <c r="AF3138" s="6">
        <f>Constants!M3025</f>
        <v>0</v>
      </c>
      <c r="AG3138" s="6">
        <f>Constants!N3025</f>
        <v>0</v>
      </c>
      <c r="AH3138" s="6">
        <f>Constants!O3025</f>
        <v>0</v>
      </c>
    </row>
    <row r="3139" spans="32:34" ht="18" customHeight="1" x14ac:dyDescent="0.35">
      <c r="AF3139" s="6">
        <f>Constants!M3026</f>
        <v>0</v>
      </c>
      <c r="AG3139" s="6">
        <f>Constants!N3026</f>
        <v>0</v>
      </c>
      <c r="AH3139" s="6">
        <f>Constants!O3026</f>
        <v>0</v>
      </c>
    </row>
    <row r="3140" spans="32:34" ht="18" customHeight="1" x14ac:dyDescent="0.35">
      <c r="AF3140" s="6">
        <f>Constants!M3027</f>
        <v>0</v>
      </c>
      <c r="AG3140" s="6">
        <f>Constants!N3027</f>
        <v>0</v>
      </c>
      <c r="AH3140" s="6">
        <f>Constants!O3027</f>
        <v>0</v>
      </c>
    </row>
    <row r="3141" spans="32:34" ht="18" customHeight="1" x14ac:dyDescent="0.35">
      <c r="AF3141" s="6">
        <f>Constants!M3028</f>
        <v>0</v>
      </c>
      <c r="AG3141" s="6">
        <f>Constants!N3028</f>
        <v>0</v>
      </c>
      <c r="AH3141" s="6">
        <f>Constants!O3028</f>
        <v>0</v>
      </c>
    </row>
    <row r="3142" spans="32:34" ht="18" customHeight="1" x14ac:dyDescent="0.35">
      <c r="AF3142" s="6">
        <f>Constants!M3029</f>
        <v>0</v>
      </c>
      <c r="AG3142" s="6">
        <f>Constants!N3029</f>
        <v>0</v>
      </c>
      <c r="AH3142" s="6">
        <f>Constants!O3029</f>
        <v>0</v>
      </c>
    </row>
    <row r="3143" spans="32:34" ht="18" customHeight="1" x14ac:dyDescent="0.35">
      <c r="AF3143" s="6">
        <f>Constants!M3030</f>
        <v>0</v>
      </c>
      <c r="AG3143" s="6">
        <f>Constants!N3030</f>
        <v>0</v>
      </c>
      <c r="AH3143" s="6">
        <f>Constants!O3030</f>
        <v>0</v>
      </c>
    </row>
    <row r="3144" spans="32:34" ht="18" customHeight="1" x14ac:dyDescent="0.35">
      <c r="AF3144" s="6">
        <f>Constants!M3031</f>
        <v>0</v>
      </c>
      <c r="AG3144" s="6">
        <f>Constants!N3031</f>
        <v>0</v>
      </c>
      <c r="AH3144" s="6">
        <f>Constants!O3031</f>
        <v>0</v>
      </c>
    </row>
    <row r="3145" spans="32:34" ht="18" customHeight="1" x14ac:dyDescent="0.35">
      <c r="AF3145" s="6">
        <f>Constants!M3032</f>
        <v>0</v>
      </c>
      <c r="AG3145" s="6">
        <f>Constants!N3032</f>
        <v>0</v>
      </c>
      <c r="AH3145" s="6">
        <f>Constants!O3032</f>
        <v>0</v>
      </c>
    </row>
    <row r="3146" spans="32:34" ht="18" customHeight="1" x14ac:dyDescent="0.35">
      <c r="AF3146" s="6">
        <f>Constants!M3033</f>
        <v>0</v>
      </c>
      <c r="AG3146" s="6">
        <f>Constants!N3033</f>
        <v>0</v>
      </c>
      <c r="AH3146" s="6">
        <f>Constants!O3033</f>
        <v>0</v>
      </c>
    </row>
    <row r="3147" spans="32:34" ht="18" customHeight="1" x14ac:dyDescent="0.35">
      <c r="AF3147" s="6">
        <f>Constants!M3034</f>
        <v>0</v>
      </c>
      <c r="AG3147" s="6">
        <f>Constants!N3034</f>
        <v>0</v>
      </c>
      <c r="AH3147" s="6">
        <f>Constants!O3034</f>
        <v>0</v>
      </c>
    </row>
    <row r="3148" spans="32:34" ht="18" customHeight="1" x14ac:dyDescent="0.35">
      <c r="AF3148" s="6">
        <f>Constants!M3035</f>
        <v>0</v>
      </c>
      <c r="AG3148" s="6">
        <f>Constants!N3035</f>
        <v>0</v>
      </c>
      <c r="AH3148" s="6">
        <f>Constants!O3035</f>
        <v>0</v>
      </c>
    </row>
    <row r="3149" spans="32:34" ht="18" customHeight="1" x14ac:dyDescent="0.35">
      <c r="AF3149" s="6">
        <f>Constants!M3036</f>
        <v>0</v>
      </c>
      <c r="AG3149" s="6">
        <f>Constants!N3036</f>
        <v>0</v>
      </c>
      <c r="AH3149" s="6">
        <f>Constants!O3036</f>
        <v>0</v>
      </c>
    </row>
    <row r="3150" spans="32:34" ht="18" customHeight="1" x14ac:dyDescent="0.35">
      <c r="AF3150" s="6">
        <f>Constants!M3037</f>
        <v>0</v>
      </c>
      <c r="AG3150" s="6">
        <f>Constants!N3037</f>
        <v>0</v>
      </c>
      <c r="AH3150" s="6">
        <f>Constants!O3037</f>
        <v>0</v>
      </c>
    </row>
    <row r="3151" spans="32:34" ht="18" customHeight="1" x14ac:dyDescent="0.35">
      <c r="AF3151" s="6">
        <f>Constants!M3038</f>
        <v>0</v>
      </c>
      <c r="AG3151" s="6">
        <f>Constants!N3038</f>
        <v>0</v>
      </c>
      <c r="AH3151" s="6">
        <f>Constants!O3038</f>
        <v>0</v>
      </c>
    </row>
    <row r="3152" spans="32:34" ht="18" customHeight="1" x14ac:dyDescent="0.35">
      <c r="AF3152" s="6">
        <f>Constants!M3039</f>
        <v>0</v>
      </c>
      <c r="AG3152" s="6">
        <f>Constants!N3039</f>
        <v>0</v>
      </c>
      <c r="AH3152" s="6">
        <f>Constants!O3039</f>
        <v>0</v>
      </c>
    </row>
    <row r="3153" spans="32:34" ht="18" customHeight="1" x14ac:dyDescent="0.35">
      <c r="AF3153" s="6">
        <f>Constants!M3040</f>
        <v>0</v>
      </c>
      <c r="AG3153" s="6">
        <f>Constants!N3040</f>
        <v>0</v>
      </c>
      <c r="AH3153" s="6">
        <f>Constants!O3040</f>
        <v>0</v>
      </c>
    </row>
    <row r="3154" spans="32:34" ht="18" customHeight="1" x14ac:dyDescent="0.35">
      <c r="AF3154" s="6">
        <f>Constants!M3041</f>
        <v>0</v>
      </c>
      <c r="AG3154" s="6">
        <f>Constants!N3041</f>
        <v>0</v>
      </c>
      <c r="AH3154" s="6">
        <f>Constants!O3041</f>
        <v>0</v>
      </c>
    </row>
    <row r="3155" spans="32:34" ht="18" customHeight="1" x14ac:dyDescent="0.35">
      <c r="AF3155" s="6">
        <f>Constants!M3042</f>
        <v>0</v>
      </c>
      <c r="AG3155" s="6">
        <f>Constants!N3042</f>
        <v>0</v>
      </c>
      <c r="AH3155" s="6">
        <f>Constants!O3042</f>
        <v>0</v>
      </c>
    </row>
    <row r="3156" spans="32:34" ht="18" customHeight="1" x14ac:dyDescent="0.35">
      <c r="AF3156" s="6">
        <f>Constants!M3043</f>
        <v>0</v>
      </c>
      <c r="AG3156" s="6">
        <f>Constants!N3043</f>
        <v>0</v>
      </c>
      <c r="AH3156" s="6">
        <f>Constants!O3043</f>
        <v>0</v>
      </c>
    </row>
    <row r="3157" spans="32:34" ht="18" customHeight="1" x14ac:dyDescent="0.35">
      <c r="AF3157" s="6">
        <f>Constants!M3044</f>
        <v>0</v>
      </c>
      <c r="AG3157" s="6">
        <f>Constants!N3044</f>
        <v>0</v>
      </c>
      <c r="AH3157" s="6">
        <f>Constants!O3044</f>
        <v>0</v>
      </c>
    </row>
    <row r="3158" spans="32:34" ht="18" customHeight="1" x14ac:dyDescent="0.35">
      <c r="AF3158" s="6">
        <f>Constants!M3045</f>
        <v>0</v>
      </c>
      <c r="AG3158" s="6">
        <f>Constants!N3045</f>
        <v>0</v>
      </c>
      <c r="AH3158" s="6">
        <f>Constants!O3045</f>
        <v>0</v>
      </c>
    </row>
    <row r="3159" spans="32:34" ht="18" customHeight="1" x14ac:dyDescent="0.35">
      <c r="AF3159" s="6">
        <f>Constants!M3046</f>
        <v>0</v>
      </c>
      <c r="AG3159" s="6">
        <f>Constants!N3046</f>
        <v>0</v>
      </c>
      <c r="AH3159" s="6">
        <f>Constants!O3046</f>
        <v>0</v>
      </c>
    </row>
    <row r="3160" spans="32:34" ht="18" customHeight="1" x14ac:dyDescent="0.35">
      <c r="AF3160" s="6">
        <f>Constants!M3047</f>
        <v>0</v>
      </c>
      <c r="AG3160" s="6">
        <f>Constants!N3047</f>
        <v>0</v>
      </c>
      <c r="AH3160" s="6">
        <f>Constants!O3047</f>
        <v>0</v>
      </c>
    </row>
    <row r="3161" spans="32:34" ht="18" customHeight="1" x14ac:dyDescent="0.35">
      <c r="AF3161" s="6">
        <f>Constants!M3048</f>
        <v>0</v>
      </c>
      <c r="AG3161" s="6">
        <f>Constants!N3048</f>
        <v>0</v>
      </c>
      <c r="AH3161" s="6">
        <f>Constants!O3048</f>
        <v>0</v>
      </c>
    </row>
    <row r="3162" spans="32:34" ht="18" customHeight="1" x14ac:dyDescent="0.35">
      <c r="AF3162" s="6">
        <f>Constants!M3049</f>
        <v>0</v>
      </c>
      <c r="AG3162" s="6">
        <f>Constants!N3049</f>
        <v>0</v>
      </c>
      <c r="AH3162" s="6">
        <f>Constants!O3049</f>
        <v>0</v>
      </c>
    </row>
    <row r="3163" spans="32:34" ht="18" customHeight="1" x14ac:dyDescent="0.35">
      <c r="AF3163" s="6">
        <f>Constants!M3050</f>
        <v>0</v>
      </c>
      <c r="AG3163" s="6">
        <f>Constants!N3050</f>
        <v>0</v>
      </c>
      <c r="AH3163" s="6">
        <f>Constants!O3050</f>
        <v>0</v>
      </c>
    </row>
    <row r="3164" spans="32:34" ht="18" customHeight="1" x14ac:dyDescent="0.35">
      <c r="AF3164" s="6">
        <f>Constants!M3051</f>
        <v>0</v>
      </c>
      <c r="AG3164" s="6">
        <f>Constants!N3051</f>
        <v>0</v>
      </c>
      <c r="AH3164" s="6">
        <f>Constants!O3051</f>
        <v>0</v>
      </c>
    </row>
    <row r="3165" spans="32:34" ht="18" customHeight="1" x14ac:dyDescent="0.35">
      <c r="AF3165" s="6">
        <f>Constants!M3052</f>
        <v>0</v>
      </c>
      <c r="AG3165" s="6">
        <f>Constants!N3052</f>
        <v>0</v>
      </c>
      <c r="AH3165" s="6">
        <f>Constants!O3052</f>
        <v>0</v>
      </c>
    </row>
    <row r="3166" spans="32:34" ht="18" customHeight="1" x14ac:dyDescent="0.35">
      <c r="AF3166" s="6">
        <f>Constants!M3053</f>
        <v>0</v>
      </c>
      <c r="AG3166" s="6">
        <f>Constants!N3053</f>
        <v>0</v>
      </c>
      <c r="AH3166" s="6">
        <f>Constants!O3053</f>
        <v>0</v>
      </c>
    </row>
    <row r="3167" spans="32:34" ht="18" customHeight="1" x14ac:dyDescent="0.35">
      <c r="AF3167" s="6">
        <f>Constants!M3054</f>
        <v>0</v>
      </c>
      <c r="AG3167" s="6">
        <f>Constants!N3054</f>
        <v>0</v>
      </c>
      <c r="AH3167" s="6">
        <f>Constants!O3054</f>
        <v>0</v>
      </c>
    </row>
    <row r="3168" spans="32:34" ht="18" customHeight="1" x14ac:dyDescent="0.35">
      <c r="AF3168" s="6">
        <f>Constants!M3055</f>
        <v>0</v>
      </c>
      <c r="AG3168" s="6">
        <f>Constants!N3055</f>
        <v>0</v>
      </c>
      <c r="AH3168" s="6">
        <f>Constants!O3055</f>
        <v>0</v>
      </c>
    </row>
    <row r="3169" spans="32:34" ht="18" customHeight="1" x14ac:dyDescent="0.35">
      <c r="AF3169" s="6">
        <f>Constants!M3056</f>
        <v>0</v>
      </c>
      <c r="AG3169" s="6">
        <f>Constants!N3056</f>
        <v>0</v>
      </c>
      <c r="AH3169" s="6">
        <f>Constants!O3056</f>
        <v>0</v>
      </c>
    </row>
    <row r="3170" spans="32:34" ht="18" customHeight="1" x14ac:dyDescent="0.35">
      <c r="AF3170" s="6">
        <f>Constants!M3057</f>
        <v>0</v>
      </c>
      <c r="AG3170" s="6">
        <f>Constants!N3057</f>
        <v>0</v>
      </c>
      <c r="AH3170" s="6">
        <f>Constants!O3057</f>
        <v>0</v>
      </c>
    </row>
    <row r="3171" spans="32:34" ht="18" customHeight="1" x14ac:dyDescent="0.35">
      <c r="AF3171" s="6">
        <f>Constants!M3058</f>
        <v>0</v>
      </c>
      <c r="AG3171" s="6">
        <f>Constants!N3058</f>
        <v>0</v>
      </c>
      <c r="AH3171" s="6">
        <f>Constants!O3058</f>
        <v>0</v>
      </c>
    </row>
    <row r="3172" spans="32:34" ht="18" customHeight="1" x14ac:dyDescent="0.35">
      <c r="AF3172" s="6">
        <f>Constants!M3059</f>
        <v>0</v>
      </c>
      <c r="AG3172" s="6">
        <f>Constants!N3059</f>
        <v>0</v>
      </c>
      <c r="AH3172" s="6">
        <f>Constants!O3059</f>
        <v>0</v>
      </c>
    </row>
    <row r="3173" spans="32:34" ht="18" customHeight="1" x14ac:dyDescent="0.35">
      <c r="AF3173" s="6">
        <f>Constants!M3060</f>
        <v>0</v>
      </c>
      <c r="AG3173" s="6">
        <f>Constants!N3060</f>
        <v>0</v>
      </c>
      <c r="AH3173" s="6">
        <f>Constants!O3060</f>
        <v>0</v>
      </c>
    </row>
    <row r="3174" spans="32:34" ht="18" customHeight="1" x14ac:dyDescent="0.35">
      <c r="AF3174" s="6">
        <f>Constants!M3061</f>
        <v>0</v>
      </c>
      <c r="AG3174" s="6">
        <f>Constants!N3061</f>
        <v>0</v>
      </c>
      <c r="AH3174" s="6">
        <f>Constants!O3061</f>
        <v>0</v>
      </c>
    </row>
    <row r="3175" spans="32:34" ht="18" customHeight="1" x14ac:dyDescent="0.35">
      <c r="AF3175" s="6">
        <f>Constants!M3062</f>
        <v>0</v>
      </c>
      <c r="AG3175" s="6">
        <f>Constants!N3062</f>
        <v>0</v>
      </c>
      <c r="AH3175" s="6">
        <f>Constants!O3062</f>
        <v>0</v>
      </c>
    </row>
    <row r="3176" spans="32:34" ht="18" customHeight="1" x14ac:dyDescent="0.35">
      <c r="AF3176" s="6">
        <f>Constants!M3063</f>
        <v>0</v>
      </c>
      <c r="AG3176" s="6">
        <f>Constants!N3063</f>
        <v>0</v>
      </c>
      <c r="AH3176" s="6">
        <f>Constants!O3063</f>
        <v>0</v>
      </c>
    </row>
    <row r="3177" spans="32:34" ht="18" customHeight="1" x14ac:dyDescent="0.35">
      <c r="AF3177" s="6">
        <f>Constants!M3064</f>
        <v>0</v>
      </c>
      <c r="AG3177" s="6">
        <f>Constants!N3064</f>
        <v>0</v>
      </c>
      <c r="AH3177" s="6">
        <f>Constants!O3064</f>
        <v>0</v>
      </c>
    </row>
    <row r="3178" spans="32:34" ht="18" customHeight="1" x14ac:dyDescent="0.35">
      <c r="AF3178" s="6">
        <f>Constants!M3065</f>
        <v>0</v>
      </c>
      <c r="AG3178" s="6">
        <f>Constants!N3065</f>
        <v>0</v>
      </c>
      <c r="AH3178" s="6">
        <f>Constants!O3065</f>
        <v>0</v>
      </c>
    </row>
    <row r="3179" spans="32:34" ht="18" customHeight="1" x14ac:dyDescent="0.35">
      <c r="AF3179" s="6">
        <f>Constants!M3066</f>
        <v>0</v>
      </c>
      <c r="AG3179" s="6">
        <f>Constants!N3066</f>
        <v>0</v>
      </c>
      <c r="AH3179" s="6">
        <f>Constants!O3066</f>
        <v>0</v>
      </c>
    </row>
    <row r="3180" spans="32:34" ht="18" customHeight="1" x14ac:dyDescent="0.35">
      <c r="AF3180" s="6">
        <f>Constants!M3067</f>
        <v>0</v>
      </c>
      <c r="AG3180" s="6">
        <f>Constants!N3067</f>
        <v>0</v>
      </c>
      <c r="AH3180" s="6">
        <f>Constants!O3067</f>
        <v>0</v>
      </c>
    </row>
    <row r="3181" spans="32:34" ht="18" customHeight="1" x14ac:dyDescent="0.35">
      <c r="AF3181" s="6">
        <f>Constants!M3068</f>
        <v>0</v>
      </c>
      <c r="AG3181" s="6">
        <f>Constants!N3068</f>
        <v>0</v>
      </c>
      <c r="AH3181" s="6">
        <f>Constants!O3068</f>
        <v>0</v>
      </c>
    </row>
    <row r="3182" spans="32:34" ht="18" customHeight="1" x14ac:dyDescent="0.35">
      <c r="AF3182" s="6">
        <f>Constants!M3069</f>
        <v>0</v>
      </c>
      <c r="AG3182" s="6">
        <f>Constants!N3069</f>
        <v>0</v>
      </c>
      <c r="AH3182" s="6">
        <f>Constants!O3069</f>
        <v>0</v>
      </c>
    </row>
    <row r="3183" spans="32:34" ht="18" customHeight="1" x14ac:dyDescent="0.35">
      <c r="AF3183" s="6">
        <f>Constants!M3070</f>
        <v>0</v>
      </c>
      <c r="AG3183" s="6">
        <f>Constants!N3070</f>
        <v>0</v>
      </c>
      <c r="AH3183" s="6">
        <f>Constants!O3070</f>
        <v>0</v>
      </c>
    </row>
    <row r="3184" spans="32:34" ht="18" customHeight="1" x14ac:dyDescent="0.35">
      <c r="AF3184" s="6">
        <f>Constants!M3071</f>
        <v>0</v>
      </c>
      <c r="AG3184" s="6">
        <f>Constants!N3071</f>
        <v>0</v>
      </c>
      <c r="AH3184" s="6">
        <f>Constants!O3071</f>
        <v>0</v>
      </c>
    </row>
    <row r="3185" spans="32:34" ht="18" customHeight="1" x14ac:dyDescent="0.35">
      <c r="AF3185" s="6">
        <f>Constants!M3072</f>
        <v>0</v>
      </c>
      <c r="AG3185" s="6">
        <f>Constants!N3072</f>
        <v>0</v>
      </c>
      <c r="AH3185" s="6">
        <f>Constants!O3072</f>
        <v>0</v>
      </c>
    </row>
    <row r="3186" spans="32:34" ht="18" customHeight="1" x14ac:dyDescent="0.35">
      <c r="AF3186" s="6">
        <f>Constants!M3073</f>
        <v>0</v>
      </c>
      <c r="AG3186" s="6">
        <f>Constants!N3073</f>
        <v>0</v>
      </c>
      <c r="AH3186" s="6">
        <f>Constants!O3073</f>
        <v>0</v>
      </c>
    </row>
    <row r="3187" spans="32:34" ht="18" customHeight="1" x14ac:dyDescent="0.35">
      <c r="AF3187" s="6">
        <f>Constants!M3074</f>
        <v>0</v>
      </c>
      <c r="AG3187" s="6">
        <f>Constants!N3074</f>
        <v>0</v>
      </c>
      <c r="AH3187" s="6">
        <f>Constants!O3074</f>
        <v>0</v>
      </c>
    </row>
    <row r="3188" spans="32:34" ht="18" customHeight="1" x14ac:dyDescent="0.35">
      <c r="AF3188" s="6">
        <f>Constants!M3075</f>
        <v>0</v>
      </c>
      <c r="AG3188" s="6">
        <f>Constants!N3075</f>
        <v>0</v>
      </c>
      <c r="AH3188" s="6">
        <f>Constants!O3075</f>
        <v>0</v>
      </c>
    </row>
    <row r="3189" spans="32:34" ht="18" customHeight="1" x14ac:dyDescent="0.35">
      <c r="AF3189" s="6">
        <f>Constants!M3076</f>
        <v>0</v>
      </c>
      <c r="AG3189" s="6">
        <f>Constants!N3076</f>
        <v>0</v>
      </c>
      <c r="AH3189" s="6">
        <f>Constants!O3076</f>
        <v>0</v>
      </c>
    </row>
    <row r="3190" spans="32:34" ht="18" customHeight="1" x14ac:dyDescent="0.35">
      <c r="AF3190" s="6">
        <f>Constants!M3077</f>
        <v>0</v>
      </c>
      <c r="AG3190" s="6">
        <f>Constants!N3077</f>
        <v>0</v>
      </c>
      <c r="AH3190" s="6">
        <f>Constants!O3077</f>
        <v>0</v>
      </c>
    </row>
    <row r="3191" spans="32:34" ht="18" customHeight="1" x14ac:dyDescent="0.35">
      <c r="AF3191" s="6">
        <f>Constants!M3078</f>
        <v>0</v>
      </c>
      <c r="AG3191" s="6">
        <f>Constants!N3078</f>
        <v>0</v>
      </c>
      <c r="AH3191" s="6">
        <f>Constants!O3078</f>
        <v>0</v>
      </c>
    </row>
    <row r="3192" spans="32:34" ht="18" customHeight="1" x14ac:dyDescent="0.35">
      <c r="AF3192" s="6">
        <f>Constants!M3079</f>
        <v>0</v>
      </c>
      <c r="AG3192" s="6">
        <f>Constants!N3079</f>
        <v>0</v>
      </c>
      <c r="AH3192" s="6">
        <f>Constants!O3079</f>
        <v>0</v>
      </c>
    </row>
    <row r="3193" spans="32:34" ht="18" customHeight="1" x14ac:dyDescent="0.35">
      <c r="AF3193" s="6">
        <f>Constants!M3080</f>
        <v>0</v>
      </c>
      <c r="AG3193" s="6">
        <f>Constants!N3080</f>
        <v>0</v>
      </c>
      <c r="AH3193" s="6">
        <f>Constants!O3080</f>
        <v>0</v>
      </c>
    </row>
    <row r="3194" spans="32:34" ht="18" customHeight="1" x14ac:dyDescent="0.35">
      <c r="AF3194" s="6">
        <f>Constants!M3081</f>
        <v>0</v>
      </c>
      <c r="AG3194" s="6">
        <f>Constants!N3081</f>
        <v>0</v>
      </c>
      <c r="AH3194" s="6">
        <f>Constants!O3081</f>
        <v>0</v>
      </c>
    </row>
    <row r="3195" spans="32:34" ht="18" customHeight="1" x14ac:dyDescent="0.35">
      <c r="AF3195" s="6">
        <f>Constants!M3082</f>
        <v>0</v>
      </c>
      <c r="AG3195" s="6">
        <f>Constants!N3082</f>
        <v>0</v>
      </c>
      <c r="AH3195" s="6">
        <f>Constants!O3082</f>
        <v>0</v>
      </c>
    </row>
    <row r="3196" spans="32:34" ht="18" customHeight="1" x14ac:dyDescent="0.35">
      <c r="AF3196" s="6">
        <f>Constants!M3083</f>
        <v>0</v>
      </c>
      <c r="AG3196" s="6">
        <f>Constants!N3083</f>
        <v>0</v>
      </c>
      <c r="AH3196" s="6">
        <f>Constants!O3083</f>
        <v>0</v>
      </c>
    </row>
    <row r="3197" spans="32:34" ht="18" customHeight="1" x14ac:dyDescent="0.35">
      <c r="AF3197" s="6">
        <f>Constants!M3084</f>
        <v>0</v>
      </c>
      <c r="AG3197" s="6">
        <f>Constants!N3084</f>
        <v>0</v>
      </c>
      <c r="AH3197" s="6">
        <f>Constants!O3084</f>
        <v>0</v>
      </c>
    </row>
    <row r="3198" spans="32:34" ht="18" customHeight="1" x14ac:dyDescent="0.35">
      <c r="AF3198" s="6">
        <f>Constants!M3085</f>
        <v>0</v>
      </c>
      <c r="AG3198" s="6">
        <f>Constants!N3085</f>
        <v>0</v>
      </c>
      <c r="AH3198" s="6">
        <f>Constants!O3085</f>
        <v>0</v>
      </c>
    </row>
    <row r="3199" spans="32:34" ht="18" customHeight="1" x14ac:dyDescent="0.35">
      <c r="AF3199" s="6">
        <f>Constants!M3086</f>
        <v>0</v>
      </c>
      <c r="AG3199" s="6">
        <f>Constants!N3086</f>
        <v>0</v>
      </c>
      <c r="AH3199" s="6">
        <f>Constants!O3086</f>
        <v>0</v>
      </c>
    </row>
    <row r="3200" spans="32:34" ht="18" customHeight="1" x14ac:dyDescent="0.35">
      <c r="AF3200" s="6">
        <f>Constants!M3087</f>
        <v>0</v>
      </c>
      <c r="AG3200" s="6">
        <f>Constants!N3087</f>
        <v>0</v>
      </c>
      <c r="AH3200" s="6">
        <f>Constants!O3087</f>
        <v>0</v>
      </c>
    </row>
    <row r="3201" spans="32:34" ht="18" customHeight="1" x14ac:dyDescent="0.35">
      <c r="AF3201" s="6">
        <f>Constants!M3088</f>
        <v>0</v>
      </c>
      <c r="AG3201" s="6">
        <f>Constants!N3088</f>
        <v>0</v>
      </c>
      <c r="AH3201" s="6">
        <f>Constants!O3088</f>
        <v>0</v>
      </c>
    </row>
    <row r="3202" spans="32:34" ht="18" customHeight="1" x14ac:dyDescent="0.35">
      <c r="AF3202" s="6">
        <f>Constants!M3089</f>
        <v>0</v>
      </c>
      <c r="AG3202" s="6">
        <f>Constants!N3089</f>
        <v>0</v>
      </c>
      <c r="AH3202" s="6">
        <f>Constants!O3089</f>
        <v>0</v>
      </c>
    </row>
    <row r="3203" spans="32:34" ht="18" customHeight="1" x14ac:dyDescent="0.35">
      <c r="AF3203" s="6">
        <f>Constants!M3090</f>
        <v>0</v>
      </c>
      <c r="AG3203" s="6">
        <f>Constants!N3090</f>
        <v>0</v>
      </c>
      <c r="AH3203" s="6">
        <f>Constants!O3090</f>
        <v>0</v>
      </c>
    </row>
    <row r="3204" spans="32:34" ht="18" customHeight="1" x14ac:dyDescent="0.35">
      <c r="AF3204" s="6">
        <f>Constants!M3091</f>
        <v>0</v>
      </c>
      <c r="AG3204" s="6">
        <f>Constants!N3091</f>
        <v>0</v>
      </c>
      <c r="AH3204" s="6">
        <f>Constants!O3091</f>
        <v>0</v>
      </c>
    </row>
    <row r="3205" spans="32:34" ht="18" customHeight="1" x14ac:dyDescent="0.35">
      <c r="AF3205" s="6">
        <f>Constants!M3092</f>
        <v>0</v>
      </c>
      <c r="AG3205" s="6">
        <f>Constants!N3092</f>
        <v>0</v>
      </c>
      <c r="AH3205" s="6">
        <f>Constants!O3092</f>
        <v>0</v>
      </c>
    </row>
    <row r="3206" spans="32:34" ht="18" customHeight="1" x14ac:dyDescent="0.35">
      <c r="AF3206" s="6">
        <f>Constants!M3093</f>
        <v>0</v>
      </c>
      <c r="AG3206" s="6">
        <f>Constants!N3093</f>
        <v>0</v>
      </c>
      <c r="AH3206" s="6">
        <f>Constants!O3093</f>
        <v>0</v>
      </c>
    </row>
    <row r="3207" spans="32:34" ht="18" customHeight="1" x14ac:dyDescent="0.35">
      <c r="AF3207" s="6">
        <f>Constants!M3094</f>
        <v>0</v>
      </c>
      <c r="AG3207" s="6">
        <f>Constants!N3094</f>
        <v>0</v>
      </c>
      <c r="AH3207" s="6">
        <f>Constants!O3094</f>
        <v>0</v>
      </c>
    </row>
    <row r="3208" spans="32:34" ht="18" customHeight="1" x14ac:dyDescent="0.35">
      <c r="AF3208" s="6">
        <f>Constants!M3095</f>
        <v>0</v>
      </c>
      <c r="AG3208" s="6">
        <f>Constants!N3095</f>
        <v>0</v>
      </c>
      <c r="AH3208" s="6">
        <f>Constants!O3095</f>
        <v>0</v>
      </c>
    </row>
    <row r="3209" spans="32:34" ht="18" customHeight="1" x14ac:dyDescent="0.35">
      <c r="AF3209" s="6">
        <f>Constants!M3096</f>
        <v>0</v>
      </c>
      <c r="AG3209" s="6">
        <f>Constants!N3096</f>
        <v>0</v>
      </c>
      <c r="AH3209" s="6">
        <f>Constants!O3096</f>
        <v>0</v>
      </c>
    </row>
    <row r="3210" spans="32:34" ht="18" customHeight="1" x14ac:dyDescent="0.35">
      <c r="AF3210" s="6">
        <f>Constants!M3097</f>
        <v>0</v>
      </c>
      <c r="AG3210" s="6">
        <f>Constants!N3097</f>
        <v>0</v>
      </c>
      <c r="AH3210" s="6">
        <f>Constants!O3097</f>
        <v>0</v>
      </c>
    </row>
    <row r="3211" spans="32:34" ht="18" customHeight="1" x14ac:dyDescent="0.35">
      <c r="AF3211" s="6">
        <f>Constants!M3098</f>
        <v>0</v>
      </c>
      <c r="AG3211" s="6">
        <f>Constants!N3098</f>
        <v>0</v>
      </c>
      <c r="AH3211" s="6">
        <f>Constants!O3098</f>
        <v>0</v>
      </c>
    </row>
    <row r="3212" spans="32:34" ht="18" customHeight="1" x14ac:dyDescent="0.35">
      <c r="AF3212" s="6">
        <f>Constants!M3099</f>
        <v>0</v>
      </c>
      <c r="AG3212" s="6">
        <f>Constants!N3099</f>
        <v>0</v>
      </c>
      <c r="AH3212" s="6">
        <f>Constants!O3099</f>
        <v>0</v>
      </c>
    </row>
    <row r="3213" spans="32:34" ht="18" customHeight="1" x14ac:dyDescent="0.35">
      <c r="AF3213" s="6">
        <f>Constants!M3100</f>
        <v>0</v>
      </c>
      <c r="AG3213" s="6">
        <f>Constants!N3100</f>
        <v>0</v>
      </c>
      <c r="AH3213" s="6">
        <f>Constants!O3100</f>
        <v>0</v>
      </c>
    </row>
    <row r="3214" spans="32:34" ht="18" customHeight="1" x14ac:dyDescent="0.35">
      <c r="AF3214" s="6">
        <f>Constants!M3101</f>
        <v>0</v>
      </c>
      <c r="AG3214" s="6">
        <f>Constants!N3101</f>
        <v>0</v>
      </c>
      <c r="AH3214" s="6">
        <f>Constants!O3101</f>
        <v>0</v>
      </c>
    </row>
    <row r="3215" spans="32:34" ht="18" customHeight="1" x14ac:dyDescent="0.35">
      <c r="AF3215" s="6">
        <f>Constants!M3102</f>
        <v>0</v>
      </c>
      <c r="AG3215" s="6">
        <f>Constants!N3102</f>
        <v>0</v>
      </c>
      <c r="AH3215" s="6">
        <f>Constants!O3102</f>
        <v>0</v>
      </c>
    </row>
    <row r="3216" spans="32:34" ht="18" customHeight="1" x14ac:dyDescent="0.35">
      <c r="AF3216" s="6">
        <f>Constants!M3103</f>
        <v>0</v>
      </c>
      <c r="AG3216" s="6">
        <f>Constants!N3103</f>
        <v>0</v>
      </c>
      <c r="AH3216" s="6">
        <f>Constants!O3103</f>
        <v>0</v>
      </c>
    </row>
    <row r="3217" spans="32:34" ht="18" customHeight="1" x14ac:dyDescent="0.35">
      <c r="AF3217" s="6">
        <f>Constants!M3104</f>
        <v>0</v>
      </c>
      <c r="AG3217" s="6">
        <f>Constants!N3104</f>
        <v>0</v>
      </c>
      <c r="AH3217" s="6">
        <f>Constants!O3104</f>
        <v>0</v>
      </c>
    </row>
    <row r="3218" spans="32:34" ht="18" customHeight="1" x14ac:dyDescent="0.35">
      <c r="AF3218" s="6">
        <f>Constants!M3105</f>
        <v>0</v>
      </c>
      <c r="AG3218" s="6">
        <f>Constants!N3105</f>
        <v>0</v>
      </c>
      <c r="AH3218" s="6">
        <f>Constants!O3105</f>
        <v>0</v>
      </c>
    </row>
    <row r="3219" spans="32:34" ht="18" customHeight="1" x14ac:dyDescent="0.35">
      <c r="AF3219" s="6">
        <f>Constants!M3106</f>
        <v>0</v>
      </c>
      <c r="AG3219" s="6">
        <f>Constants!N3106</f>
        <v>0</v>
      </c>
      <c r="AH3219" s="6">
        <f>Constants!O3106</f>
        <v>0</v>
      </c>
    </row>
    <row r="3220" spans="32:34" ht="18" customHeight="1" x14ac:dyDescent="0.35">
      <c r="AF3220" s="6">
        <f>Constants!M3107</f>
        <v>0</v>
      </c>
      <c r="AG3220" s="6">
        <f>Constants!N3107</f>
        <v>0</v>
      </c>
      <c r="AH3220" s="6">
        <f>Constants!O3107</f>
        <v>0</v>
      </c>
    </row>
    <row r="3221" spans="32:34" ht="18" customHeight="1" x14ac:dyDescent="0.35">
      <c r="AF3221" s="6">
        <f>Constants!M3108</f>
        <v>0</v>
      </c>
      <c r="AG3221" s="6">
        <f>Constants!N3108</f>
        <v>0</v>
      </c>
      <c r="AH3221" s="6">
        <f>Constants!O3108</f>
        <v>0</v>
      </c>
    </row>
    <row r="3222" spans="32:34" ht="18" customHeight="1" x14ac:dyDescent="0.35">
      <c r="AF3222" s="6">
        <f>Constants!M3109</f>
        <v>0</v>
      </c>
      <c r="AG3222" s="6">
        <f>Constants!N3109</f>
        <v>0</v>
      </c>
      <c r="AH3222" s="6">
        <f>Constants!O3109</f>
        <v>0</v>
      </c>
    </row>
    <row r="3223" spans="32:34" ht="18" customHeight="1" x14ac:dyDescent="0.35">
      <c r="AF3223" s="6">
        <f>Constants!M3110</f>
        <v>0</v>
      </c>
      <c r="AG3223" s="6">
        <f>Constants!N3110</f>
        <v>0</v>
      </c>
      <c r="AH3223" s="6">
        <f>Constants!O3110</f>
        <v>0</v>
      </c>
    </row>
    <row r="3224" spans="32:34" ht="18" customHeight="1" x14ac:dyDescent="0.35">
      <c r="AF3224" s="6">
        <f>Constants!M3111</f>
        <v>0</v>
      </c>
      <c r="AG3224" s="6">
        <f>Constants!N3111</f>
        <v>0</v>
      </c>
      <c r="AH3224" s="6">
        <f>Constants!O3111</f>
        <v>0</v>
      </c>
    </row>
    <row r="3225" spans="32:34" ht="18" customHeight="1" x14ac:dyDescent="0.35">
      <c r="AF3225" s="6">
        <f>Constants!M3112</f>
        <v>0</v>
      </c>
      <c r="AG3225" s="6">
        <f>Constants!N3112</f>
        <v>0</v>
      </c>
      <c r="AH3225" s="6">
        <f>Constants!O3112</f>
        <v>0</v>
      </c>
    </row>
    <row r="3226" spans="32:34" ht="18" customHeight="1" x14ac:dyDescent="0.35">
      <c r="AF3226" s="6">
        <f>Constants!M3113</f>
        <v>0</v>
      </c>
      <c r="AG3226" s="6">
        <f>Constants!N3113</f>
        <v>0</v>
      </c>
      <c r="AH3226" s="6">
        <f>Constants!O3113</f>
        <v>0</v>
      </c>
    </row>
    <row r="3227" spans="32:34" ht="18" customHeight="1" x14ac:dyDescent="0.35">
      <c r="AF3227" s="6">
        <f>Constants!M3114</f>
        <v>0</v>
      </c>
      <c r="AG3227" s="6">
        <f>Constants!N3114</f>
        <v>0</v>
      </c>
      <c r="AH3227" s="6">
        <f>Constants!O3114</f>
        <v>0</v>
      </c>
    </row>
    <row r="3228" spans="32:34" ht="18" customHeight="1" x14ac:dyDescent="0.35">
      <c r="AF3228" s="6">
        <f>Constants!M3115</f>
        <v>0</v>
      </c>
      <c r="AG3228" s="6">
        <f>Constants!N3115</f>
        <v>0</v>
      </c>
      <c r="AH3228" s="6">
        <f>Constants!O3115</f>
        <v>0</v>
      </c>
    </row>
    <row r="3229" spans="32:34" ht="18" customHeight="1" x14ac:dyDescent="0.35">
      <c r="AF3229" s="6">
        <f>Constants!M3116</f>
        <v>0</v>
      </c>
      <c r="AG3229" s="6">
        <f>Constants!N3116</f>
        <v>0</v>
      </c>
      <c r="AH3229" s="6">
        <f>Constants!O3116</f>
        <v>0</v>
      </c>
    </row>
    <row r="3230" spans="32:34" ht="18" customHeight="1" x14ac:dyDescent="0.35">
      <c r="AF3230" s="6">
        <f>Constants!M3117</f>
        <v>0</v>
      </c>
      <c r="AG3230" s="6">
        <f>Constants!N3117</f>
        <v>0</v>
      </c>
      <c r="AH3230" s="6">
        <f>Constants!O3117</f>
        <v>0</v>
      </c>
    </row>
    <row r="3231" spans="32:34" ht="18" customHeight="1" x14ac:dyDescent="0.35">
      <c r="AF3231" s="6">
        <f>Constants!M3118</f>
        <v>0</v>
      </c>
      <c r="AG3231" s="6">
        <f>Constants!N3118</f>
        <v>0</v>
      </c>
      <c r="AH3231" s="6">
        <f>Constants!O3118</f>
        <v>0</v>
      </c>
    </row>
    <row r="3232" spans="32:34" ht="18" customHeight="1" x14ac:dyDescent="0.35">
      <c r="AF3232" s="6">
        <f>Constants!M3119</f>
        <v>0</v>
      </c>
      <c r="AG3232" s="6">
        <f>Constants!N3119</f>
        <v>0</v>
      </c>
      <c r="AH3232" s="6">
        <f>Constants!O3119</f>
        <v>0</v>
      </c>
    </row>
    <row r="3233" spans="32:34" ht="18" customHeight="1" x14ac:dyDescent="0.35">
      <c r="AF3233" s="6">
        <f>Constants!M3120</f>
        <v>0</v>
      </c>
      <c r="AG3233" s="6">
        <f>Constants!N3120</f>
        <v>0</v>
      </c>
      <c r="AH3233" s="6">
        <f>Constants!O3120</f>
        <v>0</v>
      </c>
    </row>
    <row r="3234" spans="32:34" ht="18" customHeight="1" x14ac:dyDescent="0.35">
      <c r="AF3234" s="6">
        <f>Constants!M3121</f>
        <v>0</v>
      </c>
      <c r="AG3234" s="6">
        <f>Constants!N3121</f>
        <v>0</v>
      </c>
      <c r="AH3234" s="6">
        <f>Constants!O3121</f>
        <v>0</v>
      </c>
    </row>
    <row r="3235" spans="32:34" ht="18" customHeight="1" x14ac:dyDescent="0.35">
      <c r="AF3235" s="6">
        <f>Constants!M3122</f>
        <v>0</v>
      </c>
      <c r="AG3235" s="6">
        <f>Constants!N3122</f>
        <v>0</v>
      </c>
      <c r="AH3235" s="6">
        <f>Constants!O3122</f>
        <v>0</v>
      </c>
    </row>
    <row r="3236" spans="32:34" ht="18" customHeight="1" x14ac:dyDescent="0.35">
      <c r="AF3236" s="6">
        <f>Constants!M3123</f>
        <v>0</v>
      </c>
      <c r="AG3236" s="6">
        <f>Constants!N3123</f>
        <v>0</v>
      </c>
      <c r="AH3236" s="6">
        <f>Constants!O3123</f>
        <v>0</v>
      </c>
    </row>
    <row r="3237" spans="32:34" ht="18" customHeight="1" x14ac:dyDescent="0.35">
      <c r="AF3237" s="6">
        <f>Constants!M3124</f>
        <v>0</v>
      </c>
      <c r="AG3237" s="6">
        <f>Constants!N3124</f>
        <v>0</v>
      </c>
      <c r="AH3237" s="6">
        <f>Constants!O3124</f>
        <v>0</v>
      </c>
    </row>
    <row r="3238" spans="32:34" ht="18" customHeight="1" x14ac:dyDescent="0.35">
      <c r="AF3238" s="6">
        <f>Constants!M3125</f>
        <v>0</v>
      </c>
      <c r="AG3238" s="6">
        <f>Constants!N3125</f>
        <v>0</v>
      </c>
      <c r="AH3238" s="6">
        <f>Constants!O3125</f>
        <v>0</v>
      </c>
    </row>
    <row r="3239" spans="32:34" ht="18" customHeight="1" x14ac:dyDescent="0.35">
      <c r="AF3239" s="6">
        <f>Constants!M3126</f>
        <v>0</v>
      </c>
      <c r="AG3239" s="6">
        <f>Constants!N3126</f>
        <v>0</v>
      </c>
      <c r="AH3239" s="6">
        <f>Constants!O3126</f>
        <v>0</v>
      </c>
    </row>
    <row r="3240" spans="32:34" ht="18" customHeight="1" x14ac:dyDescent="0.35">
      <c r="AF3240" s="6">
        <f>Constants!M3127</f>
        <v>0</v>
      </c>
      <c r="AG3240" s="6">
        <f>Constants!N3127</f>
        <v>0</v>
      </c>
      <c r="AH3240" s="6">
        <f>Constants!O3127</f>
        <v>0</v>
      </c>
    </row>
    <row r="3241" spans="32:34" ht="18" customHeight="1" x14ac:dyDescent="0.35">
      <c r="AF3241" s="6">
        <f>Constants!M3128</f>
        <v>0</v>
      </c>
      <c r="AG3241" s="6">
        <f>Constants!N3128</f>
        <v>0</v>
      </c>
      <c r="AH3241" s="6">
        <f>Constants!O3128</f>
        <v>0</v>
      </c>
    </row>
    <row r="3242" spans="32:34" ht="18" customHeight="1" x14ac:dyDescent="0.35">
      <c r="AF3242" s="6">
        <f>Constants!M3129</f>
        <v>0</v>
      </c>
      <c r="AG3242" s="6">
        <f>Constants!N3129</f>
        <v>0</v>
      </c>
      <c r="AH3242" s="6">
        <f>Constants!O3129</f>
        <v>0</v>
      </c>
    </row>
    <row r="3243" spans="32:34" ht="18" customHeight="1" x14ac:dyDescent="0.35">
      <c r="AF3243" s="6">
        <f>Constants!M3130</f>
        <v>0</v>
      </c>
      <c r="AG3243" s="6">
        <f>Constants!N3130</f>
        <v>0</v>
      </c>
      <c r="AH3243" s="6">
        <f>Constants!O3130</f>
        <v>0</v>
      </c>
    </row>
    <row r="3244" spans="32:34" ht="18" customHeight="1" x14ac:dyDescent="0.35">
      <c r="AF3244" s="6">
        <f>Constants!M3131</f>
        <v>0</v>
      </c>
      <c r="AG3244" s="6">
        <f>Constants!N3131</f>
        <v>0</v>
      </c>
      <c r="AH3244" s="6">
        <f>Constants!O3131</f>
        <v>0</v>
      </c>
    </row>
    <row r="3245" spans="32:34" ht="18" customHeight="1" x14ac:dyDescent="0.35">
      <c r="AF3245" s="6">
        <f>Constants!M3132</f>
        <v>0</v>
      </c>
      <c r="AG3245" s="6">
        <f>Constants!N3132</f>
        <v>0</v>
      </c>
      <c r="AH3245" s="6">
        <f>Constants!O3132</f>
        <v>0</v>
      </c>
    </row>
    <row r="3246" spans="32:34" ht="18" customHeight="1" x14ac:dyDescent="0.35">
      <c r="AF3246" s="6">
        <f>Constants!M3133</f>
        <v>0</v>
      </c>
      <c r="AG3246" s="6">
        <f>Constants!N3133</f>
        <v>0</v>
      </c>
      <c r="AH3246" s="6">
        <f>Constants!O3133</f>
        <v>0</v>
      </c>
    </row>
    <row r="3247" spans="32:34" ht="18" customHeight="1" x14ac:dyDescent="0.35">
      <c r="AF3247" s="6">
        <f>Constants!M3134</f>
        <v>0</v>
      </c>
      <c r="AG3247" s="6">
        <f>Constants!N3134</f>
        <v>0</v>
      </c>
      <c r="AH3247" s="6">
        <f>Constants!O3134</f>
        <v>0</v>
      </c>
    </row>
    <row r="3248" spans="32:34" ht="18" customHeight="1" x14ac:dyDescent="0.35">
      <c r="AF3248" s="6">
        <f>Constants!M3135</f>
        <v>0</v>
      </c>
      <c r="AG3248" s="6">
        <f>Constants!N3135</f>
        <v>0</v>
      </c>
      <c r="AH3248" s="6">
        <f>Constants!O3135</f>
        <v>0</v>
      </c>
    </row>
    <row r="3249" spans="32:34" ht="18" customHeight="1" x14ac:dyDescent="0.35">
      <c r="AF3249" s="6">
        <f>Constants!M3136</f>
        <v>0</v>
      </c>
      <c r="AG3249" s="6">
        <f>Constants!N3136</f>
        <v>0</v>
      </c>
      <c r="AH3249" s="6">
        <f>Constants!O3136</f>
        <v>0</v>
      </c>
    </row>
    <row r="3250" spans="32:34" ht="18" customHeight="1" x14ac:dyDescent="0.35">
      <c r="AF3250" s="6">
        <f>Constants!M3137</f>
        <v>0</v>
      </c>
      <c r="AG3250" s="6">
        <f>Constants!N3137</f>
        <v>0</v>
      </c>
      <c r="AH3250" s="6">
        <f>Constants!O3137</f>
        <v>0</v>
      </c>
    </row>
    <row r="3251" spans="32:34" ht="18" customHeight="1" x14ac:dyDescent="0.35">
      <c r="AF3251" s="6">
        <f>Constants!M3138</f>
        <v>0</v>
      </c>
      <c r="AG3251" s="6">
        <f>Constants!N3138</f>
        <v>0</v>
      </c>
      <c r="AH3251" s="6">
        <f>Constants!O3138</f>
        <v>0</v>
      </c>
    </row>
    <row r="3252" spans="32:34" ht="18" customHeight="1" x14ac:dyDescent="0.35">
      <c r="AF3252" s="6">
        <f>Constants!M3139</f>
        <v>0</v>
      </c>
      <c r="AG3252" s="6">
        <f>Constants!N3139</f>
        <v>0</v>
      </c>
      <c r="AH3252" s="6">
        <f>Constants!O3139</f>
        <v>0</v>
      </c>
    </row>
    <row r="3253" spans="32:34" ht="18" customHeight="1" x14ac:dyDescent="0.35">
      <c r="AF3253" s="6">
        <f>Constants!M3140</f>
        <v>0</v>
      </c>
      <c r="AG3253" s="6">
        <f>Constants!N3140</f>
        <v>0</v>
      </c>
      <c r="AH3253" s="6">
        <f>Constants!O3140</f>
        <v>0</v>
      </c>
    </row>
    <row r="3254" spans="32:34" ht="18" customHeight="1" x14ac:dyDescent="0.35">
      <c r="AF3254" s="6">
        <f>Constants!M3141</f>
        <v>0</v>
      </c>
      <c r="AG3254" s="6">
        <f>Constants!N3141</f>
        <v>0</v>
      </c>
      <c r="AH3254" s="6">
        <f>Constants!O3141</f>
        <v>0</v>
      </c>
    </row>
    <row r="3255" spans="32:34" ht="18" customHeight="1" x14ac:dyDescent="0.35">
      <c r="AF3255" s="6">
        <f>Constants!M3142</f>
        <v>0</v>
      </c>
      <c r="AG3255" s="6">
        <f>Constants!N3142</f>
        <v>0</v>
      </c>
      <c r="AH3255" s="6">
        <f>Constants!O3142</f>
        <v>0</v>
      </c>
    </row>
    <row r="3256" spans="32:34" ht="18" customHeight="1" x14ac:dyDescent="0.35">
      <c r="AF3256" s="6">
        <f>Constants!M3143</f>
        <v>0</v>
      </c>
      <c r="AG3256" s="6">
        <f>Constants!N3143</f>
        <v>0</v>
      </c>
      <c r="AH3256" s="6">
        <f>Constants!O3143</f>
        <v>0</v>
      </c>
    </row>
    <row r="3257" spans="32:34" ht="18" customHeight="1" x14ac:dyDescent="0.35">
      <c r="AF3257" s="6">
        <f>Constants!M3144</f>
        <v>0</v>
      </c>
      <c r="AG3257" s="6">
        <f>Constants!N3144</f>
        <v>0</v>
      </c>
      <c r="AH3257" s="6">
        <f>Constants!O3144</f>
        <v>0</v>
      </c>
    </row>
    <row r="3258" spans="32:34" ht="18" customHeight="1" x14ac:dyDescent="0.35">
      <c r="AF3258" s="6">
        <f>Constants!M3145</f>
        <v>0</v>
      </c>
      <c r="AG3258" s="6">
        <f>Constants!N3145</f>
        <v>0</v>
      </c>
      <c r="AH3258" s="6">
        <f>Constants!O3145</f>
        <v>0</v>
      </c>
    </row>
    <row r="3259" spans="32:34" ht="18" customHeight="1" x14ac:dyDescent="0.35">
      <c r="AF3259" s="6">
        <f>Constants!M3146</f>
        <v>0</v>
      </c>
      <c r="AG3259" s="6">
        <f>Constants!N3146</f>
        <v>0</v>
      </c>
      <c r="AH3259" s="6">
        <f>Constants!O3146</f>
        <v>0</v>
      </c>
    </row>
    <row r="3260" spans="32:34" ht="18" customHeight="1" x14ac:dyDescent="0.35">
      <c r="AF3260" s="6">
        <f>Constants!M3147</f>
        <v>0</v>
      </c>
      <c r="AG3260" s="6">
        <f>Constants!N3147</f>
        <v>0</v>
      </c>
      <c r="AH3260" s="6">
        <f>Constants!O3147</f>
        <v>0</v>
      </c>
    </row>
    <row r="3261" spans="32:34" ht="18" customHeight="1" x14ac:dyDescent="0.35">
      <c r="AF3261" s="6">
        <f>Constants!M3148</f>
        <v>0</v>
      </c>
      <c r="AG3261" s="6">
        <f>Constants!N3148</f>
        <v>0</v>
      </c>
      <c r="AH3261" s="6">
        <f>Constants!O3148</f>
        <v>0</v>
      </c>
    </row>
    <row r="3262" spans="32:34" ht="18" customHeight="1" x14ac:dyDescent="0.35">
      <c r="AF3262" s="6">
        <f>Constants!M3149</f>
        <v>0</v>
      </c>
      <c r="AG3262" s="6">
        <f>Constants!N3149</f>
        <v>0</v>
      </c>
      <c r="AH3262" s="6">
        <f>Constants!O3149</f>
        <v>0</v>
      </c>
    </row>
    <row r="3263" spans="32:34" ht="18" customHeight="1" x14ac:dyDescent="0.35">
      <c r="AF3263" s="6">
        <f>Constants!M3150</f>
        <v>0</v>
      </c>
      <c r="AG3263" s="6">
        <f>Constants!N3150</f>
        <v>0</v>
      </c>
      <c r="AH3263" s="6">
        <f>Constants!O3150</f>
        <v>0</v>
      </c>
    </row>
    <row r="3264" spans="32:34" ht="18" customHeight="1" x14ac:dyDescent="0.35">
      <c r="AF3264" s="6">
        <f>Constants!M3151</f>
        <v>0</v>
      </c>
      <c r="AG3264" s="6">
        <f>Constants!N3151</f>
        <v>0</v>
      </c>
      <c r="AH3264" s="6">
        <f>Constants!O3151</f>
        <v>0</v>
      </c>
    </row>
    <row r="3265" spans="32:34" ht="18" customHeight="1" x14ac:dyDescent="0.35">
      <c r="AF3265" s="6">
        <f>Constants!M3152</f>
        <v>0</v>
      </c>
      <c r="AG3265" s="6">
        <f>Constants!N3152</f>
        <v>0</v>
      </c>
      <c r="AH3265" s="6">
        <f>Constants!O3152</f>
        <v>0</v>
      </c>
    </row>
    <row r="3266" spans="32:34" ht="18" customHeight="1" x14ac:dyDescent="0.35">
      <c r="AF3266" s="6">
        <f>Constants!M3153</f>
        <v>0</v>
      </c>
      <c r="AG3266" s="6">
        <f>Constants!N3153</f>
        <v>0</v>
      </c>
      <c r="AH3266" s="6">
        <f>Constants!O3153</f>
        <v>0</v>
      </c>
    </row>
    <row r="3267" spans="32:34" ht="18" customHeight="1" x14ac:dyDescent="0.35">
      <c r="AF3267" s="6">
        <f>Constants!M3154</f>
        <v>0</v>
      </c>
      <c r="AG3267" s="6">
        <f>Constants!N3154</f>
        <v>0</v>
      </c>
      <c r="AH3267" s="6">
        <f>Constants!O3154</f>
        <v>0</v>
      </c>
    </row>
    <row r="3268" spans="32:34" ht="18" customHeight="1" x14ac:dyDescent="0.35">
      <c r="AF3268" s="6">
        <f>Constants!M3155</f>
        <v>0</v>
      </c>
      <c r="AG3268" s="6">
        <f>Constants!N3155</f>
        <v>0</v>
      </c>
      <c r="AH3268" s="6">
        <f>Constants!O3155</f>
        <v>0</v>
      </c>
    </row>
    <row r="3269" spans="32:34" ht="18" customHeight="1" x14ac:dyDescent="0.35">
      <c r="AF3269" s="6">
        <f>Constants!M3156</f>
        <v>0</v>
      </c>
      <c r="AG3269" s="6">
        <f>Constants!N3156</f>
        <v>0</v>
      </c>
      <c r="AH3269" s="6">
        <f>Constants!O3156</f>
        <v>0</v>
      </c>
    </row>
    <row r="3270" spans="32:34" ht="18" customHeight="1" x14ac:dyDescent="0.35">
      <c r="AF3270" s="6">
        <f>Constants!M3157</f>
        <v>0</v>
      </c>
      <c r="AG3270" s="6">
        <f>Constants!N3157</f>
        <v>0</v>
      </c>
      <c r="AH3270" s="6">
        <f>Constants!O3157</f>
        <v>0</v>
      </c>
    </row>
    <row r="3271" spans="32:34" ht="18" customHeight="1" x14ac:dyDescent="0.35">
      <c r="AF3271" s="6">
        <f>Constants!M3158</f>
        <v>0</v>
      </c>
      <c r="AG3271" s="6">
        <f>Constants!N3158</f>
        <v>0</v>
      </c>
      <c r="AH3271" s="6">
        <f>Constants!O3158</f>
        <v>0</v>
      </c>
    </row>
    <row r="3272" spans="32:34" ht="18" customHeight="1" x14ac:dyDescent="0.35">
      <c r="AF3272" s="6">
        <f>Constants!M3159</f>
        <v>0</v>
      </c>
      <c r="AG3272" s="6">
        <f>Constants!N3159</f>
        <v>0</v>
      </c>
      <c r="AH3272" s="6">
        <f>Constants!O3159</f>
        <v>0</v>
      </c>
    </row>
    <row r="3273" spans="32:34" ht="18" customHeight="1" x14ac:dyDescent="0.35">
      <c r="AF3273" s="6">
        <f>Constants!M3160</f>
        <v>0</v>
      </c>
      <c r="AG3273" s="6">
        <f>Constants!N3160</f>
        <v>0</v>
      </c>
      <c r="AH3273" s="6">
        <f>Constants!O3160</f>
        <v>0</v>
      </c>
    </row>
    <row r="3274" spans="32:34" ht="18" customHeight="1" x14ac:dyDescent="0.35">
      <c r="AF3274" s="6">
        <f>Constants!M3161</f>
        <v>0</v>
      </c>
      <c r="AG3274" s="6">
        <f>Constants!N3161</f>
        <v>0</v>
      </c>
      <c r="AH3274" s="6">
        <f>Constants!O3161</f>
        <v>0</v>
      </c>
    </row>
    <row r="3275" spans="32:34" ht="18" customHeight="1" x14ac:dyDescent="0.35">
      <c r="AF3275" s="6">
        <f>Constants!M3162</f>
        <v>0</v>
      </c>
      <c r="AG3275" s="6">
        <f>Constants!N3162</f>
        <v>0</v>
      </c>
      <c r="AH3275" s="6">
        <f>Constants!O3162</f>
        <v>0</v>
      </c>
    </row>
    <row r="3276" spans="32:34" ht="18" customHeight="1" x14ac:dyDescent="0.35">
      <c r="AF3276" s="6">
        <f>Constants!M3163</f>
        <v>0</v>
      </c>
      <c r="AG3276" s="6">
        <f>Constants!N3163</f>
        <v>0</v>
      </c>
      <c r="AH3276" s="6">
        <f>Constants!O3163</f>
        <v>0</v>
      </c>
    </row>
    <row r="3277" spans="32:34" ht="18" customHeight="1" x14ac:dyDescent="0.35">
      <c r="AF3277" s="6">
        <f>Constants!M3164</f>
        <v>0</v>
      </c>
      <c r="AG3277" s="6">
        <f>Constants!N3164</f>
        <v>0</v>
      </c>
      <c r="AH3277" s="6">
        <f>Constants!O3164</f>
        <v>0</v>
      </c>
    </row>
    <row r="3278" spans="32:34" ht="18" customHeight="1" x14ac:dyDescent="0.35">
      <c r="AF3278" s="6">
        <f>Constants!M3165</f>
        <v>0</v>
      </c>
      <c r="AG3278" s="6">
        <f>Constants!N3165</f>
        <v>0</v>
      </c>
      <c r="AH3278" s="6">
        <f>Constants!O3165</f>
        <v>0</v>
      </c>
    </row>
    <row r="3279" spans="32:34" ht="18" customHeight="1" x14ac:dyDescent="0.35">
      <c r="AF3279" s="6">
        <f>Constants!M3166</f>
        <v>0</v>
      </c>
      <c r="AG3279" s="6">
        <f>Constants!N3166</f>
        <v>0</v>
      </c>
      <c r="AH3279" s="6">
        <f>Constants!O3166</f>
        <v>0</v>
      </c>
    </row>
    <row r="3280" spans="32:34" ht="18" customHeight="1" x14ac:dyDescent="0.35">
      <c r="AF3280" s="6">
        <f>Constants!M3167</f>
        <v>0</v>
      </c>
      <c r="AG3280" s="6">
        <f>Constants!N3167</f>
        <v>0</v>
      </c>
      <c r="AH3280" s="6">
        <f>Constants!O3167</f>
        <v>0</v>
      </c>
    </row>
    <row r="3281" spans="32:34" ht="18" customHeight="1" x14ac:dyDescent="0.35">
      <c r="AF3281" s="6">
        <f>Constants!M3168</f>
        <v>0</v>
      </c>
      <c r="AG3281" s="6">
        <f>Constants!N3168</f>
        <v>0</v>
      </c>
      <c r="AH3281" s="6">
        <f>Constants!O3168</f>
        <v>0</v>
      </c>
    </row>
    <row r="3282" spans="32:34" ht="18" customHeight="1" x14ac:dyDescent="0.35">
      <c r="AF3282" s="6">
        <f>Constants!M3169</f>
        <v>0</v>
      </c>
      <c r="AG3282" s="6">
        <f>Constants!N3169</f>
        <v>0</v>
      </c>
      <c r="AH3282" s="6">
        <f>Constants!O3169</f>
        <v>0</v>
      </c>
    </row>
    <row r="3283" spans="32:34" ht="18" customHeight="1" x14ac:dyDescent="0.35">
      <c r="AF3283" s="6">
        <f>Constants!M3170</f>
        <v>0</v>
      </c>
      <c r="AG3283" s="6">
        <f>Constants!N3170</f>
        <v>0</v>
      </c>
      <c r="AH3283" s="6">
        <f>Constants!O3170</f>
        <v>0</v>
      </c>
    </row>
    <row r="3284" spans="32:34" ht="18" customHeight="1" x14ac:dyDescent="0.35">
      <c r="AF3284" s="6">
        <f>Constants!M3171</f>
        <v>0</v>
      </c>
      <c r="AG3284" s="6">
        <f>Constants!N3171</f>
        <v>0</v>
      </c>
      <c r="AH3284" s="6">
        <f>Constants!O3171</f>
        <v>0</v>
      </c>
    </row>
    <row r="3285" spans="32:34" ht="18" customHeight="1" x14ac:dyDescent="0.35">
      <c r="AF3285" s="6">
        <f>Constants!M3172</f>
        <v>0</v>
      </c>
      <c r="AG3285" s="6">
        <f>Constants!N3172</f>
        <v>0</v>
      </c>
      <c r="AH3285" s="6">
        <f>Constants!O3172</f>
        <v>0</v>
      </c>
    </row>
    <row r="3286" spans="32:34" ht="18" customHeight="1" x14ac:dyDescent="0.35">
      <c r="AF3286" s="6">
        <f>Constants!M3173</f>
        <v>0</v>
      </c>
      <c r="AG3286" s="6">
        <f>Constants!N3173</f>
        <v>0</v>
      </c>
      <c r="AH3286" s="6">
        <f>Constants!O3173</f>
        <v>0</v>
      </c>
    </row>
    <row r="3287" spans="32:34" ht="18" customHeight="1" x14ac:dyDescent="0.35">
      <c r="AF3287" s="6">
        <f>Constants!M3174</f>
        <v>0</v>
      </c>
      <c r="AG3287" s="6">
        <f>Constants!N3174</f>
        <v>0</v>
      </c>
      <c r="AH3287" s="6">
        <f>Constants!O3174</f>
        <v>0</v>
      </c>
    </row>
    <row r="3288" spans="32:34" ht="18" customHeight="1" x14ac:dyDescent="0.35">
      <c r="AF3288" s="6">
        <f>Constants!M3175</f>
        <v>0</v>
      </c>
      <c r="AG3288" s="6">
        <f>Constants!N3175</f>
        <v>0</v>
      </c>
      <c r="AH3288" s="6">
        <f>Constants!O3175</f>
        <v>0</v>
      </c>
    </row>
    <row r="3289" spans="32:34" ht="18" customHeight="1" x14ac:dyDescent="0.35">
      <c r="AF3289" s="6">
        <f>Constants!M3176</f>
        <v>0</v>
      </c>
      <c r="AG3289" s="6">
        <f>Constants!N3176</f>
        <v>0</v>
      </c>
      <c r="AH3289" s="6">
        <f>Constants!O3176</f>
        <v>0</v>
      </c>
    </row>
    <row r="3290" spans="32:34" ht="18" customHeight="1" x14ac:dyDescent="0.35">
      <c r="AF3290" s="6">
        <f>Constants!M3177</f>
        <v>0</v>
      </c>
      <c r="AG3290" s="6">
        <f>Constants!N3177</f>
        <v>0</v>
      </c>
      <c r="AH3290" s="6">
        <f>Constants!O3177</f>
        <v>0</v>
      </c>
    </row>
    <row r="3291" spans="32:34" ht="18" customHeight="1" x14ac:dyDescent="0.35">
      <c r="AF3291" s="6">
        <f>Constants!M3178</f>
        <v>0</v>
      </c>
      <c r="AG3291" s="6">
        <f>Constants!N3178</f>
        <v>0</v>
      </c>
      <c r="AH3291" s="6">
        <f>Constants!O3178</f>
        <v>0</v>
      </c>
    </row>
    <row r="3292" spans="32:34" ht="18" customHeight="1" x14ac:dyDescent="0.35">
      <c r="AF3292" s="6">
        <f>Constants!M3179</f>
        <v>0</v>
      </c>
      <c r="AG3292" s="6">
        <f>Constants!N3179</f>
        <v>0</v>
      </c>
      <c r="AH3292" s="6">
        <f>Constants!O3179</f>
        <v>0</v>
      </c>
    </row>
    <row r="3293" spans="32:34" ht="18" customHeight="1" x14ac:dyDescent="0.35">
      <c r="AF3293" s="6">
        <f>Constants!M3180</f>
        <v>0</v>
      </c>
      <c r="AG3293" s="6">
        <f>Constants!N3180</f>
        <v>0</v>
      </c>
      <c r="AH3293" s="6">
        <f>Constants!O3180</f>
        <v>0</v>
      </c>
    </row>
    <row r="3294" spans="32:34" ht="18" customHeight="1" x14ac:dyDescent="0.35">
      <c r="AF3294" s="6">
        <f>Constants!M3181</f>
        <v>0</v>
      </c>
      <c r="AG3294" s="6">
        <f>Constants!N3181</f>
        <v>0</v>
      </c>
      <c r="AH3294" s="6">
        <f>Constants!O3181</f>
        <v>0</v>
      </c>
    </row>
    <row r="3295" spans="32:34" ht="18" customHeight="1" x14ac:dyDescent="0.35">
      <c r="AF3295" s="6">
        <f>Constants!M3182</f>
        <v>0</v>
      </c>
      <c r="AG3295" s="6">
        <f>Constants!N3182</f>
        <v>0</v>
      </c>
      <c r="AH3295" s="6">
        <f>Constants!O3182</f>
        <v>0</v>
      </c>
    </row>
    <row r="3296" spans="32:34" ht="18" customHeight="1" x14ac:dyDescent="0.35">
      <c r="AF3296" s="6">
        <f>Constants!M3183</f>
        <v>0</v>
      </c>
      <c r="AG3296" s="6">
        <f>Constants!N3183</f>
        <v>0</v>
      </c>
      <c r="AH3296" s="6">
        <f>Constants!O3183</f>
        <v>0</v>
      </c>
    </row>
    <row r="3297" spans="32:34" ht="18" customHeight="1" x14ac:dyDescent="0.35">
      <c r="AF3297" s="6">
        <f>Constants!M3184</f>
        <v>0</v>
      </c>
      <c r="AG3297" s="6">
        <f>Constants!N3184</f>
        <v>0</v>
      </c>
      <c r="AH3297" s="6">
        <f>Constants!O3184</f>
        <v>0</v>
      </c>
    </row>
    <row r="3298" spans="32:34" ht="18" customHeight="1" x14ac:dyDescent="0.35">
      <c r="AF3298" s="6">
        <f>Constants!M3185</f>
        <v>0</v>
      </c>
      <c r="AG3298" s="6">
        <f>Constants!N3185</f>
        <v>0</v>
      </c>
      <c r="AH3298" s="6">
        <f>Constants!O3185</f>
        <v>0</v>
      </c>
    </row>
    <row r="3299" spans="32:34" ht="18" customHeight="1" x14ac:dyDescent="0.35">
      <c r="AF3299" s="6">
        <f>Constants!M3186</f>
        <v>0</v>
      </c>
      <c r="AG3299" s="6">
        <f>Constants!N3186</f>
        <v>0</v>
      </c>
      <c r="AH3299" s="6">
        <f>Constants!O3186</f>
        <v>0</v>
      </c>
    </row>
    <row r="3300" spans="32:34" ht="18" customHeight="1" x14ac:dyDescent="0.35">
      <c r="AF3300" s="6">
        <f>Constants!M3187</f>
        <v>0</v>
      </c>
      <c r="AG3300" s="6">
        <f>Constants!N3187</f>
        <v>0</v>
      </c>
      <c r="AH3300" s="6">
        <f>Constants!O3187</f>
        <v>0</v>
      </c>
    </row>
    <row r="3301" spans="32:34" ht="18" customHeight="1" x14ac:dyDescent="0.35">
      <c r="AF3301" s="6">
        <f>Constants!M3188</f>
        <v>0</v>
      </c>
      <c r="AG3301" s="6">
        <f>Constants!N3188</f>
        <v>0</v>
      </c>
      <c r="AH3301" s="6">
        <f>Constants!O3188</f>
        <v>0</v>
      </c>
    </row>
    <row r="3302" spans="32:34" ht="18" customHeight="1" x14ac:dyDescent="0.35">
      <c r="AF3302" s="6">
        <f>Constants!M3189</f>
        <v>0</v>
      </c>
      <c r="AG3302" s="6">
        <f>Constants!N3189</f>
        <v>0</v>
      </c>
      <c r="AH3302" s="6">
        <f>Constants!O3189</f>
        <v>0</v>
      </c>
    </row>
    <row r="3303" spans="32:34" ht="18" customHeight="1" x14ac:dyDescent="0.35">
      <c r="AF3303" s="6">
        <f>Constants!M3190</f>
        <v>0</v>
      </c>
      <c r="AG3303" s="6">
        <f>Constants!N3190</f>
        <v>0</v>
      </c>
      <c r="AH3303" s="6">
        <f>Constants!O3190</f>
        <v>0</v>
      </c>
    </row>
    <row r="3304" spans="32:34" ht="18" customHeight="1" x14ac:dyDescent="0.35">
      <c r="AF3304" s="6">
        <f>Constants!M3191</f>
        <v>0</v>
      </c>
      <c r="AG3304" s="6">
        <f>Constants!N3191</f>
        <v>0</v>
      </c>
      <c r="AH3304" s="6">
        <f>Constants!O3191</f>
        <v>0</v>
      </c>
    </row>
    <row r="3305" spans="32:34" ht="18" customHeight="1" x14ac:dyDescent="0.35">
      <c r="AF3305" s="6">
        <f>Constants!M3192</f>
        <v>0</v>
      </c>
      <c r="AG3305" s="6">
        <f>Constants!N3192</f>
        <v>0</v>
      </c>
      <c r="AH3305" s="6">
        <f>Constants!O3192</f>
        <v>0</v>
      </c>
    </row>
    <row r="3306" spans="32:34" ht="18" customHeight="1" x14ac:dyDescent="0.35">
      <c r="AF3306" s="6">
        <f>Constants!M3193</f>
        <v>0</v>
      </c>
      <c r="AG3306" s="6">
        <f>Constants!N3193</f>
        <v>0</v>
      </c>
      <c r="AH3306" s="6">
        <f>Constants!O3193</f>
        <v>0</v>
      </c>
    </row>
    <row r="3307" spans="32:34" ht="18" customHeight="1" x14ac:dyDescent="0.35">
      <c r="AF3307" s="6">
        <f>Constants!M3194</f>
        <v>0</v>
      </c>
      <c r="AG3307" s="6">
        <f>Constants!N3194</f>
        <v>0</v>
      </c>
      <c r="AH3307" s="6">
        <f>Constants!O3194</f>
        <v>0</v>
      </c>
    </row>
    <row r="3308" spans="32:34" ht="18" customHeight="1" x14ac:dyDescent="0.35">
      <c r="AF3308" s="6">
        <f>Constants!M3195</f>
        <v>0</v>
      </c>
      <c r="AG3308" s="6">
        <f>Constants!N3195</f>
        <v>0</v>
      </c>
      <c r="AH3308" s="6">
        <f>Constants!O3195</f>
        <v>0</v>
      </c>
    </row>
    <row r="3309" spans="32:34" ht="18" customHeight="1" x14ac:dyDescent="0.35">
      <c r="AF3309" s="6">
        <f>Constants!M3196</f>
        <v>0</v>
      </c>
      <c r="AG3309" s="6">
        <f>Constants!N3196</f>
        <v>0</v>
      </c>
      <c r="AH3309" s="6">
        <f>Constants!O3196</f>
        <v>0</v>
      </c>
    </row>
    <row r="3310" spans="32:34" ht="18" customHeight="1" x14ac:dyDescent="0.35">
      <c r="AF3310" s="6">
        <f>Constants!M3197</f>
        <v>0</v>
      </c>
      <c r="AG3310" s="6">
        <f>Constants!N3197</f>
        <v>0</v>
      </c>
      <c r="AH3310" s="6">
        <f>Constants!O3197</f>
        <v>0</v>
      </c>
    </row>
    <row r="3311" spans="32:34" ht="18" customHeight="1" x14ac:dyDescent="0.35">
      <c r="AF3311" s="6">
        <f>Constants!M3198</f>
        <v>0</v>
      </c>
      <c r="AG3311" s="6">
        <f>Constants!N3198</f>
        <v>0</v>
      </c>
      <c r="AH3311" s="6">
        <f>Constants!O3198</f>
        <v>0</v>
      </c>
    </row>
    <row r="3312" spans="32:34" ht="18" customHeight="1" x14ac:dyDescent="0.35">
      <c r="AF3312" s="6">
        <f>Constants!M3199</f>
        <v>0</v>
      </c>
      <c r="AG3312" s="6">
        <f>Constants!N3199</f>
        <v>0</v>
      </c>
      <c r="AH3312" s="6">
        <f>Constants!O3199</f>
        <v>0</v>
      </c>
    </row>
    <row r="3313" spans="32:34" ht="18" customHeight="1" x14ac:dyDescent="0.35">
      <c r="AF3313" s="6">
        <f>Constants!M3200</f>
        <v>0</v>
      </c>
      <c r="AG3313" s="6">
        <f>Constants!N3200</f>
        <v>0</v>
      </c>
      <c r="AH3313" s="6">
        <f>Constants!O3200</f>
        <v>0</v>
      </c>
    </row>
    <row r="3314" spans="32:34" ht="18" customHeight="1" x14ac:dyDescent="0.35">
      <c r="AF3314" s="6">
        <f>Constants!M3201</f>
        <v>0</v>
      </c>
      <c r="AG3314" s="6">
        <f>Constants!N3201</f>
        <v>0</v>
      </c>
      <c r="AH3314" s="6">
        <f>Constants!O3201</f>
        <v>0</v>
      </c>
    </row>
    <row r="3315" spans="32:34" ht="18" customHeight="1" x14ac:dyDescent="0.35">
      <c r="AF3315" s="6">
        <f>Constants!M3202</f>
        <v>0</v>
      </c>
      <c r="AG3315" s="6">
        <f>Constants!N3202</f>
        <v>0</v>
      </c>
      <c r="AH3315" s="6">
        <f>Constants!O3202</f>
        <v>0</v>
      </c>
    </row>
    <row r="3316" spans="32:34" ht="18" customHeight="1" x14ac:dyDescent="0.35">
      <c r="AF3316" s="6">
        <f>Constants!M3203</f>
        <v>0</v>
      </c>
      <c r="AG3316" s="6">
        <f>Constants!N3203</f>
        <v>0</v>
      </c>
      <c r="AH3316" s="6">
        <f>Constants!O3203</f>
        <v>0</v>
      </c>
    </row>
    <row r="3317" spans="32:34" ht="18" customHeight="1" x14ac:dyDescent="0.35">
      <c r="AF3317" s="6">
        <f>Constants!M3204</f>
        <v>0</v>
      </c>
      <c r="AG3317" s="6">
        <f>Constants!N3204</f>
        <v>0</v>
      </c>
      <c r="AH3317" s="6">
        <f>Constants!O3204</f>
        <v>0</v>
      </c>
    </row>
    <row r="3318" spans="32:34" ht="18" customHeight="1" x14ac:dyDescent="0.35">
      <c r="AF3318" s="6">
        <f>Constants!M3205</f>
        <v>0</v>
      </c>
      <c r="AG3318" s="6">
        <f>Constants!N3205</f>
        <v>0</v>
      </c>
      <c r="AH3318" s="6">
        <f>Constants!O3205</f>
        <v>0</v>
      </c>
    </row>
    <row r="3319" spans="32:34" ht="18" customHeight="1" x14ac:dyDescent="0.35">
      <c r="AF3319" s="6">
        <f>Constants!M3206</f>
        <v>0</v>
      </c>
      <c r="AG3319" s="6">
        <f>Constants!N3206</f>
        <v>0</v>
      </c>
      <c r="AH3319" s="6">
        <f>Constants!O3206</f>
        <v>0</v>
      </c>
    </row>
    <row r="3320" spans="32:34" ht="18" customHeight="1" x14ac:dyDescent="0.35">
      <c r="AF3320" s="6">
        <f>Constants!M3207</f>
        <v>0</v>
      </c>
      <c r="AG3320" s="6">
        <f>Constants!N3207</f>
        <v>0</v>
      </c>
      <c r="AH3320" s="6">
        <f>Constants!O3207</f>
        <v>0</v>
      </c>
    </row>
    <row r="3321" spans="32:34" ht="18" customHeight="1" x14ac:dyDescent="0.35">
      <c r="AF3321" s="6">
        <f>Constants!M3208</f>
        <v>0</v>
      </c>
      <c r="AG3321" s="6">
        <f>Constants!N3208</f>
        <v>0</v>
      </c>
      <c r="AH3321" s="6">
        <f>Constants!O3208</f>
        <v>0</v>
      </c>
    </row>
    <row r="3322" spans="32:34" ht="18" customHeight="1" x14ac:dyDescent="0.35">
      <c r="AF3322" s="6">
        <f>Constants!M3209</f>
        <v>0</v>
      </c>
      <c r="AG3322" s="6">
        <f>Constants!N3209</f>
        <v>0</v>
      </c>
      <c r="AH3322" s="6">
        <f>Constants!O3209</f>
        <v>0</v>
      </c>
    </row>
    <row r="3323" spans="32:34" ht="18" customHeight="1" x14ac:dyDescent="0.35">
      <c r="AF3323" s="6">
        <f>Constants!M3210</f>
        <v>0</v>
      </c>
      <c r="AG3323" s="6">
        <f>Constants!N3210</f>
        <v>0</v>
      </c>
      <c r="AH3323" s="6">
        <f>Constants!O3210</f>
        <v>0</v>
      </c>
    </row>
    <row r="3324" spans="32:34" ht="18" customHeight="1" x14ac:dyDescent="0.35">
      <c r="AF3324" s="6">
        <f>Constants!M3211</f>
        <v>0</v>
      </c>
      <c r="AG3324" s="6">
        <f>Constants!N3211</f>
        <v>0</v>
      </c>
      <c r="AH3324" s="6">
        <f>Constants!O3211</f>
        <v>0</v>
      </c>
    </row>
    <row r="3325" spans="32:34" ht="18" customHeight="1" x14ac:dyDescent="0.35">
      <c r="AF3325" s="6">
        <f>Constants!M3212</f>
        <v>0</v>
      </c>
      <c r="AG3325" s="6">
        <f>Constants!N3212</f>
        <v>0</v>
      </c>
      <c r="AH3325" s="6">
        <f>Constants!O3212</f>
        <v>0</v>
      </c>
    </row>
    <row r="3326" spans="32:34" ht="18" customHeight="1" x14ac:dyDescent="0.35">
      <c r="AF3326" s="6">
        <f>Constants!M3213</f>
        <v>0</v>
      </c>
      <c r="AG3326" s="6">
        <f>Constants!N3213</f>
        <v>0</v>
      </c>
      <c r="AH3326" s="6">
        <f>Constants!O3213</f>
        <v>0</v>
      </c>
    </row>
    <row r="3327" spans="32:34" ht="18" customHeight="1" x14ac:dyDescent="0.35">
      <c r="AF3327" s="6">
        <f>Constants!M3214</f>
        <v>0</v>
      </c>
      <c r="AG3327" s="6">
        <f>Constants!N3214</f>
        <v>0</v>
      </c>
      <c r="AH3327" s="6">
        <f>Constants!O3214</f>
        <v>0</v>
      </c>
    </row>
    <row r="3328" spans="32:34" ht="18" customHeight="1" x14ac:dyDescent="0.35">
      <c r="AF3328" s="6">
        <f>Constants!M3215</f>
        <v>0</v>
      </c>
      <c r="AG3328" s="6">
        <f>Constants!N3215</f>
        <v>0</v>
      </c>
      <c r="AH3328" s="6">
        <f>Constants!O3215</f>
        <v>0</v>
      </c>
    </row>
    <row r="3329" spans="32:34" ht="18" customHeight="1" x14ac:dyDescent="0.35">
      <c r="AF3329" s="6">
        <f>Constants!M3216</f>
        <v>0</v>
      </c>
      <c r="AG3329" s="6">
        <f>Constants!N3216</f>
        <v>0</v>
      </c>
      <c r="AH3329" s="6">
        <f>Constants!O3216</f>
        <v>0</v>
      </c>
    </row>
    <row r="3330" spans="32:34" ht="18" customHeight="1" x14ac:dyDescent="0.35">
      <c r="AF3330" s="6">
        <f>Constants!M3217</f>
        <v>0</v>
      </c>
      <c r="AG3330" s="6">
        <f>Constants!N3217</f>
        <v>0</v>
      </c>
      <c r="AH3330" s="6">
        <f>Constants!O3217</f>
        <v>0</v>
      </c>
    </row>
    <row r="3331" spans="32:34" ht="18" customHeight="1" x14ac:dyDescent="0.35">
      <c r="AF3331" s="6">
        <f>Constants!M3218</f>
        <v>0</v>
      </c>
      <c r="AG3331" s="6">
        <f>Constants!N3218</f>
        <v>0</v>
      </c>
      <c r="AH3331" s="6">
        <f>Constants!O3218</f>
        <v>0</v>
      </c>
    </row>
    <row r="3332" spans="32:34" ht="18" customHeight="1" x14ac:dyDescent="0.35">
      <c r="AF3332" s="6">
        <f>Constants!M3219</f>
        <v>0</v>
      </c>
      <c r="AG3332" s="6">
        <f>Constants!N3219</f>
        <v>0</v>
      </c>
      <c r="AH3332" s="6">
        <f>Constants!O3219</f>
        <v>0</v>
      </c>
    </row>
    <row r="3333" spans="32:34" ht="18" customHeight="1" x14ac:dyDescent="0.35">
      <c r="AF3333" s="6">
        <f>Constants!M3220</f>
        <v>0</v>
      </c>
      <c r="AG3333" s="6">
        <f>Constants!N3220</f>
        <v>0</v>
      </c>
      <c r="AH3333" s="6">
        <f>Constants!O3220</f>
        <v>0</v>
      </c>
    </row>
    <row r="3334" spans="32:34" ht="18" customHeight="1" x14ac:dyDescent="0.35">
      <c r="AF3334" s="6">
        <f>Constants!M3221</f>
        <v>0</v>
      </c>
      <c r="AG3334" s="6">
        <f>Constants!N3221</f>
        <v>0</v>
      </c>
      <c r="AH3334" s="6">
        <f>Constants!O3221</f>
        <v>0</v>
      </c>
    </row>
    <row r="3335" spans="32:34" ht="18" customHeight="1" x14ac:dyDescent="0.35">
      <c r="AF3335" s="6">
        <f>Constants!M3222</f>
        <v>0</v>
      </c>
      <c r="AG3335" s="6">
        <f>Constants!N3222</f>
        <v>0</v>
      </c>
      <c r="AH3335" s="6">
        <f>Constants!O3222</f>
        <v>0</v>
      </c>
    </row>
    <row r="3336" spans="32:34" ht="18" customHeight="1" x14ac:dyDescent="0.35">
      <c r="AF3336" s="6">
        <f>Constants!M3223</f>
        <v>0</v>
      </c>
      <c r="AG3336" s="6">
        <f>Constants!N3223</f>
        <v>0</v>
      </c>
      <c r="AH3336" s="6">
        <f>Constants!O3223</f>
        <v>0</v>
      </c>
    </row>
    <row r="3337" spans="32:34" ht="18" customHeight="1" x14ac:dyDescent="0.35">
      <c r="AF3337" s="6">
        <f>Constants!M3224</f>
        <v>0</v>
      </c>
      <c r="AG3337" s="6">
        <f>Constants!N3224</f>
        <v>0</v>
      </c>
      <c r="AH3337" s="6">
        <f>Constants!O3224</f>
        <v>0</v>
      </c>
    </row>
    <row r="3338" spans="32:34" ht="18" customHeight="1" x14ac:dyDescent="0.35">
      <c r="AF3338" s="6">
        <f>Constants!M3225</f>
        <v>0</v>
      </c>
      <c r="AG3338" s="6">
        <f>Constants!N3225</f>
        <v>0</v>
      </c>
      <c r="AH3338" s="6">
        <f>Constants!O3225</f>
        <v>0</v>
      </c>
    </row>
    <row r="3339" spans="32:34" ht="18" customHeight="1" x14ac:dyDescent="0.35">
      <c r="AF3339" s="6">
        <f>Constants!M3226</f>
        <v>0</v>
      </c>
      <c r="AG3339" s="6">
        <f>Constants!N3226</f>
        <v>0</v>
      </c>
      <c r="AH3339" s="6">
        <f>Constants!O3226</f>
        <v>0</v>
      </c>
    </row>
    <row r="3340" spans="32:34" ht="18" customHeight="1" x14ac:dyDescent="0.35">
      <c r="AF3340" s="6">
        <f>Constants!M3227</f>
        <v>0</v>
      </c>
      <c r="AG3340" s="6">
        <f>Constants!N3227</f>
        <v>0</v>
      </c>
      <c r="AH3340" s="6">
        <f>Constants!O3227</f>
        <v>0</v>
      </c>
    </row>
    <row r="3341" spans="32:34" ht="18" customHeight="1" x14ac:dyDescent="0.35">
      <c r="AF3341" s="6">
        <f>Constants!M3228</f>
        <v>0</v>
      </c>
      <c r="AG3341" s="6">
        <f>Constants!N3228</f>
        <v>0</v>
      </c>
      <c r="AH3341" s="6">
        <f>Constants!O3228</f>
        <v>0</v>
      </c>
    </row>
    <row r="3342" spans="32:34" ht="18" customHeight="1" x14ac:dyDescent="0.35">
      <c r="AF3342" s="6">
        <f>Constants!M3229</f>
        <v>0</v>
      </c>
      <c r="AG3342" s="6">
        <f>Constants!N3229</f>
        <v>0</v>
      </c>
      <c r="AH3342" s="6">
        <f>Constants!O3229</f>
        <v>0</v>
      </c>
    </row>
    <row r="3343" spans="32:34" ht="18" customHeight="1" x14ac:dyDescent="0.35">
      <c r="AF3343" s="6">
        <f>Constants!M3230</f>
        <v>0</v>
      </c>
      <c r="AG3343" s="6">
        <f>Constants!N3230</f>
        <v>0</v>
      </c>
      <c r="AH3343" s="6">
        <f>Constants!O3230</f>
        <v>0</v>
      </c>
    </row>
    <row r="3344" spans="32:34" ht="18" customHeight="1" x14ac:dyDescent="0.35">
      <c r="AF3344" s="6">
        <f>Constants!M3231</f>
        <v>0</v>
      </c>
      <c r="AG3344" s="6">
        <f>Constants!N3231</f>
        <v>0</v>
      </c>
      <c r="AH3344" s="6">
        <f>Constants!O3231</f>
        <v>0</v>
      </c>
    </row>
    <row r="3345" spans="32:34" ht="18" customHeight="1" x14ac:dyDescent="0.35">
      <c r="AF3345" s="6">
        <f>Constants!M3232</f>
        <v>0</v>
      </c>
      <c r="AG3345" s="6">
        <f>Constants!N3232</f>
        <v>0</v>
      </c>
      <c r="AH3345" s="6">
        <f>Constants!O3232</f>
        <v>0</v>
      </c>
    </row>
    <row r="3346" spans="32:34" ht="18" customHeight="1" x14ac:dyDescent="0.35">
      <c r="AF3346" s="6">
        <f>Constants!M3233</f>
        <v>0</v>
      </c>
      <c r="AG3346" s="6">
        <f>Constants!N3233</f>
        <v>0</v>
      </c>
      <c r="AH3346" s="6">
        <f>Constants!O3233</f>
        <v>0</v>
      </c>
    </row>
    <row r="3347" spans="32:34" ht="18" customHeight="1" x14ac:dyDescent="0.35">
      <c r="AF3347" s="6">
        <f>Constants!M3234</f>
        <v>0</v>
      </c>
      <c r="AG3347" s="6">
        <f>Constants!N3234</f>
        <v>0</v>
      </c>
      <c r="AH3347" s="6">
        <f>Constants!O3234</f>
        <v>0</v>
      </c>
    </row>
    <row r="3348" spans="32:34" ht="18" customHeight="1" x14ac:dyDescent="0.35">
      <c r="AF3348" s="6">
        <f>Constants!M3235</f>
        <v>0</v>
      </c>
      <c r="AG3348" s="6">
        <f>Constants!N3235</f>
        <v>0</v>
      </c>
      <c r="AH3348" s="6">
        <f>Constants!O3235</f>
        <v>0</v>
      </c>
    </row>
    <row r="3349" spans="32:34" ht="18" customHeight="1" x14ac:dyDescent="0.35">
      <c r="AF3349" s="6">
        <f>Constants!M3236</f>
        <v>0</v>
      </c>
      <c r="AG3349" s="6">
        <f>Constants!N3236</f>
        <v>0</v>
      </c>
      <c r="AH3349" s="6">
        <f>Constants!O3236</f>
        <v>0</v>
      </c>
    </row>
    <row r="3350" spans="32:34" ht="18" customHeight="1" x14ac:dyDescent="0.35">
      <c r="AF3350" s="6">
        <f>Constants!M3237</f>
        <v>0</v>
      </c>
      <c r="AG3350" s="6">
        <f>Constants!N3237</f>
        <v>0</v>
      </c>
      <c r="AH3350" s="6">
        <f>Constants!O3237</f>
        <v>0</v>
      </c>
    </row>
    <row r="3351" spans="32:34" ht="18" customHeight="1" x14ac:dyDescent="0.35">
      <c r="AF3351" s="6">
        <f>Constants!M3238</f>
        <v>0</v>
      </c>
      <c r="AG3351" s="6">
        <f>Constants!N3238</f>
        <v>0</v>
      </c>
      <c r="AH3351" s="6">
        <f>Constants!O3238</f>
        <v>0</v>
      </c>
    </row>
    <row r="3352" spans="32:34" ht="18" customHeight="1" x14ac:dyDescent="0.35">
      <c r="AF3352" s="6">
        <f>Constants!M3239</f>
        <v>0</v>
      </c>
      <c r="AG3352" s="6">
        <f>Constants!N3239</f>
        <v>0</v>
      </c>
      <c r="AH3352" s="6">
        <f>Constants!O3239</f>
        <v>0</v>
      </c>
    </row>
    <row r="3353" spans="32:34" ht="18" customHeight="1" x14ac:dyDescent="0.35">
      <c r="AF3353" s="6">
        <f>Constants!M3240</f>
        <v>0</v>
      </c>
      <c r="AG3353" s="6">
        <f>Constants!N3240</f>
        <v>0</v>
      </c>
      <c r="AH3353" s="6">
        <f>Constants!O3240</f>
        <v>0</v>
      </c>
    </row>
    <row r="3354" spans="32:34" ht="18" customHeight="1" x14ac:dyDescent="0.35">
      <c r="AF3354" s="6">
        <f>Constants!M3241</f>
        <v>0</v>
      </c>
      <c r="AG3354" s="6">
        <f>Constants!N3241</f>
        <v>0</v>
      </c>
      <c r="AH3354" s="6">
        <f>Constants!O3241</f>
        <v>0</v>
      </c>
    </row>
    <row r="3355" spans="32:34" ht="18" customHeight="1" x14ac:dyDescent="0.35">
      <c r="AF3355" s="6">
        <f>Constants!M3242</f>
        <v>0</v>
      </c>
      <c r="AG3355" s="6">
        <f>Constants!N3242</f>
        <v>0</v>
      </c>
      <c r="AH3355" s="6">
        <f>Constants!O3242</f>
        <v>0</v>
      </c>
    </row>
    <row r="3356" spans="32:34" ht="18" customHeight="1" x14ac:dyDescent="0.35">
      <c r="AF3356" s="6">
        <f>Constants!M3243</f>
        <v>0</v>
      </c>
      <c r="AG3356" s="6">
        <f>Constants!N3243</f>
        <v>0</v>
      </c>
      <c r="AH3356" s="6">
        <f>Constants!O3243</f>
        <v>0</v>
      </c>
    </row>
    <row r="3357" spans="32:34" ht="18" customHeight="1" x14ac:dyDescent="0.35">
      <c r="AF3357" s="6">
        <f>Constants!M3244</f>
        <v>0</v>
      </c>
      <c r="AG3357" s="6">
        <f>Constants!N3244</f>
        <v>0</v>
      </c>
      <c r="AH3357" s="6">
        <f>Constants!O3244</f>
        <v>0</v>
      </c>
    </row>
    <row r="3358" spans="32:34" ht="18" customHeight="1" x14ac:dyDescent="0.35">
      <c r="AF3358" s="6">
        <f>Constants!M3245</f>
        <v>0</v>
      </c>
      <c r="AG3358" s="6">
        <f>Constants!N3245</f>
        <v>0</v>
      </c>
      <c r="AH3358" s="6">
        <f>Constants!O3245</f>
        <v>0</v>
      </c>
    </row>
    <row r="3359" spans="32:34" ht="18" customHeight="1" x14ac:dyDescent="0.35">
      <c r="AF3359" s="6">
        <f>Constants!M3246</f>
        <v>0</v>
      </c>
      <c r="AG3359" s="6">
        <f>Constants!N3246</f>
        <v>0</v>
      </c>
      <c r="AH3359" s="6">
        <f>Constants!O3246</f>
        <v>0</v>
      </c>
    </row>
    <row r="3360" spans="32:34" ht="18" customHeight="1" x14ac:dyDescent="0.35">
      <c r="AF3360" s="6">
        <f>Constants!M3247</f>
        <v>0</v>
      </c>
      <c r="AG3360" s="6">
        <f>Constants!N3247</f>
        <v>0</v>
      </c>
      <c r="AH3360" s="6">
        <f>Constants!O3247</f>
        <v>0</v>
      </c>
    </row>
    <row r="3361" spans="32:34" ht="18" customHeight="1" x14ac:dyDescent="0.35">
      <c r="AF3361" s="6">
        <f>Constants!M3248</f>
        <v>0</v>
      </c>
      <c r="AG3361" s="6">
        <f>Constants!N3248</f>
        <v>0</v>
      </c>
      <c r="AH3361" s="6">
        <f>Constants!O3248</f>
        <v>0</v>
      </c>
    </row>
    <row r="3362" spans="32:34" ht="18" customHeight="1" x14ac:dyDescent="0.35">
      <c r="AF3362" s="6">
        <f>Constants!M3249</f>
        <v>0</v>
      </c>
      <c r="AG3362" s="6">
        <f>Constants!N3249</f>
        <v>0</v>
      </c>
      <c r="AH3362" s="6">
        <f>Constants!O3249</f>
        <v>0</v>
      </c>
    </row>
    <row r="3363" spans="32:34" ht="18" customHeight="1" x14ac:dyDescent="0.35">
      <c r="AF3363" s="6">
        <f>Constants!M3250</f>
        <v>0</v>
      </c>
      <c r="AG3363" s="6">
        <f>Constants!N3250</f>
        <v>0</v>
      </c>
      <c r="AH3363" s="6">
        <f>Constants!O3250</f>
        <v>0</v>
      </c>
    </row>
    <row r="3364" spans="32:34" ht="18" customHeight="1" x14ac:dyDescent="0.35">
      <c r="AF3364" s="6">
        <f>Constants!M3251</f>
        <v>0</v>
      </c>
      <c r="AG3364" s="6">
        <f>Constants!N3251</f>
        <v>0</v>
      </c>
      <c r="AH3364" s="6">
        <f>Constants!O3251</f>
        <v>0</v>
      </c>
    </row>
    <row r="3365" spans="32:34" ht="18" customHeight="1" x14ac:dyDescent="0.35">
      <c r="AF3365" s="6">
        <f>Constants!M3252</f>
        <v>0</v>
      </c>
      <c r="AG3365" s="6">
        <f>Constants!N3252</f>
        <v>0</v>
      </c>
      <c r="AH3365" s="6">
        <f>Constants!O3252</f>
        <v>0</v>
      </c>
    </row>
    <row r="3366" spans="32:34" ht="18" customHeight="1" x14ac:dyDescent="0.35">
      <c r="AF3366" s="6">
        <f>Constants!M3253</f>
        <v>0</v>
      </c>
      <c r="AG3366" s="6">
        <f>Constants!N3253</f>
        <v>0</v>
      </c>
      <c r="AH3366" s="6">
        <f>Constants!O3253</f>
        <v>0</v>
      </c>
    </row>
    <row r="3367" spans="32:34" ht="18" customHeight="1" x14ac:dyDescent="0.35">
      <c r="AF3367" s="6">
        <f>Constants!M3254</f>
        <v>0</v>
      </c>
      <c r="AG3367" s="6">
        <f>Constants!N3254</f>
        <v>0</v>
      </c>
      <c r="AH3367" s="6">
        <f>Constants!O3254</f>
        <v>0</v>
      </c>
    </row>
    <row r="3368" spans="32:34" ht="18" customHeight="1" x14ac:dyDescent="0.35">
      <c r="AF3368" s="6">
        <f>Constants!M3255</f>
        <v>0</v>
      </c>
      <c r="AG3368" s="6">
        <f>Constants!N3255</f>
        <v>0</v>
      </c>
      <c r="AH3368" s="6">
        <f>Constants!O3255</f>
        <v>0</v>
      </c>
    </row>
    <row r="3369" spans="32:34" ht="18" customHeight="1" x14ac:dyDescent="0.35">
      <c r="AF3369" s="6">
        <f>Constants!M3256</f>
        <v>0</v>
      </c>
      <c r="AG3369" s="6">
        <f>Constants!N3256</f>
        <v>0</v>
      </c>
      <c r="AH3369" s="6">
        <f>Constants!O3256</f>
        <v>0</v>
      </c>
    </row>
    <row r="3370" spans="32:34" ht="18" customHeight="1" x14ac:dyDescent="0.35">
      <c r="AF3370" s="6">
        <f>Constants!M3257</f>
        <v>0</v>
      </c>
      <c r="AG3370" s="6">
        <f>Constants!N3257</f>
        <v>0</v>
      </c>
      <c r="AH3370" s="6">
        <f>Constants!O3257</f>
        <v>0</v>
      </c>
    </row>
    <row r="3371" spans="32:34" ht="18" customHeight="1" x14ac:dyDescent="0.35">
      <c r="AF3371" s="6">
        <f>Constants!M3258</f>
        <v>0</v>
      </c>
      <c r="AG3371" s="6">
        <f>Constants!N3258</f>
        <v>0</v>
      </c>
      <c r="AH3371" s="6">
        <f>Constants!O3258</f>
        <v>0</v>
      </c>
    </row>
    <row r="3372" spans="32:34" ht="18" customHeight="1" x14ac:dyDescent="0.35">
      <c r="AF3372" s="6">
        <f>Constants!M3259</f>
        <v>0</v>
      </c>
      <c r="AG3372" s="6">
        <f>Constants!N3259</f>
        <v>0</v>
      </c>
      <c r="AH3372" s="6">
        <f>Constants!O3259</f>
        <v>0</v>
      </c>
    </row>
    <row r="3373" spans="32:34" ht="18" customHeight="1" x14ac:dyDescent="0.35">
      <c r="AF3373" s="6">
        <f>Constants!M3260</f>
        <v>0</v>
      </c>
      <c r="AG3373" s="6">
        <f>Constants!N3260</f>
        <v>0</v>
      </c>
      <c r="AH3373" s="6">
        <f>Constants!O3260</f>
        <v>0</v>
      </c>
    </row>
    <row r="3374" spans="32:34" ht="18" customHeight="1" x14ac:dyDescent="0.35">
      <c r="AF3374" s="6">
        <f>Constants!M3261</f>
        <v>0</v>
      </c>
      <c r="AG3374" s="6">
        <f>Constants!N3261</f>
        <v>0</v>
      </c>
      <c r="AH3374" s="6">
        <f>Constants!O3261</f>
        <v>0</v>
      </c>
    </row>
    <row r="3375" spans="32:34" ht="18" customHeight="1" x14ac:dyDescent="0.35">
      <c r="AF3375" s="6">
        <f>Constants!M3262</f>
        <v>0</v>
      </c>
      <c r="AG3375" s="6">
        <f>Constants!N3262</f>
        <v>0</v>
      </c>
      <c r="AH3375" s="6">
        <f>Constants!O3262</f>
        <v>0</v>
      </c>
    </row>
    <row r="3376" spans="32:34" ht="18" customHeight="1" x14ac:dyDescent="0.35">
      <c r="AF3376" s="6">
        <f>Constants!M3263</f>
        <v>0</v>
      </c>
      <c r="AG3376" s="6">
        <f>Constants!N3263</f>
        <v>0</v>
      </c>
      <c r="AH3376" s="6">
        <f>Constants!O3263</f>
        <v>0</v>
      </c>
    </row>
    <row r="3377" spans="32:34" ht="18" customHeight="1" x14ac:dyDescent="0.35">
      <c r="AF3377" s="6">
        <f>Constants!M3264</f>
        <v>0</v>
      </c>
      <c r="AG3377" s="6">
        <f>Constants!N3264</f>
        <v>0</v>
      </c>
      <c r="AH3377" s="6">
        <f>Constants!O3264</f>
        <v>0</v>
      </c>
    </row>
    <row r="3378" spans="32:34" ht="18" customHeight="1" x14ac:dyDescent="0.35">
      <c r="AF3378" s="6">
        <f>Constants!M3265</f>
        <v>0</v>
      </c>
      <c r="AG3378" s="6">
        <f>Constants!N3265</f>
        <v>0</v>
      </c>
      <c r="AH3378" s="6">
        <f>Constants!O3265</f>
        <v>0</v>
      </c>
    </row>
    <row r="3379" spans="32:34" ht="18" customHeight="1" x14ac:dyDescent="0.35">
      <c r="AF3379" s="6">
        <f>Constants!M3266</f>
        <v>0</v>
      </c>
      <c r="AG3379" s="6">
        <f>Constants!N3266</f>
        <v>0</v>
      </c>
      <c r="AH3379" s="6">
        <f>Constants!O3266</f>
        <v>0</v>
      </c>
    </row>
    <row r="3380" spans="32:34" ht="18" customHeight="1" x14ac:dyDescent="0.35">
      <c r="AF3380" s="6">
        <f>Constants!M3267</f>
        <v>0</v>
      </c>
      <c r="AG3380" s="6">
        <f>Constants!N3267</f>
        <v>0</v>
      </c>
      <c r="AH3380" s="6">
        <f>Constants!O3267</f>
        <v>0</v>
      </c>
    </row>
    <row r="3381" spans="32:34" ht="18" customHeight="1" x14ac:dyDescent="0.35">
      <c r="AF3381" s="6">
        <f>Constants!M3268</f>
        <v>0</v>
      </c>
      <c r="AG3381" s="6">
        <f>Constants!N3268</f>
        <v>0</v>
      </c>
      <c r="AH3381" s="6">
        <f>Constants!O3268</f>
        <v>0</v>
      </c>
    </row>
    <row r="3382" spans="32:34" ht="18" customHeight="1" x14ac:dyDescent="0.35">
      <c r="AF3382" s="6">
        <f>Constants!M3269</f>
        <v>0</v>
      </c>
      <c r="AG3382" s="6">
        <f>Constants!N3269</f>
        <v>0</v>
      </c>
      <c r="AH3382" s="6">
        <f>Constants!O3269</f>
        <v>0</v>
      </c>
    </row>
    <row r="3383" spans="32:34" ht="18" customHeight="1" x14ac:dyDescent="0.35">
      <c r="AF3383" s="6">
        <f>Constants!M3270</f>
        <v>0</v>
      </c>
      <c r="AG3383" s="6">
        <f>Constants!N3270</f>
        <v>0</v>
      </c>
      <c r="AH3383" s="6">
        <f>Constants!O3270</f>
        <v>0</v>
      </c>
    </row>
    <row r="3384" spans="32:34" ht="18" customHeight="1" x14ac:dyDescent="0.35">
      <c r="AF3384" s="6">
        <f>Constants!M3271</f>
        <v>0</v>
      </c>
      <c r="AG3384" s="6">
        <f>Constants!N3271</f>
        <v>0</v>
      </c>
      <c r="AH3384" s="6">
        <f>Constants!O3271</f>
        <v>0</v>
      </c>
    </row>
    <row r="3385" spans="32:34" ht="18" customHeight="1" x14ac:dyDescent="0.35">
      <c r="AF3385" s="6">
        <f>Constants!M3272</f>
        <v>0</v>
      </c>
      <c r="AG3385" s="6">
        <f>Constants!N3272</f>
        <v>0</v>
      </c>
      <c r="AH3385" s="6">
        <f>Constants!O3272</f>
        <v>0</v>
      </c>
    </row>
    <row r="3386" spans="32:34" ht="18" customHeight="1" x14ac:dyDescent="0.35">
      <c r="AF3386" s="6">
        <f>Constants!M3273</f>
        <v>0</v>
      </c>
      <c r="AG3386" s="6">
        <f>Constants!N3273</f>
        <v>0</v>
      </c>
      <c r="AH3386" s="6">
        <f>Constants!O3273</f>
        <v>0</v>
      </c>
    </row>
    <row r="3387" spans="32:34" ht="18" customHeight="1" x14ac:dyDescent="0.35">
      <c r="AF3387" s="6">
        <f>Constants!M3274</f>
        <v>0</v>
      </c>
      <c r="AG3387" s="6">
        <f>Constants!N3274</f>
        <v>0</v>
      </c>
      <c r="AH3387" s="6">
        <f>Constants!O3274</f>
        <v>0</v>
      </c>
    </row>
    <row r="3388" spans="32:34" ht="18" customHeight="1" x14ac:dyDescent="0.35">
      <c r="AF3388" s="6">
        <f>Constants!M3275</f>
        <v>0</v>
      </c>
      <c r="AG3388" s="6">
        <f>Constants!N3275</f>
        <v>0</v>
      </c>
      <c r="AH3388" s="6">
        <f>Constants!O3275</f>
        <v>0</v>
      </c>
    </row>
    <row r="3389" spans="32:34" ht="18" customHeight="1" x14ac:dyDescent="0.35">
      <c r="AF3389" s="6">
        <f>Constants!M3276</f>
        <v>0</v>
      </c>
      <c r="AG3389" s="6">
        <f>Constants!N3276</f>
        <v>0</v>
      </c>
      <c r="AH3389" s="6">
        <f>Constants!O3276</f>
        <v>0</v>
      </c>
    </row>
    <row r="3390" spans="32:34" ht="18" customHeight="1" x14ac:dyDescent="0.35">
      <c r="AF3390" s="6">
        <f>Constants!M3277</f>
        <v>0</v>
      </c>
      <c r="AG3390" s="6">
        <f>Constants!N3277</f>
        <v>0</v>
      </c>
      <c r="AH3390" s="6">
        <f>Constants!O3277</f>
        <v>0</v>
      </c>
    </row>
    <row r="3391" spans="32:34" ht="18" customHeight="1" x14ac:dyDescent="0.35">
      <c r="AF3391" s="6">
        <f>Constants!M3278</f>
        <v>0</v>
      </c>
      <c r="AG3391" s="6">
        <f>Constants!N3278</f>
        <v>0</v>
      </c>
      <c r="AH3391" s="6">
        <f>Constants!O3278</f>
        <v>0</v>
      </c>
    </row>
    <row r="3392" spans="32:34" ht="18" customHeight="1" x14ac:dyDescent="0.35">
      <c r="AF3392" s="6">
        <f>Constants!M3279</f>
        <v>0</v>
      </c>
      <c r="AG3392" s="6">
        <f>Constants!N3279</f>
        <v>0</v>
      </c>
      <c r="AH3392" s="6">
        <f>Constants!O3279</f>
        <v>0</v>
      </c>
    </row>
    <row r="3393" spans="32:34" ht="18" customHeight="1" x14ac:dyDescent="0.35">
      <c r="AF3393" s="6">
        <f>Constants!M3280</f>
        <v>0</v>
      </c>
      <c r="AG3393" s="6">
        <f>Constants!N3280</f>
        <v>0</v>
      </c>
      <c r="AH3393" s="6">
        <f>Constants!O3280</f>
        <v>0</v>
      </c>
    </row>
    <row r="3394" spans="32:34" ht="18" customHeight="1" x14ac:dyDescent="0.35">
      <c r="AF3394" s="6">
        <f>Constants!M3281</f>
        <v>0</v>
      </c>
      <c r="AG3394" s="6">
        <f>Constants!N3281</f>
        <v>0</v>
      </c>
      <c r="AH3394" s="6">
        <f>Constants!O3281</f>
        <v>0</v>
      </c>
    </row>
    <row r="3395" spans="32:34" ht="18" customHeight="1" x14ac:dyDescent="0.35">
      <c r="AF3395" s="6">
        <f>Constants!M3282</f>
        <v>0</v>
      </c>
      <c r="AG3395" s="6">
        <f>Constants!N3282</f>
        <v>0</v>
      </c>
      <c r="AH3395" s="6">
        <f>Constants!O3282</f>
        <v>0</v>
      </c>
    </row>
    <row r="3396" spans="32:34" ht="18" customHeight="1" x14ac:dyDescent="0.35">
      <c r="AF3396" s="6">
        <f>Constants!M3283</f>
        <v>0</v>
      </c>
      <c r="AG3396" s="6">
        <f>Constants!N3283</f>
        <v>0</v>
      </c>
      <c r="AH3396" s="6">
        <f>Constants!O3283</f>
        <v>0</v>
      </c>
    </row>
    <row r="3397" spans="32:34" ht="18" customHeight="1" x14ac:dyDescent="0.35">
      <c r="AF3397" s="6">
        <f>Constants!M3284</f>
        <v>0</v>
      </c>
      <c r="AG3397" s="6">
        <f>Constants!N3284</f>
        <v>0</v>
      </c>
      <c r="AH3397" s="6">
        <f>Constants!O3284</f>
        <v>0</v>
      </c>
    </row>
    <row r="3398" spans="32:34" ht="18" customHeight="1" x14ac:dyDescent="0.35">
      <c r="AF3398" s="6">
        <f>Constants!M3285</f>
        <v>0</v>
      </c>
      <c r="AG3398" s="6">
        <f>Constants!N3285</f>
        <v>0</v>
      </c>
      <c r="AH3398" s="6">
        <f>Constants!O3285</f>
        <v>0</v>
      </c>
    </row>
    <row r="3399" spans="32:34" ht="18" customHeight="1" x14ac:dyDescent="0.35">
      <c r="AF3399" s="6">
        <f>Constants!M3286</f>
        <v>0</v>
      </c>
      <c r="AG3399" s="6">
        <f>Constants!N3286</f>
        <v>0</v>
      </c>
      <c r="AH3399" s="6">
        <f>Constants!O3286</f>
        <v>0</v>
      </c>
    </row>
    <row r="3400" spans="32:34" ht="18" customHeight="1" x14ac:dyDescent="0.35">
      <c r="AF3400" s="6">
        <f>Constants!M3287</f>
        <v>0</v>
      </c>
      <c r="AG3400" s="6">
        <f>Constants!N3287</f>
        <v>0</v>
      </c>
      <c r="AH3400" s="6">
        <f>Constants!O3287</f>
        <v>0</v>
      </c>
    </row>
    <row r="3401" spans="32:34" ht="18" customHeight="1" x14ac:dyDescent="0.35">
      <c r="AF3401" s="6">
        <f>Constants!M3288</f>
        <v>0</v>
      </c>
      <c r="AG3401" s="6">
        <f>Constants!N3288</f>
        <v>0</v>
      </c>
      <c r="AH3401" s="6">
        <f>Constants!O3288</f>
        <v>0</v>
      </c>
    </row>
    <row r="3402" spans="32:34" ht="18" customHeight="1" x14ac:dyDescent="0.35">
      <c r="AF3402" s="6">
        <f>Constants!M3289</f>
        <v>0</v>
      </c>
      <c r="AG3402" s="6">
        <f>Constants!N3289</f>
        <v>0</v>
      </c>
      <c r="AH3402" s="6">
        <f>Constants!O3289</f>
        <v>0</v>
      </c>
    </row>
    <row r="3403" spans="32:34" ht="18" customHeight="1" x14ac:dyDescent="0.35">
      <c r="AF3403" s="6">
        <f>Constants!M3290</f>
        <v>0</v>
      </c>
      <c r="AG3403" s="6">
        <f>Constants!N3290</f>
        <v>0</v>
      </c>
      <c r="AH3403" s="6">
        <f>Constants!O3290</f>
        <v>0</v>
      </c>
    </row>
    <row r="3404" spans="32:34" ht="18" customHeight="1" x14ac:dyDescent="0.35">
      <c r="AF3404" s="6">
        <f>Constants!M3291</f>
        <v>0</v>
      </c>
      <c r="AG3404" s="6">
        <f>Constants!N3291</f>
        <v>0</v>
      </c>
      <c r="AH3404" s="6">
        <f>Constants!O3291</f>
        <v>0</v>
      </c>
    </row>
    <row r="3405" spans="32:34" ht="18" customHeight="1" x14ac:dyDescent="0.35">
      <c r="AF3405" s="6">
        <f>Constants!M3292</f>
        <v>0</v>
      </c>
      <c r="AG3405" s="6">
        <f>Constants!N3292</f>
        <v>0</v>
      </c>
      <c r="AH3405" s="6">
        <f>Constants!O3292</f>
        <v>0</v>
      </c>
    </row>
    <row r="3406" spans="32:34" ht="18" customHeight="1" x14ac:dyDescent="0.35">
      <c r="AF3406" s="6">
        <f>Constants!M3293</f>
        <v>0</v>
      </c>
      <c r="AG3406" s="6">
        <f>Constants!N3293</f>
        <v>0</v>
      </c>
      <c r="AH3406" s="6">
        <f>Constants!O3293</f>
        <v>0</v>
      </c>
    </row>
    <row r="3407" spans="32:34" ht="18" customHeight="1" x14ac:dyDescent="0.35">
      <c r="AF3407" s="6">
        <f>Constants!M3294</f>
        <v>0</v>
      </c>
      <c r="AG3407" s="6">
        <f>Constants!N3294</f>
        <v>0</v>
      </c>
      <c r="AH3407" s="6">
        <f>Constants!O3294</f>
        <v>0</v>
      </c>
    </row>
    <row r="3408" spans="32:34" ht="18" customHeight="1" x14ac:dyDescent="0.35">
      <c r="AF3408" s="6">
        <f>Constants!M3295</f>
        <v>0</v>
      </c>
      <c r="AG3408" s="6">
        <f>Constants!N3295</f>
        <v>0</v>
      </c>
      <c r="AH3408" s="6">
        <f>Constants!O3295</f>
        <v>0</v>
      </c>
    </row>
    <row r="3409" spans="32:34" ht="18" customHeight="1" x14ac:dyDescent="0.35">
      <c r="AF3409" s="6">
        <f>Constants!M3296</f>
        <v>0</v>
      </c>
      <c r="AG3409" s="6">
        <f>Constants!N3296</f>
        <v>0</v>
      </c>
      <c r="AH3409" s="6">
        <f>Constants!O3296</f>
        <v>0</v>
      </c>
    </row>
    <row r="3410" spans="32:34" ht="18" customHeight="1" x14ac:dyDescent="0.35">
      <c r="AF3410" s="6">
        <f>Constants!M3297</f>
        <v>0</v>
      </c>
      <c r="AG3410" s="6">
        <f>Constants!N3297</f>
        <v>0</v>
      </c>
      <c r="AH3410" s="6">
        <f>Constants!O3297</f>
        <v>0</v>
      </c>
    </row>
    <row r="3411" spans="32:34" ht="18" customHeight="1" x14ac:dyDescent="0.35">
      <c r="AF3411" s="6">
        <f>Constants!M3298</f>
        <v>0</v>
      </c>
      <c r="AG3411" s="6">
        <f>Constants!N3298</f>
        <v>0</v>
      </c>
      <c r="AH3411" s="6">
        <f>Constants!O3298</f>
        <v>0</v>
      </c>
    </row>
    <row r="3412" spans="32:34" ht="18" customHeight="1" x14ac:dyDescent="0.35">
      <c r="AF3412" s="6">
        <f>Constants!M3299</f>
        <v>0</v>
      </c>
      <c r="AG3412" s="6">
        <f>Constants!N3299</f>
        <v>0</v>
      </c>
      <c r="AH3412" s="6">
        <f>Constants!O3299</f>
        <v>0</v>
      </c>
    </row>
    <row r="3413" spans="32:34" ht="18" customHeight="1" x14ac:dyDescent="0.35">
      <c r="AF3413" s="6">
        <f>Constants!M3300</f>
        <v>0</v>
      </c>
      <c r="AG3413" s="6">
        <f>Constants!N3300</f>
        <v>0</v>
      </c>
      <c r="AH3413" s="6">
        <f>Constants!O3300</f>
        <v>0</v>
      </c>
    </row>
    <row r="3414" spans="32:34" ht="18" customHeight="1" x14ac:dyDescent="0.35">
      <c r="AF3414" s="6">
        <f>Constants!M3301</f>
        <v>0</v>
      </c>
      <c r="AG3414" s="6">
        <f>Constants!N3301</f>
        <v>0</v>
      </c>
      <c r="AH3414" s="6">
        <f>Constants!O3301</f>
        <v>0</v>
      </c>
    </row>
    <row r="3415" spans="32:34" ht="18" customHeight="1" x14ac:dyDescent="0.35">
      <c r="AF3415" s="6">
        <f>Constants!M3302</f>
        <v>0</v>
      </c>
      <c r="AG3415" s="6">
        <f>Constants!N3302</f>
        <v>0</v>
      </c>
      <c r="AH3415" s="6">
        <f>Constants!O3302</f>
        <v>0</v>
      </c>
    </row>
    <row r="3416" spans="32:34" ht="18" customHeight="1" x14ac:dyDescent="0.35">
      <c r="AF3416" s="6">
        <f>Constants!M3303</f>
        <v>0</v>
      </c>
      <c r="AG3416" s="6">
        <f>Constants!N3303</f>
        <v>0</v>
      </c>
      <c r="AH3416" s="6">
        <f>Constants!O3303</f>
        <v>0</v>
      </c>
    </row>
    <row r="3417" spans="32:34" ht="18" customHeight="1" x14ac:dyDescent="0.35">
      <c r="AF3417" s="6">
        <f>Constants!M3304</f>
        <v>0</v>
      </c>
      <c r="AG3417" s="6">
        <f>Constants!N3304</f>
        <v>0</v>
      </c>
      <c r="AH3417" s="6">
        <f>Constants!O3304</f>
        <v>0</v>
      </c>
    </row>
    <row r="3418" spans="32:34" ht="18" customHeight="1" x14ac:dyDescent="0.35">
      <c r="AF3418" s="6">
        <f>Constants!M3305</f>
        <v>0</v>
      </c>
      <c r="AG3418" s="6">
        <f>Constants!N3305</f>
        <v>0</v>
      </c>
      <c r="AH3418" s="6">
        <f>Constants!O3305</f>
        <v>0</v>
      </c>
    </row>
    <row r="3419" spans="32:34" ht="18" customHeight="1" x14ac:dyDescent="0.35">
      <c r="AF3419" s="6">
        <f>Constants!M3306</f>
        <v>0</v>
      </c>
      <c r="AG3419" s="6">
        <f>Constants!N3306</f>
        <v>0</v>
      </c>
      <c r="AH3419" s="6">
        <f>Constants!O3306</f>
        <v>0</v>
      </c>
    </row>
    <row r="3420" spans="32:34" ht="18" customHeight="1" x14ac:dyDescent="0.35">
      <c r="AF3420" s="6">
        <f>Constants!M3307</f>
        <v>0</v>
      </c>
      <c r="AG3420" s="6">
        <f>Constants!N3307</f>
        <v>0</v>
      </c>
      <c r="AH3420" s="6">
        <f>Constants!O3307</f>
        <v>0</v>
      </c>
    </row>
    <row r="3421" spans="32:34" ht="18" customHeight="1" x14ac:dyDescent="0.35">
      <c r="AF3421" s="6">
        <f>Constants!M3308</f>
        <v>0</v>
      </c>
      <c r="AG3421" s="6">
        <f>Constants!N3308</f>
        <v>0</v>
      </c>
      <c r="AH3421" s="6">
        <f>Constants!O3308</f>
        <v>0</v>
      </c>
    </row>
    <row r="3422" spans="32:34" ht="18" customHeight="1" x14ac:dyDescent="0.35">
      <c r="AF3422" s="6">
        <f>Constants!M3309</f>
        <v>0</v>
      </c>
      <c r="AG3422" s="6">
        <f>Constants!N3309</f>
        <v>0</v>
      </c>
      <c r="AH3422" s="6">
        <f>Constants!O3309</f>
        <v>0</v>
      </c>
    </row>
    <row r="3423" spans="32:34" ht="18" customHeight="1" x14ac:dyDescent="0.35">
      <c r="AF3423" s="6">
        <f>Constants!M3310</f>
        <v>0</v>
      </c>
      <c r="AG3423" s="6">
        <f>Constants!N3310</f>
        <v>0</v>
      </c>
      <c r="AH3423" s="6">
        <f>Constants!O3310</f>
        <v>0</v>
      </c>
    </row>
    <row r="3424" spans="32:34" ht="18" customHeight="1" x14ac:dyDescent="0.35">
      <c r="AF3424" s="6">
        <f>Constants!M3311</f>
        <v>0</v>
      </c>
      <c r="AG3424" s="6">
        <f>Constants!N3311</f>
        <v>0</v>
      </c>
      <c r="AH3424" s="6">
        <f>Constants!O3311</f>
        <v>0</v>
      </c>
    </row>
    <row r="3425" spans="32:34" ht="18" customHeight="1" x14ac:dyDescent="0.35">
      <c r="AF3425" s="6">
        <f>Constants!M3312</f>
        <v>0</v>
      </c>
      <c r="AG3425" s="6">
        <f>Constants!N3312</f>
        <v>0</v>
      </c>
      <c r="AH3425" s="6">
        <f>Constants!O3312</f>
        <v>0</v>
      </c>
    </row>
    <row r="3426" spans="32:34" ht="18" customHeight="1" x14ac:dyDescent="0.35">
      <c r="AF3426" s="6">
        <f>Constants!M3313</f>
        <v>0</v>
      </c>
      <c r="AG3426" s="6">
        <f>Constants!N3313</f>
        <v>0</v>
      </c>
      <c r="AH3426" s="6">
        <f>Constants!O3313</f>
        <v>0</v>
      </c>
    </row>
    <row r="3427" spans="32:34" ht="18" customHeight="1" x14ac:dyDescent="0.35">
      <c r="AF3427" s="6">
        <f>Constants!M3314</f>
        <v>0</v>
      </c>
      <c r="AG3427" s="6">
        <f>Constants!N3314</f>
        <v>0</v>
      </c>
      <c r="AH3427" s="6">
        <f>Constants!O3314</f>
        <v>0</v>
      </c>
    </row>
    <row r="3428" spans="32:34" ht="18" customHeight="1" x14ac:dyDescent="0.35">
      <c r="AF3428" s="6">
        <f>Constants!M3315</f>
        <v>0</v>
      </c>
      <c r="AG3428" s="6">
        <f>Constants!N3315</f>
        <v>0</v>
      </c>
      <c r="AH3428" s="6">
        <f>Constants!O3315</f>
        <v>0</v>
      </c>
    </row>
    <row r="3429" spans="32:34" ht="18" customHeight="1" x14ac:dyDescent="0.35">
      <c r="AF3429" s="6">
        <f>Constants!M3316</f>
        <v>0</v>
      </c>
      <c r="AG3429" s="6">
        <f>Constants!N3316</f>
        <v>0</v>
      </c>
      <c r="AH3429" s="6">
        <f>Constants!O3316</f>
        <v>0</v>
      </c>
    </row>
    <row r="3430" spans="32:34" ht="18" customHeight="1" x14ac:dyDescent="0.35">
      <c r="AF3430" s="6">
        <f>Constants!M3317</f>
        <v>0</v>
      </c>
      <c r="AG3430" s="6">
        <f>Constants!N3317</f>
        <v>0</v>
      </c>
      <c r="AH3430" s="6">
        <f>Constants!O3317</f>
        <v>0</v>
      </c>
    </row>
    <row r="3431" spans="32:34" ht="18" customHeight="1" x14ac:dyDescent="0.35">
      <c r="AF3431" s="6">
        <f>Constants!M3318</f>
        <v>0</v>
      </c>
      <c r="AG3431" s="6">
        <f>Constants!N3318</f>
        <v>0</v>
      </c>
      <c r="AH3431" s="6">
        <f>Constants!O3318</f>
        <v>0</v>
      </c>
    </row>
    <row r="3432" spans="32:34" ht="18" customHeight="1" x14ac:dyDescent="0.35">
      <c r="AF3432" s="6">
        <f>Constants!M3319</f>
        <v>0</v>
      </c>
      <c r="AG3432" s="6">
        <f>Constants!N3319</f>
        <v>0</v>
      </c>
      <c r="AH3432" s="6">
        <f>Constants!O3319</f>
        <v>0</v>
      </c>
    </row>
    <row r="3433" spans="32:34" ht="18" customHeight="1" x14ac:dyDescent="0.35">
      <c r="AF3433" s="6">
        <f>Constants!M3320</f>
        <v>0</v>
      </c>
      <c r="AG3433" s="6">
        <f>Constants!N3320</f>
        <v>0</v>
      </c>
      <c r="AH3433" s="6">
        <f>Constants!O3320</f>
        <v>0</v>
      </c>
    </row>
    <row r="3434" spans="32:34" ht="18" customHeight="1" x14ac:dyDescent="0.35">
      <c r="AF3434" s="6">
        <f>Constants!M3321</f>
        <v>0</v>
      </c>
      <c r="AG3434" s="6">
        <f>Constants!N3321</f>
        <v>0</v>
      </c>
      <c r="AH3434" s="6">
        <f>Constants!O3321</f>
        <v>0</v>
      </c>
    </row>
    <row r="3435" spans="32:34" ht="18" customHeight="1" x14ac:dyDescent="0.35">
      <c r="AF3435" s="6">
        <f>Constants!M3322</f>
        <v>0</v>
      </c>
      <c r="AG3435" s="6">
        <f>Constants!N3322</f>
        <v>0</v>
      </c>
      <c r="AH3435" s="6">
        <f>Constants!O3322</f>
        <v>0</v>
      </c>
    </row>
    <row r="3436" spans="32:34" ht="18" customHeight="1" x14ac:dyDescent="0.35">
      <c r="AF3436" s="6">
        <f>Constants!M3323</f>
        <v>0</v>
      </c>
      <c r="AG3436" s="6">
        <f>Constants!N3323</f>
        <v>0</v>
      </c>
      <c r="AH3436" s="6">
        <f>Constants!O3323</f>
        <v>0</v>
      </c>
    </row>
    <row r="3437" spans="32:34" ht="18" customHeight="1" x14ac:dyDescent="0.35">
      <c r="AF3437" s="6">
        <f>Constants!M3324</f>
        <v>0</v>
      </c>
      <c r="AG3437" s="6">
        <f>Constants!N3324</f>
        <v>0</v>
      </c>
      <c r="AH3437" s="6">
        <f>Constants!O3324</f>
        <v>0</v>
      </c>
    </row>
    <row r="3438" spans="32:34" ht="18" customHeight="1" x14ac:dyDescent="0.35">
      <c r="AF3438" s="6">
        <f>Constants!M3325</f>
        <v>0</v>
      </c>
      <c r="AG3438" s="6">
        <f>Constants!N3325</f>
        <v>0</v>
      </c>
      <c r="AH3438" s="6">
        <f>Constants!O3325</f>
        <v>0</v>
      </c>
    </row>
    <row r="3439" spans="32:34" ht="18" customHeight="1" x14ac:dyDescent="0.35">
      <c r="AF3439" s="6">
        <f>Constants!M3326</f>
        <v>0</v>
      </c>
      <c r="AG3439" s="6">
        <f>Constants!N3326</f>
        <v>0</v>
      </c>
      <c r="AH3439" s="6">
        <f>Constants!O3326</f>
        <v>0</v>
      </c>
    </row>
    <row r="3440" spans="32:34" ht="18" customHeight="1" x14ac:dyDescent="0.35">
      <c r="AF3440" s="6">
        <f>Constants!M3327</f>
        <v>0</v>
      </c>
      <c r="AG3440" s="6">
        <f>Constants!N3327</f>
        <v>0</v>
      </c>
      <c r="AH3440" s="6">
        <f>Constants!O3327</f>
        <v>0</v>
      </c>
    </row>
    <row r="3441" spans="32:34" ht="18" customHeight="1" x14ac:dyDescent="0.35">
      <c r="AF3441" s="6">
        <f>Constants!M3328</f>
        <v>0</v>
      </c>
      <c r="AG3441" s="6">
        <f>Constants!N3328</f>
        <v>0</v>
      </c>
      <c r="AH3441" s="6">
        <f>Constants!O3328</f>
        <v>0</v>
      </c>
    </row>
    <row r="3442" spans="32:34" ht="18" customHeight="1" x14ac:dyDescent="0.35">
      <c r="AF3442" s="6">
        <f>Constants!M3329</f>
        <v>0</v>
      </c>
      <c r="AG3442" s="6">
        <f>Constants!N3329</f>
        <v>0</v>
      </c>
      <c r="AH3442" s="6">
        <f>Constants!O3329</f>
        <v>0</v>
      </c>
    </row>
    <row r="3443" spans="32:34" ht="18" customHeight="1" x14ac:dyDescent="0.35">
      <c r="AF3443" s="6">
        <f>Constants!M3330</f>
        <v>0</v>
      </c>
      <c r="AG3443" s="6">
        <f>Constants!N3330</f>
        <v>0</v>
      </c>
      <c r="AH3443" s="6">
        <f>Constants!O3330</f>
        <v>0</v>
      </c>
    </row>
    <row r="3444" spans="32:34" ht="18" customHeight="1" x14ac:dyDescent="0.35">
      <c r="AF3444" s="6">
        <f>Constants!M3331</f>
        <v>0</v>
      </c>
      <c r="AG3444" s="6">
        <f>Constants!N3331</f>
        <v>0</v>
      </c>
      <c r="AH3444" s="6">
        <f>Constants!O3331</f>
        <v>0</v>
      </c>
    </row>
    <row r="3445" spans="32:34" ht="18" customHeight="1" x14ac:dyDescent="0.35">
      <c r="AF3445" s="6">
        <f>Constants!M3332</f>
        <v>0</v>
      </c>
      <c r="AG3445" s="6">
        <f>Constants!N3332</f>
        <v>0</v>
      </c>
      <c r="AH3445" s="6">
        <f>Constants!O3332</f>
        <v>0</v>
      </c>
    </row>
    <row r="3446" spans="32:34" ht="18" customHeight="1" x14ac:dyDescent="0.35">
      <c r="AF3446" s="6">
        <f>Constants!M3333</f>
        <v>0</v>
      </c>
      <c r="AG3446" s="6">
        <f>Constants!N3333</f>
        <v>0</v>
      </c>
      <c r="AH3446" s="6">
        <f>Constants!O3333</f>
        <v>0</v>
      </c>
    </row>
    <row r="3447" spans="32:34" ht="18" customHeight="1" x14ac:dyDescent="0.35">
      <c r="AF3447" s="6">
        <f>Constants!M3334</f>
        <v>0</v>
      </c>
      <c r="AG3447" s="6">
        <f>Constants!N3334</f>
        <v>0</v>
      </c>
      <c r="AH3447" s="6">
        <f>Constants!O3334</f>
        <v>0</v>
      </c>
    </row>
    <row r="3448" spans="32:34" ht="18" customHeight="1" x14ac:dyDescent="0.35">
      <c r="AF3448" s="6">
        <f>Constants!M3335</f>
        <v>0</v>
      </c>
      <c r="AG3448" s="6">
        <f>Constants!N3335</f>
        <v>0</v>
      </c>
      <c r="AH3448" s="6">
        <f>Constants!O3335</f>
        <v>0</v>
      </c>
    </row>
    <row r="3449" spans="32:34" ht="18" customHeight="1" x14ac:dyDescent="0.35">
      <c r="AF3449" s="6">
        <f>Constants!M3336</f>
        <v>0</v>
      </c>
      <c r="AG3449" s="6">
        <f>Constants!N3336</f>
        <v>0</v>
      </c>
      <c r="AH3449" s="6">
        <f>Constants!O3336</f>
        <v>0</v>
      </c>
    </row>
    <row r="3450" spans="32:34" ht="18" customHeight="1" x14ac:dyDescent="0.35">
      <c r="AF3450" s="6">
        <f>Constants!M3337</f>
        <v>0</v>
      </c>
      <c r="AG3450" s="6">
        <f>Constants!N3337</f>
        <v>0</v>
      </c>
      <c r="AH3450" s="6">
        <f>Constants!O3337</f>
        <v>0</v>
      </c>
    </row>
    <row r="3451" spans="32:34" ht="18" customHeight="1" x14ac:dyDescent="0.35">
      <c r="AF3451" s="6">
        <f>Constants!M3338</f>
        <v>0</v>
      </c>
      <c r="AG3451" s="6">
        <f>Constants!N3338</f>
        <v>0</v>
      </c>
      <c r="AH3451" s="6">
        <f>Constants!O3338</f>
        <v>0</v>
      </c>
    </row>
    <row r="3452" spans="32:34" ht="18" customHeight="1" x14ac:dyDescent="0.35">
      <c r="AF3452" s="6">
        <f>Constants!M3339</f>
        <v>0</v>
      </c>
      <c r="AG3452" s="6">
        <f>Constants!N3339</f>
        <v>0</v>
      </c>
      <c r="AH3452" s="6">
        <f>Constants!O3339</f>
        <v>0</v>
      </c>
    </row>
    <row r="3453" spans="32:34" ht="18" customHeight="1" x14ac:dyDescent="0.35">
      <c r="AF3453" s="6">
        <f>Constants!M3340</f>
        <v>0</v>
      </c>
      <c r="AG3453" s="6">
        <f>Constants!N3340</f>
        <v>0</v>
      </c>
      <c r="AH3453" s="6">
        <f>Constants!O3340</f>
        <v>0</v>
      </c>
    </row>
    <row r="3454" spans="32:34" ht="18" customHeight="1" x14ac:dyDescent="0.35">
      <c r="AF3454" s="6">
        <f>Constants!M3341</f>
        <v>0</v>
      </c>
      <c r="AG3454" s="6">
        <f>Constants!N3341</f>
        <v>0</v>
      </c>
      <c r="AH3454" s="6">
        <f>Constants!O3341</f>
        <v>0</v>
      </c>
    </row>
    <row r="3455" spans="32:34" ht="18" customHeight="1" x14ac:dyDescent="0.35">
      <c r="AF3455" s="6">
        <f>Constants!M3342</f>
        <v>0</v>
      </c>
      <c r="AG3455" s="6">
        <f>Constants!N3342</f>
        <v>0</v>
      </c>
      <c r="AH3455" s="6">
        <f>Constants!O3342</f>
        <v>0</v>
      </c>
    </row>
    <row r="3456" spans="32:34" ht="18" customHeight="1" x14ac:dyDescent="0.35">
      <c r="AF3456" s="6">
        <f>Constants!M3343</f>
        <v>0</v>
      </c>
      <c r="AG3456" s="6">
        <f>Constants!N3343</f>
        <v>0</v>
      </c>
      <c r="AH3456" s="6">
        <f>Constants!O3343</f>
        <v>0</v>
      </c>
    </row>
    <row r="3457" spans="32:34" ht="18" customHeight="1" x14ac:dyDescent="0.35">
      <c r="AF3457" s="6">
        <f>Constants!M3344</f>
        <v>0</v>
      </c>
      <c r="AG3457" s="6">
        <f>Constants!N3344</f>
        <v>0</v>
      </c>
      <c r="AH3457" s="6">
        <f>Constants!O3344</f>
        <v>0</v>
      </c>
    </row>
    <row r="3458" spans="32:34" ht="18" customHeight="1" x14ac:dyDescent="0.35">
      <c r="AF3458" s="6">
        <f>Constants!M3345</f>
        <v>0</v>
      </c>
      <c r="AG3458" s="6">
        <f>Constants!N3345</f>
        <v>0</v>
      </c>
      <c r="AH3458" s="6">
        <f>Constants!O3345</f>
        <v>0</v>
      </c>
    </row>
    <row r="3459" spans="32:34" ht="18" customHeight="1" x14ac:dyDescent="0.35">
      <c r="AF3459" s="6">
        <f>Constants!M3346</f>
        <v>0</v>
      </c>
      <c r="AG3459" s="6">
        <f>Constants!N3346</f>
        <v>0</v>
      </c>
      <c r="AH3459" s="6">
        <f>Constants!O3346</f>
        <v>0</v>
      </c>
    </row>
    <row r="3460" spans="32:34" ht="18" customHeight="1" x14ac:dyDescent="0.35">
      <c r="AF3460" s="6">
        <f>Constants!M3347</f>
        <v>0</v>
      </c>
      <c r="AG3460" s="6">
        <f>Constants!N3347</f>
        <v>0</v>
      </c>
      <c r="AH3460" s="6">
        <f>Constants!O3347</f>
        <v>0</v>
      </c>
    </row>
    <row r="3461" spans="32:34" ht="18" customHeight="1" x14ac:dyDescent="0.35">
      <c r="AF3461" s="6">
        <f>Constants!M3348</f>
        <v>0</v>
      </c>
      <c r="AG3461" s="6">
        <f>Constants!N3348</f>
        <v>0</v>
      </c>
      <c r="AH3461" s="6">
        <f>Constants!O3348</f>
        <v>0</v>
      </c>
    </row>
    <row r="3462" spans="32:34" ht="18" customHeight="1" x14ac:dyDescent="0.35">
      <c r="AF3462" s="6">
        <f>Constants!M3349</f>
        <v>0</v>
      </c>
      <c r="AG3462" s="6">
        <f>Constants!N3349</f>
        <v>0</v>
      </c>
      <c r="AH3462" s="6">
        <f>Constants!O3349</f>
        <v>0</v>
      </c>
    </row>
    <row r="3463" spans="32:34" ht="18" customHeight="1" x14ac:dyDescent="0.35">
      <c r="AF3463" s="6">
        <f>Constants!M3350</f>
        <v>0</v>
      </c>
      <c r="AG3463" s="6">
        <f>Constants!N3350</f>
        <v>0</v>
      </c>
      <c r="AH3463" s="6">
        <f>Constants!O3350</f>
        <v>0</v>
      </c>
    </row>
    <row r="3464" spans="32:34" ht="18" customHeight="1" x14ac:dyDescent="0.35">
      <c r="AF3464" s="6">
        <f>Constants!M3351</f>
        <v>0</v>
      </c>
      <c r="AG3464" s="6">
        <f>Constants!N3351</f>
        <v>0</v>
      </c>
      <c r="AH3464" s="6">
        <f>Constants!O3351</f>
        <v>0</v>
      </c>
    </row>
    <row r="3465" spans="32:34" ht="18" customHeight="1" x14ac:dyDescent="0.35">
      <c r="AF3465" s="6">
        <f>Constants!M3352</f>
        <v>0</v>
      </c>
      <c r="AG3465" s="6">
        <f>Constants!N3352</f>
        <v>0</v>
      </c>
      <c r="AH3465" s="6">
        <f>Constants!O3352</f>
        <v>0</v>
      </c>
    </row>
    <row r="3466" spans="32:34" ht="18" customHeight="1" x14ac:dyDescent="0.35">
      <c r="AF3466" s="6">
        <f>Constants!M3353</f>
        <v>0</v>
      </c>
      <c r="AG3466" s="6">
        <f>Constants!N3353</f>
        <v>0</v>
      </c>
      <c r="AH3466" s="6">
        <f>Constants!O3353</f>
        <v>0</v>
      </c>
    </row>
    <row r="3467" spans="32:34" ht="18" customHeight="1" x14ac:dyDescent="0.35">
      <c r="AF3467" s="6">
        <f>Constants!M3354</f>
        <v>0</v>
      </c>
      <c r="AG3467" s="6">
        <f>Constants!N3354</f>
        <v>0</v>
      </c>
      <c r="AH3467" s="6">
        <f>Constants!O3354</f>
        <v>0</v>
      </c>
    </row>
    <row r="3468" spans="32:34" ht="18" customHeight="1" x14ac:dyDescent="0.35">
      <c r="AF3468" s="6">
        <f>Constants!M3355</f>
        <v>0</v>
      </c>
      <c r="AG3468" s="6">
        <f>Constants!N3355</f>
        <v>0</v>
      </c>
      <c r="AH3468" s="6">
        <f>Constants!O3355</f>
        <v>0</v>
      </c>
    </row>
    <row r="3469" spans="32:34" ht="18" customHeight="1" x14ac:dyDescent="0.35">
      <c r="AF3469" s="6">
        <f>Constants!M3356</f>
        <v>0</v>
      </c>
      <c r="AG3469" s="6">
        <f>Constants!N3356</f>
        <v>0</v>
      </c>
      <c r="AH3469" s="6">
        <f>Constants!O3356</f>
        <v>0</v>
      </c>
    </row>
    <row r="3470" spans="32:34" ht="18" customHeight="1" x14ac:dyDescent="0.35">
      <c r="AF3470" s="6">
        <f>Constants!M3357</f>
        <v>0</v>
      </c>
      <c r="AG3470" s="6">
        <f>Constants!N3357</f>
        <v>0</v>
      </c>
      <c r="AH3470" s="6">
        <f>Constants!O3357</f>
        <v>0</v>
      </c>
    </row>
    <row r="3471" spans="32:34" ht="18" customHeight="1" x14ac:dyDescent="0.35">
      <c r="AF3471" s="6">
        <f>Constants!M3358</f>
        <v>0</v>
      </c>
      <c r="AG3471" s="6">
        <f>Constants!N3358</f>
        <v>0</v>
      </c>
      <c r="AH3471" s="6">
        <f>Constants!O3358</f>
        <v>0</v>
      </c>
    </row>
    <row r="3472" spans="32:34" ht="18" customHeight="1" x14ac:dyDescent="0.35">
      <c r="AF3472" s="6">
        <f>Constants!M3359</f>
        <v>0</v>
      </c>
      <c r="AG3472" s="6">
        <f>Constants!N3359</f>
        <v>0</v>
      </c>
      <c r="AH3472" s="6">
        <f>Constants!O3359</f>
        <v>0</v>
      </c>
    </row>
    <row r="3473" spans="32:34" ht="18" customHeight="1" x14ac:dyDescent="0.35">
      <c r="AF3473" s="6">
        <f>Constants!M3360</f>
        <v>0</v>
      </c>
      <c r="AG3473" s="6">
        <f>Constants!N3360</f>
        <v>0</v>
      </c>
      <c r="AH3473" s="6">
        <f>Constants!O3360</f>
        <v>0</v>
      </c>
    </row>
    <row r="3474" spans="32:34" ht="18" customHeight="1" x14ac:dyDescent="0.35">
      <c r="AF3474" s="6">
        <f>Constants!M3361</f>
        <v>0</v>
      </c>
      <c r="AG3474" s="6">
        <f>Constants!N3361</f>
        <v>0</v>
      </c>
      <c r="AH3474" s="6">
        <f>Constants!O3361</f>
        <v>0</v>
      </c>
    </row>
    <row r="3475" spans="32:34" ht="18" customHeight="1" x14ac:dyDescent="0.35">
      <c r="AF3475" s="6">
        <f>Constants!M3362</f>
        <v>0</v>
      </c>
      <c r="AG3475" s="6">
        <f>Constants!N3362</f>
        <v>0</v>
      </c>
      <c r="AH3475" s="6">
        <f>Constants!O3362</f>
        <v>0</v>
      </c>
    </row>
    <row r="3476" spans="32:34" ht="18" customHeight="1" x14ac:dyDescent="0.35">
      <c r="AF3476" s="6">
        <f>Constants!M3363</f>
        <v>0</v>
      </c>
      <c r="AG3476" s="6">
        <f>Constants!N3363</f>
        <v>0</v>
      </c>
      <c r="AH3476" s="6">
        <f>Constants!O3363</f>
        <v>0</v>
      </c>
    </row>
    <row r="3477" spans="32:34" ht="18" customHeight="1" x14ac:dyDescent="0.35">
      <c r="AF3477" s="6">
        <f>Constants!M3364</f>
        <v>0</v>
      </c>
      <c r="AG3477" s="6">
        <f>Constants!N3364</f>
        <v>0</v>
      </c>
      <c r="AH3477" s="6">
        <f>Constants!O3364</f>
        <v>0</v>
      </c>
    </row>
    <row r="3478" spans="32:34" ht="18" customHeight="1" x14ac:dyDescent="0.35">
      <c r="AF3478" s="6">
        <f>Constants!M3365</f>
        <v>0</v>
      </c>
      <c r="AG3478" s="6">
        <f>Constants!N3365</f>
        <v>0</v>
      </c>
      <c r="AH3478" s="6">
        <f>Constants!O3365</f>
        <v>0</v>
      </c>
    </row>
    <row r="3479" spans="32:34" ht="18" customHeight="1" x14ac:dyDescent="0.35">
      <c r="AF3479" s="6">
        <f>Constants!M3366</f>
        <v>0</v>
      </c>
      <c r="AG3479" s="6">
        <f>Constants!N3366</f>
        <v>0</v>
      </c>
      <c r="AH3479" s="6">
        <f>Constants!O3366</f>
        <v>0</v>
      </c>
    </row>
    <row r="3480" spans="32:34" ht="18" customHeight="1" x14ac:dyDescent="0.35">
      <c r="AF3480" s="6">
        <f>Constants!M3367</f>
        <v>0</v>
      </c>
      <c r="AG3480" s="6">
        <f>Constants!N3367</f>
        <v>0</v>
      </c>
      <c r="AH3480" s="6">
        <f>Constants!O3367</f>
        <v>0</v>
      </c>
    </row>
    <row r="3481" spans="32:34" ht="18" customHeight="1" x14ac:dyDescent="0.35">
      <c r="AF3481" s="6">
        <f>Constants!M3368</f>
        <v>0</v>
      </c>
      <c r="AG3481" s="6">
        <f>Constants!N3368</f>
        <v>0</v>
      </c>
      <c r="AH3481" s="6">
        <f>Constants!O3368</f>
        <v>0</v>
      </c>
    </row>
    <row r="3482" spans="32:34" ht="18" customHeight="1" x14ac:dyDescent="0.35">
      <c r="AF3482" s="6">
        <f>Constants!M3369</f>
        <v>0</v>
      </c>
      <c r="AG3482" s="6">
        <f>Constants!N3369</f>
        <v>0</v>
      </c>
      <c r="AH3482" s="6">
        <f>Constants!O3369</f>
        <v>0</v>
      </c>
    </row>
    <row r="3483" spans="32:34" ht="18" customHeight="1" x14ac:dyDescent="0.35">
      <c r="AF3483" s="6">
        <f>Constants!M3370</f>
        <v>0</v>
      </c>
      <c r="AG3483" s="6">
        <f>Constants!N3370</f>
        <v>0</v>
      </c>
      <c r="AH3483" s="6">
        <f>Constants!O3370</f>
        <v>0</v>
      </c>
    </row>
    <row r="3484" spans="32:34" ht="18" customHeight="1" x14ac:dyDescent="0.35">
      <c r="AF3484" s="6">
        <f>Constants!M3371</f>
        <v>0</v>
      </c>
      <c r="AG3484" s="6">
        <f>Constants!N3371</f>
        <v>0</v>
      </c>
      <c r="AH3484" s="6">
        <f>Constants!O3371</f>
        <v>0</v>
      </c>
    </row>
    <row r="3485" spans="32:34" ht="18" customHeight="1" x14ac:dyDescent="0.35">
      <c r="AF3485" s="6">
        <f>Constants!M3372</f>
        <v>0</v>
      </c>
      <c r="AG3485" s="6">
        <f>Constants!N3372</f>
        <v>0</v>
      </c>
      <c r="AH3485" s="6">
        <f>Constants!O3372</f>
        <v>0</v>
      </c>
    </row>
    <row r="3486" spans="32:34" ht="18" customHeight="1" x14ac:dyDescent="0.35">
      <c r="AF3486" s="6">
        <f>Constants!M3373</f>
        <v>0</v>
      </c>
      <c r="AG3486" s="6">
        <f>Constants!N3373</f>
        <v>0</v>
      </c>
      <c r="AH3486" s="6">
        <f>Constants!O3373</f>
        <v>0</v>
      </c>
    </row>
    <row r="3487" spans="32:34" ht="18" customHeight="1" x14ac:dyDescent="0.35">
      <c r="AF3487" s="6">
        <f>Constants!M3374</f>
        <v>0</v>
      </c>
      <c r="AG3487" s="6">
        <f>Constants!N3374</f>
        <v>0</v>
      </c>
      <c r="AH3487" s="6">
        <f>Constants!O3374</f>
        <v>0</v>
      </c>
    </row>
    <row r="3488" spans="32:34" ht="18" customHeight="1" x14ac:dyDescent="0.35">
      <c r="AF3488" s="6">
        <f>Constants!M3375</f>
        <v>0</v>
      </c>
      <c r="AG3488" s="6">
        <f>Constants!N3375</f>
        <v>0</v>
      </c>
      <c r="AH3488" s="6">
        <f>Constants!O3375</f>
        <v>0</v>
      </c>
    </row>
    <row r="3489" spans="32:34" ht="18" customHeight="1" x14ac:dyDescent="0.35">
      <c r="AF3489" s="6">
        <f>Constants!M3376</f>
        <v>0</v>
      </c>
      <c r="AG3489" s="6">
        <f>Constants!N3376</f>
        <v>0</v>
      </c>
      <c r="AH3489" s="6">
        <f>Constants!O3376</f>
        <v>0</v>
      </c>
    </row>
    <row r="3490" spans="32:34" ht="18" customHeight="1" x14ac:dyDescent="0.35">
      <c r="AF3490" s="6">
        <f>Constants!M3377</f>
        <v>0</v>
      </c>
      <c r="AG3490" s="6">
        <f>Constants!N3377</f>
        <v>0</v>
      </c>
      <c r="AH3490" s="6">
        <f>Constants!O3377</f>
        <v>0</v>
      </c>
    </row>
    <row r="3491" spans="32:34" ht="18" customHeight="1" x14ac:dyDescent="0.35">
      <c r="AF3491" s="6">
        <f>Constants!M3378</f>
        <v>0</v>
      </c>
      <c r="AG3491" s="6">
        <f>Constants!N3378</f>
        <v>0</v>
      </c>
      <c r="AH3491" s="6">
        <f>Constants!O3378</f>
        <v>0</v>
      </c>
    </row>
    <row r="3492" spans="32:34" ht="18" customHeight="1" x14ac:dyDescent="0.35">
      <c r="AF3492" s="6">
        <f>Constants!M3379</f>
        <v>0</v>
      </c>
      <c r="AG3492" s="6">
        <f>Constants!N3379</f>
        <v>0</v>
      </c>
      <c r="AH3492" s="6">
        <f>Constants!O3379</f>
        <v>0</v>
      </c>
    </row>
    <row r="3493" spans="32:34" ht="18" customHeight="1" x14ac:dyDescent="0.35">
      <c r="AF3493" s="6">
        <f>Constants!M3380</f>
        <v>0</v>
      </c>
      <c r="AG3493" s="6">
        <f>Constants!N3380</f>
        <v>0</v>
      </c>
      <c r="AH3493" s="6">
        <f>Constants!O3380</f>
        <v>0</v>
      </c>
    </row>
    <row r="3494" spans="32:34" ht="18" customHeight="1" x14ac:dyDescent="0.35">
      <c r="AF3494" s="6">
        <f>Constants!M3381</f>
        <v>0</v>
      </c>
      <c r="AG3494" s="6">
        <f>Constants!N3381</f>
        <v>0</v>
      </c>
      <c r="AH3494" s="6">
        <f>Constants!O3381</f>
        <v>0</v>
      </c>
    </row>
    <row r="3495" spans="32:34" ht="18" customHeight="1" x14ac:dyDescent="0.35">
      <c r="AF3495" s="6">
        <f>Constants!M3382</f>
        <v>0</v>
      </c>
      <c r="AG3495" s="6">
        <f>Constants!N3382</f>
        <v>0</v>
      </c>
      <c r="AH3495" s="6">
        <f>Constants!O3382</f>
        <v>0</v>
      </c>
    </row>
    <row r="3496" spans="32:34" ht="18" customHeight="1" x14ac:dyDescent="0.35">
      <c r="AF3496" s="6">
        <f>Constants!M3383</f>
        <v>0</v>
      </c>
      <c r="AG3496" s="6">
        <f>Constants!N3383</f>
        <v>0</v>
      </c>
      <c r="AH3496" s="6">
        <f>Constants!O3383</f>
        <v>0</v>
      </c>
    </row>
    <row r="3497" spans="32:34" ht="18" customHeight="1" x14ac:dyDescent="0.35">
      <c r="AF3497" s="6">
        <f>Constants!M3384</f>
        <v>0</v>
      </c>
      <c r="AG3497" s="6">
        <f>Constants!N3384</f>
        <v>0</v>
      </c>
      <c r="AH3497" s="6">
        <f>Constants!O3384</f>
        <v>0</v>
      </c>
    </row>
    <row r="3498" spans="32:34" ht="18" customHeight="1" x14ac:dyDescent="0.35">
      <c r="AF3498" s="6">
        <f>Constants!M3385</f>
        <v>0</v>
      </c>
      <c r="AG3498" s="6">
        <f>Constants!N3385</f>
        <v>0</v>
      </c>
      <c r="AH3498" s="6">
        <f>Constants!O3385</f>
        <v>0</v>
      </c>
    </row>
    <row r="3499" spans="32:34" ht="18" customHeight="1" x14ac:dyDescent="0.35">
      <c r="AF3499" s="6">
        <f>Constants!M3386</f>
        <v>0</v>
      </c>
      <c r="AG3499" s="6">
        <f>Constants!N3386</f>
        <v>0</v>
      </c>
      <c r="AH3499" s="6">
        <f>Constants!O3386</f>
        <v>0</v>
      </c>
    </row>
    <row r="3500" spans="32:34" ht="18" customHeight="1" x14ac:dyDescent="0.35">
      <c r="AF3500" s="6">
        <f>Constants!M3387</f>
        <v>0</v>
      </c>
      <c r="AG3500" s="6">
        <f>Constants!N3387</f>
        <v>0</v>
      </c>
      <c r="AH3500" s="6">
        <f>Constants!O3387</f>
        <v>0</v>
      </c>
    </row>
    <row r="3501" spans="32:34" ht="18" customHeight="1" x14ac:dyDescent="0.35">
      <c r="AF3501" s="6">
        <f>Constants!M3388</f>
        <v>0</v>
      </c>
      <c r="AG3501" s="6">
        <f>Constants!N3388</f>
        <v>0</v>
      </c>
      <c r="AH3501" s="6">
        <f>Constants!O3388</f>
        <v>0</v>
      </c>
    </row>
    <row r="3502" spans="32:34" ht="18" customHeight="1" x14ac:dyDescent="0.35">
      <c r="AF3502" s="6">
        <f>Constants!M3389</f>
        <v>0</v>
      </c>
      <c r="AG3502" s="6">
        <f>Constants!N3389</f>
        <v>0</v>
      </c>
      <c r="AH3502" s="6">
        <f>Constants!O3389</f>
        <v>0</v>
      </c>
    </row>
    <row r="3503" spans="32:34" ht="18" customHeight="1" x14ac:dyDescent="0.35">
      <c r="AF3503" s="6">
        <f>Constants!M3390</f>
        <v>0</v>
      </c>
      <c r="AG3503" s="6">
        <f>Constants!N3390</f>
        <v>0</v>
      </c>
      <c r="AH3503" s="6">
        <f>Constants!O3390</f>
        <v>0</v>
      </c>
    </row>
    <row r="3504" spans="32:34" ht="18" customHeight="1" x14ac:dyDescent="0.35">
      <c r="AF3504" s="6">
        <f>Constants!M3391</f>
        <v>0</v>
      </c>
      <c r="AG3504" s="6">
        <f>Constants!N3391</f>
        <v>0</v>
      </c>
      <c r="AH3504" s="6">
        <f>Constants!O3391</f>
        <v>0</v>
      </c>
    </row>
    <row r="3505" spans="32:34" ht="18" customHeight="1" x14ac:dyDescent="0.35">
      <c r="AF3505" s="6">
        <f>Constants!M3392</f>
        <v>0</v>
      </c>
      <c r="AG3505" s="6">
        <f>Constants!N3392</f>
        <v>0</v>
      </c>
      <c r="AH3505" s="6">
        <f>Constants!O3392</f>
        <v>0</v>
      </c>
    </row>
    <row r="3506" spans="32:34" ht="18" customHeight="1" x14ac:dyDescent="0.35">
      <c r="AF3506" s="6">
        <f>Constants!M3393</f>
        <v>0</v>
      </c>
      <c r="AG3506" s="6">
        <f>Constants!N3393</f>
        <v>0</v>
      </c>
      <c r="AH3506" s="6">
        <f>Constants!O3393</f>
        <v>0</v>
      </c>
    </row>
    <row r="3507" spans="32:34" ht="18" customHeight="1" x14ac:dyDescent="0.35">
      <c r="AF3507" s="6">
        <f>Constants!M3394</f>
        <v>0</v>
      </c>
      <c r="AG3507" s="6">
        <f>Constants!N3394</f>
        <v>0</v>
      </c>
      <c r="AH3507" s="6">
        <f>Constants!O3394</f>
        <v>0</v>
      </c>
    </row>
    <row r="3508" spans="32:34" ht="18" customHeight="1" x14ac:dyDescent="0.35">
      <c r="AF3508" s="6">
        <f>Constants!M3395</f>
        <v>0</v>
      </c>
      <c r="AG3508" s="6">
        <f>Constants!N3395</f>
        <v>0</v>
      </c>
      <c r="AH3508" s="6">
        <f>Constants!O3395</f>
        <v>0</v>
      </c>
    </row>
    <row r="3509" spans="32:34" ht="18" customHeight="1" x14ac:dyDescent="0.35">
      <c r="AF3509" s="6">
        <f>Constants!M3396</f>
        <v>0</v>
      </c>
      <c r="AG3509" s="6">
        <f>Constants!N3396</f>
        <v>0</v>
      </c>
      <c r="AH3509" s="6">
        <f>Constants!O3396</f>
        <v>0</v>
      </c>
    </row>
    <row r="3510" spans="32:34" ht="18" customHeight="1" x14ac:dyDescent="0.35">
      <c r="AF3510" s="6">
        <f>Constants!M3397</f>
        <v>0</v>
      </c>
      <c r="AG3510" s="6">
        <f>Constants!N3397</f>
        <v>0</v>
      </c>
      <c r="AH3510" s="6">
        <f>Constants!O3397</f>
        <v>0</v>
      </c>
    </row>
    <row r="3511" spans="32:34" ht="18" customHeight="1" x14ac:dyDescent="0.35">
      <c r="AF3511" s="6">
        <f>Constants!M3398</f>
        <v>0</v>
      </c>
      <c r="AG3511" s="6">
        <f>Constants!N3398</f>
        <v>0</v>
      </c>
      <c r="AH3511" s="6">
        <f>Constants!O3398</f>
        <v>0</v>
      </c>
    </row>
    <row r="3512" spans="32:34" ht="18" customHeight="1" x14ac:dyDescent="0.35">
      <c r="AF3512" s="6">
        <f>Constants!M3399</f>
        <v>0</v>
      </c>
      <c r="AG3512" s="6">
        <f>Constants!N3399</f>
        <v>0</v>
      </c>
      <c r="AH3512" s="6">
        <f>Constants!O3399</f>
        <v>0</v>
      </c>
    </row>
    <row r="3513" spans="32:34" ht="18" customHeight="1" x14ac:dyDescent="0.35">
      <c r="AF3513" s="6">
        <f>Constants!M3400</f>
        <v>0</v>
      </c>
      <c r="AG3513" s="6">
        <f>Constants!N3400</f>
        <v>0</v>
      </c>
      <c r="AH3513" s="6">
        <f>Constants!O3400</f>
        <v>0</v>
      </c>
    </row>
    <row r="3514" spans="32:34" ht="18" customHeight="1" x14ac:dyDescent="0.35">
      <c r="AF3514" s="6">
        <f>Constants!M3401</f>
        <v>0</v>
      </c>
      <c r="AG3514" s="6">
        <f>Constants!N3401</f>
        <v>0</v>
      </c>
      <c r="AH3514" s="6">
        <f>Constants!O3401</f>
        <v>0</v>
      </c>
    </row>
    <row r="3515" spans="32:34" ht="18" customHeight="1" x14ac:dyDescent="0.35">
      <c r="AF3515" s="6">
        <f>Constants!M3402</f>
        <v>0</v>
      </c>
      <c r="AG3515" s="6">
        <f>Constants!N3402</f>
        <v>0</v>
      </c>
      <c r="AH3515" s="6">
        <f>Constants!O3402</f>
        <v>0</v>
      </c>
    </row>
    <row r="3516" spans="32:34" ht="18" customHeight="1" x14ac:dyDescent="0.35">
      <c r="AF3516" s="6">
        <f>Constants!M3403</f>
        <v>0</v>
      </c>
      <c r="AG3516" s="6">
        <f>Constants!N3403</f>
        <v>0</v>
      </c>
      <c r="AH3516" s="6">
        <f>Constants!O3403</f>
        <v>0</v>
      </c>
    </row>
    <row r="3517" spans="32:34" ht="18" customHeight="1" x14ac:dyDescent="0.35">
      <c r="AF3517" s="6">
        <f>Constants!M3404</f>
        <v>0</v>
      </c>
      <c r="AG3517" s="6">
        <f>Constants!N3404</f>
        <v>0</v>
      </c>
      <c r="AH3517" s="6">
        <f>Constants!O3404</f>
        <v>0</v>
      </c>
    </row>
    <row r="3518" spans="32:34" ht="18" customHeight="1" x14ac:dyDescent="0.35">
      <c r="AF3518" s="6">
        <f>Constants!M3405</f>
        <v>0</v>
      </c>
      <c r="AG3518" s="6">
        <f>Constants!N3405</f>
        <v>0</v>
      </c>
      <c r="AH3518" s="6">
        <f>Constants!O3405</f>
        <v>0</v>
      </c>
    </row>
    <row r="3519" spans="32:34" ht="18" customHeight="1" x14ac:dyDescent="0.35">
      <c r="AF3519" s="6">
        <f>Constants!M3406</f>
        <v>0</v>
      </c>
      <c r="AG3519" s="6">
        <f>Constants!N3406</f>
        <v>0</v>
      </c>
      <c r="AH3519" s="6">
        <f>Constants!O3406</f>
        <v>0</v>
      </c>
    </row>
    <row r="3520" spans="32:34" ht="18" customHeight="1" x14ac:dyDescent="0.35">
      <c r="AF3520" s="6">
        <f>Constants!M3407</f>
        <v>0</v>
      </c>
      <c r="AG3520" s="6">
        <f>Constants!N3407</f>
        <v>0</v>
      </c>
      <c r="AH3520" s="6">
        <f>Constants!O3407</f>
        <v>0</v>
      </c>
    </row>
    <row r="3521" spans="32:34" ht="18" customHeight="1" x14ac:dyDescent="0.35">
      <c r="AF3521" s="6">
        <f>Constants!M3408</f>
        <v>0</v>
      </c>
      <c r="AG3521" s="6">
        <f>Constants!N3408</f>
        <v>0</v>
      </c>
      <c r="AH3521" s="6">
        <f>Constants!O3408</f>
        <v>0</v>
      </c>
    </row>
    <row r="3522" spans="32:34" ht="18" customHeight="1" x14ac:dyDescent="0.35">
      <c r="AF3522" s="6">
        <f>Constants!M3409</f>
        <v>0</v>
      </c>
      <c r="AG3522" s="6">
        <f>Constants!N3409</f>
        <v>0</v>
      </c>
      <c r="AH3522" s="6">
        <f>Constants!O3409</f>
        <v>0</v>
      </c>
    </row>
    <row r="3523" spans="32:34" ht="18" customHeight="1" x14ac:dyDescent="0.35">
      <c r="AF3523" s="6">
        <f>Constants!M3410</f>
        <v>0</v>
      </c>
      <c r="AG3523" s="6">
        <f>Constants!N3410</f>
        <v>0</v>
      </c>
      <c r="AH3523" s="6">
        <f>Constants!O3410</f>
        <v>0</v>
      </c>
    </row>
    <row r="3524" spans="32:34" ht="18" customHeight="1" x14ac:dyDescent="0.35">
      <c r="AF3524" s="6">
        <f>Constants!M3411</f>
        <v>0</v>
      </c>
      <c r="AG3524" s="6">
        <f>Constants!N3411</f>
        <v>0</v>
      </c>
      <c r="AH3524" s="6">
        <f>Constants!O3411</f>
        <v>0</v>
      </c>
    </row>
    <row r="3525" spans="32:34" ht="18" customHeight="1" x14ac:dyDescent="0.35">
      <c r="AF3525" s="6">
        <f>Constants!M3412</f>
        <v>0</v>
      </c>
      <c r="AG3525" s="6">
        <f>Constants!N3412</f>
        <v>0</v>
      </c>
      <c r="AH3525" s="6">
        <f>Constants!O3412</f>
        <v>0</v>
      </c>
    </row>
    <row r="3526" spans="32:34" ht="18" customHeight="1" x14ac:dyDescent="0.35">
      <c r="AF3526" s="6">
        <f>Constants!M3413</f>
        <v>0</v>
      </c>
      <c r="AG3526" s="6">
        <f>Constants!N3413</f>
        <v>0</v>
      </c>
      <c r="AH3526" s="6">
        <f>Constants!O3413</f>
        <v>0</v>
      </c>
    </row>
    <row r="3527" spans="32:34" ht="18" customHeight="1" x14ac:dyDescent="0.35">
      <c r="AF3527" s="6">
        <f>Constants!M3414</f>
        <v>0</v>
      </c>
      <c r="AG3527" s="6">
        <f>Constants!N3414</f>
        <v>0</v>
      </c>
      <c r="AH3527" s="6">
        <f>Constants!O3414</f>
        <v>0</v>
      </c>
    </row>
    <row r="3528" spans="32:34" ht="18" customHeight="1" x14ac:dyDescent="0.35">
      <c r="AF3528" s="6">
        <f>Constants!M3415</f>
        <v>0</v>
      </c>
      <c r="AG3528" s="6">
        <f>Constants!N3415</f>
        <v>0</v>
      </c>
      <c r="AH3528" s="6">
        <f>Constants!O3415</f>
        <v>0</v>
      </c>
    </row>
    <row r="3529" spans="32:34" ht="18" customHeight="1" x14ac:dyDescent="0.35">
      <c r="AF3529" s="6">
        <f>Constants!M3416</f>
        <v>0</v>
      </c>
      <c r="AG3529" s="6">
        <f>Constants!N3416</f>
        <v>0</v>
      </c>
      <c r="AH3529" s="6">
        <f>Constants!O3416</f>
        <v>0</v>
      </c>
    </row>
    <row r="3530" spans="32:34" ht="18" customHeight="1" x14ac:dyDescent="0.35">
      <c r="AF3530" s="6">
        <f>Constants!M3417</f>
        <v>0</v>
      </c>
      <c r="AG3530" s="6">
        <f>Constants!N3417</f>
        <v>0</v>
      </c>
      <c r="AH3530" s="6">
        <f>Constants!O3417</f>
        <v>0</v>
      </c>
    </row>
    <row r="3531" spans="32:34" ht="18" customHeight="1" x14ac:dyDescent="0.35">
      <c r="AF3531" s="6">
        <f>Constants!M3418</f>
        <v>0</v>
      </c>
      <c r="AG3531" s="6">
        <f>Constants!N3418</f>
        <v>0</v>
      </c>
      <c r="AH3531" s="6">
        <f>Constants!O3418</f>
        <v>0</v>
      </c>
    </row>
    <row r="3532" spans="32:34" ht="18" customHeight="1" x14ac:dyDescent="0.35">
      <c r="AF3532" s="6">
        <f>Constants!M3419</f>
        <v>0</v>
      </c>
      <c r="AG3532" s="6">
        <f>Constants!N3419</f>
        <v>0</v>
      </c>
      <c r="AH3532" s="6">
        <f>Constants!O3419</f>
        <v>0</v>
      </c>
    </row>
    <row r="3533" spans="32:34" ht="18" customHeight="1" x14ac:dyDescent="0.35">
      <c r="AF3533" s="6">
        <f>Constants!M3420</f>
        <v>0</v>
      </c>
      <c r="AG3533" s="6">
        <f>Constants!N3420</f>
        <v>0</v>
      </c>
      <c r="AH3533" s="6">
        <f>Constants!O3420</f>
        <v>0</v>
      </c>
    </row>
    <row r="3534" spans="32:34" ht="18" customHeight="1" x14ac:dyDescent="0.35">
      <c r="AF3534" s="6">
        <f>Constants!M3421</f>
        <v>0</v>
      </c>
      <c r="AG3534" s="6">
        <f>Constants!N3421</f>
        <v>0</v>
      </c>
      <c r="AH3534" s="6">
        <f>Constants!O3421</f>
        <v>0</v>
      </c>
    </row>
    <row r="3535" spans="32:34" ht="18" customHeight="1" x14ac:dyDescent="0.35">
      <c r="AF3535" s="6">
        <f>Constants!M3422</f>
        <v>0</v>
      </c>
      <c r="AG3535" s="6">
        <f>Constants!N3422</f>
        <v>0</v>
      </c>
      <c r="AH3535" s="6">
        <f>Constants!O3422</f>
        <v>0</v>
      </c>
    </row>
    <row r="3536" spans="32:34" ht="18" customHeight="1" x14ac:dyDescent="0.35">
      <c r="AF3536" s="6">
        <f>Constants!M3423</f>
        <v>0</v>
      </c>
      <c r="AG3536" s="6">
        <f>Constants!N3423</f>
        <v>0</v>
      </c>
      <c r="AH3536" s="6">
        <f>Constants!O3423</f>
        <v>0</v>
      </c>
    </row>
    <row r="3537" spans="32:34" ht="18" customHeight="1" x14ac:dyDescent="0.35">
      <c r="AF3537" s="6">
        <f>Constants!M3424</f>
        <v>0</v>
      </c>
      <c r="AG3537" s="6">
        <f>Constants!N3424</f>
        <v>0</v>
      </c>
      <c r="AH3537" s="6">
        <f>Constants!O3424</f>
        <v>0</v>
      </c>
    </row>
    <row r="3538" spans="32:34" ht="18" customHeight="1" x14ac:dyDescent="0.35">
      <c r="AF3538" s="6">
        <f>Constants!M3425</f>
        <v>0</v>
      </c>
      <c r="AG3538" s="6">
        <f>Constants!N3425</f>
        <v>0</v>
      </c>
      <c r="AH3538" s="6">
        <f>Constants!O3425</f>
        <v>0</v>
      </c>
    </row>
    <row r="3539" spans="32:34" ht="18" customHeight="1" x14ac:dyDescent="0.35">
      <c r="AF3539" s="6">
        <f>Constants!M3426</f>
        <v>0</v>
      </c>
      <c r="AG3539" s="6">
        <f>Constants!N3426</f>
        <v>0</v>
      </c>
      <c r="AH3539" s="6">
        <f>Constants!O3426</f>
        <v>0</v>
      </c>
    </row>
    <row r="3540" spans="32:34" ht="18" customHeight="1" x14ac:dyDescent="0.35">
      <c r="AF3540" s="6">
        <f>Constants!M3427</f>
        <v>0</v>
      </c>
      <c r="AG3540" s="6">
        <f>Constants!N3427</f>
        <v>0</v>
      </c>
      <c r="AH3540" s="6">
        <f>Constants!O3427</f>
        <v>0</v>
      </c>
    </row>
    <row r="3541" spans="32:34" ht="18" customHeight="1" x14ac:dyDescent="0.35">
      <c r="AF3541" s="6">
        <f>Constants!M3428</f>
        <v>0</v>
      </c>
      <c r="AG3541" s="6">
        <f>Constants!N3428</f>
        <v>0</v>
      </c>
      <c r="AH3541" s="6">
        <f>Constants!O3428</f>
        <v>0</v>
      </c>
    </row>
    <row r="3542" spans="32:34" ht="18" customHeight="1" x14ac:dyDescent="0.35">
      <c r="AF3542" s="6">
        <f>Constants!M3429</f>
        <v>0</v>
      </c>
      <c r="AG3542" s="6">
        <f>Constants!N3429</f>
        <v>0</v>
      </c>
      <c r="AH3542" s="6">
        <f>Constants!O3429</f>
        <v>0</v>
      </c>
    </row>
    <row r="3543" spans="32:34" ht="18" customHeight="1" x14ac:dyDescent="0.35">
      <c r="AF3543" s="6">
        <f>Constants!M3430</f>
        <v>0</v>
      </c>
      <c r="AG3543" s="6">
        <f>Constants!N3430</f>
        <v>0</v>
      </c>
      <c r="AH3543" s="6">
        <f>Constants!O3430</f>
        <v>0</v>
      </c>
    </row>
    <row r="3544" spans="32:34" ht="18" customHeight="1" x14ac:dyDescent="0.35">
      <c r="AF3544" s="6">
        <f>Constants!M3431</f>
        <v>0</v>
      </c>
      <c r="AG3544" s="6">
        <f>Constants!N3431</f>
        <v>0</v>
      </c>
      <c r="AH3544" s="6">
        <f>Constants!O3431</f>
        <v>0</v>
      </c>
    </row>
    <row r="3545" spans="32:34" ht="18" customHeight="1" x14ac:dyDescent="0.35">
      <c r="AF3545" s="6">
        <f>Constants!M3432</f>
        <v>0</v>
      </c>
      <c r="AG3545" s="6">
        <f>Constants!N3432</f>
        <v>0</v>
      </c>
      <c r="AH3545" s="6">
        <f>Constants!O3432</f>
        <v>0</v>
      </c>
    </row>
    <row r="3546" spans="32:34" ht="18" customHeight="1" x14ac:dyDescent="0.35">
      <c r="AF3546" s="6">
        <f>Constants!M3433</f>
        <v>0</v>
      </c>
      <c r="AG3546" s="6">
        <f>Constants!N3433</f>
        <v>0</v>
      </c>
      <c r="AH3546" s="6">
        <f>Constants!O3433</f>
        <v>0</v>
      </c>
    </row>
    <row r="3547" spans="32:34" ht="18" customHeight="1" x14ac:dyDescent="0.35">
      <c r="AF3547" s="6">
        <f>Constants!M3434</f>
        <v>0</v>
      </c>
      <c r="AG3547" s="6">
        <f>Constants!N3434</f>
        <v>0</v>
      </c>
      <c r="AH3547" s="6">
        <f>Constants!O3434</f>
        <v>0</v>
      </c>
    </row>
    <row r="3548" spans="32:34" ht="18" customHeight="1" x14ac:dyDescent="0.35">
      <c r="AF3548" s="6">
        <f>Constants!M3435</f>
        <v>0</v>
      </c>
      <c r="AG3548" s="6">
        <f>Constants!N3435</f>
        <v>0</v>
      </c>
      <c r="AH3548" s="6">
        <f>Constants!O3435</f>
        <v>0</v>
      </c>
    </row>
    <row r="3549" spans="32:34" ht="18" customHeight="1" x14ac:dyDescent="0.35">
      <c r="AF3549" s="6">
        <f>Constants!M3436</f>
        <v>0</v>
      </c>
      <c r="AG3549" s="6">
        <f>Constants!N3436</f>
        <v>0</v>
      </c>
      <c r="AH3549" s="6">
        <f>Constants!O3436</f>
        <v>0</v>
      </c>
    </row>
    <row r="3550" spans="32:34" ht="18" customHeight="1" x14ac:dyDescent="0.35">
      <c r="AF3550" s="6">
        <f>Constants!M3437</f>
        <v>0</v>
      </c>
      <c r="AG3550" s="6">
        <f>Constants!N3437</f>
        <v>0</v>
      </c>
      <c r="AH3550" s="6">
        <f>Constants!O3437</f>
        <v>0</v>
      </c>
    </row>
    <row r="3551" spans="32:34" ht="18" customHeight="1" x14ac:dyDescent="0.35">
      <c r="AF3551" s="6">
        <f>Constants!M3438</f>
        <v>0</v>
      </c>
      <c r="AG3551" s="6">
        <f>Constants!N3438</f>
        <v>0</v>
      </c>
      <c r="AH3551" s="6">
        <f>Constants!O3438</f>
        <v>0</v>
      </c>
    </row>
    <row r="3552" spans="32:34" ht="18" customHeight="1" x14ac:dyDescent="0.35">
      <c r="AF3552" s="6">
        <f>Constants!M3439</f>
        <v>0</v>
      </c>
      <c r="AG3552" s="6">
        <f>Constants!N3439</f>
        <v>0</v>
      </c>
      <c r="AH3552" s="6">
        <f>Constants!O3439</f>
        <v>0</v>
      </c>
    </row>
    <row r="3553" spans="32:34" ht="18" customHeight="1" x14ac:dyDescent="0.35">
      <c r="AF3553" s="6">
        <f>Constants!M3440</f>
        <v>0</v>
      </c>
      <c r="AG3553" s="6">
        <f>Constants!N3440</f>
        <v>0</v>
      </c>
      <c r="AH3553" s="6">
        <f>Constants!O3440</f>
        <v>0</v>
      </c>
    </row>
    <row r="3554" spans="32:34" ht="18" customHeight="1" x14ac:dyDescent="0.35">
      <c r="AF3554" s="6">
        <f>Constants!M3441</f>
        <v>0</v>
      </c>
      <c r="AG3554" s="6">
        <f>Constants!N3441</f>
        <v>0</v>
      </c>
      <c r="AH3554" s="6">
        <f>Constants!O3441</f>
        <v>0</v>
      </c>
    </row>
    <row r="3555" spans="32:34" ht="18" customHeight="1" x14ac:dyDescent="0.35">
      <c r="AF3555" s="6">
        <f>Constants!M3442</f>
        <v>0</v>
      </c>
      <c r="AG3555" s="6">
        <f>Constants!N3442</f>
        <v>0</v>
      </c>
      <c r="AH3555" s="6">
        <f>Constants!O3442</f>
        <v>0</v>
      </c>
    </row>
    <row r="3556" spans="32:34" ht="18" customHeight="1" x14ac:dyDescent="0.35">
      <c r="AF3556" s="6">
        <f>Constants!M3443</f>
        <v>0</v>
      </c>
      <c r="AG3556" s="6">
        <f>Constants!N3443</f>
        <v>0</v>
      </c>
      <c r="AH3556" s="6">
        <f>Constants!O3443</f>
        <v>0</v>
      </c>
    </row>
    <row r="3557" spans="32:34" ht="18" customHeight="1" x14ac:dyDescent="0.35">
      <c r="AF3557" s="6">
        <f>Constants!M3444</f>
        <v>0</v>
      </c>
      <c r="AG3557" s="6">
        <f>Constants!N3444</f>
        <v>0</v>
      </c>
      <c r="AH3557" s="6">
        <f>Constants!O3444</f>
        <v>0</v>
      </c>
    </row>
    <row r="3558" spans="32:34" ht="18" customHeight="1" x14ac:dyDescent="0.35">
      <c r="AF3558" s="6">
        <f>Constants!M3445</f>
        <v>0</v>
      </c>
      <c r="AG3558" s="6">
        <f>Constants!N3445</f>
        <v>0</v>
      </c>
      <c r="AH3558" s="6">
        <f>Constants!O3445</f>
        <v>0</v>
      </c>
    </row>
    <row r="3559" spans="32:34" ht="18" customHeight="1" x14ac:dyDescent="0.35">
      <c r="AF3559" s="6">
        <f>Constants!M3446</f>
        <v>0</v>
      </c>
      <c r="AG3559" s="6">
        <f>Constants!N3446</f>
        <v>0</v>
      </c>
      <c r="AH3559" s="6">
        <f>Constants!O3446</f>
        <v>0</v>
      </c>
    </row>
    <row r="3560" spans="32:34" ht="18" customHeight="1" x14ac:dyDescent="0.35">
      <c r="AF3560" s="6">
        <f>Constants!M3447</f>
        <v>0</v>
      </c>
      <c r="AG3560" s="6">
        <f>Constants!N3447</f>
        <v>0</v>
      </c>
      <c r="AH3560" s="6">
        <f>Constants!O3447</f>
        <v>0</v>
      </c>
    </row>
    <row r="3561" spans="32:34" ht="18" customHeight="1" x14ac:dyDescent="0.35">
      <c r="AF3561" s="6">
        <f>Constants!M3448</f>
        <v>0</v>
      </c>
      <c r="AG3561" s="6">
        <f>Constants!N3448</f>
        <v>0</v>
      </c>
      <c r="AH3561" s="6">
        <f>Constants!O3448</f>
        <v>0</v>
      </c>
    </row>
    <row r="3562" spans="32:34" ht="18" customHeight="1" x14ac:dyDescent="0.35">
      <c r="AF3562" s="6">
        <f>Constants!M3449</f>
        <v>0</v>
      </c>
      <c r="AG3562" s="6">
        <f>Constants!N3449</f>
        <v>0</v>
      </c>
      <c r="AH3562" s="6">
        <f>Constants!O3449</f>
        <v>0</v>
      </c>
    </row>
    <row r="3563" spans="32:34" ht="18" customHeight="1" x14ac:dyDescent="0.35">
      <c r="AF3563" s="6">
        <f>Constants!M3450</f>
        <v>0</v>
      </c>
      <c r="AG3563" s="6">
        <f>Constants!N3450</f>
        <v>0</v>
      </c>
      <c r="AH3563" s="6">
        <f>Constants!O3450</f>
        <v>0</v>
      </c>
    </row>
    <row r="3564" spans="32:34" ht="18" customHeight="1" x14ac:dyDescent="0.35">
      <c r="AF3564" s="6">
        <f>Constants!M3451</f>
        <v>0</v>
      </c>
      <c r="AG3564" s="6">
        <f>Constants!N3451</f>
        <v>0</v>
      </c>
      <c r="AH3564" s="6">
        <f>Constants!O3451</f>
        <v>0</v>
      </c>
    </row>
    <row r="3565" spans="32:34" ht="18" customHeight="1" x14ac:dyDescent="0.35">
      <c r="AF3565" s="6">
        <f>Constants!M3452</f>
        <v>0</v>
      </c>
      <c r="AG3565" s="6">
        <f>Constants!N3452</f>
        <v>0</v>
      </c>
      <c r="AH3565" s="6">
        <f>Constants!O3452</f>
        <v>0</v>
      </c>
    </row>
    <row r="3566" spans="32:34" ht="18" customHeight="1" x14ac:dyDescent="0.35">
      <c r="AF3566" s="6">
        <f>Constants!M3453</f>
        <v>0</v>
      </c>
      <c r="AG3566" s="6">
        <f>Constants!N3453</f>
        <v>0</v>
      </c>
      <c r="AH3566" s="6">
        <f>Constants!O3453</f>
        <v>0</v>
      </c>
    </row>
    <row r="3567" spans="32:34" ht="18" customHeight="1" x14ac:dyDescent="0.35">
      <c r="AF3567" s="6">
        <f>Constants!M3454</f>
        <v>0</v>
      </c>
      <c r="AG3567" s="6">
        <f>Constants!N3454</f>
        <v>0</v>
      </c>
      <c r="AH3567" s="6">
        <f>Constants!O3454</f>
        <v>0</v>
      </c>
    </row>
    <row r="3568" spans="32:34" ht="18" customHeight="1" x14ac:dyDescent="0.35">
      <c r="AF3568" s="6">
        <f>Constants!M3455</f>
        <v>0</v>
      </c>
      <c r="AG3568" s="6">
        <f>Constants!N3455</f>
        <v>0</v>
      </c>
      <c r="AH3568" s="6">
        <f>Constants!O3455</f>
        <v>0</v>
      </c>
    </row>
    <row r="3569" spans="32:34" ht="18" customHeight="1" x14ac:dyDescent="0.35">
      <c r="AF3569" s="6">
        <f>Constants!M3456</f>
        <v>0</v>
      </c>
      <c r="AG3569" s="6">
        <f>Constants!N3456</f>
        <v>0</v>
      </c>
      <c r="AH3569" s="6">
        <f>Constants!O3456</f>
        <v>0</v>
      </c>
    </row>
    <row r="3570" spans="32:34" ht="18" customHeight="1" x14ac:dyDescent="0.35">
      <c r="AF3570" s="6">
        <f>Constants!M3457</f>
        <v>0</v>
      </c>
      <c r="AG3570" s="6">
        <f>Constants!N3457</f>
        <v>0</v>
      </c>
      <c r="AH3570" s="6">
        <f>Constants!O3457</f>
        <v>0</v>
      </c>
    </row>
    <row r="3571" spans="32:34" ht="18" customHeight="1" x14ac:dyDescent="0.35">
      <c r="AF3571" s="6">
        <f>Constants!M3458</f>
        <v>0</v>
      </c>
      <c r="AG3571" s="6">
        <f>Constants!N3458</f>
        <v>0</v>
      </c>
      <c r="AH3571" s="6">
        <f>Constants!O3458</f>
        <v>0</v>
      </c>
    </row>
    <row r="3572" spans="32:34" ht="18" customHeight="1" x14ac:dyDescent="0.35">
      <c r="AF3572" s="6">
        <f>Constants!M3459</f>
        <v>0</v>
      </c>
      <c r="AG3572" s="6">
        <f>Constants!N3459</f>
        <v>0</v>
      </c>
      <c r="AH3572" s="6">
        <f>Constants!O3459</f>
        <v>0</v>
      </c>
    </row>
    <row r="3573" spans="32:34" ht="18" customHeight="1" x14ac:dyDescent="0.35">
      <c r="AF3573" s="6">
        <f>Constants!M3460</f>
        <v>0</v>
      </c>
      <c r="AG3573" s="6">
        <f>Constants!N3460</f>
        <v>0</v>
      </c>
      <c r="AH3573" s="6">
        <f>Constants!O3460</f>
        <v>0</v>
      </c>
    </row>
    <row r="3574" spans="32:34" ht="18" customHeight="1" x14ac:dyDescent="0.35">
      <c r="AF3574" s="6">
        <f>Constants!M3461</f>
        <v>0</v>
      </c>
      <c r="AG3574" s="6">
        <f>Constants!N3461</f>
        <v>0</v>
      </c>
      <c r="AH3574" s="6">
        <f>Constants!O3461</f>
        <v>0</v>
      </c>
    </row>
    <row r="3575" spans="32:34" ht="18" customHeight="1" x14ac:dyDescent="0.35">
      <c r="AF3575" s="6">
        <f>Constants!M3462</f>
        <v>0</v>
      </c>
      <c r="AG3575" s="6">
        <f>Constants!N3462</f>
        <v>0</v>
      </c>
      <c r="AH3575" s="6">
        <f>Constants!O3462</f>
        <v>0</v>
      </c>
    </row>
    <row r="3576" spans="32:34" ht="18" customHeight="1" x14ac:dyDescent="0.35">
      <c r="AF3576" s="6">
        <f>Constants!M3463</f>
        <v>0</v>
      </c>
      <c r="AG3576" s="6">
        <f>Constants!N3463</f>
        <v>0</v>
      </c>
      <c r="AH3576" s="6">
        <f>Constants!O3463</f>
        <v>0</v>
      </c>
    </row>
    <row r="3577" spans="32:34" ht="18" customHeight="1" x14ac:dyDescent="0.35">
      <c r="AF3577" s="6">
        <f>Constants!M3464</f>
        <v>0</v>
      </c>
      <c r="AG3577" s="6">
        <f>Constants!N3464</f>
        <v>0</v>
      </c>
      <c r="AH3577" s="6">
        <f>Constants!O3464</f>
        <v>0</v>
      </c>
    </row>
    <row r="3578" spans="32:34" ht="18" customHeight="1" x14ac:dyDescent="0.35">
      <c r="AF3578" s="6">
        <f>Constants!M3465</f>
        <v>0</v>
      </c>
      <c r="AG3578" s="6">
        <f>Constants!N3465</f>
        <v>0</v>
      </c>
      <c r="AH3578" s="6">
        <f>Constants!O3465</f>
        <v>0</v>
      </c>
    </row>
    <row r="3579" spans="32:34" ht="18" customHeight="1" x14ac:dyDescent="0.35">
      <c r="AF3579" s="6">
        <f>Constants!M3466</f>
        <v>0</v>
      </c>
      <c r="AG3579" s="6">
        <f>Constants!N3466</f>
        <v>0</v>
      </c>
      <c r="AH3579" s="6">
        <f>Constants!O3466</f>
        <v>0</v>
      </c>
    </row>
    <row r="3580" spans="32:34" ht="18" customHeight="1" x14ac:dyDescent="0.35">
      <c r="AF3580" s="6">
        <f>Constants!M3467</f>
        <v>0</v>
      </c>
      <c r="AG3580" s="6">
        <f>Constants!N3467</f>
        <v>0</v>
      </c>
      <c r="AH3580" s="6">
        <f>Constants!O3467</f>
        <v>0</v>
      </c>
    </row>
    <row r="3581" spans="32:34" ht="18" customHeight="1" x14ac:dyDescent="0.35">
      <c r="AF3581" s="6">
        <f>Constants!M3468</f>
        <v>0</v>
      </c>
      <c r="AG3581" s="6">
        <f>Constants!N3468</f>
        <v>0</v>
      </c>
      <c r="AH3581" s="6">
        <f>Constants!O3468</f>
        <v>0</v>
      </c>
    </row>
    <row r="3582" spans="32:34" ht="18" customHeight="1" x14ac:dyDescent="0.35">
      <c r="AF3582" s="6">
        <f>Constants!M3469</f>
        <v>0</v>
      </c>
      <c r="AG3582" s="6">
        <f>Constants!N3469</f>
        <v>0</v>
      </c>
      <c r="AH3582" s="6">
        <f>Constants!O3469</f>
        <v>0</v>
      </c>
    </row>
    <row r="3583" spans="32:34" ht="18" customHeight="1" x14ac:dyDescent="0.35">
      <c r="AF3583" s="6">
        <f>Constants!M3470</f>
        <v>0</v>
      </c>
      <c r="AG3583" s="6">
        <f>Constants!N3470</f>
        <v>0</v>
      </c>
      <c r="AH3583" s="6">
        <f>Constants!O3470</f>
        <v>0</v>
      </c>
    </row>
    <row r="3584" spans="32:34" ht="18" customHeight="1" x14ac:dyDescent="0.35">
      <c r="AF3584" s="6">
        <f>Constants!M3471</f>
        <v>0</v>
      </c>
      <c r="AG3584" s="6">
        <f>Constants!N3471</f>
        <v>0</v>
      </c>
      <c r="AH3584" s="6">
        <f>Constants!O3471</f>
        <v>0</v>
      </c>
    </row>
    <row r="3585" spans="32:34" ht="18" customHeight="1" x14ac:dyDescent="0.35">
      <c r="AF3585" s="6">
        <f>Constants!M3472</f>
        <v>0</v>
      </c>
      <c r="AG3585" s="6">
        <f>Constants!N3472</f>
        <v>0</v>
      </c>
      <c r="AH3585" s="6">
        <f>Constants!O3472</f>
        <v>0</v>
      </c>
    </row>
    <row r="3586" spans="32:34" ht="18" customHeight="1" x14ac:dyDescent="0.35">
      <c r="AF3586" s="6">
        <f>Constants!M3473</f>
        <v>0</v>
      </c>
      <c r="AG3586" s="6">
        <f>Constants!N3473</f>
        <v>0</v>
      </c>
      <c r="AH3586" s="6">
        <f>Constants!O3473</f>
        <v>0</v>
      </c>
    </row>
    <row r="3587" spans="32:34" ht="18" customHeight="1" x14ac:dyDescent="0.35">
      <c r="AF3587" s="6">
        <f>Constants!M3474</f>
        <v>0</v>
      </c>
      <c r="AG3587" s="6">
        <f>Constants!N3474</f>
        <v>0</v>
      </c>
      <c r="AH3587" s="6">
        <f>Constants!O3474</f>
        <v>0</v>
      </c>
    </row>
    <row r="3588" spans="32:34" ht="18" customHeight="1" x14ac:dyDescent="0.35">
      <c r="AF3588" s="6">
        <f>Constants!M3475</f>
        <v>0</v>
      </c>
      <c r="AG3588" s="6">
        <f>Constants!N3475</f>
        <v>0</v>
      </c>
      <c r="AH3588" s="6">
        <f>Constants!O3475</f>
        <v>0</v>
      </c>
    </row>
    <row r="3589" spans="32:34" ht="18" customHeight="1" x14ac:dyDescent="0.35">
      <c r="AF3589" s="6">
        <f>Constants!M3476</f>
        <v>0</v>
      </c>
      <c r="AG3589" s="6">
        <f>Constants!N3476</f>
        <v>0</v>
      </c>
      <c r="AH3589" s="6">
        <f>Constants!O3476</f>
        <v>0</v>
      </c>
    </row>
    <row r="3590" spans="32:34" ht="18" customHeight="1" x14ac:dyDescent="0.35">
      <c r="AF3590" s="6">
        <f>Constants!M3477</f>
        <v>0</v>
      </c>
      <c r="AG3590" s="6">
        <f>Constants!N3477</f>
        <v>0</v>
      </c>
      <c r="AH3590" s="6">
        <f>Constants!O3477</f>
        <v>0</v>
      </c>
    </row>
    <row r="3591" spans="32:34" ht="18" customHeight="1" x14ac:dyDescent="0.35">
      <c r="AF3591" s="6">
        <f>Constants!M3478</f>
        <v>0</v>
      </c>
      <c r="AG3591" s="6">
        <f>Constants!N3478</f>
        <v>0</v>
      </c>
      <c r="AH3591" s="6">
        <f>Constants!O3478</f>
        <v>0</v>
      </c>
    </row>
    <row r="3592" spans="32:34" ht="18" customHeight="1" x14ac:dyDescent="0.35">
      <c r="AF3592" s="6">
        <f>Constants!M3479</f>
        <v>0</v>
      </c>
      <c r="AG3592" s="6">
        <f>Constants!N3479</f>
        <v>0</v>
      </c>
      <c r="AH3592" s="6">
        <f>Constants!O3479</f>
        <v>0</v>
      </c>
    </row>
    <row r="3593" spans="32:34" ht="18" customHeight="1" x14ac:dyDescent="0.35">
      <c r="AF3593" s="6">
        <f>Constants!M3480</f>
        <v>0</v>
      </c>
      <c r="AG3593" s="6">
        <f>Constants!N3480</f>
        <v>0</v>
      </c>
      <c r="AH3593" s="6">
        <f>Constants!O3480</f>
        <v>0</v>
      </c>
    </row>
    <row r="3594" spans="32:34" ht="18" customHeight="1" x14ac:dyDescent="0.35">
      <c r="AF3594" s="6">
        <f>Constants!M3481</f>
        <v>0</v>
      </c>
      <c r="AG3594" s="6">
        <f>Constants!N3481</f>
        <v>0</v>
      </c>
      <c r="AH3594" s="6">
        <f>Constants!O3481</f>
        <v>0</v>
      </c>
    </row>
    <row r="3595" spans="32:34" ht="18" customHeight="1" x14ac:dyDescent="0.35">
      <c r="AF3595" s="6">
        <f>Constants!M3482</f>
        <v>0</v>
      </c>
      <c r="AG3595" s="6">
        <f>Constants!N3482</f>
        <v>0</v>
      </c>
      <c r="AH3595" s="6">
        <f>Constants!O3482</f>
        <v>0</v>
      </c>
    </row>
    <row r="3596" spans="32:34" ht="18" customHeight="1" x14ac:dyDescent="0.35">
      <c r="AF3596" s="6">
        <f>Constants!M3483</f>
        <v>0</v>
      </c>
      <c r="AG3596" s="6">
        <f>Constants!N3483</f>
        <v>0</v>
      </c>
      <c r="AH3596" s="6">
        <f>Constants!O3483</f>
        <v>0</v>
      </c>
    </row>
    <row r="3597" spans="32:34" ht="18" customHeight="1" x14ac:dyDescent="0.35">
      <c r="AF3597" s="6">
        <f>Constants!M3484</f>
        <v>0</v>
      </c>
      <c r="AG3597" s="6">
        <f>Constants!N3484</f>
        <v>0</v>
      </c>
      <c r="AH3597" s="6">
        <f>Constants!O3484</f>
        <v>0</v>
      </c>
    </row>
    <row r="3598" spans="32:34" ht="18" customHeight="1" x14ac:dyDescent="0.35">
      <c r="AF3598" s="6">
        <f>Constants!M3485</f>
        <v>0</v>
      </c>
      <c r="AG3598" s="6">
        <f>Constants!N3485</f>
        <v>0</v>
      </c>
      <c r="AH3598" s="6">
        <f>Constants!O3485</f>
        <v>0</v>
      </c>
    </row>
    <row r="3599" spans="32:34" ht="18" customHeight="1" x14ac:dyDescent="0.35">
      <c r="AF3599" s="6">
        <f>Constants!M3486</f>
        <v>0</v>
      </c>
      <c r="AG3599" s="6">
        <f>Constants!N3486</f>
        <v>0</v>
      </c>
      <c r="AH3599" s="6">
        <f>Constants!O3486</f>
        <v>0</v>
      </c>
    </row>
    <row r="3600" spans="32:34" ht="18" customHeight="1" x14ac:dyDescent="0.35">
      <c r="AF3600" s="6">
        <f>Constants!M3487</f>
        <v>0</v>
      </c>
      <c r="AG3600" s="6">
        <f>Constants!N3487</f>
        <v>0</v>
      </c>
      <c r="AH3600" s="6">
        <f>Constants!O3487</f>
        <v>0</v>
      </c>
    </row>
    <row r="3601" spans="32:34" ht="18" customHeight="1" x14ac:dyDescent="0.35">
      <c r="AF3601" s="6">
        <f>Constants!M3488</f>
        <v>0</v>
      </c>
      <c r="AG3601" s="6">
        <f>Constants!N3488</f>
        <v>0</v>
      </c>
      <c r="AH3601" s="6">
        <f>Constants!O3488</f>
        <v>0</v>
      </c>
    </row>
    <row r="3602" spans="32:34" ht="18" customHeight="1" x14ac:dyDescent="0.35">
      <c r="AF3602" s="6">
        <f>Constants!M3489</f>
        <v>0</v>
      </c>
      <c r="AG3602" s="6">
        <f>Constants!N3489</f>
        <v>0</v>
      </c>
      <c r="AH3602" s="6">
        <f>Constants!O3489</f>
        <v>0</v>
      </c>
    </row>
    <row r="3603" spans="32:34" ht="18" customHeight="1" x14ac:dyDescent="0.35">
      <c r="AF3603" s="6">
        <f>Constants!M3490</f>
        <v>0</v>
      </c>
      <c r="AG3603" s="6">
        <f>Constants!N3490</f>
        <v>0</v>
      </c>
      <c r="AH3603" s="6">
        <f>Constants!O3490</f>
        <v>0</v>
      </c>
    </row>
    <row r="3604" spans="32:34" ht="18" customHeight="1" x14ac:dyDescent="0.35">
      <c r="AF3604" s="6">
        <f>Constants!M3491</f>
        <v>0</v>
      </c>
      <c r="AG3604" s="6">
        <f>Constants!N3491</f>
        <v>0</v>
      </c>
      <c r="AH3604" s="6">
        <f>Constants!O3491</f>
        <v>0</v>
      </c>
    </row>
    <row r="3605" spans="32:34" ht="18" customHeight="1" x14ac:dyDescent="0.35">
      <c r="AF3605" s="6">
        <f>Constants!M3492</f>
        <v>0</v>
      </c>
      <c r="AG3605" s="6">
        <f>Constants!N3492</f>
        <v>0</v>
      </c>
      <c r="AH3605" s="6">
        <f>Constants!O3492</f>
        <v>0</v>
      </c>
    </row>
    <row r="3606" spans="32:34" ht="18" customHeight="1" x14ac:dyDescent="0.35">
      <c r="AF3606" s="6">
        <f>Constants!M3493</f>
        <v>0</v>
      </c>
      <c r="AG3606" s="6">
        <f>Constants!N3493</f>
        <v>0</v>
      </c>
      <c r="AH3606" s="6">
        <f>Constants!O3493</f>
        <v>0</v>
      </c>
    </row>
    <row r="3607" spans="32:34" ht="18" customHeight="1" x14ac:dyDescent="0.35">
      <c r="AF3607" s="6">
        <f>Constants!M3494</f>
        <v>0</v>
      </c>
      <c r="AG3607" s="6">
        <f>Constants!N3494</f>
        <v>0</v>
      </c>
      <c r="AH3607" s="6">
        <f>Constants!O3494</f>
        <v>0</v>
      </c>
    </row>
    <row r="3608" spans="32:34" ht="18" customHeight="1" x14ac:dyDescent="0.35">
      <c r="AF3608" s="6">
        <f>Constants!M3495</f>
        <v>0</v>
      </c>
      <c r="AG3608" s="6">
        <f>Constants!N3495</f>
        <v>0</v>
      </c>
      <c r="AH3608" s="6">
        <f>Constants!O3495</f>
        <v>0</v>
      </c>
    </row>
    <row r="3609" spans="32:34" ht="18" customHeight="1" x14ac:dyDescent="0.35">
      <c r="AF3609" s="6">
        <f>Constants!M3496</f>
        <v>0</v>
      </c>
      <c r="AG3609" s="6">
        <f>Constants!N3496</f>
        <v>0</v>
      </c>
      <c r="AH3609" s="6">
        <f>Constants!O3496</f>
        <v>0</v>
      </c>
    </row>
    <row r="3610" spans="32:34" ht="18" customHeight="1" x14ac:dyDescent="0.35">
      <c r="AF3610" s="6">
        <f>Constants!M3497</f>
        <v>0</v>
      </c>
      <c r="AG3610" s="6">
        <f>Constants!N3497</f>
        <v>0</v>
      </c>
      <c r="AH3610" s="6">
        <f>Constants!O3497</f>
        <v>0</v>
      </c>
    </row>
    <row r="3611" spans="32:34" ht="18" customHeight="1" x14ac:dyDescent="0.35">
      <c r="AF3611" s="6">
        <f>Constants!M3498</f>
        <v>0</v>
      </c>
      <c r="AG3611" s="6">
        <f>Constants!N3498</f>
        <v>0</v>
      </c>
      <c r="AH3611" s="6">
        <f>Constants!O3498</f>
        <v>0</v>
      </c>
    </row>
    <row r="3612" spans="32:34" ht="18" customHeight="1" x14ac:dyDescent="0.35">
      <c r="AF3612" s="6">
        <f>Constants!M3499</f>
        <v>0</v>
      </c>
      <c r="AG3612" s="6">
        <f>Constants!N3499</f>
        <v>0</v>
      </c>
      <c r="AH3612" s="6">
        <f>Constants!O3499</f>
        <v>0</v>
      </c>
    </row>
    <row r="3613" spans="32:34" ht="18" customHeight="1" x14ac:dyDescent="0.35">
      <c r="AF3613" s="6">
        <f>Constants!M3500</f>
        <v>0</v>
      </c>
      <c r="AG3613" s="6">
        <f>Constants!N3500</f>
        <v>0</v>
      </c>
      <c r="AH3613" s="6">
        <f>Constants!O3500</f>
        <v>0</v>
      </c>
    </row>
    <row r="3614" spans="32:34" ht="18" customHeight="1" x14ac:dyDescent="0.35">
      <c r="AF3614" s="6">
        <f>Constants!M3501</f>
        <v>0</v>
      </c>
      <c r="AG3614" s="6">
        <f>Constants!N3501</f>
        <v>0</v>
      </c>
      <c r="AH3614" s="6">
        <f>Constants!O3501</f>
        <v>0</v>
      </c>
    </row>
    <row r="3615" spans="32:34" ht="18" customHeight="1" x14ac:dyDescent="0.35">
      <c r="AF3615" s="6">
        <f>Constants!M3502</f>
        <v>0</v>
      </c>
      <c r="AG3615" s="6">
        <f>Constants!N3502</f>
        <v>0</v>
      </c>
      <c r="AH3615" s="6">
        <f>Constants!O3502</f>
        <v>0</v>
      </c>
    </row>
    <row r="3616" spans="32:34" ht="18" customHeight="1" x14ac:dyDescent="0.35">
      <c r="AF3616" s="6">
        <f>Constants!M3503</f>
        <v>0</v>
      </c>
      <c r="AG3616" s="6">
        <f>Constants!N3503</f>
        <v>0</v>
      </c>
      <c r="AH3616" s="6">
        <f>Constants!O3503</f>
        <v>0</v>
      </c>
    </row>
    <row r="3617" spans="32:34" ht="18" customHeight="1" x14ac:dyDescent="0.35">
      <c r="AF3617" s="6">
        <f>Constants!M3504</f>
        <v>0</v>
      </c>
      <c r="AG3617" s="6">
        <f>Constants!N3504</f>
        <v>0</v>
      </c>
      <c r="AH3617" s="6">
        <f>Constants!O3504</f>
        <v>0</v>
      </c>
    </row>
    <row r="3618" spans="32:34" ht="18" customHeight="1" x14ac:dyDescent="0.35">
      <c r="AF3618" s="6">
        <f>Constants!M3505</f>
        <v>0</v>
      </c>
      <c r="AG3618" s="6">
        <f>Constants!N3505</f>
        <v>0</v>
      </c>
      <c r="AH3618" s="6">
        <f>Constants!O3505</f>
        <v>0</v>
      </c>
    </row>
    <row r="3619" spans="32:34" ht="18" customHeight="1" x14ac:dyDescent="0.35">
      <c r="AF3619" s="6">
        <f>Constants!M3506</f>
        <v>0</v>
      </c>
      <c r="AG3619" s="6">
        <f>Constants!N3506</f>
        <v>0</v>
      </c>
      <c r="AH3619" s="6">
        <f>Constants!O3506</f>
        <v>0</v>
      </c>
    </row>
    <row r="3620" spans="32:34" ht="18" customHeight="1" x14ac:dyDescent="0.35">
      <c r="AF3620" s="6">
        <f>Constants!M3507</f>
        <v>0</v>
      </c>
      <c r="AG3620" s="6">
        <f>Constants!N3507</f>
        <v>0</v>
      </c>
      <c r="AH3620" s="6">
        <f>Constants!O3507</f>
        <v>0</v>
      </c>
    </row>
    <row r="3621" spans="32:34" ht="18" customHeight="1" x14ac:dyDescent="0.35">
      <c r="AF3621" s="6">
        <f>Constants!M3508</f>
        <v>0</v>
      </c>
      <c r="AG3621" s="6">
        <f>Constants!N3508</f>
        <v>0</v>
      </c>
      <c r="AH3621" s="6">
        <f>Constants!O3508</f>
        <v>0</v>
      </c>
    </row>
    <row r="3622" spans="32:34" ht="18" customHeight="1" x14ac:dyDescent="0.35">
      <c r="AF3622" s="6">
        <f>Constants!M3509</f>
        <v>0</v>
      </c>
      <c r="AG3622" s="6">
        <f>Constants!N3509</f>
        <v>0</v>
      </c>
      <c r="AH3622" s="6">
        <f>Constants!O3509</f>
        <v>0</v>
      </c>
    </row>
    <row r="3623" spans="32:34" ht="18" customHeight="1" x14ac:dyDescent="0.35">
      <c r="AF3623" s="6">
        <f>Constants!M3510</f>
        <v>0</v>
      </c>
      <c r="AG3623" s="6">
        <f>Constants!N3510</f>
        <v>0</v>
      </c>
      <c r="AH3623" s="6">
        <f>Constants!O3510</f>
        <v>0</v>
      </c>
    </row>
    <row r="3624" spans="32:34" ht="18" customHeight="1" x14ac:dyDescent="0.35">
      <c r="AF3624" s="6">
        <f>Constants!M3511</f>
        <v>0</v>
      </c>
      <c r="AG3624" s="6">
        <f>Constants!N3511</f>
        <v>0</v>
      </c>
      <c r="AH3624" s="6">
        <f>Constants!O3511</f>
        <v>0</v>
      </c>
    </row>
    <row r="3625" spans="32:34" ht="18" customHeight="1" x14ac:dyDescent="0.35">
      <c r="AF3625" s="6">
        <f>Constants!M3512</f>
        <v>0</v>
      </c>
      <c r="AG3625" s="6">
        <f>Constants!N3512</f>
        <v>0</v>
      </c>
      <c r="AH3625" s="6">
        <f>Constants!O3512</f>
        <v>0</v>
      </c>
    </row>
    <row r="3626" spans="32:34" ht="18" customHeight="1" x14ac:dyDescent="0.35">
      <c r="AF3626" s="6">
        <f>Constants!M3513</f>
        <v>0</v>
      </c>
      <c r="AG3626" s="6">
        <f>Constants!N3513</f>
        <v>0</v>
      </c>
      <c r="AH3626" s="6">
        <f>Constants!O3513</f>
        <v>0</v>
      </c>
    </row>
    <row r="3627" spans="32:34" ht="18" customHeight="1" x14ac:dyDescent="0.35">
      <c r="AF3627" s="6">
        <f>Constants!M3514</f>
        <v>0</v>
      </c>
      <c r="AG3627" s="6">
        <f>Constants!N3514</f>
        <v>0</v>
      </c>
      <c r="AH3627" s="6">
        <f>Constants!O3514</f>
        <v>0</v>
      </c>
    </row>
    <row r="3628" spans="32:34" ht="18" customHeight="1" x14ac:dyDescent="0.35">
      <c r="AF3628" s="6">
        <f>Constants!M3515</f>
        <v>0</v>
      </c>
      <c r="AG3628" s="6">
        <f>Constants!N3515</f>
        <v>0</v>
      </c>
      <c r="AH3628" s="6">
        <f>Constants!O3515</f>
        <v>0</v>
      </c>
    </row>
    <row r="3629" spans="32:34" ht="18" customHeight="1" x14ac:dyDescent="0.35">
      <c r="AF3629" s="6">
        <f>Constants!M3516</f>
        <v>0</v>
      </c>
      <c r="AG3629" s="6">
        <f>Constants!N3516</f>
        <v>0</v>
      </c>
      <c r="AH3629" s="6">
        <f>Constants!O3516</f>
        <v>0</v>
      </c>
    </row>
    <row r="3630" spans="32:34" ht="18" customHeight="1" x14ac:dyDescent="0.35">
      <c r="AF3630" s="6">
        <f>Constants!M3517</f>
        <v>0</v>
      </c>
      <c r="AG3630" s="6">
        <f>Constants!N3517</f>
        <v>0</v>
      </c>
      <c r="AH3630" s="6">
        <f>Constants!O3517</f>
        <v>0</v>
      </c>
    </row>
    <row r="3631" spans="32:34" ht="18" customHeight="1" x14ac:dyDescent="0.35">
      <c r="AF3631" s="6">
        <f>Constants!M3518</f>
        <v>0</v>
      </c>
      <c r="AG3631" s="6">
        <f>Constants!N3518</f>
        <v>0</v>
      </c>
      <c r="AH3631" s="6">
        <f>Constants!O3518</f>
        <v>0</v>
      </c>
    </row>
    <row r="3632" spans="32:34" ht="18" customHeight="1" x14ac:dyDescent="0.35">
      <c r="AF3632" s="6">
        <f>Constants!M3519</f>
        <v>0</v>
      </c>
      <c r="AG3632" s="6">
        <f>Constants!N3519</f>
        <v>0</v>
      </c>
      <c r="AH3632" s="6">
        <f>Constants!O3519</f>
        <v>0</v>
      </c>
    </row>
    <row r="3633" spans="32:34" ht="18" customHeight="1" x14ac:dyDescent="0.35">
      <c r="AF3633" s="6">
        <f>Constants!M3520</f>
        <v>0</v>
      </c>
      <c r="AG3633" s="6">
        <f>Constants!N3520</f>
        <v>0</v>
      </c>
      <c r="AH3633" s="6">
        <f>Constants!O3520</f>
        <v>0</v>
      </c>
    </row>
    <row r="3634" spans="32:34" ht="18" customHeight="1" x14ac:dyDescent="0.35">
      <c r="AF3634" s="6">
        <f>Constants!M3521</f>
        <v>0</v>
      </c>
      <c r="AG3634" s="6">
        <f>Constants!N3521</f>
        <v>0</v>
      </c>
      <c r="AH3634" s="6">
        <f>Constants!O3521</f>
        <v>0</v>
      </c>
    </row>
    <row r="3635" spans="32:34" ht="18" customHeight="1" x14ac:dyDescent="0.35">
      <c r="AF3635" s="6">
        <f>Constants!M3522</f>
        <v>0</v>
      </c>
      <c r="AG3635" s="6">
        <f>Constants!N3522</f>
        <v>0</v>
      </c>
      <c r="AH3635" s="6">
        <f>Constants!O3522</f>
        <v>0</v>
      </c>
    </row>
    <row r="3636" spans="32:34" ht="18" customHeight="1" x14ac:dyDescent="0.35">
      <c r="AF3636" s="6">
        <f>Constants!M3523</f>
        <v>0</v>
      </c>
      <c r="AG3636" s="6">
        <f>Constants!N3523</f>
        <v>0</v>
      </c>
      <c r="AH3636" s="6">
        <f>Constants!O3523</f>
        <v>0</v>
      </c>
    </row>
    <row r="3637" spans="32:34" ht="18" customHeight="1" x14ac:dyDescent="0.35">
      <c r="AF3637" s="6">
        <f>Constants!M3524</f>
        <v>0</v>
      </c>
      <c r="AG3637" s="6">
        <f>Constants!N3524</f>
        <v>0</v>
      </c>
      <c r="AH3637" s="6">
        <f>Constants!O3524</f>
        <v>0</v>
      </c>
    </row>
    <row r="3638" spans="32:34" ht="18" customHeight="1" x14ac:dyDescent="0.35">
      <c r="AF3638" s="6">
        <f>Constants!M3525</f>
        <v>0</v>
      </c>
      <c r="AG3638" s="6">
        <f>Constants!N3525</f>
        <v>0</v>
      </c>
      <c r="AH3638" s="6">
        <f>Constants!O3525</f>
        <v>0</v>
      </c>
    </row>
    <row r="3639" spans="32:34" ht="18" customHeight="1" x14ac:dyDescent="0.35">
      <c r="AF3639" s="6">
        <f>Constants!M3526</f>
        <v>0</v>
      </c>
      <c r="AG3639" s="6">
        <f>Constants!N3526</f>
        <v>0</v>
      </c>
      <c r="AH3639" s="6">
        <f>Constants!O3526</f>
        <v>0</v>
      </c>
    </row>
    <row r="3640" spans="32:34" ht="18" customHeight="1" x14ac:dyDescent="0.35">
      <c r="AF3640" s="6">
        <f>Constants!M3527</f>
        <v>0</v>
      </c>
      <c r="AG3640" s="6">
        <f>Constants!N3527</f>
        <v>0</v>
      </c>
      <c r="AH3640" s="6">
        <f>Constants!O3527</f>
        <v>0</v>
      </c>
    </row>
    <row r="3641" spans="32:34" ht="18" customHeight="1" x14ac:dyDescent="0.35">
      <c r="AF3641" s="6">
        <f>Constants!M3528</f>
        <v>0</v>
      </c>
      <c r="AG3641" s="6">
        <f>Constants!N3528</f>
        <v>0</v>
      </c>
      <c r="AH3641" s="6">
        <f>Constants!O3528</f>
        <v>0</v>
      </c>
    </row>
    <row r="3642" spans="32:34" ht="18" customHeight="1" x14ac:dyDescent="0.35">
      <c r="AF3642" s="6">
        <f>Constants!M3529</f>
        <v>0</v>
      </c>
      <c r="AG3642" s="6">
        <f>Constants!N3529</f>
        <v>0</v>
      </c>
      <c r="AH3642" s="6">
        <f>Constants!O3529</f>
        <v>0</v>
      </c>
    </row>
    <row r="3643" spans="32:34" ht="18" customHeight="1" x14ac:dyDescent="0.35">
      <c r="AF3643" s="6">
        <f>Constants!M3530</f>
        <v>0</v>
      </c>
      <c r="AG3643" s="6">
        <f>Constants!N3530</f>
        <v>0</v>
      </c>
      <c r="AH3643" s="6">
        <f>Constants!O3530</f>
        <v>0</v>
      </c>
    </row>
    <row r="3644" spans="32:34" ht="18" customHeight="1" x14ac:dyDescent="0.35">
      <c r="AF3644" s="6">
        <f>Constants!M3531</f>
        <v>0</v>
      </c>
      <c r="AG3644" s="6">
        <f>Constants!N3531</f>
        <v>0</v>
      </c>
      <c r="AH3644" s="6">
        <f>Constants!O3531</f>
        <v>0</v>
      </c>
    </row>
    <row r="3645" spans="32:34" ht="18" customHeight="1" x14ac:dyDescent="0.35">
      <c r="AF3645" s="6">
        <f>Constants!M3532</f>
        <v>0</v>
      </c>
      <c r="AG3645" s="6">
        <f>Constants!N3532</f>
        <v>0</v>
      </c>
      <c r="AH3645" s="6">
        <f>Constants!O3532</f>
        <v>0</v>
      </c>
    </row>
    <row r="3646" spans="32:34" ht="18" customHeight="1" x14ac:dyDescent="0.35">
      <c r="AF3646" s="6">
        <f>Constants!M3533</f>
        <v>0</v>
      </c>
      <c r="AG3646" s="6">
        <f>Constants!N3533</f>
        <v>0</v>
      </c>
      <c r="AH3646" s="6">
        <f>Constants!O3533</f>
        <v>0</v>
      </c>
    </row>
    <row r="3647" spans="32:34" ht="18" customHeight="1" x14ac:dyDescent="0.35">
      <c r="AF3647" s="6">
        <f>Constants!M3534</f>
        <v>0</v>
      </c>
      <c r="AG3647" s="6">
        <f>Constants!N3534</f>
        <v>0</v>
      </c>
      <c r="AH3647" s="6">
        <f>Constants!O3534</f>
        <v>0</v>
      </c>
    </row>
    <row r="3648" spans="32:34" ht="18" customHeight="1" x14ac:dyDescent="0.35">
      <c r="AF3648" s="6">
        <f>Constants!M3535</f>
        <v>0</v>
      </c>
      <c r="AG3648" s="6">
        <f>Constants!N3535</f>
        <v>0</v>
      </c>
      <c r="AH3648" s="6">
        <f>Constants!O3535</f>
        <v>0</v>
      </c>
    </row>
    <row r="3649" spans="32:34" ht="18" customHeight="1" x14ac:dyDescent="0.35">
      <c r="AF3649" s="6">
        <f>Constants!M3536</f>
        <v>0</v>
      </c>
      <c r="AG3649" s="6">
        <f>Constants!N3536</f>
        <v>0</v>
      </c>
      <c r="AH3649" s="6">
        <f>Constants!O3536</f>
        <v>0</v>
      </c>
    </row>
    <row r="3650" spans="32:34" ht="18" customHeight="1" x14ac:dyDescent="0.35">
      <c r="AF3650" s="6">
        <f>Constants!M3537</f>
        <v>0</v>
      </c>
      <c r="AG3650" s="6">
        <f>Constants!N3537</f>
        <v>0</v>
      </c>
      <c r="AH3650" s="6">
        <f>Constants!O3537</f>
        <v>0</v>
      </c>
    </row>
    <row r="3651" spans="32:34" ht="18" customHeight="1" x14ac:dyDescent="0.35">
      <c r="AF3651" s="6">
        <f>Constants!M3538</f>
        <v>0</v>
      </c>
      <c r="AG3651" s="6">
        <f>Constants!N3538</f>
        <v>0</v>
      </c>
      <c r="AH3651" s="6">
        <f>Constants!O3538</f>
        <v>0</v>
      </c>
    </row>
    <row r="3652" spans="32:34" ht="18" customHeight="1" x14ac:dyDescent="0.35">
      <c r="AF3652" s="6">
        <f>Constants!M3539</f>
        <v>0</v>
      </c>
      <c r="AG3652" s="6">
        <f>Constants!N3539</f>
        <v>0</v>
      </c>
      <c r="AH3652" s="6">
        <f>Constants!O3539</f>
        <v>0</v>
      </c>
    </row>
    <row r="3653" spans="32:34" ht="18" customHeight="1" x14ac:dyDescent="0.35">
      <c r="AF3653" s="6">
        <f>Constants!M3540</f>
        <v>0</v>
      </c>
      <c r="AG3653" s="6">
        <f>Constants!N3540</f>
        <v>0</v>
      </c>
      <c r="AH3653" s="6">
        <f>Constants!O3540</f>
        <v>0</v>
      </c>
    </row>
    <row r="3654" spans="32:34" ht="18" customHeight="1" x14ac:dyDescent="0.35">
      <c r="AF3654" s="6">
        <f>Constants!M3541</f>
        <v>0</v>
      </c>
      <c r="AG3654" s="6">
        <f>Constants!N3541</f>
        <v>0</v>
      </c>
      <c r="AH3654" s="6">
        <f>Constants!O3541</f>
        <v>0</v>
      </c>
    </row>
    <row r="3655" spans="32:34" ht="18" customHeight="1" x14ac:dyDescent="0.35">
      <c r="AF3655" s="6">
        <f>Constants!M3542</f>
        <v>0</v>
      </c>
      <c r="AG3655" s="6">
        <f>Constants!N3542</f>
        <v>0</v>
      </c>
      <c r="AH3655" s="6">
        <f>Constants!O3542</f>
        <v>0</v>
      </c>
    </row>
    <row r="3656" spans="32:34" ht="18" customHeight="1" x14ac:dyDescent="0.35">
      <c r="AF3656" s="6">
        <f>Constants!M3543</f>
        <v>0</v>
      </c>
      <c r="AG3656" s="6">
        <f>Constants!N3543</f>
        <v>0</v>
      </c>
      <c r="AH3656" s="6">
        <f>Constants!O3543</f>
        <v>0</v>
      </c>
    </row>
    <row r="3657" spans="32:34" ht="18" customHeight="1" x14ac:dyDescent="0.35">
      <c r="AF3657" s="6">
        <f>Constants!M3544</f>
        <v>0</v>
      </c>
      <c r="AG3657" s="6">
        <f>Constants!N3544</f>
        <v>0</v>
      </c>
      <c r="AH3657" s="6">
        <f>Constants!O3544</f>
        <v>0</v>
      </c>
    </row>
    <row r="3658" spans="32:34" ht="18" customHeight="1" x14ac:dyDescent="0.35">
      <c r="AF3658" s="6">
        <f>Constants!M3545</f>
        <v>0</v>
      </c>
      <c r="AG3658" s="6">
        <f>Constants!N3545</f>
        <v>0</v>
      </c>
      <c r="AH3658" s="6">
        <f>Constants!O3545</f>
        <v>0</v>
      </c>
    </row>
    <row r="3659" spans="32:34" ht="18" customHeight="1" x14ac:dyDescent="0.35">
      <c r="AF3659" s="6">
        <f>Constants!M3546</f>
        <v>0</v>
      </c>
      <c r="AG3659" s="6">
        <f>Constants!N3546</f>
        <v>0</v>
      </c>
      <c r="AH3659" s="6">
        <f>Constants!O3546</f>
        <v>0</v>
      </c>
    </row>
    <row r="3660" spans="32:34" ht="18" customHeight="1" x14ac:dyDescent="0.35">
      <c r="AF3660" s="6">
        <f>Constants!M3547</f>
        <v>0</v>
      </c>
      <c r="AG3660" s="6">
        <f>Constants!N3547</f>
        <v>0</v>
      </c>
      <c r="AH3660" s="6">
        <f>Constants!O3547</f>
        <v>0</v>
      </c>
    </row>
    <row r="3661" spans="32:34" ht="18" customHeight="1" x14ac:dyDescent="0.35">
      <c r="AF3661" s="6">
        <f>Constants!M3548</f>
        <v>0</v>
      </c>
      <c r="AG3661" s="6">
        <f>Constants!N3548</f>
        <v>0</v>
      </c>
      <c r="AH3661" s="6">
        <f>Constants!O3548</f>
        <v>0</v>
      </c>
    </row>
    <row r="3662" spans="32:34" ht="18" customHeight="1" x14ac:dyDescent="0.35">
      <c r="AF3662" s="6">
        <f>Constants!M3549</f>
        <v>0</v>
      </c>
      <c r="AG3662" s="6">
        <f>Constants!N3549</f>
        <v>0</v>
      </c>
      <c r="AH3662" s="6">
        <f>Constants!O3549</f>
        <v>0</v>
      </c>
    </row>
    <row r="3663" spans="32:34" ht="18" customHeight="1" x14ac:dyDescent="0.35">
      <c r="AF3663" s="6">
        <f>Constants!M3550</f>
        <v>0</v>
      </c>
      <c r="AG3663" s="6">
        <f>Constants!N3550</f>
        <v>0</v>
      </c>
      <c r="AH3663" s="6">
        <f>Constants!O3550</f>
        <v>0</v>
      </c>
    </row>
    <row r="3664" spans="32:34" ht="18" customHeight="1" x14ac:dyDescent="0.35">
      <c r="AF3664" s="6">
        <f>Constants!M3551</f>
        <v>0</v>
      </c>
      <c r="AG3664" s="6">
        <f>Constants!N3551</f>
        <v>0</v>
      </c>
      <c r="AH3664" s="6">
        <f>Constants!O3551</f>
        <v>0</v>
      </c>
    </row>
    <row r="3665" spans="32:34" ht="18" customHeight="1" x14ac:dyDescent="0.35">
      <c r="AF3665" s="6">
        <f>Constants!M3552</f>
        <v>0</v>
      </c>
      <c r="AG3665" s="6">
        <f>Constants!N3552</f>
        <v>0</v>
      </c>
      <c r="AH3665" s="6">
        <f>Constants!O3552</f>
        <v>0</v>
      </c>
    </row>
    <row r="3666" spans="32:34" ht="18" customHeight="1" x14ac:dyDescent="0.35">
      <c r="AF3666" s="6">
        <f>Constants!M3553</f>
        <v>0</v>
      </c>
      <c r="AG3666" s="6">
        <f>Constants!N3553</f>
        <v>0</v>
      </c>
      <c r="AH3666" s="6">
        <f>Constants!O3553</f>
        <v>0</v>
      </c>
    </row>
    <row r="3667" spans="32:34" ht="18" customHeight="1" x14ac:dyDescent="0.35">
      <c r="AF3667" s="6">
        <f>Constants!M3554</f>
        <v>0</v>
      </c>
      <c r="AG3667" s="6">
        <f>Constants!N3554</f>
        <v>0</v>
      </c>
      <c r="AH3667" s="6">
        <f>Constants!O3554</f>
        <v>0</v>
      </c>
    </row>
    <row r="3668" spans="32:34" ht="18" customHeight="1" x14ac:dyDescent="0.35">
      <c r="AF3668" s="6">
        <f>Constants!M3555</f>
        <v>0</v>
      </c>
      <c r="AG3668" s="6">
        <f>Constants!N3555</f>
        <v>0</v>
      </c>
      <c r="AH3668" s="6">
        <f>Constants!O3555</f>
        <v>0</v>
      </c>
    </row>
    <row r="3669" spans="32:34" ht="18" customHeight="1" x14ac:dyDescent="0.35">
      <c r="AF3669" s="6">
        <f>Constants!M3556</f>
        <v>0</v>
      </c>
      <c r="AG3669" s="6">
        <f>Constants!N3556</f>
        <v>0</v>
      </c>
      <c r="AH3669" s="6">
        <f>Constants!O3556</f>
        <v>0</v>
      </c>
    </row>
    <row r="3670" spans="32:34" ht="18" customHeight="1" x14ac:dyDescent="0.35">
      <c r="AF3670" s="6">
        <f>Constants!M3557</f>
        <v>0</v>
      </c>
      <c r="AG3670" s="6">
        <f>Constants!N3557</f>
        <v>0</v>
      </c>
      <c r="AH3670" s="6">
        <f>Constants!O3557</f>
        <v>0</v>
      </c>
    </row>
    <row r="3671" spans="32:34" ht="18" customHeight="1" x14ac:dyDescent="0.35">
      <c r="AF3671" s="6">
        <f>Constants!M3558</f>
        <v>0</v>
      </c>
      <c r="AG3671" s="6">
        <f>Constants!N3558</f>
        <v>0</v>
      </c>
      <c r="AH3671" s="6">
        <f>Constants!O3558</f>
        <v>0</v>
      </c>
    </row>
    <row r="3672" spans="32:34" ht="18" customHeight="1" x14ac:dyDescent="0.35">
      <c r="AF3672" s="6">
        <f>Constants!M3559</f>
        <v>0</v>
      </c>
      <c r="AG3672" s="6">
        <f>Constants!N3559</f>
        <v>0</v>
      </c>
      <c r="AH3672" s="6">
        <f>Constants!O3559</f>
        <v>0</v>
      </c>
    </row>
    <row r="3673" spans="32:34" ht="18" customHeight="1" x14ac:dyDescent="0.35">
      <c r="AF3673" s="6">
        <f>Constants!M3560</f>
        <v>0</v>
      </c>
      <c r="AG3673" s="6">
        <f>Constants!N3560</f>
        <v>0</v>
      </c>
      <c r="AH3673" s="6">
        <f>Constants!O3560</f>
        <v>0</v>
      </c>
    </row>
    <row r="3674" spans="32:34" ht="18" customHeight="1" x14ac:dyDescent="0.35">
      <c r="AF3674" s="6">
        <f>Constants!M3561</f>
        <v>0</v>
      </c>
      <c r="AG3674" s="6">
        <f>Constants!N3561</f>
        <v>0</v>
      </c>
      <c r="AH3674" s="6">
        <f>Constants!O3561</f>
        <v>0</v>
      </c>
    </row>
    <row r="3675" spans="32:34" ht="18" customHeight="1" x14ac:dyDescent="0.35">
      <c r="AF3675" s="6">
        <f>Constants!M3562</f>
        <v>0</v>
      </c>
      <c r="AG3675" s="6">
        <f>Constants!N3562</f>
        <v>0</v>
      </c>
      <c r="AH3675" s="6">
        <f>Constants!O3562</f>
        <v>0</v>
      </c>
    </row>
    <row r="3676" spans="32:34" ht="18" customHeight="1" x14ac:dyDescent="0.35">
      <c r="AF3676" s="6">
        <f>Constants!M3563</f>
        <v>0</v>
      </c>
      <c r="AG3676" s="6">
        <f>Constants!N3563</f>
        <v>0</v>
      </c>
      <c r="AH3676" s="6">
        <f>Constants!O3563</f>
        <v>0</v>
      </c>
    </row>
    <row r="3677" spans="32:34" ht="18" customHeight="1" x14ac:dyDescent="0.35">
      <c r="AF3677" s="6">
        <f>Constants!M3564</f>
        <v>0</v>
      </c>
      <c r="AG3677" s="6">
        <f>Constants!N3564</f>
        <v>0</v>
      </c>
      <c r="AH3677" s="6">
        <f>Constants!O3564</f>
        <v>0</v>
      </c>
    </row>
    <row r="3678" spans="32:34" ht="18" customHeight="1" x14ac:dyDescent="0.35">
      <c r="AF3678" s="6">
        <f>Constants!M3565</f>
        <v>0</v>
      </c>
      <c r="AG3678" s="6">
        <f>Constants!N3565</f>
        <v>0</v>
      </c>
      <c r="AH3678" s="6">
        <f>Constants!O3565</f>
        <v>0</v>
      </c>
    </row>
    <row r="3679" spans="32:34" ht="18" customHeight="1" x14ac:dyDescent="0.35">
      <c r="AF3679" s="6">
        <f>Constants!M3566</f>
        <v>0</v>
      </c>
      <c r="AG3679" s="6">
        <f>Constants!N3566</f>
        <v>0</v>
      </c>
      <c r="AH3679" s="6">
        <f>Constants!O3566</f>
        <v>0</v>
      </c>
    </row>
    <row r="3680" spans="32:34" ht="18" customHeight="1" x14ac:dyDescent="0.35">
      <c r="AF3680" s="6">
        <f>Constants!M3567</f>
        <v>0</v>
      </c>
      <c r="AG3680" s="6">
        <f>Constants!N3567</f>
        <v>0</v>
      </c>
      <c r="AH3680" s="6">
        <f>Constants!O3567</f>
        <v>0</v>
      </c>
    </row>
    <row r="3681" spans="32:34" ht="18" customHeight="1" x14ac:dyDescent="0.35">
      <c r="AF3681" s="6">
        <f>Constants!M3568</f>
        <v>0</v>
      </c>
      <c r="AG3681" s="6">
        <f>Constants!N3568</f>
        <v>0</v>
      </c>
      <c r="AH3681" s="6">
        <f>Constants!O3568</f>
        <v>0</v>
      </c>
    </row>
    <row r="3682" spans="32:34" ht="18" customHeight="1" x14ac:dyDescent="0.35">
      <c r="AF3682" s="6">
        <f>Constants!M3569</f>
        <v>0</v>
      </c>
      <c r="AG3682" s="6">
        <f>Constants!N3569</f>
        <v>0</v>
      </c>
      <c r="AH3682" s="6">
        <f>Constants!O3569</f>
        <v>0</v>
      </c>
    </row>
    <row r="3683" spans="32:34" ht="18" customHeight="1" x14ac:dyDescent="0.35">
      <c r="AF3683" s="6">
        <f>Constants!M3570</f>
        <v>0</v>
      </c>
      <c r="AG3683" s="6">
        <f>Constants!N3570</f>
        <v>0</v>
      </c>
      <c r="AH3683" s="6">
        <f>Constants!O3570</f>
        <v>0</v>
      </c>
    </row>
    <row r="3684" spans="32:34" ht="18" customHeight="1" x14ac:dyDescent="0.35">
      <c r="AF3684" s="6">
        <f>Constants!M3571</f>
        <v>0</v>
      </c>
      <c r="AG3684" s="6">
        <f>Constants!N3571</f>
        <v>0</v>
      </c>
      <c r="AH3684" s="6">
        <f>Constants!O3571</f>
        <v>0</v>
      </c>
    </row>
    <row r="3685" spans="32:34" ht="18" customHeight="1" x14ac:dyDescent="0.35">
      <c r="AF3685" s="6">
        <f>Constants!M3572</f>
        <v>0</v>
      </c>
      <c r="AG3685" s="6">
        <f>Constants!N3572</f>
        <v>0</v>
      </c>
      <c r="AH3685" s="6">
        <f>Constants!O3572</f>
        <v>0</v>
      </c>
    </row>
    <row r="3686" spans="32:34" ht="18" customHeight="1" x14ac:dyDescent="0.35">
      <c r="AF3686" s="6">
        <f>Constants!M3573</f>
        <v>0</v>
      </c>
      <c r="AG3686" s="6">
        <f>Constants!N3573</f>
        <v>0</v>
      </c>
      <c r="AH3686" s="6">
        <f>Constants!O3573</f>
        <v>0</v>
      </c>
    </row>
    <row r="3687" spans="32:34" ht="18" customHeight="1" x14ac:dyDescent="0.35">
      <c r="AF3687" s="6">
        <f>Constants!M3574</f>
        <v>0</v>
      </c>
      <c r="AG3687" s="6">
        <f>Constants!N3574</f>
        <v>0</v>
      </c>
      <c r="AH3687" s="6">
        <f>Constants!O3574</f>
        <v>0</v>
      </c>
    </row>
    <row r="3688" spans="32:34" ht="18" customHeight="1" x14ac:dyDescent="0.35">
      <c r="AF3688" s="6">
        <f>Constants!M3575</f>
        <v>0</v>
      </c>
      <c r="AG3688" s="6">
        <f>Constants!N3575</f>
        <v>0</v>
      </c>
      <c r="AH3688" s="6">
        <f>Constants!O3575</f>
        <v>0</v>
      </c>
    </row>
    <row r="3689" spans="32:34" ht="18" customHeight="1" x14ac:dyDescent="0.35">
      <c r="AF3689" s="6">
        <f>Constants!M3576</f>
        <v>0</v>
      </c>
      <c r="AG3689" s="6">
        <f>Constants!N3576</f>
        <v>0</v>
      </c>
      <c r="AH3689" s="6">
        <f>Constants!O3576</f>
        <v>0</v>
      </c>
    </row>
    <row r="3690" spans="32:34" ht="18" customHeight="1" x14ac:dyDescent="0.35">
      <c r="AF3690" s="6">
        <f>Constants!M3577</f>
        <v>0</v>
      </c>
      <c r="AG3690" s="6">
        <f>Constants!N3577</f>
        <v>0</v>
      </c>
      <c r="AH3690" s="6">
        <f>Constants!O3577</f>
        <v>0</v>
      </c>
    </row>
    <row r="3691" spans="32:34" ht="18" customHeight="1" x14ac:dyDescent="0.35">
      <c r="AF3691" s="6">
        <f>Constants!M3578</f>
        <v>0</v>
      </c>
      <c r="AG3691" s="6">
        <f>Constants!N3578</f>
        <v>0</v>
      </c>
      <c r="AH3691" s="6">
        <f>Constants!O3578</f>
        <v>0</v>
      </c>
    </row>
    <row r="3692" spans="32:34" ht="18" customHeight="1" x14ac:dyDescent="0.35">
      <c r="AF3692" s="6">
        <f>Constants!M3579</f>
        <v>0</v>
      </c>
      <c r="AG3692" s="6">
        <f>Constants!N3579</f>
        <v>0</v>
      </c>
      <c r="AH3692" s="6">
        <f>Constants!O3579</f>
        <v>0</v>
      </c>
    </row>
    <row r="3693" spans="32:34" ht="18" customHeight="1" x14ac:dyDescent="0.35">
      <c r="AF3693" s="6">
        <f>Constants!M3580</f>
        <v>0</v>
      </c>
      <c r="AG3693" s="6">
        <f>Constants!N3580</f>
        <v>0</v>
      </c>
      <c r="AH3693" s="6">
        <f>Constants!O3580</f>
        <v>0</v>
      </c>
    </row>
    <row r="3694" spans="32:34" ht="18" customHeight="1" x14ac:dyDescent="0.35">
      <c r="AF3694" s="6">
        <f>Constants!M3581</f>
        <v>0</v>
      </c>
      <c r="AG3694" s="6">
        <f>Constants!N3581</f>
        <v>0</v>
      </c>
      <c r="AH3694" s="6">
        <f>Constants!O3581</f>
        <v>0</v>
      </c>
    </row>
    <row r="3695" spans="32:34" ht="18" customHeight="1" x14ac:dyDescent="0.35">
      <c r="AF3695" s="6">
        <f>Constants!M3582</f>
        <v>0</v>
      </c>
      <c r="AG3695" s="6">
        <f>Constants!N3582</f>
        <v>0</v>
      </c>
      <c r="AH3695" s="6">
        <f>Constants!O3582</f>
        <v>0</v>
      </c>
    </row>
    <row r="3696" spans="32:34" ht="18" customHeight="1" x14ac:dyDescent="0.35">
      <c r="AF3696" s="6">
        <f>Constants!M3583</f>
        <v>0</v>
      </c>
      <c r="AG3696" s="6">
        <f>Constants!N3583</f>
        <v>0</v>
      </c>
      <c r="AH3696" s="6">
        <f>Constants!O3583</f>
        <v>0</v>
      </c>
    </row>
    <row r="3697" spans="32:34" ht="18" customHeight="1" x14ac:dyDescent="0.35">
      <c r="AF3697" s="6">
        <f>Constants!M3584</f>
        <v>0</v>
      </c>
      <c r="AG3697" s="6">
        <f>Constants!N3584</f>
        <v>0</v>
      </c>
      <c r="AH3697" s="6">
        <f>Constants!O3584</f>
        <v>0</v>
      </c>
    </row>
    <row r="3698" spans="32:34" ht="18" customHeight="1" x14ac:dyDescent="0.35">
      <c r="AF3698" s="6">
        <f>Constants!M3585</f>
        <v>0</v>
      </c>
      <c r="AG3698" s="6">
        <f>Constants!N3585</f>
        <v>0</v>
      </c>
      <c r="AH3698" s="6">
        <f>Constants!O3585</f>
        <v>0</v>
      </c>
    </row>
    <row r="3699" spans="32:34" ht="18" customHeight="1" x14ac:dyDescent="0.35">
      <c r="AF3699" s="6">
        <f>Constants!M3586</f>
        <v>0</v>
      </c>
      <c r="AG3699" s="6">
        <f>Constants!N3586</f>
        <v>0</v>
      </c>
      <c r="AH3699" s="6">
        <f>Constants!O3586</f>
        <v>0</v>
      </c>
    </row>
    <row r="3700" spans="32:34" ht="18" customHeight="1" x14ac:dyDescent="0.35">
      <c r="AF3700" s="6">
        <f>Constants!M3587</f>
        <v>0</v>
      </c>
      <c r="AG3700" s="6">
        <f>Constants!N3587</f>
        <v>0</v>
      </c>
      <c r="AH3700" s="6">
        <f>Constants!O3587</f>
        <v>0</v>
      </c>
    </row>
    <row r="3701" spans="32:34" ht="18" customHeight="1" x14ac:dyDescent="0.35">
      <c r="AF3701" s="6">
        <f>Constants!M3588</f>
        <v>0</v>
      </c>
      <c r="AG3701" s="6">
        <f>Constants!N3588</f>
        <v>0</v>
      </c>
      <c r="AH3701" s="6">
        <f>Constants!O3588</f>
        <v>0</v>
      </c>
    </row>
    <row r="3702" spans="32:34" ht="18" customHeight="1" x14ac:dyDescent="0.35">
      <c r="AF3702" s="6">
        <f>Constants!M3589</f>
        <v>0</v>
      </c>
      <c r="AG3702" s="6">
        <f>Constants!N3589</f>
        <v>0</v>
      </c>
      <c r="AH3702" s="6">
        <f>Constants!O3589</f>
        <v>0</v>
      </c>
    </row>
    <row r="3703" spans="32:34" ht="18" customHeight="1" x14ac:dyDescent="0.35">
      <c r="AF3703" s="6">
        <f>Constants!M3590</f>
        <v>0</v>
      </c>
      <c r="AG3703" s="6">
        <f>Constants!N3590</f>
        <v>0</v>
      </c>
      <c r="AH3703" s="6">
        <f>Constants!O3590</f>
        <v>0</v>
      </c>
    </row>
    <row r="3704" spans="32:34" ht="18" customHeight="1" x14ac:dyDescent="0.35">
      <c r="AF3704" s="6">
        <f>Constants!M3591</f>
        <v>0</v>
      </c>
      <c r="AG3704" s="6">
        <f>Constants!N3591</f>
        <v>0</v>
      </c>
      <c r="AH3704" s="6">
        <f>Constants!O3591</f>
        <v>0</v>
      </c>
    </row>
    <row r="3705" spans="32:34" ht="18" customHeight="1" x14ac:dyDescent="0.35">
      <c r="AF3705" s="6">
        <f>Constants!M3592</f>
        <v>0</v>
      </c>
      <c r="AG3705" s="6">
        <f>Constants!N3592</f>
        <v>0</v>
      </c>
      <c r="AH3705" s="6">
        <f>Constants!O3592</f>
        <v>0</v>
      </c>
    </row>
    <row r="3706" spans="32:34" ht="18" customHeight="1" x14ac:dyDescent="0.35">
      <c r="AF3706" s="6">
        <f>Constants!M3593</f>
        <v>0</v>
      </c>
      <c r="AG3706" s="6">
        <f>Constants!N3593</f>
        <v>0</v>
      </c>
      <c r="AH3706" s="6">
        <f>Constants!O3593</f>
        <v>0</v>
      </c>
    </row>
    <row r="3707" spans="32:34" ht="18" customHeight="1" x14ac:dyDescent="0.35">
      <c r="AF3707" s="6">
        <f>Constants!M3594</f>
        <v>0</v>
      </c>
      <c r="AG3707" s="6">
        <f>Constants!N3594</f>
        <v>0</v>
      </c>
      <c r="AH3707" s="6">
        <f>Constants!O3594</f>
        <v>0</v>
      </c>
    </row>
    <row r="3708" spans="32:34" ht="18" customHeight="1" x14ac:dyDescent="0.35">
      <c r="AF3708" s="6">
        <f>Constants!M3595</f>
        <v>0</v>
      </c>
      <c r="AG3708" s="6">
        <f>Constants!N3595</f>
        <v>0</v>
      </c>
      <c r="AH3708" s="6">
        <f>Constants!O3595</f>
        <v>0</v>
      </c>
    </row>
    <row r="3709" spans="32:34" ht="18" customHeight="1" x14ac:dyDescent="0.35">
      <c r="AF3709" s="6">
        <f>Constants!M3596</f>
        <v>0</v>
      </c>
      <c r="AG3709" s="6">
        <f>Constants!N3596</f>
        <v>0</v>
      </c>
      <c r="AH3709" s="6">
        <f>Constants!O3596</f>
        <v>0</v>
      </c>
    </row>
    <row r="3710" spans="32:34" ht="18" customHeight="1" x14ac:dyDescent="0.35">
      <c r="AF3710" s="6">
        <f>Constants!M3597</f>
        <v>0</v>
      </c>
      <c r="AG3710" s="6">
        <f>Constants!N3597</f>
        <v>0</v>
      </c>
      <c r="AH3710" s="6">
        <f>Constants!O3597</f>
        <v>0</v>
      </c>
    </row>
    <row r="3711" spans="32:34" ht="18" customHeight="1" x14ac:dyDescent="0.35">
      <c r="AF3711" s="6">
        <f>Constants!M3598</f>
        <v>0</v>
      </c>
      <c r="AG3711" s="6">
        <f>Constants!N3598</f>
        <v>0</v>
      </c>
      <c r="AH3711" s="6">
        <f>Constants!O3598</f>
        <v>0</v>
      </c>
    </row>
    <row r="3712" spans="32:34" ht="18" customHeight="1" x14ac:dyDescent="0.35">
      <c r="AF3712" s="6">
        <f>Constants!M3599</f>
        <v>0</v>
      </c>
      <c r="AG3712" s="6">
        <f>Constants!N3599</f>
        <v>0</v>
      </c>
      <c r="AH3712" s="6">
        <f>Constants!O3599</f>
        <v>0</v>
      </c>
    </row>
    <row r="3713" spans="32:34" ht="18" customHeight="1" x14ac:dyDescent="0.35">
      <c r="AF3713" s="6">
        <f>Constants!M3600</f>
        <v>0</v>
      </c>
      <c r="AG3713" s="6">
        <f>Constants!N3600</f>
        <v>0</v>
      </c>
      <c r="AH3713" s="6">
        <f>Constants!O3600</f>
        <v>0</v>
      </c>
    </row>
    <row r="3714" spans="32:34" ht="18" customHeight="1" x14ac:dyDescent="0.35">
      <c r="AF3714" s="6">
        <f>Constants!M3601</f>
        <v>0</v>
      </c>
      <c r="AG3714" s="6">
        <f>Constants!N3601</f>
        <v>0</v>
      </c>
      <c r="AH3714" s="6">
        <f>Constants!O3601</f>
        <v>0</v>
      </c>
    </row>
    <row r="3715" spans="32:34" ht="18" customHeight="1" x14ac:dyDescent="0.35">
      <c r="AF3715" s="6">
        <f>Constants!M3602</f>
        <v>0</v>
      </c>
      <c r="AG3715" s="6">
        <f>Constants!N3602</f>
        <v>0</v>
      </c>
      <c r="AH3715" s="6">
        <f>Constants!O3602</f>
        <v>0</v>
      </c>
    </row>
    <row r="3716" spans="32:34" ht="18" customHeight="1" x14ac:dyDescent="0.35">
      <c r="AF3716" s="6">
        <f>Constants!M3603</f>
        <v>0</v>
      </c>
      <c r="AG3716" s="6">
        <f>Constants!N3603</f>
        <v>0</v>
      </c>
      <c r="AH3716" s="6">
        <f>Constants!O3603</f>
        <v>0</v>
      </c>
    </row>
    <row r="3717" spans="32:34" ht="18" customHeight="1" x14ac:dyDescent="0.35">
      <c r="AF3717" s="6">
        <f>Constants!M3604</f>
        <v>0</v>
      </c>
      <c r="AG3717" s="6">
        <f>Constants!N3604</f>
        <v>0</v>
      </c>
      <c r="AH3717" s="6">
        <f>Constants!O3604</f>
        <v>0</v>
      </c>
    </row>
    <row r="3718" spans="32:34" ht="18" customHeight="1" x14ac:dyDescent="0.35">
      <c r="AF3718" s="6">
        <f>Constants!M3605</f>
        <v>0</v>
      </c>
      <c r="AG3718" s="6">
        <f>Constants!N3605</f>
        <v>0</v>
      </c>
      <c r="AH3718" s="6">
        <f>Constants!O3605</f>
        <v>0</v>
      </c>
    </row>
    <row r="3719" spans="32:34" ht="18" customHeight="1" x14ac:dyDescent="0.35">
      <c r="AF3719" s="6">
        <f>Constants!M3606</f>
        <v>0</v>
      </c>
      <c r="AG3719" s="6">
        <f>Constants!N3606</f>
        <v>0</v>
      </c>
      <c r="AH3719" s="6">
        <f>Constants!O3606</f>
        <v>0</v>
      </c>
    </row>
    <row r="3720" spans="32:34" ht="18" customHeight="1" x14ac:dyDescent="0.35">
      <c r="AF3720" s="6">
        <f>Constants!M3607</f>
        <v>0</v>
      </c>
      <c r="AG3720" s="6">
        <f>Constants!N3607</f>
        <v>0</v>
      </c>
      <c r="AH3720" s="6">
        <f>Constants!O3607</f>
        <v>0</v>
      </c>
    </row>
    <row r="3721" spans="32:34" ht="18" customHeight="1" x14ac:dyDescent="0.35">
      <c r="AF3721" s="6">
        <f>Constants!M3608</f>
        <v>0</v>
      </c>
      <c r="AG3721" s="6">
        <f>Constants!N3608</f>
        <v>0</v>
      </c>
      <c r="AH3721" s="6">
        <f>Constants!O3608</f>
        <v>0</v>
      </c>
    </row>
    <row r="3722" spans="32:34" ht="18" customHeight="1" x14ac:dyDescent="0.35">
      <c r="AF3722" s="6">
        <f>Constants!M3609</f>
        <v>0</v>
      </c>
      <c r="AG3722" s="6">
        <f>Constants!N3609</f>
        <v>0</v>
      </c>
      <c r="AH3722" s="6">
        <f>Constants!O3609</f>
        <v>0</v>
      </c>
    </row>
    <row r="3723" spans="32:34" ht="18" customHeight="1" x14ac:dyDescent="0.35">
      <c r="AF3723" s="6">
        <f>Constants!M3610</f>
        <v>0</v>
      </c>
      <c r="AG3723" s="6">
        <f>Constants!N3610</f>
        <v>0</v>
      </c>
      <c r="AH3723" s="6">
        <f>Constants!O3610</f>
        <v>0</v>
      </c>
    </row>
    <row r="3724" spans="32:34" ht="18" customHeight="1" x14ac:dyDescent="0.35">
      <c r="AF3724" s="6">
        <f>Constants!M3611</f>
        <v>0</v>
      </c>
      <c r="AG3724" s="6">
        <f>Constants!N3611</f>
        <v>0</v>
      </c>
      <c r="AH3724" s="6">
        <f>Constants!O3611</f>
        <v>0</v>
      </c>
    </row>
    <row r="3725" spans="32:34" ht="18" customHeight="1" x14ac:dyDescent="0.35">
      <c r="AF3725" s="6">
        <f>Constants!M3612</f>
        <v>0</v>
      </c>
      <c r="AG3725" s="6">
        <f>Constants!N3612</f>
        <v>0</v>
      </c>
      <c r="AH3725" s="6">
        <f>Constants!O3612</f>
        <v>0</v>
      </c>
    </row>
    <row r="3726" spans="32:34" ht="18" customHeight="1" x14ac:dyDescent="0.35">
      <c r="AF3726" s="6">
        <f>Constants!M3613</f>
        <v>0</v>
      </c>
      <c r="AG3726" s="6">
        <f>Constants!N3613</f>
        <v>0</v>
      </c>
      <c r="AH3726" s="6">
        <f>Constants!O3613</f>
        <v>0</v>
      </c>
    </row>
    <row r="3727" spans="32:34" ht="18" customHeight="1" x14ac:dyDescent="0.35">
      <c r="AF3727" s="6">
        <f>Constants!M3614</f>
        <v>0</v>
      </c>
      <c r="AG3727" s="6">
        <f>Constants!N3614</f>
        <v>0</v>
      </c>
      <c r="AH3727" s="6">
        <f>Constants!O3614</f>
        <v>0</v>
      </c>
    </row>
    <row r="3728" spans="32:34" ht="18" customHeight="1" x14ac:dyDescent="0.35">
      <c r="AF3728" s="6">
        <f>Constants!M3615</f>
        <v>0</v>
      </c>
      <c r="AG3728" s="6">
        <f>Constants!N3615</f>
        <v>0</v>
      </c>
      <c r="AH3728" s="6">
        <f>Constants!O3615</f>
        <v>0</v>
      </c>
    </row>
    <row r="3729" spans="32:34" ht="18" customHeight="1" x14ac:dyDescent="0.35">
      <c r="AF3729" s="6">
        <f>Constants!M3616</f>
        <v>0</v>
      </c>
      <c r="AG3729" s="6">
        <f>Constants!N3616</f>
        <v>0</v>
      </c>
      <c r="AH3729" s="6">
        <f>Constants!O3616</f>
        <v>0</v>
      </c>
    </row>
    <row r="3730" spans="32:34" ht="18" customHeight="1" x14ac:dyDescent="0.35">
      <c r="AF3730" s="6">
        <f>Constants!M3617</f>
        <v>0</v>
      </c>
      <c r="AG3730" s="6">
        <f>Constants!N3617</f>
        <v>0</v>
      </c>
      <c r="AH3730" s="6">
        <f>Constants!O3617</f>
        <v>0</v>
      </c>
    </row>
    <row r="3731" spans="32:34" ht="18" customHeight="1" x14ac:dyDescent="0.35">
      <c r="AF3731" s="6">
        <f>Constants!M3618</f>
        <v>0</v>
      </c>
      <c r="AG3731" s="6">
        <f>Constants!N3618</f>
        <v>0</v>
      </c>
      <c r="AH3731" s="6">
        <f>Constants!O3618</f>
        <v>0</v>
      </c>
    </row>
    <row r="3732" spans="32:34" ht="18" customHeight="1" x14ac:dyDescent="0.35">
      <c r="AF3732" s="6">
        <f>Constants!M3619</f>
        <v>0</v>
      </c>
      <c r="AG3732" s="6">
        <f>Constants!N3619</f>
        <v>0</v>
      </c>
      <c r="AH3732" s="6">
        <f>Constants!O3619</f>
        <v>0</v>
      </c>
    </row>
    <row r="3733" spans="32:34" ht="18" customHeight="1" x14ac:dyDescent="0.35">
      <c r="AF3733" s="6">
        <f>Constants!M3620</f>
        <v>0</v>
      </c>
      <c r="AG3733" s="6">
        <f>Constants!N3620</f>
        <v>0</v>
      </c>
      <c r="AH3733" s="6">
        <f>Constants!O3620</f>
        <v>0</v>
      </c>
    </row>
    <row r="3734" spans="32:34" ht="18" customHeight="1" x14ac:dyDescent="0.35">
      <c r="AF3734" s="6">
        <f>Constants!M3621</f>
        <v>0</v>
      </c>
      <c r="AG3734" s="6">
        <f>Constants!N3621</f>
        <v>0</v>
      </c>
      <c r="AH3734" s="6">
        <f>Constants!O3621</f>
        <v>0</v>
      </c>
    </row>
    <row r="3735" spans="32:34" ht="18" customHeight="1" x14ac:dyDescent="0.35">
      <c r="AF3735" s="6">
        <f>Constants!M3622</f>
        <v>0</v>
      </c>
      <c r="AG3735" s="6">
        <f>Constants!N3622</f>
        <v>0</v>
      </c>
      <c r="AH3735" s="6">
        <f>Constants!O3622</f>
        <v>0</v>
      </c>
    </row>
    <row r="3736" spans="32:34" ht="18" customHeight="1" x14ac:dyDescent="0.35">
      <c r="AF3736" s="6">
        <f>Constants!M3623</f>
        <v>0</v>
      </c>
      <c r="AG3736" s="6">
        <f>Constants!N3623</f>
        <v>0</v>
      </c>
      <c r="AH3736" s="6">
        <f>Constants!O3623</f>
        <v>0</v>
      </c>
    </row>
    <row r="3737" spans="32:34" ht="18" customHeight="1" x14ac:dyDescent="0.35">
      <c r="AF3737" s="6">
        <f>Constants!M3624</f>
        <v>0</v>
      </c>
      <c r="AG3737" s="6">
        <f>Constants!N3624</f>
        <v>0</v>
      </c>
      <c r="AH3737" s="6">
        <f>Constants!O3624</f>
        <v>0</v>
      </c>
    </row>
    <row r="3738" spans="32:34" ht="18" customHeight="1" x14ac:dyDescent="0.35">
      <c r="AF3738" s="6">
        <f>Constants!M3625</f>
        <v>0</v>
      </c>
      <c r="AG3738" s="6">
        <f>Constants!N3625</f>
        <v>0</v>
      </c>
      <c r="AH3738" s="6">
        <f>Constants!O3625</f>
        <v>0</v>
      </c>
    </row>
    <row r="3739" spans="32:34" ht="18" customHeight="1" x14ac:dyDescent="0.35">
      <c r="AF3739" s="6">
        <f>Constants!M3626</f>
        <v>0</v>
      </c>
      <c r="AG3739" s="6">
        <f>Constants!N3626</f>
        <v>0</v>
      </c>
      <c r="AH3739" s="6">
        <f>Constants!O3626</f>
        <v>0</v>
      </c>
    </row>
    <row r="3740" spans="32:34" ht="18" customHeight="1" x14ac:dyDescent="0.35">
      <c r="AF3740" s="6">
        <f>Constants!M3627</f>
        <v>0</v>
      </c>
      <c r="AG3740" s="6">
        <f>Constants!N3627</f>
        <v>0</v>
      </c>
      <c r="AH3740" s="6">
        <f>Constants!O3627</f>
        <v>0</v>
      </c>
    </row>
    <row r="3741" spans="32:34" ht="18" customHeight="1" x14ac:dyDescent="0.35">
      <c r="AF3741" s="6">
        <f>Constants!M3628</f>
        <v>0</v>
      </c>
      <c r="AG3741" s="6">
        <f>Constants!N3628</f>
        <v>0</v>
      </c>
      <c r="AH3741" s="6">
        <f>Constants!O3628</f>
        <v>0</v>
      </c>
    </row>
    <row r="3742" spans="32:34" ht="18" customHeight="1" x14ac:dyDescent="0.35">
      <c r="AF3742" s="6">
        <f>Constants!M3629</f>
        <v>0</v>
      </c>
      <c r="AG3742" s="6">
        <f>Constants!N3629</f>
        <v>0</v>
      </c>
      <c r="AH3742" s="6">
        <f>Constants!O3629</f>
        <v>0</v>
      </c>
    </row>
    <row r="3743" spans="32:34" ht="18" customHeight="1" x14ac:dyDescent="0.35">
      <c r="AF3743" s="6">
        <f>Constants!M3630</f>
        <v>0</v>
      </c>
      <c r="AG3743" s="6">
        <f>Constants!N3630</f>
        <v>0</v>
      </c>
      <c r="AH3743" s="6">
        <f>Constants!O3630</f>
        <v>0</v>
      </c>
    </row>
    <row r="3744" spans="32:34" ht="18" customHeight="1" x14ac:dyDescent="0.35">
      <c r="AF3744" s="6">
        <f>Constants!M3631</f>
        <v>0</v>
      </c>
      <c r="AG3744" s="6">
        <f>Constants!N3631</f>
        <v>0</v>
      </c>
      <c r="AH3744" s="6">
        <f>Constants!O3631</f>
        <v>0</v>
      </c>
    </row>
    <row r="3745" spans="32:34" ht="18" customHeight="1" x14ac:dyDescent="0.35">
      <c r="AF3745" s="6">
        <f>Constants!M3632</f>
        <v>0</v>
      </c>
      <c r="AG3745" s="6">
        <f>Constants!N3632</f>
        <v>0</v>
      </c>
      <c r="AH3745" s="6">
        <f>Constants!O3632</f>
        <v>0</v>
      </c>
    </row>
    <row r="3746" spans="32:34" ht="18" customHeight="1" x14ac:dyDescent="0.35">
      <c r="AF3746" s="6">
        <f>Constants!M3633</f>
        <v>0</v>
      </c>
      <c r="AG3746" s="6">
        <f>Constants!N3633</f>
        <v>0</v>
      </c>
      <c r="AH3746" s="6">
        <f>Constants!O3633</f>
        <v>0</v>
      </c>
    </row>
    <row r="3747" spans="32:34" ht="18" customHeight="1" x14ac:dyDescent="0.35">
      <c r="AF3747" s="6">
        <f>Constants!M3634</f>
        <v>0</v>
      </c>
      <c r="AG3747" s="6">
        <f>Constants!N3634</f>
        <v>0</v>
      </c>
      <c r="AH3747" s="6">
        <f>Constants!O3634</f>
        <v>0</v>
      </c>
    </row>
    <row r="3748" spans="32:34" ht="18" customHeight="1" x14ac:dyDescent="0.35">
      <c r="AF3748" s="6">
        <f>Constants!M3635</f>
        <v>0</v>
      </c>
      <c r="AG3748" s="6">
        <f>Constants!N3635</f>
        <v>0</v>
      </c>
      <c r="AH3748" s="6">
        <f>Constants!O3635</f>
        <v>0</v>
      </c>
    </row>
    <row r="3749" spans="32:34" ht="18" customHeight="1" x14ac:dyDescent="0.35">
      <c r="AF3749" s="6">
        <f>Constants!M3636</f>
        <v>0</v>
      </c>
      <c r="AG3749" s="6">
        <f>Constants!N3636</f>
        <v>0</v>
      </c>
      <c r="AH3749" s="6">
        <f>Constants!O3636</f>
        <v>0</v>
      </c>
    </row>
    <row r="3750" spans="32:34" ht="18" customHeight="1" x14ac:dyDescent="0.35">
      <c r="AF3750" s="6">
        <f>Constants!M3637</f>
        <v>0</v>
      </c>
      <c r="AG3750" s="6">
        <f>Constants!N3637</f>
        <v>0</v>
      </c>
      <c r="AH3750" s="6">
        <f>Constants!O3637</f>
        <v>0</v>
      </c>
    </row>
    <row r="3751" spans="32:34" ht="18" customHeight="1" x14ac:dyDescent="0.35">
      <c r="AF3751" s="6">
        <f>Constants!M3638</f>
        <v>0</v>
      </c>
      <c r="AG3751" s="6">
        <f>Constants!N3638</f>
        <v>0</v>
      </c>
      <c r="AH3751" s="6">
        <f>Constants!O3638</f>
        <v>0</v>
      </c>
    </row>
    <row r="3752" spans="32:34" ht="18" customHeight="1" x14ac:dyDescent="0.35">
      <c r="AF3752" s="6">
        <f>Constants!M3639</f>
        <v>0</v>
      </c>
      <c r="AG3752" s="6">
        <f>Constants!N3639</f>
        <v>0</v>
      </c>
      <c r="AH3752" s="6">
        <f>Constants!O3639</f>
        <v>0</v>
      </c>
    </row>
    <row r="3753" spans="32:34" ht="18" customHeight="1" x14ac:dyDescent="0.35">
      <c r="AF3753" s="6">
        <f>Constants!M3640</f>
        <v>0</v>
      </c>
      <c r="AG3753" s="6">
        <f>Constants!N3640</f>
        <v>0</v>
      </c>
      <c r="AH3753" s="6">
        <f>Constants!O3640</f>
        <v>0</v>
      </c>
    </row>
    <row r="3754" spans="32:34" ht="18" customHeight="1" x14ac:dyDescent="0.35">
      <c r="AF3754" s="6">
        <f>Constants!M3641</f>
        <v>0</v>
      </c>
      <c r="AG3754" s="6">
        <f>Constants!N3641</f>
        <v>0</v>
      </c>
      <c r="AH3754" s="6">
        <f>Constants!O3641</f>
        <v>0</v>
      </c>
    </row>
    <row r="3755" spans="32:34" ht="18" customHeight="1" x14ac:dyDescent="0.35">
      <c r="AF3755" s="6">
        <f>Constants!M3642</f>
        <v>0</v>
      </c>
      <c r="AG3755" s="6">
        <f>Constants!N3642</f>
        <v>0</v>
      </c>
      <c r="AH3755" s="6">
        <f>Constants!O3642</f>
        <v>0</v>
      </c>
    </row>
    <row r="3756" spans="32:34" ht="18" customHeight="1" x14ac:dyDescent="0.35">
      <c r="AF3756" s="6">
        <f>Constants!M3643</f>
        <v>0</v>
      </c>
      <c r="AG3756" s="6">
        <f>Constants!N3643</f>
        <v>0</v>
      </c>
      <c r="AH3756" s="6">
        <f>Constants!O3643</f>
        <v>0</v>
      </c>
    </row>
    <row r="3757" spans="32:34" ht="18" customHeight="1" x14ac:dyDescent="0.35">
      <c r="AF3757" s="6">
        <f>Constants!M3644</f>
        <v>0</v>
      </c>
      <c r="AG3757" s="6">
        <f>Constants!N3644</f>
        <v>0</v>
      </c>
      <c r="AH3757" s="6">
        <f>Constants!O3644</f>
        <v>0</v>
      </c>
    </row>
    <row r="3758" spans="32:34" ht="18" customHeight="1" x14ac:dyDescent="0.35">
      <c r="AF3758" s="6">
        <f>Constants!M3645</f>
        <v>0</v>
      </c>
      <c r="AG3758" s="6">
        <f>Constants!N3645</f>
        <v>0</v>
      </c>
      <c r="AH3758" s="6">
        <f>Constants!O3645</f>
        <v>0</v>
      </c>
    </row>
    <row r="3759" spans="32:34" ht="18" customHeight="1" x14ac:dyDescent="0.35">
      <c r="AF3759" s="6">
        <f>Constants!M3646</f>
        <v>0</v>
      </c>
      <c r="AG3759" s="6">
        <f>Constants!N3646</f>
        <v>0</v>
      </c>
      <c r="AH3759" s="6">
        <f>Constants!O3646</f>
        <v>0</v>
      </c>
    </row>
    <row r="3760" spans="32:34" ht="18" customHeight="1" x14ac:dyDescent="0.35">
      <c r="AF3760" s="6">
        <f>Constants!M3647</f>
        <v>0</v>
      </c>
      <c r="AG3760" s="6">
        <f>Constants!N3647</f>
        <v>0</v>
      </c>
      <c r="AH3760" s="6">
        <f>Constants!O3647</f>
        <v>0</v>
      </c>
    </row>
    <row r="3761" spans="32:34" ht="18" customHeight="1" x14ac:dyDescent="0.35">
      <c r="AF3761" s="6">
        <f>Constants!M3648</f>
        <v>0</v>
      </c>
      <c r="AG3761" s="6">
        <f>Constants!N3648</f>
        <v>0</v>
      </c>
      <c r="AH3761" s="6">
        <f>Constants!O3648</f>
        <v>0</v>
      </c>
    </row>
    <row r="3762" spans="32:34" ht="18" customHeight="1" x14ac:dyDescent="0.35">
      <c r="AF3762" s="6">
        <f>Constants!M3649</f>
        <v>0</v>
      </c>
      <c r="AG3762" s="6">
        <f>Constants!N3649</f>
        <v>0</v>
      </c>
      <c r="AH3762" s="6">
        <f>Constants!O3649</f>
        <v>0</v>
      </c>
    </row>
    <row r="3763" spans="32:34" ht="18" customHeight="1" x14ac:dyDescent="0.35">
      <c r="AF3763" s="6">
        <f>Constants!M3650</f>
        <v>0</v>
      </c>
      <c r="AG3763" s="6">
        <f>Constants!N3650</f>
        <v>0</v>
      </c>
      <c r="AH3763" s="6">
        <f>Constants!O3650</f>
        <v>0</v>
      </c>
    </row>
    <row r="3764" spans="32:34" ht="18" customHeight="1" x14ac:dyDescent="0.35">
      <c r="AF3764" s="6">
        <f>Constants!M3651</f>
        <v>0</v>
      </c>
      <c r="AG3764" s="6">
        <f>Constants!N3651</f>
        <v>0</v>
      </c>
      <c r="AH3764" s="6">
        <f>Constants!O3651</f>
        <v>0</v>
      </c>
    </row>
    <row r="3765" spans="32:34" ht="18" customHeight="1" x14ac:dyDescent="0.35">
      <c r="AF3765" s="6">
        <f>Constants!M3652</f>
        <v>0</v>
      </c>
      <c r="AG3765" s="6">
        <f>Constants!N3652</f>
        <v>0</v>
      </c>
      <c r="AH3765" s="6">
        <f>Constants!O3652</f>
        <v>0</v>
      </c>
    </row>
    <row r="3766" spans="32:34" ht="18" customHeight="1" x14ac:dyDescent="0.35">
      <c r="AF3766" s="6">
        <f>Constants!M3653</f>
        <v>0</v>
      </c>
      <c r="AG3766" s="6">
        <f>Constants!N3653</f>
        <v>0</v>
      </c>
      <c r="AH3766" s="6">
        <f>Constants!O3653</f>
        <v>0</v>
      </c>
    </row>
    <row r="3767" spans="32:34" ht="18" customHeight="1" x14ac:dyDescent="0.35">
      <c r="AF3767" s="6">
        <f>Constants!M3654</f>
        <v>0</v>
      </c>
      <c r="AG3767" s="6">
        <f>Constants!N3654</f>
        <v>0</v>
      </c>
      <c r="AH3767" s="6">
        <f>Constants!O3654</f>
        <v>0</v>
      </c>
    </row>
    <row r="3768" spans="32:34" ht="18" customHeight="1" x14ac:dyDescent="0.35">
      <c r="AF3768" s="6">
        <f>Constants!M3655</f>
        <v>0</v>
      </c>
      <c r="AG3768" s="6">
        <f>Constants!N3655</f>
        <v>0</v>
      </c>
      <c r="AH3768" s="6">
        <f>Constants!O3655</f>
        <v>0</v>
      </c>
    </row>
    <row r="3769" spans="32:34" ht="18" customHeight="1" x14ac:dyDescent="0.35">
      <c r="AF3769" s="6">
        <f>Constants!M3656</f>
        <v>0</v>
      </c>
      <c r="AG3769" s="6">
        <f>Constants!N3656</f>
        <v>0</v>
      </c>
      <c r="AH3769" s="6">
        <f>Constants!O3656</f>
        <v>0</v>
      </c>
    </row>
    <row r="3770" spans="32:34" ht="18" customHeight="1" x14ac:dyDescent="0.35">
      <c r="AF3770" s="6">
        <f>Constants!M3657</f>
        <v>0</v>
      </c>
      <c r="AG3770" s="6">
        <f>Constants!N3657</f>
        <v>0</v>
      </c>
      <c r="AH3770" s="6">
        <f>Constants!O3657</f>
        <v>0</v>
      </c>
    </row>
    <row r="3771" spans="32:34" ht="18" customHeight="1" x14ac:dyDescent="0.35">
      <c r="AF3771" s="6">
        <f>Constants!M3658</f>
        <v>0</v>
      </c>
      <c r="AG3771" s="6">
        <f>Constants!N3658</f>
        <v>0</v>
      </c>
      <c r="AH3771" s="6">
        <f>Constants!O3658</f>
        <v>0</v>
      </c>
    </row>
    <row r="3772" spans="32:34" ht="18" customHeight="1" x14ac:dyDescent="0.35">
      <c r="AF3772" s="6">
        <f>Constants!M3659</f>
        <v>0</v>
      </c>
      <c r="AG3772" s="6">
        <f>Constants!N3659</f>
        <v>0</v>
      </c>
      <c r="AH3772" s="6">
        <f>Constants!O3659</f>
        <v>0</v>
      </c>
    </row>
    <row r="3773" spans="32:34" ht="18" customHeight="1" x14ac:dyDescent="0.35">
      <c r="AF3773" s="6">
        <f>Constants!M3660</f>
        <v>0</v>
      </c>
      <c r="AG3773" s="6">
        <f>Constants!N3660</f>
        <v>0</v>
      </c>
      <c r="AH3773" s="6">
        <f>Constants!O3660</f>
        <v>0</v>
      </c>
    </row>
    <row r="3774" spans="32:34" ht="18" customHeight="1" x14ac:dyDescent="0.35">
      <c r="AF3774" s="6">
        <f>Constants!M3661</f>
        <v>0</v>
      </c>
      <c r="AG3774" s="6">
        <f>Constants!N3661</f>
        <v>0</v>
      </c>
      <c r="AH3774" s="6">
        <f>Constants!O3661</f>
        <v>0</v>
      </c>
    </row>
    <row r="3775" spans="32:34" ht="18" customHeight="1" x14ac:dyDescent="0.35">
      <c r="AF3775" s="6">
        <f>Constants!M3662</f>
        <v>0</v>
      </c>
      <c r="AG3775" s="6">
        <f>Constants!N3662</f>
        <v>0</v>
      </c>
      <c r="AH3775" s="6">
        <f>Constants!O3662</f>
        <v>0</v>
      </c>
    </row>
    <row r="3776" spans="32:34" ht="18" customHeight="1" x14ac:dyDescent="0.35">
      <c r="AF3776" s="6">
        <f>Constants!M3663</f>
        <v>0</v>
      </c>
      <c r="AG3776" s="6">
        <f>Constants!N3663</f>
        <v>0</v>
      </c>
      <c r="AH3776" s="6">
        <f>Constants!O3663</f>
        <v>0</v>
      </c>
    </row>
    <row r="3777" spans="32:34" ht="18" customHeight="1" x14ac:dyDescent="0.35">
      <c r="AF3777" s="6">
        <f>Constants!M3664</f>
        <v>0</v>
      </c>
      <c r="AG3777" s="6">
        <f>Constants!N3664</f>
        <v>0</v>
      </c>
      <c r="AH3777" s="6">
        <f>Constants!O3664</f>
        <v>0</v>
      </c>
    </row>
    <row r="3778" spans="32:34" ht="18" customHeight="1" x14ac:dyDescent="0.35">
      <c r="AF3778" s="6">
        <f>Constants!M3665</f>
        <v>0</v>
      </c>
      <c r="AG3778" s="6">
        <f>Constants!N3665</f>
        <v>0</v>
      </c>
      <c r="AH3778" s="6">
        <f>Constants!O3665</f>
        <v>0</v>
      </c>
    </row>
    <row r="3779" spans="32:34" ht="18" customHeight="1" x14ac:dyDescent="0.35">
      <c r="AF3779" s="6">
        <f>Constants!M3666</f>
        <v>0</v>
      </c>
      <c r="AG3779" s="6">
        <f>Constants!N3666</f>
        <v>0</v>
      </c>
      <c r="AH3779" s="6">
        <f>Constants!O3666</f>
        <v>0</v>
      </c>
    </row>
    <row r="3780" spans="32:34" ht="18" customHeight="1" x14ac:dyDescent="0.35">
      <c r="AF3780" s="6">
        <f>Constants!M3667</f>
        <v>0</v>
      </c>
      <c r="AG3780" s="6">
        <f>Constants!N3667</f>
        <v>0</v>
      </c>
      <c r="AH3780" s="6">
        <f>Constants!O3667</f>
        <v>0</v>
      </c>
    </row>
    <row r="3781" spans="32:34" ht="18" customHeight="1" x14ac:dyDescent="0.35">
      <c r="AF3781" s="6">
        <f>Constants!M3668</f>
        <v>0</v>
      </c>
      <c r="AG3781" s="6">
        <f>Constants!N3668</f>
        <v>0</v>
      </c>
      <c r="AH3781" s="6">
        <f>Constants!O3668</f>
        <v>0</v>
      </c>
    </row>
    <row r="3782" spans="32:34" ht="18" customHeight="1" x14ac:dyDescent="0.35">
      <c r="AF3782" s="6">
        <f>Constants!M3669</f>
        <v>0</v>
      </c>
      <c r="AG3782" s="6">
        <f>Constants!N3669</f>
        <v>0</v>
      </c>
      <c r="AH3782" s="6">
        <f>Constants!O3669</f>
        <v>0</v>
      </c>
    </row>
    <row r="3783" spans="32:34" ht="18" customHeight="1" x14ac:dyDescent="0.35">
      <c r="AF3783" s="6">
        <f>Constants!M3670</f>
        <v>0</v>
      </c>
      <c r="AG3783" s="6">
        <f>Constants!N3670</f>
        <v>0</v>
      </c>
      <c r="AH3783" s="6">
        <f>Constants!O3670</f>
        <v>0</v>
      </c>
    </row>
    <row r="3784" spans="32:34" ht="18" customHeight="1" x14ac:dyDescent="0.35">
      <c r="AF3784" s="6">
        <f>Constants!M3671</f>
        <v>0</v>
      </c>
      <c r="AG3784" s="6">
        <f>Constants!N3671</f>
        <v>0</v>
      </c>
      <c r="AH3784" s="6">
        <f>Constants!O3671</f>
        <v>0</v>
      </c>
    </row>
    <row r="3785" spans="32:34" ht="18" customHeight="1" x14ac:dyDescent="0.35">
      <c r="AF3785" s="6">
        <f>Constants!M3672</f>
        <v>0</v>
      </c>
      <c r="AG3785" s="6">
        <f>Constants!N3672</f>
        <v>0</v>
      </c>
      <c r="AH3785" s="6">
        <f>Constants!O3672</f>
        <v>0</v>
      </c>
    </row>
    <row r="3786" spans="32:34" ht="18" customHeight="1" x14ac:dyDescent="0.35">
      <c r="AF3786" s="6">
        <f>Constants!M3673</f>
        <v>0</v>
      </c>
      <c r="AG3786" s="6">
        <f>Constants!N3673</f>
        <v>0</v>
      </c>
      <c r="AH3786" s="6">
        <f>Constants!O3673</f>
        <v>0</v>
      </c>
    </row>
    <row r="3787" spans="32:34" ht="18" customHeight="1" x14ac:dyDescent="0.35">
      <c r="AF3787" s="6">
        <f>Constants!M3674</f>
        <v>0</v>
      </c>
      <c r="AG3787" s="6">
        <f>Constants!N3674</f>
        <v>0</v>
      </c>
      <c r="AH3787" s="6">
        <f>Constants!O3674</f>
        <v>0</v>
      </c>
    </row>
    <row r="3788" spans="32:34" ht="18" customHeight="1" x14ac:dyDescent="0.35">
      <c r="AF3788" s="6">
        <f>Constants!M3675</f>
        <v>0</v>
      </c>
      <c r="AG3788" s="6">
        <f>Constants!N3675</f>
        <v>0</v>
      </c>
      <c r="AH3788" s="6">
        <f>Constants!O3675</f>
        <v>0</v>
      </c>
    </row>
    <row r="3789" spans="32:34" ht="18" customHeight="1" x14ac:dyDescent="0.35">
      <c r="AF3789" s="6">
        <f>Constants!M3676</f>
        <v>0</v>
      </c>
      <c r="AG3789" s="6">
        <f>Constants!N3676</f>
        <v>0</v>
      </c>
      <c r="AH3789" s="6">
        <f>Constants!O3676</f>
        <v>0</v>
      </c>
    </row>
    <row r="3790" spans="32:34" ht="18" customHeight="1" x14ac:dyDescent="0.35">
      <c r="AF3790" s="6">
        <f>Constants!M3677</f>
        <v>0</v>
      </c>
      <c r="AG3790" s="6">
        <f>Constants!N3677</f>
        <v>0</v>
      </c>
      <c r="AH3790" s="6">
        <f>Constants!O3677</f>
        <v>0</v>
      </c>
    </row>
    <row r="3791" spans="32:34" ht="18" customHeight="1" x14ac:dyDescent="0.35">
      <c r="AF3791" s="6">
        <f>Constants!M3678</f>
        <v>0</v>
      </c>
      <c r="AG3791" s="6">
        <f>Constants!N3678</f>
        <v>0</v>
      </c>
      <c r="AH3791" s="6">
        <f>Constants!O3678</f>
        <v>0</v>
      </c>
    </row>
    <row r="3792" spans="32:34" ht="18" customHeight="1" x14ac:dyDescent="0.35">
      <c r="AF3792" s="6">
        <f>Constants!M3679</f>
        <v>0</v>
      </c>
      <c r="AG3792" s="6">
        <f>Constants!N3679</f>
        <v>0</v>
      </c>
      <c r="AH3792" s="6">
        <f>Constants!O3679</f>
        <v>0</v>
      </c>
    </row>
    <row r="3793" spans="32:34" ht="18" customHeight="1" x14ac:dyDescent="0.35">
      <c r="AF3793" s="6">
        <f>Constants!M3680</f>
        <v>0</v>
      </c>
      <c r="AG3793" s="6">
        <f>Constants!N3680</f>
        <v>0</v>
      </c>
      <c r="AH3793" s="6">
        <f>Constants!O3680</f>
        <v>0</v>
      </c>
    </row>
    <row r="3794" spans="32:34" ht="18" customHeight="1" x14ac:dyDescent="0.35">
      <c r="AF3794" s="6">
        <f>Constants!M3681</f>
        <v>0</v>
      </c>
      <c r="AG3794" s="6">
        <f>Constants!N3681</f>
        <v>0</v>
      </c>
      <c r="AH3794" s="6">
        <f>Constants!O3681</f>
        <v>0</v>
      </c>
    </row>
    <row r="3795" spans="32:34" ht="18" customHeight="1" x14ac:dyDescent="0.35">
      <c r="AF3795" s="6">
        <f>Constants!M3682</f>
        <v>0</v>
      </c>
      <c r="AG3795" s="6">
        <f>Constants!N3682</f>
        <v>0</v>
      </c>
      <c r="AH3795" s="6">
        <f>Constants!O3682</f>
        <v>0</v>
      </c>
    </row>
    <row r="3796" spans="32:34" ht="18" customHeight="1" x14ac:dyDescent="0.35">
      <c r="AF3796" s="6">
        <f>Constants!M3683</f>
        <v>0</v>
      </c>
      <c r="AG3796" s="6">
        <f>Constants!N3683</f>
        <v>0</v>
      </c>
      <c r="AH3796" s="6">
        <f>Constants!O3683</f>
        <v>0</v>
      </c>
    </row>
    <row r="3797" spans="32:34" ht="18" customHeight="1" x14ac:dyDescent="0.35">
      <c r="AF3797" s="6">
        <f>Constants!M3684</f>
        <v>0</v>
      </c>
      <c r="AG3797" s="6">
        <f>Constants!N3684</f>
        <v>0</v>
      </c>
      <c r="AH3797" s="6">
        <f>Constants!O3684</f>
        <v>0</v>
      </c>
    </row>
    <row r="3798" spans="32:34" ht="18" customHeight="1" x14ac:dyDescent="0.35">
      <c r="AF3798" s="6">
        <f>Constants!M3685</f>
        <v>0</v>
      </c>
      <c r="AG3798" s="6">
        <f>Constants!N3685</f>
        <v>0</v>
      </c>
      <c r="AH3798" s="6">
        <f>Constants!O3685</f>
        <v>0</v>
      </c>
    </row>
    <row r="3799" spans="32:34" ht="18" customHeight="1" x14ac:dyDescent="0.35">
      <c r="AF3799" s="6">
        <f>Constants!M3686</f>
        <v>0</v>
      </c>
      <c r="AG3799" s="6">
        <f>Constants!N3686</f>
        <v>0</v>
      </c>
      <c r="AH3799" s="6">
        <f>Constants!O3686</f>
        <v>0</v>
      </c>
    </row>
    <row r="3800" spans="32:34" ht="18" customHeight="1" x14ac:dyDescent="0.35">
      <c r="AF3800" s="6">
        <f>Constants!M3687</f>
        <v>0</v>
      </c>
      <c r="AG3800" s="6">
        <f>Constants!N3687</f>
        <v>0</v>
      </c>
      <c r="AH3800" s="6">
        <f>Constants!O3687</f>
        <v>0</v>
      </c>
    </row>
    <row r="3801" spans="32:34" ht="18" customHeight="1" x14ac:dyDescent="0.35">
      <c r="AF3801" s="6">
        <f>Constants!M3688</f>
        <v>0</v>
      </c>
      <c r="AG3801" s="6">
        <f>Constants!N3688</f>
        <v>0</v>
      </c>
      <c r="AH3801" s="6">
        <f>Constants!O3688</f>
        <v>0</v>
      </c>
    </row>
    <row r="3802" spans="32:34" ht="18" customHeight="1" x14ac:dyDescent="0.35">
      <c r="AF3802" s="6">
        <f>Constants!M3689</f>
        <v>0</v>
      </c>
      <c r="AG3802" s="6">
        <f>Constants!N3689</f>
        <v>0</v>
      </c>
      <c r="AH3802" s="6">
        <f>Constants!O3689</f>
        <v>0</v>
      </c>
    </row>
    <row r="3803" spans="32:34" ht="18" customHeight="1" x14ac:dyDescent="0.35">
      <c r="AF3803" s="6">
        <f>Constants!M3690</f>
        <v>0</v>
      </c>
      <c r="AG3803" s="6">
        <f>Constants!N3690</f>
        <v>0</v>
      </c>
      <c r="AH3803" s="6">
        <f>Constants!O3690</f>
        <v>0</v>
      </c>
    </row>
    <row r="3804" spans="32:34" ht="18" customHeight="1" x14ac:dyDescent="0.35">
      <c r="AF3804" s="6">
        <f>Constants!M3691</f>
        <v>0</v>
      </c>
      <c r="AG3804" s="6">
        <f>Constants!N3691</f>
        <v>0</v>
      </c>
      <c r="AH3804" s="6">
        <f>Constants!O3691</f>
        <v>0</v>
      </c>
    </row>
    <row r="3805" spans="32:34" ht="18" customHeight="1" x14ac:dyDescent="0.35">
      <c r="AF3805" s="6">
        <f>Constants!M3692</f>
        <v>0</v>
      </c>
      <c r="AG3805" s="6">
        <f>Constants!N3692</f>
        <v>0</v>
      </c>
      <c r="AH3805" s="6">
        <f>Constants!O3692</f>
        <v>0</v>
      </c>
    </row>
    <row r="3806" spans="32:34" ht="18" customHeight="1" x14ac:dyDescent="0.35">
      <c r="AF3806" s="6">
        <f>Constants!M3693</f>
        <v>0</v>
      </c>
      <c r="AG3806" s="6">
        <f>Constants!N3693</f>
        <v>0</v>
      </c>
      <c r="AH3806" s="6">
        <f>Constants!O3693</f>
        <v>0</v>
      </c>
    </row>
    <row r="3807" spans="32:34" ht="18" customHeight="1" x14ac:dyDescent="0.35">
      <c r="AF3807" s="6">
        <f>Constants!M3694</f>
        <v>0</v>
      </c>
      <c r="AG3807" s="6">
        <f>Constants!N3694</f>
        <v>0</v>
      </c>
      <c r="AH3807" s="6">
        <f>Constants!O3694</f>
        <v>0</v>
      </c>
    </row>
    <row r="3808" spans="32:34" ht="18" customHeight="1" x14ac:dyDescent="0.35">
      <c r="AF3808" s="6">
        <f>Constants!M3695</f>
        <v>0</v>
      </c>
      <c r="AG3808" s="6">
        <f>Constants!N3695</f>
        <v>0</v>
      </c>
      <c r="AH3808" s="6">
        <f>Constants!O3695</f>
        <v>0</v>
      </c>
    </row>
    <row r="3809" spans="32:34" ht="18" customHeight="1" x14ac:dyDescent="0.35">
      <c r="AF3809" s="6">
        <f>Constants!M3696</f>
        <v>0</v>
      </c>
      <c r="AG3809" s="6">
        <f>Constants!N3696</f>
        <v>0</v>
      </c>
      <c r="AH3809" s="6">
        <f>Constants!O3696</f>
        <v>0</v>
      </c>
    </row>
    <row r="3810" spans="32:34" ht="18" customHeight="1" x14ac:dyDescent="0.35">
      <c r="AF3810" s="6">
        <f>Constants!M3697</f>
        <v>0</v>
      </c>
      <c r="AG3810" s="6">
        <f>Constants!N3697</f>
        <v>0</v>
      </c>
      <c r="AH3810" s="6">
        <f>Constants!O3697</f>
        <v>0</v>
      </c>
    </row>
    <row r="3811" spans="32:34" ht="18" customHeight="1" x14ac:dyDescent="0.35">
      <c r="AF3811" s="6">
        <f>Constants!M3698</f>
        <v>0</v>
      </c>
      <c r="AG3811" s="6">
        <f>Constants!N3698</f>
        <v>0</v>
      </c>
      <c r="AH3811" s="6">
        <f>Constants!O3698</f>
        <v>0</v>
      </c>
    </row>
    <row r="3812" spans="32:34" ht="18" customHeight="1" x14ac:dyDescent="0.35">
      <c r="AF3812" s="6">
        <f>Constants!M3699</f>
        <v>0</v>
      </c>
      <c r="AG3812" s="6">
        <f>Constants!N3699</f>
        <v>0</v>
      </c>
      <c r="AH3812" s="6">
        <f>Constants!O3699</f>
        <v>0</v>
      </c>
    </row>
    <row r="3813" spans="32:34" ht="18" customHeight="1" x14ac:dyDescent="0.35">
      <c r="AF3813" s="6">
        <f>Constants!M3700</f>
        <v>0</v>
      </c>
      <c r="AG3813" s="6">
        <f>Constants!N3700</f>
        <v>0</v>
      </c>
      <c r="AH3813" s="6">
        <f>Constants!O3700</f>
        <v>0</v>
      </c>
    </row>
    <row r="3814" spans="32:34" ht="18" customHeight="1" x14ac:dyDescent="0.35">
      <c r="AF3814" s="6">
        <f>Constants!M3701</f>
        <v>0</v>
      </c>
      <c r="AG3814" s="6">
        <f>Constants!N3701</f>
        <v>0</v>
      </c>
      <c r="AH3814" s="6">
        <f>Constants!O3701</f>
        <v>0</v>
      </c>
    </row>
    <row r="3815" spans="32:34" ht="18" customHeight="1" x14ac:dyDescent="0.35">
      <c r="AF3815" s="6">
        <f>Constants!M3702</f>
        <v>0</v>
      </c>
      <c r="AG3815" s="6">
        <f>Constants!N3702</f>
        <v>0</v>
      </c>
      <c r="AH3815" s="6">
        <f>Constants!O3702</f>
        <v>0</v>
      </c>
    </row>
    <row r="3816" spans="32:34" ht="18" customHeight="1" x14ac:dyDescent="0.35">
      <c r="AF3816" s="6">
        <f>Constants!M3703</f>
        <v>0</v>
      </c>
      <c r="AG3816" s="6">
        <f>Constants!N3703</f>
        <v>0</v>
      </c>
      <c r="AH3816" s="6">
        <f>Constants!O3703</f>
        <v>0</v>
      </c>
    </row>
    <row r="3817" spans="32:34" ht="18" customHeight="1" x14ac:dyDescent="0.35">
      <c r="AF3817" s="6">
        <f>Constants!M3704</f>
        <v>0</v>
      </c>
      <c r="AG3817" s="6">
        <f>Constants!N3704</f>
        <v>0</v>
      </c>
      <c r="AH3817" s="6">
        <f>Constants!O3704</f>
        <v>0</v>
      </c>
    </row>
    <row r="3818" spans="32:34" ht="18" customHeight="1" x14ac:dyDescent="0.35">
      <c r="AF3818" s="6">
        <f>Constants!M3705</f>
        <v>0</v>
      </c>
      <c r="AG3818" s="6">
        <f>Constants!N3705</f>
        <v>0</v>
      </c>
      <c r="AH3818" s="6">
        <f>Constants!O3705</f>
        <v>0</v>
      </c>
    </row>
    <row r="3819" spans="32:34" ht="18" customHeight="1" x14ac:dyDescent="0.35">
      <c r="AF3819" s="6">
        <f>Constants!M3706</f>
        <v>0</v>
      </c>
      <c r="AG3819" s="6">
        <f>Constants!N3706</f>
        <v>0</v>
      </c>
      <c r="AH3819" s="6">
        <f>Constants!O3706</f>
        <v>0</v>
      </c>
    </row>
    <row r="3820" spans="32:34" ht="18" customHeight="1" x14ac:dyDescent="0.35">
      <c r="AF3820" s="6">
        <f>Constants!M3707</f>
        <v>0</v>
      </c>
      <c r="AG3820" s="6">
        <f>Constants!N3707</f>
        <v>0</v>
      </c>
      <c r="AH3820" s="6">
        <f>Constants!O3707</f>
        <v>0</v>
      </c>
    </row>
    <row r="3821" spans="32:34" ht="18" customHeight="1" x14ac:dyDescent="0.35">
      <c r="AF3821" s="6">
        <f>Constants!M3708</f>
        <v>0</v>
      </c>
      <c r="AG3821" s="6">
        <f>Constants!N3708</f>
        <v>0</v>
      </c>
      <c r="AH3821" s="6">
        <f>Constants!O3708</f>
        <v>0</v>
      </c>
    </row>
    <row r="3822" spans="32:34" ht="18" customHeight="1" x14ac:dyDescent="0.35">
      <c r="AF3822" s="6">
        <f>Constants!M3709</f>
        <v>0</v>
      </c>
      <c r="AG3822" s="6">
        <f>Constants!N3709</f>
        <v>0</v>
      </c>
      <c r="AH3822" s="6">
        <f>Constants!O3709</f>
        <v>0</v>
      </c>
    </row>
    <row r="3823" spans="32:34" ht="18" customHeight="1" x14ac:dyDescent="0.35">
      <c r="AF3823" s="6">
        <f>Constants!M3710</f>
        <v>0</v>
      </c>
      <c r="AG3823" s="6">
        <f>Constants!N3710</f>
        <v>0</v>
      </c>
      <c r="AH3823" s="6">
        <f>Constants!O3710</f>
        <v>0</v>
      </c>
    </row>
    <row r="3824" spans="32:34" ht="18" customHeight="1" x14ac:dyDescent="0.35">
      <c r="AF3824" s="6">
        <f>Constants!M3711</f>
        <v>0</v>
      </c>
      <c r="AG3824" s="6">
        <f>Constants!N3711</f>
        <v>0</v>
      </c>
      <c r="AH3824" s="6">
        <f>Constants!O3711</f>
        <v>0</v>
      </c>
    </row>
    <row r="3825" spans="32:34" ht="18" customHeight="1" x14ac:dyDescent="0.35">
      <c r="AF3825" s="6">
        <f>Constants!M3712</f>
        <v>0</v>
      </c>
      <c r="AG3825" s="6">
        <f>Constants!N3712</f>
        <v>0</v>
      </c>
      <c r="AH3825" s="6">
        <f>Constants!O3712</f>
        <v>0</v>
      </c>
    </row>
    <row r="3826" spans="32:34" ht="18" customHeight="1" x14ac:dyDescent="0.35">
      <c r="AF3826" s="6">
        <f>Constants!M3713</f>
        <v>0</v>
      </c>
      <c r="AG3826" s="6">
        <f>Constants!N3713</f>
        <v>0</v>
      </c>
      <c r="AH3826" s="6">
        <f>Constants!O3713</f>
        <v>0</v>
      </c>
    </row>
    <row r="3827" spans="32:34" ht="18" customHeight="1" x14ac:dyDescent="0.35">
      <c r="AF3827" s="6">
        <f>Constants!M3714</f>
        <v>0</v>
      </c>
      <c r="AG3827" s="6">
        <f>Constants!N3714</f>
        <v>0</v>
      </c>
      <c r="AH3827" s="6">
        <f>Constants!O3714</f>
        <v>0</v>
      </c>
    </row>
    <row r="3828" spans="32:34" ht="18" customHeight="1" x14ac:dyDescent="0.35">
      <c r="AF3828" s="6">
        <f>Constants!M3715</f>
        <v>0</v>
      </c>
      <c r="AG3828" s="6">
        <f>Constants!N3715</f>
        <v>0</v>
      </c>
      <c r="AH3828" s="6">
        <f>Constants!O3715</f>
        <v>0</v>
      </c>
    </row>
    <row r="3829" spans="32:34" ht="18" customHeight="1" x14ac:dyDescent="0.35">
      <c r="AF3829" s="6">
        <f>Constants!M3716</f>
        <v>0</v>
      </c>
      <c r="AG3829" s="6">
        <f>Constants!N3716</f>
        <v>0</v>
      </c>
      <c r="AH3829" s="6">
        <f>Constants!O3716</f>
        <v>0</v>
      </c>
    </row>
    <row r="3830" spans="32:34" ht="18" customHeight="1" x14ac:dyDescent="0.35">
      <c r="AF3830" s="6">
        <f>Constants!M3717</f>
        <v>0</v>
      </c>
      <c r="AG3830" s="6">
        <f>Constants!N3717</f>
        <v>0</v>
      </c>
      <c r="AH3830" s="6">
        <f>Constants!O3717</f>
        <v>0</v>
      </c>
    </row>
    <row r="3831" spans="32:34" ht="18" customHeight="1" x14ac:dyDescent="0.35">
      <c r="AF3831" s="6">
        <f>Constants!M3718</f>
        <v>0</v>
      </c>
      <c r="AG3831" s="6">
        <f>Constants!N3718</f>
        <v>0</v>
      </c>
      <c r="AH3831" s="6">
        <f>Constants!O3718</f>
        <v>0</v>
      </c>
    </row>
    <row r="3832" spans="32:34" ht="18" customHeight="1" x14ac:dyDescent="0.35">
      <c r="AF3832" s="6">
        <f>Constants!M3719</f>
        <v>0</v>
      </c>
      <c r="AG3832" s="6">
        <f>Constants!N3719</f>
        <v>0</v>
      </c>
      <c r="AH3832" s="6">
        <f>Constants!O3719</f>
        <v>0</v>
      </c>
    </row>
    <row r="3833" spans="32:34" ht="18" customHeight="1" x14ac:dyDescent="0.35">
      <c r="AF3833" s="6">
        <f>Constants!M3720</f>
        <v>0</v>
      </c>
      <c r="AG3833" s="6">
        <f>Constants!N3720</f>
        <v>0</v>
      </c>
      <c r="AH3833" s="6">
        <f>Constants!O3720</f>
        <v>0</v>
      </c>
    </row>
    <row r="3834" spans="32:34" ht="18" customHeight="1" x14ac:dyDescent="0.35">
      <c r="AF3834" s="6">
        <f>Constants!M3721</f>
        <v>0</v>
      </c>
      <c r="AG3834" s="6">
        <f>Constants!N3721</f>
        <v>0</v>
      </c>
      <c r="AH3834" s="6">
        <f>Constants!O3721</f>
        <v>0</v>
      </c>
    </row>
    <row r="3835" spans="32:34" ht="18" customHeight="1" x14ac:dyDescent="0.35">
      <c r="AF3835" s="6">
        <f>Constants!M3722</f>
        <v>0</v>
      </c>
      <c r="AG3835" s="6">
        <f>Constants!N3722</f>
        <v>0</v>
      </c>
      <c r="AH3835" s="6">
        <f>Constants!O3722</f>
        <v>0</v>
      </c>
    </row>
    <row r="3836" spans="32:34" ht="18" customHeight="1" x14ac:dyDescent="0.35">
      <c r="AF3836" s="6">
        <f>Constants!M3723</f>
        <v>0</v>
      </c>
      <c r="AG3836" s="6">
        <f>Constants!N3723</f>
        <v>0</v>
      </c>
      <c r="AH3836" s="6">
        <f>Constants!O3723</f>
        <v>0</v>
      </c>
    </row>
    <row r="3837" spans="32:34" ht="18" customHeight="1" x14ac:dyDescent="0.35">
      <c r="AF3837" s="6">
        <f>Constants!M3724</f>
        <v>0</v>
      </c>
      <c r="AG3837" s="6">
        <f>Constants!N3724</f>
        <v>0</v>
      </c>
      <c r="AH3837" s="6">
        <f>Constants!O3724</f>
        <v>0</v>
      </c>
    </row>
    <row r="3838" spans="32:34" ht="18" customHeight="1" x14ac:dyDescent="0.35">
      <c r="AF3838" s="6">
        <f>Constants!M3725</f>
        <v>0</v>
      </c>
      <c r="AG3838" s="6">
        <f>Constants!N3725</f>
        <v>0</v>
      </c>
      <c r="AH3838" s="6">
        <f>Constants!O3725</f>
        <v>0</v>
      </c>
    </row>
    <row r="3839" spans="32:34" ht="18" customHeight="1" x14ac:dyDescent="0.35">
      <c r="AF3839" s="6">
        <f>Constants!M3726</f>
        <v>0</v>
      </c>
      <c r="AG3839" s="6">
        <f>Constants!N3726</f>
        <v>0</v>
      </c>
      <c r="AH3839" s="6">
        <f>Constants!O3726</f>
        <v>0</v>
      </c>
    </row>
    <row r="3840" spans="32:34" ht="18" customHeight="1" x14ac:dyDescent="0.35">
      <c r="AF3840" s="6">
        <f>Constants!M3727</f>
        <v>0</v>
      </c>
      <c r="AG3840" s="6">
        <f>Constants!N3727</f>
        <v>0</v>
      </c>
      <c r="AH3840" s="6">
        <f>Constants!O3727</f>
        <v>0</v>
      </c>
    </row>
    <row r="3841" spans="32:34" ht="18" customHeight="1" x14ac:dyDescent="0.35">
      <c r="AF3841" s="6">
        <f>Constants!M3728</f>
        <v>0</v>
      </c>
      <c r="AG3841" s="6">
        <f>Constants!N3728</f>
        <v>0</v>
      </c>
      <c r="AH3841" s="6">
        <f>Constants!O3728</f>
        <v>0</v>
      </c>
    </row>
    <row r="3842" spans="32:34" ht="18" customHeight="1" x14ac:dyDescent="0.35">
      <c r="AF3842" s="6">
        <f>Constants!M3729</f>
        <v>0</v>
      </c>
      <c r="AG3842" s="6">
        <f>Constants!N3729</f>
        <v>0</v>
      </c>
      <c r="AH3842" s="6">
        <f>Constants!O3729</f>
        <v>0</v>
      </c>
    </row>
    <row r="3843" spans="32:34" ht="18" customHeight="1" x14ac:dyDescent="0.35">
      <c r="AF3843" s="6">
        <f>Constants!M3730</f>
        <v>0</v>
      </c>
      <c r="AG3843" s="6">
        <f>Constants!N3730</f>
        <v>0</v>
      </c>
      <c r="AH3843" s="6">
        <f>Constants!O3730</f>
        <v>0</v>
      </c>
    </row>
    <row r="3844" spans="32:34" ht="18" customHeight="1" x14ac:dyDescent="0.35">
      <c r="AF3844" s="6">
        <f>Constants!M3731</f>
        <v>0</v>
      </c>
      <c r="AG3844" s="6">
        <f>Constants!N3731</f>
        <v>0</v>
      </c>
      <c r="AH3844" s="6">
        <f>Constants!O3731</f>
        <v>0</v>
      </c>
    </row>
    <row r="3845" spans="32:34" ht="18" customHeight="1" x14ac:dyDescent="0.35">
      <c r="AF3845" s="6">
        <f>Constants!M3732</f>
        <v>0</v>
      </c>
      <c r="AG3845" s="6">
        <f>Constants!N3732</f>
        <v>0</v>
      </c>
      <c r="AH3845" s="6">
        <f>Constants!O3732</f>
        <v>0</v>
      </c>
    </row>
    <row r="3846" spans="32:34" ht="18" customHeight="1" x14ac:dyDescent="0.35">
      <c r="AF3846" s="6">
        <f>Constants!M3733</f>
        <v>0</v>
      </c>
      <c r="AG3846" s="6">
        <f>Constants!N3733</f>
        <v>0</v>
      </c>
      <c r="AH3846" s="6">
        <f>Constants!O3733</f>
        <v>0</v>
      </c>
    </row>
    <row r="3847" spans="32:34" ht="18" customHeight="1" x14ac:dyDescent="0.35">
      <c r="AF3847" s="6">
        <f>Constants!M3734</f>
        <v>0</v>
      </c>
      <c r="AG3847" s="6">
        <f>Constants!N3734</f>
        <v>0</v>
      </c>
      <c r="AH3847" s="6">
        <f>Constants!O3734</f>
        <v>0</v>
      </c>
    </row>
    <row r="3848" spans="32:34" ht="18" customHeight="1" x14ac:dyDescent="0.35">
      <c r="AF3848" s="6">
        <f>Constants!M3735</f>
        <v>0</v>
      </c>
      <c r="AG3848" s="6">
        <f>Constants!N3735</f>
        <v>0</v>
      </c>
      <c r="AH3848" s="6">
        <f>Constants!O3735</f>
        <v>0</v>
      </c>
    </row>
    <row r="3849" spans="32:34" ht="18" customHeight="1" x14ac:dyDescent="0.35">
      <c r="AF3849" s="6">
        <f>Constants!M3736</f>
        <v>0</v>
      </c>
      <c r="AG3849" s="6">
        <f>Constants!N3736</f>
        <v>0</v>
      </c>
      <c r="AH3849" s="6">
        <f>Constants!O3736</f>
        <v>0</v>
      </c>
    </row>
    <row r="3850" spans="32:34" ht="18" customHeight="1" x14ac:dyDescent="0.35">
      <c r="AF3850" s="6">
        <f>Constants!M3737</f>
        <v>0</v>
      </c>
      <c r="AG3850" s="6">
        <f>Constants!N3737</f>
        <v>0</v>
      </c>
      <c r="AH3850" s="6">
        <f>Constants!O3737</f>
        <v>0</v>
      </c>
    </row>
    <row r="3851" spans="32:34" ht="18" customHeight="1" x14ac:dyDescent="0.35">
      <c r="AF3851" s="6">
        <f>Constants!M3738</f>
        <v>0</v>
      </c>
      <c r="AG3851" s="6">
        <f>Constants!N3738</f>
        <v>0</v>
      </c>
      <c r="AH3851" s="6">
        <f>Constants!O3738</f>
        <v>0</v>
      </c>
    </row>
    <row r="3852" spans="32:34" ht="18" customHeight="1" x14ac:dyDescent="0.35">
      <c r="AF3852" s="6">
        <f>Constants!M3739</f>
        <v>0</v>
      </c>
      <c r="AG3852" s="6">
        <f>Constants!N3739</f>
        <v>0</v>
      </c>
      <c r="AH3852" s="6">
        <f>Constants!O3739</f>
        <v>0</v>
      </c>
    </row>
    <row r="3853" spans="32:34" ht="18" customHeight="1" x14ac:dyDescent="0.35">
      <c r="AF3853" s="6">
        <f>Constants!M3740</f>
        <v>0</v>
      </c>
      <c r="AG3853" s="6">
        <f>Constants!N3740</f>
        <v>0</v>
      </c>
      <c r="AH3853" s="6">
        <f>Constants!O3740</f>
        <v>0</v>
      </c>
    </row>
    <row r="3854" spans="32:34" ht="18" customHeight="1" x14ac:dyDescent="0.35">
      <c r="AF3854" s="6">
        <f>Constants!M3741</f>
        <v>0</v>
      </c>
      <c r="AG3854" s="6">
        <f>Constants!N3741</f>
        <v>0</v>
      </c>
      <c r="AH3854" s="6">
        <f>Constants!O3741</f>
        <v>0</v>
      </c>
    </row>
    <row r="3855" spans="32:34" ht="18" customHeight="1" x14ac:dyDescent="0.35">
      <c r="AF3855" s="6">
        <f>Constants!M3742</f>
        <v>0</v>
      </c>
      <c r="AG3855" s="6">
        <f>Constants!N3742</f>
        <v>0</v>
      </c>
      <c r="AH3855" s="6">
        <f>Constants!O3742</f>
        <v>0</v>
      </c>
    </row>
    <row r="3856" spans="32:34" ht="18" customHeight="1" x14ac:dyDescent="0.35">
      <c r="AF3856" s="6">
        <f>Constants!M3743</f>
        <v>0</v>
      </c>
      <c r="AG3856" s="6">
        <f>Constants!N3743</f>
        <v>0</v>
      </c>
      <c r="AH3856" s="6">
        <f>Constants!O3743</f>
        <v>0</v>
      </c>
    </row>
    <row r="3857" spans="32:34" ht="18" customHeight="1" x14ac:dyDescent="0.35">
      <c r="AF3857" s="6">
        <f>Constants!M3744</f>
        <v>0</v>
      </c>
      <c r="AG3857" s="6">
        <f>Constants!N3744</f>
        <v>0</v>
      </c>
      <c r="AH3857" s="6">
        <f>Constants!O3744</f>
        <v>0</v>
      </c>
    </row>
    <row r="3858" spans="32:34" ht="18" customHeight="1" x14ac:dyDescent="0.35">
      <c r="AF3858" s="6">
        <f>Constants!M3745</f>
        <v>0</v>
      </c>
      <c r="AG3858" s="6">
        <f>Constants!N3745</f>
        <v>0</v>
      </c>
      <c r="AH3858" s="6">
        <f>Constants!O3745</f>
        <v>0</v>
      </c>
    </row>
    <row r="3859" spans="32:34" ht="18" customHeight="1" x14ac:dyDescent="0.35">
      <c r="AF3859" s="6">
        <f>Constants!M3746</f>
        <v>0</v>
      </c>
      <c r="AG3859" s="6">
        <f>Constants!N3746</f>
        <v>0</v>
      </c>
      <c r="AH3859" s="6">
        <f>Constants!O3746</f>
        <v>0</v>
      </c>
    </row>
    <row r="3860" spans="32:34" ht="18" customHeight="1" x14ac:dyDescent="0.35">
      <c r="AF3860" s="6">
        <f>Constants!M3747</f>
        <v>0</v>
      </c>
      <c r="AG3860" s="6">
        <f>Constants!N3747</f>
        <v>0</v>
      </c>
      <c r="AH3860" s="6">
        <f>Constants!O3747</f>
        <v>0</v>
      </c>
    </row>
    <row r="3861" spans="32:34" ht="18" customHeight="1" x14ac:dyDescent="0.35">
      <c r="AF3861" s="6">
        <f>Constants!M3748</f>
        <v>0</v>
      </c>
      <c r="AG3861" s="6">
        <f>Constants!N3748</f>
        <v>0</v>
      </c>
      <c r="AH3861" s="6">
        <f>Constants!O3748</f>
        <v>0</v>
      </c>
    </row>
    <row r="3862" spans="32:34" ht="18" customHeight="1" x14ac:dyDescent="0.35">
      <c r="AF3862" s="6">
        <f>Constants!M3749</f>
        <v>0</v>
      </c>
      <c r="AG3862" s="6">
        <f>Constants!N3749</f>
        <v>0</v>
      </c>
      <c r="AH3862" s="6">
        <f>Constants!O3749</f>
        <v>0</v>
      </c>
    </row>
    <row r="3863" spans="32:34" ht="18" customHeight="1" x14ac:dyDescent="0.35">
      <c r="AF3863" s="6">
        <f>Constants!M3750</f>
        <v>0</v>
      </c>
      <c r="AG3863" s="6">
        <f>Constants!N3750</f>
        <v>0</v>
      </c>
      <c r="AH3863" s="6">
        <f>Constants!O3750</f>
        <v>0</v>
      </c>
    </row>
    <row r="3864" spans="32:34" ht="18" customHeight="1" x14ac:dyDescent="0.35">
      <c r="AF3864" s="6">
        <f>Constants!M3751</f>
        <v>0</v>
      </c>
      <c r="AG3864" s="6">
        <f>Constants!N3751</f>
        <v>0</v>
      </c>
      <c r="AH3864" s="6">
        <f>Constants!O3751</f>
        <v>0</v>
      </c>
    </row>
    <row r="3865" spans="32:34" ht="18" customHeight="1" x14ac:dyDescent="0.35">
      <c r="AF3865" s="6">
        <f>Constants!M3752</f>
        <v>0</v>
      </c>
      <c r="AG3865" s="6">
        <f>Constants!N3752</f>
        <v>0</v>
      </c>
      <c r="AH3865" s="6">
        <f>Constants!O3752</f>
        <v>0</v>
      </c>
    </row>
    <row r="3866" spans="32:34" ht="18" customHeight="1" x14ac:dyDescent="0.35">
      <c r="AF3866" s="6">
        <f>Constants!M3753</f>
        <v>0</v>
      </c>
      <c r="AG3866" s="6">
        <f>Constants!N3753</f>
        <v>0</v>
      </c>
      <c r="AH3866" s="6">
        <f>Constants!O3753</f>
        <v>0</v>
      </c>
    </row>
    <row r="3867" spans="32:34" ht="18" customHeight="1" x14ac:dyDescent="0.35">
      <c r="AF3867" s="6">
        <f>Constants!M3754</f>
        <v>0</v>
      </c>
      <c r="AG3867" s="6">
        <f>Constants!N3754</f>
        <v>0</v>
      </c>
      <c r="AH3867" s="6">
        <f>Constants!O3754</f>
        <v>0</v>
      </c>
    </row>
    <row r="3868" spans="32:34" ht="18" customHeight="1" x14ac:dyDescent="0.35">
      <c r="AF3868" s="6">
        <f>Constants!M3755</f>
        <v>0</v>
      </c>
      <c r="AG3868" s="6">
        <f>Constants!N3755</f>
        <v>0</v>
      </c>
      <c r="AH3868" s="6">
        <f>Constants!O3755</f>
        <v>0</v>
      </c>
    </row>
    <row r="3869" spans="32:34" ht="18" customHeight="1" x14ac:dyDescent="0.35">
      <c r="AF3869" s="6">
        <f>Constants!M3756</f>
        <v>0</v>
      </c>
      <c r="AG3869" s="6">
        <f>Constants!N3756</f>
        <v>0</v>
      </c>
      <c r="AH3869" s="6">
        <f>Constants!O3756</f>
        <v>0</v>
      </c>
    </row>
    <row r="3870" spans="32:34" ht="18" customHeight="1" x14ac:dyDescent="0.35">
      <c r="AF3870" s="6">
        <f>Constants!M3757</f>
        <v>0</v>
      </c>
      <c r="AG3870" s="6">
        <f>Constants!N3757</f>
        <v>0</v>
      </c>
      <c r="AH3870" s="6">
        <f>Constants!O3757</f>
        <v>0</v>
      </c>
    </row>
    <row r="3871" spans="32:34" ht="18" customHeight="1" x14ac:dyDescent="0.35">
      <c r="AF3871" s="6">
        <f>Constants!M3758</f>
        <v>0</v>
      </c>
      <c r="AG3871" s="6">
        <f>Constants!N3758</f>
        <v>0</v>
      </c>
      <c r="AH3871" s="6">
        <f>Constants!O3758</f>
        <v>0</v>
      </c>
    </row>
    <row r="3872" spans="32:34" ht="18" customHeight="1" x14ac:dyDescent="0.35">
      <c r="AF3872" s="6">
        <f>Constants!M3759</f>
        <v>0</v>
      </c>
      <c r="AG3872" s="6">
        <f>Constants!N3759</f>
        <v>0</v>
      </c>
      <c r="AH3872" s="6">
        <f>Constants!O3759</f>
        <v>0</v>
      </c>
    </row>
    <row r="3873" spans="32:34" ht="18" customHeight="1" x14ac:dyDescent="0.35">
      <c r="AF3873" s="6">
        <f>Constants!M3760</f>
        <v>0</v>
      </c>
      <c r="AG3873" s="6">
        <f>Constants!N3760</f>
        <v>0</v>
      </c>
      <c r="AH3873" s="6">
        <f>Constants!O3760</f>
        <v>0</v>
      </c>
    </row>
    <row r="3874" spans="32:34" ht="18" customHeight="1" x14ac:dyDescent="0.35">
      <c r="AF3874" s="6">
        <f>Constants!M3761</f>
        <v>0</v>
      </c>
      <c r="AG3874" s="6">
        <f>Constants!N3761</f>
        <v>0</v>
      </c>
      <c r="AH3874" s="6">
        <f>Constants!O3761</f>
        <v>0</v>
      </c>
    </row>
    <row r="3875" spans="32:34" ht="18" customHeight="1" x14ac:dyDescent="0.35">
      <c r="AF3875" s="6">
        <f>Constants!M3762</f>
        <v>0</v>
      </c>
      <c r="AG3875" s="6">
        <f>Constants!N3762</f>
        <v>0</v>
      </c>
      <c r="AH3875" s="6">
        <f>Constants!O3762</f>
        <v>0</v>
      </c>
    </row>
    <row r="3876" spans="32:34" ht="18" customHeight="1" x14ac:dyDescent="0.35">
      <c r="AF3876" s="6">
        <f>Constants!M3763</f>
        <v>0</v>
      </c>
      <c r="AG3876" s="6">
        <f>Constants!N3763</f>
        <v>0</v>
      </c>
      <c r="AH3876" s="6">
        <f>Constants!O3763</f>
        <v>0</v>
      </c>
    </row>
    <row r="3877" spans="32:34" ht="18" customHeight="1" x14ac:dyDescent="0.35">
      <c r="AF3877" s="6">
        <f>Constants!M3764</f>
        <v>0</v>
      </c>
      <c r="AG3877" s="6">
        <f>Constants!N3764</f>
        <v>0</v>
      </c>
      <c r="AH3877" s="6">
        <f>Constants!O3764</f>
        <v>0</v>
      </c>
    </row>
    <row r="3878" spans="32:34" ht="18" customHeight="1" x14ac:dyDescent="0.35">
      <c r="AF3878" s="6">
        <f>Constants!M3765</f>
        <v>0</v>
      </c>
      <c r="AG3878" s="6">
        <f>Constants!N3765</f>
        <v>0</v>
      </c>
      <c r="AH3878" s="6">
        <f>Constants!O3765</f>
        <v>0</v>
      </c>
    </row>
    <row r="3879" spans="32:34" ht="18" customHeight="1" x14ac:dyDescent="0.35">
      <c r="AF3879" s="6">
        <f>Constants!M3766</f>
        <v>0</v>
      </c>
      <c r="AG3879" s="6">
        <f>Constants!N3766</f>
        <v>0</v>
      </c>
      <c r="AH3879" s="6">
        <f>Constants!O3766</f>
        <v>0</v>
      </c>
    </row>
    <row r="3880" spans="32:34" ht="18" customHeight="1" x14ac:dyDescent="0.35">
      <c r="AF3880" s="6">
        <f>Constants!M3767</f>
        <v>0</v>
      </c>
      <c r="AG3880" s="6">
        <f>Constants!N3767</f>
        <v>0</v>
      </c>
      <c r="AH3880" s="6">
        <f>Constants!O3767</f>
        <v>0</v>
      </c>
    </row>
    <row r="3881" spans="32:34" ht="18" customHeight="1" x14ac:dyDescent="0.35">
      <c r="AF3881" s="6">
        <f>Constants!M3768</f>
        <v>0</v>
      </c>
      <c r="AG3881" s="6">
        <f>Constants!N3768</f>
        <v>0</v>
      </c>
      <c r="AH3881" s="6">
        <f>Constants!O3768</f>
        <v>0</v>
      </c>
    </row>
    <row r="3882" spans="32:34" ht="18" customHeight="1" x14ac:dyDescent="0.35">
      <c r="AF3882" s="6">
        <f>Constants!M3769</f>
        <v>0</v>
      </c>
      <c r="AG3882" s="6">
        <f>Constants!N3769</f>
        <v>0</v>
      </c>
      <c r="AH3882" s="6">
        <f>Constants!O3769</f>
        <v>0</v>
      </c>
    </row>
    <row r="3883" spans="32:34" ht="18" customHeight="1" x14ac:dyDescent="0.35">
      <c r="AF3883" s="6">
        <f>Constants!M3770</f>
        <v>0</v>
      </c>
      <c r="AG3883" s="6">
        <f>Constants!N3770</f>
        <v>0</v>
      </c>
      <c r="AH3883" s="6">
        <f>Constants!O3770</f>
        <v>0</v>
      </c>
    </row>
    <row r="3884" spans="32:34" ht="18" customHeight="1" x14ac:dyDescent="0.35">
      <c r="AF3884" s="6">
        <f>Constants!M3771</f>
        <v>0</v>
      </c>
      <c r="AG3884" s="6">
        <f>Constants!N3771</f>
        <v>0</v>
      </c>
      <c r="AH3884" s="6">
        <f>Constants!O3771</f>
        <v>0</v>
      </c>
    </row>
    <row r="3885" spans="32:34" ht="18" customHeight="1" x14ac:dyDescent="0.35">
      <c r="AF3885" s="6">
        <f>Constants!M3772</f>
        <v>0</v>
      </c>
      <c r="AG3885" s="6">
        <f>Constants!N3772</f>
        <v>0</v>
      </c>
      <c r="AH3885" s="6">
        <f>Constants!O3772</f>
        <v>0</v>
      </c>
    </row>
    <row r="3886" spans="32:34" ht="18" customHeight="1" x14ac:dyDescent="0.35">
      <c r="AF3886" s="6">
        <f>Constants!M3773</f>
        <v>0</v>
      </c>
      <c r="AG3886" s="6">
        <f>Constants!N3773</f>
        <v>0</v>
      </c>
      <c r="AH3886" s="6">
        <f>Constants!O3773</f>
        <v>0</v>
      </c>
    </row>
    <row r="3887" spans="32:34" ht="18" customHeight="1" x14ac:dyDescent="0.35">
      <c r="AF3887" s="6">
        <f>Constants!M3774</f>
        <v>0</v>
      </c>
      <c r="AG3887" s="6">
        <f>Constants!N3774</f>
        <v>0</v>
      </c>
      <c r="AH3887" s="6">
        <f>Constants!O3774</f>
        <v>0</v>
      </c>
    </row>
    <row r="3888" spans="32:34" ht="18" customHeight="1" x14ac:dyDescent="0.35">
      <c r="AF3888" s="6">
        <f>Constants!M3775</f>
        <v>0</v>
      </c>
      <c r="AG3888" s="6">
        <f>Constants!N3775</f>
        <v>0</v>
      </c>
      <c r="AH3888" s="6">
        <f>Constants!O3775</f>
        <v>0</v>
      </c>
    </row>
    <row r="3889" spans="32:34" ht="18" customHeight="1" x14ac:dyDescent="0.35">
      <c r="AF3889" s="6">
        <f>Constants!M3776</f>
        <v>0</v>
      </c>
      <c r="AG3889" s="6">
        <f>Constants!N3776</f>
        <v>0</v>
      </c>
      <c r="AH3889" s="6">
        <f>Constants!O3776</f>
        <v>0</v>
      </c>
    </row>
    <row r="3890" spans="32:34" ht="18" customHeight="1" x14ac:dyDescent="0.35">
      <c r="AF3890" s="6">
        <f>Constants!M3777</f>
        <v>0</v>
      </c>
      <c r="AG3890" s="6">
        <f>Constants!N3777</f>
        <v>0</v>
      </c>
      <c r="AH3890" s="6">
        <f>Constants!O3777</f>
        <v>0</v>
      </c>
    </row>
    <row r="3891" spans="32:34" ht="18" customHeight="1" x14ac:dyDescent="0.35">
      <c r="AF3891" s="6">
        <f>Constants!M3778</f>
        <v>0</v>
      </c>
      <c r="AG3891" s="6">
        <f>Constants!N3778</f>
        <v>0</v>
      </c>
      <c r="AH3891" s="6">
        <f>Constants!O3778</f>
        <v>0</v>
      </c>
    </row>
    <row r="3892" spans="32:34" ht="18" customHeight="1" x14ac:dyDescent="0.35">
      <c r="AF3892" s="6">
        <f>Constants!M3779</f>
        <v>0</v>
      </c>
      <c r="AG3892" s="6">
        <f>Constants!N3779</f>
        <v>0</v>
      </c>
      <c r="AH3892" s="6">
        <f>Constants!O3779</f>
        <v>0</v>
      </c>
    </row>
    <row r="3893" spans="32:34" ht="18" customHeight="1" x14ac:dyDescent="0.35">
      <c r="AF3893" s="6">
        <f>Constants!M3780</f>
        <v>0</v>
      </c>
      <c r="AG3893" s="6">
        <f>Constants!N3780</f>
        <v>0</v>
      </c>
      <c r="AH3893" s="6">
        <f>Constants!O3780</f>
        <v>0</v>
      </c>
    </row>
    <row r="3894" spans="32:34" ht="18" customHeight="1" x14ac:dyDescent="0.35">
      <c r="AF3894" s="6">
        <f>Constants!M3781</f>
        <v>0</v>
      </c>
      <c r="AG3894" s="6">
        <f>Constants!N3781</f>
        <v>0</v>
      </c>
      <c r="AH3894" s="6">
        <f>Constants!O3781</f>
        <v>0</v>
      </c>
    </row>
    <row r="3895" spans="32:34" ht="18" customHeight="1" x14ac:dyDescent="0.35">
      <c r="AF3895" s="6">
        <f>Constants!M3782</f>
        <v>0</v>
      </c>
      <c r="AG3895" s="6">
        <f>Constants!N3782</f>
        <v>0</v>
      </c>
      <c r="AH3895" s="6">
        <f>Constants!O3782</f>
        <v>0</v>
      </c>
    </row>
    <row r="3896" spans="32:34" ht="18" customHeight="1" x14ac:dyDescent="0.35">
      <c r="AF3896" s="6">
        <f>Constants!M3783</f>
        <v>0</v>
      </c>
      <c r="AG3896" s="6">
        <f>Constants!N3783</f>
        <v>0</v>
      </c>
      <c r="AH3896" s="6">
        <f>Constants!O3783</f>
        <v>0</v>
      </c>
    </row>
    <row r="3897" spans="32:34" ht="18" customHeight="1" x14ac:dyDescent="0.35">
      <c r="AF3897" s="6">
        <f>Constants!M3784</f>
        <v>0</v>
      </c>
      <c r="AG3897" s="6">
        <f>Constants!N3784</f>
        <v>0</v>
      </c>
      <c r="AH3897" s="6">
        <f>Constants!O3784</f>
        <v>0</v>
      </c>
    </row>
    <row r="3898" spans="32:34" ht="18" customHeight="1" x14ac:dyDescent="0.35">
      <c r="AF3898" s="6">
        <f>Constants!M3785</f>
        <v>0</v>
      </c>
      <c r="AG3898" s="6">
        <f>Constants!N3785</f>
        <v>0</v>
      </c>
      <c r="AH3898" s="6">
        <f>Constants!O3785</f>
        <v>0</v>
      </c>
    </row>
    <row r="3899" spans="32:34" ht="18" customHeight="1" x14ac:dyDescent="0.35">
      <c r="AF3899" s="6">
        <f>Constants!M3786</f>
        <v>0</v>
      </c>
      <c r="AG3899" s="6">
        <f>Constants!N3786</f>
        <v>0</v>
      </c>
      <c r="AH3899" s="6">
        <f>Constants!O3786</f>
        <v>0</v>
      </c>
    </row>
    <row r="3900" spans="32:34" ht="18" customHeight="1" x14ac:dyDescent="0.35">
      <c r="AF3900" s="6">
        <f>Constants!M3787</f>
        <v>0</v>
      </c>
      <c r="AG3900" s="6">
        <f>Constants!N3787</f>
        <v>0</v>
      </c>
      <c r="AH3900" s="6">
        <f>Constants!O3787</f>
        <v>0</v>
      </c>
    </row>
    <row r="3901" spans="32:34" ht="18" customHeight="1" x14ac:dyDescent="0.35">
      <c r="AF3901" s="6">
        <f>Constants!M3788</f>
        <v>0</v>
      </c>
      <c r="AG3901" s="6">
        <f>Constants!N3788</f>
        <v>0</v>
      </c>
      <c r="AH3901" s="6">
        <f>Constants!O3788</f>
        <v>0</v>
      </c>
    </row>
    <row r="3902" spans="32:34" ht="18" customHeight="1" x14ac:dyDescent="0.35">
      <c r="AF3902" s="6">
        <f>Constants!M3789</f>
        <v>0</v>
      </c>
      <c r="AG3902" s="6">
        <f>Constants!N3789</f>
        <v>0</v>
      </c>
      <c r="AH3902" s="6">
        <f>Constants!O3789</f>
        <v>0</v>
      </c>
    </row>
    <row r="3903" spans="32:34" ht="18" customHeight="1" x14ac:dyDescent="0.35">
      <c r="AF3903" s="6">
        <f>Constants!M3790</f>
        <v>0</v>
      </c>
      <c r="AG3903" s="6">
        <f>Constants!N3790</f>
        <v>0</v>
      </c>
      <c r="AH3903" s="6">
        <f>Constants!O3790</f>
        <v>0</v>
      </c>
    </row>
    <row r="3904" spans="32:34" ht="18" customHeight="1" x14ac:dyDescent="0.35">
      <c r="AF3904" s="6">
        <f>Constants!M3791</f>
        <v>0</v>
      </c>
      <c r="AG3904" s="6">
        <f>Constants!N3791</f>
        <v>0</v>
      </c>
      <c r="AH3904" s="6">
        <f>Constants!O3791</f>
        <v>0</v>
      </c>
    </row>
    <row r="3905" spans="32:34" ht="18" customHeight="1" x14ac:dyDescent="0.35">
      <c r="AF3905" s="6">
        <f>Constants!M3792</f>
        <v>0</v>
      </c>
      <c r="AG3905" s="6">
        <f>Constants!N3792</f>
        <v>0</v>
      </c>
      <c r="AH3905" s="6">
        <f>Constants!O3792</f>
        <v>0</v>
      </c>
    </row>
    <row r="3906" spans="32:34" ht="18" customHeight="1" x14ac:dyDescent="0.35">
      <c r="AF3906" s="6">
        <f>Constants!M3793</f>
        <v>0</v>
      </c>
      <c r="AG3906" s="6">
        <f>Constants!N3793</f>
        <v>0</v>
      </c>
      <c r="AH3906" s="6">
        <f>Constants!O3793</f>
        <v>0</v>
      </c>
    </row>
    <row r="3907" spans="32:34" ht="18" customHeight="1" x14ac:dyDescent="0.35">
      <c r="AF3907" s="6">
        <f>Constants!M3794</f>
        <v>0</v>
      </c>
      <c r="AG3907" s="6">
        <f>Constants!N3794</f>
        <v>0</v>
      </c>
      <c r="AH3907" s="6">
        <f>Constants!O3794</f>
        <v>0</v>
      </c>
    </row>
    <row r="3908" spans="32:34" ht="18" customHeight="1" x14ac:dyDescent="0.35">
      <c r="AF3908" s="6">
        <f>Constants!M3795</f>
        <v>0</v>
      </c>
      <c r="AG3908" s="6">
        <f>Constants!N3795</f>
        <v>0</v>
      </c>
      <c r="AH3908" s="6">
        <f>Constants!O3795</f>
        <v>0</v>
      </c>
    </row>
    <row r="3909" spans="32:34" ht="18" customHeight="1" x14ac:dyDescent="0.35">
      <c r="AF3909" s="6">
        <f>Constants!M3796</f>
        <v>0</v>
      </c>
      <c r="AG3909" s="6">
        <f>Constants!N3796</f>
        <v>0</v>
      </c>
      <c r="AH3909" s="6">
        <f>Constants!O3796</f>
        <v>0</v>
      </c>
    </row>
    <row r="3910" spans="32:34" ht="18" customHeight="1" x14ac:dyDescent="0.35">
      <c r="AF3910" s="6">
        <f>Constants!M3797</f>
        <v>0</v>
      </c>
      <c r="AG3910" s="6">
        <f>Constants!N3797</f>
        <v>0</v>
      </c>
      <c r="AH3910" s="6">
        <f>Constants!O3797</f>
        <v>0</v>
      </c>
    </row>
    <row r="3911" spans="32:34" ht="18" customHeight="1" x14ac:dyDescent="0.35">
      <c r="AF3911" s="6">
        <f>Constants!M3798</f>
        <v>0</v>
      </c>
      <c r="AG3911" s="6">
        <f>Constants!N3798</f>
        <v>0</v>
      </c>
      <c r="AH3911" s="6">
        <f>Constants!O3798</f>
        <v>0</v>
      </c>
    </row>
    <row r="3912" spans="32:34" ht="18" customHeight="1" x14ac:dyDescent="0.35">
      <c r="AF3912" s="6">
        <f>Constants!M3799</f>
        <v>0</v>
      </c>
      <c r="AG3912" s="6">
        <f>Constants!N3799</f>
        <v>0</v>
      </c>
      <c r="AH3912" s="6">
        <f>Constants!O3799</f>
        <v>0</v>
      </c>
    </row>
    <row r="3913" spans="32:34" ht="18" customHeight="1" x14ac:dyDescent="0.35">
      <c r="AF3913" s="6">
        <f>Constants!M3800</f>
        <v>0</v>
      </c>
      <c r="AG3913" s="6">
        <f>Constants!N3800</f>
        <v>0</v>
      </c>
      <c r="AH3913" s="6">
        <f>Constants!O3800</f>
        <v>0</v>
      </c>
    </row>
    <row r="3914" spans="32:34" ht="18" customHeight="1" x14ac:dyDescent="0.35">
      <c r="AF3914" s="6">
        <f>Constants!M3801</f>
        <v>0</v>
      </c>
      <c r="AG3914" s="6">
        <f>Constants!N3801</f>
        <v>0</v>
      </c>
      <c r="AH3914" s="6">
        <f>Constants!O3801</f>
        <v>0</v>
      </c>
    </row>
    <row r="3915" spans="32:34" ht="18" customHeight="1" x14ac:dyDescent="0.35">
      <c r="AF3915" s="6">
        <f>Constants!M3802</f>
        <v>0</v>
      </c>
      <c r="AG3915" s="6">
        <f>Constants!N3802</f>
        <v>0</v>
      </c>
      <c r="AH3915" s="6">
        <f>Constants!O3802</f>
        <v>0</v>
      </c>
    </row>
    <row r="3916" spans="32:34" ht="18" customHeight="1" x14ac:dyDescent="0.35">
      <c r="AF3916" s="6">
        <f>Constants!M3803</f>
        <v>0</v>
      </c>
      <c r="AG3916" s="6">
        <f>Constants!N3803</f>
        <v>0</v>
      </c>
      <c r="AH3916" s="6">
        <f>Constants!O3803</f>
        <v>0</v>
      </c>
    </row>
    <row r="3917" spans="32:34" ht="18" customHeight="1" x14ac:dyDescent="0.35">
      <c r="AF3917" s="6">
        <f>Constants!M3804</f>
        <v>0</v>
      </c>
      <c r="AG3917" s="6">
        <f>Constants!N3804</f>
        <v>0</v>
      </c>
      <c r="AH3917" s="6">
        <f>Constants!O3804</f>
        <v>0</v>
      </c>
    </row>
    <row r="3918" spans="32:34" ht="18" customHeight="1" x14ac:dyDescent="0.35">
      <c r="AF3918" s="6">
        <f>Constants!M3805</f>
        <v>0</v>
      </c>
      <c r="AG3918" s="6">
        <f>Constants!N3805</f>
        <v>0</v>
      </c>
      <c r="AH3918" s="6">
        <f>Constants!O3805</f>
        <v>0</v>
      </c>
    </row>
    <row r="3919" spans="32:34" ht="18" customHeight="1" x14ac:dyDescent="0.35">
      <c r="AF3919" s="6">
        <f>Constants!M3806</f>
        <v>0</v>
      </c>
      <c r="AG3919" s="6">
        <f>Constants!N3806</f>
        <v>0</v>
      </c>
      <c r="AH3919" s="6">
        <f>Constants!O3806</f>
        <v>0</v>
      </c>
    </row>
    <row r="3920" spans="32:34" ht="18" customHeight="1" x14ac:dyDescent="0.35">
      <c r="AF3920" s="6">
        <f>Constants!M3807</f>
        <v>0</v>
      </c>
      <c r="AG3920" s="6">
        <f>Constants!N3807</f>
        <v>0</v>
      </c>
      <c r="AH3920" s="6">
        <f>Constants!O3807</f>
        <v>0</v>
      </c>
    </row>
    <row r="3921" spans="32:34" ht="18" customHeight="1" x14ac:dyDescent="0.35">
      <c r="AF3921" s="6">
        <f>Constants!M3808</f>
        <v>0</v>
      </c>
      <c r="AG3921" s="6">
        <f>Constants!N3808</f>
        <v>0</v>
      </c>
      <c r="AH3921" s="6">
        <f>Constants!O3808</f>
        <v>0</v>
      </c>
    </row>
    <row r="3922" spans="32:34" ht="18" customHeight="1" x14ac:dyDescent="0.35">
      <c r="AF3922" s="6">
        <f>Constants!M3809</f>
        <v>0</v>
      </c>
      <c r="AG3922" s="6">
        <f>Constants!N3809</f>
        <v>0</v>
      </c>
      <c r="AH3922" s="6">
        <f>Constants!O3809</f>
        <v>0</v>
      </c>
    </row>
    <row r="3923" spans="32:34" ht="18" customHeight="1" x14ac:dyDescent="0.35">
      <c r="AF3923" s="6">
        <f>Constants!M3810</f>
        <v>0</v>
      </c>
      <c r="AG3923" s="6">
        <f>Constants!N3810</f>
        <v>0</v>
      </c>
      <c r="AH3923" s="6">
        <f>Constants!O3810</f>
        <v>0</v>
      </c>
    </row>
    <row r="3924" spans="32:34" ht="18" customHeight="1" x14ac:dyDescent="0.35">
      <c r="AF3924" s="6">
        <f>Constants!M3811</f>
        <v>0</v>
      </c>
      <c r="AG3924" s="6">
        <f>Constants!N3811</f>
        <v>0</v>
      </c>
      <c r="AH3924" s="6">
        <f>Constants!O3811</f>
        <v>0</v>
      </c>
    </row>
    <row r="3925" spans="32:34" ht="18" customHeight="1" x14ac:dyDescent="0.35">
      <c r="AF3925" s="6">
        <f>Constants!M3812</f>
        <v>0</v>
      </c>
      <c r="AG3925" s="6">
        <f>Constants!N3812</f>
        <v>0</v>
      </c>
      <c r="AH3925" s="6">
        <f>Constants!O3812</f>
        <v>0</v>
      </c>
    </row>
    <row r="3926" spans="32:34" ht="18" customHeight="1" x14ac:dyDescent="0.35">
      <c r="AF3926" s="6">
        <f>Constants!M3813</f>
        <v>0</v>
      </c>
      <c r="AG3926" s="6">
        <f>Constants!N3813</f>
        <v>0</v>
      </c>
      <c r="AH3926" s="6">
        <f>Constants!O3813</f>
        <v>0</v>
      </c>
    </row>
    <row r="3927" spans="32:34" ht="18" customHeight="1" x14ac:dyDescent="0.35">
      <c r="AF3927" s="6">
        <f>Constants!M3814</f>
        <v>0</v>
      </c>
      <c r="AG3927" s="6">
        <f>Constants!N3814</f>
        <v>0</v>
      </c>
      <c r="AH3927" s="6">
        <f>Constants!O3814</f>
        <v>0</v>
      </c>
    </row>
    <row r="3928" spans="32:34" ht="18" customHeight="1" x14ac:dyDescent="0.35">
      <c r="AF3928" s="6">
        <f>Constants!M3815</f>
        <v>0</v>
      </c>
      <c r="AG3928" s="6">
        <f>Constants!N3815</f>
        <v>0</v>
      </c>
      <c r="AH3928" s="6">
        <f>Constants!O3815</f>
        <v>0</v>
      </c>
    </row>
    <row r="3929" spans="32:34" ht="18" customHeight="1" x14ac:dyDescent="0.35">
      <c r="AF3929" s="6">
        <f>Constants!M3816</f>
        <v>0</v>
      </c>
      <c r="AG3929" s="6">
        <f>Constants!N3816</f>
        <v>0</v>
      </c>
      <c r="AH3929" s="6">
        <f>Constants!O3816</f>
        <v>0</v>
      </c>
    </row>
    <row r="3930" spans="32:34" ht="18" customHeight="1" x14ac:dyDescent="0.35">
      <c r="AF3930" s="6">
        <f>Constants!M3817</f>
        <v>0</v>
      </c>
      <c r="AG3930" s="6">
        <f>Constants!N3817</f>
        <v>0</v>
      </c>
      <c r="AH3930" s="6">
        <f>Constants!O3817</f>
        <v>0</v>
      </c>
    </row>
    <row r="3931" spans="32:34" ht="18" customHeight="1" x14ac:dyDescent="0.35">
      <c r="AF3931" s="6">
        <f>Constants!M3818</f>
        <v>0</v>
      </c>
      <c r="AG3931" s="6">
        <f>Constants!N3818</f>
        <v>0</v>
      </c>
      <c r="AH3931" s="6">
        <f>Constants!O3818</f>
        <v>0</v>
      </c>
    </row>
    <row r="3932" spans="32:34" ht="18" customHeight="1" x14ac:dyDescent="0.35">
      <c r="AF3932" s="6">
        <f>Constants!M3819</f>
        <v>0</v>
      </c>
      <c r="AG3932" s="6">
        <f>Constants!N3819</f>
        <v>0</v>
      </c>
      <c r="AH3932" s="6">
        <f>Constants!O3819</f>
        <v>0</v>
      </c>
    </row>
    <row r="3933" spans="32:34" ht="18" customHeight="1" x14ac:dyDescent="0.35">
      <c r="AF3933" s="6">
        <f>Constants!M3820</f>
        <v>0</v>
      </c>
      <c r="AG3933" s="6">
        <f>Constants!N3820</f>
        <v>0</v>
      </c>
      <c r="AH3933" s="6">
        <f>Constants!O3820</f>
        <v>0</v>
      </c>
    </row>
    <row r="3934" spans="32:34" ht="18" customHeight="1" x14ac:dyDescent="0.35">
      <c r="AF3934" s="6">
        <f>Constants!M3821</f>
        <v>0</v>
      </c>
      <c r="AG3934" s="6">
        <f>Constants!N3821</f>
        <v>0</v>
      </c>
      <c r="AH3934" s="6">
        <f>Constants!O3821</f>
        <v>0</v>
      </c>
    </row>
    <row r="3935" spans="32:34" ht="18" customHeight="1" x14ac:dyDescent="0.35">
      <c r="AF3935" s="6">
        <f>Constants!M3822</f>
        <v>0</v>
      </c>
      <c r="AG3935" s="6">
        <f>Constants!N3822</f>
        <v>0</v>
      </c>
      <c r="AH3935" s="6">
        <f>Constants!O3822</f>
        <v>0</v>
      </c>
    </row>
    <row r="3936" spans="32:34" ht="18" customHeight="1" x14ac:dyDescent="0.35">
      <c r="AF3936" s="6">
        <f>Constants!M3823</f>
        <v>0</v>
      </c>
      <c r="AG3936" s="6">
        <f>Constants!N3823</f>
        <v>0</v>
      </c>
      <c r="AH3936" s="6">
        <f>Constants!O3823</f>
        <v>0</v>
      </c>
    </row>
    <row r="3937" spans="32:34" ht="18" customHeight="1" x14ac:dyDescent="0.35">
      <c r="AF3937" s="6">
        <f>Constants!M3824</f>
        <v>0</v>
      </c>
      <c r="AG3937" s="6">
        <f>Constants!N3824</f>
        <v>0</v>
      </c>
      <c r="AH3937" s="6">
        <f>Constants!O3824</f>
        <v>0</v>
      </c>
    </row>
    <row r="3938" spans="32:34" ht="18" customHeight="1" x14ac:dyDescent="0.35">
      <c r="AF3938" s="6">
        <f>Constants!M3825</f>
        <v>0</v>
      </c>
      <c r="AG3938" s="6">
        <f>Constants!N3825</f>
        <v>0</v>
      </c>
      <c r="AH3938" s="6">
        <f>Constants!O3825</f>
        <v>0</v>
      </c>
    </row>
    <row r="3939" spans="32:34" ht="18" customHeight="1" x14ac:dyDescent="0.35">
      <c r="AF3939" s="6">
        <f>Constants!M3826</f>
        <v>0</v>
      </c>
      <c r="AG3939" s="6">
        <f>Constants!N3826</f>
        <v>0</v>
      </c>
      <c r="AH3939" s="6">
        <f>Constants!O3826</f>
        <v>0</v>
      </c>
    </row>
    <row r="3940" spans="32:34" ht="18" customHeight="1" x14ac:dyDescent="0.35">
      <c r="AF3940" s="6">
        <f>Constants!M3827</f>
        <v>0</v>
      </c>
      <c r="AG3940" s="6">
        <f>Constants!N3827</f>
        <v>0</v>
      </c>
      <c r="AH3940" s="6">
        <f>Constants!O3827</f>
        <v>0</v>
      </c>
    </row>
    <row r="3941" spans="32:34" ht="18" customHeight="1" x14ac:dyDescent="0.35">
      <c r="AF3941" s="6">
        <f>Constants!M3828</f>
        <v>0</v>
      </c>
      <c r="AG3941" s="6">
        <f>Constants!N3828</f>
        <v>0</v>
      </c>
      <c r="AH3941" s="6">
        <f>Constants!O3828</f>
        <v>0</v>
      </c>
    </row>
    <row r="3942" spans="32:34" ht="18" customHeight="1" x14ac:dyDescent="0.35">
      <c r="AF3942" s="6">
        <f>Constants!M3829</f>
        <v>0</v>
      </c>
      <c r="AG3942" s="6">
        <f>Constants!N3829</f>
        <v>0</v>
      </c>
      <c r="AH3942" s="6">
        <f>Constants!O3829</f>
        <v>0</v>
      </c>
    </row>
    <row r="3943" spans="32:34" ht="18" customHeight="1" x14ac:dyDescent="0.35">
      <c r="AF3943" s="6">
        <f>Constants!M3830</f>
        <v>0</v>
      </c>
      <c r="AG3943" s="6">
        <f>Constants!N3830</f>
        <v>0</v>
      </c>
      <c r="AH3943" s="6">
        <f>Constants!O3830</f>
        <v>0</v>
      </c>
    </row>
    <row r="3944" spans="32:34" ht="18" customHeight="1" x14ac:dyDescent="0.35">
      <c r="AF3944" s="6">
        <f>Constants!M3831</f>
        <v>0</v>
      </c>
      <c r="AG3944" s="6">
        <f>Constants!N3831</f>
        <v>0</v>
      </c>
      <c r="AH3944" s="6">
        <f>Constants!O3831</f>
        <v>0</v>
      </c>
    </row>
    <row r="3945" spans="32:34" ht="18" customHeight="1" x14ac:dyDescent="0.35">
      <c r="AF3945" s="6">
        <f>Constants!M3832</f>
        <v>0</v>
      </c>
      <c r="AG3945" s="6">
        <f>Constants!N3832</f>
        <v>0</v>
      </c>
      <c r="AH3945" s="6">
        <f>Constants!O3832</f>
        <v>0</v>
      </c>
    </row>
    <row r="3946" spans="32:34" ht="18" customHeight="1" x14ac:dyDescent="0.35">
      <c r="AF3946" s="6">
        <f>Constants!M3833</f>
        <v>0</v>
      </c>
      <c r="AG3946" s="6">
        <f>Constants!N3833</f>
        <v>0</v>
      </c>
      <c r="AH3946" s="6">
        <f>Constants!O3833</f>
        <v>0</v>
      </c>
    </row>
    <row r="3947" spans="32:34" ht="18" customHeight="1" x14ac:dyDescent="0.35">
      <c r="AF3947" s="6">
        <f>Constants!M3834</f>
        <v>0</v>
      </c>
      <c r="AG3947" s="6">
        <f>Constants!N3834</f>
        <v>0</v>
      </c>
      <c r="AH3947" s="6">
        <f>Constants!O3834</f>
        <v>0</v>
      </c>
    </row>
    <row r="3948" spans="32:34" ht="18" customHeight="1" x14ac:dyDescent="0.35">
      <c r="AF3948" s="6">
        <f>Constants!M3835</f>
        <v>0</v>
      </c>
      <c r="AG3948" s="6">
        <f>Constants!N3835</f>
        <v>0</v>
      </c>
      <c r="AH3948" s="6">
        <f>Constants!O3835</f>
        <v>0</v>
      </c>
    </row>
    <row r="3949" spans="32:34" ht="18" customHeight="1" x14ac:dyDescent="0.35">
      <c r="AF3949" s="6">
        <f>Constants!M3836</f>
        <v>0</v>
      </c>
      <c r="AG3949" s="6">
        <f>Constants!N3836</f>
        <v>0</v>
      </c>
      <c r="AH3949" s="6">
        <f>Constants!O3836</f>
        <v>0</v>
      </c>
    </row>
    <row r="3950" spans="32:34" ht="18" customHeight="1" x14ac:dyDescent="0.35">
      <c r="AF3950" s="6">
        <f>Constants!M3837</f>
        <v>0</v>
      </c>
      <c r="AG3950" s="6">
        <f>Constants!N3837</f>
        <v>0</v>
      </c>
      <c r="AH3950" s="6">
        <f>Constants!O3837</f>
        <v>0</v>
      </c>
    </row>
    <row r="3951" spans="32:34" ht="18" customHeight="1" x14ac:dyDescent="0.35">
      <c r="AF3951" s="6">
        <f>Constants!M3838</f>
        <v>0</v>
      </c>
      <c r="AG3951" s="6">
        <f>Constants!N3838</f>
        <v>0</v>
      </c>
      <c r="AH3951" s="6">
        <f>Constants!O3838</f>
        <v>0</v>
      </c>
    </row>
    <row r="3952" spans="32:34" ht="18" customHeight="1" x14ac:dyDescent="0.35">
      <c r="AF3952" s="6">
        <f>Constants!M3839</f>
        <v>0</v>
      </c>
      <c r="AG3952" s="6">
        <f>Constants!N3839</f>
        <v>0</v>
      </c>
      <c r="AH3952" s="6">
        <f>Constants!O3839</f>
        <v>0</v>
      </c>
    </row>
    <row r="3953" spans="32:34" ht="18" customHeight="1" x14ac:dyDescent="0.35">
      <c r="AF3953" s="6">
        <f>Constants!M3840</f>
        <v>0</v>
      </c>
      <c r="AG3953" s="6">
        <f>Constants!N3840</f>
        <v>0</v>
      </c>
      <c r="AH3953" s="6">
        <f>Constants!O3840</f>
        <v>0</v>
      </c>
    </row>
    <row r="3954" spans="32:34" ht="18" customHeight="1" x14ac:dyDescent="0.35">
      <c r="AF3954" s="6">
        <f>Constants!M3841</f>
        <v>0</v>
      </c>
      <c r="AG3954" s="6">
        <f>Constants!N3841</f>
        <v>0</v>
      </c>
      <c r="AH3954" s="6">
        <f>Constants!O3841</f>
        <v>0</v>
      </c>
    </row>
    <row r="3955" spans="32:34" ht="18" customHeight="1" x14ac:dyDescent="0.35">
      <c r="AF3955" s="6">
        <f>Constants!M3842</f>
        <v>0</v>
      </c>
      <c r="AG3955" s="6">
        <f>Constants!N3842</f>
        <v>0</v>
      </c>
      <c r="AH3955" s="6">
        <f>Constants!O3842</f>
        <v>0</v>
      </c>
    </row>
    <row r="3956" spans="32:34" ht="18" customHeight="1" x14ac:dyDescent="0.35">
      <c r="AF3956" s="6">
        <f>Constants!M3843</f>
        <v>0</v>
      </c>
      <c r="AG3956" s="6">
        <f>Constants!N3843</f>
        <v>0</v>
      </c>
      <c r="AH3956" s="6">
        <f>Constants!O3843</f>
        <v>0</v>
      </c>
    </row>
    <row r="3957" spans="32:34" ht="18" customHeight="1" x14ac:dyDescent="0.35">
      <c r="AF3957" s="6">
        <f>Constants!M3844</f>
        <v>0</v>
      </c>
      <c r="AG3957" s="6">
        <f>Constants!N3844</f>
        <v>0</v>
      </c>
      <c r="AH3957" s="6">
        <f>Constants!O3844</f>
        <v>0</v>
      </c>
    </row>
    <row r="3958" spans="32:34" ht="18" customHeight="1" x14ac:dyDescent="0.35">
      <c r="AF3958" s="6">
        <f>Constants!M3845</f>
        <v>0</v>
      </c>
      <c r="AG3958" s="6">
        <f>Constants!N3845</f>
        <v>0</v>
      </c>
      <c r="AH3958" s="6">
        <f>Constants!O3845</f>
        <v>0</v>
      </c>
    </row>
    <row r="3959" spans="32:34" ht="18" customHeight="1" x14ac:dyDescent="0.35">
      <c r="AF3959" s="6">
        <f>Constants!M3846</f>
        <v>0</v>
      </c>
      <c r="AG3959" s="6">
        <f>Constants!N3846</f>
        <v>0</v>
      </c>
      <c r="AH3959" s="6">
        <f>Constants!O3846</f>
        <v>0</v>
      </c>
    </row>
    <row r="3960" spans="32:34" ht="18" customHeight="1" x14ac:dyDescent="0.35">
      <c r="AF3960" s="6">
        <f>Constants!M3847</f>
        <v>0</v>
      </c>
      <c r="AG3960" s="6">
        <f>Constants!N3847</f>
        <v>0</v>
      </c>
      <c r="AH3960" s="6">
        <f>Constants!O3847</f>
        <v>0</v>
      </c>
    </row>
    <row r="3961" spans="32:34" ht="18" customHeight="1" x14ac:dyDescent="0.35">
      <c r="AF3961" s="6">
        <f>Constants!M3848</f>
        <v>0</v>
      </c>
      <c r="AG3961" s="6">
        <f>Constants!N3848</f>
        <v>0</v>
      </c>
      <c r="AH3961" s="6">
        <f>Constants!O3848</f>
        <v>0</v>
      </c>
    </row>
    <row r="3962" spans="32:34" ht="18" customHeight="1" x14ac:dyDescent="0.35">
      <c r="AF3962" s="6">
        <f>Constants!M3849</f>
        <v>0</v>
      </c>
      <c r="AG3962" s="6">
        <f>Constants!N3849</f>
        <v>0</v>
      </c>
      <c r="AH3962" s="6">
        <f>Constants!O3849</f>
        <v>0</v>
      </c>
    </row>
    <row r="3963" spans="32:34" ht="18" customHeight="1" x14ac:dyDescent="0.35">
      <c r="AF3963" s="6">
        <f>Constants!M3850</f>
        <v>0</v>
      </c>
      <c r="AG3963" s="6">
        <f>Constants!N3850</f>
        <v>0</v>
      </c>
      <c r="AH3963" s="6">
        <f>Constants!O3850</f>
        <v>0</v>
      </c>
    </row>
    <row r="3964" spans="32:34" ht="18" customHeight="1" x14ac:dyDescent="0.35">
      <c r="AF3964" s="6">
        <f>Constants!M3851</f>
        <v>0</v>
      </c>
      <c r="AG3964" s="6">
        <f>Constants!N3851</f>
        <v>0</v>
      </c>
      <c r="AH3964" s="6">
        <f>Constants!O3851</f>
        <v>0</v>
      </c>
    </row>
    <row r="3965" spans="32:34" ht="18" customHeight="1" x14ac:dyDescent="0.35">
      <c r="AF3965" s="6">
        <f>Constants!M3852</f>
        <v>0</v>
      </c>
      <c r="AG3965" s="6">
        <f>Constants!N3852</f>
        <v>0</v>
      </c>
      <c r="AH3965" s="6">
        <f>Constants!O3852</f>
        <v>0</v>
      </c>
    </row>
    <row r="3966" spans="32:34" ht="18" customHeight="1" x14ac:dyDescent="0.35">
      <c r="AF3966" s="6">
        <f>Constants!M3853</f>
        <v>0</v>
      </c>
      <c r="AG3966" s="6">
        <f>Constants!N3853</f>
        <v>0</v>
      </c>
      <c r="AH3966" s="6">
        <f>Constants!O3853</f>
        <v>0</v>
      </c>
    </row>
    <row r="3967" spans="32:34" ht="18" customHeight="1" x14ac:dyDescent="0.35">
      <c r="AF3967" s="6">
        <f>Constants!M3854</f>
        <v>0</v>
      </c>
      <c r="AG3967" s="6">
        <f>Constants!N3854</f>
        <v>0</v>
      </c>
      <c r="AH3967" s="6">
        <f>Constants!O3854</f>
        <v>0</v>
      </c>
    </row>
    <row r="3968" spans="32:34" ht="18" customHeight="1" x14ac:dyDescent="0.35">
      <c r="AF3968" s="6">
        <f>Constants!M3855</f>
        <v>0</v>
      </c>
      <c r="AG3968" s="6">
        <f>Constants!N3855</f>
        <v>0</v>
      </c>
      <c r="AH3968" s="6">
        <f>Constants!O3855</f>
        <v>0</v>
      </c>
    </row>
    <row r="3969" spans="32:34" ht="18" customHeight="1" x14ac:dyDescent="0.35">
      <c r="AF3969" s="6">
        <f>Constants!M3856</f>
        <v>0</v>
      </c>
      <c r="AG3969" s="6">
        <f>Constants!N3856</f>
        <v>0</v>
      </c>
      <c r="AH3969" s="6">
        <f>Constants!O3856</f>
        <v>0</v>
      </c>
    </row>
    <row r="3970" spans="32:34" ht="18" customHeight="1" x14ac:dyDescent="0.35">
      <c r="AF3970" s="6">
        <f>Constants!M3857</f>
        <v>0</v>
      </c>
      <c r="AG3970" s="6">
        <f>Constants!N3857</f>
        <v>0</v>
      </c>
      <c r="AH3970" s="6">
        <f>Constants!O3857</f>
        <v>0</v>
      </c>
    </row>
    <row r="3971" spans="32:34" ht="18" customHeight="1" x14ac:dyDescent="0.35">
      <c r="AF3971" s="6">
        <f>Constants!M3858</f>
        <v>0</v>
      </c>
      <c r="AG3971" s="6">
        <f>Constants!N3858</f>
        <v>0</v>
      </c>
      <c r="AH3971" s="6">
        <f>Constants!O3858</f>
        <v>0</v>
      </c>
    </row>
    <row r="3972" spans="32:34" ht="18" customHeight="1" x14ac:dyDescent="0.35">
      <c r="AF3972" s="6">
        <f>Constants!M3859</f>
        <v>0</v>
      </c>
      <c r="AG3972" s="6">
        <f>Constants!N3859</f>
        <v>0</v>
      </c>
      <c r="AH3972" s="6">
        <f>Constants!O3859</f>
        <v>0</v>
      </c>
    </row>
    <row r="3973" spans="32:34" ht="18" customHeight="1" x14ac:dyDescent="0.35">
      <c r="AF3973" s="6">
        <f>Constants!M3860</f>
        <v>0</v>
      </c>
      <c r="AG3973" s="6">
        <f>Constants!N3860</f>
        <v>0</v>
      </c>
      <c r="AH3973" s="6">
        <f>Constants!O3860</f>
        <v>0</v>
      </c>
    </row>
    <row r="3974" spans="32:34" ht="18" customHeight="1" x14ac:dyDescent="0.35">
      <c r="AF3974" s="6">
        <f>Constants!M3861</f>
        <v>0</v>
      </c>
      <c r="AG3974" s="6">
        <f>Constants!N3861</f>
        <v>0</v>
      </c>
      <c r="AH3974" s="6">
        <f>Constants!O3861</f>
        <v>0</v>
      </c>
    </row>
    <row r="3975" spans="32:34" ht="18" customHeight="1" x14ac:dyDescent="0.35">
      <c r="AF3975" s="6">
        <f>Constants!M3862</f>
        <v>0</v>
      </c>
      <c r="AG3975" s="6">
        <f>Constants!N3862</f>
        <v>0</v>
      </c>
      <c r="AH3975" s="6">
        <f>Constants!O3862</f>
        <v>0</v>
      </c>
    </row>
    <row r="3976" spans="32:34" ht="18" customHeight="1" x14ac:dyDescent="0.35">
      <c r="AF3976" s="6">
        <f>Constants!M3863</f>
        <v>0</v>
      </c>
      <c r="AG3976" s="6">
        <f>Constants!N3863</f>
        <v>0</v>
      </c>
      <c r="AH3976" s="6">
        <f>Constants!O3863</f>
        <v>0</v>
      </c>
    </row>
    <row r="3977" spans="32:34" ht="18" customHeight="1" x14ac:dyDescent="0.35">
      <c r="AF3977" s="6">
        <f>Constants!M3864</f>
        <v>0</v>
      </c>
      <c r="AG3977" s="6">
        <f>Constants!N3864</f>
        <v>0</v>
      </c>
      <c r="AH3977" s="6">
        <f>Constants!O3864</f>
        <v>0</v>
      </c>
    </row>
    <row r="3978" spans="32:34" ht="18" customHeight="1" x14ac:dyDescent="0.35">
      <c r="AF3978" s="6">
        <f>Constants!M3865</f>
        <v>0</v>
      </c>
      <c r="AG3978" s="6">
        <f>Constants!N3865</f>
        <v>0</v>
      </c>
      <c r="AH3978" s="6">
        <f>Constants!O3865</f>
        <v>0</v>
      </c>
    </row>
    <row r="3979" spans="32:34" ht="18" customHeight="1" x14ac:dyDescent="0.35">
      <c r="AF3979" s="6">
        <f>Constants!M3866</f>
        <v>0</v>
      </c>
      <c r="AG3979" s="6">
        <f>Constants!N3866</f>
        <v>0</v>
      </c>
      <c r="AH3979" s="6">
        <f>Constants!O3866</f>
        <v>0</v>
      </c>
    </row>
    <row r="3980" spans="32:34" ht="18" customHeight="1" x14ac:dyDescent="0.35">
      <c r="AF3980" s="6">
        <f>Constants!M3867</f>
        <v>0</v>
      </c>
      <c r="AG3980" s="6">
        <f>Constants!N3867</f>
        <v>0</v>
      </c>
      <c r="AH3980" s="6">
        <f>Constants!O3867</f>
        <v>0</v>
      </c>
    </row>
    <row r="3981" spans="32:34" ht="18" customHeight="1" x14ac:dyDescent="0.35">
      <c r="AF3981" s="6">
        <f>Constants!M3868</f>
        <v>0</v>
      </c>
      <c r="AG3981" s="6">
        <f>Constants!N3868</f>
        <v>0</v>
      </c>
      <c r="AH3981" s="6">
        <f>Constants!O3868</f>
        <v>0</v>
      </c>
    </row>
    <row r="3982" spans="32:34" ht="18" customHeight="1" x14ac:dyDescent="0.35">
      <c r="AF3982" s="6">
        <f>Constants!M3869</f>
        <v>0</v>
      </c>
      <c r="AG3982" s="6">
        <f>Constants!N3869</f>
        <v>0</v>
      </c>
      <c r="AH3982" s="6">
        <f>Constants!O3869</f>
        <v>0</v>
      </c>
    </row>
    <row r="3983" spans="32:34" ht="18" customHeight="1" x14ac:dyDescent="0.35">
      <c r="AF3983" s="6">
        <f>Constants!M3870</f>
        <v>0</v>
      </c>
      <c r="AG3983" s="6">
        <f>Constants!N3870</f>
        <v>0</v>
      </c>
      <c r="AH3983" s="6">
        <f>Constants!O3870</f>
        <v>0</v>
      </c>
    </row>
    <row r="3984" spans="32:34" ht="18" customHeight="1" x14ac:dyDescent="0.35">
      <c r="AF3984" s="6">
        <f>Constants!M3871</f>
        <v>0</v>
      </c>
      <c r="AG3984" s="6">
        <f>Constants!N3871</f>
        <v>0</v>
      </c>
      <c r="AH3984" s="6">
        <f>Constants!O3871</f>
        <v>0</v>
      </c>
    </row>
    <row r="3985" spans="32:34" ht="18" customHeight="1" x14ac:dyDescent="0.35">
      <c r="AF3985" s="6">
        <f>Constants!M3872</f>
        <v>0</v>
      </c>
      <c r="AG3985" s="6">
        <f>Constants!N3872</f>
        <v>0</v>
      </c>
      <c r="AH3985" s="6">
        <f>Constants!O3872</f>
        <v>0</v>
      </c>
    </row>
    <row r="3986" spans="32:34" ht="18" customHeight="1" x14ac:dyDescent="0.35">
      <c r="AF3986" s="6">
        <f>Constants!M3873</f>
        <v>0</v>
      </c>
      <c r="AG3986" s="6">
        <f>Constants!N3873</f>
        <v>0</v>
      </c>
      <c r="AH3986" s="6">
        <f>Constants!O3873</f>
        <v>0</v>
      </c>
    </row>
    <row r="3987" spans="32:34" ht="18" customHeight="1" x14ac:dyDescent="0.35">
      <c r="AF3987" s="6">
        <f>Constants!M3874</f>
        <v>0</v>
      </c>
      <c r="AG3987" s="6">
        <f>Constants!N3874</f>
        <v>0</v>
      </c>
      <c r="AH3987" s="6">
        <f>Constants!O3874</f>
        <v>0</v>
      </c>
    </row>
    <row r="3988" spans="32:34" ht="18" customHeight="1" x14ac:dyDescent="0.35">
      <c r="AF3988" s="6">
        <f>Constants!M3875</f>
        <v>0</v>
      </c>
      <c r="AG3988" s="6">
        <f>Constants!N3875</f>
        <v>0</v>
      </c>
      <c r="AH3988" s="6">
        <f>Constants!O3875</f>
        <v>0</v>
      </c>
    </row>
    <row r="3989" spans="32:34" ht="18" customHeight="1" x14ac:dyDescent="0.35">
      <c r="AF3989" s="6">
        <f>Constants!M3876</f>
        <v>0</v>
      </c>
      <c r="AG3989" s="6">
        <f>Constants!N3876</f>
        <v>0</v>
      </c>
      <c r="AH3989" s="6">
        <f>Constants!O3876</f>
        <v>0</v>
      </c>
    </row>
    <row r="3990" spans="32:34" ht="18" customHeight="1" x14ac:dyDescent="0.35">
      <c r="AF3990" s="6">
        <f>Constants!M3877</f>
        <v>0</v>
      </c>
      <c r="AG3990" s="6">
        <f>Constants!N3877</f>
        <v>0</v>
      </c>
      <c r="AH3990" s="6">
        <f>Constants!O3877</f>
        <v>0</v>
      </c>
    </row>
    <row r="3991" spans="32:34" ht="18" customHeight="1" x14ac:dyDescent="0.35">
      <c r="AF3991" s="6">
        <f>Constants!M3878</f>
        <v>0</v>
      </c>
      <c r="AG3991" s="6">
        <f>Constants!N3878</f>
        <v>0</v>
      </c>
      <c r="AH3991" s="6">
        <f>Constants!O3878</f>
        <v>0</v>
      </c>
    </row>
    <row r="3992" spans="32:34" ht="18" customHeight="1" x14ac:dyDescent="0.35">
      <c r="AF3992" s="6">
        <f>Constants!M3879</f>
        <v>0</v>
      </c>
      <c r="AG3992" s="6">
        <f>Constants!N3879</f>
        <v>0</v>
      </c>
      <c r="AH3992" s="6">
        <f>Constants!O3879</f>
        <v>0</v>
      </c>
    </row>
    <row r="3993" spans="32:34" ht="18" customHeight="1" x14ac:dyDescent="0.35">
      <c r="AF3993" s="6">
        <f>Constants!M3880</f>
        <v>0</v>
      </c>
      <c r="AG3993" s="6">
        <f>Constants!N3880</f>
        <v>0</v>
      </c>
      <c r="AH3993" s="6">
        <f>Constants!O3880</f>
        <v>0</v>
      </c>
    </row>
    <row r="3994" spans="32:34" ht="18" customHeight="1" x14ac:dyDescent="0.35">
      <c r="AF3994" s="6">
        <f>Constants!M3881</f>
        <v>0</v>
      </c>
      <c r="AG3994" s="6">
        <f>Constants!N3881</f>
        <v>0</v>
      </c>
      <c r="AH3994" s="6">
        <f>Constants!O3881</f>
        <v>0</v>
      </c>
    </row>
    <row r="3995" spans="32:34" ht="18" customHeight="1" x14ac:dyDescent="0.35">
      <c r="AF3995" s="6">
        <f>Constants!M3882</f>
        <v>0</v>
      </c>
      <c r="AG3995" s="6">
        <f>Constants!N3882</f>
        <v>0</v>
      </c>
      <c r="AH3995" s="6">
        <f>Constants!O3882</f>
        <v>0</v>
      </c>
    </row>
    <row r="3996" spans="32:34" ht="18" customHeight="1" x14ac:dyDescent="0.35">
      <c r="AF3996" s="6">
        <f>Constants!M3883</f>
        <v>0</v>
      </c>
      <c r="AG3996" s="6">
        <f>Constants!N3883</f>
        <v>0</v>
      </c>
      <c r="AH3996" s="6">
        <f>Constants!O3883</f>
        <v>0</v>
      </c>
    </row>
    <row r="3997" spans="32:34" ht="18" customHeight="1" x14ac:dyDescent="0.35">
      <c r="AF3997" s="6">
        <f>Constants!M3884</f>
        <v>0</v>
      </c>
      <c r="AG3997" s="6">
        <f>Constants!N3884</f>
        <v>0</v>
      </c>
      <c r="AH3997" s="6">
        <f>Constants!O3884</f>
        <v>0</v>
      </c>
    </row>
    <row r="3998" spans="32:34" ht="18" customHeight="1" x14ac:dyDescent="0.35">
      <c r="AF3998" s="6">
        <f>Constants!M3885</f>
        <v>0</v>
      </c>
      <c r="AG3998" s="6">
        <f>Constants!N3885</f>
        <v>0</v>
      </c>
      <c r="AH3998" s="6">
        <f>Constants!O3885</f>
        <v>0</v>
      </c>
    </row>
    <row r="3999" spans="32:34" ht="18" customHeight="1" x14ac:dyDescent="0.35">
      <c r="AF3999" s="6">
        <f>Constants!M3886</f>
        <v>0</v>
      </c>
      <c r="AG3999" s="6">
        <f>Constants!N3886</f>
        <v>0</v>
      </c>
      <c r="AH3999" s="6">
        <f>Constants!O3886</f>
        <v>0</v>
      </c>
    </row>
    <row r="4000" spans="32:34" ht="18" customHeight="1" x14ac:dyDescent="0.35">
      <c r="AF4000" s="6">
        <f>Constants!M3887</f>
        <v>0</v>
      </c>
      <c r="AG4000" s="6">
        <f>Constants!N3887</f>
        <v>0</v>
      </c>
      <c r="AH4000" s="6">
        <f>Constants!O3887</f>
        <v>0</v>
      </c>
    </row>
    <row r="4001" spans="32:34" ht="18" customHeight="1" x14ac:dyDescent="0.35">
      <c r="AF4001" s="6">
        <f>Constants!M3888</f>
        <v>0</v>
      </c>
      <c r="AG4001" s="6">
        <f>Constants!N3888</f>
        <v>0</v>
      </c>
      <c r="AH4001" s="6">
        <f>Constants!O3888</f>
        <v>0</v>
      </c>
    </row>
    <row r="4002" spans="32:34" ht="18" customHeight="1" x14ac:dyDescent="0.35">
      <c r="AF4002" s="6">
        <f>Constants!M3889</f>
        <v>0</v>
      </c>
      <c r="AG4002" s="6">
        <f>Constants!N3889</f>
        <v>0</v>
      </c>
      <c r="AH4002" s="6">
        <f>Constants!O3889</f>
        <v>0</v>
      </c>
    </row>
    <row r="4003" spans="32:34" ht="18" customHeight="1" x14ac:dyDescent="0.35">
      <c r="AF4003" s="6">
        <f>Constants!M3890</f>
        <v>0</v>
      </c>
      <c r="AG4003" s="6">
        <f>Constants!N3890</f>
        <v>0</v>
      </c>
      <c r="AH4003" s="6">
        <f>Constants!O3890</f>
        <v>0</v>
      </c>
    </row>
    <row r="4004" spans="32:34" ht="18" customHeight="1" x14ac:dyDescent="0.35">
      <c r="AF4004" s="6">
        <f>Constants!M3891</f>
        <v>0</v>
      </c>
      <c r="AG4004" s="6">
        <f>Constants!N3891</f>
        <v>0</v>
      </c>
      <c r="AH4004" s="6">
        <f>Constants!O3891</f>
        <v>0</v>
      </c>
    </row>
    <row r="4005" spans="32:34" ht="18" customHeight="1" x14ac:dyDescent="0.35">
      <c r="AF4005" s="6">
        <f>Constants!M3892</f>
        <v>0</v>
      </c>
      <c r="AG4005" s="6">
        <f>Constants!N3892</f>
        <v>0</v>
      </c>
      <c r="AH4005" s="6">
        <f>Constants!O3892</f>
        <v>0</v>
      </c>
    </row>
    <row r="4006" spans="32:34" ht="18" customHeight="1" x14ac:dyDescent="0.35">
      <c r="AF4006" s="6">
        <f>Constants!M3893</f>
        <v>0</v>
      </c>
      <c r="AG4006" s="6">
        <f>Constants!N3893</f>
        <v>0</v>
      </c>
      <c r="AH4006" s="6">
        <f>Constants!O3893</f>
        <v>0</v>
      </c>
    </row>
    <row r="4007" spans="32:34" ht="18" customHeight="1" x14ac:dyDescent="0.35">
      <c r="AF4007" s="6">
        <f>Constants!M3894</f>
        <v>0</v>
      </c>
      <c r="AG4007" s="6">
        <f>Constants!N3894</f>
        <v>0</v>
      </c>
      <c r="AH4007" s="6">
        <f>Constants!O3894</f>
        <v>0</v>
      </c>
    </row>
    <row r="4008" spans="32:34" ht="18" customHeight="1" x14ac:dyDescent="0.35">
      <c r="AF4008" s="6">
        <f>Constants!M3895</f>
        <v>0</v>
      </c>
      <c r="AG4008" s="6">
        <f>Constants!N3895</f>
        <v>0</v>
      </c>
      <c r="AH4008" s="6">
        <f>Constants!O3895</f>
        <v>0</v>
      </c>
    </row>
    <row r="4009" spans="32:34" ht="18" customHeight="1" x14ac:dyDescent="0.35">
      <c r="AF4009" s="6">
        <f>Constants!M3896</f>
        <v>0</v>
      </c>
      <c r="AG4009" s="6">
        <f>Constants!N3896</f>
        <v>0</v>
      </c>
      <c r="AH4009" s="6">
        <f>Constants!O3896</f>
        <v>0</v>
      </c>
    </row>
    <row r="4010" spans="32:34" ht="18" customHeight="1" x14ac:dyDescent="0.35">
      <c r="AF4010" s="6">
        <f>Constants!M3897</f>
        <v>0</v>
      </c>
      <c r="AG4010" s="6">
        <f>Constants!N3897</f>
        <v>0</v>
      </c>
      <c r="AH4010" s="6">
        <f>Constants!O3897</f>
        <v>0</v>
      </c>
    </row>
    <row r="4011" spans="32:34" ht="18" customHeight="1" x14ac:dyDescent="0.35">
      <c r="AF4011" s="6">
        <f>Constants!M3898</f>
        <v>0</v>
      </c>
      <c r="AG4011" s="6">
        <f>Constants!N3898</f>
        <v>0</v>
      </c>
      <c r="AH4011" s="6">
        <f>Constants!O3898</f>
        <v>0</v>
      </c>
    </row>
    <row r="4012" spans="32:34" ht="18" customHeight="1" x14ac:dyDescent="0.35">
      <c r="AF4012" s="6">
        <f>Constants!M3899</f>
        <v>0</v>
      </c>
      <c r="AG4012" s="6">
        <f>Constants!N3899</f>
        <v>0</v>
      </c>
      <c r="AH4012" s="6">
        <f>Constants!O3899</f>
        <v>0</v>
      </c>
    </row>
    <row r="4013" spans="32:34" ht="18" customHeight="1" x14ac:dyDescent="0.35">
      <c r="AF4013" s="6">
        <f>Constants!M3900</f>
        <v>0</v>
      </c>
      <c r="AG4013" s="6">
        <f>Constants!N3900</f>
        <v>0</v>
      </c>
      <c r="AH4013" s="6">
        <f>Constants!O3900</f>
        <v>0</v>
      </c>
    </row>
    <row r="4014" spans="32:34" ht="18" customHeight="1" x14ac:dyDescent="0.35">
      <c r="AF4014" s="6">
        <f>Constants!M3901</f>
        <v>0</v>
      </c>
      <c r="AG4014" s="6">
        <f>Constants!N3901</f>
        <v>0</v>
      </c>
      <c r="AH4014" s="6">
        <f>Constants!O3901</f>
        <v>0</v>
      </c>
    </row>
    <row r="4015" spans="32:34" ht="18" customHeight="1" x14ac:dyDescent="0.35">
      <c r="AF4015" s="6">
        <f>Constants!M3902</f>
        <v>0</v>
      </c>
      <c r="AG4015" s="6">
        <f>Constants!N3902</f>
        <v>0</v>
      </c>
      <c r="AH4015" s="6">
        <f>Constants!O3902</f>
        <v>0</v>
      </c>
    </row>
    <row r="4016" spans="32:34" ht="18" customHeight="1" x14ac:dyDescent="0.35">
      <c r="AF4016" s="6">
        <f>Constants!M3903</f>
        <v>0</v>
      </c>
      <c r="AG4016" s="6">
        <f>Constants!N3903</f>
        <v>0</v>
      </c>
      <c r="AH4016" s="6">
        <f>Constants!O3903</f>
        <v>0</v>
      </c>
    </row>
    <row r="4017" spans="32:34" ht="18" customHeight="1" x14ac:dyDescent="0.35">
      <c r="AF4017" s="6">
        <f>Constants!M3904</f>
        <v>0</v>
      </c>
      <c r="AG4017" s="6">
        <f>Constants!N3904</f>
        <v>0</v>
      </c>
      <c r="AH4017" s="6">
        <f>Constants!O3904</f>
        <v>0</v>
      </c>
    </row>
    <row r="4018" spans="32:34" ht="18" customHeight="1" x14ac:dyDescent="0.35">
      <c r="AF4018" s="6">
        <f>Constants!M3905</f>
        <v>0</v>
      </c>
      <c r="AG4018" s="6">
        <f>Constants!N3905</f>
        <v>0</v>
      </c>
      <c r="AH4018" s="6">
        <f>Constants!O3905</f>
        <v>0</v>
      </c>
    </row>
    <row r="4019" spans="32:34" ht="18" customHeight="1" x14ac:dyDescent="0.35">
      <c r="AF4019" s="6">
        <f>Constants!M3906</f>
        <v>0</v>
      </c>
      <c r="AG4019" s="6">
        <f>Constants!N3906</f>
        <v>0</v>
      </c>
      <c r="AH4019" s="6">
        <f>Constants!O3906</f>
        <v>0</v>
      </c>
    </row>
    <row r="4020" spans="32:34" ht="18" customHeight="1" x14ac:dyDescent="0.35">
      <c r="AF4020" s="6">
        <f>Constants!M3907</f>
        <v>0</v>
      </c>
      <c r="AG4020" s="6">
        <f>Constants!N3907</f>
        <v>0</v>
      </c>
      <c r="AH4020" s="6">
        <f>Constants!O3907</f>
        <v>0</v>
      </c>
    </row>
    <row r="4021" spans="32:34" ht="18" customHeight="1" x14ac:dyDescent="0.35">
      <c r="AF4021" s="6">
        <f>Constants!M3908</f>
        <v>0</v>
      </c>
      <c r="AG4021" s="6">
        <f>Constants!N3908</f>
        <v>0</v>
      </c>
      <c r="AH4021" s="6">
        <f>Constants!O3908</f>
        <v>0</v>
      </c>
    </row>
    <row r="4022" spans="32:34" ht="18" customHeight="1" x14ac:dyDescent="0.35">
      <c r="AF4022" s="6">
        <f>Constants!M3909</f>
        <v>0</v>
      </c>
      <c r="AG4022" s="6">
        <f>Constants!N3909</f>
        <v>0</v>
      </c>
      <c r="AH4022" s="6">
        <f>Constants!O3909</f>
        <v>0</v>
      </c>
    </row>
    <row r="4023" spans="32:34" ht="18" customHeight="1" x14ac:dyDescent="0.35">
      <c r="AF4023" s="6">
        <f>Constants!M3910</f>
        <v>0</v>
      </c>
      <c r="AG4023" s="6">
        <f>Constants!N3910</f>
        <v>0</v>
      </c>
      <c r="AH4023" s="6">
        <f>Constants!O3910</f>
        <v>0</v>
      </c>
    </row>
    <row r="4024" spans="32:34" ht="18" customHeight="1" x14ac:dyDescent="0.35">
      <c r="AF4024" s="6">
        <f>Constants!M3911</f>
        <v>0</v>
      </c>
      <c r="AG4024" s="6">
        <f>Constants!N3911</f>
        <v>0</v>
      </c>
      <c r="AH4024" s="6">
        <f>Constants!O3911</f>
        <v>0</v>
      </c>
    </row>
    <row r="4025" spans="32:34" ht="18" customHeight="1" x14ac:dyDescent="0.35">
      <c r="AF4025" s="6">
        <f>Constants!M3912</f>
        <v>0</v>
      </c>
      <c r="AG4025" s="6">
        <f>Constants!N3912</f>
        <v>0</v>
      </c>
      <c r="AH4025" s="6">
        <f>Constants!O3912</f>
        <v>0</v>
      </c>
    </row>
    <row r="4026" spans="32:34" ht="18" customHeight="1" x14ac:dyDescent="0.35">
      <c r="AF4026" s="6">
        <f>Constants!M3913</f>
        <v>0</v>
      </c>
      <c r="AG4026" s="6">
        <f>Constants!N3913</f>
        <v>0</v>
      </c>
      <c r="AH4026" s="6">
        <f>Constants!O3913</f>
        <v>0</v>
      </c>
    </row>
    <row r="4027" spans="32:34" ht="18" customHeight="1" x14ac:dyDescent="0.35">
      <c r="AF4027" s="6">
        <f>Constants!M3914</f>
        <v>0</v>
      </c>
      <c r="AG4027" s="6">
        <f>Constants!N3914</f>
        <v>0</v>
      </c>
      <c r="AH4027" s="6">
        <f>Constants!O3914</f>
        <v>0</v>
      </c>
    </row>
    <row r="4028" spans="32:34" ht="18" customHeight="1" x14ac:dyDescent="0.35">
      <c r="AF4028" s="6">
        <f>Constants!M3915</f>
        <v>0</v>
      </c>
      <c r="AG4028" s="6">
        <f>Constants!N3915</f>
        <v>0</v>
      </c>
      <c r="AH4028" s="6">
        <f>Constants!O3915</f>
        <v>0</v>
      </c>
    </row>
    <row r="4029" spans="32:34" ht="18" customHeight="1" x14ac:dyDescent="0.35">
      <c r="AF4029" s="6">
        <f>Constants!M3916</f>
        <v>0</v>
      </c>
      <c r="AG4029" s="6">
        <f>Constants!N3916</f>
        <v>0</v>
      </c>
      <c r="AH4029" s="6">
        <f>Constants!O3916</f>
        <v>0</v>
      </c>
    </row>
    <row r="4030" spans="32:34" ht="18" customHeight="1" x14ac:dyDescent="0.35">
      <c r="AF4030" s="6">
        <f>Constants!M3917</f>
        <v>0</v>
      </c>
      <c r="AG4030" s="6">
        <f>Constants!N3917</f>
        <v>0</v>
      </c>
      <c r="AH4030" s="6">
        <f>Constants!O3917</f>
        <v>0</v>
      </c>
    </row>
    <row r="4031" spans="32:34" ht="18" customHeight="1" x14ac:dyDescent="0.35">
      <c r="AF4031" s="6">
        <f>Constants!M3918</f>
        <v>0</v>
      </c>
      <c r="AG4031" s="6">
        <f>Constants!N3918</f>
        <v>0</v>
      </c>
      <c r="AH4031" s="6">
        <f>Constants!O3918</f>
        <v>0</v>
      </c>
    </row>
    <row r="4032" spans="32:34" ht="18" customHeight="1" x14ac:dyDescent="0.35">
      <c r="AF4032" s="6">
        <f>Constants!M3919</f>
        <v>0</v>
      </c>
      <c r="AG4032" s="6">
        <f>Constants!N3919</f>
        <v>0</v>
      </c>
      <c r="AH4032" s="6">
        <f>Constants!O3919</f>
        <v>0</v>
      </c>
    </row>
    <row r="4033" spans="32:34" ht="18" customHeight="1" x14ac:dyDescent="0.35">
      <c r="AF4033" s="6">
        <f>Constants!M3920</f>
        <v>0</v>
      </c>
      <c r="AG4033" s="6">
        <f>Constants!N3920</f>
        <v>0</v>
      </c>
      <c r="AH4033" s="6">
        <f>Constants!O3920</f>
        <v>0</v>
      </c>
    </row>
    <row r="4034" spans="32:34" ht="18" customHeight="1" x14ac:dyDescent="0.35">
      <c r="AF4034" s="6">
        <f>Constants!M3921</f>
        <v>0</v>
      </c>
      <c r="AG4034" s="6">
        <f>Constants!N3921</f>
        <v>0</v>
      </c>
      <c r="AH4034" s="6">
        <f>Constants!O3921</f>
        <v>0</v>
      </c>
    </row>
    <row r="4035" spans="32:34" ht="18" customHeight="1" x14ac:dyDescent="0.35">
      <c r="AF4035" s="6">
        <f>Constants!M3922</f>
        <v>0</v>
      </c>
      <c r="AG4035" s="6">
        <f>Constants!N3922</f>
        <v>0</v>
      </c>
      <c r="AH4035" s="6">
        <f>Constants!O3922</f>
        <v>0</v>
      </c>
    </row>
    <row r="4036" spans="32:34" ht="18" customHeight="1" x14ac:dyDescent="0.35">
      <c r="AF4036" s="6">
        <f>Constants!M3923</f>
        <v>0</v>
      </c>
      <c r="AG4036" s="6">
        <f>Constants!N3923</f>
        <v>0</v>
      </c>
      <c r="AH4036" s="6">
        <f>Constants!O3923</f>
        <v>0</v>
      </c>
    </row>
    <row r="4037" spans="32:34" ht="18" customHeight="1" x14ac:dyDescent="0.35">
      <c r="AF4037" s="6">
        <f>Constants!M3924</f>
        <v>0</v>
      </c>
      <c r="AG4037" s="6">
        <f>Constants!N3924</f>
        <v>0</v>
      </c>
      <c r="AH4037" s="6">
        <f>Constants!O3924</f>
        <v>0</v>
      </c>
    </row>
    <row r="4038" spans="32:34" ht="18" customHeight="1" x14ac:dyDescent="0.35">
      <c r="AF4038" s="6">
        <f>Constants!M3925</f>
        <v>0</v>
      </c>
      <c r="AG4038" s="6">
        <f>Constants!N3925</f>
        <v>0</v>
      </c>
      <c r="AH4038" s="6">
        <f>Constants!O3925</f>
        <v>0</v>
      </c>
    </row>
    <row r="4039" spans="32:34" ht="18" customHeight="1" x14ac:dyDescent="0.35">
      <c r="AF4039" s="6">
        <f>Constants!M3926</f>
        <v>0</v>
      </c>
      <c r="AG4039" s="6">
        <f>Constants!N3926</f>
        <v>0</v>
      </c>
      <c r="AH4039" s="6">
        <f>Constants!O3926</f>
        <v>0</v>
      </c>
    </row>
    <row r="4040" spans="32:34" ht="18" customHeight="1" x14ac:dyDescent="0.35">
      <c r="AF4040" s="6">
        <f>Constants!M3927</f>
        <v>0</v>
      </c>
      <c r="AG4040" s="6">
        <f>Constants!N3927</f>
        <v>0</v>
      </c>
      <c r="AH4040" s="6">
        <f>Constants!O3927</f>
        <v>0</v>
      </c>
    </row>
    <row r="4041" spans="32:34" ht="18" customHeight="1" x14ac:dyDescent="0.35">
      <c r="AF4041" s="6">
        <f>Constants!M3928</f>
        <v>0</v>
      </c>
      <c r="AG4041" s="6">
        <f>Constants!N3928</f>
        <v>0</v>
      </c>
      <c r="AH4041" s="6">
        <f>Constants!O3928</f>
        <v>0</v>
      </c>
    </row>
    <row r="4042" spans="32:34" ht="18" customHeight="1" x14ac:dyDescent="0.35">
      <c r="AF4042" s="6">
        <f>Constants!M3929</f>
        <v>0</v>
      </c>
      <c r="AG4042" s="6">
        <f>Constants!N3929</f>
        <v>0</v>
      </c>
      <c r="AH4042" s="6">
        <f>Constants!O3929</f>
        <v>0</v>
      </c>
    </row>
    <row r="4043" spans="32:34" ht="18" customHeight="1" x14ac:dyDescent="0.35">
      <c r="AF4043" s="6">
        <f>Constants!M3930</f>
        <v>0</v>
      </c>
      <c r="AG4043" s="6">
        <f>Constants!N3930</f>
        <v>0</v>
      </c>
      <c r="AH4043" s="6">
        <f>Constants!O3930</f>
        <v>0</v>
      </c>
    </row>
    <row r="4044" spans="32:34" ht="18" customHeight="1" x14ac:dyDescent="0.35">
      <c r="AF4044" s="6">
        <f>Constants!M3931</f>
        <v>0</v>
      </c>
      <c r="AG4044" s="6">
        <f>Constants!N3931</f>
        <v>0</v>
      </c>
      <c r="AH4044" s="6">
        <f>Constants!O3931</f>
        <v>0</v>
      </c>
    </row>
    <row r="4045" spans="32:34" ht="18" customHeight="1" x14ac:dyDescent="0.35">
      <c r="AF4045" s="6">
        <f>Constants!M3932</f>
        <v>0</v>
      </c>
      <c r="AG4045" s="6">
        <f>Constants!N3932</f>
        <v>0</v>
      </c>
      <c r="AH4045" s="6">
        <f>Constants!O3932</f>
        <v>0</v>
      </c>
    </row>
    <row r="4046" spans="32:34" ht="18" customHeight="1" x14ac:dyDescent="0.35">
      <c r="AF4046" s="6">
        <f>Constants!M3933</f>
        <v>0</v>
      </c>
      <c r="AG4046" s="6">
        <f>Constants!N3933</f>
        <v>0</v>
      </c>
      <c r="AH4046" s="6">
        <f>Constants!O3933</f>
        <v>0</v>
      </c>
    </row>
    <row r="4047" spans="32:34" ht="18" customHeight="1" x14ac:dyDescent="0.35">
      <c r="AF4047" s="6">
        <f>Constants!M3934</f>
        <v>0</v>
      </c>
      <c r="AG4047" s="6">
        <f>Constants!N3934</f>
        <v>0</v>
      </c>
      <c r="AH4047" s="6">
        <f>Constants!O3934</f>
        <v>0</v>
      </c>
    </row>
    <row r="4048" spans="32:34" ht="18" customHeight="1" x14ac:dyDescent="0.35">
      <c r="AF4048" s="6">
        <f>Constants!M3935</f>
        <v>0</v>
      </c>
      <c r="AG4048" s="6">
        <f>Constants!N3935</f>
        <v>0</v>
      </c>
      <c r="AH4048" s="6">
        <f>Constants!O3935</f>
        <v>0</v>
      </c>
    </row>
    <row r="4049" spans="32:34" ht="18" customHeight="1" x14ac:dyDescent="0.35">
      <c r="AF4049" s="6">
        <f>Constants!M3936</f>
        <v>0</v>
      </c>
      <c r="AG4049" s="6">
        <f>Constants!N3936</f>
        <v>0</v>
      </c>
      <c r="AH4049" s="6">
        <f>Constants!O3936</f>
        <v>0</v>
      </c>
    </row>
    <row r="4050" spans="32:34" ht="18" customHeight="1" x14ac:dyDescent="0.35">
      <c r="AF4050" s="6">
        <f>Constants!M3937</f>
        <v>0</v>
      </c>
      <c r="AG4050" s="6">
        <f>Constants!N3937</f>
        <v>0</v>
      </c>
      <c r="AH4050" s="6">
        <f>Constants!O3937</f>
        <v>0</v>
      </c>
    </row>
    <row r="4051" spans="32:34" ht="18" customHeight="1" x14ac:dyDescent="0.35">
      <c r="AF4051" s="6">
        <f>Constants!M3938</f>
        <v>0</v>
      </c>
      <c r="AG4051" s="6">
        <f>Constants!N3938</f>
        <v>0</v>
      </c>
      <c r="AH4051" s="6">
        <f>Constants!O3938</f>
        <v>0</v>
      </c>
    </row>
    <row r="4052" spans="32:34" ht="18" customHeight="1" x14ac:dyDescent="0.35">
      <c r="AF4052" s="6">
        <f>Constants!M3939</f>
        <v>0</v>
      </c>
      <c r="AG4052" s="6">
        <f>Constants!N3939</f>
        <v>0</v>
      </c>
      <c r="AH4052" s="6">
        <f>Constants!O3939</f>
        <v>0</v>
      </c>
    </row>
    <row r="4053" spans="32:34" ht="18" customHeight="1" x14ac:dyDescent="0.35">
      <c r="AF4053" s="6">
        <f>Constants!M3940</f>
        <v>0</v>
      </c>
      <c r="AG4053" s="6">
        <f>Constants!N3940</f>
        <v>0</v>
      </c>
      <c r="AH4053" s="6">
        <f>Constants!O3940</f>
        <v>0</v>
      </c>
    </row>
    <row r="4054" spans="32:34" ht="18" customHeight="1" x14ac:dyDescent="0.35">
      <c r="AF4054" s="6">
        <f>Constants!M3941</f>
        <v>0</v>
      </c>
      <c r="AG4054" s="6">
        <f>Constants!N3941</f>
        <v>0</v>
      </c>
      <c r="AH4054" s="6">
        <f>Constants!O3941</f>
        <v>0</v>
      </c>
    </row>
    <row r="4055" spans="32:34" ht="18" customHeight="1" x14ac:dyDescent="0.35">
      <c r="AF4055" s="6">
        <f>Constants!M3942</f>
        <v>0</v>
      </c>
      <c r="AG4055" s="6">
        <f>Constants!N3942</f>
        <v>0</v>
      </c>
      <c r="AH4055" s="6">
        <f>Constants!O3942</f>
        <v>0</v>
      </c>
    </row>
    <row r="4056" spans="32:34" ht="18" customHeight="1" x14ac:dyDescent="0.35">
      <c r="AF4056" s="6">
        <f>Constants!M3943</f>
        <v>0</v>
      </c>
      <c r="AG4056" s="6">
        <f>Constants!N3943</f>
        <v>0</v>
      </c>
      <c r="AH4056" s="6">
        <f>Constants!O3943</f>
        <v>0</v>
      </c>
    </row>
    <row r="4057" spans="32:34" ht="18" customHeight="1" x14ac:dyDescent="0.35">
      <c r="AF4057" s="6">
        <f>Constants!M3944</f>
        <v>0</v>
      </c>
      <c r="AG4057" s="6">
        <f>Constants!N3944</f>
        <v>0</v>
      </c>
      <c r="AH4057" s="6">
        <f>Constants!O3944</f>
        <v>0</v>
      </c>
    </row>
    <row r="4058" spans="32:34" ht="18" customHeight="1" x14ac:dyDescent="0.35">
      <c r="AF4058" s="6">
        <f>Constants!M3945</f>
        <v>0</v>
      </c>
      <c r="AG4058" s="6">
        <f>Constants!N3945</f>
        <v>0</v>
      </c>
      <c r="AH4058" s="6">
        <f>Constants!O3945</f>
        <v>0</v>
      </c>
    </row>
    <row r="4059" spans="32:34" ht="18" customHeight="1" x14ac:dyDescent="0.35">
      <c r="AF4059" s="6">
        <f>Constants!M3946</f>
        <v>0</v>
      </c>
      <c r="AG4059" s="6">
        <f>Constants!N3946</f>
        <v>0</v>
      </c>
      <c r="AH4059" s="6">
        <f>Constants!O3946</f>
        <v>0</v>
      </c>
    </row>
    <row r="4060" spans="32:34" ht="18" customHeight="1" x14ac:dyDescent="0.35">
      <c r="AF4060" s="6">
        <f>Constants!M3947</f>
        <v>0</v>
      </c>
      <c r="AG4060" s="6">
        <f>Constants!N3947</f>
        <v>0</v>
      </c>
      <c r="AH4060" s="6">
        <f>Constants!O3947</f>
        <v>0</v>
      </c>
    </row>
    <row r="4061" spans="32:34" ht="18" customHeight="1" x14ac:dyDescent="0.35">
      <c r="AF4061" s="6">
        <f>Constants!M3948</f>
        <v>0</v>
      </c>
      <c r="AG4061" s="6">
        <f>Constants!N3948</f>
        <v>0</v>
      </c>
      <c r="AH4061" s="6">
        <f>Constants!O3948</f>
        <v>0</v>
      </c>
    </row>
    <row r="4062" spans="32:34" ht="18" customHeight="1" x14ac:dyDescent="0.35">
      <c r="AF4062" s="6">
        <f>Constants!M3949</f>
        <v>0</v>
      </c>
      <c r="AG4062" s="6">
        <f>Constants!N3949</f>
        <v>0</v>
      </c>
      <c r="AH4062" s="6">
        <f>Constants!O3949</f>
        <v>0</v>
      </c>
    </row>
    <row r="4063" spans="32:34" ht="18" customHeight="1" x14ac:dyDescent="0.35">
      <c r="AF4063" s="6">
        <f>Constants!M3950</f>
        <v>0</v>
      </c>
      <c r="AG4063" s="6">
        <f>Constants!N3950</f>
        <v>0</v>
      </c>
      <c r="AH4063" s="6">
        <f>Constants!O3950</f>
        <v>0</v>
      </c>
    </row>
    <row r="4064" spans="32:34" ht="18" customHeight="1" x14ac:dyDescent="0.35">
      <c r="AF4064" s="6">
        <f>Constants!M3951</f>
        <v>0</v>
      </c>
      <c r="AG4064" s="6">
        <f>Constants!N3951</f>
        <v>0</v>
      </c>
      <c r="AH4064" s="6">
        <f>Constants!O3951</f>
        <v>0</v>
      </c>
    </row>
    <row r="4065" spans="32:34" ht="18" customHeight="1" x14ac:dyDescent="0.35">
      <c r="AF4065" s="6">
        <f>Constants!M3952</f>
        <v>0</v>
      </c>
      <c r="AG4065" s="6">
        <f>Constants!N3952</f>
        <v>0</v>
      </c>
      <c r="AH4065" s="6">
        <f>Constants!O3952</f>
        <v>0</v>
      </c>
    </row>
    <row r="4066" spans="32:34" ht="18" customHeight="1" x14ac:dyDescent="0.35">
      <c r="AF4066" s="6">
        <f>Constants!M3953</f>
        <v>0</v>
      </c>
      <c r="AG4066" s="6">
        <f>Constants!N3953</f>
        <v>0</v>
      </c>
      <c r="AH4066" s="6">
        <f>Constants!O3953</f>
        <v>0</v>
      </c>
    </row>
    <row r="4067" spans="32:34" ht="18" customHeight="1" x14ac:dyDescent="0.35">
      <c r="AF4067" s="6">
        <f>Constants!M3954</f>
        <v>0</v>
      </c>
      <c r="AG4067" s="6">
        <f>Constants!N3954</f>
        <v>0</v>
      </c>
      <c r="AH4067" s="6">
        <f>Constants!O3954</f>
        <v>0</v>
      </c>
    </row>
    <row r="4068" spans="32:34" ht="18" customHeight="1" x14ac:dyDescent="0.35">
      <c r="AF4068" s="6">
        <f>Constants!M3955</f>
        <v>0</v>
      </c>
      <c r="AG4068" s="6">
        <f>Constants!N3955</f>
        <v>0</v>
      </c>
      <c r="AH4068" s="6">
        <f>Constants!O3955</f>
        <v>0</v>
      </c>
    </row>
    <row r="4069" spans="32:34" ht="18" customHeight="1" x14ac:dyDescent="0.35">
      <c r="AF4069" s="6">
        <f>Constants!M3956</f>
        <v>0</v>
      </c>
      <c r="AG4069" s="6">
        <f>Constants!N3956</f>
        <v>0</v>
      </c>
      <c r="AH4069" s="6">
        <f>Constants!O3956</f>
        <v>0</v>
      </c>
    </row>
    <row r="4070" spans="32:34" ht="18" customHeight="1" x14ac:dyDescent="0.35">
      <c r="AF4070" s="6">
        <f>Constants!M3957</f>
        <v>0</v>
      </c>
      <c r="AG4070" s="6">
        <f>Constants!N3957</f>
        <v>0</v>
      </c>
      <c r="AH4070" s="6">
        <f>Constants!O3957</f>
        <v>0</v>
      </c>
    </row>
    <row r="4071" spans="32:34" ht="18" customHeight="1" x14ac:dyDescent="0.35">
      <c r="AF4071" s="6">
        <f>Constants!M3958</f>
        <v>0</v>
      </c>
      <c r="AG4071" s="6">
        <f>Constants!N3958</f>
        <v>0</v>
      </c>
      <c r="AH4071" s="6">
        <f>Constants!O3958</f>
        <v>0</v>
      </c>
    </row>
    <row r="4072" spans="32:34" ht="18" customHeight="1" x14ac:dyDescent="0.35">
      <c r="AF4072" s="6">
        <f>Constants!M3959</f>
        <v>0</v>
      </c>
      <c r="AG4072" s="6">
        <f>Constants!N3959</f>
        <v>0</v>
      </c>
      <c r="AH4072" s="6">
        <f>Constants!O3959</f>
        <v>0</v>
      </c>
    </row>
    <row r="4073" spans="32:34" ht="18" customHeight="1" x14ac:dyDescent="0.35">
      <c r="AF4073" s="6">
        <f>Constants!M3960</f>
        <v>0</v>
      </c>
      <c r="AG4073" s="6">
        <f>Constants!N3960</f>
        <v>0</v>
      </c>
      <c r="AH4073" s="6">
        <f>Constants!O3960</f>
        <v>0</v>
      </c>
    </row>
    <row r="4074" spans="32:34" ht="18" customHeight="1" x14ac:dyDescent="0.35">
      <c r="AF4074" s="6">
        <f>Constants!M3961</f>
        <v>0</v>
      </c>
      <c r="AG4074" s="6">
        <f>Constants!N3961</f>
        <v>0</v>
      </c>
      <c r="AH4074" s="6">
        <f>Constants!O3961</f>
        <v>0</v>
      </c>
    </row>
    <row r="4075" spans="32:34" ht="18" customHeight="1" x14ac:dyDescent="0.35">
      <c r="AF4075" s="6">
        <f>Constants!M3962</f>
        <v>0</v>
      </c>
      <c r="AG4075" s="6">
        <f>Constants!N3962</f>
        <v>0</v>
      </c>
      <c r="AH4075" s="6">
        <f>Constants!O3962</f>
        <v>0</v>
      </c>
    </row>
    <row r="4076" spans="32:34" ht="18" customHeight="1" x14ac:dyDescent="0.35">
      <c r="AF4076" s="6">
        <f>Constants!M3963</f>
        <v>0</v>
      </c>
      <c r="AG4076" s="6">
        <f>Constants!N3963</f>
        <v>0</v>
      </c>
      <c r="AH4076" s="6">
        <f>Constants!O3963</f>
        <v>0</v>
      </c>
    </row>
    <row r="4077" spans="32:34" ht="18" customHeight="1" x14ac:dyDescent="0.35">
      <c r="AF4077" s="6">
        <f>Constants!M3964</f>
        <v>0</v>
      </c>
      <c r="AG4077" s="6">
        <f>Constants!N3964</f>
        <v>0</v>
      </c>
      <c r="AH4077" s="6">
        <f>Constants!O3964</f>
        <v>0</v>
      </c>
    </row>
    <row r="4078" spans="32:34" ht="18" customHeight="1" x14ac:dyDescent="0.35">
      <c r="AF4078" s="6">
        <f>Constants!M3965</f>
        <v>0</v>
      </c>
      <c r="AG4078" s="6">
        <f>Constants!N3965</f>
        <v>0</v>
      </c>
      <c r="AH4078" s="6">
        <f>Constants!O3965</f>
        <v>0</v>
      </c>
    </row>
    <row r="4079" spans="32:34" ht="18" customHeight="1" x14ac:dyDescent="0.35">
      <c r="AF4079" s="6">
        <f>Constants!M3966</f>
        <v>0</v>
      </c>
      <c r="AG4079" s="6">
        <f>Constants!N3966</f>
        <v>0</v>
      </c>
      <c r="AH4079" s="6">
        <f>Constants!O3966</f>
        <v>0</v>
      </c>
    </row>
    <row r="4080" spans="32:34" ht="18" customHeight="1" x14ac:dyDescent="0.35">
      <c r="AF4080" s="6">
        <f>Constants!M3967</f>
        <v>0</v>
      </c>
      <c r="AG4080" s="6">
        <f>Constants!N3967</f>
        <v>0</v>
      </c>
      <c r="AH4080" s="6">
        <f>Constants!O3967</f>
        <v>0</v>
      </c>
    </row>
    <row r="4081" spans="32:34" ht="18" customHeight="1" x14ac:dyDescent="0.35">
      <c r="AF4081" s="6">
        <f>Constants!M3968</f>
        <v>0</v>
      </c>
      <c r="AG4081" s="6">
        <f>Constants!N3968</f>
        <v>0</v>
      </c>
      <c r="AH4081" s="6">
        <f>Constants!O3968</f>
        <v>0</v>
      </c>
    </row>
    <row r="4082" spans="32:34" ht="18" customHeight="1" x14ac:dyDescent="0.35">
      <c r="AF4082" s="6">
        <f>Constants!M3969</f>
        <v>0</v>
      </c>
      <c r="AG4082" s="6">
        <f>Constants!N3969</f>
        <v>0</v>
      </c>
      <c r="AH4082" s="6">
        <f>Constants!O3969</f>
        <v>0</v>
      </c>
    </row>
    <row r="4083" spans="32:34" ht="18" customHeight="1" x14ac:dyDescent="0.35">
      <c r="AF4083" s="6">
        <f>Constants!M3970</f>
        <v>0</v>
      </c>
      <c r="AG4083" s="6">
        <f>Constants!N3970</f>
        <v>0</v>
      </c>
      <c r="AH4083" s="6">
        <f>Constants!O3970</f>
        <v>0</v>
      </c>
    </row>
    <row r="4084" spans="32:34" ht="18" customHeight="1" x14ac:dyDescent="0.35">
      <c r="AF4084" s="6">
        <f>Constants!M3971</f>
        <v>0</v>
      </c>
      <c r="AG4084" s="6">
        <f>Constants!N3971</f>
        <v>0</v>
      </c>
      <c r="AH4084" s="6">
        <f>Constants!O3971</f>
        <v>0</v>
      </c>
    </row>
    <row r="4085" spans="32:34" ht="18" customHeight="1" x14ac:dyDescent="0.35">
      <c r="AF4085" s="6">
        <f>Constants!M3972</f>
        <v>0</v>
      </c>
      <c r="AG4085" s="6">
        <f>Constants!N3972</f>
        <v>0</v>
      </c>
      <c r="AH4085" s="6">
        <f>Constants!O3972</f>
        <v>0</v>
      </c>
    </row>
    <row r="4086" spans="32:34" ht="18" customHeight="1" x14ac:dyDescent="0.35">
      <c r="AF4086" s="6">
        <f>Constants!M3973</f>
        <v>0</v>
      </c>
      <c r="AG4086" s="6">
        <f>Constants!N3973</f>
        <v>0</v>
      </c>
      <c r="AH4086" s="6">
        <f>Constants!O3973</f>
        <v>0</v>
      </c>
    </row>
    <row r="4087" spans="32:34" ht="18" customHeight="1" x14ac:dyDescent="0.35">
      <c r="AF4087" s="6">
        <f>Constants!M3974</f>
        <v>0</v>
      </c>
      <c r="AG4087" s="6">
        <f>Constants!N3974</f>
        <v>0</v>
      </c>
      <c r="AH4087" s="6">
        <f>Constants!O3974</f>
        <v>0</v>
      </c>
    </row>
    <row r="4088" spans="32:34" ht="18" customHeight="1" x14ac:dyDescent="0.35">
      <c r="AF4088" s="6">
        <f>Constants!M3975</f>
        <v>0</v>
      </c>
      <c r="AG4088" s="6">
        <f>Constants!N3975</f>
        <v>0</v>
      </c>
      <c r="AH4088" s="6">
        <f>Constants!O3975</f>
        <v>0</v>
      </c>
    </row>
    <row r="4089" spans="32:34" ht="18" customHeight="1" x14ac:dyDescent="0.35">
      <c r="AF4089" s="6">
        <f>Constants!M3976</f>
        <v>0</v>
      </c>
      <c r="AG4089" s="6">
        <f>Constants!N3976</f>
        <v>0</v>
      </c>
      <c r="AH4089" s="6">
        <f>Constants!O3976</f>
        <v>0</v>
      </c>
    </row>
    <row r="4090" spans="32:34" ht="18" customHeight="1" x14ac:dyDescent="0.35">
      <c r="AF4090" s="6">
        <f>Constants!M3977</f>
        <v>0</v>
      </c>
      <c r="AG4090" s="6">
        <f>Constants!N3977</f>
        <v>0</v>
      </c>
      <c r="AH4090" s="6">
        <f>Constants!O3977</f>
        <v>0</v>
      </c>
    </row>
    <row r="4091" spans="32:34" ht="18" customHeight="1" x14ac:dyDescent="0.35">
      <c r="AF4091" s="6">
        <f>Constants!M3978</f>
        <v>0</v>
      </c>
      <c r="AG4091" s="6">
        <f>Constants!N3978</f>
        <v>0</v>
      </c>
      <c r="AH4091" s="6">
        <f>Constants!O3978</f>
        <v>0</v>
      </c>
    </row>
    <row r="4092" spans="32:34" ht="18" customHeight="1" x14ac:dyDescent="0.35">
      <c r="AF4092" s="6">
        <f>Constants!M3979</f>
        <v>0</v>
      </c>
      <c r="AG4092" s="6">
        <f>Constants!N3979</f>
        <v>0</v>
      </c>
      <c r="AH4092" s="6">
        <f>Constants!O3979</f>
        <v>0</v>
      </c>
    </row>
    <row r="4093" spans="32:34" ht="18" customHeight="1" x14ac:dyDescent="0.35">
      <c r="AF4093" s="6">
        <f>Constants!M3980</f>
        <v>0</v>
      </c>
      <c r="AG4093" s="6">
        <f>Constants!N3980</f>
        <v>0</v>
      </c>
      <c r="AH4093" s="6">
        <f>Constants!O3980</f>
        <v>0</v>
      </c>
    </row>
    <row r="4094" spans="32:34" ht="18" customHeight="1" x14ac:dyDescent="0.35">
      <c r="AF4094" s="6">
        <f>Constants!M3981</f>
        <v>0</v>
      </c>
      <c r="AG4094" s="6">
        <f>Constants!N3981</f>
        <v>0</v>
      </c>
      <c r="AH4094" s="6">
        <f>Constants!O3981</f>
        <v>0</v>
      </c>
    </row>
    <row r="4095" spans="32:34" ht="18" customHeight="1" x14ac:dyDescent="0.35">
      <c r="AF4095" s="6">
        <f>Constants!M3982</f>
        <v>0</v>
      </c>
      <c r="AG4095" s="6">
        <f>Constants!N3982</f>
        <v>0</v>
      </c>
      <c r="AH4095" s="6">
        <f>Constants!O3982</f>
        <v>0</v>
      </c>
    </row>
    <row r="4096" spans="32:34" ht="18" customHeight="1" x14ac:dyDescent="0.35">
      <c r="AF4096" s="6">
        <f>Constants!M3983</f>
        <v>0</v>
      </c>
      <c r="AG4096" s="6">
        <f>Constants!N3983</f>
        <v>0</v>
      </c>
      <c r="AH4096" s="6">
        <f>Constants!O3983</f>
        <v>0</v>
      </c>
    </row>
    <row r="4097" spans="32:34" ht="18" customHeight="1" x14ac:dyDescent="0.35">
      <c r="AF4097" s="6">
        <f>Constants!M3984</f>
        <v>0</v>
      </c>
      <c r="AG4097" s="6">
        <f>Constants!N3984</f>
        <v>0</v>
      </c>
      <c r="AH4097" s="6">
        <f>Constants!O3984</f>
        <v>0</v>
      </c>
    </row>
    <row r="4098" spans="32:34" ht="18" customHeight="1" x14ac:dyDescent="0.35">
      <c r="AF4098" s="6">
        <f>Constants!M3985</f>
        <v>0</v>
      </c>
      <c r="AG4098" s="6">
        <f>Constants!N3985</f>
        <v>0</v>
      </c>
      <c r="AH4098" s="6">
        <f>Constants!O3985</f>
        <v>0</v>
      </c>
    </row>
    <row r="4099" spans="32:34" ht="18" customHeight="1" x14ac:dyDescent="0.35">
      <c r="AF4099" s="6">
        <f>Constants!M3986</f>
        <v>0</v>
      </c>
      <c r="AG4099" s="6">
        <f>Constants!N3986</f>
        <v>0</v>
      </c>
      <c r="AH4099" s="6">
        <f>Constants!O3986</f>
        <v>0</v>
      </c>
    </row>
    <row r="4100" spans="32:34" ht="18" customHeight="1" x14ac:dyDescent="0.35">
      <c r="AF4100" s="6">
        <f>Constants!M3987</f>
        <v>0</v>
      </c>
      <c r="AG4100" s="6">
        <f>Constants!N3987</f>
        <v>0</v>
      </c>
      <c r="AH4100" s="6">
        <f>Constants!O3987</f>
        <v>0</v>
      </c>
    </row>
    <row r="4101" spans="32:34" ht="18" customHeight="1" x14ac:dyDescent="0.35">
      <c r="AF4101" s="6">
        <f>Constants!M3988</f>
        <v>0</v>
      </c>
      <c r="AG4101" s="6">
        <f>Constants!N3988</f>
        <v>0</v>
      </c>
      <c r="AH4101" s="6">
        <f>Constants!O3988</f>
        <v>0</v>
      </c>
    </row>
    <row r="4102" spans="32:34" ht="18" customHeight="1" x14ac:dyDescent="0.35">
      <c r="AF4102" s="6">
        <f>Constants!M3989</f>
        <v>0</v>
      </c>
      <c r="AG4102" s="6">
        <f>Constants!N3989</f>
        <v>0</v>
      </c>
      <c r="AH4102" s="6">
        <f>Constants!O3989</f>
        <v>0</v>
      </c>
    </row>
    <row r="4103" spans="32:34" ht="18" customHeight="1" x14ac:dyDescent="0.35">
      <c r="AF4103" s="6">
        <f>Constants!M3990</f>
        <v>0</v>
      </c>
      <c r="AG4103" s="6">
        <f>Constants!N3990</f>
        <v>0</v>
      </c>
      <c r="AH4103" s="6">
        <f>Constants!O3990</f>
        <v>0</v>
      </c>
    </row>
    <row r="4104" spans="32:34" ht="18" customHeight="1" x14ac:dyDescent="0.35">
      <c r="AF4104" s="6">
        <f>Constants!M3991</f>
        <v>0</v>
      </c>
      <c r="AG4104" s="6">
        <f>Constants!N3991</f>
        <v>0</v>
      </c>
      <c r="AH4104" s="6">
        <f>Constants!O3991</f>
        <v>0</v>
      </c>
    </row>
    <row r="4105" spans="32:34" ht="18" customHeight="1" x14ac:dyDescent="0.35">
      <c r="AF4105" s="6">
        <f>Constants!M3992</f>
        <v>0</v>
      </c>
      <c r="AG4105" s="6">
        <f>Constants!N3992</f>
        <v>0</v>
      </c>
      <c r="AH4105" s="6">
        <f>Constants!O3992</f>
        <v>0</v>
      </c>
    </row>
    <row r="4106" spans="32:34" ht="18" customHeight="1" x14ac:dyDescent="0.35">
      <c r="AF4106" s="6">
        <f>Constants!M3993</f>
        <v>0</v>
      </c>
      <c r="AG4106" s="6">
        <f>Constants!N3993</f>
        <v>0</v>
      </c>
      <c r="AH4106" s="6">
        <f>Constants!O3993</f>
        <v>0</v>
      </c>
    </row>
    <row r="4107" spans="32:34" ht="18" customHeight="1" x14ac:dyDescent="0.35">
      <c r="AF4107" s="6">
        <f>Constants!M3994</f>
        <v>0</v>
      </c>
      <c r="AG4107" s="6">
        <f>Constants!N3994</f>
        <v>0</v>
      </c>
      <c r="AH4107" s="6">
        <f>Constants!O3994</f>
        <v>0</v>
      </c>
    </row>
    <row r="4108" spans="32:34" ht="18" customHeight="1" x14ac:dyDescent="0.35">
      <c r="AF4108" s="6">
        <f>Constants!M3995</f>
        <v>0</v>
      </c>
      <c r="AG4108" s="6">
        <f>Constants!N3995</f>
        <v>0</v>
      </c>
      <c r="AH4108" s="6">
        <f>Constants!O3995</f>
        <v>0</v>
      </c>
    </row>
    <row r="4109" spans="32:34" ht="18" customHeight="1" x14ac:dyDescent="0.35">
      <c r="AF4109" s="6">
        <f>Constants!M3996</f>
        <v>0</v>
      </c>
      <c r="AG4109" s="6">
        <f>Constants!N3996</f>
        <v>0</v>
      </c>
      <c r="AH4109" s="6">
        <f>Constants!O3996</f>
        <v>0</v>
      </c>
    </row>
    <row r="4110" spans="32:34" ht="18" customHeight="1" x14ac:dyDescent="0.35">
      <c r="AF4110" s="6">
        <f>Constants!M3997</f>
        <v>0</v>
      </c>
      <c r="AG4110" s="6">
        <f>Constants!N3997</f>
        <v>0</v>
      </c>
      <c r="AH4110" s="6">
        <f>Constants!O3997</f>
        <v>0</v>
      </c>
    </row>
    <row r="4111" spans="32:34" ht="18" customHeight="1" x14ac:dyDescent="0.35">
      <c r="AF4111" s="6">
        <f>Constants!M3998</f>
        <v>0</v>
      </c>
      <c r="AG4111" s="6">
        <f>Constants!N3998</f>
        <v>0</v>
      </c>
      <c r="AH4111" s="6">
        <f>Constants!O3998</f>
        <v>0</v>
      </c>
    </row>
    <row r="4112" spans="32:34" ht="18" customHeight="1" x14ac:dyDescent="0.35">
      <c r="AF4112" s="6">
        <f>Constants!M3999</f>
        <v>0</v>
      </c>
      <c r="AG4112" s="6">
        <f>Constants!N3999</f>
        <v>0</v>
      </c>
      <c r="AH4112" s="6">
        <f>Constants!O3999</f>
        <v>0</v>
      </c>
    </row>
    <row r="4113" spans="32:34" ht="18" customHeight="1" x14ac:dyDescent="0.35">
      <c r="AF4113" s="6">
        <f>Constants!M4000</f>
        <v>0</v>
      </c>
      <c r="AG4113" s="6">
        <f>Constants!N4000</f>
        <v>0</v>
      </c>
      <c r="AH4113" s="6">
        <f>Constants!O4000</f>
        <v>0</v>
      </c>
    </row>
    <row r="4114" spans="32:34" ht="18" customHeight="1" x14ac:dyDescent="0.35">
      <c r="AF4114" s="6">
        <f>Constants!M4001</f>
        <v>0</v>
      </c>
      <c r="AG4114" s="6">
        <f>Constants!N4001</f>
        <v>0</v>
      </c>
      <c r="AH4114" s="6">
        <f>Constants!O4001</f>
        <v>0</v>
      </c>
    </row>
    <row r="4115" spans="32:34" ht="18" customHeight="1" x14ac:dyDescent="0.35">
      <c r="AF4115" s="6">
        <f>Constants!M4002</f>
        <v>0</v>
      </c>
      <c r="AG4115" s="6">
        <f>Constants!N4002</f>
        <v>0</v>
      </c>
      <c r="AH4115" s="6">
        <f>Constants!O4002</f>
        <v>0</v>
      </c>
    </row>
    <row r="4116" spans="32:34" ht="18" customHeight="1" x14ac:dyDescent="0.35">
      <c r="AF4116" s="6">
        <f>Constants!M4003</f>
        <v>0</v>
      </c>
      <c r="AG4116" s="6">
        <f>Constants!N4003</f>
        <v>0</v>
      </c>
      <c r="AH4116" s="6">
        <f>Constants!O4003</f>
        <v>0</v>
      </c>
    </row>
    <row r="4117" spans="32:34" ht="18" customHeight="1" x14ac:dyDescent="0.35">
      <c r="AF4117" s="6">
        <f>Constants!M4004</f>
        <v>0</v>
      </c>
      <c r="AG4117" s="6">
        <f>Constants!N4004</f>
        <v>0</v>
      </c>
      <c r="AH4117" s="6">
        <f>Constants!O4004</f>
        <v>0</v>
      </c>
    </row>
    <row r="4118" spans="32:34" ht="18" customHeight="1" x14ac:dyDescent="0.35">
      <c r="AF4118" s="6">
        <f>Constants!M4005</f>
        <v>0</v>
      </c>
      <c r="AG4118" s="6">
        <f>Constants!N4005</f>
        <v>0</v>
      </c>
      <c r="AH4118" s="6">
        <f>Constants!O4005</f>
        <v>0</v>
      </c>
    </row>
    <row r="4119" spans="32:34" ht="18" customHeight="1" x14ac:dyDescent="0.35">
      <c r="AF4119" s="6">
        <f>Constants!M4006</f>
        <v>0</v>
      </c>
      <c r="AG4119" s="6">
        <f>Constants!N4006</f>
        <v>0</v>
      </c>
      <c r="AH4119" s="6">
        <f>Constants!O4006</f>
        <v>0</v>
      </c>
    </row>
    <row r="4120" spans="32:34" ht="18" customHeight="1" x14ac:dyDescent="0.35">
      <c r="AF4120" s="6">
        <f>Constants!M4007</f>
        <v>0</v>
      </c>
      <c r="AG4120" s="6">
        <f>Constants!N4007</f>
        <v>0</v>
      </c>
      <c r="AH4120" s="6">
        <f>Constants!O4007</f>
        <v>0</v>
      </c>
    </row>
    <row r="4121" spans="32:34" ht="18" customHeight="1" x14ac:dyDescent="0.35">
      <c r="AF4121" s="6">
        <f>Constants!M4008</f>
        <v>0</v>
      </c>
      <c r="AG4121" s="6">
        <f>Constants!N4008</f>
        <v>0</v>
      </c>
      <c r="AH4121" s="6">
        <f>Constants!O4008</f>
        <v>0</v>
      </c>
    </row>
    <row r="4122" spans="32:34" ht="18" customHeight="1" x14ac:dyDescent="0.35">
      <c r="AF4122" s="6">
        <f>Constants!M4009</f>
        <v>0</v>
      </c>
      <c r="AG4122" s="6">
        <f>Constants!N4009</f>
        <v>0</v>
      </c>
      <c r="AH4122" s="6">
        <f>Constants!O4009</f>
        <v>0</v>
      </c>
    </row>
    <row r="4123" spans="32:34" ht="18" customHeight="1" x14ac:dyDescent="0.35">
      <c r="AF4123" s="6">
        <f>Constants!M4010</f>
        <v>0</v>
      </c>
      <c r="AG4123" s="6">
        <f>Constants!N4010</f>
        <v>0</v>
      </c>
      <c r="AH4123" s="6">
        <f>Constants!O4010</f>
        <v>0</v>
      </c>
    </row>
    <row r="4124" spans="32:34" ht="18" customHeight="1" x14ac:dyDescent="0.35">
      <c r="AF4124" s="6">
        <f>Constants!M4011</f>
        <v>0</v>
      </c>
      <c r="AG4124" s="6">
        <f>Constants!N4011</f>
        <v>0</v>
      </c>
      <c r="AH4124" s="6">
        <f>Constants!O4011</f>
        <v>0</v>
      </c>
    </row>
    <row r="4125" spans="32:34" ht="18" customHeight="1" x14ac:dyDescent="0.35">
      <c r="AF4125" s="6">
        <f>Constants!M4012</f>
        <v>0</v>
      </c>
      <c r="AG4125" s="6">
        <f>Constants!N4012</f>
        <v>0</v>
      </c>
      <c r="AH4125" s="6">
        <f>Constants!O4012</f>
        <v>0</v>
      </c>
    </row>
    <row r="4126" spans="32:34" ht="18" customHeight="1" x14ac:dyDescent="0.35">
      <c r="AF4126" s="6">
        <f>Constants!M4013</f>
        <v>0</v>
      </c>
      <c r="AG4126" s="6">
        <f>Constants!N4013</f>
        <v>0</v>
      </c>
      <c r="AH4126" s="6">
        <f>Constants!O4013</f>
        <v>0</v>
      </c>
    </row>
    <row r="4127" spans="32:34" ht="18" customHeight="1" x14ac:dyDescent="0.35">
      <c r="AF4127" s="6">
        <f>Constants!M4014</f>
        <v>0</v>
      </c>
      <c r="AG4127" s="6">
        <f>Constants!N4014</f>
        <v>0</v>
      </c>
      <c r="AH4127" s="6">
        <f>Constants!O4014</f>
        <v>0</v>
      </c>
    </row>
    <row r="4128" spans="32:34" ht="18" customHeight="1" x14ac:dyDescent="0.35">
      <c r="AF4128" s="6">
        <f>Constants!M4015</f>
        <v>0</v>
      </c>
      <c r="AG4128" s="6">
        <f>Constants!N4015</f>
        <v>0</v>
      </c>
      <c r="AH4128" s="6">
        <f>Constants!O4015</f>
        <v>0</v>
      </c>
    </row>
    <row r="4129" spans="32:34" ht="18" customHeight="1" x14ac:dyDescent="0.35">
      <c r="AF4129" s="6">
        <f>Constants!M4016</f>
        <v>0</v>
      </c>
      <c r="AG4129" s="6">
        <f>Constants!N4016</f>
        <v>0</v>
      </c>
      <c r="AH4129" s="6">
        <f>Constants!O4016</f>
        <v>0</v>
      </c>
    </row>
    <row r="4130" spans="32:34" ht="18" customHeight="1" x14ac:dyDescent="0.35">
      <c r="AF4130" s="6">
        <f>Constants!M4017</f>
        <v>0</v>
      </c>
      <c r="AG4130" s="6">
        <f>Constants!N4017</f>
        <v>0</v>
      </c>
      <c r="AH4130" s="6">
        <f>Constants!O4017</f>
        <v>0</v>
      </c>
    </row>
    <row r="4131" spans="32:34" ht="18" customHeight="1" x14ac:dyDescent="0.35">
      <c r="AF4131" s="6">
        <f>Constants!M4018</f>
        <v>0</v>
      </c>
      <c r="AG4131" s="6">
        <f>Constants!N4018</f>
        <v>0</v>
      </c>
      <c r="AH4131" s="6">
        <f>Constants!O4018</f>
        <v>0</v>
      </c>
    </row>
    <row r="4132" spans="32:34" ht="18" customHeight="1" x14ac:dyDescent="0.35"/>
    <row r="4133" spans="32:34" ht="18" customHeight="1" x14ac:dyDescent="0.35"/>
  </sheetData>
  <mergeCells count="29">
    <mergeCell ref="O2:O3"/>
    <mergeCell ref="P2:R3"/>
    <mergeCell ref="O6:R6"/>
    <mergeCell ref="E7:L8"/>
    <mergeCell ref="O7:W8"/>
    <mergeCell ref="T2:W4"/>
    <mergeCell ref="E2:L3"/>
    <mergeCell ref="E10:L11"/>
    <mergeCell ref="O10:W11"/>
    <mergeCell ref="E14:L15"/>
    <mergeCell ref="O14:W15"/>
    <mergeCell ref="E18:L19"/>
    <mergeCell ref="O18:W19"/>
    <mergeCell ref="E21:L22"/>
    <mergeCell ref="O21:W22"/>
    <mergeCell ref="E24:L25"/>
    <mergeCell ref="O24:W25"/>
    <mergeCell ref="E28:F28"/>
    <mergeCell ref="G28:H28"/>
    <mergeCell ref="I28:J28"/>
    <mergeCell ref="K28:L28"/>
    <mergeCell ref="E44:F44"/>
    <mergeCell ref="G44:H44"/>
    <mergeCell ref="I44:J44"/>
    <mergeCell ref="K44:L44"/>
    <mergeCell ref="E36:F36"/>
    <mergeCell ref="G36:H36"/>
    <mergeCell ref="I36:J36"/>
    <mergeCell ref="K36:L36"/>
  </mergeCells>
  <dataValidations count="7">
    <dataValidation type="list" allowBlank="1" showInputMessage="1" showErrorMessage="1" sqref="O21" xr:uid="{00000000-0002-0000-0100-000000000000}">
      <formula1>InjectingStatus</formula1>
    </dataValidation>
    <dataValidation type="list" allowBlank="1" showInputMessage="1" showErrorMessage="1" sqref="O18" xr:uid="{00000000-0002-0000-0100-000001000000}">
      <formula1>DrugType</formula1>
    </dataValidation>
    <dataValidation type="list" allowBlank="1" showInputMessage="1" showErrorMessage="1" sqref="Y18:Z19" xr:uid="{00000000-0002-0000-0100-000002000000}">
      <formula1>OFFSET(INDIRECT("AK2"),MATCH(List_Value,INDIRECT("AK2:AK3669"),0)-1,1,COUNTIF(INDIRECT("AK2:AK3669"),List_Value),1)</formula1>
    </dataValidation>
    <dataValidation type="list" allowBlank="1" showInputMessage="1" showErrorMessage="1" sqref="O7:W8" xr:uid="{00000000-0002-0000-0100-000003000000}">
      <formula1>DATProv2</formula1>
    </dataValidation>
    <dataValidation type="list" allowBlank="1" showInputMessage="1" showErrorMessage="1" sqref="O24:W26" xr:uid="{00000000-0002-0000-0100-000004000000}">
      <formula1>data_type</formula1>
    </dataValidation>
    <dataValidation type="list" allowBlank="1" showInputMessage="1" showErrorMessage="1" sqref="Y21:Z22 Y24:Z27 Y14:Z15" xr:uid="{00000000-0002-0000-0100-000005000000}">
      <formula1>$B$3:$B$173</formula1>
    </dataValidation>
    <dataValidation type="list" allowBlank="1" showInputMessage="1" showErrorMessage="1" sqref="O10:W11" xr:uid="{F691FBF9-0A10-47B5-A62C-1CDA421E6428}">
      <formula1>OFFSET(INDIRECT("AF88"),MATCH(DATValue,INDIRECT("AF88:AF35565"),0)-1,2,COUNTIF(INDIRECT("AF88:AF35565"),DATValue),1)</formula1>
    </dataValidation>
  </dataValidations>
  <pageMargins left="0.7" right="0.7" top="0.75" bottom="0.75" header="0.3" footer="0.3"/>
  <pageSetup paperSize="9" scale="55" fitToHeight="0" orientation="landscape" horizontalDpi="1200" verticalDpi="1200" r:id="rId1"/>
  <ignoredErrors>
    <ignoredError sqref="H33:H34 H31" formula="1"/>
    <ignoredError sqref="E16:F16"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7000000}">
          <x14:formula1>
            <xm:f>#REF!</xm:f>
          </x14:formula1>
          <xm:sqref>Y10:Z11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S110"/>
  <sheetViews>
    <sheetView workbookViewId="0">
      <selection activeCell="C1" sqref="C1:K1"/>
    </sheetView>
  </sheetViews>
  <sheetFormatPr defaultRowHeight="14.5" x14ac:dyDescent="0.35"/>
  <cols>
    <col min="1" max="1" width="21.453125" style="9" bestFit="1" customWidth="1"/>
    <col min="2" max="2" width="10.54296875" bestFit="1" customWidth="1"/>
    <col min="4" max="4" width="25.26953125" style="158" customWidth="1"/>
    <col min="8" max="8" width="16.26953125" bestFit="1" customWidth="1"/>
    <col min="9" max="9" width="32.08984375" bestFit="1" customWidth="1"/>
    <col min="11" max="13" width="8.81640625" style="9"/>
    <col min="14" max="14" width="10.54296875" style="9" bestFit="1" customWidth="1"/>
    <col min="15" max="19" width="8.81640625" style="9"/>
  </cols>
  <sheetData>
    <row r="1" spans="1:14" x14ac:dyDescent="0.35">
      <c r="A1" s="9" t="s">
        <v>1216</v>
      </c>
      <c r="B1" t="s">
        <v>1652</v>
      </c>
      <c r="C1" s="9" t="s">
        <v>1221</v>
      </c>
      <c r="D1" s="9" t="s">
        <v>597</v>
      </c>
      <c r="E1" s="9" t="s">
        <v>1217</v>
      </c>
      <c r="F1" s="9" t="s">
        <v>1218</v>
      </c>
      <c r="G1" s="9" t="s">
        <v>1219</v>
      </c>
      <c r="H1" s="9" t="s">
        <v>2241</v>
      </c>
      <c r="I1" s="9" t="s">
        <v>2242</v>
      </c>
      <c r="J1" s="9" t="s">
        <v>1220</v>
      </c>
      <c r="K1" s="9" t="s">
        <v>1222</v>
      </c>
    </row>
    <row r="2" spans="1:14" s="9" customFormat="1" x14ac:dyDescent="0.35">
      <c r="A2" s="9" t="s">
        <v>1887</v>
      </c>
      <c r="B2" s="158"/>
      <c r="D2" s="158"/>
      <c r="E2" s="9" t="s">
        <v>567</v>
      </c>
      <c r="F2" s="9" t="s">
        <v>567</v>
      </c>
      <c r="G2" s="9" t="s">
        <v>567</v>
      </c>
      <c r="H2" s="9" t="s">
        <v>567</v>
      </c>
      <c r="I2" s="9" t="s">
        <v>567</v>
      </c>
      <c r="J2" s="9" t="s">
        <v>567</v>
      </c>
      <c r="K2" s="9" t="s">
        <v>1202</v>
      </c>
      <c r="N2" s="158"/>
    </row>
    <row r="3" spans="1:14" s="9" customFormat="1" x14ac:dyDescent="0.35">
      <c r="A3" s="9" t="s">
        <v>1888</v>
      </c>
      <c r="B3" s="158"/>
      <c r="D3" s="158"/>
      <c r="E3" s="9" t="s">
        <v>567</v>
      </c>
      <c r="F3" s="9" t="s">
        <v>567</v>
      </c>
      <c r="G3" s="9" t="s">
        <v>567</v>
      </c>
      <c r="H3" s="9" t="s">
        <v>567</v>
      </c>
      <c r="I3" s="9" t="s">
        <v>567</v>
      </c>
      <c r="J3" s="9" t="s">
        <v>567</v>
      </c>
      <c r="K3" s="9" t="s">
        <v>1203</v>
      </c>
      <c r="N3" s="158"/>
    </row>
    <row r="4" spans="1:14" s="9" customFormat="1" x14ac:dyDescent="0.35">
      <c r="A4" s="9" t="s">
        <v>1889</v>
      </c>
      <c r="B4" s="158"/>
      <c r="D4" s="158"/>
      <c r="E4" s="9" t="s">
        <v>567</v>
      </c>
      <c r="F4" s="9" t="s">
        <v>567</v>
      </c>
      <c r="G4" s="9" t="s">
        <v>567</v>
      </c>
      <c r="H4" s="9" t="s">
        <v>567</v>
      </c>
      <c r="I4" s="9" t="s">
        <v>567</v>
      </c>
      <c r="J4" s="9" t="s">
        <v>567</v>
      </c>
      <c r="K4" s="9" t="s">
        <v>1204</v>
      </c>
      <c r="N4" s="158"/>
    </row>
    <row r="5" spans="1:14" s="9" customFormat="1" x14ac:dyDescent="0.35">
      <c r="A5" s="9" t="s">
        <v>1913</v>
      </c>
      <c r="B5" s="158"/>
      <c r="D5" s="158"/>
      <c r="E5" s="9" t="s">
        <v>567</v>
      </c>
      <c r="F5" s="9" t="s">
        <v>567</v>
      </c>
      <c r="G5" s="9" t="s">
        <v>567</v>
      </c>
      <c r="H5" s="9" t="s">
        <v>567</v>
      </c>
      <c r="I5" s="9" t="s">
        <v>567</v>
      </c>
      <c r="J5" s="9" t="s">
        <v>567</v>
      </c>
      <c r="K5" s="9" t="s">
        <v>1205</v>
      </c>
      <c r="N5" s="158"/>
    </row>
    <row r="6" spans="1:14" s="9" customFormat="1" x14ac:dyDescent="0.35">
      <c r="A6" s="9" t="s">
        <v>1890</v>
      </c>
      <c r="B6" s="158"/>
      <c r="D6" s="158"/>
      <c r="E6" s="9" t="s">
        <v>567</v>
      </c>
      <c r="F6" s="9" t="s">
        <v>567</v>
      </c>
      <c r="G6" s="9" t="s">
        <v>567</v>
      </c>
      <c r="H6" s="9" t="s">
        <v>567</v>
      </c>
      <c r="I6" s="9" t="s">
        <v>567</v>
      </c>
      <c r="J6" s="9" t="s">
        <v>567</v>
      </c>
      <c r="K6" s="9" t="s">
        <v>1202</v>
      </c>
      <c r="N6" s="158"/>
    </row>
    <row r="7" spans="1:14" s="9" customFormat="1" x14ac:dyDescent="0.35">
      <c r="A7" s="9" t="s">
        <v>1891</v>
      </c>
      <c r="B7" s="158"/>
      <c r="D7" s="158"/>
      <c r="E7" s="9" t="s">
        <v>567</v>
      </c>
      <c r="F7" s="9" t="s">
        <v>567</v>
      </c>
      <c r="G7" s="9" t="s">
        <v>567</v>
      </c>
      <c r="H7" s="9" t="s">
        <v>567</v>
      </c>
      <c r="I7" s="9" t="s">
        <v>567</v>
      </c>
      <c r="J7" s="9" t="s">
        <v>567</v>
      </c>
      <c r="K7" s="9" t="s">
        <v>1203</v>
      </c>
      <c r="N7" s="158"/>
    </row>
    <row r="8" spans="1:14" x14ac:dyDescent="0.35">
      <c r="A8" s="9" t="s">
        <v>1892</v>
      </c>
      <c r="B8" s="158"/>
      <c r="E8" t="s">
        <v>567</v>
      </c>
      <c r="F8" t="s">
        <v>567</v>
      </c>
      <c r="G8" t="s">
        <v>567</v>
      </c>
      <c r="H8" t="s">
        <v>567</v>
      </c>
      <c r="I8" s="9" t="s">
        <v>567</v>
      </c>
      <c r="J8" s="9" t="s">
        <v>567</v>
      </c>
      <c r="K8" t="s">
        <v>1204</v>
      </c>
      <c r="N8" s="158"/>
    </row>
    <row r="9" spans="1:14" x14ac:dyDescent="0.35">
      <c r="A9" s="9" t="s">
        <v>1914</v>
      </c>
      <c r="B9" s="158"/>
      <c r="E9" t="s">
        <v>567</v>
      </c>
      <c r="F9" t="s">
        <v>567</v>
      </c>
      <c r="G9" t="s">
        <v>567</v>
      </c>
      <c r="H9" t="s">
        <v>567</v>
      </c>
      <c r="I9" s="9" t="s">
        <v>567</v>
      </c>
      <c r="J9" s="9" t="s">
        <v>567</v>
      </c>
      <c r="K9" s="9" t="s">
        <v>1205</v>
      </c>
      <c r="N9" s="158"/>
    </row>
    <row r="10" spans="1:14" x14ac:dyDescent="0.35">
      <c r="A10" s="9" t="s">
        <v>1788</v>
      </c>
      <c r="B10" s="9" t="s">
        <v>718</v>
      </c>
      <c r="C10" s="9" t="s">
        <v>1652</v>
      </c>
      <c r="D10" s="158">
        <v>45473</v>
      </c>
      <c r="E10" s="9">
        <v>0</v>
      </c>
      <c r="F10" s="9">
        <v>0</v>
      </c>
      <c r="G10" s="9">
        <v>0</v>
      </c>
      <c r="H10" s="9">
        <v>0</v>
      </c>
      <c r="I10" s="9">
        <v>0</v>
      </c>
      <c r="J10">
        <v>13</v>
      </c>
      <c r="K10" s="9" t="s">
        <v>1202</v>
      </c>
    </row>
    <row r="11" spans="1:14" x14ac:dyDescent="0.35">
      <c r="A11" s="9" t="s">
        <v>1792</v>
      </c>
      <c r="B11" s="9" t="s">
        <v>1657</v>
      </c>
      <c r="C11" s="9" t="s">
        <v>1652</v>
      </c>
      <c r="D11" s="158">
        <v>45473</v>
      </c>
      <c r="E11" s="9">
        <v>0</v>
      </c>
      <c r="F11" s="9">
        <v>0</v>
      </c>
      <c r="G11" s="9">
        <v>0</v>
      </c>
      <c r="H11" s="9">
        <v>0</v>
      </c>
      <c r="I11" s="9">
        <v>0</v>
      </c>
      <c r="J11">
        <v>14</v>
      </c>
      <c r="K11" s="9" t="s">
        <v>1202</v>
      </c>
    </row>
    <row r="12" spans="1:14" x14ac:dyDescent="0.35">
      <c r="A12" s="9" t="s">
        <v>1790</v>
      </c>
      <c r="B12" s="9" t="s">
        <v>1654</v>
      </c>
      <c r="C12" s="9" t="s">
        <v>1652</v>
      </c>
      <c r="D12" s="158">
        <v>45473</v>
      </c>
      <c r="E12" s="9">
        <v>0</v>
      </c>
      <c r="F12" s="9">
        <v>0</v>
      </c>
      <c r="G12" s="9">
        <v>0</v>
      </c>
      <c r="H12" s="9">
        <v>0</v>
      </c>
      <c r="I12" s="9">
        <v>0</v>
      </c>
      <c r="J12">
        <v>74</v>
      </c>
      <c r="K12" s="9" t="s">
        <v>1202</v>
      </c>
    </row>
    <row r="13" spans="1:14" x14ac:dyDescent="0.35">
      <c r="A13" s="9" t="s">
        <v>1789</v>
      </c>
      <c r="B13" s="9" t="s">
        <v>1655</v>
      </c>
      <c r="C13" s="9" t="s">
        <v>1652</v>
      </c>
      <c r="D13" s="158">
        <v>45473</v>
      </c>
      <c r="E13" s="9">
        <v>0</v>
      </c>
      <c r="F13" s="9">
        <v>0</v>
      </c>
      <c r="G13" s="9">
        <v>0</v>
      </c>
      <c r="H13" s="9">
        <v>0</v>
      </c>
      <c r="I13" s="9">
        <v>0</v>
      </c>
      <c r="J13">
        <v>12</v>
      </c>
      <c r="K13" s="9" t="s">
        <v>1202</v>
      </c>
    </row>
    <row r="14" spans="1:14" x14ac:dyDescent="0.35">
      <c r="A14" s="9" t="s">
        <v>1791</v>
      </c>
      <c r="B14" s="9" t="s">
        <v>1656</v>
      </c>
      <c r="C14" s="9" t="s">
        <v>1652</v>
      </c>
      <c r="D14" s="158">
        <v>45473</v>
      </c>
      <c r="E14" s="9">
        <v>0</v>
      </c>
      <c r="F14" s="9">
        <v>5</v>
      </c>
      <c r="G14" s="9">
        <v>5</v>
      </c>
      <c r="H14" s="9">
        <v>10</v>
      </c>
      <c r="I14" s="9">
        <v>15</v>
      </c>
      <c r="J14">
        <v>1987</v>
      </c>
      <c r="K14" s="9" t="s">
        <v>1202</v>
      </c>
    </row>
    <row r="15" spans="1:14" x14ac:dyDescent="0.35">
      <c r="A15" s="9" t="s">
        <v>1793</v>
      </c>
      <c r="B15" s="9" t="s">
        <v>1658</v>
      </c>
      <c r="C15" s="9" t="s">
        <v>1652</v>
      </c>
      <c r="D15" s="158">
        <v>45473</v>
      </c>
      <c r="E15" s="9">
        <v>0</v>
      </c>
      <c r="F15" s="9">
        <v>0</v>
      </c>
      <c r="G15" s="9">
        <v>0</v>
      </c>
      <c r="H15" s="9">
        <v>14</v>
      </c>
      <c r="I15" s="9">
        <v>14</v>
      </c>
      <c r="J15">
        <v>732</v>
      </c>
      <c r="K15" s="9" t="s">
        <v>1202</v>
      </c>
    </row>
    <row r="16" spans="1:14" x14ac:dyDescent="0.35">
      <c r="A16" s="9" t="s">
        <v>1794</v>
      </c>
      <c r="B16" s="9" t="s">
        <v>1659</v>
      </c>
      <c r="C16" s="9" t="s">
        <v>1652</v>
      </c>
      <c r="D16" s="158">
        <v>45473</v>
      </c>
      <c r="E16" s="9">
        <v>0</v>
      </c>
      <c r="F16" s="9">
        <v>0</v>
      </c>
      <c r="G16" s="9">
        <v>0</v>
      </c>
      <c r="H16" s="9">
        <v>0</v>
      </c>
      <c r="I16" s="9">
        <v>0</v>
      </c>
      <c r="J16">
        <v>10</v>
      </c>
      <c r="K16" s="9" t="s">
        <v>1202</v>
      </c>
    </row>
    <row r="17" spans="1:11" x14ac:dyDescent="0.35">
      <c r="A17" s="9" t="s">
        <v>1801</v>
      </c>
      <c r="B17" s="9" t="s">
        <v>1666</v>
      </c>
      <c r="C17" s="9" t="s">
        <v>1652</v>
      </c>
      <c r="D17" s="158">
        <v>45473</v>
      </c>
      <c r="E17" s="9">
        <v>0</v>
      </c>
      <c r="F17" s="9">
        <v>0</v>
      </c>
      <c r="G17" s="9">
        <v>0</v>
      </c>
      <c r="H17" s="9">
        <v>34</v>
      </c>
      <c r="I17" s="9">
        <v>34</v>
      </c>
      <c r="J17">
        <v>177</v>
      </c>
      <c r="K17" s="9" t="s">
        <v>1202</v>
      </c>
    </row>
    <row r="18" spans="1:11" x14ac:dyDescent="0.35">
      <c r="A18" s="9" t="s">
        <v>1795</v>
      </c>
      <c r="B18" s="9" t="s">
        <v>1660</v>
      </c>
      <c r="C18" s="9" t="s">
        <v>1652</v>
      </c>
      <c r="D18" s="158">
        <v>45473</v>
      </c>
      <c r="E18" s="9">
        <v>0</v>
      </c>
      <c r="F18" s="9">
        <v>0</v>
      </c>
      <c r="G18" s="9">
        <v>0</v>
      </c>
      <c r="H18" s="9">
        <v>18</v>
      </c>
      <c r="I18" s="9">
        <v>18</v>
      </c>
      <c r="J18">
        <v>1022</v>
      </c>
      <c r="K18" s="9" t="s">
        <v>1202</v>
      </c>
    </row>
    <row r="19" spans="1:11" x14ac:dyDescent="0.35">
      <c r="A19" s="9" t="s">
        <v>1796</v>
      </c>
      <c r="B19" s="9" t="s">
        <v>1661</v>
      </c>
      <c r="C19" s="9" t="s">
        <v>1652</v>
      </c>
      <c r="D19" s="158">
        <v>45473</v>
      </c>
      <c r="E19" s="9">
        <v>0</v>
      </c>
      <c r="F19" s="9">
        <v>0</v>
      </c>
      <c r="G19" s="9">
        <v>0</v>
      </c>
      <c r="H19" s="9">
        <v>7</v>
      </c>
      <c r="I19" s="9">
        <v>7</v>
      </c>
      <c r="J19">
        <v>340</v>
      </c>
      <c r="K19" s="9" t="s">
        <v>1202</v>
      </c>
    </row>
    <row r="20" spans="1:11" x14ac:dyDescent="0.35">
      <c r="A20" s="9" t="s">
        <v>1797</v>
      </c>
      <c r="B20" s="9" t="s">
        <v>1662</v>
      </c>
      <c r="C20" s="9" t="s">
        <v>1652</v>
      </c>
      <c r="D20" s="158">
        <v>45473</v>
      </c>
      <c r="E20" s="9">
        <v>0</v>
      </c>
      <c r="F20" s="9">
        <v>0</v>
      </c>
      <c r="G20" s="9">
        <v>0</v>
      </c>
      <c r="H20" s="9">
        <v>0</v>
      </c>
      <c r="I20" s="9">
        <v>0</v>
      </c>
      <c r="J20">
        <v>0</v>
      </c>
      <c r="K20" s="9" t="s">
        <v>1202</v>
      </c>
    </row>
    <row r="21" spans="1:11" x14ac:dyDescent="0.35">
      <c r="A21" s="9" t="s">
        <v>2146</v>
      </c>
      <c r="B21" s="9" t="s">
        <v>2147</v>
      </c>
      <c r="C21" s="9" t="s">
        <v>1652</v>
      </c>
      <c r="D21" s="158">
        <v>45473</v>
      </c>
      <c r="E21" s="9">
        <v>0</v>
      </c>
      <c r="F21" s="9">
        <v>0</v>
      </c>
      <c r="G21" s="9">
        <v>0</v>
      </c>
      <c r="H21" s="9">
        <v>0</v>
      </c>
      <c r="I21" s="9">
        <v>0</v>
      </c>
      <c r="J21">
        <v>0</v>
      </c>
      <c r="K21" s="9" t="s">
        <v>1202</v>
      </c>
    </row>
    <row r="22" spans="1:11" x14ac:dyDescent="0.35">
      <c r="A22" s="9" t="s">
        <v>1798</v>
      </c>
      <c r="B22" s="9" t="s">
        <v>1663</v>
      </c>
      <c r="C22" s="9" t="s">
        <v>1652</v>
      </c>
      <c r="D22" s="158">
        <v>45473</v>
      </c>
      <c r="E22" s="9">
        <v>0</v>
      </c>
      <c r="F22" s="9">
        <v>0</v>
      </c>
      <c r="G22" s="9">
        <v>0</v>
      </c>
      <c r="H22" s="9">
        <v>0</v>
      </c>
      <c r="I22" s="9">
        <v>0</v>
      </c>
      <c r="J22">
        <v>38</v>
      </c>
      <c r="K22" s="9" t="s">
        <v>1202</v>
      </c>
    </row>
    <row r="23" spans="1:11" x14ac:dyDescent="0.35">
      <c r="A23" s="9" t="s">
        <v>1799</v>
      </c>
      <c r="B23" s="9" t="s">
        <v>1664</v>
      </c>
      <c r="C23" s="9" t="s">
        <v>1652</v>
      </c>
      <c r="D23" s="158">
        <v>45473</v>
      </c>
      <c r="E23" s="9">
        <v>0</v>
      </c>
      <c r="F23" s="9">
        <v>0</v>
      </c>
      <c r="G23" s="9">
        <v>0</v>
      </c>
      <c r="H23" s="9">
        <v>1</v>
      </c>
      <c r="I23" s="9">
        <v>1</v>
      </c>
      <c r="J23">
        <v>70</v>
      </c>
      <c r="K23" s="9" t="s">
        <v>1202</v>
      </c>
    </row>
    <row r="24" spans="1:11" x14ac:dyDescent="0.35">
      <c r="A24" s="9" t="s">
        <v>1800</v>
      </c>
      <c r="B24" s="9" t="s">
        <v>1665</v>
      </c>
      <c r="C24" s="9" t="s">
        <v>1652</v>
      </c>
      <c r="D24" s="158">
        <v>45473</v>
      </c>
      <c r="E24" s="9">
        <v>0</v>
      </c>
      <c r="F24" s="9">
        <v>0</v>
      </c>
      <c r="G24" s="9">
        <v>0</v>
      </c>
      <c r="H24" s="9">
        <v>0</v>
      </c>
      <c r="I24" s="9">
        <v>0</v>
      </c>
      <c r="J24">
        <v>0</v>
      </c>
      <c r="K24" s="9" t="s">
        <v>1202</v>
      </c>
    </row>
    <row r="25" spans="1:11" x14ac:dyDescent="0.35">
      <c r="A25" s="9" t="s">
        <v>1802</v>
      </c>
      <c r="B25" s="9" t="s">
        <v>773</v>
      </c>
      <c r="C25" s="9" t="s">
        <v>1652</v>
      </c>
      <c r="D25" s="158">
        <v>45473</v>
      </c>
      <c r="E25" s="9">
        <v>0</v>
      </c>
      <c r="F25" s="9">
        <v>0</v>
      </c>
      <c r="G25" s="9">
        <v>0</v>
      </c>
      <c r="H25" s="9">
        <v>2</v>
      </c>
      <c r="I25" s="9">
        <v>2</v>
      </c>
      <c r="J25">
        <v>1720</v>
      </c>
      <c r="K25" s="9" t="s">
        <v>1202</v>
      </c>
    </row>
    <row r="26" spans="1:11" x14ac:dyDescent="0.35">
      <c r="A26" s="9" t="s">
        <v>1803</v>
      </c>
      <c r="B26" s="9" t="s">
        <v>1667</v>
      </c>
      <c r="C26" s="9" t="s">
        <v>1652</v>
      </c>
      <c r="D26" s="158">
        <v>45473</v>
      </c>
      <c r="E26" s="9">
        <v>0</v>
      </c>
      <c r="F26" s="9">
        <v>0</v>
      </c>
      <c r="G26" s="9">
        <v>0</v>
      </c>
      <c r="H26" s="9">
        <v>0</v>
      </c>
      <c r="I26" s="9">
        <v>0</v>
      </c>
      <c r="J26">
        <v>41</v>
      </c>
      <c r="K26" s="9" t="s">
        <v>1202</v>
      </c>
    </row>
    <row r="27" spans="1:11" x14ac:dyDescent="0.35">
      <c r="A27" s="9" t="s">
        <v>1804</v>
      </c>
      <c r="B27" s="9" t="s">
        <v>1668</v>
      </c>
      <c r="C27" s="9" t="s">
        <v>1652</v>
      </c>
      <c r="D27" s="158">
        <v>45473</v>
      </c>
      <c r="E27" s="9">
        <v>0</v>
      </c>
      <c r="F27" s="9">
        <v>0</v>
      </c>
      <c r="G27" s="9">
        <v>0</v>
      </c>
      <c r="H27" s="9">
        <v>0</v>
      </c>
      <c r="I27" s="9">
        <v>0</v>
      </c>
      <c r="J27">
        <v>11</v>
      </c>
      <c r="K27" s="9" t="s">
        <v>1202</v>
      </c>
    </row>
    <row r="28" spans="1:11" x14ac:dyDescent="0.35">
      <c r="A28" s="9" t="s">
        <v>1808</v>
      </c>
      <c r="B28" s="9" t="s">
        <v>1674</v>
      </c>
      <c r="C28" s="9" t="s">
        <v>1652</v>
      </c>
      <c r="D28" s="158">
        <v>45473</v>
      </c>
      <c r="E28" s="9">
        <v>0</v>
      </c>
      <c r="F28" s="9">
        <v>0</v>
      </c>
      <c r="G28" s="9">
        <v>0</v>
      </c>
      <c r="H28" s="9">
        <v>717</v>
      </c>
      <c r="I28" s="9">
        <v>717</v>
      </c>
      <c r="J28">
        <v>37919</v>
      </c>
      <c r="K28" s="9" t="s">
        <v>1202</v>
      </c>
    </row>
    <row r="29" spans="1:11" x14ac:dyDescent="0.35">
      <c r="A29" s="9" t="s">
        <v>2116</v>
      </c>
      <c r="B29" s="9" t="s">
        <v>1670</v>
      </c>
      <c r="C29" s="9" t="s">
        <v>1652</v>
      </c>
      <c r="D29" s="158">
        <v>45473</v>
      </c>
      <c r="E29" s="9">
        <v>0</v>
      </c>
      <c r="F29" s="9">
        <v>0</v>
      </c>
      <c r="G29" s="9">
        <v>0</v>
      </c>
      <c r="H29" s="9">
        <v>0</v>
      </c>
      <c r="I29" s="9">
        <v>0</v>
      </c>
      <c r="J29">
        <v>0</v>
      </c>
      <c r="K29" s="9" t="s">
        <v>1202</v>
      </c>
    </row>
    <row r="30" spans="1:11" x14ac:dyDescent="0.35">
      <c r="A30" s="9" t="s">
        <v>1805</v>
      </c>
      <c r="B30" s="9" t="s">
        <v>1669</v>
      </c>
      <c r="C30" s="9" t="s">
        <v>1652</v>
      </c>
      <c r="D30" s="158">
        <v>45473</v>
      </c>
      <c r="E30" s="9">
        <v>0</v>
      </c>
      <c r="F30" s="9">
        <v>0</v>
      </c>
      <c r="G30" s="9">
        <v>0</v>
      </c>
      <c r="H30" s="9">
        <v>20</v>
      </c>
      <c r="I30" s="9">
        <v>20</v>
      </c>
      <c r="J30">
        <v>732</v>
      </c>
      <c r="K30" s="9" t="s">
        <v>1202</v>
      </c>
    </row>
    <row r="31" spans="1:11" x14ac:dyDescent="0.35">
      <c r="A31" s="9" t="s">
        <v>2148</v>
      </c>
      <c r="B31" s="9" t="s">
        <v>1671</v>
      </c>
      <c r="C31" s="9" t="s">
        <v>1652</v>
      </c>
      <c r="D31" s="158">
        <v>45473</v>
      </c>
      <c r="E31" s="9">
        <v>0</v>
      </c>
      <c r="F31" s="9">
        <v>0</v>
      </c>
      <c r="G31" s="9">
        <v>0</v>
      </c>
      <c r="H31" s="9">
        <v>0</v>
      </c>
      <c r="I31" s="9">
        <v>0</v>
      </c>
      <c r="J31">
        <v>0</v>
      </c>
      <c r="K31" s="9" t="s">
        <v>1202</v>
      </c>
    </row>
    <row r="32" spans="1:11" x14ac:dyDescent="0.35">
      <c r="A32" s="9" t="s">
        <v>1807</v>
      </c>
      <c r="B32" s="9" t="s">
        <v>1673</v>
      </c>
      <c r="C32" s="9" t="s">
        <v>1652</v>
      </c>
      <c r="D32" s="158">
        <v>45473</v>
      </c>
      <c r="E32" s="9">
        <v>0</v>
      </c>
      <c r="F32" s="9">
        <v>0</v>
      </c>
      <c r="G32" s="9">
        <v>0</v>
      </c>
      <c r="H32" s="9">
        <v>5</v>
      </c>
      <c r="I32" s="9">
        <v>5</v>
      </c>
      <c r="J32">
        <v>325</v>
      </c>
      <c r="K32" s="9" t="s">
        <v>1202</v>
      </c>
    </row>
    <row r="33" spans="1:11" x14ac:dyDescent="0.35">
      <c r="A33" s="9" t="s">
        <v>1806</v>
      </c>
      <c r="B33" s="9" t="s">
        <v>1672</v>
      </c>
      <c r="C33" s="9" t="s">
        <v>1652</v>
      </c>
      <c r="D33" s="158">
        <v>45473</v>
      </c>
      <c r="E33" s="9">
        <v>0</v>
      </c>
      <c r="F33" s="9">
        <v>0</v>
      </c>
      <c r="G33" s="9">
        <v>0</v>
      </c>
      <c r="H33" s="9">
        <v>9</v>
      </c>
      <c r="I33" s="9">
        <v>9</v>
      </c>
      <c r="J33">
        <v>965</v>
      </c>
      <c r="K33" s="9" t="s">
        <v>1202</v>
      </c>
    </row>
    <row r="34" spans="1:11" x14ac:dyDescent="0.35">
      <c r="A34" s="9" t="s">
        <v>1809</v>
      </c>
      <c r="B34" s="9" t="s">
        <v>1675</v>
      </c>
      <c r="C34" s="9" t="s">
        <v>1652</v>
      </c>
      <c r="D34" s="158">
        <v>45473</v>
      </c>
      <c r="E34" s="9">
        <v>0</v>
      </c>
      <c r="F34" s="9">
        <v>0</v>
      </c>
      <c r="G34" s="9">
        <v>0</v>
      </c>
      <c r="H34" s="9">
        <v>11</v>
      </c>
      <c r="I34" s="9">
        <v>11</v>
      </c>
      <c r="J34">
        <v>334</v>
      </c>
      <c r="K34" s="9" t="s">
        <v>1202</v>
      </c>
    </row>
    <row r="35" spans="1:11" x14ac:dyDescent="0.35">
      <c r="A35" s="9" t="s">
        <v>1810</v>
      </c>
      <c r="B35" s="9" t="s">
        <v>1676</v>
      </c>
      <c r="C35" s="9" t="s">
        <v>1652</v>
      </c>
      <c r="D35" s="158">
        <v>45473</v>
      </c>
      <c r="E35" s="9">
        <v>0</v>
      </c>
      <c r="F35" s="9">
        <v>0</v>
      </c>
      <c r="G35" s="9">
        <v>0</v>
      </c>
      <c r="H35" s="9">
        <v>0</v>
      </c>
      <c r="I35" s="9">
        <v>0</v>
      </c>
      <c r="J35">
        <v>0</v>
      </c>
      <c r="K35" s="9" t="s">
        <v>1202</v>
      </c>
    </row>
    <row r="36" spans="1:11" x14ac:dyDescent="0.35">
      <c r="A36" s="9" t="s">
        <v>1811</v>
      </c>
      <c r="B36" s="9" t="s">
        <v>1677</v>
      </c>
      <c r="C36" s="9" t="s">
        <v>1652</v>
      </c>
      <c r="D36" s="158">
        <v>45473</v>
      </c>
      <c r="E36" s="9">
        <v>0</v>
      </c>
      <c r="F36" s="9">
        <v>0</v>
      </c>
      <c r="G36" s="9">
        <v>0</v>
      </c>
      <c r="H36" s="9">
        <v>31</v>
      </c>
      <c r="I36" s="9">
        <v>31</v>
      </c>
      <c r="J36">
        <v>1378</v>
      </c>
      <c r="K36" s="9" t="s">
        <v>1202</v>
      </c>
    </row>
    <row r="37" spans="1:11" x14ac:dyDescent="0.35">
      <c r="A37" s="9" t="s">
        <v>1812</v>
      </c>
      <c r="B37" s="9" t="s">
        <v>1678</v>
      </c>
      <c r="C37" s="9" t="s">
        <v>1652</v>
      </c>
      <c r="D37" s="158">
        <v>45473</v>
      </c>
      <c r="E37" s="9">
        <v>0</v>
      </c>
      <c r="F37" s="9">
        <v>0</v>
      </c>
      <c r="G37" s="9">
        <v>0</v>
      </c>
      <c r="H37" s="9">
        <v>32</v>
      </c>
      <c r="I37" s="9">
        <v>32</v>
      </c>
      <c r="J37">
        <v>2379</v>
      </c>
      <c r="K37" s="9" t="s">
        <v>1202</v>
      </c>
    </row>
    <row r="38" spans="1:11" x14ac:dyDescent="0.35">
      <c r="A38" s="9" t="s">
        <v>1813</v>
      </c>
      <c r="B38" s="9" t="s">
        <v>1680</v>
      </c>
      <c r="C38" s="9" t="s">
        <v>1652</v>
      </c>
      <c r="D38" s="158">
        <v>45473</v>
      </c>
      <c r="E38" s="9">
        <v>0</v>
      </c>
      <c r="F38" s="9">
        <v>0</v>
      </c>
      <c r="G38" s="9">
        <v>0</v>
      </c>
      <c r="H38" s="9">
        <v>44</v>
      </c>
      <c r="I38" s="9">
        <v>44</v>
      </c>
      <c r="J38">
        <v>799</v>
      </c>
      <c r="K38" s="9" t="s">
        <v>1202</v>
      </c>
    </row>
    <row r="39" spans="1:11" x14ac:dyDescent="0.35">
      <c r="A39" s="9" t="s">
        <v>1814</v>
      </c>
      <c r="B39" s="9" t="s">
        <v>1681</v>
      </c>
      <c r="C39" s="9" t="s">
        <v>1652</v>
      </c>
      <c r="D39" s="158">
        <v>45473</v>
      </c>
      <c r="E39" s="9">
        <v>0</v>
      </c>
      <c r="F39" s="9">
        <v>0</v>
      </c>
      <c r="G39" s="9">
        <v>0</v>
      </c>
      <c r="H39" s="9">
        <v>10</v>
      </c>
      <c r="I39" s="9">
        <v>10</v>
      </c>
      <c r="J39">
        <v>863</v>
      </c>
      <c r="K39" s="9" t="s">
        <v>1202</v>
      </c>
    </row>
    <row r="40" spans="1:11" x14ac:dyDescent="0.35">
      <c r="A40" s="9" t="s">
        <v>1815</v>
      </c>
      <c r="B40" s="9" t="s">
        <v>1682</v>
      </c>
      <c r="C40" s="9" t="s">
        <v>1652</v>
      </c>
      <c r="D40" s="158">
        <v>45473</v>
      </c>
      <c r="E40" s="9">
        <v>0</v>
      </c>
      <c r="F40" s="9">
        <v>0</v>
      </c>
      <c r="G40" s="9">
        <v>0</v>
      </c>
      <c r="H40" s="9">
        <v>7</v>
      </c>
      <c r="I40" s="9">
        <v>7</v>
      </c>
      <c r="J40">
        <v>1469</v>
      </c>
      <c r="K40" s="9" t="s">
        <v>1202</v>
      </c>
    </row>
    <row r="41" spans="1:11" x14ac:dyDescent="0.35">
      <c r="A41" s="9" t="s">
        <v>1816</v>
      </c>
      <c r="B41" s="9" t="s">
        <v>1683</v>
      </c>
      <c r="C41" s="9" t="s">
        <v>1652</v>
      </c>
      <c r="D41" s="158">
        <v>45473</v>
      </c>
      <c r="E41" s="9">
        <v>0</v>
      </c>
      <c r="F41" s="9">
        <v>0</v>
      </c>
      <c r="G41" s="9">
        <v>0</v>
      </c>
      <c r="H41" s="9">
        <v>0</v>
      </c>
      <c r="I41" s="9">
        <v>0</v>
      </c>
      <c r="J41">
        <v>568</v>
      </c>
      <c r="K41" s="9" t="s">
        <v>1202</v>
      </c>
    </row>
    <row r="42" spans="1:11" x14ac:dyDescent="0.35">
      <c r="A42" s="9" t="s">
        <v>1817</v>
      </c>
      <c r="B42" s="9" t="s">
        <v>664</v>
      </c>
      <c r="C42" s="9" t="s">
        <v>1652</v>
      </c>
      <c r="D42" s="158">
        <v>45473</v>
      </c>
      <c r="E42" s="9">
        <v>0</v>
      </c>
      <c r="F42" s="9">
        <v>0</v>
      </c>
      <c r="G42" s="9">
        <v>0</v>
      </c>
      <c r="H42" s="9">
        <v>0</v>
      </c>
      <c r="I42" s="9">
        <v>0</v>
      </c>
      <c r="J42">
        <v>16</v>
      </c>
      <c r="K42" s="9" t="s">
        <v>1202</v>
      </c>
    </row>
    <row r="43" spans="1:11" x14ac:dyDescent="0.35">
      <c r="A43" s="9" t="s">
        <v>1962</v>
      </c>
      <c r="B43" s="9" t="s">
        <v>793</v>
      </c>
      <c r="C43" s="9" t="s">
        <v>1652</v>
      </c>
      <c r="D43" s="158">
        <v>45473</v>
      </c>
      <c r="E43" s="9">
        <v>0</v>
      </c>
      <c r="F43" s="9">
        <v>0</v>
      </c>
      <c r="G43" s="9">
        <v>0</v>
      </c>
      <c r="H43" s="9">
        <v>0</v>
      </c>
      <c r="I43" s="9">
        <v>0</v>
      </c>
      <c r="J43">
        <v>0</v>
      </c>
      <c r="K43" s="9" t="s">
        <v>1202</v>
      </c>
    </row>
    <row r="44" spans="1:11" x14ac:dyDescent="0.35">
      <c r="A44" s="9" t="s">
        <v>1818</v>
      </c>
      <c r="B44" s="9" t="s">
        <v>1686</v>
      </c>
      <c r="C44" s="9" t="s">
        <v>1652</v>
      </c>
      <c r="D44" s="158">
        <v>45473</v>
      </c>
      <c r="E44" s="9">
        <v>0</v>
      </c>
      <c r="F44" s="9">
        <v>1</v>
      </c>
      <c r="G44" s="9">
        <v>1</v>
      </c>
      <c r="H44" s="9">
        <v>45</v>
      </c>
      <c r="I44" s="9">
        <v>46</v>
      </c>
      <c r="J44">
        <v>808</v>
      </c>
      <c r="K44" s="9" t="s">
        <v>1202</v>
      </c>
    </row>
    <row r="45" spans="1:11" x14ac:dyDescent="0.35">
      <c r="A45" s="9" t="s">
        <v>1819</v>
      </c>
      <c r="B45" s="9" t="s">
        <v>1687</v>
      </c>
      <c r="C45" s="9" t="s">
        <v>1652</v>
      </c>
      <c r="D45" s="158">
        <v>45473</v>
      </c>
      <c r="E45" s="9">
        <v>0</v>
      </c>
      <c r="F45" s="9">
        <v>0</v>
      </c>
      <c r="G45" s="9">
        <v>0</v>
      </c>
      <c r="H45" s="9">
        <v>0</v>
      </c>
      <c r="I45" s="9">
        <v>0</v>
      </c>
      <c r="J45">
        <v>6</v>
      </c>
      <c r="K45" s="9" t="s">
        <v>1202</v>
      </c>
    </row>
    <row r="46" spans="1:11" x14ac:dyDescent="0.35">
      <c r="A46" s="9" t="s">
        <v>1820</v>
      </c>
      <c r="B46" s="9" t="s">
        <v>1690</v>
      </c>
      <c r="C46" s="9" t="s">
        <v>1652</v>
      </c>
      <c r="D46" s="158">
        <v>45473</v>
      </c>
      <c r="E46" s="9">
        <v>0</v>
      </c>
      <c r="F46" s="9">
        <v>1</v>
      </c>
      <c r="G46" s="9">
        <v>1</v>
      </c>
      <c r="H46" s="9">
        <v>0</v>
      </c>
      <c r="I46" s="9">
        <v>1</v>
      </c>
      <c r="J46">
        <v>1444</v>
      </c>
      <c r="K46" s="9" t="s">
        <v>1202</v>
      </c>
    </row>
    <row r="47" spans="1:11" x14ac:dyDescent="0.35">
      <c r="A47" s="9" t="s">
        <v>1821</v>
      </c>
      <c r="B47" s="9" t="s">
        <v>1691</v>
      </c>
      <c r="C47" s="9" t="s">
        <v>1652</v>
      </c>
      <c r="D47" s="158">
        <v>45473</v>
      </c>
      <c r="E47" s="9">
        <v>0</v>
      </c>
      <c r="F47" s="9">
        <v>0</v>
      </c>
      <c r="G47" s="9">
        <v>0</v>
      </c>
      <c r="H47" s="9">
        <v>7</v>
      </c>
      <c r="I47" s="9">
        <v>7</v>
      </c>
      <c r="J47">
        <v>957</v>
      </c>
      <c r="K47" s="9" t="s">
        <v>1202</v>
      </c>
    </row>
    <row r="48" spans="1:11" x14ac:dyDescent="0.35">
      <c r="A48" s="9" t="s">
        <v>1822</v>
      </c>
      <c r="B48" s="9" t="s">
        <v>1692</v>
      </c>
      <c r="C48" s="9" t="s">
        <v>1652</v>
      </c>
      <c r="D48" s="158">
        <v>45473</v>
      </c>
      <c r="E48" s="9">
        <v>0</v>
      </c>
      <c r="F48" s="9">
        <v>0</v>
      </c>
      <c r="G48" s="9">
        <v>0</v>
      </c>
      <c r="H48" s="9">
        <v>2</v>
      </c>
      <c r="I48" s="9">
        <v>2</v>
      </c>
      <c r="J48">
        <v>1234</v>
      </c>
      <c r="K48" s="9" t="s">
        <v>1202</v>
      </c>
    </row>
    <row r="49" spans="1:11" x14ac:dyDescent="0.35">
      <c r="A49" s="9" t="s">
        <v>1823</v>
      </c>
      <c r="B49" s="9" t="s">
        <v>1694</v>
      </c>
      <c r="C49" s="9" t="s">
        <v>1652</v>
      </c>
      <c r="D49" s="158">
        <v>45473</v>
      </c>
      <c r="E49" s="9">
        <v>0</v>
      </c>
      <c r="F49" s="9">
        <v>0</v>
      </c>
      <c r="G49" s="9">
        <v>0</v>
      </c>
      <c r="H49" s="9">
        <v>24</v>
      </c>
      <c r="I49" s="9">
        <v>24</v>
      </c>
      <c r="J49">
        <v>2425</v>
      </c>
      <c r="K49" s="9" t="s">
        <v>1202</v>
      </c>
    </row>
    <row r="50" spans="1:11" x14ac:dyDescent="0.35">
      <c r="A50" s="9" t="s">
        <v>1824</v>
      </c>
      <c r="B50" s="9" t="s">
        <v>1695</v>
      </c>
      <c r="C50" s="9" t="s">
        <v>1652</v>
      </c>
      <c r="D50" s="158">
        <v>45473</v>
      </c>
      <c r="E50" s="9">
        <v>0</v>
      </c>
      <c r="F50" s="9">
        <v>1</v>
      </c>
      <c r="G50" s="9">
        <v>1</v>
      </c>
      <c r="H50" s="9">
        <v>0</v>
      </c>
      <c r="I50" s="9">
        <v>1</v>
      </c>
      <c r="J50">
        <v>1096</v>
      </c>
      <c r="K50" s="9" t="s">
        <v>1202</v>
      </c>
    </row>
    <row r="51" spans="1:11" x14ac:dyDescent="0.35">
      <c r="A51" s="9" t="s">
        <v>1825</v>
      </c>
      <c r="B51" s="9" t="s">
        <v>1697</v>
      </c>
      <c r="C51" s="9" t="s">
        <v>1652</v>
      </c>
      <c r="D51" s="158">
        <v>45473</v>
      </c>
      <c r="E51" s="9">
        <v>1</v>
      </c>
      <c r="F51" s="9">
        <v>8</v>
      </c>
      <c r="G51" s="9">
        <v>8</v>
      </c>
      <c r="H51" s="9">
        <v>66</v>
      </c>
      <c r="I51" s="9">
        <v>72</v>
      </c>
      <c r="J51">
        <v>5925</v>
      </c>
      <c r="K51" s="9" t="s">
        <v>1202</v>
      </c>
    </row>
    <row r="52" spans="1:11" x14ac:dyDescent="0.35">
      <c r="A52" s="9" t="s">
        <v>1826</v>
      </c>
      <c r="B52" s="9" t="s">
        <v>1698</v>
      </c>
      <c r="C52" s="9" t="s">
        <v>1652</v>
      </c>
      <c r="D52" s="158">
        <v>45473</v>
      </c>
      <c r="E52" s="9">
        <v>0</v>
      </c>
      <c r="F52" s="9">
        <v>0</v>
      </c>
      <c r="G52" s="9">
        <v>0</v>
      </c>
      <c r="H52" s="9">
        <v>53</v>
      </c>
      <c r="I52" s="9">
        <v>53</v>
      </c>
      <c r="J52">
        <v>2700</v>
      </c>
      <c r="K52" s="9" t="s">
        <v>1202</v>
      </c>
    </row>
    <row r="53" spans="1:11" x14ac:dyDescent="0.35">
      <c r="A53" s="9" t="s">
        <v>1827</v>
      </c>
      <c r="B53" s="9" t="s">
        <v>1699</v>
      </c>
      <c r="C53" s="9" t="s">
        <v>1652</v>
      </c>
      <c r="D53" s="158">
        <v>45473</v>
      </c>
      <c r="E53" s="9">
        <v>0</v>
      </c>
      <c r="F53" s="9">
        <v>0</v>
      </c>
      <c r="G53" s="9">
        <v>0</v>
      </c>
      <c r="H53" s="9">
        <v>0</v>
      </c>
      <c r="I53" s="9">
        <v>0</v>
      </c>
      <c r="J53">
        <v>1</v>
      </c>
      <c r="K53" s="9" t="s">
        <v>1202</v>
      </c>
    </row>
    <row r="54" spans="1:11" x14ac:dyDescent="0.35">
      <c r="A54" s="9" t="s">
        <v>1828</v>
      </c>
      <c r="B54" s="9" t="s">
        <v>1700</v>
      </c>
      <c r="C54" s="9" t="s">
        <v>1652</v>
      </c>
      <c r="D54" s="158">
        <v>45473</v>
      </c>
      <c r="E54" s="9">
        <v>0</v>
      </c>
      <c r="F54" s="9">
        <v>0</v>
      </c>
      <c r="G54" s="9">
        <v>0</v>
      </c>
      <c r="H54" s="9">
        <v>0</v>
      </c>
      <c r="I54" s="9">
        <v>0</v>
      </c>
      <c r="J54">
        <v>3</v>
      </c>
      <c r="K54" s="9" t="s">
        <v>1202</v>
      </c>
    </row>
    <row r="55" spans="1:11" x14ac:dyDescent="0.35">
      <c r="A55" s="9" t="s">
        <v>1829</v>
      </c>
      <c r="B55" s="9" t="s">
        <v>1701</v>
      </c>
      <c r="C55" s="9" t="s">
        <v>1652</v>
      </c>
      <c r="D55" s="158">
        <v>45473</v>
      </c>
      <c r="E55" s="9">
        <v>0</v>
      </c>
      <c r="F55" s="9">
        <v>0</v>
      </c>
      <c r="G55" s="9">
        <v>0</v>
      </c>
      <c r="H55" s="9">
        <v>0</v>
      </c>
      <c r="I55" s="9">
        <v>0</v>
      </c>
      <c r="J55">
        <v>23</v>
      </c>
      <c r="K55" s="9" t="s">
        <v>1202</v>
      </c>
    </row>
    <row r="56" spans="1:11" x14ac:dyDescent="0.35">
      <c r="A56" s="9" t="s">
        <v>1830</v>
      </c>
      <c r="B56" s="9" t="s">
        <v>1702</v>
      </c>
      <c r="C56" s="9" t="s">
        <v>1652</v>
      </c>
      <c r="D56" s="158">
        <v>45473</v>
      </c>
      <c r="E56" s="9">
        <v>0</v>
      </c>
      <c r="F56" s="9">
        <v>0</v>
      </c>
      <c r="G56" s="9">
        <v>0</v>
      </c>
      <c r="H56" s="9">
        <v>0</v>
      </c>
      <c r="I56" s="9">
        <v>0</v>
      </c>
      <c r="J56">
        <v>13</v>
      </c>
      <c r="K56" s="9" t="s">
        <v>1202</v>
      </c>
    </row>
    <row r="57" spans="1:11" x14ac:dyDescent="0.35">
      <c r="A57" s="9" t="s">
        <v>1831</v>
      </c>
      <c r="B57" s="9" t="s">
        <v>1703</v>
      </c>
      <c r="C57" s="9" t="s">
        <v>1652</v>
      </c>
      <c r="D57" s="158">
        <v>45473</v>
      </c>
      <c r="E57" s="9">
        <v>0</v>
      </c>
      <c r="F57" s="9">
        <v>0</v>
      </c>
      <c r="G57" s="9">
        <v>0</v>
      </c>
      <c r="H57" s="9">
        <v>0</v>
      </c>
      <c r="I57" s="9">
        <v>0</v>
      </c>
      <c r="J57">
        <v>11</v>
      </c>
      <c r="K57" s="9" t="s">
        <v>1202</v>
      </c>
    </row>
    <row r="58" spans="1:11" x14ac:dyDescent="0.35">
      <c r="A58" s="9" t="s">
        <v>1963</v>
      </c>
      <c r="B58" s="9" t="s">
        <v>1704</v>
      </c>
      <c r="C58" s="9" t="s">
        <v>1652</v>
      </c>
      <c r="D58" s="158">
        <v>45473</v>
      </c>
      <c r="E58" s="9">
        <v>0</v>
      </c>
      <c r="F58" s="9">
        <v>0</v>
      </c>
      <c r="G58" s="9">
        <v>0</v>
      </c>
      <c r="H58" s="9">
        <v>0</v>
      </c>
      <c r="I58" s="9">
        <v>0</v>
      </c>
      <c r="J58">
        <v>2</v>
      </c>
      <c r="K58" s="9" t="s">
        <v>1202</v>
      </c>
    </row>
    <row r="59" spans="1:11" x14ac:dyDescent="0.35">
      <c r="A59" s="9" t="s">
        <v>1832</v>
      </c>
      <c r="B59" s="9" t="s">
        <v>1705</v>
      </c>
      <c r="C59" s="9" t="s">
        <v>1652</v>
      </c>
      <c r="D59" s="158">
        <v>45473</v>
      </c>
      <c r="E59" s="9">
        <v>0</v>
      </c>
      <c r="F59" s="9">
        <v>0</v>
      </c>
      <c r="G59" s="9">
        <v>0</v>
      </c>
      <c r="H59" s="9">
        <v>0</v>
      </c>
      <c r="I59" s="9">
        <v>0</v>
      </c>
      <c r="J59">
        <v>31</v>
      </c>
      <c r="K59" s="9" t="s">
        <v>1202</v>
      </c>
    </row>
    <row r="60" spans="1:11" x14ac:dyDescent="0.35">
      <c r="A60" s="9" t="s">
        <v>1833</v>
      </c>
      <c r="B60" s="9" t="s">
        <v>1706</v>
      </c>
      <c r="C60" s="9" t="s">
        <v>1652</v>
      </c>
      <c r="D60" s="158">
        <v>45473</v>
      </c>
      <c r="E60" s="9">
        <v>0</v>
      </c>
      <c r="F60" s="9">
        <v>0</v>
      </c>
      <c r="G60" s="9">
        <v>0</v>
      </c>
      <c r="H60" s="9">
        <v>24</v>
      </c>
      <c r="I60" s="9">
        <v>24</v>
      </c>
      <c r="J60">
        <v>679</v>
      </c>
      <c r="K60" s="9" t="s">
        <v>1202</v>
      </c>
    </row>
    <row r="61" spans="1:11" x14ac:dyDescent="0.35">
      <c r="A61" s="9" t="s">
        <v>1834</v>
      </c>
      <c r="B61" s="9" t="s">
        <v>1707</v>
      </c>
      <c r="C61" s="9" t="s">
        <v>1652</v>
      </c>
      <c r="D61" s="158">
        <v>45473</v>
      </c>
      <c r="E61" s="9">
        <v>0</v>
      </c>
      <c r="F61" s="9">
        <v>0</v>
      </c>
      <c r="G61" s="9">
        <v>0</v>
      </c>
      <c r="H61" s="9">
        <v>0</v>
      </c>
      <c r="I61" s="9">
        <v>0</v>
      </c>
      <c r="J61">
        <v>1</v>
      </c>
      <c r="K61" s="9" t="s">
        <v>1202</v>
      </c>
    </row>
    <row r="62" spans="1:11" x14ac:dyDescent="0.35">
      <c r="A62" s="9" t="s">
        <v>1835</v>
      </c>
      <c r="B62" s="9" t="s">
        <v>1709</v>
      </c>
      <c r="C62" s="9" t="s">
        <v>1652</v>
      </c>
      <c r="D62" s="158">
        <v>45473</v>
      </c>
      <c r="E62" s="9">
        <v>0</v>
      </c>
      <c r="F62" s="9">
        <v>0</v>
      </c>
      <c r="G62" s="9">
        <v>0</v>
      </c>
      <c r="H62" s="9">
        <v>0</v>
      </c>
      <c r="I62" s="9">
        <v>0</v>
      </c>
      <c r="J62">
        <v>0</v>
      </c>
      <c r="K62" s="9" t="s">
        <v>1202</v>
      </c>
    </row>
    <row r="63" spans="1:11" x14ac:dyDescent="0.35">
      <c r="A63" s="9" t="s">
        <v>1837</v>
      </c>
      <c r="B63" s="9" t="s">
        <v>1711</v>
      </c>
      <c r="C63" s="9" t="s">
        <v>1652</v>
      </c>
      <c r="D63" s="158">
        <v>45473</v>
      </c>
      <c r="E63" s="9">
        <v>0</v>
      </c>
      <c r="F63" s="9">
        <v>0</v>
      </c>
      <c r="G63" s="9">
        <v>0</v>
      </c>
      <c r="H63" s="9">
        <v>12</v>
      </c>
      <c r="I63" s="9">
        <v>12</v>
      </c>
      <c r="J63">
        <v>932</v>
      </c>
      <c r="K63" s="9" t="s">
        <v>1202</v>
      </c>
    </row>
    <row r="64" spans="1:11" x14ac:dyDescent="0.35">
      <c r="A64" s="9" t="s">
        <v>1838</v>
      </c>
      <c r="B64" s="9" t="s">
        <v>1714</v>
      </c>
      <c r="C64" s="9" t="s">
        <v>1652</v>
      </c>
      <c r="D64" s="158">
        <v>45473</v>
      </c>
      <c r="E64" s="9">
        <v>0</v>
      </c>
      <c r="F64" s="9">
        <v>0</v>
      </c>
      <c r="G64" s="9">
        <v>0</v>
      </c>
      <c r="H64" s="9">
        <v>0</v>
      </c>
      <c r="I64" s="9">
        <v>0</v>
      </c>
      <c r="J64">
        <v>3</v>
      </c>
      <c r="K64" s="9" t="s">
        <v>1202</v>
      </c>
    </row>
    <row r="65" spans="1:11" x14ac:dyDescent="0.35">
      <c r="A65" s="9" t="s">
        <v>1839</v>
      </c>
      <c r="B65" s="9" t="s">
        <v>1715</v>
      </c>
      <c r="C65" s="9" t="s">
        <v>1652</v>
      </c>
      <c r="D65" s="158">
        <v>45473</v>
      </c>
      <c r="E65" s="9">
        <v>0</v>
      </c>
      <c r="F65" s="9">
        <v>0</v>
      </c>
      <c r="G65" s="9">
        <v>0</v>
      </c>
      <c r="H65" s="9">
        <v>0</v>
      </c>
      <c r="I65" s="9">
        <v>0</v>
      </c>
      <c r="J65">
        <v>1303</v>
      </c>
      <c r="K65" s="9" t="s">
        <v>1202</v>
      </c>
    </row>
    <row r="66" spans="1:11" x14ac:dyDescent="0.35">
      <c r="A66" s="9" t="s">
        <v>1840</v>
      </c>
      <c r="B66" s="9" t="s">
        <v>1716</v>
      </c>
      <c r="C66" s="9" t="s">
        <v>1652</v>
      </c>
      <c r="D66" s="158">
        <v>45473</v>
      </c>
      <c r="E66" s="9">
        <v>0</v>
      </c>
      <c r="F66" s="9">
        <v>0</v>
      </c>
      <c r="G66" s="9">
        <v>0</v>
      </c>
      <c r="H66" s="9">
        <v>0</v>
      </c>
      <c r="I66" s="9">
        <v>0</v>
      </c>
      <c r="J66">
        <v>533</v>
      </c>
      <c r="K66" s="9" t="s">
        <v>1202</v>
      </c>
    </row>
    <row r="67" spans="1:11" x14ac:dyDescent="0.35">
      <c r="A67" s="9" t="s">
        <v>1841</v>
      </c>
      <c r="B67" s="9" t="s">
        <v>1717</v>
      </c>
      <c r="C67" s="9" t="s">
        <v>1652</v>
      </c>
      <c r="D67" s="158">
        <v>45473</v>
      </c>
      <c r="E67" s="9">
        <v>0</v>
      </c>
      <c r="F67" s="9">
        <v>0</v>
      </c>
      <c r="G67" s="9">
        <v>0</v>
      </c>
      <c r="H67" s="9">
        <v>0</v>
      </c>
      <c r="I67" s="9">
        <v>0</v>
      </c>
      <c r="J67">
        <v>28</v>
      </c>
      <c r="K67" s="9" t="s">
        <v>1202</v>
      </c>
    </row>
    <row r="68" spans="1:11" x14ac:dyDescent="0.35">
      <c r="A68" s="9" t="s">
        <v>2117</v>
      </c>
      <c r="B68" s="9" t="s">
        <v>1718</v>
      </c>
      <c r="C68" s="9" t="s">
        <v>1652</v>
      </c>
      <c r="D68" s="158">
        <v>45473</v>
      </c>
      <c r="E68" s="9">
        <v>0</v>
      </c>
      <c r="F68" s="9">
        <v>0</v>
      </c>
      <c r="G68" s="9">
        <v>0</v>
      </c>
      <c r="H68" s="9">
        <v>0</v>
      </c>
      <c r="I68" s="9">
        <v>0</v>
      </c>
      <c r="J68">
        <v>1</v>
      </c>
      <c r="K68" s="9" t="s">
        <v>1202</v>
      </c>
    </row>
    <row r="69" spans="1:11" x14ac:dyDescent="0.35">
      <c r="A69" s="9" t="s">
        <v>2118</v>
      </c>
      <c r="B69" s="9" t="s">
        <v>1719</v>
      </c>
      <c r="C69" s="9" t="s">
        <v>1652</v>
      </c>
      <c r="D69" s="158">
        <v>45473</v>
      </c>
      <c r="E69" s="9">
        <v>0</v>
      </c>
      <c r="F69" s="9">
        <v>0</v>
      </c>
      <c r="G69" s="9">
        <v>0</v>
      </c>
      <c r="H69" s="9">
        <v>0</v>
      </c>
      <c r="I69" s="9">
        <v>0</v>
      </c>
      <c r="J69">
        <v>0</v>
      </c>
      <c r="K69" s="9" t="s">
        <v>1202</v>
      </c>
    </row>
    <row r="70" spans="1:11" x14ac:dyDescent="0.35">
      <c r="A70" s="9" t="s">
        <v>1842</v>
      </c>
      <c r="B70" s="9" t="s">
        <v>742</v>
      </c>
      <c r="C70" s="9" t="s">
        <v>1652</v>
      </c>
      <c r="D70" s="158">
        <v>45473</v>
      </c>
      <c r="E70" s="9">
        <v>0</v>
      </c>
      <c r="F70" s="9">
        <v>0</v>
      </c>
      <c r="G70" s="9">
        <v>0</v>
      </c>
      <c r="H70" s="9">
        <v>0</v>
      </c>
      <c r="I70" s="9">
        <v>0</v>
      </c>
      <c r="J70">
        <v>7</v>
      </c>
      <c r="K70" s="9" t="s">
        <v>1202</v>
      </c>
    </row>
    <row r="71" spans="1:11" x14ac:dyDescent="0.35">
      <c r="A71" s="9" t="s">
        <v>1843</v>
      </c>
      <c r="B71" s="9" t="s">
        <v>1720</v>
      </c>
      <c r="C71" s="9" t="s">
        <v>1652</v>
      </c>
      <c r="D71" s="158">
        <v>45473</v>
      </c>
      <c r="E71" s="9">
        <v>0</v>
      </c>
      <c r="F71" s="9">
        <v>0</v>
      </c>
      <c r="G71" s="9">
        <v>0</v>
      </c>
      <c r="H71" s="9">
        <v>0</v>
      </c>
      <c r="I71" s="9">
        <v>0</v>
      </c>
      <c r="J71">
        <v>4</v>
      </c>
      <c r="K71" s="9" t="s">
        <v>1202</v>
      </c>
    </row>
    <row r="72" spans="1:11" x14ac:dyDescent="0.35">
      <c r="A72" s="9" t="s">
        <v>1844</v>
      </c>
      <c r="B72" s="9" t="s">
        <v>1721</v>
      </c>
      <c r="C72" s="9" t="s">
        <v>1652</v>
      </c>
      <c r="D72" s="158">
        <v>45473</v>
      </c>
      <c r="E72" s="9">
        <v>0</v>
      </c>
      <c r="F72" s="9">
        <v>0</v>
      </c>
      <c r="G72" s="9">
        <v>0</v>
      </c>
      <c r="H72" s="9">
        <v>35</v>
      </c>
      <c r="I72" s="9">
        <v>35</v>
      </c>
      <c r="J72">
        <v>1184</v>
      </c>
      <c r="K72" s="9" t="s">
        <v>1202</v>
      </c>
    </row>
    <row r="73" spans="1:11" x14ac:dyDescent="0.35">
      <c r="A73" s="9" t="s">
        <v>2149</v>
      </c>
      <c r="B73" s="9" t="s">
        <v>801</v>
      </c>
      <c r="C73" s="9" t="s">
        <v>1652</v>
      </c>
      <c r="D73" s="158">
        <v>45473</v>
      </c>
      <c r="E73" s="9">
        <v>0</v>
      </c>
      <c r="F73" s="9">
        <v>0</v>
      </c>
      <c r="G73" s="9">
        <v>0</v>
      </c>
      <c r="H73" s="9">
        <v>0</v>
      </c>
      <c r="I73" s="9">
        <v>0</v>
      </c>
      <c r="J73">
        <v>1</v>
      </c>
      <c r="K73" s="9" t="s">
        <v>1202</v>
      </c>
    </row>
    <row r="74" spans="1:11" x14ac:dyDescent="0.35">
      <c r="A74" s="9" t="s">
        <v>1846</v>
      </c>
      <c r="B74" s="9" t="s">
        <v>1725</v>
      </c>
      <c r="C74" s="9" t="s">
        <v>1652</v>
      </c>
      <c r="D74" s="158">
        <v>45473</v>
      </c>
      <c r="E74" s="9">
        <v>0</v>
      </c>
      <c r="F74" s="9">
        <v>0</v>
      </c>
      <c r="G74" s="9">
        <v>0</v>
      </c>
      <c r="H74" s="9">
        <v>10</v>
      </c>
      <c r="I74" s="9">
        <v>10</v>
      </c>
      <c r="J74">
        <v>174</v>
      </c>
      <c r="K74" s="9" t="s">
        <v>1202</v>
      </c>
    </row>
    <row r="75" spans="1:11" x14ac:dyDescent="0.35">
      <c r="A75" s="9" t="s">
        <v>1845</v>
      </c>
      <c r="B75" s="9" t="s">
        <v>675</v>
      </c>
      <c r="C75" s="9" t="s">
        <v>1652</v>
      </c>
      <c r="D75" s="158">
        <v>45473</v>
      </c>
      <c r="E75" s="9">
        <v>0</v>
      </c>
      <c r="F75" s="9">
        <v>0</v>
      </c>
      <c r="G75" s="9">
        <v>0</v>
      </c>
      <c r="H75" s="9">
        <v>0</v>
      </c>
      <c r="I75" s="9">
        <v>0</v>
      </c>
      <c r="J75">
        <v>6</v>
      </c>
      <c r="K75" s="9" t="s">
        <v>1202</v>
      </c>
    </row>
    <row r="76" spans="1:11" x14ac:dyDescent="0.35">
      <c r="A76" s="9" t="s">
        <v>1847</v>
      </c>
      <c r="B76" s="9" t="s">
        <v>1727</v>
      </c>
      <c r="C76" s="9" t="s">
        <v>1652</v>
      </c>
      <c r="D76" s="158">
        <v>45473</v>
      </c>
      <c r="E76" s="9">
        <v>0</v>
      </c>
      <c r="F76" s="9">
        <v>0</v>
      </c>
      <c r="G76" s="9">
        <v>0</v>
      </c>
      <c r="H76" s="9">
        <v>0</v>
      </c>
      <c r="I76" s="9">
        <v>0</v>
      </c>
      <c r="J76">
        <v>594</v>
      </c>
      <c r="K76" s="9" t="s">
        <v>1202</v>
      </c>
    </row>
    <row r="77" spans="1:11" x14ac:dyDescent="0.35">
      <c r="A77" s="9" t="s">
        <v>1848</v>
      </c>
      <c r="B77" s="9" t="s">
        <v>1728</v>
      </c>
      <c r="C77" s="9" t="s">
        <v>1652</v>
      </c>
      <c r="D77" s="158">
        <v>45473</v>
      </c>
      <c r="E77" s="9">
        <v>0</v>
      </c>
      <c r="F77" s="9">
        <v>0</v>
      </c>
      <c r="G77" s="9">
        <v>0</v>
      </c>
      <c r="H77" s="9">
        <v>11</v>
      </c>
      <c r="I77" s="9">
        <v>11</v>
      </c>
      <c r="J77">
        <v>681</v>
      </c>
      <c r="K77" s="9" t="s">
        <v>1202</v>
      </c>
    </row>
    <row r="78" spans="1:11" x14ac:dyDescent="0.35">
      <c r="A78" s="9" t="s">
        <v>1849</v>
      </c>
      <c r="B78" s="9" t="s">
        <v>809</v>
      </c>
      <c r="C78" s="9" t="s">
        <v>1652</v>
      </c>
      <c r="D78" s="158">
        <v>45473</v>
      </c>
      <c r="E78" s="9">
        <v>0</v>
      </c>
      <c r="F78" s="9">
        <v>0</v>
      </c>
      <c r="G78" s="9">
        <v>0</v>
      </c>
      <c r="H78" s="9">
        <v>0</v>
      </c>
      <c r="I78" s="9">
        <v>0</v>
      </c>
      <c r="J78">
        <v>6</v>
      </c>
      <c r="K78" s="9" t="s">
        <v>1202</v>
      </c>
    </row>
    <row r="79" spans="1:11" x14ac:dyDescent="0.35">
      <c r="A79" s="9" t="s">
        <v>1850</v>
      </c>
      <c r="B79" s="9" t="s">
        <v>1730</v>
      </c>
      <c r="C79" s="9" t="s">
        <v>1652</v>
      </c>
      <c r="D79" s="158">
        <v>45473</v>
      </c>
      <c r="E79" s="9">
        <v>0</v>
      </c>
      <c r="F79" s="9">
        <v>0</v>
      </c>
      <c r="G79" s="9">
        <v>0</v>
      </c>
      <c r="H79" s="9">
        <v>0</v>
      </c>
      <c r="I79" s="9">
        <v>0</v>
      </c>
      <c r="J79">
        <v>277</v>
      </c>
      <c r="K79" s="9" t="s">
        <v>1202</v>
      </c>
    </row>
    <row r="80" spans="1:11" x14ac:dyDescent="0.35">
      <c r="A80" s="9" t="s">
        <v>1851</v>
      </c>
      <c r="B80" s="9" t="s">
        <v>1731</v>
      </c>
      <c r="C80" s="9" t="s">
        <v>1652</v>
      </c>
      <c r="D80" s="158">
        <v>45473</v>
      </c>
      <c r="E80" s="9">
        <v>0</v>
      </c>
      <c r="F80" s="9">
        <v>3</v>
      </c>
      <c r="G80" s="9">
        <v>3</v>
      </c>
      <c r="H80" s="9">
        <v>97</v>
      </c>
      <c r="I80" s="9">
        <v>98</v>
      </c>
      <c r="J80">
        <v>1303</v>
      </c>
      <c r="K80" s="9" t="s">
        <v>1202</v>
      </c>
    </row>
    <row r="81" spans="1:11" x14ac:dyDescent="0.35">
      <c r="A81" s="9" t="s">
        <v>1852</v>
      </c>
      <c r="B81" s="9" t="s">
        <v>1734</v>
      </c>
      <c r="C81" s="9" t="s">
        <v>1652</v>
      </c>
      <c r="D81" s="158">
        <v>45473</v>
      </c>
      <c r="E81" s="9">
        <v>0</v>
      </c>
      <c r="F81" s="9">
        <v>0</v>
      </c>
      <c r="G81" s="9">
        <v>0</v>
      </c>
      <c r="H81" s="9">
        <v>0</v>
      </c>
      <c r="I81" s="9">
        <v>0</v>
      </c>
      <c r="J81">
        <v>8</v>
      </c>
      <c r="K81" s="9" t="s">
        <v>1202</v>
      </c>
    </row>
    <row r="82" spans="1:11" x14ac:dyDescent="0.35">
      <c r="A82" s="9" t="s">
        <v>1853</v>
      </c>
      <c r="B82" s="9" t="s">
        <v>1735</v>
      </c>
      <c r="C82" s="9" t="s">
        <v>1652</v>
      </c>
      <c r="D82" s="158">
        <v>45473</v>
      </c>
      <c r="E82" s="9">
        <v>0</v>
      </c>
      <c r="F82" s="9">
        <v>0</v>
      </c>
      <c r="G82" s="9">
        <v>0</v>
      </c>
      <c r="H82" s="9">
        <v>0</v>
      </c>
      <c r="I82" s="9">
        <v>0</v>
      </c>
      <c r="J82">
        <v>8</v>
      </c>
      <c r="K82" s="9" t="s">
        <v>1202</v>
      </c>
    </row>
    <row r="83" spans="1:11" x14ac:dyDescent="0.35">
      <c r="A83" s="9" t="s">
        <v>1854</v>
      </c>
      <c r="B83" s="9" t="s">
        <v>1736</v>
      </c>
      <c r="C83" s="9" t="s">
        <v>1652</v>
      </c>
      <c r="D83" s="158">
        <v>45473</v>
      </c>
      <c r="E83" s="9">
        <v>0</v>
      </c>
      <c r="F83" s="9">
        <v>0</v>
      </c>
      <c r="G83" s="9">
        <v>0</v>
      </c>
      <c r="H83" s="9">
        <v>0</v>
      </c>
      <c r="I83" s="9">
        <v>0</v>
      </c>
      <c r="J83">
        <v>5</v>
      </c>
      <c r="K83" s="9" t="s">
        <v>1202</v>
      </c>
    </row>
    <row r="84" spans="1:11" x14ac:dyDescent="0.35">
      <c r="A84" s="9" t="s">
        <v>1855</v>
      </c>
      <c r="B84" s="9" t="s">
        <v>1737</v>
      </c>
      <c r="C84" s="9" t="s">
        <v>1652</v>
      </c>
      <c r="D84" s="158">
        <v>45473</v>
      </c>
      <c r="E84" s="9">
        <v>0</v>
      </c>
      <c r="F84" s="9">
        <v>0</v>
      </c>
      <c r="G84" s="9">
        <v>0</v>
      </c>
      <c r="H84" s="9">
        <v>3</v>
      </c>
      <c r="I84" s="9">
        <v>3</v>
      </c>
      <c r="J84">
        <v>17</v>
      </c>
      <c r="K84" s="9" t="s">
        <v>1202</v>
      </c>
    </row>
    <row r="85" spans="1:11" x14ac:dyDescent="0.35">
      <c r="A85" s="9" t="s">
        <v>1856</v>
      </c>
      <c r="B85" s="9" t="s">
        <v>1738</v>
      </c>
      <c r="C85" s="9" t="s">
        <v>1652</v>
      </c>
      <c r="D85" s="158">
        <v>45473</v>
      </c>
      <c r="E85" s="9">
        <v>0</v>
      </c>
      <c r="F85" s="9">
        <v>1</v>
      </c>
      <c r="G85" s="9">
        <v>1</v>
      </c>
      <c r="H85" s="9">
        <v>8</v>
      </c>
      <c r="I85" s="9">
        <v>9</v>
      </c>
      <c r="J85">
        <v>1014</v>
      </c>
      <c r="K85" s="9" t="s">
        <v>1202</v>
      </c>
    </row>
    <row r="86" spans="1:11" x14ac:dyDescent="0.35">
      <c r="A86" s="9" t="s">
        <v>1857</v>
      </c>
      <c r="B86" s="9" t="s">
        <v>1739</v>
      </c>
      <c r="C86" s="9" t="s">
        <v>1652</v>
      </c>
      <c r="D86" s="158">
        <v>45473</v>
      </c>
      <c r="E86" s="9">
        <v>0</v>
      </c>
      <c r="F86" s="9">
        <v>0</v>
      </c>
      <c r="G86" s="9">
        <v>0</v>
      </c>
      <c r="H86" s="9">
        <v>1</v>
      </c>
      <c r="I86" s="9">
        <v>1</v>
      </c>
      <c r="J86">
        <v>1136</v>
      </c>
      <c r="K86" s="9" t="s">
        <v>1202</v>
      </c>
    </row>
    <row r="87" spans="1:11" x14ac:dyDescent="0.35">
      <c r="A87" s="9" t="s">
        <v>1863</v>
      </c>
      <c r="B87" s="9" t="s">
        <v>1746</v>
      </c>
      <c r="C87" s="9" t="s">
        <v>1652</v>
      </c>
      <c r="D87" s="158">
        <v>45473</v>
      </c>
      <c r="E87" s="9">
        <v>0</v>
      </c>
      <c r="F87" s="9">
        <v>0</v>
      </c>
      <c r="G87" s="9">
        <v>0</v>
      </c>
      <c r="H87" s="9">
        <v>0</v>
      </c>
      <c r="I87" s="9">
        <v>0</v>
      </c>
      <c r="J87">
        <v>8</v>
      </c>
      <c r="K87" s="9" t="s">
        <v>1202</v>
      </c>
    </row>
    <row r="88" spans="1:11" x14ac:dyDescent="0.35">
      <c r="A88" s="9" t="s">
        <v>1866</v>
      </c>
      <c r="B88" s="9" t="s">
        <v>1750</v>
      </c>
      <c r="C88" s="9" t="s">
        <v>1652</v>
      </c>
      <c r="D88" s="158">
        <v>45473</v>
      </c>
      <c r="E88" s="9">
        <v>0</v>
      </c>
      <c r="F88" s="9">
        <v>0</v>
      </c>
      <c r="G88" s="9">
        <v>0</v>
      </c>
      <c r="H88" s="9">
        <v>0</v>
      </c>
      <c r="I88" s="9">
        <v>0</v>
      </c>
      <c r="J88">
        <v>11</v>
      </c>
      <c r="K88" s="9" t="s">
        <v>1202</v>
      </c>
    </row>
    <row r="89" spans="1:11" x14ac:dyDescent="0.35">
      <c r="A89" s="9" t="s">
        <v>2000</v>
      </c>
      <c r="B89" s="9" t="s">
        <v>2001</v>
      </c>
      <c r="C89" s="9" t="s">
        <v>1652</v>
      </c>
      <c r="D89" s="158">
        <v>45473</v>
      </c>
      <c r="E89" s="9">
        <v>0</v>
      </c>
      <c r="F89" s="9">
        <v>0</v>
      </c>
      <c r="G89" s="9">
        <v>0</v>
      </c>
      <c r="H89" s="9">
        <v>0</v>
      </c>
      <c r="I89" s="9">
        <v>0</v>
      </c>
      <c r="J89">
        <v>15</v>
      </c>
      <c r="K89" s="9" t="s">
        <v>1202</v>
      </c>
    </row>
    <row r="90" spans="1:11" x14ac:dyDescent="0.35">
      <c r="A90" s="9" t="s">
        <v>1858</v>
      </c>
      <c r="B90" s="9" t="s">
        <v>1741</v>
      </c>
      <c r="C90" s="9" t="s">
        <v>1652</v>
      </c>
      <c r="D90" s="158">
        <v>45473</v>
      </c>
      <c r="E90" s="9">
        <v>0</v>
      </c>
      <c r="F90" s="9">
        <v>0</v>
      </c>
      <c r="G90" s="9">
        <v>0</v>
      </c>
      <c r="H90" s="9">
        <v>0</v>
      </c>
      <c r="I90" s="9">
        <v>0</v>
      </c>
      <c r="J90">
        <v>8</v>
      </c>
      <c r="K90" s="9" t="s">
        <v>1202</v>
      </c>
    </row>
    <row r="91" spans="1:11" x14ac:dyDescent="0.35">
      <c r="A91" s="9" t="s">
        <v>1859</v>
      </c>
      <c r="B91" s="9" t="s">
        <v>1742</v>
      </c>
      <c r="C91" s="9" t="s">
        <v>1652</v>
      </c>
      <c r="D91" s="158">
        <v>45473</v>
      </c>
      <c r="E91" s="9">
        <v>0</v>
      </c>
      <c r="F91" s="9">
        <v>0</v>
      </c>
      <c r="G91" s="9">
        <v>0</v>
      </c>
      <c r="H91" s="9">
        <v>0</v>
      </c>
      <c r="I91" s="9">
        <v>0</v>
      </c>
      <c r="J91">
        <v>3</v>
      </c>
      <c r="K91" s="9" t="s">
        <v>1202</v>
      </c>
    </row>
    <row r="92" spans="1:11" x14ac:dyDescent="0.35">
      <c r="A92" s="9" t="s">
        <v>1860</v>
      </c>
      <c r="B92" s="9" t="s">
        <v>1743</v>
      </c>
      <c r="C92" s="9" t="s">
        <v>1652</v>
      </c>
      <c r="D92" s="158">
        <v>45473</v>
      </c>
      <c r="E92" s="9">
        <v>0</v>
      </c>
      <c r="F92" s="9">
        <v>0</v>
      </c>
      <c r="G92" s="9">
        <v>0</v>
      </c>
      <c r="H92" s="9">
        <v>0</v>
      </c>
      <c r="I92" s="9">
        <v>0</v>
      </c>
      <c r="J92">
        <v>6</v>
      </c>
      <c r="K92" s="9" t="s">
        <v>1202</v>
      </c>
    </row>
    <row r="93" spans="1:11" x14ac:dyDescent="0.35">
      <c r="A93" s="9" t="s">
        <v>1861</v>
      </c>
      <c r="B93" s="9" t="s">
        <v>1744</v>
      </c>
      <c r="C93" s="9" t="s">
        <v>1652</v>
      </c>
      <c r="D93" s="158">
        <v>45473</v>
      </c>
      <c r="E93" s="9">
        <v>0</v>
      </c>
      <c r="F93" s="9">
        <v>0</v>
      </c>
      <c r="G93" s="9">
        <v>0</v>
      </c>
      <c r="H93" s="9">
        <v>0</v>
      </c>
      <c r="I93" s="9">
        <v>0</v>
      </c>
      <c r="J93">
        <v>13</v>
      </c>
      <c r="K93" s="9" t="s">
        <v>1202</v>
      </c>
    </row>
    <row r="94" spans="1:11" x14ac:dyDescent="0.35">
      <c r="A94" s="9" t="s">
        <v>1862</v>
      </c>
      <c r="B94" s="9" t="s">
        <v>1745</v>
      </c>
      <c r="C94" s="9" t="s">
        <v>1652</v>
      </c>
      <c r="D94" s="158">
        <v>45473</v>
      </c>
      <c r="E94" s="9">
        <v>0</v>
      </c>
      <c r="F94" s="9">
        <v>0</v>
      </c>
      <c r="G94" s="9">
        <v>0</v>
      </c>
      <c r="H94" s="9">
        <v>0</v>
      </c>
      <c r="I94" s="9">
        <v>0</v>
      </c>
      <c r="J94">
        <v>3</v>
      </c>
      <c r="K94" s="9" t="s">
        <v>1202</v>
      </c>
    </row>
    <row r="95" spans="1:11" x14ac:dyDescent="0.35">
      <c r="A95" s="9" t="s">
        <v>1964</v>
      </c>
      <c r="B95" s="9" t="s">
        <v>759</v>
      </c>
      <c r="C95" s="9" t="s">
        <v>1652</v>
      </c>
      <c r="D95" s="158">
        <v>45473</v>
      </c>
      <c r="E95" s="9">
        <v>0</v>
      </c>
      <c r="F95" s="9">
        <v>0</v>
      </c>
      <c r="G95" s="9">
        <v>0</v>
      </c>
      <c r="H95" s="9">
        <v>0</v>
      </c>
      <c r="I95" s="9">
        <v>0</v>
      </c>
      <c r="J95">
        <v>1</v>
      </c>
      <c r="K95" s="9" t="s">
        <v>1202</v>
      </c>
    </row>
    <row r="96" spans="1:11" x14ac:dyDescent="0.35">
      <c r="A96" s="9" t="s">
        <v>1864</v>
      </c>
      <c r="B96" s="9" t="s">
        <v>1747</v>
      </c>
      <c r="C96" s="9" t="s">
        <v>1652</v>
      </c>
      <c r="D96" s="158">
        <v>45473</v>
      </c>
      <c r="E96" s="9">
        <v>0</v>
      </c>
      <c r="F96" s="9">
        <v>0</v>
      </c>
      <c r="G96" s="9">
        <v>0</v>
      </c>
      <c r="H96" s="9">
        <v>0</v>
      </c>
      <c r="I96" s="9">
        <v>0</v>
      </c>
      <c r="J96">
        <v>454</v>
      </c>
      <c r="K96" s="9" t="s">
        <v>1202</v>
      </c>
    </row>
    <row r="97" spans="1:11" x14ac:dyDescent="0.35">
      <c r="A97" s="9" t="s">
        <v>2119</v>
      </c>
      <c r="B97" s="9" t="s">
        <v>1748</v>
      </c>
      <c r="C97" s="9" t="s">
        <v>1652</v>
      </c>
      <c r="D97" s="158">
        <v>45473</v>
      </c>
      <c r="E97" s="9">
        <v>0</v>
      </c>
      <c r="F97" s="9">
        <v>0</v>
      </c>
      <c r="G97" s="9">
        <v>0</v>
      </c>
      <c r="H97" s="9">
        <v>0</v>
      </c>
      <c r="I97" s="9">
        <v>0</v>
      </c>
      <c r="J97">
        <v>1</v>
      </c>
      <c r="K97" s="9" t="s">
        <v>1202</v>
      </c>
    </row>
    <row r="98" spans="1:11" x14ac:dyDescent="0.35">
      <c r="A98" s="9" t="s">
        <v>1865</v>
      </c>
      <c r="B98" s="9" t="s">
        <v>677</v>
      </c>
      <c r="C98" s="9" t="s">
        <v>1652</v>
      </c>
      <c r="D98" s="158">
        <v>45473</v>
      </c>
      <c r="E98" s="9">
        <v>0</v>
      </c>
      <c r="F98" s="9">
        <v>0</v>
      </c>
      <c r="G98" s="9">
        <v>0</v>
      </c>
      <c r="H98" s="9">
        <v>0</v>
      </c>
      <c r="I98" s="9">
        <v>0</v>
      </c>
      <c r="J98">
        <v>3</v>
      </c>
      <c r="K98" s="9" t="s">
        <v>1202</v>
      </c>
    </row>
    <row r="99" spans="1:11" x14ac:dyDescent="0.35">
      <c r="A99" s="9" t="s">
        <v>1867</v>
      </c>
      <c r="B99" s="9" t="s">
        <v>1751</v>
      </c>
      <c r="C99" s="9" t="s">
        <v>1652</v>
      </c>
      <c r="D99" s="158">
        <v>45473</v>
      </c>
      <c r="E99" s="9">
        <v>18</v>
      </c>
      <c r="F99" s="9">
        <v>87</v>
      </c>
      <c r="G99" s="9">
        <v>105</v>
      </c>
      <c r="H99" s="9">
        <v>19</v>
      </c>
      <c r="I99" s="9">
        <v>124</v>
      </c>
      <c r="J99">
        <v>8719</v>
      </c>
      <c r="K99" s="9" t="s">
        <v>1202</v>
      </c>
    </row>
    <row r="100" spans="1:11" x14ac:dyDescent="0.35">
      <c r="A100" s="9" t="s">
        <v>1965</v>
      </c>
      <c r="B100" s="9" t="s">
        <v>1911</v>
      </c>
      <c r="C100" s="9" t="s">
        <v>1652</v>
      </c>
      <c r="D100" s="158">
        <v>45473</v>
      </c>
      <c r="E100" s="9">
        <v>1</v>
      </c>
      <c r="F100" s="9">
        <v>9</v>
      </c>
      <c r="G100" s="9">
        <v>10</v>
      </c>
      <c r="H100" s="9">
        <v>0</v>
      </c>
      <c r="I100" s="9">
        <v>10</v>
      </c>
      <c r="J100">
        <v>1939</v>
      </c>
      <c r="K100" s="9" t="s">
        <v>1202</v>
      </c>
    </row>
    <row r="101" spans="1:11" x14ac:dyDescent="0.35">
      <c r="A101" s="9" t="s">
        <v>1868</v>
      </c>
      <c r="B101" s="9" t="s">
        <v>1752</v>
      </c>
      <c r="C101" s="9" t="s">
        <v>1652</v>
      </c>
      <c r="D101" s="158">
        <v>45473</v>
      </c>
      <c r="E101" s="9">
        <v>0</v>
      </c>
      <c r="F101" s="9">
        <v>0</v>
      </c>
      <c r="G101" s="9">
        <v>0</v>
      </c>
      <c r="H101" s="9">
        <v>71</v>
      </c>
      <c r="I101" s="9">
        <v>71</v>
      </c>
      <c r="J101">
        <v>3279</v>
      </c>
      <c r="K101" s="9" t="s">
        <v>1202</v>
      </c>
    </row>
    <row r="102" spans="1:11" x14ac:dyDescent="0.35">
      <c r="A102" s="9" t="s">
        <v>1869</v>
      </c>
      <c r="B102" s="9" t="s">
        <v>1753</v>
      </c>
      <c r="C102" s="9" t="s">
        <v>1652</v>
      </c>
      <c r="D102" s="158">
        <v>45473</v>
      </c>
      <c r="E102" s="9">
        <v>0</v>
      </c>
      <c r="F102" s="9">
        <v>0</v>
      </c>
      <c r="G102" s="9">
        <v>0</v>
      </c>
      <c r="H102" s="9">
        <v>92</v>
      </c>
      <c r="I102" s="9">
        <v>92</v>
      </c>
      <c r="J102">
        <v>2085</v>
      </c>
      <c r="K102" s="9" t="s">
        <v>1202</v>
      </c>
    </row>
    <row r="103" spans="1:11" x14ac:dyDescent="0.35">
      <c r="A103" s="9" t="s">
        <v>1870</v>
      </c>
      <c r="B103" s="9" t="s">
        <v>1754</v>
      </c>
      <c r="C103" s="9" t="s">
        <v>1652</v>
      </c>
      <c r="D103" s="158">
        <v>45473</v>
      </c>
      <c r="E103" s="9">
        <v>1</v>
      </c>
      <c r="F103" s="9">
        <v>0</v>
      </c>
      <c r="G103" s="9">
        <v>1</v>
      </c>
      <c r="H103" s="9">
        <v>158</v>
      </c>
      <c r="I103" s="9">
        <v>158</v>
      </c>
      <c r="J103">
        <v>4941</v>
      </c>
      <c r="K103" s="9" t="s">
        <v>1202</v>
      </c>
    </row>
    <row r="104" spans="1:11" x14ac:dyDescent="0.35">
      <c r="A104" s="9" t="s">
        <v>2150</v>
      </c>
      <c r="B104" s="9" t="s">
        <v>909</v>
      </c>
      <c r="C104" s="9" t="s">
        <v>1652</v>
      </c>
      <c r="D104" s="158">
        <v>45473</v>
      </c>
      <c r="E104" s="9">
        <v>0</v>
      </c>
      <c r="F104" s="9">
        <v>0</v>
      </c>
      <c r="G104" s="9">
        <v>0</v>
      </c>
      <c r="H104" s="9">
        <v>0</v>
      </c>
      <c r="I104" s="9">
        <v>0</v>
      </c>
      <c r="J104">
        <v>2</v>
      </c>
      <c r="K104" s="9" t="s">
        <v>1202</v>
      </c>
    </row>
    <row r="105" spans="1:11" x14ac:dyDescent="0.35">
      <c r="A105" s="9" t="s">
        <v>1871</v>
      </c>
      <c r="B105" s="9" t="s">
        <v>812</v>
      </c>
      <c r="C105" s="9" t="s">
        <v>1652</v>
      </c>
      <c r="D105" s="158">
        <v>45473</v>
      </c>
      <c r="E105" s="9">
        <v>0</v>
      </c>
      <c r="F105" s="9">
        <v>0</v>
      </c>
      <c r="G105" s="9">
        <v>0</v>
      </c>
      <c r="H105" s="9">
        <v>0</v>
      </c>
      <c r="I105" s="9">
        <v>0</v>
      </c>
      <c r="J105">
        <v>7</v>
      </c>
      <c r="K105" s="9" t="s">
        <v>1202</v>
      </c>
    </row>
    <row r="106" spans="1:11" x14ac:dyDescent="0.35">
      <c r="A106" s="9" t="s">
        <v>2151</v>
      </c>
      <c r="B106" s="9" t="s">
        <v>2142</v>
      </c>
      <c r="C106" s="9" t="s">
        <v>1652</v>
      </c>
      <c r="D106" s="158">
        <v>45473</v>
      </c>
      <c r="E106" s="9">
        <v>0</v>
      </c>
      <c r="F106" s="9">
        <v>0</v>
      </c>
      <c r="G106" s="9">
        <v>0</v>
      </c>
      <c r="H106" s="9">
        <v>0</v>
      </c>
      <c r="I106" s="9">
        <v>0</v>
      </c>
      <c r="J106">
        <v>0</v>
      </c>
      <c r="K106" s="9" t="s">
        <v>1202</v>
      </c>
    </row>
    <row r="107" spans="1:11" x14ac:dyDescent="0.35">
      <c r="A107" s="9" t="s">
        <v>1873</v>
      </c>
      <c r="B107" s="9" t="s">
        <v>1755</v>
      </c>
      <c r="C107" s="9" t="s">
        <v>1652</v>
      </c>
      <c r="D107" s="158">
        <v>45473</v>
      </c>
      <c r="E107" s="9">
        <v>0</v>
      </c>
      <c r="F107" s="9">
        <v>0</v>
      </c>
      <c r="G107" s="9">
        <v>0</v>
      </c>
      <c r="H107" s="9">
        <v>0</v>
      </c>
      <c r="I107" s="9">
        <v>0</v>
      </c>
      <c r="J107">
        <v>4</v>
      </c>
      <c r="K107" s="9" t="s">
        <v>1202</v>
      </c>
    </row>
    <row r="108" spans="1:11" x14ac:dyDescent="0.35">
      <c r="A108" s="9" t="s">
        <v>1872</v>
      </c>
      <c r="B108" s="9" t="s">
        <v>1757</v>
      </c>
      <c r="C108" s="9" t="s">
        <v>1652</v>
      </c>
      <c r="D108" s="158">
        <v>45473</v>
      </c>
      <c r="E108" s="9">
        <v>0</v>
      </c>
      <c r="F108" s="9">
        <v>0</v>
      </c>
      <c r="G108" s="9">
        <v>0</v>
      </c>
      <c r="H108" s="9">
        <v>0</v>
      </c>
      <c r="I108" s="9">
        <v>0</v>
      </c>
      <c r="J108">
        <v>4</v>
      </c>
      <c r="K108" s="9" t="s">
        <v>1202</v>
      </c>
    </row>
    <row r="109" spans="1:11" x14ac:dyDescent="0.35">
      <c r="A109" s="9" t="s">
        <v>1836</v>
      </c>
      <c r="B109" s="9" t="s">
        <v>1710</v>
      </c>
      <c r="C109" s="9" t="s">
        <v>1652</v>
      </c>
      <c r="D109" s="158">
        <v>45473</v>
      </c>
      <c r="E109" s="9">
        <v>0</v>
      </c>
      <c r="F109" s="9">
        <v>0</v>
      </c>
      <c r="G109" s="9">
        <v>0</v>
      </c>
      <c r="H109" s="9">
        <v>0</v>
      </c>
      <c r="I109" s="9">
        <v>0</v>
      </c>
      <c r="J109">
        <v>21</v>
      </c>
      <c r="K109" s="9" t="s">
        <v>1202</v>
      </c>
    </row>
    <row r="110" spans="1:11" x14ac:dyDescent="0.35">
      <c r="A110" s="9" t="s">
        <v>1966</v>
      </c>
      <c r="B110" s="9" t="s">
        <v>1923</v>
      </c>
      <c r="C110" s="9" t="s">
        <v>1652</v>
      </c>
      <c r="D110" s="158">
        <v>45473</v>
      </c>
      <c r="E110" s="9">
        <v>4</v>
      </c>
      <c r="F110" s="9">
        <v>2</v>
      </c>
      <c r="G110" s="9">
        <v>4</v>
      </c>
      <c r="H110" s="9">
        <v>133</v>
      </c>
      <c r="I110" s="9">
        <v>137</v>
      </c>
      <c r="J110">
        <v>14718</v>
      </c>
      <c r="K110" s="9" t="s">
        <v>1202</v>
      </c>
    </row>
  </sheetData>
  <autoFilter ref="A1:I110"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K350"/>
  <sheetViews>
    <sheetView workbookViewId="0">
      <selection activeCell="J29" sqref="J29"/>
    </sheetView>
  </sheetViews>
  <sheetFormatPr defaultRowHeight="14.5" x14ac:dyDescent="0.35"/>
  <cols>
    <col min="2" max="2" width="10.54296875" style="158" bestFit="1" customWidth="1"/>
    <col min="3" max="3" width="10.54296875" style="158" customWidth="1"/>
    <col min="4" max="4" width="10.453125" style="158" bestFit="1" customWidth="1"/>
    <col min="5" max="5" width="23.1796875" bestFit="1" customWidth="1"/>
    <col min="6" max="6" width="23.81640625" bestFit="1" customWidth="1"/>
    <col min="7" max="7" width="28.1796875" bestFit="1" customWidth="1"/>
    <col min="8" max="8" width="10.453125" customWidth="1"/>
  </cols>
  <sheetData>
    <row r="1" spans="1:11" x14ac:dyDescent="0.35">
      <c r="A1" t="s">
        <v>1216</v>
      </c>
      <c r="B1" s="158" t="s">
        <v>149</v>
      </c>
      <c r="C1" s="158" t="s">
        <v>1221</v>
      </c>
      <c r="D1" s="158" t="s">
        <v>597</v>
      </c>
      <c r="E1" t="s">
        <v>1217</v>
      </c>
      <c r="F1" t="s">
        <v>1218</v>
      </c>
      <c r="G1" t="s">
        <v>1219</v>
      </c>
      <c r="H1" t="s">
        <v>2241</v>
      </c>
      <c r="I1" t="s">
        <v>2242</v>
      </c>
      <c r="J1" t="s">
        <v>1220</v>
      </c>
      <c r="K1" t="s">
        <v>1222</v>
      </c>
    </row>
    <row r="2" spans="1:11" x14ac:dyDescent="0.35">
      <c r="A2" t="s">
        <v>1223</v>
      </c>
      <c r="D2" s="158" t="s">
        <v>567</v>
      </c>
      <c r="E2" t="s">
        <v>567</v>
      </c>
      <c r="F2" t="s">
        <v>567</v>
      </c>
      <c r="G2" t="s">
        <v>567</v>
      </c>
      <c r="H2" s="9" t="s">
        <v>567</v>
      </c>
      <c r="I2" s="9" t="s">
        <v>567</v>
      </c>
      <c r="J2" t="s">
        <v>1224</v>
      </c>
      <c r="K2" t="s">
        <v>1202</v>
      </c>
    </row>
    <row r="3" spans="1:11" x14ac:dyDescent="0.35">
      <c r="A3" t="s">
        <v>1225</v>
      </c>
      <c r="D3" s="158" t="s">
        <v>567</v>
      </c>
      <c r="E3" t="s">
        <v>567</v>
      </c>
      <c r="F3" t="s">
        <v>567</v>
      </c>
      <c r="G3" t="s">
        <v>567</v>
      </c>
      <c r="H3" s="9" t="s">
        <v>567</v>
      </c>
      <c r="I3" s="9" t="s">
        <v>567</v>
      </c>
      <c r="J3" t="s">
        <v>1224</v>
      </c>
      <c r="K3" t="s">
        <v>1203</v>
      </c>
    </row>
    <row r="4" spans="1:11" x14ac:dyDescent="0.35">
      <c r="A4" t="s">
        <v>1226</v>
      </c>
      <c r="D4" s="158" t="s">
        <v>567</v>
      </c>
      <c r="E4" t="s">
        <v>567</v>
      </c>
      <c r="F4" t="s">
        <v>567</v>
      </c>
      <c r="G4" t="s">
        <v>567</v>
      </c>
      <c r="H4" s="9" t="s">
        <v>567</v>
      </c>
      <c r="I4" s="9" t="s">
        <v>567</v>
      </c>
      <c r="J4" t="s">
        <v>1224</v>
      </c>
      <c r="K4" t="s">
        <v>1204</v>
      </c>
    </row>
    <row r="5" spans="1:11" x14ac:dyDescent="0.35">
      <c r="A5" t="s">
        <v>1912</v>
      </c>
      <c r="D5" s="158" t="s">
        <v>567</v>
      </c>
      <c r="E5" t="s">
        <v>567</v>
      </c>
      <c r="F5" t="s">
        <v>567</v>
      </c>
      <c r="G5" t="s">
        <v>567</v>
      </c>
      <c r="H5" s="9" t="s">
        <v>567</v>
      </c>
      <c r="I5" s="9" t="s">
        <v>567</v>
      </c>
      <c r="J5" t="s">
        <v>1224</v>
      </c>
      <c r="K5" t="s">
        <v>1205</v>
      </c>
    </row>
    <row r="6" spans="1:11" x14ac:dyDescent="0.35">
      <c r="A6" s="9" t="s">
        <v>1227</v>
      </c>
      <c r="B6" s="9" t="s">
        <v>152</v>
      </c>
      <c r="C6" s="9" t="s">
        <v>585</v>
      </c>
      <c r="D6" s="158">
        <v>45473</v>
      </c>
      <c r="E6" s="9">
        <v>0</v>
      </c>
      <c r="F6" s="9">
        <v>2</v>
      </c>
      <c r="G6" s="9">
        <v>2</v>
      </c>
      <c r="H6" s="9">
        <v>17</v>
      </c>
      <c r="I6" s="9">
        <v>17</v>
      </c>
      <c r="J6" s="9">
        <v>225</v>
      </c>
      <c r="K6" t="s">
        <v>1202</v>
      </c>
    </row>
    <row r="7" spans="1:11" x14ac:dyDescent="0.35">
      <c r="A7" s="9" t="s">
        <v>1228</v>
      </c>
      <c r="B7" s="9" t="s">
        <v>153</v>
      </c>
      <c r="C7" s="9" t="s">
        <v>585</v>
      </c>
      <c r="D7" s="158">
        <v>45473</v>
      </c>
      <c r="E7" s="9">
        <v>0</v>
      </c>
      <c r="F7" s="9">
        <v>0</v>
      </c>
      <c r="G7" s="9">
        <v>0</v>
      </c>
      <c r="H7" s="9">
        <v>0</v>
      </c>
      <c r="I7" s="9">
        <v>0</v>
      </c>
      <c r="J7" s="9">
        <v>2</v>
      </c>
      <c r="K7" t="s">
        <v>1202</v>
      </c>
    </row>
    <row r="8" spans="1:11" x14ac:dyDescent="0.35">
      <c r="A8" s="9" t="s">
        <v>2089</v>
      </c>
      <c r="B8" s="9" t="s">
        <v>155</v>
      </c>
      <c r="C8" s="9" t="s">
        <v>585</v>
      </c>
      <c r="D8" s="158">
        <v>45473</v>
      </c>
      <c r="E8" s="9">
        <v>0</v>
      </c>
      <c r="F8" s="9">
        <v>0</v>
      </c>
      <c r="G8" s="9">
        <v>0</v>
      </c>
      <c r="H8" s="9">
        <v>0</v>
      </c>
      <c r="I8" s="9">
        <v>0</v>
      </c>
      <c r="J8" s="9">
        <v>1</v>
      </c>
      <c r="K8" t="s">
        <v>1202</v>
      </c>
    </row>
    <row r="9" spans="1:11" x14ac:dyDescent="0.35">
      <c r="A9" s="9" t="s">
        <v>1229</v>
      </c>
      <c r="B9" s="9" t="s">
        <v>156</v>
      </c>
      <c r="C9" s="9" t="s">
        <v>585</v>
      </c>
      <c r="D9" s="158">
        <v>45473</v>
      </c>
      <c r="E9" s="9">
        <v>0</v>
      </c>
      <c r="F9" s="9">
        <v>0</v>
      </c>
      <c r="G9" s="9">
        <v>0</v>
      </c>
      <c r="H9" s="9">
        <v>0</v>
      </c>
      <c r="I9" s="9">
        <v>0</v>
      </c>
      <c r="J9" s="9">
        <v>8</v>
      </c>
      <c r="K9" t="s">
        <v>1202</v>
      </c>
    </row>
    <row r="10" spans="1:11" x14ac:dyDescent="0.35">
      <c r="A10" s="9" t="s">
        <v>1230</v>
      </c>
      <c r="B10" s="9" t="s">
        <v>157</v>
      </c>
      <c r="C10" s="9" t="s">
        <v>585</v>
      </c>
      <c r="D10" s="158">
        <v>45473</v>
      </c>
      <c r="E10" s="9">
        <v>0</v>
      </c>
      <c r="F10" s="9">
        <v>1</v>
      </c>
      <c r="G10" s="9">
        <v>1</v>
      </c>
      <c r="H10" s="9">
        <v>9</v>
      </c>
      <c r="I10" s="9">
        <v>10</v>
      </c>
      <c r="J10" s="9">
        <v>78</v>
      </c>
      <c r="K10" t="s">
        <v>1202</v>
      </c>
    </row>
    <row r="11" spans="1:11" x14ac:dyDescent="0.35">
      <c r="A11" s="9" t="s">
        <v>2090</v>
      </c>
      <c r="B11" s="9" t="s">
        <v>807</v>
      </c>
      <c r="C11" s="9" t="s">
        <v>585</v>
      </c>
      <c r="D11" s="158">
        <v>45473</v>
      </c>
      <c r="E11" s="9">
        <v>0</v>
      </c>
      <c r="F11" s="9">
        <v>0</v>
      </c>
      <c r="G11" s="9">
        <v>0</v>
      </c>
      <c r="H11" s="9">
        <v>0</v>
      </c>
      <c r="I11" s="9">
        <v>0</v>
      </c>
      <c r="J11" s="9">
        <v>0</v>
      </c>
      <c r="K11" t="s">
        <v>1202</v>
      </c>
    </row>
    <row r="12" spans="1:11" x14ac:dyDescent="0.35">
      <c r="A12" s="9" t="s">
        <v>1231</v>
      </c>
      <c r="B12" s="9" t="s">
        <v>951</v>
      </c>
      <c r="C12" s="9" t="s">
        <v>585</v>
      </c>
      <c r="D12" s="158">
        <v>45473</v>
      </c>
      <c r="E12" s="9">
        <v>0</v>
      </c>
      <c r="F12" s="9">
        <v>0</v>
      </c>
      <c r="G12" s="9">
        <v>0</v>
      </c>
      <c r="H12" s="9">
        <v>0</v>
      </c>
      <c r="I12" s="9">
        <v>0</v>
      </c>
      <c r="J12" s="9">
        <v>0</v>
      </c>
      <c r="K12" t="s">
        <v>1202</v>
      </c>
    </row>
    <row r="13" spans="1:11" x14ac:dyDescent="0.35">
      <c r="A13" s="9" t="s">
        <v>2091</v>
      </c>
      <c r="B13" s="9" t="s">
        <v>653</v>
      </c>
      <c r="C13" s="9" t="s">
        <v>585</v>
      </c>
      <c r="D13" s="158">
        <v>45473</v>
      </c>
      <c r="E13" s="9">
        <v>0</v>
      </c>
      <c r="F13" s="9">
        <v>0</v>
      </c>
      <c r="G13" s="9">
        <v>0</v>
      </c>
      <c r="H13" s="9">
        <v>0</v>
      </c>
      <c r="I13" s="9">
        <v>0</v>
      </c>
      <c r="J13" s="9">
        <v>0</v>
      </c>
      <c r="K13" t="s">
        <v>1202</v>
      </c>
    </row>
    <row r="14" spans="1:11" x14ac:dyDescent="0.35">
      <c r="A14" s="9" t="s">
        <v>2152</v>
      </c>
      <c r="B14" s="9" t="s">
        <v>2121</v>
      </c>
      <c r="C14" s="9" t="s">
        <v>585</v>
      </c>
      <c r="D14" s="158">
        <v>45473</v>
      </c>
      <c r="E14" s="9">
        <v>0</v>
      </c>
      <c r="F14" s="9">
        <v>0</v>
      </c>
      <c r="G14" s="9">
        <v>0</v>
      </c>
      <c r="H14" s="9">
        <v>0</v>
      </c>
      <c r="I14" s="9">
        <v>0</v>
      </c>
      <c r="J14" s="9">
        <v>0</v>
      </c>
      <c r="K14" t="s">
        <v>1202</v>
      </c>
    </row>
    <row r="15" spans="1:11" x14ac:dyDescent="0.35">
      <c r="A15" s="9" t="s">
        <v>2096</v>
      </c>
      <c r="B15" s="9" t="s">
        <v>2021</v>
      </c>
      <c r="C15" s="9" t="s">
        <v>585</v>
      </c>
      <c r="D15" s="158">
        <v>45473</v>
      </c>
      <c r="E15" s="9">
        <v>0</v>
      </c>
      <c r="F15" s="9">
        <v>0</v>
      </c>
      <c r="G15" s="9">
        <v>0</v>
      </c>
      <c r="H15" s="9">
        <v>0</v>
      </c>
      <c r="I15" s="9">
        <v>0</v>
      </c>
      <c r="J15" s="9">
        <v>0</v>
      </c>
      <c r="K15" t="s">
        <v>1202</v>
      </c>
    </row>
    <row r="16" spans="1:11" x14ac:dyDescent="0.35">
      <c r="A16" s="9" t="s">
        <v>2097</v>
      </c>
      <c r="B16" s="9" t="s">
        <v>2034</v>
      </c>
      <c r="C16" s="9" t="s">
        <v>585</v>
      </c>
      <c r="D16" s="158">
        <v>45473</v>
      </c>
      <c r="E16" s="9">
        <v>0</v>
      </c>
      <c r="F16" s="9">
        <v>0</v>
      </c>
      <c r="G16" s="9">
        <v>0</v>
      </c>
      <c r="H16" s="9">
        <v>0</v>
      </c>
      <c r="I16" s="9">
        <v>0</v>
      </c>
      <c r="J16" s="9">
        <v>0</v>
      </c>
      <c r="K16" t="s">
        <v>1202</v>
      </c>
    </row>
    <row r="17" spans="1:11" x14ac:dyDescent="0.35">
      <c r="A17" s="9" t="s">
        <v>1232</v>
      </c>
      <c r="B17" s="9" t="s">
        <v>1146</v>
      </c>
      <c r="C17" s="9" t="s">
        <v>585</v>
      </c>
      <c r="D17" s="158">
        <v>45473</v>
      </c>
      <c r="E17" s="9">
        <v>0</v>
      </c>
      <c r="F17" s="9">
        <v>0</v>
      </c>
      <c r="G17" s="9">
        <v>0</v>
      </c>
      <c r="H17" s="9">
        <v>0</v>
      </c>
      <c r="I17" s="9">
        <v>0</v>
      </c>
      <c r="J17" s="9">
        <v>0</v>
      </c>
      <c r="K17" t="s">
        <v>1202</v>
      </c>
    </row>
    <row r="18" spans="1:11" x14ac:dyDescent="0.35">
      <c r="A18" s="9" t="s">
        <v>1233</v>
      </c>
      <c r="B18" s="9" t="s">
        <v>645</v>
      </c>
      <c r="C18" s="9" t="s">
        <v>585</v>
      </c>
      <c r="D18" s="158">
        <v>45473</v>
      </c>
      <c r="E18" s="9">
        <v>0</v>
      </c>
      <c r="F18" s="9">
        <v>0</v>
      </c>
      <c r="G18" s="9">
        <v>0</v>
      </c>
      <c r="H18" s="9">
        <v>0</v>
      </c>
      <c r="I18" s="9">
        <v>0</v>
      </c>
      <c r="J18" s="9">
        <v>0</v>
      </c>
      <c r="K18" t="s">
        <v>1202</v>
      </c>
    </row>
    <row r="19" spans="1:11" x14ac:dyDescent="0.35">
      <c r="A19" s="9" t="s">
        <v>1234</v>
      </c>
      <c r="B19" s="9" t="s">
        <v>163</v>
      </c>
      <c r="C19" s="9" t="s">
        <v>585</v>
      </c>
      <c r="D19" s="158">
        <v>45473</v>
      </c>
      <c r="E19" s="9">
        <v>0</v>
      </c>
      <c r="F19" s="9">
        <v>0</v>
      </c>
      <c r="G19" s="9">
        <v>0</v>
      </c>
      <c r="H19" s="9">
        <v>0</v>
      </c>
      <c r="I19" s="9">
        <v>0</v>
      </c>
      <c r="J19" s="9">
        <v>276</v>
      </c>
      <c r="K19" t="s">
        <v>1202</v>
      </c>
    </row>
    <row r="20" spans="1:11" x14ac:dyDescent="0.35">
      <c r="A20" s="9" t="s">
        <v>1235</v>
      </c>
      <c r="B20" s="9" t="s">
        <v>164</v>
      </c>
      <c r="C20" s="9" t="s">
        <v>585</v>
      </c>
      <c r="D20" s="158">
        <v>45473</v>
      </c>
      <c r="E20" s="9">
        <v>0</v>
      </c>
      <c r="F20" s="9">
        <v>0</v>
      </c>
      <c r="G20" s="9">
        <v>0</v>
      </c>
      <c r="H20" s="9">
        <v>17</v>
      </c>
      <c r="I20" s="9">
        <v>17</v>
      </c>
      <c r="J20" s="9">
        <v>487</v>
      </c>
      <c r="K20" t="s">
        <v>1202</v>
      </c>
    </row>
    <row r="21" spans="1:11" x14ac:dyDescent="0.35">
      <c r="A21" s="9" t="s">
        <v>1236</v>
      </c>
      <c r="B21" s="9" t="s">
        <v>165</v>
      </c>
      <c r="C21" s="9" t="s">
        <v>585</v>
      </c>
      <c r="D21" s="158">
        <v>45473</v>
      </c>
      <c r="E21" s="9">
        <v>0</v>
      </c>
      <c r="F21" s="9">
        <v>0</v>
      </c>
      <c r="G21" s="9">
        <v>0</v>
      </c>
      <c r="H21" s="9">
        <v>0</v>
      </c>
      <c r="I21" s="9">
        <v>0</v>
      </c>
      <c r="J21" s="9">
        <v>7</v>
      </c>
      <c r="K21" t="s">
        <v>1202</v>
      </c>
    </row>
    <row r="22" spans="1:11" x14ac:dyDescent="0.35">
      <c r="A22" s="9" t="s">
        <v>1237</v>
      </c>
      <c r="B22" s="9" t="s">
        <v>166</v>
      </c>
      <c r="C22" s="9" t="s">
        <v>585</v>
      </c>
      <c r="D22" s="158">
        <v>45473</v>
      </c>
      <c r="E22" s="9">
        <v>0</v>
      </c>
      <c r="F22" s="9">
        <v>0</v>
      </c>
      <c r="G22" s="9">
        <v>0</v>
      </c>
      <c r="H22" s="9">
        <v>62</v>
      </c>
      <c r="I22" s="9">
        <v>62</v>
      </c>
      <c r="J22" s="9">
        <v>445</v>
      </c>
      <c r="K22" t="s">
        <v>1202</v>
      </c>
    </row>
    <row r="23" spans="1:11" x14ac:dyDescent="0.35">
      <c r="A23" s="9" t="s">
        <v>1238</v>
      </c>
      <c r="B23" s="9" t="s">
        <v>167</v>
      </c>
      <c r="C23" s="9" t="s">
        <v>585</v>
      </c>
      <c r="D23" s="158">
        <v>45473</v>
      </c>
      <c r="E23" s="9">
        <v>0</v>
      </c>
      <c r="F23" s="9">
        <v>0</v>
      </c>
      <c r="G23" s="9">
        <v>0</v>
      </c>
      <c r="H23" s="9">
        <v>7</v>
      </c>
      <c r="I23" s="9">
        <v>7</v>
      </c>
      <c r="J23" s="9">
        <v>224</v>
      </c>
      <c r="K23" t="s">
        <v>1202</v>
      </c>
    </row>
    <row r="24" spans="1:11" x14ac:dyDescent="0.35">
      <c r="A24" s="9" t="s">
        <v>1239</v>
      </c>
      <c r="B24" s="9" t="s">
        <v>169</v>
      </c>
      <c r="C24" s="9" t="s">
        <v>585</v>
      </c>
      <c r="D24" s="158">
        <v>45473</v>
      </c>
      <c r="E24" s="9">
        <v>0</v>
      </c>
      <c r="F24" s="9">
        <v>0</v>
      </c>
      <c r="G24" s="9">
        <v>0</v>
      </c>
      <c r="H24" s="9">
        <v>0</v>
      </c>
      <c r="I24" s="9">
        <v>0</v>
      </c>
      <c r="J24" s="9">
        <v>4</v>
      </c>
      <c r="K24" t="s">
        <v>1202</v>
      </c>
    </row>
    <row r="25" spans="1:11" x14ac:dyDescent="0.35">
      <c r="A25" s="9" t="s">
        <v>1240</v>
      </c>
      <c r="B25" s="9" t="s">
        <v>170</v>
      </c>
      <c r="C25" s="9" t="s">
        <v>585</v>
      </c>
      <c r="D25" s="158">
        <v>45473</v>
      </c>
      <c r="E25" s="9">
        <v>0</v>
      </c>
      <c r="F25" s="9">
        <v>0</v>
      </c>
      <c r="G25" s="9">
        <v>0</v>
      </c>
      <c r="H25" s="9">
        <v>0</v>
      </c>
      <c r="I25" s="9">
        <v>0</v>
      </c>
      <c r="J25" s="9">
        <v>1</v>
      </c>
      <c r="K25" t="s">
        <v>1202</v>
      </c>
    </row>
    <row r="26" spans="1:11" x14ac:dyDescent="0.35">
      <c r="A26" s="9" t="s">
        <v>1241</v>
      </c>
      <c r="B26" s="9" t="s">
        <v>172</v>
      </c>
      <c r="C26" s="9" t="s">
        <v>585</v>
      </c>
      <c r="D26" s="158">
        <v>45473</v>
      </c>
      <c r="E26" s="9">
        <v>0</v>
      </c>
      <c r="F26" s="9">
        <v>0</v>
      </c>
      <c r="G26" s="9">
        <v>0</v>
      </c>
      <c r="H26" s="9">
        <v>0</v>
      </c>
      <c r="I26" s="9">
        <v>0</v>
      </c>
      <c r="J26" s="9">
        <v>1</v>
      </c>
      <c r="K26" t="s">
        <v>1202</v>
      </c>
    </row>
    <row r="27" spans="1:11" x14ac:dyDescent="0.35">
      <c r="A27" s="9" t="s">
        <v>1242</v>
      </c>
      <c r="B27" s="9" t="s">
        <v>173</v>
      </c>
      <c r="C27" s="9" t="s">
        <v>585</v>
      </c>
      <c r="D27" s="158">
        <v>45473</v>
      </c>
      <c r="E27" s="9">
        <v>0</v>
      </c>
      <c r="F27" s="9">
        <v>0</v>
      </c>
      <c r="G27" s="9">
        <v>0</v>
      </c>
      <c r="H27" s="9">
        <v>7</v>
      </c>
      <c r="I27" s="9">
        <v>7</v>
      </c>
      <c r="J27" s="9">
        <v>574</v>
      </c>
      <c r="K27" t="s">
        <v>1202</v>
      </c>
    </row>
    <row r="28" spans="1:11" x14ac:dyDescent="0.35">
      <c r="A28" s="9" t="s">
        <v>1243</v>
      </c>
      <c r="B28" s="9" t="s">
        <v>176</v>
      </c>
      <c r="C28" s="9" t="s">
        <v>585</v>
      </c>
      <c r="D28" s="158">
        <v>45473</v>
      </c>
      <c r="E28" s="9">
        <v>0</v>
      </c>
      <c r="F28" s="9">
        <v>0</v>
      </c>
      <c r="G28" s="9">
        <v>0</v>
      </c>
      <c r="H28" s="9">
        <v>6</v>
      </c>
      <c r="I28" s="9">
        <v>6</v>
      </c>
      <c r="J28" s="9">
        <v>639</v>
      </c>
      <c r="K28" t="s">
        <v>1202</v>
      </c>
    </row>
    <row r="29" spans="1:11" x14ac:dyDescent="0.35">
      <c r="A29" s="9" t="s">
        <v>1244</v>
      </c>
      <c r="B29" s="9" t="s">
        <v>179</v>
      </c>
      <c r="C29" s="9" t="s">
        <v>585</v>
      </c>
      <c r="D29" s="158">
        <v>45473</v>
      </c>
      <c r="E29" s="9">
        <v>0</v>
      </c>
      <c r="F29" s="9">
        <v>0</v>
      </c>
      <c r="G29" s="9">
        <v>0</v>
      </c>
      <c r="H29" s="9">
        <v>14</v>
      </c>
      <c r="I29" s="9">
        <v>14</v>
      </c>
      <c r="J29" s="9">
        <v>608</v>
      </c>
      <c r="K29" t="s">
        <v>1202</v>
      </c>
    </row>
    <row r="30" spans="1:11" x14ac:dyDescent="0.35">
      <c r="A30" s="9" t="s">
        <v>1245</v>
      </c>
      <c r="B30" s="9" t="s">
        <v>183</v>
      </c>
      <c r="C30" s="9" t="s">
        <v>585</v>
      </c>
      <c r="D30" s="158">
        <v>45473</v>
      </c>
      <c r="E30" s="9">
        <v>0</v>
      </c>
      <c r="F30" s="9">
        <v>0</v>
      </c>
      <c r="G30" s="9">
        <v>0</v>
      </c>
      <c r="H30" s="9">
        <v>0</v>
      </c>
      <c r="I30" s="9">
        <v>0</v>
      </c>
      <c r="J30" s="9">
        <v>135</v>
      </c>
      <c r="K30" t="s">
        <v>1202</v>
      </c>
    </row>
    <row r="31" spans="1:11" x14ac:dyDescent="0.35">
      <c r="A31" s="9" t="s">
        <v>1246</v>
      </c>
      <c r="B31" s="9" t="s">
        <v>184</v>
      </c>
      <c r="C31" s="9" t="s">
        <v>585</v>
      </c>
      <c r="D31" s="158">
        <v>45473</v>
      </c>
      <c r="E31" s="9">
        <v>0</v>
      </c>
      <c r="F31" s="9">
        <v>0</v>
      </c>
      <c r="G31" s="9">
        <v>0</v>
      </c>
      <c r="H31" s="9">
        <v>0</v>
      </c>
      <c r="I31" s="9">
        <v>0</v>
      </c>
      <c r="J31" s="9">
        <v>6</v>
      </c>
      <c r="K31" t="s">
        <v>1202</v>
      </c>
    </row>
    <row r="32" spans="1:11" x14ac:dyDescent="0.35">
      <c r="A32" s="9" t="s">
        <v>1247</v>
      </c>
      <c r="B32" s="9" t="s">
        <v>185</v>
      </c>
      <c r="C32" s="9" t="s">
        <v>585</v>
      </c>
      <c r="D32" s="158">
        <v>45473</v>
      </c>
      <c r="E32" s="9">
        <v>0</v>
      </c>
      <c r="F32" s="9">
        <v>0</v>
      </c>
      <c r="G32" s="9">
        <v>0</v>
      </c>
      <c r="H32" s="9">
        <v>2</v>
      </c>
      <c r="I32" s="9">
        <v>2</v>
      </c>
      <c r="J32" s="9">
        <v>271</v>
      </c>
      <c r="K32" t="s">
        <v>1202</v>
      </c>
    </row>
    <row r="33" spans="1:11" x14ac:dyDescent="0.35">
      <c r="A33" s="9" t="s">
        <v>1248</v>
      </c>
      <c r="B33" s="9" t="s">
        <v>186</v>
      </c>
      <c r="C33" s="9" t="s">
        <v>585</v>
      </c>
      <c r="D33" s="158">
        <v>45473</v>
      </c>
      <c r="E33" s="9">
        <v>0</v>
      </c>
      <c r="F33" s="9">
        <v>0</v>
      </c>
      <c r="G33" s="9">
        <v>0</v>
      </c>
      <c r="H33" s="9">
        <v>0</v>
      </c>
      <c r="I33" s="9">
        <v>0</v>
      </c>
      <c r="J33" s="9">
        <v>47</v>
      </c>
      <c r="K33" t="s">
        <v>1202</v>
      </c>
    </row>
    <row r="34" spans="1:11" x14ac:dyDescent="0.35">
      <c r="A34" s="9" t="s">
        <v>1249</v>
      </c>
      <c r="B34" s="9" t="s">
        <v>187</v>
      </c>
      <c r="C34" s="9" t="s">
        <v>585</v>
      </c>
      <c r="D34" s="158">
        <v>45473</v>
      </c>
      <c r="E34" s="9">
        <v>0</v>
      </c>
      <c r="F34" s="9">
        <v>0</v>
      </c>
      <c r="G34" s="9">
        <v>0</v>
      </c>
      <c r="H34" s="9">
        <v>7</v>
      </c>
      <c r="I34" s="9">
        <v>7</v>
      </c>
      <c r="J34" s="9">
        <v>397</v>
      </c>
      <c r="K34" t="s">
        <v>1202</v>
      </c>
    </row>
    <row r="35" spans="1:11" x14ac:dyDescent="0.35">
      <c r="A35" s="9" t="s">
        <v>1250</v>
      </c>
      <c r="B35" s="9" t="s">
        <v>190</v>
      </c>
      <c r="C35" s="9" t="s">
        <v>585</v>
      </c>
      <c r="D35" s="158">
        <v>45473</v>
      </c>
      <c r="E35" s="9">
        <v>0</v>
      </c>
      <c r="F35" s="9">
        <v>0</v>
      </c>
      <c r="G35" s="9">
        <v>0</v>
      </c>
      <c r="H35" s="9">
        <v>6</v>
      </c>
      <c r="I35" s="9">
        <v>6</v>
      </c>
      <c r="J35" s="9">
        <v>467</v>
      </c>
      <c r="K35" t="s">
        <v>1202</v>
      </c>
    </row>
    <row r="36" spans="1:11" x14ac:dyDescent="0.35">
      <c r="A36" s="9" t="s">
        <v>1251</v>
      </c>
      <c r="B36" s="9" t="s">
        <v>195</v>
      </c>
      <c r="C36" s="9" t="s">
        <v>585</v>
      </c>
      <c r="D36" s="158">
        <v>45473</v>
      </c>
      <c r="E36" s="9">
        <v>0</v>
      </c>
      <c r="F36" s="9">
        <v>0</v>
      </c>
      <c r="G36" s="9">
        <v>0</v>
      </c>
      <c r="H36" s="9">
        <v>4</v>
      </c>
      <c r="I36" s="9">
        <v>4</v>
      </c>
      <c r="J36" s="9">
        <v>691</v>
      </c>
      <c r="K36" t="s">
        <v>1202</v>
      </c>
    </row>
    <row r="37" spans="1:11" x14ac:dyDescent="0.35">
      <c r="A37" s="9" t="s">
        <v>1252</v>
      </c>
      <c r="B37" s="9" t="s">
        <v>196</v>
      </c>
      <c r="C37" s="9" t="s">
        <v>585</v>
      </c>
      <c r="D37" s="158">
        <v>45473</v>
      </c>
      <c r="E37" s="9">
        <v>0</v>
      </c>
      <c r="F37" s="9">
        <v>0</v>
      </c>
      <c r="G37" s="9">
        <v>0</v>
      </c>
      <c r="H37" s="9">
        <v>5</v>
      </c>
      <c r="I37" s="9">
        <v>5</v>
      </c>
      <c r="J37" s="9">
        <v>230</v>
      </c>
      <c r="K37" t="s">
        <v>1202</v>
      </c>
    </row>
    <row r="38" spans="1:11" x14ac:dyDescent="0.35">
      <c r="A38" s="9" t="s">
        <v>1253</v>
      </c>
      <c r="B38" s="9" t="s">
        <v>200</v>
      </c>
      <c r="C38" s="9" t="s">
        <v>585</v>
      </c>
      <c r="D38" s="158">
        <v>45473</v>
      </c>
      <c r="E38" s="9">
        <v>1</v>
      </c>
      <c r="F38" s="9">
        <v>9</v>
      </c>
      <c r="G38" s="9">
        <v>10</v>
      </c>
      <c r="H38" s="9">
        <v>0</v>
      </c>
      <c r="I38" s="9">
        <v>10</v>
      </c>
      <c r="J38" s="9">
        <v>423</v>
      </c>
      <c r="K38" t="s">
        <v>1202</v>
      </c>
    </row>
    <row r="39" spans="1:11" x14ac:dyDescent="0.35">
      <c r="A39" s="9" t="s">
        <v>1254</v>
      </c>
      <c r="B39" s="9" t="s">
        <v>479</v>
      </c>
      <c r="C39" s="9" t="s">
        <v>585</v>
      </c>
      <c r="D39" s="158">
        <v>45473</v>
      </c>
      <c r="E39" s="9">
        <v>0</v>
      </c>
      <c r="F39" s="9">
        <v>0</v>
      </c>
      <c r="G39" s="9">
        <v>0</v>
      </c>
      <c r="H39" s="9">
        <v>12</v>
      </c>
      <c r="I39" s="9">
        <v>12</v>
      </c>
      <c r="J39" s="9">
        <v>371</v>
      </c>
      <c r="K39" t="s">
        <v>1202</v>
      </c>
    </row>
    <row r="40" spans="1:11" x14ac:dyDescent="0.35">
      <c r="A40" s="9" t="s">
        <v>1255</v>
      </c>
      <c r="B40" s="9" t="s">
        <v>519</v>
      </c>
      <c r="C40" s="9" t="s">
        <v>585</v>
      </c>
      <c r="D40" s="158">
        <v>45473</v>
      </c>
      <c r="E40" s="9">
        <v>0</v>
      </c>
      <c r="F40" s="9">
        <v>0</v>
      </c>
      <c r="G40" s="9">
        <v>0</v>
      </c>
      <c r="H40" s="9">
        <v>1</v>
      </c>
      <c r="I40" s="9">
        <v>1</v>
      </c>
      <c r="J40" s="9">
        <v>153</v>
      </c>
      <c r="K40" t="s">
        <v>1202</v>
      </c>
    </row>
    <row r="41" spans="1:11" x14ac:dyDescent="0.35">
      <c r="A41" s="9" t="s">
        <v>1256</v>
      </c>
      <c r="B41" s="9" t="s">
        <v>518</v>
      </c>
      <c r="C41" s="9" t="s">
        <v>585</v>
      </c>
      <c r="D41" s="158">
        <v>45473</v>
      </c>
      <c r="E41" s="9">
        <v>0</v>
      </c>
      <c r="F41" s="9">
        <v>0</v>
      </c>
      <c r="G41" s="9">
        <v>0</v>
      </c>
      <c r="H41" s="9">
        <v>20</v>
      </c>
      <c r="I41" s="9">
        <v>20</v>
      </c>
      <c r="J41" s="9">
        <v>732</v>
      </c>
      <c r="K41" t="s">
        <v>1202</v>
      </c>
    </row>
    <row r="42" spans="1:11" x14ac:dyDescent="0.35">
      <c r="A42" s="9" t="s">
        <v>1257</v>
      </c>
      <c r="B42" s="9" t="s">
        <v>520</v>
      </c>
      <c r="C42" s="9" t="s">
        <v>585</v>
      </c>
      <c r="D42" s="158">
        <v>45473</v>
      </c>
      <c r="E42" s="9">
        <v>0</v>
      </c>
      <c r="F42" s="9">
        <v>0</v>
      </c>
      <c r="G42" s="9">
        <v>0</v>
      </c>
      <c r="H42" s="9">
        <v>38</v>
      </c>
      <c r="I42" s="9">
        <v>38</v>
      </c>
      <c r="J42" s="9">
        <v>257</v>
      </c>
      <c r="K42" t="s">
        <v>1202</v>
      </c>
    </row>
    <row r="43" spans="1:11" x14ac:dyDescent="0.35">
      <c r="A43" s="9" t="s">
        <v>1258</v>
      </c>
      <c r="B43" s="9" t="s">
        <v>516</v>
      </c>
      <c r="C43" s="9" t="s">
        <v>585</v>
      </c>
      <c r="D43" s="158">
        <v>45473</v>
      </c>
      <c r="E43" s="9">
        <v>0</v>
      </c>
      <c r="F43" s="9">
        <v>0</v>
      </c>
      <c r="G43" s="9">
        <v>0</v>
      </c>
      <c r="H43" s="9">
        <v>2</v>
      </c>
      <c r="I43" s="9">
        <v>2</v>
      </c>
      <c r="J43" s="9">
        <v>331</v>
      </c>
      <c r="K43" t="s">
        <v>1202</v>
      </c>
    </row>
    <row r="44" spans="1:11" x14ac:dyDescent="0.35">
      <c r="A44" s="9" t="s">
        <v>1259</v>
      </c>
      <c r="B44" s="9" t="s">
        <v>508</v>
      </c>
      <c r="C44" s="9" t="s">
        <v>585</v>
      </c>
      <c r="D44" s="158">
        <v>45473</v>
      </c>
      <c r="E44" s="9">
        <v>0</v>
      </c>
      <c r="F44" s="9">
        <v>0</v>
      </c>
      <c r="G44" s="9">
        <v>0</v>
      </c>
      <c r="H44" s="9">
        <v>2</v>
      </c>
      <c r="I44" s="9">
        <v>2</v>
      </c>
      <c r="J44" s="9">
        <v>273</v>
      </c>
      <c r="K44" t="s">
        <v>1202</v>
      </c>
    </row>
    <row r="45" spans="1:11" x14ac:dyDescent="0.35">
      <c r="A45" s="9" t="s">
        <v>1260</v>
      </c>
      <c r="B45" s="9" t="s">
        <v>527</v>
      </c>
      <c r="C45" s="9" t="s">
        <v>585</v>
      </c>
      <c r="D45" s="158">
        <v>45473</v>
      </c>
      <c r="E45" s="9">
        <v>0</v>
      </c>
      <c r="F45" s="9">
        <v>0</v>
      </c>
      <c r="G45" s="9">
        <v>0</v>
      </c>
      <c r="H45" s="9">
        <v>3</v>
      </c>
      <c r="I45" s="9">
        <v>3</v>
      </c>
      <c r="J45" s="9">
        <v>498</v>
      </c>
      <c r="K45" t="s">
        <v>1202</v>
      </c>
    </row>
    <row r="46" spans="1:11" x14ac:dyDescent="0.35">
      <c r="A46" s="9" t="s">
        <v>1261</v>
      </c>
      <c r="B46" s="9" t="s">
        <v>598</v>
      </c>
      <c r="C46" s="9" t="s">
        <v>585</v>
      </c>
      <c r="D46" s="158">
        <v>45473</v>
      </c>
      <c r="E46" s="9">
        <v>0</v>
      </c>
      <c r="F46" s="9">
        <v>0</v>
      </c>
      <c r="G46" s="9">
        <v>0</v>
      </c>
      <c r="H46" s="9">
        <v>0</v>
      </c>
      <c r="I46" s="9">
        <v>0</v>
      </c>
      <c r="J46" s="9">
        <v>1011</v>
      </c>
      <c r="K46" t="s">
        <v>1202</v>
      </c>
    </row>
    <row r="47" spans="1:11" x14ac:dyDescent="0.35">
      <c r="A47" s="9" t="s">
        <v>1262</v>
      </c>
      <c r="B47" s="9" t="s">
        <v>599</v>
      </c>
      <c r="C47" s="9" t="s">
        <v>585</v>
      </c>
      <c r="D47" s="158">
        <v>45473</v>
      </c>
      <c r="E47" s="9">
        <v>0</v>
      </c>
      <c r="F47" s="9">
        <v>0</v>
      </c>
      <c r="G47" s="9">
        <v>0</v>
      </c>
      <c r="H47" s="9">
        <v>11</v>
      </c>
      <c r="I47" s="9">
        <v>11</v>
      </c>
      <c r="J47" s="9">
        <v>386</v>
      </c>
      <c r="K47" t="s">
        <v>1202</v>
      </c>
    </row>
    <row r="48" spans="1:11" x14ac:dyDescent="0.35">
      <c r="A48" s="9" t="s">
        <v>1263</v>
      </c>
      <c r="B48" s="9" t="s">
        <v>600</v>
      </c>
      <c r="C48" s="9" t="s">
        <v>585</v>
      </c>
      <c r="D48" s="158">
        <v>45473</v>
      </c>
      <c r="E48" s="9">
        <v>0</v>
      </c>
      <c r="F48" s="9">
        <v>0</v>
      </c>
      <c r="G48" s="9">
        <v>0</v>
      </c>
      <c r="H48" s="9">
        <v>0</v>
      </c>
      <c r="I48" s="9">
        <v>0</v>
      </c>
      <c r="J48" s="9">
        <v>488</v>
      </c>
      <c r="K48" t="s">
        <v>1202</v>
      </c>
    </row>
    <row r="49" spans="1:11" x14ac:dyDescent="0.35">
      <c r="A49" s="9" t="s">
        <v>2153</v>
      </c>
      <c r="B49" s="9" t="s">
        <v>601</v>
      </c>
      <c r="C49" s="9" t="s">
        <v>585</v>
      </c>
      <c r="D49" s="158">
        <v>45473</v>
      </c>
      <c r="E49" s="9">
        <v>0</v>
      </c>
      <c r="F49" s="9">
        <v>0</v>
      </c>
      <c r="G49" s="9">
        <v>0</v>
      </c>
      <c r="H49" s="9">
        <v>0</v>
      </c>
      <c r="I49" s="9">
        <v>0</v>
      </c>
      <c r="J49" s="9">
        <v>1</v>
      </c>
      <c r="K49" t="s">
        <v>1202</v>
      </c>
    </row>
    <row r="50" spans="1:11" x14ac:dyDescent="0.35">
      <c r="A50" s="9" t="s">
        <v>1264</v>
      </c>
      <c r="B50" s="9" t="s">
        <v>604</v>
      </c>
      <c r="C50" s="9" t="s">
        <v>585</v>
      </c>
      <c r="D50" s="158">
        <v>45473</v>
      </c>
      <c r="E50" s="9">
        <v>0</v>
      </c>
      <c r="F50" s="9">
        <v>0</v>
      </c>
      <c r="G50" s="9">
        <v>0</v>
      </c>
      <c r="H50" s="9">
        <v>10</v>
      </c>
      <c r="I50" s="9">
        <v>10</v>
      </c>
      <c r="J50" s="9">
        <v>173</v>
      </c>
      <c r="K50" t="s">
        <v>1202</v>
      </c>
    </row>
    <row r="51" spans="1:11" x14ac:dyDescent="0.35">
      <c r="A51" s="9" t="s">
        <v>1265</v>
      </c>
      <c r="B51" s="9" t="s">
        <v>605</v>
      </c>
      <c r="C51" s="9" t="s">
        <v>585</v>
      </c>
      <c r="D51" s="158">
        <v>45473</v>
      </c>
      <c r="E51" s="9">
        <v>0</v>
      </c>
      <c r="F51" s="9">
        <v>0</v>
      </c>
      <c r="G51" s="9">
        <v>0</v>
      </c>
      <c r="H51" s="9">
        <v>9</v>
      </c>
      <c r="I51" s="9">
        <v>9</v>
      </c>
      <c r="J51" s="9">
        <v>225</v>
      </c>
      <c r="K51" t="s">
        <v>1202</v>
      </c>
    </row>
    <row r="52" spans="1:11" x14ac:dyDescent="0.35">
      <c r="A52" s="9" t="s">
        <v>1266</v>
      </c>
      <c r="B52" s="9" t="s">
        <v>606</v>
      </c>
      <c r="C52" s="9" t="s">
        <v>585</v>
      </c>
      <c r="D52" s="158">
        <v>45473</v>
      </c>
      <c r="E52" s="9">
        <v>1</v>
      </c>
      <c r="F52" s="9">
        <v>11</v>
      </c>
      <c r="G52" s="9">
        <v>12</v>
      </c>
      <c r="H52" s="9">
        <v>0</v>
      </c>
      <c r="I52" s="9">
        <v>12</v>
      </c>
      <c r="J52" s="9">
        <v>874</v>
      </c>
      <c r="K52" t="s">
        <v>1202</v>
      </c>
    </row>
    <row r="53" spans="1:11" x14ac:dyDescent="0.35">
      <c r="A53" s="9" t="s">
        <v>1267</v>
      </c>
      <c r="B53" s="9" t="s">
        <v>1184</v>
      </c>
      <c r="C53" s="9" t="s">
        <v>585</v>
      </c>
      <c r="D53" s="158">
        <v>45473</v>
      </c>
      <c r="E53" s="9">
        <v>0</v>
      </c>
      <c r="F53" s="9">
        <v>0</v>
      </c>
      <c r="G53" s="9">
        <v>0</v>
      </c>
      <c r="H53" s="9">
        <v>0</v>
      </c>
      <c r="I53" s="9">
        <v>0</v>
      </c>
      <c r="J53" s="9">
        <v>244</v>
      </c>
      <c r="K53" t="s">
        <v>1202</v>
      </c>
    </row>
    <row r="54" spans="1:11" x14ac:dyDescent="0.35">
      <c r="A54" s="9" t="s">
        <v>1967</v>
      </c>
      <c r="B54" s="9" t="s">
        <v>1192</v>
      </c>
      <c r="C54" s="9" t="s">
        <v>585</v>
      </c>
      <c r="D54" s="158">
        <v>45473</v>
      </c>
      <c r="E54" s="9">
        <v>0</v>
      </c>
      <c r="F54" s="9">
        <v>0</v>
      </c>
      <c r="G54" s="9">
        <v>0</v>
      </c>
      <c r="H54" s="9">
        <v>0</v>
      </c>
      <c r="I54" s="9">
        <v>0</v>
      </c>
      <c r="J54" s="9">
        <v>33</v>
      </c>
      <c r="K54" t="s">
        <v>1202</v>
      </c>
    </row>
    <row r="55" spans="1:11" x14ac:dyDescent="0.35">
      <c r="A55" s="9" t="s">
        <v>1968</v>
      </c>
      <c r="B55" s="9" t="s">
        <v>1479</v>
      </c>
      <c r="C55" s="9" t="s">
        <v>585</v>
      </c>
      <c r="D55" s="158">
        <v>45473</v>
      </c>
      <c r="E55" s="9">
        <v>0</v>
      </c>
      <c r="F55" s="9">
        <v>0</v>
      </c>
      <c r="G55" s="9">
        <v>0</v>
      </c>
      <c r="H55" s="9">
        <v>0</v>
      </c>
      <c r="I55" s="9">
        <v>0</v>
      </c>
      <c r="J55" s="9">
        <v>36</v>
      </c>
      <c r="K55" t="s">
        <v>1202</v>
      </c>
    </row>
    <row r="56" spans="1:11" x14ac:dyDescent="0.35">
      <c r="A56" s="9" t="s">
        <v>1969</v>
      </c>
      <c r="B56" s="9" t="s">
        <v>1480</v>
      </c>
      <c r="C56" s="9" t="s">
        <v>585</v>
      </c>
      <c r="D56" s="158">
        <v>45473</v>
      </c>
      <c r="E56" s="9">
        <v>0</v>
      </c>
      <c r="F56" s="9">
        <v>0</v>
      </c>
      <c r="G56" s="9">
        <v>0</v>
      </c>
      <c r="H56" s="9">
        <v>0</v>
      </c>
      <c r="I56" s="9">
        <v>0</v>
      </c>
      <c r="J56" s="9">
        <v>11</v>
      </c>
      <c r="K56" t="s">
        <v>1202</v>
      </c>
    </row>
    <row r="57" spans="1:11" x14ac:dyDescent="0.35">
      <c r="A57" s="9" t="s">
        <v>1970</v>
      </c>
      <c r="B57" s="9" t="s">
        <v>1193</v>
      </c>
      <c r="C57" s="9" t="s">
        <v>585</v>
      </c>
      <c r="D57" s="158">
        <v>45473</v>
      </c>
      <c r="E57" s="9">
        <v>0</v>
      </c>
      <c r="F57" s="9">
        <v>7</v>
      </c>
      <c r="G57" s="9">
        <v>7</v>
      </c>
      <c r="H57" s="9">
        <v>0</v>
      </c>
      <c r="I57" s="9">
        <v>7</v>
      </c>
      <c r="J57" s="9">
        <v>379</v>
      </c>
      <c r="K57" t="s">
        <v>1202</v>
      </c>
    </row>
    <row r="58" spans="1:11" x14ac:dyDescent="0.35">
      <c r="A58" s="9" t="s">
        <v>1971</v>
      </c>
      <c r="B58" s="9" t="s">
        <v>1194</v>
      </c>
      <c r="C58" s="9" t="s">
        <v>585</v>
      </c>
      <c r="D58" s="158">
        <v>45473</v>
      </c>
      <c r="E58" s="9">
        <v>0</v>
      </c>
      <c r="F58" s="9">
        <v>13</v>
      </c>
      <c r="G58" s="9">
        <v>13</v>
      </c>
      <c r="H58" s="9">
        <v>0</v>
      </c>
      <c r="I58" s="9">
        <v>13</v>
      </c>
      <c r="J58" s="9">
        <v>288</v>
      </c>
      <c r="K58" t="s">
        <v>1202</v>
      </c>
    </row>
    <row r="59" spans="1:11" x14ac:dyDescent="0.35">
      <c r="A59" s="9" t="s">
        <v>1972</v>
      </c>
      <c r="B59" s="9" t="s">
        <v>1481</v>
      </c>
      <c r="C59" s="9" t="s">
        <v>585</v>
      </c>
      <c r="D59" s="158">
        <v>45473</v>
      </c>
      <c r="E59" s="9">
        <v>0</v>
      </c>
      <c r="F59" s="9">
        <v>0</v>
      </c>
      <c r="G59" s="9">
        <v>0</v>
      </c>
      <c r="H59" s="9">
        <v>27</v>
      </c>
      <c r="I59" s="9">
        <v>27</v>
      </c>
      <c r="J59" s="9">
        <v>464</v>
      </c>
      <c r="K59" t="s">
        <v>1202</v>
      </c>
    </row>
    <row r="60" spans="1:11" x14ac:dyDescent="0.35">
      <c r="A60" s="9" t="s">
        <v>1973</v>
      </c>
      <c r="B60" s="9" t="s">
        <v>1921</v>
      </c>
      <c r="C60" s="9" t="s">
        <v>585</v>
      </c>
      <c r="D60" s="158">
        <v>45473</v>
      </c>
      <c r="E60" s="9">
        <v>0</v>
      </c>
      <c r="F60" s="9">
        <v>0</v>
      </c>
      <c r="G60" s="9">
        <v>0</v>
      </c>
      <c r="H60" s="9">
        <v>0</v>
      </c>
      <c r="I60" s="9">
        <v>0</v>
      </c>
      <c r="J60" s="9">
        <v>5</v>
      </c>
      <c r="K60" t="s">
        <v>1202</v>
      </c>
    </row>
    <row r="61" spans="1:11" x14ac:dyDescent="0.35">
      <c r="A61" s="9" t="s">
        <v>1974</v>
      </c>
      <c r="B61" s="9" t="s">
        <v>1482</v>
      </c>
      <c r="C61" s="9" t="s">
        <v>585</v>
      </c>
      <c r="D61" s="158">
        <v>45473</v>
      </c>
      <c r="E61" s="9">
        <v>0</v>
      </c>
      <c r="F61" s="9">
        <v>0</v>
      </c>
      <c r="G61" s="9">
        <v>0</v>
      </c>
      <c r="H61" s="9">
        <v>0</v>
      </c>
      <c r="I61" s="9">
        <v>0</v>
      </c>
      <c r="J61" s="9">
        <v>8</v>
      </c>
      <c r="K61" t="s">
        <v>1202</v>
      </c>
    </row>
    <row r="62" spans="1:11" x14ac:dyDescent="0.35">
      <c r="A62" s="9" t="s">
        <v>1975</v>
      </c>
      <c r="B62" s="9" t="s">
        <v>1893</v>
      </c>
      <c r="C62" s="9" t="s">
        <v>585</v>
      </c>
      <c r="D62" s="158">
        <v>45473</v>
      </c>
      <c r="E62" s="9">
        <v>0</v>
      </c>
      <c r="F62" s="9">
        <v>0</v>
      </c>
      <c r="G62" s="9">
        <v>0</v>
      </c>
      <c r="H62" s="9">
        <v>0</v>
      </c>
      <c r="I62" s="9">
        <v>0</v>
      </c>
      <c r="J62" s="9">
        <v>7</v>
      </c>
      <c r="K62" t="s">
        <v>1202</v>
      </c>
    </row>
    <row r="63" spans="1:11" x14ac:dyDescent="0.35">
      <c r="A63" s="9" t="s">
        <v>2098</v>
      </c>
      <c r="B63" s="9" t="s">
        <v>2022</v>
      </c>
      <c r="C63" s="9" t="s">
        <v>585</v>
      </c>
      <c r="D63" s="158">
        <v>45473</v>
      </c>
      <c r="E63" s="9">
        <v>0</v>
      </c>
      <c r="F63" s="9">
        <v>0</v>
      </c>
      <c r="G63" s="9">
        <v>0</v>
      </c>
      <c r="H63" s="9">
        <v>0</v>
      </c>
      <c r="I63" s="9">
        <v>0</v>
      </c>
      <c r="J63" s="9">
        <v>6</v>
      </c>
      <c r="K63" t="s">
        <v>1202</v>
      </c>
    </row>
    <row r="64" spans="1:11" x14ac:dyDescent="0.35">
      <c r="A64" s="9" t="s">
        <v>2099</v>
      </c>
      <c r="B64" s="9" t="s">
        <v>2044</v>
      </c>
      <c r="C64" s="9" t="s">
        <v>585</v>
      </c>
      <c r="D64" s="158">
        <v>45473</v>
      </c>
      <c r="E64" s="9">
        <v>0</v>
      </c>
      <c r="F64" s="9">
        <v>0</v>
      </c>
      <c r="G64" s="9">
        <v>0</v>
      </c>
      <c r="H64" s="9">
        <v>15</v>
      </c>
      <c r="I64" s="9">
        <v>15</v>
      </c>
      <c r="J64" s="9">
        <v>771</v>
      </c>
      <c r="K64" t="s">
        <v>1202</v>
      </c>
    </row>
    <row r="65" spans="1:11" x14ac:dyDescent="0.35">
      <c r="A65" s="9" t="s">
        <v>2154</v>
      </c>
      <c r="B65" s="9" t="s">
        <v>2155</v>
      </c>
      <c r="C65" s="9" t="s">
        <v>585</v>
      </c>
      <c r="D65" s="158">
        <v>45473</v>
      </c>
      <c r="E65" s="9">
        <v>0</v>
      </c>
      <c r="F65" s="9">
        <v>0</v>
      </c>
      <c r="G65" s="9">
        <v>0</v>
      </c>
      <c r="H65" s="9">
        <v>1</v>
      </c>
      <c r="I65" s="9">
        <v>1</v>
      </c>
      <c r="J65" s="9">
        <v>148</v>
      </c>
      <c r="K65" t="s">
        <v>1202</v>
      </c>
    </row>
    <row r="66" spans="1:11" x14ac:dyDescent="0.35">
      <c r="A66" s="9" t="s">
        <v>2156</v>
      </c>
      <c r="B66" s="9" t="s">
        <v>2139</v>
      </c>
      <c r="C66" s="9" t="s">
        <v>585</v>
      </c>
      <c r="D66" s="158">
        <v>45473</v>
      </c>
      <c r="E66" s="9">
        <v>0</v>
      </c>
      <c r="F66" s="9">
        <v>0</v>
      </c>
      <c r="G66" s="9">
        <v>0</v>
      </c>
      <c r="H66" s="9">
        <v>0</v>
      </c>
      <c r="I66" s="9">
        <v>0</v>
      </c>
      <c r="J66" s="9">
        <v>77</v>
      </c>
      <c r="K66" t="s">
        <v>1202</v>
      </c>
    </row>
    <row r="67" spans="1:11" x14ac:dyDescent="0.35">
      <c r="A67" s="9" t="s">
        <v>2100</v>
      </c>
      <c r="B67" s="9" t="s">
        <v>2017</v>
      </c>
      <c r="C67" s="9" t="s">
        <v>585</v>
      </c>
      <c r="D67" s="158">
        <v>45473</v>
      </c>
      <c r="E67" s="9">
        <v>0</v>
      </c>
      <c r="F67" s="9">
        <v>0</v>
      </c>
      <c r="G67" s="9">
        <v>0</v>
      </c>
      <c r="H67" s="9">
        <v>0</v>
      </c>
      <c r="I67" s="9">
        <v>0</v>
      </c>
      <c r="J67" s="9">
        <v>0</v>
      </c>
      <c r="K67" t="s">
        <v>1202</v>
      </c>
    </row>
    <row r="68" spans="1:11" x14ac:dyDescent="0.35">
      <c r="A68" s="9" t="s">
        <v>2157</v>
      </c>
      <c r="B68" s="9" t="s">
        <v>2158</v>
      </c>
      <c r="C68" s="9" t="s">
        <v>585</v>
      </c>
      <c r="D68" s="158">
        <v>45473</v>
      </c>
      <c r="E68" s="9">
        <v>0</v>
      </c>
      <c r="F68" s="9">
        <v>0</v>
      </c>
      <c r="G68" s="9">
        <v>0</v>
      </c>
      <c r="H68" s="9">
        <v>0</v>
      </c>
      <c r="I68" s="9">
        <v>0</v>
      </c>
      <c r="J68" s="9">
        <v>0</v>
      </c>
      <c r="K68" t="s">
        <v>1202</v>
      </c>
    </row>
    <row r="69" spans="1:11" x14ac:dyDescent="0.35">
      <c r="A69" s="9" t="s">
        <v>1268</v>
      </c>
      <c r="B69" s="9" t="s">
        <v>205</v>
      </c>
      <c r="C69" s="9" t="s">
        <v>585</v>
      </c>
      <c r="D69" s="158">
        <v>45473</v>
      </c>
      <c r="E69" s="9">
        <v>0</v>
      </c>
      <c r="F69" s="9">
        <v>0</v>
      </c>
      <c r="G69" s="9">
        <v>0</v>
      </c>
      <c r="H69" s="9">
        <v>0</v>
      </c>
      <c r="I69" s="9">
        <v>0</v>
      </c>
      <c r="J69" s="9">
        <v>1</v>
      </c>
      <c r="K69" t="s">
        <v>1202</v>
      </c>
    </row>
    <row r="70" spans="1:11" x14ac:dyDescent="0.35">
      <c r="A70" s="9" t="s">
        <v>1269</v>
      </c>
      <c r="B70" s="9" t="s">
        <v>206</v>
      </c>
      <c r="C70" s="9" t="s">
        <v>585</v>
      </c>
      <c r="D70" s="158">
        <v>45473</v>
      </c>
      <c r="E70" s="9">
        <v>0</v>
      </c>
      <c r="F70" s="9">
        <v>0</v>
      </c>
      <c r="G70" s="9">
        <v>0</v>
      </c>
      <c r="H70" s="9">
        <v>0</v>
      </c>
      <c r="I70" s="9">
        <v>0</v>
      </c>
      <c r="J70" s="9">
        <v>11</v>
      </c>
      <c r="K70" t="s">
        <v>1202</v>
      </c>
    </row>
    <row r="71" spans="1:11" x14ac:dyDescent="0.35">
      <c r="A71" s="9" t="s">
        <v>2159</v>
      </c>
      <c r="B71" s="9" t="s">
        <v>1195</v>
      </c>
      <c r="C71" s="9" t="s">
        <v>585</v>
      </c>
      <c r="D71" s="158">
        <v>45473</v>
      </c>
      <c r="E71" s="9">
        <v>0</v>
      </c>
      <c r="F71" s="9">
        <v>0</v>
      </c>
      <c r="G71" s="9">
        <v>0</v>
      </c>
      <c r="H71" s="9">
        <v>0</v>
      </c>
      <c r="I71" s="9">
        <v>0</v>
      </c>
      <c r="J71" s="9">
        <v>1</v>
      </c>
      <c r="K71" t="s">
        <v>1202</v>
      </c>
    </row>
    <row r="72" spans="1:11" x14ac:dyDescent="0.35">
      <c r="A72" s="9" t="s">
        <v>1976</v>
      </c>
      <c r="B72" s="9" t="s">
        <v>1196</v>
      </c>
      <c r="C72" s="9" t="s">
        <v>585</v>
      </c>
      <c r="D72" s="158">
        <v>45473</v>
      </c>
      <c r="E72" s="9">
        <v>0</v>
      </c>
      <c r="F72" s="9">
        <v>0</v>
      </c>
      <c r="G72" s="9">
        <v>0</v>
      </c>
      <c r="H72" s="9">
        <v>0</v>
      </c>
      <c r="I72" s="9">
        <v>0</v>
      </c>
      <c r="J72" s="9">
        <v>1</v>
      </c>
      <c r="K72" t="s">
        <v>1202</v>
      </c>
    </row>
    <row r="73" spans="1:11" x14ac:dyDescent="0.35">
      <c r="A73" s="9" t="s">
        <v>1270</v>
      </c>
      <c r="B73" s="9" t="s">
        <v>209</v>
      </c>
      <c r="C73" s="9" t="s">
        <v>585</v>
      </c>
      <c r="D73" s="158">
        <v>45473</v>
      </c>
      <c r="E73" s="9">
        <v>0</v>
      </c>
      <c r="F73" s="9">
        <v>0</v>
      </c>
      <c r="G73" s="9">
        <v>0</v>
      </c>
      <c r="H73" s="9">
        <v>7</v>
      </c>
      <c r="I73" s="9">
        <v>7</v>
      </c>
      <c r="J73" s="9">
        <v>389</v>
      </c>
      <c r="K73" t="s">
        <v>1202</v>
      </c>
    </row>
    <row r="74" spans="1:11" x14ac:dyDescent="0.35">
      <c r="A74" s="9" t="s">
        <v>1271</v>
      </c>
      <c r="B74" s="9" t="s">
        <v>212</v>
      </c>
      <c r="C74" s="9" t="s">
        <v>585</v>
      </c>
      <c r="D74" s="158">
        <v>45473</v>
      </c>
      <c r="E74" s="9">
        <v>0</v>
      </c>
      <c r="F74" s="9">
        <v>0</v>
      </c>
      <c r="G74" s="9">
        <v>0</v>
      </c>
      <c r="H74" s="9">
        <v>21</v>
      </c>
      <c r="I74" s="9">
        <v>21</v>
      </c>
      <c r="J74" s="9">
        <v>615</v>
      </c>
      <c r="K74" t="s">
        <v>1202</v>
      </c>
    </row>
    <row r="75" spans="1:11" x14ac:dyDescent="0.35">
      <c r="A75" s="9" t="s">
        <v>1272</v>
      </c>
      <c r="B75" s="9" t="s">
        <v>213</v>
      </c>
      <c r="C75" s="9" t="s">
        <v>585</v>
      </c>
      <c r="D75" s="158">
        <v>45473</v>
      </c>
      <c r="E75" s="9">
        <v>0</v>
      </c>
      <c r="F75" s="9">
        <v>0</v>
      </c>
      <c r="G75" s="9">
        <v>0</v>
      </c>
      <c r="H75" s="9">
        <v>0</v>
      </c>
      <c r="I75" s="9">
        <v>0</v>
      </c>
      <c r="J75" s="9">
        <v>23</v>
      </c>
      <c r="K75" t="s">
        <v>1202</v>
      </c>
    </row>
    <row r="76" spans="1:11" x14ac:dyDescent="0.35">
      <c r="A76" s="9" t="s">
        <v>1273</v>
      </c>
      <c r="B76" s="9" t="s">
        <v>214</v>
      </c>
      <c r="C76" s="9" t="s">
        <v>585</v>
      </c>
      <c r="D76" s="158">
        <v>45473</v>
      </c>
      <c r="E76" s="9">
        <v>0</v>
      </c>
      <c r="F76" s="9">
        <v>0</v>
      </c>
      <c r="G76" s="9">
        <v>0</v>
      </c>
      <c r="H76" s="9">
        <v>0</v>
      </c>
      <c r="I76" s="9">
        <v>0</v>
      </c>
      <c r="J76" s="9">
        <v>13</v>
      </c>
      <c r="K76" t="s">
        <v>1202</v>
      </c>
    </row>
    <row r="77" spans="1:11" x14ac:dyDescent="0.35">
      <c r="A77" s="9" t="s">
        <v>1977</v>
      </c>
      <c r="B77" s="9" t="s">
        <v>215</v>
      </c>
      <c r="C77" s="9" t="s">
        <v>585</v>
      </c>
      <c r="D77" s="158">
        <v>45473</v>
      </c>
      <c r="E77" s="9">
        <v>0</v>
      </c>
      <c r="F77" s="9">
        <v>0</v>
      </c>
      <c r="G77" s="9">
        <v>0</v>
      </c>
      <c r="H77" s="9">
        <v>0</v>
      </c>
      <c r="I77" s="9">
        <v>0</v>
      </c>
      <c r="J77" s="9">
        <v>4</v>
      </c>
      <c r="K77" t="s">
        <v>1202</v>
      </c>
    </row>
    <row r="78" spans="1:11" x14ac:dyDescent="0.35">
      <c r="A78" s="9" t="s">
        <v>1274</v>
      </c>
      <c r="B78" s="9" t="s">
        <v>216</v>
      </c>
      <c r="C78" s="9" t="s">
        <v>585</v>
      </c>
      <c r="D78" s="158">
        <v>45473</v>
      </c>
      <c r="E78" s="9">
        <v>0</v>
      </c>
      <c r="F78" s="9">
        <v>0</v>
      </c>
      <c r="G78" s="9">
        <v>0</v>
      </c>
      <c r="H78" s="9">
        <v>0</v>
      </c>
      <c r="I78" s="9">
        <v>0</v>
      </c>
      <c r="J78" s="9">
        <v>21</v>
      </c>
      <c r="K78" t="s">
        <v>1202</v>
      </c>
    </row>
    <row r="79" spans="1:11" x14ac:dyDescent="0.35">
      <c r="A79" s="9" t="s">
        <v>1978</v>
      </c>
      <c r="B79" s="9" t="s">
        <v>218</v>
      </c>
      <c r="C79" s="9" t="s">
        <v>585</v>
      </c>
      <c r="D79" s="158">
        <v>45473</v>
      </c>
      <c r="E79" s="9">
        <v>0</v>
      </c>
      <c r="F79" s="9">
        <v>0</v>
      </c>
      <c r="G79" s="9">
        <v>0</v>
      </c>
      <c r="H79" s="9">
        <v>0</v>
      </c>
      <c r="I79" s="9">
        <v>0</v>
      </c>
      <c r="J79" s="9">
        <v>3</v>
      </c>
      <c r="K79" t="s">
        <v>1202</v>
      </c>
    </row>
    <row r="80" spans="1:11" x14ac:dyDescent="0.35">
      <c r="A80" s="9" t="s">
        <v>1275</v>
      </c>
      <c r="B80" s="9" t="s">
        <v>219</v>
      </c>
      <c r="C80" s="9" t="s">
        <v>585</v>
      </c>
      <c r="D80" s="158">
        <v>45473</v>
      </c>
      <c r="E80" s="9">
        <v>0</v>
      </c>
      <c r="F80" s="9">
        <v>0</v>
      </c>
      <c r="G80" s="9">
        <v>0</v>
      </c>
      <c r="H80" s="9">
        <v>3</v>
      </c>
      <c r="I80" s="9">
        <v>3</v>
      </c>
      <c r="J80" s="9">
        <v>42</v>
      </c>
      <c r="K80" t="s">
        <v>1202</v>
      </c>
    </row>
    <row r="81" spans="1:11" x14ac:dyDescent="0.35">
      <c r="A81" s="9" t="s">
        <v>1979</v>
      </c>
      <c r="B81" s="9" t="s">
        <v>220</v>
      </c>
      <c r="C81" s="9" t="s">
        <v>585</v>
      </c>
      <c r="D81" s="158">
        <v>45473</v>
      </c>
      <c r="E81" s="9">
        <v>0</v>
      </c>
      <c r="F81" s="9">
        <v>0</v>
      </c>
      <c r="G81" s="9">
        <v>0</v>
      </c>
      <c r="H81" s="9">
        <v>0</v>
      </c>
      <c r="I81" s="9">
        <v>0</v>
      </c>
      <c r="J81" s="9">
        <v>4</v>
      </c>
      <c r="K81" t="s">
        <v>1202</v>
      </c>
    </row>
    <row r="82" spans="1:11" x14ac:dyDescent="0.35">
      <c r="A82" s="9" t="s">
        <v>1276</v>
      </c>
      <c r="B82" s="9" t="s">
        <v>222</v>
      </c>
      <c r="C82" s="9" t="s">
        <v>585</v>
      </c>
      <c r="D82" s="158">
        <v>45473</v>
      </c>
      <c r="E82" s="9">
        <v>0</v>
      </c>
      <c r="F82" s="9">
        <v>0</v>
      </c>
      <c r="G82" s="9">
        <v>0</v>
      </c>
      <c r="H82" s="9">
        <v>0</v>
      </c>
      <c r="I82" s="9">
        <v>0</v>
      </c>
      <c r="J82" s="9">
        <v>3</v>
      </c>
      <c r="K82" t="s">
        <v>1202</v>
      </c>
    </row>
    <row r="83" spans="1:11" x14ac:dyDescent="0.35">
      <c r="A83" s="9" t="s">
        <v>1277</v>
      </c>
      <c r="B83" s="9" t="s">
        <v>223</v>
      </c>
      <c r="C83" s="9" t="s">
        <v>585</v>
      </c>
      <c r="D83" s="158">
        <v>45473</v>
      </c>
      <c r="E83" s="9">
        <v>0</v>
      </c>
      <c r="F83" s="9">
        <v>0</v>
      </c>
      <c r="G83" s="9">
        <v>0</v>
      </c>
      <c r="H83" s="9">
        <v>1</v>
      </c>
      <c r="I83" s="9">
        <v>1</v>
      </c>
      <c r="J83" s="9">
        <v>33</v>
      </c>
      <c r="K83" t="s">
        <v>1202</v>
      </c>
    </row>
    <row r="84" spans="1:11" x14ac:dyDescent="0.35">
      <c r="A84" s="9" t="s">
        <v>1278</v>
      </c>
      <c r="B84" s="9" t="s">
        <v>224</v>
      </c>
      <c r="C84" s="9" t="s">
        <v>585</v>
      </c>
      <c r="D84" s="158">
        <v>45473</v>
      </c>
      <c r="E84" s="9">
        <v>0</v>
      </c>
      <c r="F84" s="9">
        <v>0</v>
      </c>
      <c r="G84" s="9">
        <v>0</v>
      </c>
      <c r="H84" s="9">
        <v>16</v>
      </c>
      <c r="I84" s="9">
        <v>16</v>
      </c>
      <c r="J84" s="9">
        <v>1161</v>
      </c>
      <c r="K84" t="s">
        <v>1202</v>
      </c>
    </row>
    <row r="85" spans="1:11" x14ac:dyDescent="0.35">
      <c r="A85" s="9" t="s">
        <v>1279</v>
      </c>
      <c r="B85" s="9" t="s">
        <v>225</v>
      </c>
      <c r="C85" s="9" t="s">
        <v>585</v>
      </c>
      <c r="D85" s="158">
        <v>45473</v>
      </c>
      <c r="E85" s="9">
        <v>0</v>
      </c>
      <c r="F85" s="9">
        <v>0</v>
      </c>
      <c r="G85" s="9">
        <v>0</v>
      </c>
      <c r="H85" s="9">
        <v>0</v>
      </c>
      <c r="I85" s="9">
        <v>0</v>
      </c>
      <c r="J85" s="9">
        <v>8</v>
      </c>
      <c r="K85" t="s">
        <v>1202</v>
      </c>
    </row>
    <row r="86" spans="1:11" x14ac:dyDescent="0.35">
      <c r="A86" s="9" t="s">
        <v>1280</v>
      </c>
      <c r="B86" s="9" t="s">
        <v>730</v>
      </c>
      <c r="C86" s="9" t="s">
        <v>585</v>
      </c>
      <c r="D86" s="158">
        <v>45473</v>
      </c>
      <c r="E86" s="9">
        <v>0</v>
      </c>
      <c r="F86" s="9">
        <v>0</v>
      </c>
      <c r="G86" s="9">
        <v>0</v>
      </c>
      <c r="H86" s="9">
        <v>0</v>
      </c>
      <c r="I86" s="9">
        <v>0</v>
      </c>
      <c r="J86" s="9">
        <v>0</v>
      </c>
      <c r="K86" t="s">
        <v>1202</v>
      </c>
    </row>
    <row r="87" spans="1:11" x14ac:dyDescent="0.35">
      <c r="A87" s="9" t="s">
        <v>1281</v>
      </c>
      <c r="B87" s="9" t="s">
        <v>227</v>
      </c>
      <c r="C87" s="9" t="s">
        <v>585</v>
      </c>
      <c r="D87" s="158">
        <v>45473</v>
      </c>
      <c r="E87" s="9">
        <v>0</v>
      </c>
      <c r="F87" s="9">
        <v>0</v>
      </c>
      <c r="G87" s="9">
        <v>0</v>
      </c>
      <c r="H87" s="9">
        <v>8</v>
      </c>
      <c r="I87" s="9">
        <v>8</v>
      </c>
      <c r="J87" s="9">
        <v>308</v>
      </c>
      <c r="K87" t="s">
        <v>1202</v>
      </c>
    </row>
    <row r="88" spans="1:11" x14ac:dyDescent="0.35">
      <c r="A88" s="9" t="s">
        <v>1282</v>
      </c>
      <c r="B88" s="9" t="s">
        <v>228</v>
      </c>
      <c r="C88" s="9" t="s">
        <v>585</v>
      </c>
      <c r="D88" s="158">
        <v>45473</v>
      </c>
      <c r="E88" s="9">
        <v>0</v>
      </c>
      <c r="F88" s="9">
        <v>0</v>
      </c>
      <c r="G88" s="9">
        <v>0</v>
      </c>
      <c r="H88" s="9">
        <v>97</v>
      </c>
      <c r="I88" s="9">
        <v>97</v>
      </c>
      <c r="J88" s="9">
        <v>1829</v>
      </c>
      <c r="K88" t="s">
        <v>1202</v>
      </c>
    </row>
    <row r="89" spans="1:11" x14ac:dyDescent="0.35">
      <c r="A89" s="9" t="s">
        <v>1283</v>
      </c>
      <c r="B89" s="9" t="s">
        <v>229</v>
      </c>
      <c r="C89" s="9" t="s">
        <v>585</v>
      </c>
      <c r="D89" s="158">
        <v>45473</v>
      </c>
      <c r="E89" s="9">
        <v>0</v>
      </c>
      <c r="F89" s="9">
        <v>0</v>
      </c>
      <c r="G89" s="9">
        <v>0</v>
      </c>
      <c r="H89" s="9">
        <v>0</v>
      </c>
      <c r="I89" s="9">
        <v>0</v>
      </c>
      <c r="J89" s="9">
        <v>6</v>
      </c>
      <c r="K89" t="s">
        <v>1202</v>
      </c>
    </row>
    <row r="90" spans="1:11" x14ac:dyDescent="0.35">
      <c r="A90" s="9" t="s">
        <v>1284</v>
      </c>
      <c r="B90" s="9" t="s">
        <v>232</v>
      </c>
      <c r="C90" s="9" t="s">
        <v>585</v>
      </c>
      <c r="D90" s="158">
        <v>45473</v>
      </c>
      <c r="E90" s="9">
        <v>0</v>
      </c>
      <c r="F90" s="9">
        <v>0</v>
      </c>
      <c r="G90" s="9">
        <v>0</v>
      </c>
      <c r="H90" s="9">
        <v>0</v>
      </c>
      <c r="I90" s="9">
        <v>0</v>
      </c>
      <c r="J90" s="9">
        <v>6</v>
      </c>
      <c r="K90" t="s">
        <v>1202</v>
      </c>
    </row>
    <row r="91" spans="1:11" x14ac:dyDescent="0.35">
      <c r="A91" s="9" t="s">
        <v>1285</v>
      </c>
      <c r="B91" s="9" t="s">
        <v>234</v>
      </c>
      <c r="C91" s="9" t="s">
        <v>585</v>
      </c>
      <c r="D91" s="158">
        <v>45473</v>
      </c>
      <c r="E91" s="9">
        <v>0</v>
      </c>
      <c r="F91" s="9">
        <v>0</v>
      </c>
      <c r="G91" s="9">
        <v>0</v>
      </c>
      <c r="H91" s="9">
        <v>1</v>
      </c>
      <c r="I91" s="9">
        <v>1</v>
      </c>
      <c r="J91" s="9">
        <v>800</v>
      </c>
      <c r="K91" t="s">
        <v>1202</v>
      </c>
    </row>
    <row r="92" spans="1:11" x14ac:dyDescent="0.35">
      <c r="A92" s="9" t="s">
        <v>1980</v>
      </c>
      <c r="B92" s="9" t="s">
        <v>235</v>
      </c>
      <c r="C92" s="9" t="s">
        <v>585</v>
      </c>
      <c r="D92" s="158">
        <v>45473</v>
      </c>
      <c r="E92" s="9">
        <v>0</v>
      </c>
      <c r="F92" s="9">
        <v>0</v>
      </c>
      <c r="G92" s="9">
        <v>0</v>
      </c>
      <c r="H92" s="9">
        <v>0</v>
      </c>
      <c r="I92" s="9">
        <v>0</v>
      </c>
      <c r="J92" s="9">
        <v>10</v>
      </c>
      <c r="K92" t="s">
        <v>1202</v>
      </c>
    </row>
    <row r="93" spans="1:11" x14ac:dyDescent="0.35">
      <c r="A93" s="9" t="s">
        <v>1286</v>
      </c>
      <c r="B93" s="9" t="s">
        <v>237</v>
      </c>
      <c r="C93" s="9" t="s">
        <v>585</v>
      </c>
      <c r="D93" s="158">
        <v>45473</v>
      </c>
      <c r="E93" s="9">
        <v>0</v>
      </c>
      <c r="F93" s="9">
        <v>0</v>
      </c>
      <c r="G93" s="9">
        <v>0</v>
      </c>
      <c r="H93" s="9">
        <v>9</v>
      </c>
      <c r="I93" s="9">
        <v>9</v>
      </c>
      <c r="J93" s="9">
        <v>661</v>
      </c>
      <c r="K93" t="s">
        <v>1202</v>
      </c>
    </row>
    <row r="94" spans="1:11" x14ac:dyDescent="0.35">
      <c r="A94" s="9" t="s">
        <v>1287</v>
      </c>
      <c r="B94" s="9" t="s">
        <v>238</v>
      </c>
      <c r="C94" s="9" t="s">
        <v>585</v>
      </c>
      <c r="D94" s="158">
        <v>45473</v>
      </c>
      <c r="E94" s="9">
        <v>0</v>
      </c>
      <c r="F94" s="9">
        <v>0</v>
      </c>
      <c r="G94" s="9">
        <v>0</v>
      </c>
      <c r="H94" s="9">
        <v>31</v>
      </c>
      <c r="I94" s="9">
        <v>31</v>
      </c>
      <c r="J94" s="9">
        <v>374</v>
      </c>
      <c r="K94" t="s">
        <v>1202</v>
      </c>
    </row>
    <row r="95" spans="1:11" x14ac:dyDescent="0.35">
      <c r="A95" s="9" t="s">
        <v>1288</v>
      </c>
      <c r="B95" s="9" t="s">
        <v>239</v>
      </c>
      <c r="C95" s="9" t="s">
        <v>585</v>
      </c>
      <c r="D95" s="158">
        <v>45473</v>
      </c>
      <c r="E95" s="9">
        <v>0</v>
      </c>
      <c r="F95" s="9">
        <v>0</v>
      </c>
      <c r="G95" s="9">
        <v>0</v>
      </c>
      <c r="H95" s="9">
        <v>10</v>
      </c>
      <c r="I95" s="9">
        <v>10</v>
      </c>
      <c r="J95" s="9">
        <v>725</v>
      </c>
      <c r="K95" t="s">
        <v>1202</v>
      </c>
    </row>
    <row r="96" spans="1:11" x14ac:dyDescent="0.35">
      <c r="A96" s="9" t="s">
        <v>1289</v>
      </c>
      <c r="B96" s="9" t="s">
        <v>241</v>
      </c>
      <c r="C96" s="9" t="s">
        <v>585</v>
      </c>
      <c r="D96" s="158">
        <v>45473</v>
      </c>
      <c r="E96" s="9">
        <v>0</v>
      </c>
      <c r="F96" s="9">
        <v>0</v>
      </c>
      <c r="G96" s="9">
        <v>0</v>
      </c>
      <c r="H96" s="9">
        <v>3</v>
      </c>
      <c r="I96" s="9">
        <v>3</v>
      </c>
      <c r="J96" s="9">
        <v>294</v>
      </c>
      <c r="K96" t="s">
        <v>1202</v>
      </c>
    </row>
    <row r="97" spans="1:11" x14ac:dyDescent="0.35">
      <c r="A97" s="9" t="s">
        <v>1981</v>
      </c>
      <c r="B97" s="9" t="s">
        <v>242</v>
      </c>
      <c r="C97" s="9" t="s">
        <v>585</v>
      </c>
      <c r="D97" s="158">
        <v>45473</v>
      </c>
      <c r="E97" s="9">
        <v>0</v>
      </c>
      <c r="F97" s="9">
        <v>0</v>
      </c>
      <c r="G97" s="9">
        <v>0</v>
      </c>
      <c r="H97" s="9">
        <v>0</v>
      </c>
      <c r="I97" s="9">
        <v>0</v>
      </c>
      <c r="J97" s="9">
        <v>1</v>
      </c>
      <c r="K97" t="s">
        <v>1202</v>
      </c>
    </row>
    <row r="98" spans="1:11" x14ac:dyDescent="0.35">
      <c r="A98" s="9" t="s">
        <v>1290</v>
      </c>
      <c r="B98" s="9" t="s">
        <v>247</v>
      </c>
      <c r="C98" s="9" t="s">
        <v>585</v>
      </c>
      <c r="D98" s="158">
        <v>45473</v>
      </c>
      <c r="E98" s="9">
        <v>0</v>
      </c>
      <c r="F98" s="9">
        <v>0</v>
      </c>
      <c r="G98" s="9">
        <v>0</v>
      </c>
      <c r="H98" s="9">
        <v>40</v>
      </c>
      <c r="I98" s="9">
        <v>40</v>
      </c>
      <c r="J98" s="9">
        <v>1421</v>
      </c>
      <c r="K98" t="s">
        <v>1202</v>
      </c>
    </row>
    <row r="99" spans="1:11" x14ac:dyDescent="0.35">
      <c r="A99" s="9" t="s">
        <v>1291</v>
      </c>
      <c r="B99" s="9" t="s">
        <v>250</v>
      </c>
      <c r="C99" s="9" t="s">
        <v>585</v>
      </c>
      <c r="D99" s="158">
        <v>45473</v>
      </c>
      <c r="E99" s="9">
        <v>0</v>
      </c>
      <c r="F99" s="9">
        <v>0</v>
      </c>
      <c r="G99" s="9">
        <v>0</v>
      </c>
      <c r="H99" s="9">
        <v>9</v>
      </c>
      <c r="I99" s="9">
        <v>9</v>
      </c>
      <c r="J99" s="9">
        <v>762</v>
      </c>
      <c r="K99" t="s">
        <v>1202</v>
      </c>
    </row>
    <row r="100" spans="1:11" x14ac:dyDescent="0.35">
      <c r="A100" s="9" t="s">
        <v>1292</v>
      </c>
      <c r="B100" s="9" t="s">
        <v>253</v>
      </c>
      <c r="C100" s="9" t="s">
        <v>585</v>
      </c>
      <c r="D100" s="158">
        <v>45473</v>
      </c>
      <c r="E100" s="9">
        <v>0</v>
      </c>
      <c r="F100" s="9">
        <v>0</v>
      </c>
      <c r="G100" s="9">
        <v>0</v>
      </c>
      <c r="H100" s="9">
        <v>0</v>
      </c>
      <c r="I100" s="9">
        <v>0</v>
      </c>
      <c r="J100" s="9">
        <v>20</v>
      </c>
      <c r="K100" t="s">
        <v>1202</v>
      </c>
    </row>
    <row r="101" spans="1:11" x14ac:dyDescent="0.35">
      <c r="A101" s="9" t="s">
        <v>1293</v>
      </c>
      <c r="B101" s="9" t="s">
        <v>254</v>
      </c>
      <c r="C101" s="9" t="s">
        <v>585</v>
      </c>
      <c r="D101" s="158">
        <v>45473</v>
      </c>
      <c r="E101" s="9">
        <v>1</v>
      </c>
      <c r="F101" s="9">
        <v>0</v>
      </c>
      <c r="G101" s="9">
        <v>1</v>
      </c>
      <c r="H101" s="9">
        <v>74</v>
      </c>
      <c r="I101" s="9">
        <v>74</v>
      </c>
      <c r="J101" s="9">
        <v>1234</v>
      </c>
      <c r="K101" t="s">
        <v>1202</v>
      </c>
    </row>
    <row r="102" spans="1:11" x14ac:dyDescent="0.35">
      <c r="A102" s="9" t="s">
        <v>1294</v>
      </c>
      <c r="B102" s="9" t="s">
        <v>985</v>
      </c>
      <c r="C102" s="9" t="s">
        <v>585</v>
      </c>
      <c r="D102" s="158">
        <v>45473</v>
      </c>
      <c r="E102" s="9">
        <v>0</v>
      </c>
      <c r="F102" s="9">
        <v>0</v>
      </c>
      <c r="G102" s="9">
        <v>0</v>
      </c>
      <c r="H102" s="9">
        <v>0</v>
      </c>
      <c r="I102" s="9">
        <v>0</v>
      </c>
      <c r="J102" s="9">
        <v>0</v>
      </c>
      <c r="K102" t="s">
        <v>1202</v>
      </c>
    </row>
    <row r="103" spans="1:11" x14ac:dyDescent="0.35">
      <c r="A103" s="9" t="s">
        <v>1295</v>
      </c>
      <c r="B103" s="9" t="s">
        <v>257</v>
      </c>
      <c r="C103" s="9" t="s">
        <v>585</v>
      </c>
      <c r="D103" s="158">
        <v>45473</v>
      </c>
      <c r="E103" s="9">
        <v>0</v>
      </c>
      <c r="F103" s="9">
        <v>0</v>
      </c>
      <c r="G103" s="9">
        <v>0</v>
      </c>
      <c r="H103" s="9">
        <v>13</v>
      </c>
      <c r="I103" s="9">
        <v>13</v>
      </c>
      <c r="J103" s="9">
        <v>647</v>
      </c>
      <c r="K103" t="s">
        <v>1202</v>
      </c>
    </row>
    <row r="104" spans="1:11" x14ac:dyDescent="0.35">
      <c r="A104" s="9" t="s">
        <v>1296</v>
      </c>
      <c r="B104" s="9" t="s">
        <v>258</v>
      </c>
      <c r="C104" s="9" t="s">
        <v>585</v>
      </c>
      <c r="D104" s="158">
        <v>45473</v>
      </c>
      <c r="E104" s="9">
        <v>0</v>
      </c>
      <c r="F104" s="9">
        <v>0</v>
      </c>
      <c r="G104" s="9">
        <v>0</v>
      </c>
      <c r="H104" s="9">
        <v>44</v>
      </c>
      <c r="I104" s="9">
        <v>44</v>
      </c>
      <c r="J104" s="9">
        <v>779</v>
      </c>
      <c r="K104" t="s">
        <v>1202</v>
      </c>
    </row>
    <row r="105" spans="1:11" x14ac:dyDescent="0.35">
      <c r="A105" s="9" t="s">
        <v>1297</v>
      </c>
      <c r="B105" s="9" t="s">
        <v>496</v>
      </c>
      <c r="C105" s="9" t="s">
        <v>585</v>
      </c>
      <c r="D105" s="158">
        <v>45473</v>
      </c>
      <c r="E105" s="9">
        <v>0</v>
      </c>
      <c r="F105" s="9">
        <v>0</v>
      </c>
      <c r="G105" s="9">
        <v>0</v>
      </c>
      <c r="H105" s="9">
        <v>10</v>
      </c>
      <c r="I105" s="9">
        <v>10</v>
      </c>
      <c r="J105" s="9">
        <v>1064</v>
      </c>
      <c r="K105" t="s">
        <v>1202</v>
      </c>
    </row>
    <row r="106" spans="1:11" x14ac:dyDescent="0.35">
      <c r="A106" s="9" t="s">
        <v>1982</v>
      </c>
      <c r="B106" s="9" t="s">
        <v>1140</v>
      </c>
      <c r="C106" s="9" t="s">
        <v>585</v>
      </c>
      <c r="D106" s="158">
        <v>45473</v>
      </c>
      <c r="E106" s="9">
        <v>0</v>
      </c>
      <c r="F106" s="9">
        <v>0</v>
      </c>
      <c r="G106" s="9">
        <v>0</v>
      </c>
      <c r="H106" s="9">
        <v>0</v>
      </c>
      <c r="I106" s="9">
        <v>0</v>
      </c>
      <c r="J106" s="9">
        <v>0</v>
      </c>
      <c r="K106" t="s">
        <v>1202</v>
      </c>
    </row>
    <row r="107" spans="1:11" x14ac:dyDescent="0.35">
      <c r="A107" s="9" t="s">
        <v>1298</v>
      </c>
      <c r="B107" s="9" t="s">
        <v>1161</v>
      </c>
      <c r="C107" s="9" t="s">
        <v>585</v>
      </c>
      <c r="D107" s="158">
        <v>45473</v>
      </c>
      <c r="E107" s="9">
        <v>0</v>
      </c>
      <c r="F107" s="9">
        <v>0</v>
      </c>
      <c r="G107" s="9">
        <v>0</v>
      </c>
      <c r="H107" s="9">
        <v>0</v>
      </c>
      <c r="I107" s="9">
        <v>0</v>
      </c>
      <c r="J107" s="9">
        <v>0</v>
      </c>
      <c r="K107" t="s">
        <v>1202</v>
      </c>
    </row>
    <row r="108" spans="1:11" x14ac:dyDescent="0.35">
      <c r="A108" s="9" t="s">
        <v>1299</v>
      </c>
      <c r="B108" s="9" t="s">
        <v>504</v>
      </c>
      <c r="C108" s="9" t="s">
        <v>585</v>
      </c>
      <c r="D108" s="158">
        <v>45473</v>
      </c>
      <c r="E108" s="9">
        <v>2</v>
      </c>
      <c r="F108" s="9">
        <v>7</v>
      </c>
      <c r="G108" s="9">
        <v>9</v>
      </c>
      <c r="H108" s="9">
        <v>0</v>
      </c>
      <c r="I108" s="9">
        <v>9</v>
      </c>
      <c r="J108" s="9">
        <v>649</v>
      </c>
      <c r="K108" t="s">
        <v>1202</v>
      </c>
    </row>
    <row r="109" spans="1:11" x14ac:dyDescent="0.35">
      <c r="A109" s="9" t="s">
        <v>1300</v>
      </c>
      <c r="B109" s="9" t="s">
        <v>505</v>
      </c>
      <c r="C109" s="9" t="s">
        <v>585</v>
      </c>
      <c r="D109" s="158">
        <v>45473</v>
      </c>
      <c r="E109" s="9">
        <v>1</v>
      </c>
      <c r="F109" s="9">
        <v>4</v>
      </c>
      <c r="G109" s="9">
        <v>5</v>
      </c>
      <c r="H109" s="9">
        <v>0</v>
      </c>
      <c r="I109" s="9">
        <v>5</v>
      </c>
      <c r="J109" s="9">
        <v>691</v>
      </c>
      <c r="K109" t="s">
        <v>1202</v>
      </c>
    </row>
    <row r="110" spans="1:11" x14ac:dyDescent="0.35">
      <c r="A110" s="9" t="s">
        <v>1301</v>
      </c>
      <c r="B110" s="9" t="s">
        <v>507</v>
      </c>
      <c r="C110" s="9" t="s">
        <v>585</v>
      </c>
      <c r="D110" s="158">
        <v>45473</v>
      </c>
      <c r="E110" s="9">
        <v>0</v>
      </c>
      <c r="F110" s="9">
        <v>0</v>
      </c>
      <c r="G110" s="9">
        <v>0</v>
      </c>
      <c r="H110" s="9">
        <v>0</v>
      </c>
      <c r="I110" s="9">
        <v>0</v>
      </c>
      <c r="J110" s="9">
        <v>11</v>
      </c>
      <c r="K110" t="s">
        <v>1202</v>
      </c>
    </row>
    <row r="111" spans="1:11" x14ac:dyDescent="0.35">
      <c r="A111" s="9" t="s">
        <v>1302</v>
      </c>
      <c r="B111" s="9" t="s">
        <v>541</v>
      </c>
      <c r="C111" s="9" t="s">
        <v>585</v>
      </c>
      <c r="D111" s="158">
        <v>45473</v>
      </c>
      <c r="E111" s="9">
        <v>0</v>
      </c>
      <c r="F111" s="9">
        <v>0</v>
      </c>
      <c r="G111" s="9">
        <v>0</v>
      </c>
      <c r="H111" s="9">
        <v>36</v>
      </c>
      <c r="I111" s="9">
        <v>36</v>
      </c>
      <c r="J111" s="9">
        <v>1011</v>
      </c>
      <c r="K111" t="s">
        <v>1202</v>
      </c>
    </row>
    <row r="112" spans="1:11" x14ac:dyDescent="0.35">
      <c r="A112" s="9" t="s">
        <v>1303</v>
      </c>
      <c r="B112" s="9" t="s">
        <v>536</v>
      </c>
      <c r="C112" s="9" t="s">
        <v>585</v>
      </c>
      <c r="D112" s="158">
        <v>45473</v>
      </c>
      <c r="E112" s="9">
        <v>0</v>
      </c>
      <c r="F112" s="9">
        <v>0</v>
      </c>
      <c r="G112" s="9">
        <v>0</v>
      </c>
      <c r="H112" s="9">
        <v>3</v>
      </c>
      <c r="I112" s="9">
        <v>3</v>
      </c>
      <c r="J112" s="9">
        <v>337</v>
      </c>
      <c r="K112" t="s">
        <v>1202</v>
      </c>
    </row>
    <row r="113" spans="1:11" x14ac:dyDescent="0.35">
      <c r="A113" s="9" t="s">
        <v>1304</v>
      </c>
      <c r="B113" s="9" t="s">
        <v>535</v>
      </c>
      <c r="C113" s="9" t="s">
        <v>585</v>
      </c>
      <c r="D113" s="158">
        <v>45473</v>
      </c>
      <c r="E113" s="9">
        <v>0</v>
      </c>
      <c r="F113" s="9">
        <v>0</v>
      </c>
      <c r="G113" s="9">
        <v>0</v>
      </c>
      <c r="H113" s="9">
        <v>3</v>
      </c>
      <c r="I113" s="9">
        <v>3</v>
      </c>
      <c r="J113" s="9">
        <v>265</v>
      </c>
      <c r="K113" t="s">
        <v>1202</v>
      </c>
    </row>
    <row r="114" spans="1:11" x14ac:dyDescent="0.35">
      <c r="A114" s="9" t="s">
        <v>1305</v>
      </c>
      <c r="B114" s="9" t="s">
        <v>607</v>
      </c>
      <c r="C114" s="9" t="s">
        <v>585</v>
      </c>
      <c r="D114" s="158">
        <v>45473</v>
      </c>
      <c r="E114" s="9">
        <v>0</v>
      </c>
      <c r="F114" s="9">
        <v>0</v>
      </c>
      <c r="G114" s="9">
        <v>0</v>
      </c>
      <c r="H114" s="9">
        <v>10</v>
      </c>
      <c r="I114" s="9">
        <v>10</v>
      </c>
      <c r="J114" s="9">
        <v>258</v>
      </c>
      <c r="K114" t="s">
        <v>1202</v>
      </c>
    </row>
    <row r="115" spans="1:11" x14ac:dyDescent="0.35">
      <c r="A115" s="9" t="s">
        <v>1306</v>
      </c>
      <c r="B115" s="9" t="s">
        <v>608</v>
      </c>
      <c r="C115" s="9" t="s">
        <v>585</v>
      </c>
      <c r="D115" s="158">
        <v>45473</v>
      </c>
      <c r="E115" s="9">
        <v>0</v>
      </c>
      <c r="F115" s="9">
        <v>0</v>
      </c>
      <c r="G115" s="9">
        <v>0</v>
      </c>
      <c r="H115" s="9">
        <v>9</v>
      </c>
      <c r="I115" s="9">
        <v>9</v>
      </c>
      <c r="J115" s="9">
        <v>222</v>
      </c>
      <c r="K115" t="s">
        <v>1202</v>
      </c>
    </row>
    <row r="116" spans="1:11" x14ac:dyDescent="0.35">
      <c r="A116" s="9" t="s">
        <v>1307</v>
      </c>
      <c r="B116" s="9" t="s">
        <v>609</v>
      </c>
      <c r="C116" s="9" t="s">
        <v>585</v>
      </c>
      <c r="D116" s="158">
        <v>45473</v>
      </c>
      <c r="E116" s="9">
        <v>0</v>
      </c>
      <c r="F116" s="9">
        <v>0</v>
      </c>
      <c r="G116" s="9">
        <v>0</v>
      </c>
      <c r="H116" s="9">
        <v>12</v>
      </c>
      <c r="I116" s="9">
        <v>12</v>
      </c>
      <c r="J116" s="9">
        <v>184</v>
      </c>
      <c r="K116" t="s">
        <v>1202</v>
      </c>
    </row>
    <row r="117" spans="1:11" x14ac:dyDescent="0.35">
      <c r="A117" s="9" t="s">
        <v>2160</v>
      </c>
      <c r="B117" s="9" t="s">
        <v>2161</v>
      </c>
      <c r="C117" s="9" t="s">
        <v>585</v>
      </c>
      <c r="D117" s="158">
        <v>45473</v>
      </c>
      <c r="E117" s="9">
        <v>0</v>
      </c>
      <c r="F117" s="9">
        <v>0</v>
      </c>
      <c r="G117" s="9">
        <v>0</v>
      </c>
      <c r="H117" s="9">
        <v>0</v>
      </c>
      <c r="I117" s="9">
        <v>0</v>
      </c>
      <c r="J117" s="9">
        <v>0</v>
      </c>
      <c r="K117" t="s">
        <v>1202</v>
      </c>
    </row>
    <row r="118" spans="1:11" x14ac:dyDescent="0.35">
      <c r="A118" s="9" t="s">
        <v>1308</v>
      </c>
      <c r="B118" s="9" t="s">
        <v>610</v>
      </c>
      <c r="C118" s="9" t="s">
        <v>585</v>
      </c>
      <c r="D118" s="158">
        <v>45473</v>
      </c>
      <c r="E118" s="9">
        <v>0</v>
      </c>
      <c r="F118" s="9">
        <v>0</v>
      </c>
      <c r="G118" s="9">
        <v>0</v>
      </c>
      <c r="H118" s="9">
        <v>0</v>
      </c>
      <c r="I118" s="9">
        <v>0</v>
      </c>
      <c r="J118" s="9">
        <v>4</v>
      </c>
      <c r="K118" t="s">
        <v>1202</v>
      </c>
    </row>
    <row r="119" spans="1:11" x14ac:dyDescent="0.35">
      <c r="A119" s="9" t="s">
        <v>1309</v>
      </c>
      <c r="B119" s="9" t="s">
        <v>611</v>
      </c>
      <c r="C119" s="9" t="s">
        <v>585</v>
      </c>
      <c r="D119" s="158">
        <v>45473</v>
      </c>
      <c r="E119" s="9">
        <v>0</v>
      </c>
      <c r="F119" s="9">
        <v>0</v>
      </c>
      <c r="G119" s="9">
        <v>0</v>
      </c>
      <c r="H119" s="9">
        <v>1</v>
      </c>
      <c r="I119" s="9">
        <v>1</v>
      </c>
      <c r="J119" s="9">
        <v>373</v>
      </c>
      <c r="K119" t="s">
        <v>1202</v>
      </c>
    </row>
    <row r="120" spans="1:11" x14ac:dyDescent="0.35">
      <c r="A120" s="9" t="s">
        <v>2101</v>
      </c>
      <c r="B120" s="9" t="s">
        <v>1483</v>
      </c>
      <c r="C120" s="9" t="s">
        <v>585</v>
      </c>
      <c r="D120" s="158">
        <v>45473</v>
      </c>
      <c r="E120" s="9">
        <v>0</v>
      </c>
      <c r="F120" s="9">
        <v>0</v>
      </c>
      <c r="G120" s="9">
        <v>0</v>
      </c>
      <c r="H120" s="9">
        <v>0</v>
      </c>
      <c r="I120" s="9">
        <v>0</v>
      </c>
      <c r="J120" s="9">
        <v>1</v>
      </c>
      <c r="K120" t="s">
        <v>1202</v>
      </c>
    </row>
    <row r="121" spans="1:11" x14ac:dyDescent="0.35">
      <c r="A121" s="9" t="s">
        <v>1983</v>
      </c>
      <c r="B121" s="9" t="s">
        <v>1484</v>
      </c>
      <c r="C121" s="9" t="s">
        <v>585</v>
      </c>
      <c r="D121" s="158">
        <v>45473</v>
      </c>
      <c r="E121" s="9">
        <v>0</v>
      </c>
      <c r="F121" s="9">
        <v>0</v>
      </c>
      <c r="G121" s="9">
        <v>0</v>
      </c>
      <c r="H121" s="9">
        <v>0</v>
      </c>
      <c r="I121" s="9">
        <v>0</v>
      </c>
      <c r="J121" s="9">
        <v>1140</v>
      </c>
      <c r="K121" t="s">
        <v>1202</v>
      </c>
    </row>
    <row r="122" spans="1:11" x14ac:dyDescent="0.35">
      <c r="A122" s="9" t="s">
        <v>1984</v>
      </c>
      <c r="B122" s="9" t="s">
        <v>1928</v>
      </c>
      <c r="C122" s="9" t="s">
        <v>585</v>
      </c>
      <c r="D122" s="158">
        <v>45473</v>
      </c>
      <c r="E122" s="9">
        <v>0</v>
      </c>
      <c r="F122" s="9">
        <v>0</v>
      </c>
      <c r="G122" s="9">
        <v>0</v>
      </c>
      <c r="H122" s="9">
        <v>15</v>
      </c>
      <c r="I122" s="9">
        <v>15</v>
      </c>
      <c r="J122" s="9">
        <v>787</v>
      </c>
      <c r="K122" t="s">
        <v>1202</v>
      </c>
    </row>
    <row r="123" spans="1:11" x14ac:dyDescent="0.35">
      <c r="A123" s="9" t="s">
        <v>1985</v>
      </c>
      <c r="B123" s="9" t="s">
        <v>1930</v>
      </c>
      <c r="C123" s="9" t="s">
        <v>585</v>
      </c>
      <c r="D123" s="158">
        <v>45473</v>
      </c>
      <c r="E123" s="9">
        <v>0</v>
      </c>
      <c r="F123" s="9">
        <v>0</v>
      </c>
      <c r="G123" s="9">
        <v>0</v>
      </c>
      <c r="H123" s="9">
        <v>17</v>
      </c>
      <c r="I123" s="9">
        <v>17</v>
      </c>
      <c r="J123" s="9">
        <v>599</v>
      </c>
      <c r="K123" t="s">
        <v>1202</v>
      </c>
    </row>
    <row r="124" spans="1:11" x14ac:dyDescent="0.35">
      <c r="A124" s="9" t="s">
        <v>2162</v>
      </c>
      <c r="B124" s="9" t="s">
        <v>2122</v>
      </c>
      <c r="C124" s="9" t="s">
        <v>585</v>
      </c>
      <c r="D124" s="158">
        <v>45473</v>
      </c>
      <c r="E124" s="9">
        <v>0</v>
      </c>
      <c r="F124" s="9">
        <v>0</v>
      </c>
      <c r="G124" s="9">
        <v>0</v>
      </c>
      <c r="H124" s="9">
        <v>0</v>
      </c>
      <c r="I124" s="9">
        <v>0</v>
      </c>
      <c r="J124" s="9">
        <v>0</v>
      </c>
      <c r="K124" t="s">
        <v>1202</v>
      </c>
    </row>
    <row r="125" spans="1:11" x14ac:dyDescent="0.35">
      <c r="A125" s="9" t="s">
        <v>2163</v>
      </c>
      <c r="B125" s="9" t="s">
        <v>2123</v>
      </c>
      <c r="C125" s="9" t="s">
        <v>585</v>
      </c>
      <c r="D125" s="158">
        <v>45473</v>
      </c>
      <c r="E125" s="9">
        <v>0</v>
      </c>
      <c r="F125" s="9">
        <v>0</v>
      </c>
      <c r="G125" s="9">
        <v>0</v>
      </c>
      <c r="H125" s="9">
        <v>0</v>
      </c>
      <c r="I125" s="9">
        <v>0</v>
      </c>
      <c r="J125" s="9">
        <v>5</v>
      </c>
      <c r="K125" t="s">
        <v>1202</v>
      </c>
    </row>
    <row r="126" spans="1:11" x14ac:dyDescent="0.35">
      <c r="A126" s="9" t="s">
        <v>2164</v>
      </c>
      <c r="B126" s="9" t="s">
        <v>2140</v>
      </c>
      <c r="C126" s="9" t="s">
        <v>585</v>
      </c>
      <c r="D126" s="158">
        <v>45473</v>
      </c>
      <c r="E126" s="9">
        <v>0</v>
      </c>
      <c r="F126" s="9">
        <v>0</v>
      </c>
      <c r="G126" s="9">
        <v>0</v>
      </c>
      <c r="H126" s="9">
        <v>0</v>
      </c>
      <c r="I126" s="9">
        <v>0</v>
      </c>
      <c r="J126" s="9">
        <v>0</v>
      </c>
      <c r="K126" t="s">
        <v>1202</v>
      </c>
    </row>
    <row r="127" spans="1:11" x14ac:dyDescent="0.35">
      <c r="A127" s="9" t="s">
        <v>1310</v>
      </c>
      <c r="B127" s="9" t="s">
        <v>262</v>
      </c>
      <c r="C127" s="9" t="s">
        <v>585</v>
      </c>
      <c r="D127" s="158">
        <v>45473</v>
      </c>
      <c r="E127" s="9">
        <v>0</v>
      </c>
      <c r="F127" s="9">
        <v>0</v>
      </c>
      <c r="G127" s="9">
        <v>0</v>
      </c>
      <c r="H127" s="9">
        <v>35</v>
      </c>
      <c r="I127" s="9">
        <v>35</v>
      </c>
      <c r="J127" s="9">
        <v>750</v>
      </c>
      <c r="K127" t="s">
        <v>1202</v>
      </c>
    </row>
    <row r="128" spans="1:11" x14ac:dyDescent="0.35">
      <c r="A128" s="9" t="s">
        <v>1311</v>
      </c>
      <c r="B128" s="9" t="s">
        <v>263</v>
      </c>
      <c r="C128" s="9" t="s">
        <v>585</v>
      </c>
      <c r="D128" s="158">
        <v>45473</v>
      </c>
      <c r="E128" s="9">
        <v>0</v>
      </c>
      <c r="F128" s="9">
        <v>0</v>
      </c>
      <c r="G128" s="9">
        <v>0</v>
      </c>
      <c r="H128" s="9">
        <v>0</v>
      </c>
      <c r="I128" s="9">
        <v>0</v>
      </c>
      <c r="J128" s="9">
        <v>3</v>
      </c>
      <c r="K128" t="s">
        <v>1202</v>
      </c>
    </row>
    <row r="129" spans="1:11" x14ac:dyDescent="0.35">
      <c r="A129" s="9" t="s">
        <v>1312</v>
      </c>
      <c r="B129" s="9" t="s">
        <v>266</v>
      </c>
      <c r="C129" s="9" t="s">
        <v>585</v>
      </c>
      <c r="D129" s="158">
        <v>45473</v>
      </c>
      <c r="E129" s="9">
        <v>0</v>
      </c>
      <c r="F129" s="9">
        <v>0</v>
      </c>
      <c r="G129" s="9">
        <v>0</v>
      </c>
      <c r="H129" s="9">
        <v>3</v>
      </c>
      <c r="I129" s="9">
        <v>3</v>
      </c>
      <c r="J129" s="9">
        <v>948</v>
      </c>
      <c r="K129" t="s">
        <v>1202</v>
      </c>
    </row>
    <row r="130" spans="1:11" x14ac:dyDescent="0.35">
      <c r="A130" s="9" t="s">
        <v>1313</v>
      </c>
      <c r="B130" s="9" t="s">
        <v>267</v>
      </c>
      <c r="C130" s="9" t="s">
        <v>585</v>
      </c>
      <c r="D130" s="158">
        <v>45473</v>
      </c>
      <c r="E130" s="9">
        <v>0</v>
      </c>
      <c r="F130" s="9">
        <v>0</v>
      </c>
      <c r="G130" s="9">
        <v>0</v>
      </c>
      <c r="H130" s="9">
        <v>0</v>
      </c>
      <c r="I130" s="9">
        <v>0</v>
      </c>
      <c r="J130" s="9">
        <v>495</v>
      </c>
      <c r="K130" t="s">
        <v>1202</v>
      </c>
    </row>
    <row r="131" spans="1:11" x14ac:dyDescent="0.35">
      <c r="A131" s="9" t="s">
        <v>1314</v>
      </c>
      <c r="B131" s="9" t="s">
        <v>270</v>
      </c>
      <c r="C131" s="9" t="s">
        <v>585</v>
      </c>
      <c r="D131" s="158">
        <v>45473</v>
      </c>
      <c r="E131" s="9">
        <v>0</v>
      </c>
      <c r="F131" s="9">
        <v>0</v>
      </c>
      <c r="G131" s="9">
        <v>0</v>
      </c>
      <c r="H131" s="9">
        <v>13</v>
      </c>
      <c r="I131" s="9">
        <v>13</v>
      </c>
      <c r="J131" s="9">
        <v>839</v>
      </c>
      <c r="K131" t="s">
        <v>1202</v>
      </c>
    </row>
    <row r="132" spans="1:11" x14ac:dyDescent="0.35">
      <c r="A132" s="9" t="s">
        <v>1315</v>
      </c>
      <c r="B132" s="9" t="s">
        <v>502</v>
      </c>
      <c r="C132" s="9" t="s">
        <v>585</v>
      </c>
      <c r="D132" s="158">
        <v>45473</v>
      </c>
      <c r="E132" s="9">
        <v>0</v>
      </c>
      <c r="F132" s="9">
        <v>0</v>
      </c>
      <c r="G132" s="9">
        <v>0</v>
      </c>
      <c r="H132" s="9">
        <v>35</v>
      </c>
      <c r="I132" s="9">
        <v>35</v>
      </c>
      <c r="J132" s="9">
        <v>1221</v>
      </c>
      <c r="K132" t="s">
        <v>1202</v>
      </c>
    </row>
    <row r="133" spans="1:11" x14ac:dyDescent="0.35">
      <c r="A133" s="9" t="s">
        <v>1316</v>
      </c>
      <c r="B133" s="9" t="s">
        <v>510</v>
      </c>
      <c r="C133" s="9" t="s">
        <v>585</v>
      </c>
      <c r="D133" s="158">
        <v>45473</v>
      </c>
      <c r="E133" s="9">
        <v>0</v>
      </c>
      <c r="F133" s="9">
        <v>0</v>
      </c>
      <c r="G133" s="9">
        <v>0</v>
      </c>
      <c r="H133" s="9">
        <v>28</v>
      </c>
      <c r="I133" s="9">
        <v>28</v>
      </c>
      <c r="J133" s="9">
        <v>399</v>
      </c>
      <c r="K133" t="s">
        <v>1202</v>
      </c>
    </row>
    <row r="134" spans="1:11" x14ac:dyDescent="0.35">
      <c r="A134" s="9" t="s">
        <v>1317</v>
      </c>
      <c r="B134" s="9" t="s">
        <v>1074</v>
      </c>
      <c r="C134" s="9" t="s">
        <v>585</v>
      </c>
      <c r="D134" s="158">
        <v>45473</v>
      </c>
      <c r="E134" s="9">
        <v>0</v>
      </c>
      <c r="F134" s="9">
        <v>0</v>
      </c>
      <c r="G134" s="9">
        <v>0</v>
      </c>
      <c r="H134" s="9">
        <v>0</v>
      </c>
      <c r="I134" s="9">
        <v>0</v>
      </c>
      <c r="J134" s="9">
        <v>0</v>
      </c>
      <c r="K134" t="s">
        <v>1202</v>
      </c>
    </row>
    <row r="135" spans="1:11" x14ac:dyDescent="0.35">
      <c r="A135" s="9" t="s">
        <v>1318</v>
      </c>
      <c r="B135" s="9" t="s">
        <v>511</v>
      </c>
      <c r="C135" s="9" t="s">
        <v>585</v>
      </c>
      <c r="D135" s="158">
        <v>45473</v>
      </c>
      <c r="E135" s="9">
        <v>0</v>
      </c>
      <c r="F135" s="9">
        <v>0</v>
      </c>
      <c r="G135" s="9">
        <v>0</v>
      </c>
      <c r="H135" s="9">
        <v>1</v>
      </c>
      <c r="I135" s="9">
        <v>1</v>
      </c>
      <c r="J135" s="9">
        <v>371</v>
      </c>
      <c r="K135" t="s">
        <v>1202</v>
      </c>
    </row>
    <row r="136" spans="1:11" x14ac:dyDescent="0.35">
      <c r="A136" s="9" t="s">
        <v>2165</v>
      </c>
      <c r="B136" s="9" t="s">
        <v>1045</v>
      </c>
      <c r="C136" s="9" t="s">
        <v>585</v>
      </c>
      <c r="D136" s="158">
        <v>45473</v>
      </c>
      <c r="E136" s="9">
        <v>0</v>
      </c>
      <c r="F136" s="9">
        <v>0</v>
      </c>
      <c r="G136" s="9">
        <v>0</v>
      </c>
      <c r="H136" s="9">
        <v>0</v>
      </c>
      <c r="I136" s="9">
        <v>0</v>
      </c>
      <c r="J136" s="9">
        <v>0</v>
      </c>
      <c r="K136" t="s">
        <v>1202</v>
      </c>
    </row>
    <row r="137" spans="1:11" x14ac:dyDescent="0.35">
      <c r="A137" s="9" t="s">
        <v>1319</v>
      </c>
      <c r="B137" s="9" t="s">
        <v>612</v>
      </c>
      <c r="C137" s="9" t="s">
        <v>585</v>
      </c>
      <c r="D137" s="158">
        <v>45473</v>
      </c>
      <c r="E137" s="9">
        <v>0</v>
      </c>
      <c r="F137" s="9">
        <v>0</v>
      </c>
      <c r="G137" s="9">
        <v>0</v>
      </c>
      <c r="H137" s="9">
        <v>29</v>
      </c>
      <c r="I137" s="9">
        <v>29</v>
      </c>
      <c r="J137" s="9">
        <v>904</v>
      </c>
      <c r="K137" t="s">
        <v>1202</v>
      </c>
    </row>
    <row r="138" spans="1:11" x14ac:dyDescent="0.35">
      <c r="A138" s="9" t="s">
        <v>1320</v>
      </c>
      <c r="B138" s="9" t="s">
        <v>1030</v>
      </c>
      <c r="C138" s="9" t="s">
        <v>585</v>
      </c>
      <c r="D138" s="158">
        <v>45473</v>
      </c>
      <c r="E138" s="9">
        <v>0</v>
      </c>
      <c r="F138" s="9">
        <v>0</v>
      </c>
      <c r="G138" s="9">
        <v>0</v>
      </c>
      <c r="H138" s="9">
        <v>0</v>
      </c>
      <c r="I138" s="9">
        <v>0</v>
      </c>
      <c r="J138" s="9">
        <v>0</v>
      </c>
      <c r="K138" t="s">
        <v>1202</v>
      </c>
    </row>
    <row r="139" spans="1:11" x14ac:dyDescent="0.35">
      <c r="A139" s="9" t="s">
        <v>1321</v>
      </c>
      <c r="B139" s="9" t="s">
        <v>613</v>
      </c>
      <c r="C139" s="9" t="s">
        <v>585</v>
      </c>
      <c r="D139" s="158">
        <v>45473</v>
      </c>
      <c r="E139" s="9">
        <v>0</v>
      </c>
      <c r="F139" s="9">
        <v>0</v>
      </c>
      <c r="G139" s="9">
        <v>0</v>
      </c>
      <c r="H139" s="9">
        <v>0</v>
      </c>
      <c r="I139" s="9">
        <v>0</v>
      </c>
      <c r="J139" s="9">
        <v>26</v>
      </c>
      <c r="K139" t="s">
        <v>1202</v>
      </c>
    </row>
    <row r="140" spans="1:11" x14ac:dyDescent="0.35">
      <c r="A140" s="9" t="s">
        <v>1322</v>
      </c>
      <c r="B140" s="9" t="s">
        <v>614</v>
      </c>
      <c r="C140" s="9" t="s">
        <v>585</v>
      </c>
      <c r="D140" s="158">
        <v>45473</v>
      </c>
      <c r="E140" s="9">
        <v>0</v>
      </c>
      <c r="F140" s="9">
        <v>0</v>
      </c>
      <c r="G140" s="9">
        <v>0</v>
      </c>
      <c r="H140" s="9">
        <v>0</v>
      </c>
      <c r="I140" s="9">
        <v>0</v>
      </c>
      <c r="J140" s="9">
        <v>6</v>
      </c>
      <c r="K140" t="s">
        <v>1202</v>
      </c>
    </row>
    <row r="141" spans="1:11" x14ac:dyDescent="0.35">
      <c r="A141" s="9" t="s">
        <v>1323</v>
      </c>
      <c r="B141" s="9" t="s">
        <v>615</v>
      </c>
      <c r="C141" s="9" t="s">
        <v>585</v>
      </c>
      <c r="D141" s="158">
        <v>45473</v>
      </c>
      <c r="E141" s="9">
        <v>0</v>
      </c>
      <c r="F141" s="9">
        <v>0</v>
      </c>
      <c r="G141" s="9">
        <v>0</v>
      </c>
      <c r="H141" s="9">
        <v>8</v>
      </c>
      <c r="I141" s="9">
        <v>8</v>
      </c>
      <c r="J141" s="9">
        <v>300</v>
      </c>
      <c r="K141" t="s">
        <v>1202</v>
      </c>
    </row>
    <row r="142" spans="1:11" x14ac:dyDescent="0.35">
      <c r="A142" s="9" t="s">
        <v>1324</v>
      </c>
      <c r="B142" s="9" t="s">
        <v>1185</v>
      </c>
      <c r="C142" s="9" t="s">
        <v>585</v>
      </c>
      <c r="D142" s="158">
        <v>45473</v>
      </c>
      <c r="E142" s="9">
        <v>0</v>
      </c>
      <c r="F142" s="9">
        <v>0</v>
      </c>
      <c r="G142" s="9">
        <v>0</v>
      </c>
      <c r="H142" s="9">
        <v>2</v>
      </c>
      <c r="I142" s="9">
        <v>2</v>
      </c>
      <c r="J142" s="9">
        <v>843</v>
      </c>
      <c r="K142" t="s">
        <v>1202</v>
      </c>
    </row>
    <row r="143" spans="1:11" x14ac:dyDescent="0.35">
      <c r="A143" s="9" t="s">
        <v>1986</v>
      </c>
      <c r="B143" s="9" t="s">
        <v>1197</v>
      </c>
      <c r="C143" s="9" t="s">
        <v>585</v>
      </c>
      <c r="D143" s="158">
        <v>45473</v>
      </c>
      <c r="E143" s="9">
        <v>0</v>
      </c>
      <c r="F143" s="9">
        <v>0</v>
      </c>
      <c r="G143" s="9">
        <v>0</v>
      </c>
      <c r="H143" s="9">
        <v>23</v>
      </c>
      <c r="I143" s="9">
        <v>23</v>
      </c>
      <c r="J143" s="9">
        <v>708</v>
      </c>
      <c r="K143" t="s">
        <v>1202</v>
      </c>
    </row>
    <row r="144" spans="1:11" x14ac:dyDescent="0.35">
      <c r="A144" s="9" t="s">
        <v>2166</v>
      </c>
      <c r="B144" s="9" t="s">
        <v>2143</v>
      </c>
      <c r="C144" s="9" t="s">
        <v>585</v>
      </c>
      <c r="D144" s="158">
        <v>45473</v>
      </c>
      <c r="E144" s="9">
        <v>0</v>
      </c>
      <c r="F144" s="9">
        <v>0</v>
      </c>
      <c r="G144" s="9">
        <v>0</v>
      </c>
      <c r="H144" s="9">
        <v>0</v>
      </c>
      <c r="I144" s="9">
        <v>0</v>
      </c>
      <c r="J144" s="9">
        <v>2</v>
      </c>
      <c r="K144" t="s">
        <v>1202</v>
      </c>
    </row>
    <row r="145" spans="1:11" x14ac:dyDescent="0.35">
      <c r="A145" s="9" t="s">
        <v>2167</v>
      </c>
      <c r="B145" s="9" t="s">
        <v>2131</v>
      </c>
      <c r="C145" s="9" t="s">
        <v>585</v>
      </c>
      <c r="D145" s="158">
        <v>45473</v>
      </c>
      <c r="E145" s="9">
        <v>0</v>
      </c>
      <c r="F145" s="9">
        <v>0</v>
      </c>
      <c r="G145" s="9">
        <v>0</v>
      </c>
      <c r="H145" s="9">
        <v>0</v>
      </c>
      <c r="I145" s="9">
        <v>0</v>
      </c>
      <c r="J145" s="9">
        <v>508</v>
      </c>
      <c r="K145" t="s">
        <v>1202</v>
      </c>
    </row>
    <row r="146" spans="1:11" x14ac:dyDescent="0.35">
      <c r="A146" s="9" t="s">
        <v>1325</v>
      </c>
      <c r="B146" s="9" t="s">
        <v>275</v>
      </c>
      <c r="C146" s="9" t="s">
        <v>585</v>
      </c>
      <c r="D146" s="158">
        <v>45473</v>
      </c>
      <c r="E146" s="9">
        <v>0</v>
      </c>
      <c r="F146" s="9">
        <v>0</v>
      </c>
      <c r="G146" s="9">
        <v>0</v>
      </c>
      <c r="H146" s="9">
        <v>0</v>
      </c>
      <c r="I146" s="9">
        <v>0</v>
      </c>
      <c r="J146" s="9">
        <v>4</v>
      </c>
      <c r="K146" t="s">
        <v>1202</v>
      </c>
    </row>
    <row r="147" spans="1:11" x14ac:dyDescent="0.35">
      <c r="A147" s="9" t="s">
        <v>1326</v>
      </c>
      <c r="B147" s="9" t="s">
        <v>276</v>
      </c>
      <c r="C147" s="9" t="s">
        <v>585</v>
      </c>
      <c r="D147" s="158">
        <v>45473</v>
      </c>
      <c r="E147" s="9">
        <v>0</v>
      </c>
      <c r="F147" s="9">
        <v>0</v>
      </c>
      <c r="G147" s="9">
        <v>0</v>
      </c>
      <c r="H147" s="9">
        <v>0</v>
      </c>
      <c r="I147" s="9">
        <v>0</v>
      </c>
      <c r="J147" s="9">
        <v>14</v>
      </c>
      <c r="K147" t="s">
        <v>1202</v>
      </c>
    </row>
    <row r="148" spans="1:11" x14ac:dyDescent="0.35">
      <c r="A148" s="9" t="s">
        <v>1327</v>
      </c>
      <c r="B148" s="9" t="s">
        <v>277</v>
      </c>
      <c r="C148" s="9" t="s">
        <v>585</v>
      </c>
      <c r="D148" s="158">
        <v>45473</v>
      </c>
      <c r="E148" s="9">
        <v>0</v>
      </c>
      <c r="F148" s="9">
        <v>0</v>
      </c>
      <c r="G148" s="9">
        <v>0</v>
      </c>
      <c r="H148" s="9">
        <v>0</v>
      </c>
      <c r="I148" s="9">
        <v>0</v>
      </c>
      <c r="J148" s="9">
        <v>5</v>
      </c>
      <c r="K148" t="s">
        <v>1202</v>
      </c>
    </row>
    <row r="149" spans="1:11" x14ac:dyDescent="0.35">
      <c r="A149" s="9" t="s">
        <v>1328</v>
      </c>
      <c r="B149" s="9" t="s">
        <v>278</v>
      </c>
      <c r="C149" s="9" t="s">
        <v>585</v>
      </c>
      <c r="D149" s="158">
        <v>45473</v>
      </c>
      <c r="E149" s="9">
        <v>0</v>
      </c>
      <c r="F149" s="9">
        <v>0</v>
      </c>
      <c r="G149" s="9">
        <v>0</v>
      </c>
      <c r="H149" s="9">
        <v>0</v>
      </c>
      <c r="I149" s="9">
        <v>0</v>
      </c>
      <c r="J149" s="9">
        <v>13</v>
      </c>
      <c r="K149" t="s">
        <v>1202</v>
      </c>
    </row>
    <row r="150" spans="1:11" x14ac:dyDescent="0.35">
      <c r="A150" s="9" t="s">
        <v>1987</v>
      </c>
      <c r="B150" s="9" t="s">
        <v>1934</v>
      </c>
      <c r="C150" s="9" t="s">
        <v>585</v>
      </c>
      <c r="D150" s="158">
        <v>45473</v>
      </c>
      <c r="E150" s="9">
        <v>0</v>
      </c>
      <c r="F150" s="9">
        <v>0</v>
      </c>
      <c r="G150" s="9">
        <v>0</v>
      </c>
      <c r="H150" s="9">
        <v>0</v>
      </c>
      <c r="I150" s="9">
        <v>0</v>
      </c>
      <c r="J150" s="9">
        <v>0</v>
      </c>
      <c r="K150" t="s">
        <v>1202</v>
      </c>
    </row>
    <row r="151" spans="1:11" x14ac:dyDescent="0.35">
      <c r="A151" s="9" t="s">
        <v>1329</v>
      </c>
      <c r="B151" s="9" t="s">
        <v>281</v>
      </c>
      <c r="C151" s="9" t="s">
        <v>585</v>
      </c>
      <c r="D151" s="158">
        <v>45473</v>
      </c>
      <c r="E151" s="9">
        <v>0</v>
      </c>
      <c r="F151" s="9">
        <v>0</v>
      </c>
      <c r="G151" s="9">
        <v>0</v>
      </c>
      <c r="H151" s="9">
        <v>0</v>
      </c>
      <c r="I151" s="9">
        <v>0</v>
      </c>
      <c r="J151" s="9">
        <v>11</v>
      </c>
      <c r="K151" t="s">
        <v>1202</v>
      </c>
    </row>
    <row r="152" spans="1:11" x14ac:dyDescent="0.35">
      <c r="A152" s="9" t="s">
        <v>1330</v>
      </c>
      <c r="B152" s="9" t="s">
        <v>283</v>
      </c>
      <c r="C152" s="9" t="s">
        <v>585</v>
      </c>
      <c r="D152" s="158">
        <v>45473</v>
      </c>
      <c r="E152" s="9">
        <v>0</v>
      </c>
      <c r="F152" s="9">
        <v>0</v>
      </c>
      <c r="G152" s="9">
        <v>0</v>
      </c>
      <c r="H152" s="9">
        <v>0</v>
      </c>
      <c r="I152" s="9">
        <v>0</v>
      </c>
      <c r="J152" s="9">
        <v>6</v>
      </c>
      <c r="K152" t="s">
        <v>1202</v>
      </c>
    </row>
    <row r="153" spans="1:11" x14ac:dyDescent="0.35">
      <c r="A153" s="9" t="s">
        <v>2168</v>
      </c>
      <c r="B153" s="9" t="s">
        <v>1128</v>
      </c>
      <c r="C153" s="9" t="s">
        <v>585</v>
      </c>
      <c r="D153" s="158">
        <v>45473</v>
      </c>
      <c r="E153" s="9">
        <v>0</v>
      </c>
      <c r="F153" s="9">
        <v>0</v>
      </c>
      <c r="G153" s="9">
        <v>0</v>
      </c>
      <c r="H153" s="9">
        <v>0</v>
      </c>
      <c r="I153" s="9">
        <v>0</v>
      </c>
      <c r="J153" s="9">
        <v>0</v>
      </c>
      <c r="K153" t="s">
        <v>1202</v>
      </c>
    </row>
    <row r="154" spans="1:11" x14ac:dyDescent="0.35">
      <c r="A154" s="9" t="s">
        <v>1331</v>
      </c>
      <c r="B154" s="9" t="s">
        <v>286</v>
      </c>
      <c r="C154" s="9" t="s">
        <v>585</v>
      </c>
      <c r="D154" s="158">
        <v>45473</v>
      </c>
      <c r="E154" s="9">
        <v>0</v>
      </c>
      <c r="F154" s="9">
        <v>0</v>
      </c>
      <c r="G154" s="9">
        <v>0</v>
      </c>
      <c r="H154" s="9">
        <v>18</v>
      </c>
      <c r="I154" s="9">
        <v>18</v>
      </c>
      <c r="J154" s="9">
        <v>517</v>
      </c>
      <c r="K154" t="s">
        <v>1202</v>
      </c>
    </row>
    <row r="155" spans="1:11" x14ac:dyDescent="0.35">
      <c r="A155" s="9" t="s">
        <v>1332</v>
      </c>
      <c r="B155" s="9" t="s">
        <v>287</v>
      </c>
      <c r="C155" s="9" t="s">
        <v>585</v>
      </c>
      <c r="D155" s="158">
        <v>45473</v>
      </c>
      <c r="E155" s="9">
        <v>0</v>
      </c>
      <c r="F155" s="9">
        <v>0</v>
      </c>
      <c r="G155" s="9">
        <v>0</v>
      </c>
      <c r="H155" s="9">
        <v>0</v>
      </c>
      <c r="I155" s="9">
        <v>0</v>
      </c>
      <c r="J155" s="9">
        <v>594</v>
      </c>
      <c r="K155" t="s">
        <v>1202</v>
      </c>
    </row>
    <row r="156" spans="1:11" x14ac:dyDescent="0.35">
      <c r="A156" s="9" t="s">
        <v>1333</v>
      </c>
      <c r="B156" s="9" t="s">
        <v>288</v>
      </c>
      <c r="C156" s="9" t="s">
        <v>585</v>
      </c>
      <c r="D156" s="158">
        <v>45473</v>
      </c>
      <c r="E156" s="9">
        <v>0</v>
      </c>
      <c r="F156" s="9">
        <v>0</v>
      </c>
      <c r="G156" s="9">
        <v>0</v>
      </c>
      <c r="H156" s="9">
        <v>15</v>
      </c>
      <c r="I156" s="9">
        <v>15</v>
      </c>
      <c r="J156" s="9">
        <v>911</v>
      </c>
      <c r="K156" t="s">
        <v>1202</v>
      </c>
    </row>
    <row r="157" spans="1:11" x14ac:dyDescent="0.35">
      <c r="A157" s="9" t="s">
        <v>2169</v>
      </c>
      <c r="B157" s="9" t="s">
        <v>959</v>
      </c>
      <c r="C157" s="9" t="s">
        <v>585</v>
      </c>
      <c r="D157" s="158">
        <v>45473</v>
      </c>
      <c r="E157" s="9">
        <v>0</v>
      </c>
      <c r="F157" s="9">
        <v>0</v>
      </c>
      <c r="G157" s="9">
        <v>0</v>
      </c>
      <c r="H157" s="9">
        <v>0</v>
      </c>
      <c r="I157" s="9">
        <v>0</v>
      </c>
      <c r="J157" s="9">
        <v>0</v>
      </c>
      <c r="K157" t="s">
        <v>1202</v>
      </c>
    </row>
    <row r="158" spans="1:11" x14ac:dyDescent="0.35">
      <c r="A158" s="9" t="s">
        <v>1334</v>
      </c>
      <c r="B158" s="9" t="s">
        <v>1107</v>
      </c>
      <c r="C158" s="9" t="s">
        <v>585</v>
      </c>
      <c r="D158" s="158">
        <v>45473</v>
      </c>
      <c r="E158" s="9">
        <v>0</v>
      </c>
      <c r="F158" s="9">
        <v>0</v>
      </c>
      <c r="G158" s="9">
        <v>0</v>
      </c>
      <c r="H158" s="9">
        <v>0</v>
      </c>
      <c r="I158" s="9">
        <v>0</v>
      </c>
      <c r="J158" s="9">
        <v>0</v>
      </c>
      <c r="K158" t="s">
        <v>1202</v>
      </c>
    </row>
    <row r="159" spans="1:11" x14ac:dyDescent="0.35">
      <c r="A159" s="9" t="s">
        <v>1335</v>
      </c>
      <c r="B159" s="9" t="s">
        <v>293</v>
      </c>
      <c r="C159" s="9" t="s">
        <v>585</v>
      </c>
      <c r="D159" s="158">
        <v>45473</v>
      </c>
      <c r="E159" s="9">
        <v>0</v>
      </c>
      <c r="F159" s="9">
        <v>0</v>
      </c>
      <c r="G159" s="9">
        <v>0</v>
      </c>
      <c r="H159" s="9">
        <v>11</v>
      </c>
      <c r="I159" s="9">
        <v>11</v>
      </c>
      <c r="J159" s="9">
        <v>681</v>
      </c>
      <c r="K159" t="s">
        <v>1202</v>
      </c>
    </row>
    <row r="160" spans="1:11" x14ac:dyDescent="0.35">
      <c r="A160" s="9" t="s">
        <v>1336</v>
      </c>
      <c r="B160" s="9" t="s">
        <v>297</v>
      </c>
      <c r="C160" s="9" t="s">
        <v>585</v>
      </c>
      <c r="D160" s="158">
        <v>45473</v>
      </c>
      <c r="E160" s="9">
        <v>0</v>
      </c>
      <c r="F160" s="9">
        <v>3</v>
      </c>
      <c r="G160" s="9">
        <v>3</v>
      </c>
      <c r="H160" s="9">
        <v>19</v>
      </c>
      <c r="I160" s="9">
        <v>22</v>
      </c>
      <c r="J160" s="9">
        <v>1335</v>
      </c>
      <c r="K160" t="s">
        <v>1202</v>
      </c>
    </row>
    <row r="161" spans="1:11" x14ac:dyDescent="0.35">
      <c r="A161" s="9" t="s">
        <v>1337</v>
      </c>
      <c r="B161" s="9" t="s">
        <v>298</v>
      </c>
      <c r="C161" s="9" t="s">
        <v>585</v>
      </c>
      <c r="D161" s="158">
        <v>45473</v>
      </c>
      <c r="E161" s="9">
        <v>0</v>
      </c>
      <c r="F161" s="9">
        <v>0</v>
      </c>
      <c r="G161" s="9">
        <v>0</v>
      </c>
      <c r="H161" s="9">
        <v>9</v>
      </c>
      <c r="I161" s="9">
        <v>9</v>
      </c>
      <c r="J161" s="9">
        <v>297</v>
      </c>
      <c r="K161" t="s">
        <v>1202</v>
      </c>
    </row>
    <row r="162" spans="1:11" x14ac:dyDescent="0.35">
      <c r="A162" s="9" t="s">
        <v>1338</v>
      </c>
      <c r="B162" s="9" t="s">
        <v>299</v>
      </c>
      <c r="C162" s="9" t="s">
        <v>585</v>
      </c>
      <c r="D162" s="158">
        <v>45473</v>
      </c>
      <c r="E162" s="9">
        <v>0</v>
      </c>
      <c r="F162" s="9">
        <v>0</v>
      </c>
      <c r="G162" s="9">
        <v>0</v>
      </c>
      <c r="H162" s="9">
        <v>6</v>
      </c>
      <c r="I162" s="9">
        <v>6</v>
      </c>
      <c r="J162" s="9">
        <v>106</v>
      </c>
      <c r="K162" t="s">
        <v>1202</v>
      </c>
    </row>
    <row r="163" spans="1:11" x14ac:dyDescent="0.35">
      <c r="A163" s="9" t="s">
        <v>1339</v>
      </c>
      <c r="B163" s="9" t="s">
        <v>300</v>
      </c>
      <c r="C163" s="9" t="s">
        <v>585</v>
      </c>
      <c r="D163" s="158">
        <v>45473</v>
      </c>
      <c r="E163" s="9">
        <v>0</v>
      </c>
      <c r="F163" s="9">
        <v>0</v>
      </c>
      <c r="G163" s="9">
        <v>0</v>
      </c>
      <c r="H163" s="9">
        <v>4</v>
      </c>
      <c r="I163" s="9">
        <v>4</v>
      </c>
      <c r="J163" s="9">
        <v>228</v>
      </c>
      <c r="K163" t="s">
        <v>1202</v>
      </c>
    </row>
    <row r="164" spans="1:11" x14ac:dyDescent="0.35">
      <c r="A164" s="9" t="s">
        <v>1340</v>
      </c>
      <c r="B164" s="9" t="s">
        <v>301</v>
      </c>
      <c r="C164" s="9" t="s">
        <v>585</v>
      </c>
      <c r="D164" s="158">
        <v>45473</v>
      </c>
      <c r="E164" s="9">
        <v>0</v>
      </c>
      <c r="F164" s="9">
        <v>0</v>
      </c>
      <c r="G164" s="9">
        <v>0</v>
      </c>
      <c r="H164" s="9">
        <v>2</v>
      </c>
      <c r="I164" s="9">
        <v>2</v>
      </c>
      <c r="J164" s="9">
        <v>112</v>
      </c>
      <c r="K164" t="s">
        <v>1202</v>
      </c>
    </row>
    <row r="165" spans="1:11" x14ac:dyDescent="0.35">
      <c r="A165" s="9" t="s">
        <v>1341</v>
      </c>
      <c r="B165" s="9" t="s">
        <v>302</v>
      </c>
      <c r="C165" s="9" t="s">
        <v>585</v>
      </c>
      <c r="D165" s="158">
        <v>45473</v>
      </c>
      <c r="E165" s="9">
        <v>0</v>
      </c>
      <c r="F165" s="9">
        <v>0</v>
      </c>
      <c r="G165" s="9">
        <v>0</v>
      </c>
      <c r="H165" s="9">
        <v>10</v>
      </c>
      <c r="I165" s="9">
        <v>10</v>
      </c>
      <c r="J165" s="9">
        <v>310</v>
      </c>
      <c r="K165" t="s">
        <v>1202</v>
      </c>
    </row>
    <row r="166" spans="1:11" x14ac:dyDescent="0.35">
      <c r="A166" s="9" t="s">
        <v>1342</v>
      </c>
      <c r="B166" s="9" t="s">
        <v>303</v>
      </c>
      <c r="C166" s="9" t="s">
        <v>585</v>
      </c>
      <c r="D166" s="158">
        <v>45473</v>
      </c>
      <c r="E166" s="9">
        <v>0</v>
      </c>
      <c r="F166" s="9">
        <v>0</v>
      </c>
      <c r="G166" s="9">
        <v>0</v>
      </c>
      <c r="H166" s="9">
        <v>6</v>
      </c>
      <c r="I166" s="9">
        <v>6</v>
      </c>
      <c r="J166" s="9">
        <v>246</v>
      </c>
      <c r="K166" t="s">
        <v>1202</v>
      </c>
    </row>
    <row r="167" spans="1:11" x14ac:dyDescent="0.35">
      <c r="A167" s="9" t="s">
        <v>1343</v>
      </c>
      <c r="B167" s="9" t="s">
        <v>304</v>
      </c>
      <c r="C167" s="9" t="s">
        <v>585</v>
      </c>
      <c r="D167" s="158">
        <v>45473</v>
      </c>
      <c r="E167" s="9">
        <v>0</v>
      </c>
      <c r="F167" s="9">
        <v>0</v>
      </c>
      <c r="G167" s="9">
        <v>0</v>
      </c>
      <c r="H167" s="9">
        <v>1</v>
      </c>
      <c r="I167" s="9">
        <v>1</v>
      </c>
      <c r="J167" s="9">
        <v>155</v>
      </c>
      <c r="K167" t="s">
        <v>1202</v>
      </c>
    </row>
    <row r="168" spans="1:11" x14ac:dyDescent="0.35">
      <c r="A168" s="9" t="s">
        <v>1344</v>
      </c>
      <c r="B168" s="9" t="s">
        <v>305</v>
      </c>
      <c r="C168" s="9" t="s">
        <v>585</v>
      </c>
      <c r="D168" s="158">
        <v>45473</v>
      </c>
      <c r="E168" s="9">
        <v>0</v>
      </c>
      <c r="F168" s="9">
        <v>0</v>
      </c>
      <c r="G168" s="9">
        <v>0</v>
      </c>
      <c r="H168" s="9">
        <v>1</v>
      </c>
      <c r="I168" s="9">
        <v>1</v>
      </c>
      <c r="J168" s="9">
        <v>125</v>
      </c>
      <c r="K168" t="s">
        <v>1202</v>
      </c>
    </row>
    <row r="169" spans="1:11" x14ac:dyDescent="0.35">
      <c r="A169" s="9" t="s">
        <v>1345</v>
      </c>
      <c r="B169" s="9" t="s">
        <v>306</v>
      </c>
      <c r="C169" s="9" t="s">
        <v>585</v>
      </c>
      <c r="D169" s="158">
        <v>45473</v>
      </c>
      <c r="E169" s="9">
        <v>0</v>
      </c>
      <c r="F169" s="9">
        <v>0</v>
      </c>
      <c r="G169" s="9">
        <v>0</v>
      </c>
      <c r="H169" s="9">
        <v>5</v>
      </c>
      <c r="I169" s="9">
        <v>5</v>
      </c>
      <c r="J169" s="9">
        <v>449</v>
      </c>
      <c r="K169" t="s">
        <v>1202</v>
      </c>
    </row>
    <row r="170" spans="1:11" x14ac:dyDescent="0.35">
      <c r="A170" s="9" t="s">
        <v>1346</v>
      </c>
      <c r="B170" s="9" t="s">
        <v>307</v>
      </c>
      <c r="C170" s="9" t="s">
        <v>585</v>
      </c>
      <c r="D170" s="158">
        <v>45473</v>
      </c>
      <c r="E170" s="9">
        <v>0</v>
      </c>
      <c r="F170" s="9">
        <v>0</v>
      </c>
      <c r="G170" s="9">
        <v>0</v>
      </c>
      <c r="H170" s="9">
        <v>1</v>
      </c>
      <c r="I170" s="9">
        <v>1</v>
      </c>
      <c r="J170" s="9">
        <v>300</v>
      </c>
      <c r="K170" t="s">
        <v>1202</v>
      </c>
    </row>
    <row r="171" spans="1:11" x14ac:dyDescent="0.35">
      <c r="A171" s="9" t="s">
        <v>1347</v>
      </c>
      <c r="B171" s="9" t="s">
        <v>308</v>
      </c>
      <c r="C171" s="9" t="s">
        <v>585</v>
      </c>
      <c r="D171" s="158">
        <v>45473</v>
      </c>
      <c r="E171" s="9">
        <v>0</v>
      </c>
      <c r="F171" s="9">
        <v>1</v>
      </c>
      <c r="G171" s="9">
        <v>1</v>
      </c>
      <c r="H171" s="9">
        <v>2</v>
      </c>
      <c r="I171" s="9">
        <v>3</v>
      </c>
      <c r="J171" s="9">
        <v>265</v>
      </c>
      <c r="K171" t="s">
        <v>1202</v>
      </c>
    </row>
    <row r="172" spans="1:11" x14ac:dyDescent="0.35">
      <c r="A172" s="9" t="s">
        <v>1348</v>
      </c>
      <c r="B172" s="9" t="s">
        <v>309</v>
      </c>
      <c r="C172" s="9" t="s">
        <v>585</v>
      </c>
      <c r="D172" s="158">
        <v>45473</v>
      </c>
      <c r="E172" s="9">
        <v>0</v>
      </c>
      <c r="F172" s="9">
        <v>0</v>
      </c>
      <c r="G172" s="9">
        <v>0</v>
      </c>
      <c r="H172" s="9">
        <v>0</v>
      </c>
      <c r="I172" s="9">
        <v>0</v>
      </c>
      <c r="J172" s="9">
        <v>959</v>
      </c>
      <c r="K172" t="s">
        <v>1202</v>
      </c>
    </row>
    <row r="173" spans="1:11" x14ac:dyDescent="0.35">
      <c r="A173" s="9" t="s">
        <v>1349</v>
      </c>
      <c r="B173" s="9" t="s">
        <v>768</v>
      </c>
      <c r="C173" s="9" t="s">
        <v>585</v>
      </c>
      <c r="D173" s="158">
        <v>45473</v>
      </c>
      <c r="E173" s="9">
        <v>0</v>
      </c>
      <c r="F173" s="9">
        <v>0</v>
      </c>
      <c r="G173" s="9">
        <v>0</v>
      </c>
      <c r="H173" s="9">
        <v>0</v>
      </c>
      <c r="I173" s="9">
        <v>0</v>
      </c>
      <c r="J173" s="9">
        <v>0</v>
      </c>
      <c r="K173" t="s">
        <v>1202</v>
      </c>
    </row>
    <row r="174" spans="1:11" x14ac:dyDescent="0.35">
      <c r="A174" s="9" t="s">
        <v>1350</v>
      </c>
      <c r="B174" s="9" t="s">
        <v>476</v>
      </c>
      <c r="C174" s="9" t="s">
        <v>585</v>
      </c>
      <c r="D174" s="158">
        <v>45473</v>
      </c>
      <c r="E174" s="9">
        <v>0</v>
      </c>
      <c r="F174" s="9">
        <v>0</v>
      </c>
      <c r="G174" s="9">
        <v>0</v>
      </c>
      <c r="H174" s="9">
        <v>7</v>
      </c>
      <c r="I174" s="9">
        <v>7</v>
      </c>
      <c r="J174" s="9">
        <v>184</v>
      </c>
      <c r="K174" t="s">
        <v>1202</v>
      </c>
    </row>
    <row r="175" spans="1:11" x14ac:dyDescent="0.35">
      <c r="A175" s="9" t="s">
        <v>1351</v>
      </c>
      <c r="B175" s="9" t="s">
        <v>477</v>
      </c>
      <c r="C175" s="9" t="s">
        <v>585</v>
      </c>
      <c r="D175" s="158">
        <v>45473</v>
      </c>
      <c r="E175" s="9">
        <v>0</v>
      </c>
      <c r="F175" s="9">
        <v>0</v>
      </c>
      <c r="G175" s="9">
        <v>0</v>
      </c>
      <c r="H175" s="9">
        <v>1</v>
      </c>
      <c r="I175" s="9">
        <v>1</v>
      </c>
      <c r="J175" s="9">
        <v>70</v>
      </c>
      <c r="K175" t="s">
        <v>1202</v>
      </c>
    </row>
    <row r="176" spans="1:11" x14ac:dyDescent="0.35">
      <c r="A176" s="9" t="s">
        <v>1352</v>
      </c>
      <c r="B176" s="9" t="s">
        <v>478</v>
      </c>
      <c r="C176" s="9" t="s">
        <v>585</v>
      </c>
      <c r="D176" s="158">
        <v>45473</v>
      </c>
      <c r="E176" s="9">
        <v>8</v>
      </c>
      <c r="F176" s="9">
        <v>16</v>
      </c>
      <c r="G176" s="9">
        <v>24</v>
      </c>
      <c r="H176" s="9">
        <v>0</v>
      </c>
      <c r="I176" s="9">
        <v>24</v>
      </c>
      <c r="J176" s="9">
        <v>277</v>
      </c>
      <c r="K176" t="s">
        <v>1202</v>
      </c>
    </row>
    <row r="177" spans="1:11" x14ac:dyDescent="0.35">
      <c r="A177" s="9" t="s">
        <v>1353</v>
      </c>
      <c r="B177" s="9" t="s">
        <v>484</v>
      </c>
      <c r="C177" s="9" t="s">
        <v>585</v>
      </c>
      <c r="D177" s="158">
        <v>45473</v>
      </c>
      <c r="E177" s="9">
        <v>0</v>
      </c>
      <c r="F177" s="9">
        <v>0</v>
      </c>
      <c r="G177" s="9">
        <v>0</v>
      </c>
      <c r="H177" s="9">
        <v>7</v>
      </c>
      <c r="I177" s="9">
        <v>7</v>
      </c>
      <c r="J177" s="9">
        <v>952</v>
      </c>
      <c r="K177" t="s">
        <v>1202</v>
      </c>
    </row>
    <row r="178" spans="1:11" x14ac:dyDescent="0.35">
      <c r="A178" s="9" t="s">
        <v>1354</v>
      </c>
      <c r="B178" s="9" t="s">
        <v>487</v>
      </c>
      <c r="C178" s="9" t="s">
        <v>585</v>
      </c>
      <c r="D178" s="158">
        <v>45473</v>
      </c>
      <c r="E178" s="9">
        <v>0</v>
      </c>
      <c r="F178" s="9">
        <v>0</v>
      </c>
      <c r="G178" s="9">
        <v>0</v>
      </c>
      <c r="H178" s="9">
        <v>10</v>
      </c>
      <c r="I178" s="9">
        <v>10</v>
      </c>
      <c r="J178" s="9">
        <v>497</v>
      </c>
      <c r="K178" t="s">
        <v>1202</v>
      </c>
    </row>
    <row r="179" spans="1:11" x14ac:dyDescent="0.35">
      <c r="A179" s="9" t="s">
        <v>1355</v>
      </c>
      <c r="B179" s="9" t="s">
        <v>921</v>
      </c>
      <c r="C179" s="9" t="s">
        <v>585</v>
      </c>
      <c r="D179" s="158">
        <v>45473</v>
      </c>
      <c r="E179" s="9">
        <v>0</v>
      </c>
      <c r="F179" s="9">
        <v>0</v>
      </c>
      <c r="G179" s="9">
        <v>0</v>
      </c>
      <c r="H179" s="9">
        <v>0</v>
      </c>
      <c r="I179" s="9">
        <v>0</v>
      </c>
      <c r="J179" s="9">
        <v>0</v>
      </c>
      <c r="K179" t="s">
        <v>1202</v>
      </c>
    </row>
    <row r="180" spans="1:11" x14ac:dyDescent="0.35">
      <c r="A180" s="9" t="s">
        <v>1356</v>
      </c>
      <c r="B180" s="9" t="s">
        <v>540</v>
      </c>
      <c r="C180" s="9" t="s">
        <v>585</v>
      </c>
      <c r="D180" s="158">
        <v>45473</v>
      </c>
      <c r="E180" s="9">
        <v>0</v>
      </c>
      <c r="F180" s="9">
        <v>0</v>
      </c>
      <c r="G180" s="9">
        <v>0</v>
      </c>
      <c r="H180" s="9">
        <v>0</v>
      </c>
      <c r="I180" s="9">
        <v>0</v>
      </c>
      <c r="J180" s="9">
        <v>9</v>
      </c>
      <c r="K180" t="s">
        <v>1202</v>
      </c>
    </row>
    <row r="181" spans="1:11" x14ac:dyDescent="0.35">
      <c r="A181" s="9" t="s">
        <v>1357</v>
      </c>
      <c r="B181" s="9" t="s">
        <v>539</v>
      </c>
      <c r="C181" s="9" t="s">
        <v>585</v>
      </c>
      <c r="D181" s="158">
        <v>45473</v>
      </c>
      <c r="E181" s="9">
        <v>0</v>
      </c>
      <c r="F181" s="9">
        <v>0</v>
      </c>
      <c r="G181" s="9">
        <v>0</v>
      </c>
      <c r="H181" s="9">
        <v>3</v>
      </c>
      <c r="I181" s="9">
        <v>3</v>
      </c>
      <c r="J181" s="9">
        <v>265</v>
      </c>
      <c r="K181" t="s">
        <v>1202</v>
      </c>
    </row>
    <row r="182" spans="1:11" x14ac:dyDescent="0.35">
      <c r="A182" s="9" t="s">
        <v>1358</v>
      </c>
      <c r="B182" s="9" t="s">
        <v>617</v>
      </c>
      <c r="C182" s="9" t="s">
        <v>585</v>
      </c>
      <c r="D182" s="158">
        <v>45473</v>
      </c>
      <c r="E182" s="9">
        <v>0</v>
      </c>
      <c r="F182" s="9">
        <v>0</v>
      </c>
      <c r="G182" s="9">
        <v>0</v>
      </c>
      <c r="H182" s="9">
        <v>4</v>
      </c>
      <c r="I182" s="9">
        <v>4</v>
      </c>
      <c r="J182" s="9">
        <v>579</v>
      </c>
      <c r="K182" t="s">
        <v>1202</v>
      </c>
    </row>
    <row r="183" spans="1:11" x14ac:dyDescent="0.35">
      <c r="A183" s="9" t="s">
        <v>1359</v>
      </c>
      <c r="B183" s="9" t="s">
        <v>618</v>
      </c>
      <c r="C183" s="9" t="s">
        <v>585</v>
      </c>
      <c r="D183" s="158">
        <v>45473</v>
      </c>
      <c r="E183" s="9">
        <v>0</v>
      </c>
      <c r="F183" s="9">
        <v>0</v>
      </c>
      <c r="G183" s="9">
        <v>0</v>
      </c>
      <c r="H183" s="9">
        <v>9</v>
      </c>
      <c r="I183" s="9">
        <v>9</v>
      </c>
      <c r="J183" s="9">
        <v>920</v>
      </c>
      <c r="K183" t="s">
        <v>1202</v>
      </c>
    </row>
    <row r="184" spans="1:11" x14ac:dyDescent="0.35">
      <c r="A184" s="9" t="s">
        <v>1360</v>
      </c>
      <c r="B184" s="9" t="s">
        <v>1187</v>
      </c>
      <c r="C184" s="9" t="s">
        <v>585</v>
      </c>
      <c r="D184" s="158">
        <v>45473</v>
      </c>
      <c r="E184" s="9">
        <v>0</v>
      </c>
      <c r="F184" s="9">
        <v>0</v>
      </c>
      <c r="G184" s="9">
        <v>0</v>
      </c>
      <c r="H184" s="9">
        <v>4</v>
      </c>
      <c r="I184" s="9">
        <v>4</v>
      </c>
      <c r="J184" s="9">
        <v>134</v>
      </c>
      <c r="K184" t="s">
        <v>1202</v>
      </c>
    </row>
    <row r="185" spans="1:11" x14ac:dyDescent="0.35">
      <c r="A185" s="9" t="s">
        <v>2102</v>
      </c>
      <c r="B185" s="9" t="s">
        <v>2005</v>
      </c>
      <c r="C185" s="9" t="s">
        <v>585</v>
      </c>
      <c r="D185" s="158">
        <v>45473</v>
      </c>
      <c r="E185" s="9">
        <v>0</v>
      </c>
      <c r="F185" s="9">
        <v>0</v>
      </c>
      <c r="G185" s="9">
        <v>0</v>
      </c>
      <c r="H185" s="9">
        <v>0</v>
      </c>
      <c r="I185" s="9">
        <v>0</v>
      </c>
      <c r="J185" s="9">
        <v>4</v>
      </c>
      <c r="K185" t="s">
        <v>1202</v>
      </c>
    </row>
    <row r="186" spans="1:11" x14ac:dyDescent="0.35">
      <c r="A186" s="9" t="s">
        <v>1988</v>
      </c>
      <c r="B186" s="9" t="s">
        <v>1900</v>
      </c>
      <c r="C186" s="9" t="s">
        <v>585</v>
      </c>
      <c r="D186" s="158">
        <v>45473</v>
      </c>
      <c r="E186" s="9">
        <v>0</v>
      </c>
      <c r="F186" s="9">
        <v>0</v>
      </c>
      <c r="G186" s="9">
        <v>0</v>
      </c>
      <c r="H186" s="9">
        <v>0</v>
      </c>
      <c r="I186" s="9">
        <v>0</v>
      </c>
      <c r="J186" s="9">
        <v>2</v>
      </c>
      <c r="K186" t="s">
        <v>1202</v>
      </c>
    </row>
    <row r="187" spans="1:11" x14ac:dyDescent="0.35">
      <c r="A187" s="9" t="s">
        <v>1989</v>
      </c>
      <c r="B187" s="9" t="s">
        <v>1942</v>
      </c>
      <c r="C187" s="9" t="s">
        <v>585</v>
      </c>
      <c r="D187" s="158">
        <v>45473</v>
      </c>
      <c r="E187" s="9">
        <v>0</v>
      </c>
      <c r="F187" s="9">
        <v>0</v>
      </c>
      <c r="G187" s="9">
        <v>0</v>
      </c>
      <c r="H187" s="9">
        <v>6</v>
      </c>
      <c r="I187" s="9">
        <v>6</v>
      </c>
      <c r="J187" s="9">
        <v>164</v>
      </c>
      <c r="K187" t="s">
        <v>1202</v>
      </c>
    </row>
    <row r="188" spans="1:11" x14ac:dyDescent="0.35">
      <c r="A188" s="9" t="s">
        <v>2103</v>
      </c>
      <c r="B188" s="9" t="s">
        <v>2057</v>
      </c>
      <c r="C188" s="9" t="s">
        <v>585</v>
      </c>
      <c r="D188" s="158">
        <v>45473</v>
      </c>
      <c r="E188" s="9">
        <v>0</v>
      </c>
      <c r="F188" s="9">
        <v>0</v>
      </c>
      <c r="G188" s="9">
        <v>0</v>
      </c>
      <c r="H188" s="9">
        <v>7</v>
      </c>
      <c r="I188" s="9">
        <v>7</v>
      </c>
      <c r="J188" s="9">
        <v>402</v>
      </c>
      <c r="K188" t="s">
        <v>1202</v>
      </c>
    </row>
    <row r="189" spans="1:11" x14ac:dyDescent="0.35">
      <c r="A189" s="9" t="s">
        <v>2104</v>
      </c>
      <c r="B189" s="9" t="s">
        <v>2061</v>
      </c>
      <c r="C189" s="9" t="s">
        <v>585</v>
      </c>
      <c r="D189" s="158">
        <v>45473</v>
      </c>
      <c r="E189" s="9">
        <v>0</v>
      </c>
      <c r="F189" s="9">
        <v>0</v>
      </c>
      <c r="G189" s="9">
        <v>0</v>
      </c>
      <c r="H189" s="9">
        <v>0</v>
      </c>
      <c r="I189" s="9">
        <v>0</v>
      </c>
      <c r="J189" s="9">
        <v>8</v>
      </c>
      <c r="K189" t="s">
        <v>1202</v>
      </c>
    </row>
    <row r="190" spans="1:11" x14ac:dyDescent="0.35">
      <c r="A190" s="9" t="s">
        <v>2170</v>
      </c>
      <c r="B190" s="9" t="s">
        <v>2133</v>
      </c>
      <c r="C190" s="9" t="s">
        <v>585</v>
      </c>
      <c r="D190" s="158">
        <v>45473</v>
      </c>
      <c r="E190" s="9">
        <v>0</v>
      </c>
      <c r="F190" s="9">
        <v>0</v>
      </c>
      <c r="G190" s="9">
        <v>0</v>
      </c>
      <c r="H190" s="9">
        <v>0</v>
      </c>
      <c r="I190" s="9">
        <v>0</v>
      </c>
      <c r="J190" s="9">
        <v>7</v>
      </c>
      <c r="K190" t="s">
        <v>1202</v>
      </c>
    </row>
    <row r="191" spans="1:11" x14ac:dyDescent="0.35">
      <c r="A191" s="9" t="s">
        <v>1361</v>
      </c>
      <c r="B191" s="9" t="s">
        <v>312</v>
      </c>
      <c r="C191" s="9" t="s">
        <v>585</v>
      </c>
      <c r="D191" s="158">
        <v>45473</v>
      </c>
      <c r="E191" s="9">
        <v>0</v>
      </c>
      <c r="F191" s="9">
        <v>0</v>
      </c>
      <c r="G191" s="9">
        <v>0</v>
      </c>
      <c r="H191" s="9">
        <v>0</v>
      </c>
      <c r="I191" s="9">
        <v>0</v>
      </c>
      <c r="J191" s="9">
        <v>277</v>
      </c>
      <c r="K191" t="s">
        <v>1202</v>
      </c>
    </row>
    <row r="192" spans="1:11" x14ac:dyDescent="0.35">
      <c r="A192" s="9" t="s">
        <v>1362</v>
      </c>
      <c r="B192" s="9" t="s">
        <v>314</v>
      </c>
      <c r="C192" s="9" t="s">
        <v>585</v>
      </c>
      <c r="D192" s="158">
        <v>45473</v>
      </c>
      <c r="E192" s="9">
        <v>0</v>
      </c>
      <c r="F192" s="9">
        <v>0</v>
      </c>
      <c r="G192" s="9">
        <v>0</v>
      </c>
      <c r="H192" s="9">
        <v>0</v>
      </c>
      <c r="I192" s="9">
        <v>0</v>
      </c>
      <c r="J192" s="9">
        <v>232</v>
      </c>
      <c r="K192" t="s">
        <v>1202</v>
      </c>
    </row>
    <row r="193" spans="1:11" x14ac:dyDescent="0.35">
      <c r="A193" s="9" t="s">
        <v>1363</v>
      </c>
      <c r="B193" s="9" t="s">
        <v>315</v>
      </c>
      <c r="C193" s="9" t="s">
        <v>585</v>
      </c>
      <c r="D193" s="158">
        <v>45473</v>
      </c>
      <c r="E193" s="9">
        <v>0</v>
      </c>
      <c r="F193" s="9">
        <v>0</v>
      </c>
      <c r="G193" s="9">
        <v>0</v>
      </c>
      <c r="H193" s="9">
        <v>0</v>
      </c>
      <c r="I193" s="9">
        <v>0</v>
      </c>
      <c r="J193" s="9">
        <v>121</v>
      </c>
      <c r="K193" t="s">
        <v>1202</v>
      </c>
    </row>
    <row r="194" spans="1:11" x14ac:dyDescent="0.35">
      <c r="A194" s="9" t="s">
        <v>1364</v>
      </c>
      <c r="B194" s="9" t="s">
        <v>316</v>
      </c>
      <c r="C194" s="9" t="s">
        <v>585</v>
      </c>
      <c r="D194" s="158">
        <v>45473</v>
      </c>
      <c r="E194" s="9">
        <v>0</v>
      </c>
      <c r="F194" s="9">
        <v>0</v>
      </c>
      <c r="G194" s="9">
        <v>0</v>
      </c>
      <c r="H194" s="9">
        <v>0</v>
      </c>
      <c r="I194" s="9">
        <v>0</v>
      </c>
      <c r="J194" s="9">
        <v>319</v>
      </c>
      <c r="K194" t="s">
        <v>1202</v>
      </c>
    </row>
    <row r="195" spans="1:11" x14ac:dyDescent="0.35">
      <c r="A195" s="9" t="s">
        <v>1365</v>
      </c>
      <c r="B195" s="9" t="s">
        <v>317</v>
      </c>
      <c r="C195" s="9" t="s">
        <v>585</v>
      </c>
      <c r="D195" s="158">
        <v>45473</v>
      </c>
      <c r="E195" s="9">
        <v>0</v>
      </c>
      <c r="F195" s="9">
        <v>0</v>
      </c>
      <c r="G195" s="9">
        <v>0</v>
      </c>
      <c r="H195" s="9">
        <v>0</v>
      </c>
      <c r="I195" s="9">
        <v>0</v>
      </c>
      <c r="J195" s="9">
        <v>414</v>
      </c>
      <c r="K195" t="s">
        <v>1202</v>
      </c>
    </row>
    <row r="196" spans="1:11" x14ac:dyDescent="0.35">
      <c r="A196" s="9" t="s">
        <v>1366</v>
      </c>
      <c r="B196" s="9" t="s">
        <v>318</v>
      </c>
      <c r="C196" s="9" t="s">
        <v>585</v>
      </c>
      <c r="D196" s="158">
        <v>45473</v>
      </c>
      <c r="E196" s="9">
        <v>0</v>
      </c>
      <c r="F196" s="9">
        <v>0</v>
      </c>
      <c r="G196" s="9">
        <v>0</v>
      </c>
      <c r="H196" s="9">
        <v>12</v>
      </c>
      <c r="I196" s="9">
        <v>12</v>
      </c>
      <c r="J196" s="9">
        <v>286</v>
      </c>
      <c r="K196" t="s">
        <v>1202</v>
      </c>
    </row>
    <row r="197" spans="1:11" x14ac:dyDescent="0.35">
      <c r="A197" s="9" t="s">
        <v>1367</v>
      </c>
      <c r="B197" s="9" t="s">
        <v>893</v>
      </c>
      <c r="C197" s="9" t="s">
        <v>585</v>
      </c>
      <c r="D197" s="158">
        <v>45473</v>
      </c>
      <c r="E197" s="9">
        <v>0</v>
      </c>
      <c r="F197" s="9">
        <v>0</v>
      </c>
      <c r="G197" s="9">
        <v>0</v>
      </c>
      <c r="H197" s="9">
        <v>0</v>
      </c>
      <c r="I197" s="9">
        <v>0</v>
      </c>
      <c r="J197" s="9">
        <v>0</v>
      </c>
      <c r="K197" t="s">
        <v>1202</v>
      </c>
    </row>
    <row r="198" spans="1:11" x14ac:dyDescent="0.35">
      <c r="A198" s="9" t="s">
        <v>1368</v>
      </c>
      <c r="B198" s="9" t="s">
        <v>320</v>
      </c>
      <c r="C198" s="9" t="s">
        <v>585</v>
      </c>
      <c r="D198" s="158">
        <v>45473</v>
      </c>
      <c r="E198" s="9">
        <v>0</v>
      </c>
      <c r="F198" s="9">
        <v>0</v>
      </c>
      <c r="G198" s="9">
        <v>0</v>
      </c>
      <c r="H198" s="9">
        <v>0</v>
      </c>
      <c r="I198" s="9">
        <v>0</v>
      </c>
      <c r="J198" s="9">
        <v>31</v>
      </c>
      <c r="K198" t="s">
        <v>1202</v>
      </c>
    </row>
    <row r="199" spans="1:11" x14ac:dyDescent="0.35">
      <c r="A199" s="9" t="s">
        <v>2171</v>
      </c>
      <c r="B199" s="9" t="s">
        <v>323</v>
      </c>
      <c r="C199" s="9" t="s">
        <v>585</v>
      </c>
      <c r="D199" s="158">
        <v>45473</v>
      </c>
      <c r="E199" s="9">
        <v>0</v>
      </c>
      <c r="F199" s="9">
        <v>0</v>
      </c>
      <c r="G199" s="9">
        <v>0</v>
      </c>
      <c r="H199" s="9">
        <v>0</v>
      </c>
      <c r="I199" s="9">
        <v>0</v>
      </c>
      <c r="J199" s="9">
        <v>1</v>
      </c>
      <c r="K199" t="s">
        <v>1202</v>
      </c>
    </row>
    <row r="200" spans="1:11" x14ac:dyDescent="0.35">
      <c r="A200" s="9" t="s">
        <v>1369</v>
      </c>
      <c r="B200" s="9" t="s">
        <v>324</v>
      </c>
      <c r="C200" s="9" t="s">
        <v>585</v>
      </c>
      <c r="D200" s="158">
        <v>45473</v>
      </c>
      <c r="E200" s="9">
        <v>0</v>
      </c>
      <c r="F200" s="9">
        <v>0</v>
      </c>
      <c r="G200" s="9">
        <v>0</v>
      </c>
      <c r="H200" s="9">
        <v>0</v>
      </c>
      <c r="I200" s="9">
        <v>0</v>
      </c>
      <c r="J200" s="9">
        <v>305</v>
      </c>
      <c r="K200" t="s">
        <v>1202</v>
      </c>
    </row>
    <row r="201" spans="1:11" x14ac:dyDescent="0.35">
      <c r="A201" s="9" t="s">
        <v>1370</v>
      </c>
      <c r="B201" s="9" t="s">
        <v>325</v>
      </c>
      <c r="C201" s="9" t="s">
        <v>585</v>
      </c>
      <c r="D201" s="158">
        <v>45473</v>
      </c>
      <c r="E201" s="9">
        <v>0</v>
      </c>
      <c r="F201" s="9">
        <v>0</v>
      </c>
      <c r="G201" s="9">
        <v>0</v>
      </c>
      <c r="H201" s="9">
        <v>0</v>
      </c>
      <c r="I201" s="9">
        <v>0</v>
      </c>
      <c r="J201" s="9">
        <v>8</v>
      </c>
      <c r="K201" t="s">
        <v>1202</v>
      </c>
    </row>
    <row r="202" spans="1:11" x14ac:dyDescent="0.35">
      <c r="A202" s="9" t="s">
        <v>1371</v>
      </c>
      <c r="B202" s="9" t="s">
        <v>327</v>
      </c>
      <c r="C202" s="9" t="s">
        <v>585</v>
      </c>
      <c r="D202" s="158">
        <v>45473</v>
      </c>
      <c r="E202" s="9">
        <v>0</v>
      </c>
      <c r="F202" s="9">
        <v>0</v>
      </c>
      <c r="G202" s="9">
        <v>0</v>
      </c>
      <c r="H202" s="9">
        <v>0</v>
      </c>
      <c r="I202" s="9">
        <v>0</v>
      </c>
      <c r="J202" s="9">
        <v>301</v>
      </c>
      <c r="K202" t="s">
        <v>1202</v>
      </c>
    </row>
    <row r="203" spans="1:11" x14ac:dyDescent="0.35">
      <c r="A203" s="9" t="s">
        <v>1372</v>
      </c>
      <c r="B203" s="9" t="s">
        <v>328</v>
      </c>
      <c r="C203" s="9" t="s">
        <v>585</v>
      </c>
      <c r="D203" s="158">
        <v>45473</v>
      </c>
      <c r="E203" s="9">
        <v>0</v>
      </c>
      <c r="F203" s="9">
        <v>0</v>
      </c>
      <c r="G203" s="9">
        <v>0</v>
      </c>
      <c r="H203" s="9">
        <v>0</v>
      </c>
      <c r="I203" s="9">
        <v>0</v>
      </c>
      <c r="J203" s="9">
        <v>257</v>
      </c>
      <c r="K203" t="s">
        <v>1202</v>
      </c>
    </row>
    <row r="204" spans="1:11" x14ac:dyDescent="0.35">
      <c r="A204" s="9" t="s">
        <v>1373</v>
      </c>
      <c r="B204" s="9" t="s">
        <v>330</v>
      </c>
      <c r="C204" s="9" t="s">
        <v>585</v>
      </c>
      <c r="D204" s="158">
        <v>45473</v>
      </c>
      <c r="E204" s="9">
        <v>0</v>
      </c>
      <c r="F204" s="9">
        <v>0</v>
      </c>
      <c r="G204" s="9">
        <v>0</v>
      </c>
      <c r="H204" s="9">
        <v>9</v>
      </c>
      <c r="I204" s="9">
        <v>9</v>
      </c>
      <c r="J204" s="9">
        <v>677</v>
      </c>
      <c r="K204" t="s">
        <v>1202</v>
      </c>
    </row>
    <row r="205" spans="1:11" x14ac:dyDescent="0.35">
      <c r="A205" s="9" t="s">
        <v>1374</v>
      </c>
      <c r="B205" s="9" t="s">
        <v>331</v>
      </c>
      <c r="C205" s="9" t="s">
        <v>585</v>
      </c>
      <c r="D205" s="158">
        <v>45473</v>
      </c>
      <c r="E205" s="9">
        <v>0</v>
      </c>
      <c r="F205" s="9">
        <v>0</v>
      </c>
      <c r="G205" s="9">
        <v>0</v>
      </c>
      <c r="H205" s="9">
        <v>0</v>
      </c>
      <c r="I205" s="9">
        <v>0</v>
      </c>
      <c r="J205" s="9">
        <v>343</v>
      </c>
      <c r="K205" t="s">
        <v>1202</v>
      </c>
    </row>
    <row r="206" spans="1:11" x14ac:dyDescent="0.35">
      <c r="A206" s="9" t="s">
        <v>1375</v>
      </c>
      <c r="B206" s="9" t="s">
        <v>332</v>
      </c>
      <c r="C206" s="9" t="s">
        <v>585</v>
      </c>
      <c r="D206" s="158">
        <v>45473</v>
      </c>
      <c r="E206" s="9">
        <v>0</v>
      </c>
      <c r="F206" s="9">
        <v>0</v>
      </c>
      <c r="G206" s="9">
        <v>0</v>
      </c>
      <c r="H206" s="9">
        <v>0</v>
      </c>
      <c r="I206" s="9">
        <v>0</v>
      </c>
      <c r="J206" s="9">
        <v>235</v>
      </c>
      <c r="K206" t="s">
        <v>1202</v>
      </c>
    </row>
    <row r="207" spans="1:11" x14ac:dyDescent="0.35">
      <c r="A207" s="9" t="s">
        <v>1376</v>
      </c>
      <c r="B207" s="9" t="s">
        <v>333</v>
      </c>
      <c r="C207" s="9" t="s">
        <v>585</v>
      </c>
      <c r="D207" s="158">
        <v>45473</v>
      </c>
      <c r="E207" s="9">
        <v>0</v>
      </c>
      <c r="F207" s="9">
        <v>0</v>
      </c>
      <c r="G207" s="9">
        <v>0</v>
      </c>
      <c r="H207" s="9">
        <v>0</v>
      </c>
      <c r="I207" s="9">
        <v>0</v>
      </c>
      <c r="J207" s="9">
        <v>372</v>
      </c>
      <c r="K207" t="s">
        <v>1202</v>
      </c>
    </row>
    <row r="208" spans="1:11" x14ac:dyDescent="0.35">
      <c r="A208" s="9" t="s">
        <v>1377</v>
      </c>
      <c r="B208" s="9" t="s">
        <v>334</v>
      </c>
      <c r="C208" s="9" t="s">
        <v>585</v>
      </c>
      <c r="D208" s="158">
        <v>45473</v>
      </c>
      <c r="E208" s="9">
        <v>0</v>
      </c>
      <c r="F208" s="9">
        <v>0</v>
      </c>
      <c r="G208" s="9">
        <v>0</v>
      </c>
      <c r="H208" s="9">
        <v>0</v>
      </c>
      <c r="I208" s="9">
        <v>0</v>
      </c>
      <c r="J208" s="9">
        <v>424</v>
      </c>
      <c r="K208" t="s">
        <v>1202</v>
      </c>
    </row>
    <row r="209" spans="1:11" x14ac:dyDescent="0.35">
      <c r="A209" s="9" t="s">
        <v>2172</v>
      </c>
      <c r="B209" s="9" t="s">
        <v>2134</v>
      </c>
      <c r="C209" s="9" t="s">
        <v>585</v>
      </c>
      <c r="D209" s="158">
        <v>45473</v>
      </c>
      <c r="E209" s="9">
        <v>0</v>
      </c>
      <c r="F209" s="9">
        <v>0</v>
      </c>
      <c r="G209" s="9">
        <v>0</v>
      </c>
      <c r="H209" s="9">
        <v>0</v>
      </c>
      <c r="I209" s="9">
        <v>0</v>
      </c>
      <c r="J209" s="9">
        <v>0</v>
      </c>
      <c r="K209" t="s">
        <v>1202</v>
      </c>
    </row>
    <row r="210" spans="1:11" x14ac:dyDescent="0.35">
      <c r="A210" s="9" t="s">
        <v>1378</v>
      </c>
      <c r="B210" s="9" t="s">
        <v>344</v>
      </c>
      <c r="C210" s="9" t="s">
        <v>585</v>
      </c>
      <c r="D210" s="158">
        <v>45473</v>
      </c>
      <c r="E210" s="9">
        <v>0</v>
      </c>
      <c r="F210" s="9">
        <v>1</v>
      </c>
      <c r="G210" s="9">
        <v>1</v>
      </c>
      <c r="H210" s="9">
        <v>0</v>
      </c>
      <c r="I210" s="9">
        <v>1</v>
      </c>
      <c r="J210" s="9">
        <v>276</v>
      </c>
      <c r="K210" t="s">
        <v>1202</v>
      </c>
    </row>
    <row r="211" spans="1:11" x14ac:dyDescent="0.35">
      <c r="A211" s="9" t="s">
        <v>1379</v>
      </c>
      <c r="B211" s="9" t="s">
        <v>345</v>
      </c>
      <c r="C211" s="9" t="s">
        <v>585</v>
      </c>
      <c r="D211" s="158">
        <v>45473</v>
      </c>
      <c r="E211" s="9">
        <v>0</v>
      </c>
      <c r="F211" s="9">
        <v>5</v>
      </c>
      <c r="G211" s="9">
        <v>5</v>
      </c>
      <c r="H211" s="9">
        <v>0</v>
      </c>
      <c r="I211" s="9">
        <v>5</v>
      </c>
      <c r="J211" s="9">
        <v>437</v>
      </c>
      <c r="K211" t="s">
        <v>1202</v>
      </c>
    </row>
    <row r="212" spans="1:11" x14ac:dyDescent="0.35">
      <c r="A212" s="9" t="s">
        <v>1380</v>
      </c>
      <c r="B212" s="9" t="s">
        <v>346</v>
      </c>
      <c r="C212" s="9" t="s">
        <v>585</v>
      </c>
      <c r="D212" s="158">
        <v>45473</v>
      </c>
      <c r="E212" s="9">
        <v>0</v>
      </c>
      <c r="F212" s="9">
        <v>3</v>
      </c>
      <c r="G212" s="9">
        <v>3</v>
      </c>
      <c r="H212" s="9">
        <v>0</v>
      </c>
      <c r="I212" s="9">
        <v>3</v>
      </c>
      <c r="J212" s="9">
        <v>198</v>
      </c>
      <c r="K212" t="s">
        <v>1202</v>
      </c>
    </row>
    <row r="213" spans="1:11" x14ac:dyDescent="0.35">
      <c r="A213" s="9" t="s">
        <v>1381</v>
      </c>
      <c r="B213" s="9" t="s">
        <v>1038</v>
      </c>
      <c r="C213" s="9" t="s">
        <v>585</v>
      </c>
      <c r="D213" s="158">
        <v>45473</v>
      </c>
      <c r="E213" s="9">
        <v>0</v>
      </c>
      <c r="F213" s="9">
        <v>0</v>
      </c>
      <c r="G213" s="9">
        <v>0</v>
      </c>
      <c r="H213" s="9">
        <v>0</v>
      </c>
      <c r="I213" s="9">
        <v>0</v>
      </c>
      <c r="J213" s="9">
        <v>0</v>
      </c>
      <c r="K213" t="s">
        <v>1202</v>
      </c>
    </row>
    <row r="214" spans="1:11" x14ac:dyDescent="0.35">
      <c r="A214" s="9" t="s">
        <v>1382</v>
      </c>
      <c r="B214" s="9" t="s">
        <v>347</v>
      </c>
      <c r="C214" s="9" t="s">
        <v>585</v>
      </c>
      <c r="D214" s="158">
        <v>45473</v>
      </c>
      <c r="E214" s="9">
        <v>0</v>
      </c>
      <c r="F214" s="9">
        <v>0</v>
      </c>
      <c r="G214" s="9">
        <v>0</v>
      </c>
      <c r="H214" s="9">
        <v>13</v>
      </c>
      <c r="I214" s="9">
        <v>13</v>
      </c>
      <c r="J214" s="9">
        <v>297</v>
      </c>
      <c r="K214" t="s">
        <v>1202</v>
      </c>
    </row>
    <row r="215" spans="1:11" x14ac:dyDescent="0.35">
      <c r="A215" s="9" t="s">
        <v>1383</v>
      </c>
      <c r="B215" s="9" t="s">
        <v>348</v>
      </c>
      <c r="C215" s="9" t="s">
        <v>585</v>
      </c>
      <c r="D215" s="158">
        <v>45473</v>
      </c>
      <c r="E215" s="9">
        <v>0</v>
      </c>
      <c r="F215" s="9">
        <v>1</v>
      </c>
      <c r="G215" s="9">
        <v>1</v>
      </c>
      <c r="H215" s="9">
        <v>32</v>
      </c>
      <c r="I215" s="9">
        <v>33</v>
      </c>
      <c r="J215" s="9">
        <v>511</v>
      </c>
      <c r="K215" t="s">
        <v>1202</v>
      </c>
    </row>
    <row r="216" spans="1:11" x14ac:dyDescent="0.35">
      <c r="A216" s="9" t="s">
        <v>1384</v>
      </c>
      <c r="B216" s="9" t="s">
        <v>349</v>
      </c>
      <c r="C216" s="9" t="s">
        <v>585</v>
      </c>
      <c r="D216" s="158">
        <v>45473</v>
      </c>
      <c r="E216" s="9">
        <v>0</v>
      </c>
      <c r="F216" s="9">
        <v>0</v>
      </c>
      <c r="G216" s="9">
        <v>0</v>
      </c>
      <c r="H216" s="9">
        <v>9</v>
      </c>
      <c r="I216" s="9">
        <v>9</v>
      </c>
      <c r="J216" s="9">
        <v>615</v>
      </c>
      <c r="K216" t="s">
        <v>1202</v>
      </c>
    </row>
    <row r="217" spans="1:11" x14ac:dyDescent="0.35">
      <c r="A217" s="9" t="s">
        <v>1385</v>
      </c>
      <c r="B217" s="9" t="s">
        <v>1013</v>
      </c>
      <c r="C217" s="9" t="s">
        <v>585</v>
      </c>
      <c r="D217" s="158">
        <v>45473</v>
      </c>
      <c r="E217" s="9">
        <v>0</v>
      </c>
      <c r="F217" s="9">
        <v>0</v>
      </c>
      <c r="G217" s="9">
        <v>0</v>
      </c>
      <c r="H217" s="9">
        <v>0</v>
      </c>
      <c r="I217" s="9">
        <v>0</v>
      </c>
      <c r="J217" s="9">
        <v>0</v>
      </c>
      <c r="K217" t="s">
        <v>1202</v>
      </c>
    </row>
    <row r="218" spans="1:11" x14ac:dyDescent="0.35">
      <c r="A218" s="9" t="s">
        <v>2173</v>
      </c>
      <c r="B218" s="9" t="s">
        <v>489</v>
      </c>
      <c r="C218" s="9" t="s">
        <v>585</v>
      </c>
      <c r="D218" s="158">
        <v>45473</v>
      </c>
      <c r="E218" s="9">
        <v>0</v>
      </c>
      <c r="F218" s="9">
        <v>0</v>
      </c>
      <c r="G218" s="9">
        <v>0</v>
      </c>
      <c r="H218" s="9">
        <v>0</v>
      </c>
      <c r="I218" s="9">
        <v>0</v>
      </c>
      <c r="J218" s="9">
        <v>3</v>
      </c>
      <c r="K218" t="s">
        <v>1202</v>
      </c>
    </row>
    <row r="219" spans="1:11" x14ac:dyDescent="0.35">
      <c r="A219" s="9" t="s">
        <v>1386</v>
      </c>
      <c r="B219" s="9" t="s">
        <v>501</v>
      </c>
      <c r="C219" s="9" t="s">
        <v>585</v>
      </c>
      <c r="D219" s="158">
        <v>45473</v>
      </c>
      <c r="E219" s="9">
        <v>0</v>
      </c>
      <c r="F219" s="9">
        <v>0</v>
      </c>
      <c r="G219" s="9">
        <v>0</v>
      </c>
      <c r="H219" s="9">
        <v>5</v>
      </c>
      <c r="I219" s="9">
        <v>5</v>
      </c>
      <c r="J219" s="9">
        <v>1670</v>
      </c>
      <c r="K219" t="s">
        <v>1202</v>
      </c>
    </row>
    <row r="220" spans="1:11" x14ac:dyDescent="0.35">
      <c r="A220" s="9" t="s">
        <v>1387</v>
      </c>
      <c r="B220" s="9" t="s">
        <v>517</v>
      </c>
      <c r="C220" s="9" t="s">
        <v>585</v>
      </c>
      <c r="D220" s="158">
        <v>45473</v>
      </c>
      <c r="E220" s="9">
        <v>0</v>
      </c>
      <c r="F220" s="9">
        <v>0</v>
      </c>
      <c r="G220" s="9">
        <v>0</v>
      </c>
      <c r="H220" s="9">
        <v>0</v>
      </c>
      <c r="I220" s="9">
        <v>0</v>
      </c>
      <c r="J220" s="9">
        <v>6</v>
      </c>
      <c r="K220" t="s">
        <v>1202</v>
      </c>
    </row>
    <row r="221" spans="1:11" x14ac:dyDescent="0.35">
      <c r="A221" s="9" t="s">
        <v>1388</v>
      </c>
      <c r="B221" s="9" t="s">
        <v>1179</v>
      </c>
      <c r="C221" s="9" t="s">
        <v>585</v>
      </c>
      <c r="D221" s="158">
        <v>45473</v>
      </c>
      <c r="E221" s="9">
        <v>0</v>
      </c>
      <c r="F221" s="9">
        <v>0</v>
      </c>
      <c r="G221" s="9">
        <v>0</v>
      </c>
      <c r="H221" s="9">
        <v>0</v>
      </c>
      <c r="I221" s="9">
        <v>0</v>
      </c>
      <c r="J221" s="9">
        <v>71</v>
      </c>
      <c r="K221" t="s">
        <v>1202</v>
      </c>
    </row>
    <row r="222" spans="1:11" x14ac:dyDescent="0.35">
      <c r="A222" s="9" t="s">
        <v>1389</v>
      </c>
      <c r="B222" s="9" t="s">
        <v>619</v>
      </c>
      <c r="C222" s="9" t="s">
        <v>585</v>
      </c>
      <c r="D222" s="158">
        <v>45473</v>
      </c>
      <c r="E222" s="9">
        <v>0</v>
      </c>
      <c r="F222" s="9">
        <v>0</v>
      </c>
      <c r="G222" s="9">
        <v>0</v>
      </c>
      <c r="H222" s="9">
        <v>0</v>
      </c>
      <c r="I222" s="9">
        <v>0</v>
      </c>
      <c r="J222" s="9">
        <v>8</v>
      </c>
      <c r="K222" t="s">
        <v>1202</v>
      </c>
    </row>
    <row r="223" spans="1:11" x14ac:dyDescent="0.35">
      <c r="A223" s="9" t="s">
        <v>1390</v>
      </c>
      <c r="B223" s="9" t="s">
        <v>534</v>
      </c>
      <c r="C223" s="9" t="s">
        <v>585</v>
      </c>
      <c r="D223" s="158">
        <v>45473</v>
      </c>
      <c r="E223" s="9">
        <v>0</v>
      </c>
      <c r="F223" s="9">
        <v>0</v>
      </c>
      <c r="G223" s="9">
        <v>0</v>
      </c>
      <c r="H223" s="9">
        <v>21</v>
      </c>
      <c r="I223" s="9">
        <v>21</v>
      </c>
      <c r="J223" s="9">
        <v>953</v>
      </c>
      <c r="K223" t="s">
        <v>1202</v>
      </c>
    </row>
    <row r="224" spans="1:11" x14ac:dyDescent="0.35">
      <c r="A224" s="9" t="s">
        <v>1391</v>
      </c>
      <c r="B224" s="9" t="s">
        <v>932</v>
      </c>
      <c r="C224" s="9" t="s">
        <v>585</v>
      </c>
      <c r="D224" s="158">
        <v>45473</v>
      </c>
      <c r="E224" s="9">
        <v>0</v>
      </c>
      <c r="F224" s="9">
        <v>0</v>
      </c>
      <c r="G224" s="9">
        <v>0</v>
      </c>
      <c r="H224" s="9">
        <v>0</v>
      </c>
      <c r="I224" s="9">
        <v>0</v>
      </c>
      <c r="J224" s="9">
        <v>0</v>
      </c>
      <c r="K224" t="s">
        <v>1202</v>
      </c>
    </row>
    <row r="225" spans="1:11" x14ac:dyDescent="0.35">
      <c r="A225" s="9" t="s">
        <v>1392</v>
      </c>
      <c r="B225" s="9" t="s">
        <v>620</v>
      </c>
      <c r="C225" s="9" t="s">
        <v>585</v>
      </c>
      <c r="D225" s="158">
        <v>45473</v>
      </c>
      <c r="E225" s="9">
        <v>0</v>
      </c>
      <c r="F225" s="9">
        <v>0</v>
      </c>
      <c r="G225" s="9">
        <v>0</v>
      </c>
      <c r="H225" s="9">
        <v>0</v>
      </c>
      <c r="I225" s="9">
        <v>0</v>
      </c>
      <c r="J225" s="9">
        <v>7</v>
      </c>
      <c r="K225" t="s">
        <v>1202</v>
      </c>
    </row>
    <row r="226" spans="1:11" x14ac:dyDescent="0.35">
      <c r="A226" s="9" t="s">
        <v>1393</v>
      </c>
      <c r="B226" s="9" t="s">
        <v>621</v>
      </c>
      <c r="C226" s="9" t="s">
        <v>585</v>
      </c>
      <c r="D226" s="158">
        <v>45473</v>
      </c>
      <c r="E226" s="9">
        <v>0</v>
      </c>
      <c r="F226" s="9">
        <v>0</v>
      </c>
      <c r="G226" s="9">
        <v>0</v>
      </c>
      <c r="H226" s="9">
        <v>5</v>
      </c>
      <c r="I226" s="9">
        <v>5</v>
      </c>
      <c r="J226" s="9">
        <v>325</v>
      </c>
      <c r="K226" t="s">
        <v>1202</v>
      </c>
    </row>
    <row r="227" spans="1:11" x14ac:dyDescent="0.35">
      <c r="A227" s="9" t="s">
        <v>1990</v>
      </c>
      <c r="B227" s="9" t="s">
        <v>1947</v>
      </c>
      <c r="C227" s="9" t="s">
        <v>585</v>
      </c>
      <c r="D227" s="158">
        <v>45473</v>
      </c>
      <c r="E227" s="9">
        <v>0</v>
      </c>
      <c r="F227" s="9">
        <v>0</v>
      </c>
      <c r="G227" s="9">
        <v>0</v>
      </c>
      <c r="H227" s="9">
        <v>2</v>
      </c>
      <c r="I227" s="9">
        <v>2</v>
      </c>
      <c r="J227" s="9">
        <v>372</v>
      </c>
      <c r="K227" t="s">
        <v>1202</v>
      </c>
    </row>
    <row r="228" spans="1:11" x14ac:dyDescent="0.35">
      <c r="A228" s="9" t="s">
        <v>2105</v>
      </c>
      <c r="B228" s="9" t="s">
        <v>2019</v>
      </c>
      <c r="C228" s="9" t="s">
        <v>585</v>
      </c>
      <c r="D228" s="158">
        <v>45473</v>
      </c>
      <c r="E228" s="9">
        <v>0</v>
      </c>
      <c r="F228" s="9">
        <v>0</v>
      </c>
      <c r="G228" s="9">
        <v>0</v>
      </c>
      <c r="H228" s="9">
        <v>0</v>
      </c>
      <c r="I228" s="9">
        <v>0</v>
      </c>
      <c r="J228" s="9">
        <v>1</v>
      </c>
      <c r="K228" t="s">
        <v>1202</v>
      </c>
    </row>
    <row r="229" spans="1:11" x14ac:dyDescent="0.35">
      <c r="A229" s="9" t="s">
        <v>2106</v>
      </c>
      <c r="B229" s="9" t="s">
        <v>2023</v>
      </c>
      <c r="C229" s="9" t="s">
        <v>585</v>
      </c>
      <c r="D229" s="158">
        <v>45473</v>
      </c>
      <c r="E229" s="9">
        <v>0</v>
      </c>
      <c r="F229" s="9">
        <v>0</v>
      </c>
      <c r="G229" s="9">
        <v>0</v>
      </c>
      <c r="H229" s="9">
        <v>0</v>
      </c>
      <c r="I229" s="9">
        <v>0</v>
      </c>
      <c r="J229" s="9">
        <v>6</v>
      </c>
      <c r="K229" t="s">
        <v>1202</v>
      </c>
    </row>
    <row r="230" spans="1:11" x14ac:dyDescent="0.35">
      <c r="A230" s="9" t="s">
        <v>2174</v>
      </c>
      <c r="B230" s="9" t="s">
        <v>2175</v>
      </c>
      <c r="C230" s="9" t="s">
        <v>585</v>
      </c>
      <c r="D230" s="158">
        <v>45473</v>
      </c>
      <c r="E230" s="9">
        <v>0</v>
      </c>
      <c r="F230" s="9">
        <v>0</v>
      </c>
      <c r="G230" s="9">
        <v>0</v>
      </c>
      <c r="H230" s="9">
        <v>1</v>
      </c>
      <c r="I230" s="9">
        <v>1</v>
      </c>
      <c r="J230" s="9">
        <v>96</v>
      </c>
      <c r="K230" t="s">
        <v>1202</v>
      </c>
    </row>
    <row r="231" spans="1:11" x14ac:dyDescent="0.35">
      <c r="A231" s="9" t="s">
        <v>1394</v>
      </c>
      <c r="B231" s="9" t="s">
        <v>353</v>
      </c>
      <c r="C231" s="9" t="s">
        <v>585</v>
      </c>
      <c r="D231" s="158">
        <v>45473</v>
      </c>
      <c r="E231" s="9">
        <v>0</v>
      </c>
      <c r="F231" s="9">
        <v>0</v>
      </c>
      <c r="G231" s="9">
        <v>0</v>
      </c>
      <c r="H231" s="9">
        <v>17</v>
      </c>
      <c r="I231" s="9">
        <v>17</v>
      </c>
      <c r="J231" s="9">
        <v>742</v>
      </c>
      <c r="K231" t="s">
        <v>1202</v>
      </c>
    </row>
    <row r="232" spans="1:11" x14ac:dyDescent="0.35">
      <c r="A232" s="9" t="s">
        <v>1395</v>
      </c>
      <c r="B232" s="9" t="s">
        <v>354</v>
      </c>
      <c r="C232" s="9" t="s">
        <v>585</v>
      </c>
      <c r="D232" s="158">
        <v>45473</v>
      </c>
      <c r="E232" s="9">
        <v>0</v>
      </c>
      <c r="F232" s="9">
        <v>0</v>
      </c>
      <c r="G232" s="9">
        <v>0</v>
      </c>
      <c r="H232" s="9">
        <v>0</v>
      </c>
      <c r="I232" s="9">
        <v>0</v>
      </c>
      <c r="J232" s="9">
        <v>15</v>
      </c>
      <c r="K232" t="s">
        <v>1202</v>
      </c>
    </row>
    <row r="233" spans="1:11" x14ac:dyDescent="0.35">
      <c r="A233" s="9" t="s">
        <v>1991</v>
      </c>
      <c r="B233" s="9" t="s">
        <v>1949</v>
      </c>
      <c r="C233" s="9" t="s">
        <v>585</v>
      </c>
      <c r="D233" s="158">
        <v>45473</v>
      </c>
      <c r="E233" s="9">
        <v>0</v>
      </c>
      <c r="F233" s="9">
        <v>0</v>
      </c>
      <c r="G233" s="9">
        <v>0</v>
      </c>
      <c r="H233" s="9">
        <v>0</v>
      </c>
      <c r="I233" s="9">
        <v>0</v>
      </c>
      <c r="J233" s="9">
        <v>0</v>
      </c>
      <c r="K233" t="s">
        <v>1202</v>
      </c>
    </row>
    <row r="234" spans="1:11" x14ac:dyDescent="0.35">
      <c r="A234" s="9" t="s">
        <v>1396</v>
      </c>
      <c r="B234" s="9" t="s">
        <v>1152</v>
      </c>
      <c r="C234" s="9" t="s">
        <v>585</v>
      </c>
      <c r="D234" s="158">
        <v>45473</v>
      </c>
      <c r="E234" s="9">
        <v>0</v>
      </c>
      <c r="F234" s="9">
        <v>0</v>
      </c>
      <c r="G234" s="9">
        <v>0</v>
      </c>
      <c r="H234" s="9">
        <v>0</v>
      </c>
      <c r="I234" s="9">
        <v>0</v>
      </c>
      <c r="J234" s="9">
        <v>0</v>
      </c>
      <c r="K234" t="s">
        <v>1202</v>
      </c>
    </row>
    <row r="235" spans="1:11" x14ac:dyDescent="0.35">
      <c r="A235" s="9" t="s">
        <v>1397</v>
      </c>
      <c r="B235" s="9" t="s">
        <v>356</v>
      </c>
      <c r="C235" s="9" t="s">
        <v>585</v>
      </c>
      <c r="D235" s="158">
        <v>45473</v>
      </c>
      <c r="E235" s="9">
        <v>0</v>
      </c>
      <c r="F235" s="9">
        <v>0</v>
      </c>
      <c r="G235" s="9">
        <v>0</v>
      </c>
      <c r="H235" s="9">
        <v>14</v>
      </c>
      <c r="I235" s="9">
        <v>14</v>
      </c>
      <c r="J235" s="9">
        <v>732</v>
      </c>
      <c r="K235" t="s">
        <v>1202</v>
      </c>
    </row>
    <row r="236" spans="1:11" x14ac:dyDescent="0.35">
      <c r="A236" s="9" t="s">
        <v>1398</v>
      </c>
      <c r="B236" s="9" t="s">
        <v>357</v>
      </c>
      <c r="C236" s="9" t="s">
        <v>585</v>
      </c>
      <c r="D236" s="158">
        <v>45473</v>
      </c>
      <c r="E236" s="9">
        <v>0</v>
      </c>
      <c r="F236" s="9">
        <v>0</v>
      </c>
      <c r="G236" s="9">
        <v>0</v>
      </c>
      <c r="H236" s="9">
        <v>0</v>
      </c>
      <c r="I236" s="9">
        <v>0</v>
      </c>
      <c r="J236" s="9">
        <v>19</v>
      </c>
      <c r="K236" t="s">
        <v>1202</v>
      </c>
    </row>
    <row r="237" spans="1:11" x14ac:dyDescent="0.35">
      <c r="A237" s="9" t="s">
        <v>1399</v>
      </c>
      <c r="B237" s="9" t="s">
        <v>358</v>
      </c>
      <c r="C237" s="9" t="s">
        <v>585</v>
      </c>
      <c r="D237" s="158">
        <v>45473</v>
      </c>
      <c r="E237" s="9">
        <v>0</v>
      </c>
      <c r="F237" s="9">
        <v>0</v>
      </c>
      <c r="G237" s="9">
        <v>0</v>
      </c>
      <c r="H237" s="9">
        <v>15</v>
      </c>
      <c r="I237" s="9">
        <v>15</v>
      </c>
      <c r="J237" s="9">
        <v>830</v>
      </c>
      <c r="K237" t="s">
        <v>1202</v>
      </c>
    </row>
    <row r="238" spans="1:11" x14ac:dyDescent="0.35">
      <c r="A238" s="9" t="s">
        <v>2092</v>
      </c>
      <c r="B238" s="9" t="s">
        <v>691</v>
      </c>
      <c r="C238" s="9" t="s">
        <v>585</v>
      </c>
      <c r="D238" s="158">
        <v>45473</v>
      </c>
      <c r="E238" s="9">
        <v>0</v>
      </c>
      <c r="F238" s="9">
        <v>0</v>
      </c>
      <c r="G238" s="9">
        <v>0</v>
      </c>
      <c r="H238" s="9">
        <v>0</v>
      </c>
      <c r="I238" s="9">
        <v>0</v>
      </c>
      <c r="J238" s="9">
        <v>0</v>
      </c>
      <c r="K238" t="s">
        <v>1202</v>
      </c>
    </row>
    <row r="239" spans="1:11" x14ac:dyDescent="0.35">
      <c r="A239" s="9" t="s">
        <v>1400</v>
      </c>
      <c r="B239" s="9" t="s">
        <v>362</v>
      </c>
      <c r="C239" s="9" t="s">
        <v>585</v>
      </c>
      <c r="D239" s="158">
        <v>45473</v>
      </c>
      <c r="E239" s="9">
        <v>0</v>
      </c>
      <c r="F239" s="9">
        <v>0</v>
      </c>
      <c r="G239" s="9">
        <v>0</v>
      </c>
      <c r="H239" s="9">
        <v>0</v>
      </c>
      <c r="I239" s="9">
        <v>0</v>
      </c>
      <c r="J239" s="9">
        <v>2</v>
      </c>
      <c r="K239" t="s">
        <v>1202</v>
      </c>
    </row>
    <row r="240" spans="1:11" x14ac:dyDescent="0.35">
      <c r="A240" s="9" t="s">
        <v>1401</v>
      </c>
      <c r="B240" s="9" t="s">
        <v>363</v>
      </c>
      <c r="C240" s="9" t="s">
        <v>585</v>
      </c>
      <c r="D240" s="158">
        <v>45473</v>
      </c>
      <c r="E240" s="9">
        <v>0</v>
      </c>
      <c r="F240" s="9">
        <v>0</v>
      </c>
      <c r="G240" s="9">
        <v>0</v>
      </c>
      <c r="H240" s="9">
        <v>7</v>
      </c>
      <c r="I240" s="9">
        <v>7</v>
      </c>
      <c r="J240" s="9">
        <v>340</v>
      </c>
      <c r="K240" t="s">
        <v>1202</v>
      </c>
    </row>
    <row r="241" spans="1:11" x14ac:dyDescent="0.35">
      <c r="A241" s="9" t="s">
        <v>1402</v>
      </c>
      <c r="B241" s="9" t="s">
        <v>364</v>
      </c>
      <c r="C241" s="9" t="s">
        <v>585</v>
      </c>
      <c r="D241" s="158">
        <v>45473</v>
      </c>
      <c r="E241" s="9">
        <v>0</v>
      </c>
      <c r="F241" s="9">
        <v>0</v>
      </c>
      <c r="G241" s="9">
        <v>0</v>
      </c>
      <c r="H241" s="9">
        <v>7</v>
      </c>
      <c r="I241" s="9">
        <v>7</v>
      </c>
      <c r="J241" s="9">
        <v>546</v>
      </c>
      <c r="K241" t="s">
        <v>1202</v>
      </c>
    </row>
    <row r="242" spans="1:11" x14ac:dyDescent="0.35">
      <c r="A242" s="9" t="s">
        <v>1403</v>
      </c>
      <c r="B242" s="9" t="s">
        <v>365</v>
      </c>
      <c r="C242" s="9" t="s">
        <v>585</v>
      </c>
      <c r="D242" s="158">
        <v>45473</v>
      </c>
      <c r="E242" s="9">
        <v>0</v>
      </c>
      <c r="F242" s="9">
        <v>0</v>
      </c>
      <c r="G242" s="9">
        <v>0</v>
      </c>
      <c r="H242" s="9">
        <v>28</v>
      </c>
      <c r="I242" s="9">
        <v>28</v>
      </c>
      <c r="J242" s="9">
        <v>1004</v>
      </c>
      <c r="K242" t="s">
        <v>1202</v>
      </c>
    </row>
    <row r="243" spans="1:11" x14ac:dyDescent="0.35">
      <c r="A243" s="9" t="s">
        <v>1404</v>
      </c>
      <c r="B243" s="9" t="s">
        <v>366</v>
      </c>
      <c r="C243" s="9" t="s">
        <v>585</v>
      </c>
      <c r="D243" s="158">
        <v>45473</v>
      </c>
      <c r="E243" s="9">
        <v>0</v>
      </c>
      <c r="F243" s="9">
        <v>0</v>
      </c>
      <c r="G243" s="9">
        <v>0</v>
      </c>
      <c r="H243" s="9">
        <v>33</v>
      </c>
      <c r="I243" s="9">
        <v>33</v>
      </c>
      <c r="J243" s="9">
        <v>1588</v>
      </c>
      <c r="K243" t="s">
        <v>1202</v>
      </c>
    </row>
    <row r="244" spans="1:11" x14ac:dyDescent="0.35">
      <c r="A244" s="9" t="s">
        <v>1405</v>
      </c>
      <c r="B244" s="9" t="s">
        <v>367</v>
      </c>
      <c r="C244" s="9" t="s">
        <v>585</v>
      </c>
      <c r="D244" s="158">
        <v>45473</v>
      </c>
      <c r="E244" s="9">
        <v>0</v>
      </c>
      <c r="F244" s="9">
        <v>0</v>
      </c>
      <c r="G244" s="9">
        <v>0</v>
      </c>
      <c r="H244" s="9">
        <v>18</v>
      </c>
      <c r="I244" s="9">
        <v>18</v>
      </c>
      <c r="J244" s="9">
        <v>711</v>
      </c>
      <c r="K244" t="s">
        <v>1202</v>
      </c>
    </row>
    <row r="245" spans="1:11" x14ac:dyDescent="0.35">
      <c r="A245" s="9" t="s">
        <v>1406</v>
      </c>
      <c r="B245" s="9" t="s">
        <v>368</v>
      </c>
      <c r="C245" s="9" t="s">
        <v>585</v>
      </c>
      <c r="D245" s="158">
        <v>45473</v>
      </c>
      <c r="E245" s="9">
        <v>0</v>
      </c>
      <c r="F245" s="9">
        <v>0</v>
      </c>
      <c r="G245" s="9">
        <v>0</v>
      </c>
      <c r="H245" s="9">
        <v>6</v>
      </c>
      <c r="I245" s="9">
        <v>6</v>
      </c>
      <c r="J245" s="9">
        <v>638</v>
      </c>
      <c r="K245" t="s">
        <v>1202</v>
      </c>
    </row>
    <row r="246" spans="1:11" x14ac:dyDescent="0.35">
      <c r="A246" s="9" t="s">
        <v>1407</v>
      </c>
      <c r="B246" s="9" t="s">
        <v>369</v>
      </c>
      <c r="C246" s="9" t="s">
        <v>585</v>
      </c>
      <c r="D246" s="158">
        <v>45473</v>
      </c>
      <c r="E246" s="9">
        <v>0</v>
      </c>
      <c r="F246" s="9">
        <v>0</v>
      </c>
      <c r="G246" s="9">
        <v>0</v>
      </c>
      <c r="H246" s="9">
        <v>0</v>
      </c>
      <c r="I246" s="9">
        <v>0</v>
      </c>
      <c r="J246" s="9">
        <v>16</v>
      </c>
      <c r="K246" t="s">
        <v>1202</v>
      </c>
    </row>
    <row r="247" spans="1:11" x14ac:dyDescent="0.35">
      <c r="A247" s="9" t="s">
        <v>1408</v>
      </c>
      <c r="B247" s="9" t="s">
        <v>370</v>
      </c>
      <c r="C247" s="9" t="s">
        <v>585</v>
      </c>
      <c r="D247" s="158">
        <v>45473</v>
      </c>
      <c r="E247" s="9">
        <v>0</v>
      </c>
      <c r="F247" s="9">
        <v>0</v>
      </c>
      <c r="G247" s="9">
        <v>0</v>
      </c>
      <c r="H247" s="9">
        <v>1</v>
      </c>
      <c r="I247" s="9">
        <v>1</v>
      </c>
      <c r="J247" s="9">
        <v>1136</v>
      </c>
      <c r="K247" t="s">
        <v>1202</v>
      </c>
    </row>
    <row r="248" spans="1:11" x14ac:dyDescent="0.35">
      <c r="A248" s="9" t="s">
        <v>1409</v>
      </c>
      <c r="B248" s="9" t="s">
        <v>372</v>
      </c>
      <c r="C248" s="9" t="s">
        <v>585</v>
      </c>
      <c r="D248" s="158">
        <v>45473</v>
      </c>
      <c r="E248" s="9">
        <v>0</v>
      </c>
      <c r="F248" s="9">
        <v>0</v>
      </c>
      <c r="G248" s="9">
        <v>0</v>
      </c>
      <c r="H248" s="9">
        <v>30</v>
      </c>
      <c r="I248" s="9">
        <v>30</v>
      </c>
      <c r="J248" s="9">
        <v>793</v>
      </c>
      <c r="K248" t="s">
        <v>1202</v>
      </c>
    </row>
    <row r="249" spans="1:11" x14ac:dyDescent="0.35">
      <c r="A249" s="9" t="s">
        <v>1410</v>
      </c>
      <c r="B249" s="9" t="s">
        <v>374</v>
      </c>
      <c r="C249" s="9" t="s">
        <v>585</v>
      </c>
      <c r="D249" s="158">
        <v>45473</v>
      </c>
      <c r="E249" s="9">
        <v>0</v>
      </c>
      <c r="F249" s="9">
        <v>0</v>
      </c>
      <c r="G249" s="9">
        <v>0</v>
      </c>
      <c r="H249" s="9">
        <v>6</v>
      </c>
      <c r="I249" s="9">
        <v>6</v>
      </c>
      <c r="J249" s="9">
        <v>446</v>
      </c>
      <c r="K249" t="s">
        <v>1202</v>
      </c>
    </row>
    <row r="250" spans="1:11" x14ac:dyDescent="0.35">
      <c r="A250" s="9" t="s">
        <v>1411</v>
      </c>
      <c r="B250" s="9" t="s">
        <v>493</v>
      </c>
      <c r="C250" s="9" t="s">
        <v>585</v>
      </c>
      <c r="D250" s="158">
        <v>45473</v>
      </c>
      <c r="E250" s="9">
        <v>0</v>
      </c>
      <c r="F250" s="9">
        <v>0</v>
      </c>
      <c r="G250" s="9">
        <v>0</v>
      </c>
      <c r="H250" s="9">
        <v>7</v>
      </c>
      <c r="I250" s="9">
        <v>7</v>
      </c>
      <c r="J250" s="9">
        <v>862</v>
      </c>
      <c r="K250" t="s">
        <v>1202</v>
      </c>
    </row>
    <row r="251" spans="1:11" x14ac:dyDescent="0.35">
      <c r="A251" s="9" t="s">
        <v>1412</v>
      </c>
      <c r="B251" s="9" t="s">
        <v>506</v>
      </c>
      <c r="C251" s="9" t="s">
        <v>585</v>
      </c>
      <c r="D251" s="158">
        <v>45473</v>
      </c>
      <c r="E251" s="9">
        <v>0</v>
      </c>
      <c r="F251" s="9">
        <v>0</v>
      </c>
      <c r="G251" s="9">
        <v>0</v>
      </c>
      <c r="H251" s="9">
        <v>1</v>
      </c>
      <c r="I251" s="9">
        <v>1</v>
      </c>
      <c r="J251" s="9">
        <v>359</v>
      </c>
      <c r="K251" t="s">
        <v>1202</v>
      </c>
    </row>
    <row r="252" spans="1:11" x14ac:dyDescent="0.35">
      <c r="A252" s="9" t="s">
        <v>2176</v>
      </c>
      <c r="B252" s="9" t="s">
        <v>2177</v>
      </c>
      <c r="C252" s="9" t="s">
        <v>585</v>
      </c>
      <c r="D252" s="158">
        <v>45473</v>
      </c>
      <c r="E252" s="9">
        <v>0</v>
      </c>
      <c r="F252" s="9">
        <v>0</v>
      </c>
      <c r="G252" s="9">
        <v>0</v>
      </c>
      <c r="H252" s="9">
        <v>0</v>
      </c>
      <c r="I252" s="9">
        <v>0</v>
      </c>
      <c r="J252" s="9">
        <v>0</v>
      </c>
      <c r="K252" t="s">
        <v>1202</v>
      </c>
    </row>
    <row r="253" spans="1:11" x14ac:dyDescent="0.35">
      <c r="A253" s="9" t="s">
        <v>1413</v>
      </c>
      <c r="B253" s="9" t="s">
        <v>515</v>
      </c>
      <c r="C253" s="9" t="s">
        <v>585</v>
      </c>
      <c r="D253" s="158">
        <v>45473</v>
      </c>
      <c r="E253" s="9">
        <v>0</v>
      </c>
      <c r="F253" s="9">
        <v>0</v>
      </c>
      <c r="G253" s="9">
        <v>0</v>
      </c>
      <c r="H253" s="9">
        <v>10</v>
      </c>
      <c r="I253" s="9">
        <v>10</v>
      </c>
      <c r="J253" s="9">
        <v>829</v>
      </c>
      <c r="K253" t="s">
        <v>1202</v>
      </c>
    </row>
    <row r="254" spans="1:11" x14ac:dyDescent="0.35">
      <c r="A254" s="9" t="s">
        <v>2178</v>
      </c>
      <c r="B254" s="9" t="s">
        <v>2007</v>
      </c>
      <c r="C254" s="9" t="s">
        <v>585</v>
      </c>
      <c r="D254" s="158">
        <v>45473</v>
      </c>
      <c r="E254" s="9">
        <v>0</v>
      </c>
      <c r="F254" s="9">
        <v>0</v>
      </c>
      <c r="G254" s="9">
        <v>0</v>
      </c>
      <c r="H254" s="9">
        <v>0</v>
      </c>
      <c r="I254" s="9">
        <v>0</v>
      </c>
      <c r="J254" s="9">
        <v>0</v>
      </c>
      <c r="K254" t="s">
        <v>1202</v>
      </c>
    </row>
    <row r="255" spans="1:11" x14ac:dyDescent="0.35">
      <c r="A255" s="9" t="s">
        <v>1414</v>
      </c>
      <c r="B255" s="9" t="s">
        <v>1189</v>
      </c>
      <c r="C255" s="9" t="s">
        <v>585</v>
      </c>
      <c r="D255" s="158">
        <v>45473</v>
      </c>
      <c r="E255" s="9">
        <v>1</v>
      </c>
      <c r="F255" s="9">
        <v>1</v>
      </c>
      <c r="G255" s="9">
        <v>2</v>
      </c>
      <c r="H255" s="9">
        <v>0</v>
      </c>
      <c r="I255" s="9">
        <v>2</v>
      </c>
      <c r="J255" s="9">
        <v>342</v>
      </c>
      <c r="K255" t="s">
        <v>1202</v>
      </c>
    </row>
    <row r="256" spans="1:11" x14ac:dyDescent="0.35">
      <c r="A256" s="9" t="s">
        <v>2179</v>
      </c>
      <c r="B256" s="9" t="s">
        <v>2180</v>
      </c>
      <c r="C256" s="9" t="s">
        <v>585</v>
      </c>
      <c r="D256" s="158">
        <v>45473</v>
      </c>
      <c r="E256" s="9">
        <v>0</v>
      </c>
      <c r="F256" s="9">
        <v>0</v>
      </c>
      <c r="G256" s="9">
        <v>0</v>
      </c>
      <c r="H256" s="9">
        <v>0</v>
      </c>
      <c r="I256" s="9">
        <v>0</v>
      </c>
      <c r="J256" s="9">
        <v>803</v>
      </c>
      <c r="K256" t="s">
        <v>1202</v>
      </c>
    </row>
    <row r="257" spans="1:11" x14ac:dyDescent="0.35">
      <c r="A257" s="9" t="s">
        <v>2181</v>
      </c>
      <c r="B257" s="9" t="s">
        <v>2182</v>
      </c>
      <c r="C257" s="9" t="s">
        <v>585</v>
      </c>
      <c r="D257" s="158">
        <v>45473</v>
      </c>
      <c r="E257" s="9">
        <v>0</v>
      </c>
      <c r="F257" s="9">
        <v>0</v>
      </c>
      <c r="G257" s="9">
        <v>0</v>
      </c>
      <c r="H257" s="9">
        <v>0</v>
      </c>
      <c r="I257" s="9">
        <v>0</v>
      </c>
      <c r="J257" s="9">
        <v>1274</v>
      </c>
      <c r="K257" t="s">
        <v>1202</v>
      </c>
    </row>
    <row r="258" spans="1:11" x14ac:dyDescent="0.35">
      <c r="A258" s="9" t="s">
        <v>1415</v>
      </c>
      <c r="B258" s="9" t="s">
        <v>623</v>
      </c>
      <c r="C258" s="9" t="s">
        <v>585</v>
      </c>
      <c r="D258" s="158">
        <v>45473</v>
      </c>
      <c r="E258" s="9">
        <v>0</v>
      </c>
      <c r="F258" s="9">
        <v>0</v>
      </c>
      <c r="G258" s="9">
        <v>0</v>
      </c>
      <c r="H258" s="9">
        <v>8</v>
      </c>
      <c r="I258" s="9">
        <v>8</v>
      </c>
      <c r="J258" s="9">
        <v>456</v>
      </c>
      <c r="K258" t="s">
        <v>1202</v>
      </c>
    </row>
    <row r="259" spans="1:11" x14ac:dyDescent="0.35">
      <c r="A259" s="9" t="s">
        <v>1416</v>
      </c>
      <c r="B259" s="9" t="s">
        <v>379</v>
      </c>
      <c r="C259" s="9" t="s">
        <v>585</v>
      </c>
      <c r="D259" s="158">
        <v>45473</v>
      </c>
      <c r="E259" s="9">
        <v>0</v>
      </c>
      <c r="F259" s="9">
        <v>0</v>
      </c>
      <c r="G259" s="9">
        <v>0</v>
      </c>
      <c r="H259" s="9">
        <v>0</v>
      </c>
      <c r="I259" s="9">
        <v>0</v>
      </c>
      <c r="J259" s="9">
        <v>7</v>
      </c>
      <c r="K259" t="s">
        <v>1202</v>
      </c>
    </row>
    <row r="260" spans="1:11" x14ac:dyDescent="0.35">
      <c r="A260" s="9" t="s">
        <v>1992</v>
      </c>
      <c r="B260" s="9" t="s">
        <v>1485</v>
      </c>
      <c r="C260" s="9" t="s">
        <v>585</v>
      </c>
      <c r="D260" s="158">
        <v>45473</v>
      </c>
      <c r="E260" s="9">
        <v>0</v>
      </c>
      <c r="F260" s="9">
        <v>0</v>
      </c>
      <c r="G260" s="9">
        <v>0</v>
      </c>
      <c r="H260" s="9">
        <v>2</v>
      </c>
      <c r="I260" s="9">
        <v>2</v>
      </c>
      <c r="J260" s="9">
        <v>1159</v>
      </c>
      <c r="K260" t="s">
        <v>1202</v>
      </c>
    </row>
    <row r="261" spans="1:11" x14ac:dyDescent="0.35">
      <c r="A261" s="9" t="s">
        <v>1417</v>
      </c>
      <c r="B261" s="9" t="s">
        <v>381</v>
      </c>
      <c r="C261" s="9" t="s">
        <v>585</v>
      </c>
      <c r="D261" s="158">
        <v>45473</v>
      </c>
      <c r="E261" s="9">
        <v>0</v>
      </c>
      <c r="F261" s="9">
        <v>0</v>
      </c>
      <c r="G261" s="9">
        <v>0</v>
      </c>
      <c r="H261" s="9">
        <v>3</v>
      </c>
      <c r="I261" s="9">
        <v>3</v>
      </c>
      <c r="J261" s="9">
        <v>17</v>
      </c>
      <c r="K261" t="s">
        <v>1202</v>
      </c>
    </row>
    <row r="262" spans="1:11" x14ac:dyDescent="0.35">
      <c r="A262" s="9" t="s">
        <v>1418</v>
      </c>
      <c r="B262" s="9" t="s">
        <v>748</v>
      </c>
      <c r="C262" s="9" t="s">
        <v>585</v>
      </c>
      <c r="D262" s="158">
        <v>45473</v>
      </c>
      <c r="E262" s="9">
        <v>0</v>
      </c>
      <c r="F262" s="9">
        <v>0</v>
      </c>
      <c r="G262" s="9">
        <v>0</v>
      </c>
      <c r="H262" s="9">
        <v>0</v>
      </c>
      <c r="I262" s="9">
        <v>0</v>
      </c>
      <c r="J262" s="9">
        <v>0</v>
      </c>
      <c r="K262" t="s">
        <v>1202</v>
      </c>
    </row>
    <row r="263" spans="1:11" x14ac:dyDescent="0.35">
      <c r="A263" s="9" t="s">
        <v>1993</v>
      </c>
      <c r="B263" s="9" t="s">
        <v>1903</v>
      </c>
      <c r="C263" s="9" t="s">
        <v>585</v>
      </c>
      <c r="D263" s="158">
        <v>45473</v>
      </c>
      <c r="E263" s="9">
        <v>0</v>
      </c>
      <c r="F263" s="9">
        <v>0</v>
      </c>
      <c r="G263" s="9">
        <v>0</v>
      </c>
      <c r="H263" s="9">
        <v>1</v>
      </c>
      <c r="I263" s="9">
        <v>1</v>
      </c>
      <c r="J263" s="9">
        <v>103</v>
      </c>
      <c r="K263" t="s">
        <v>1202</v>
      </c>
    </row>
    <row r="264" spans="1:11" x14ac:dyDescent="0.35">
      <c r="A264" s="9" t="s">
        <v>1419</v>
      </c>
      <c r="B264" s="9" t="s">
        <v>499</v>
      </c>
      <c r="C264" s="9" t="s">
        <v>585</v>
      </c>
      <c r="D264" s="158">
        <v>45473</v>
      </c>
      <c r="E264" s="9">
        <v>0</v>
      </c>
      <c r="F264" s="9">
        <v>0</v>
      </c>
      <c r="G264" s="9">
        <v>0</v>
      </c>
      <c r="H264" s="9">
        <v>0</v>
      </c>
      <c r="I264" s="9">
        <v>0</v>
      </c>
      <c r="J264" s="9">
        <v>178</v>
      </c>
      <c r="K264" t="s">
        <v>1202</v>
      </c>
    </row>
    <row r="265" spans="1:11" x14ac:dyDescent="0.35">
      <c r="A265" s="9" t="s">
        <v>1420</v>
      </c>
      <c r="B265" s="9" t="s">
        <v>498</v>
      </c>
      <c r="C265" s="9" t="s">
        <v>585</v>
      </c>
      <c r="D265" s="158">
        <v>45473</v>
      </c>
      <c r="E265" s="9">
        <v>0</v>
      </c>
      <c r="F265" s="9">
        <v>0</v>
      </c>
      <c r="G265" s="9">
        <v>0</v>
      </c>
      <c r="H265" s="9">
        <v>2</v>
      </c>
      <c r="I265" s="9">
        <v>2</v>
      </c>
      <c r="J265" s="9">
        <v>1720</v>
      </c>
      <c r="K265" t="s">
        <v>1202</v>
      </c>
    </row>
    <row r="266" spans="1:11" x14ac:dyDescent="0.35">
      <c r="A266" s="9" t="s">
        <v>1421</v>
      </c>
      <c r="B266" s="9" t="s">
        <v>500</v>
      </c>
      <c r="C266" s="9" t="s">
        <v>585</v>
      </c>
      <c r="D266" s="158">
        <v>45473</v>
      </c>
      <c r="E266" s="9">
        <v>0</v>
      </c>
      <c r="F266" s="9">
        <v>0</v>
      </c>
      <c r="G266" s="9">
        <v>0</v>
      </c>
      <c r="H266" s="9">
        <v>0</v>
      </c>
      <c r="I266" s="9">
        <v>0</v>
      </c>
      <c r="J266" s="9">
        <v>10</v>
      </c>
      <c r="K266" t="s">
        <v>1202</v>
      </c>
    </row>
    <row r="267" spans="1:11" x14ac:dyDescent="0.35">
      <c r="A267" s="9" t="s">
        <v>2107</v>
      </c>
      <c r="B267" s="9" t="s">
        <v>2068</v>
      </c>
      <c r="C267" s="9" t="s">
        <v>585</v>
      </c>
      <c r="D267" s="158">
        <v>45473</v>
      </c>
      <c r="E267" s="9">
        <v>0</v>
      </c>
      <c r="F267" s="9">
        <v>0</v>
      </c>
      <c r="G267" s="9">
        <v>0</v>
      </c>
      <c r="H267" s="9">
        <v>0</v>
      </c>
      <c r="I267" s="9">
        <v>0</v>
      </c>
      <c r="J267" s="9">
        <v>61</v>
      </c>
      <c r="K267" t="s">
        <v>1202</v>
      </c>
    </row>
    <row r="268" spans="1:11" x14ac:dyDescent="0.35">
      <c r="A268" s="9" t="s">
        <v>2183</v>
      </c>
      <c r="B268" s="9" t="s">
        <v>2184</v>
      </c>
      <c r="C268" s="9" t="s">
        <v>585</v>
      </c>
      <c r="D268" s="158">
        <v>45473</v>
      </c>
      <c r="E268" s="9">
        <v>0</v>
      </c>
      <c r="F268" s="9">
        <v>0</v>
      </c>
      <c r="G268" s="9">
        <v>0</v>
      </c>
      <c r="H268" s="9">
        <v>0</v>
      </c>
      <c r="I268" s="9">
        <v>0</v>
      </c>
      <c r="J268" s="9">
        <v>6</v>
      </c>
      <c r="K268" t="s">
        <v>1202</v>
      </c>
    </row>
    <row r="269" spans="1:11" x14ac:dyDescent="0.35">
      <c r="A269" s="9" t="s">
        <v>1422</v>
      </c>
      <c r="B269" s="9" t="s">
        <v>533</v>
      </c>
      <c r="C269" s="9" t="s">
        <v>585</v>
      </c>
      <c r="D269" s="158">
        <v>45473</v>
      </c>
      <c r="E269" s="9">
        <v>0</v>
      </c>
      <c r="F269" s="9">
        <v>0</v>
      </c>
      <c r="G269" s="9">
        <v>0</v>
      </c>
      <c r="H269" s="9">
        <v>34</v>
      </c>
      <c r="I269" s="9">
        <v>34</v>
      </c>
      <c r="J269" s="9">
        <v>177</v>
      </c>
      <c r="K269" t="s">
        <v>1202</v>
      </c>
    </row>
    <row r="270" spans="1:11" x14ac:dyDescent="0.35">
      <c r="A270" s="9" t="s">
        <v>1423</v>
      </c>
      <c r="B270" s="9" t="s">
        <v>386</v>
      </c>
      <c r="C270" s="9" t="s">
        <v>585</v>
      </c>
      <c r="D270" s="158">
        <v>45473</v>
      </c>
      <c r="E270" s="9">
        <v>0</v>
      </c>
      <c r="F270" s="9">
        <v>5</v>
      </c>
      <c r="G270" s="9">
        <v>5</v>
      </c>
      <c r="H270" s="9">
        <v>4</v>
      </c>
      <c r="I270" s="9">
        <v>9</v>
      </c>
      <c r="J270" s="9">
        <v>1131</v>
      </c>
      <c r="K270" t="s">
        <v>1202</v>
      </c>
    </row>
    <row r="271" spans="1:11" x14ac:dyDescent="0.35">
      <c r="A271" s="9" t="s">
        <v>1424</v>
      </c>
      <c r="B271" s="9" t="s">
        <v>388</v>
      </c>
      <c r="C271" s="9" t="s">
        <v>585</v>
      </c>
      <c r="D271" s="158">
        <v>45473</v>
      </c>
      <c r="E271" s="9">
        <v>0</v>
      </c>
      <c r="F271" s="9">
        <v>0</v>
      </c>
      <c r="G271" s="9">
        <v>0</v>
      </c>
      <c r="H271" s="9">
        <v>0</v>
      </c>
      <c r="I271" s="9">
        <v>0</v>
      </c>
      <c r="J271" s="9">
        <v>13</v>
      </c>
      <c r="K271" t="s">
        <v>1202</v>
      </c>
    </row>
    <row r="272" spans="1:11" x14ac:dyDescent="0.35">
      <c r="A272" s="9" t="s">
        <v>1425</v>
      </c>
      <c r="B272" s="9" t="s">
        <v>389</v>
      </c>
      <c r="C272" s="9" t="s">
        <v>585</v>
      </c>
      <c r="D272" s="158">
        <v>45473</v>
      </c>
      <c r="E272" s="9">
        <v>0</v>
      </c>
      <c r="F272" s="9">
        <v>0</v>
      </c>
      <c r="G272" s="9">
        <v>0</v>
      </c>
      <c r="H272" s="9">
        <v>0</v>
      </c>
      <c r="I272" s="9">
        <v>0</v>
      </c>
      <c r="J272" s="9">
        <v>38</v>
      </c>
      <c r="K272" t="s">
        <v>1202</v>
      </c>
    </row>
    <row r="273" spans="1:11" x14ac:dyDescent="0.35">
      <c r="A273" s="9" t="s">
        <v>1426</v>
      </c>
      <c r="B273" s="9" t="s">
        <v>503</v>
      </c>
      <c r="C273" s="9" t="s">
        <v>585</v>
      </c>
      <c r="D273" s="158">
        <v>45473</v>
      </c>
      <c r="E273" s="9">
        <v>0</v>
      </c>
      <c r="F273" s="9">
        <v>1</v>
      </c>
      <c r="G273" s="9">
        <v>1</v>
      </c>
      <c r="H273" s="9">
        <v>0</v>
      </c>
      <c r="I273" s="9">
        <v>1</v>
      </c>
      <c r="J273" s="9">
        <v>925</v>
      </c>
      <c r="K273" t="s">
        <v>1202</v>
      </c>
    </row>
    <row r="274" spans="1:11" x14ac:dyDescent="0.35">
      <c r="A274" s="9" t="s">
        <v>2185</v>
      </c>
      <c r="B274" s="9" t="s">
        <v>2136</v>
      </c>
      <c r="C274" s="9" t="s">
        <v>585</v>
      </c>
      <c r="D274" s="158">
        <v>45473</v>
      </c>
      <c r="E274" s="9">
        <v>0</v>
      </c>
      <c r="F274" s="9">
        <v>0</v>
      </c>
      <c r="G274" s="9">
        <v>0</v>
      </c>
      <c r="H274" s="9">
        <v>0</v>
      </c>
      <c r="I274" s="9">
        <v>0</v>
      </c>
      <c r="J274" s="9">
        <v>32</v>
      </c>
      <c r="K274" t="s">
        <v>1202</v>
      </c>
    </row>
    <row r="275" spans="1:11" x14ac:dyDescent="0.35">
      <c r="A275" s="9" t="s">
        <v>1427</v>
      </c>
      <c r="B275" s="9" t="s">
        <v>495</v>
      </c>
      <c r="C275" s="9" t="s">
        <v>585</v>
      </c>
      <c r="D275" s="158">
        <v>45473</v>
      </c>
      <c r="E275" s="9">
        <v>0</v>
      </c>
      <c r="F275" s="9">
        <v>0</v>
      </c>
      <c r="G275" s="9">
        <v>0</v>
      </c>
      <c r="H275" s="9">
        <v>0</v>
      </c>
      <c r="I275" s="9">
        <v>0</v>
      </c>
      <c r="J275" s="9">
        <v>519</v>
      </c>
      <c r="K275" t="s">
        <v>1202</v>
      </c>
    </row>
    <row r="276" spans="1:11" x14ac:dyDescent="0.35">
      <c r="A276" s="9" t="s">
        <v>2186</v>
      </c>
      <c r="B276" s="9" t="s">
        <v>2187</v>
      </c>
      <c r="C276" s="9" t="s">
        <v>585</v>
      </c>
      <c r="D276" s="158">
        <v>45473</v>
      </c>
      <c r="E276" s="9">
        <v>0</v>
      </c>
      <c r="F276" s="9">
        <v>0</v>
      </c>
      <c r="G276" s="9">
        <v>0</v>
      </c>
      <c r="H276" s="9">
        <v>11</v>
      </c>
      <c r="I276" s="9">
        <v>11</v>
      </c>
      <c r="J276" s="9">
        <v>1066</v>
      </c>
      <c r="K276" t="s">
        <v>1202</v>
      </c>
    </row>
    <row r="277" spans="1:11" x14ac:dyDescent="0.35">
      <c r="A277" s="9" t="s">
        <v>1428</v>
      </c>
      <c r="B277" s="9" t="s">
        <v>391</v>
      </c>
      <c r="C277" s="9" t="s">
        <v>585</v>
      </c>
      <c r="D277" s="158">
        <v>45473</v>
      </c>
      <c r="E277" s="9">
        <v>0</v>
      </c>
      <c r="F277" s="9">
        <v>0</v>
      </c>
      <c r="G277" s="9">
        <v>0</v>
      </c>
      <c r="H277" s="9">
        <v>0</v>
      </c>
      <c r="I277" s="9">
        <v>0</v>
      </c>
      <c r="J277" s="9">
        <v>13</v>
      </c>
      <c r="K277" t="s">
        <v>1202</v>
      </c>
    </row>
    <row r="278" spans="1:11" x14ac:dyDescent="0.35">
      <c r="A278" s="9" t="s">
        <v>2093</v>
      </c>
      <c r="B278" s="9" t="s">
        <v>903</v>
      </c>
      <c r="C278" s="9" t="s">
        <v>585</v>
      </c>
      <c r="D278" s="158">
        <v>45473</v>
      </c>
      <c r="E278" s="9">
        <v>0</v>
      </c>
      <c r="F278" s="9">
        <v>0</v>
      </c>
      <c r="G278" s="9">
        <v>0</v>
      </c>
      <c r="H278" s="9">
        <v>0</v>
      </c>
      <c r="I278" s="9">
        <v>0</v>
      </c>
      <c r="J278" s="9">
        <v>0</v>
      </c>
      <c r="K278" t="s">
        <v>1202</v>
      </c>
    </row>
    <row r="279" spans="1:11" x14ac:dyDescent="0.35">
      <c r="A279" s="9" t="s">
        <v>1429</v>
      </c>
      <c r="B279" s="9" t="s">
        <v>392</v>
      </c>
      <c r="C279" s="9" t="s">
        <v>585</v>
      </c>
      <c r="D279" s="158">
        <v>45473</v>
      </c>
      <c r="E279" s="9">
        <v>0</v>
      </c>
      <c r="F279" s="9">
        <v>1</v>
      </c>
      <c r="G279" s="9">
        <v>1</v>
      </c>
      <c r="H279" s="9">
        <v>0</v>
      </c>
      <c r="I279" s="9">
        <v>1</v>
      </c>
      <c r="J279" s="9">
        <v>1096</v>
      </c>
      <c r="K279" t="s">
        <v>1202</v>
      </c>
    </row>
    <row r="280" spans="1:11" x14ac:dyDescent="0.35">
      <c r="A280" s="9" t="s">
        <v>1430</v>
      </c>
      <c r="B280" s="9" t="s">
        <v>398</v>
      </c>
      <c r="C280" s="9" t="s">
        <v>585</v>
      </c>
      <c r="D280" s="158">
        <v>45473</v>
      </c>
      <c r="E280" s="9">
        <v>0</v>
      </c>
      <c r="F280" s="9">
        <v>0</v>
      </c>
      <c r="G280" s="9">
        <v>0</v>
      </c>
      <c r="H280" s="9">
        <v>0</v>
      </c>
      <c r="I280" s="9">
        <v>0</v>
      </c>
      <c r="J280" s="9">
        <v>3</v>
      </c>
      <c r="K280" t="s">
        <v>1202</v>
      </c>
    </row>
    <row r="281" spans="1:11" x14ac:dyDescent="0.35">
      <c r="A281" s="9" t="s">
        <v>2094</v>
      </c>
      <c r="B281" s="9" t="s">
        <v>401</v>
      </c>
      <c r="C281" s="9" t="s">
        <v>585</v>
      </c>
      <c r="D281" s="158">
        <v>45473</v>
      </c>
      <c r="E281" s="9">
        <v>0</v>
      </c>
      <c r="F281" s="9">
        <v>0</v>
      </c>
      <c r="G281" s="9">
        <v>0</v>
      </c>
      <c r="H281" s="9">
        <v>0</v>
      </c>
      <c r="I281" s="9">
        <v>0</v>
      </c>
      <c r="J281" s="9">
        <v>1</v>
      </c>
      <c r="K281" t="s">
        <v>1202</v>
      </c>
    </row>
    <row r="282" spans="1:11" x14ac:dyDescent="0.35">
      <c r="A282" s="9" t="s">
        <v>1431</v>
      </c>
      <c r="B282" s="9" t="s">
        <v>402</v>
      </c>
      <c r="C282" s="9" t="s">
        <v>585</v>
      </c>
      <c r="D282" s="158">
        <v>45473</v>
      </c>
      <c r="E282" s="9">
        <v>0</v>
      </c>
      <c r="F282" s="9">
        <v>0</v>
      </c>
      <c r="G282" s="9">
        <v>0</v>
      </c>
      <c r="H282" s="9">
        <v>0</v>
      </c>
      <c r="I282" s="9">
        <v>0</v>
      </c>
      <c r="J282" s="9">
        <v>7</v>
      </c>
      <c r="K282" t="s">
        <v>1202</v>
      </c>
    </row>
    <row r="283" spans="1:11" x14ac:dyDescent="0.35">
      <c r="A283" s="9" t="s">
        <v>1432</v>
      </c>
      <c r="B283" s="9" t="s">
        <v>403</v>
      </c>
      <c r="C283" s="9" t="s">
        <v>585</v>
      </c>
      <c r="D283" s="158">
        <v>45473</v>
      </c>
      <c r="E283" s="9">
        <v>0</v>
      </c>
      <c r="F283" s="9">
        <v>0</v>
      </c>
      <c r="G283" s="9">
        <v>0</v>
      </c>
      <c r="H283" s="9">
        <v>0</v>
      </c>
      <c r="I283" s="9">
        <v>0</v>
      </c>
      <c r="J283" s="9">
        <v>397</v>
      </c>
      <c r="K283" t="s">
        <v>1202</v>
      </c>
    </row>
    <row r="284" spans="1:11" x14ac:dyDescent="0.35">
      <c r="A284" s="9" t="s">
        <v>1433</v>
      </c>
      <c r="B284" s="9" t="s">
        <v>404</v>
      </c>
      <c r="C284" s="9" t="s">
        <v>585</v>
      </c>
      <c r="D284" s="158">
        <v>45473</v>
      </c>
      <c r="E284" s="9">
        <v>0</v>
      </c>
      <c r="F284" s="9">
        <v>0</v>
      </c>
      <c r="G284" s="9">
        <v>0</v>
      </c>
      <c r="H284" s="9">
        <v>0</v>
      </c>
      <c r="I284" s="9">
        <v>0</v>
      </c>
      <c r="J284" s="9">
        <v>41</v>
      </c>
      <c r="K284" t="s">
        <v>1202</v>
      </c>
    </row>
    <row r="285" spans="1:11" x14ac:dyDescent="0.35">
      <c r="A285" s="9" t="s">
        <v>1434</v>
      </c>
      <c r="B285" s="9" t="s">
        <v>405</v>
      </c>
      <c r="C285" s="9" t="s">
        <v>585</v>
      </c>
      <c r="D285" s="158">
        <v>45473</v>
      </c>
      <c r="E285" s="9">
        <v>0</v>
      </c>
      <c r="F285" s="9">
        <v>0</v>
      </c>
      <c r="G285" s="9">
        <v>0</v>
      </c>
      <c r="H285" s="9">
        <v>0</v>
      </c>
      <c r="I285" s="9">
        <v>0</v>
      </c>
      <c r="J285" s="9">
        <v>6</v>
      </c>
      <c r="K285" t="s">
        <v>1202</v>
      </c>
    </row>
    <row r="286" spans="1:11" x14ac:dyDescent="0.35">
      <c r="A286" s="9" t="s">
        <v>2188</v>
      </c>
      <c r="B286" s="9" t="s">
        <v>406</v>
      </c>
      <c r="C286" s="9" t="s">
        <v>585</v>
      </c>
      <c r="D286" s="158">
        <v>45473</v>
      </c>
      <c r="E286" s="9">
        <v>0</v>
      </c>
      <c r="F286" s="9">
        <v>0</v>
      </c>
      <c r="G286" s="9">
        <v>0</v>
      </c>
      <c r="H286" s="9">
        <v>0</v>
      </c>
      <c r="I286" s="9">
        <v>0</v>
      </c>
      <c r="J286" s="9">
        <v>2</v>
      </c>
      <c r="K286" t="s">
        <v>1202</v>
      </c>
    </row>
    <row r="287" spans="1:11" x14ac:dyDescent="0.35">
      <c r="A287" s="9" t="s">
        <v>1435</v>
      </c>
      <c r="B287" s="9" t="s">
        <v>624</v>
      </c>
      <c r="C287" s="9" t="s">
        <v>585</v>
      </c>
      <c r="D287" s="158">
        <v>45473</v>
      </c>
      <c r="E287" s="9">
        <v>0</v>
      </c>
      <c r="F287" s="9">
        <v>0</v>
      </c>
      <c r="G287" s="9">
        <v>0</v>
      </c>
      <c r="H287" s="9">
        <v>0</v>
      </c>
      <c r="I287" s="9">
        <v>0</v>
      </c>
      <c r="J287" s="9">
        <v>743</v>
      </c>
      <c r="K287" t="s">
        <v>1202</v>
      </c>
    </row>
    <row r="288" spans="1:11" x14ac:dyDescent="0.35">
      <c r="A288" s="9" t="s">
        <v>1436</v>
      </c>
      <c r="B288" s="9" t="s">
        <v>411</v>
      </c>
      <c r="C288" s="9" t="s">
        <v>585</v>
      </c>
      <c r="D288" s="158">
        <v>45473</v>
      </c>
      <c r="E288" s="9">
        <v>0</v>
      </c>
      <c r="F288" s="9">
        <v>0</v>
      </c>
      <c r="G288" s="9">
        <v>0</v>
      </c>
      <c r="H288" s="9">
        <v>0</v>
      </c>
      <c r="I288" s="9">
        <v>0</v>
      </c>
      <c r="J288" s="9">
        <v>6</v>
      </c>
      <c r="K288" t="s">
        <v>1202</v>
      </c>
    </row>
    <row r="289" spans="1:11" x14ac:dyDescent="0.35">
      <c r="A289" s="9" t="s">
        <v>1437</v>
      </c>
      <c r="B289" s="9" t="s">
        <v>1102</v>
      </c>
      <c r="C289" s="9" t="s">
        <v>585</v>
      </c>
      <c r="D289" s="158">
        <v>45473</v>
      </c>
      <c r="E289" s="9">
        <v>0</v>
      </c>
      <c r="F289" s="9">
        <v>0</v>
      </c>
      <c r="G289" s="9">
        <v>0</v>
      </c>
      <c r="H289" s="9">
        <v>0</v>
      </c>
      <c r="I289" s="9">
        <v>0</v>
      </c>
      <c r="J289" s="9">
        <v>0</v>
      </c>
      <c r="K289" t="s">
        <v>1202</v>
      </c>
    </row>
    <row r="290" spans="1:11" x14ac:dyDescent="0.35">
      <c r="A290" s="9" t="s">
        <v>1438</v>
      </c>
      <c r="B290" s="9" t="s">
        <v>490</v>
      </c>
      <c r="C290" s="9" t="s">
        <v>585</v>
      </c>
      <c r="D290" s="158">
        <v>45473</v>
      </c>
      <c r="E290" s="9">
        <v>0</v>
      </c>
      <c r="F290" s="9">
        <v>0</v>
      </c>
      <c r="G290" s="9">
        <v>0</v>
      </c>
      <c r="H290" s="9">
        <v>0</v>
      </c>
      <c r="I290" s="9">
        <v>0</v>
      </c>
      <c r="J290" s="9">
        <v>390</v>
      </c>
      <c r="K290" t="s">
        <v>1202</v>
      </c>
    </row>
    <row r="291" spans="1:11" x14ac:dyDescent="0.35">
      <c r="A291" s="9" t="s">
        <v>1439</v>
      </c>
      <c r="B291" s="9" t="s">
        <v>625</v>
      </c>
      <c r="C291" s="9" t="s">
        <v>585</v>
      </c>
      <c r="D291" s="158">
        <v>45473</v>
      </c>
      <c r="E291" s="9">
        <v>0</v>
      </c>
      <c r="F291" s="9">
        <v>0</v>
      </c>
      <c r="G291" s="9">
        <v>0</v>
      </c>
      <c r="H291" s="9">
        <v>0</v>
      </c>
      <c r="I291" s="9">
        <v>0</v>
      </c>
      <c r="J291" s="9">
        <v>13</v>
      </c>
      <c r="K291" t="s">
        <v>1202</v>
      </c>
    </row>
    <row r="292" spans="1:11" x14ac:dyDescent="0.35">
      <c r="A292" s="9" t="s">
        <v>2108</v>
      </c>
      <c r="B292" s="9" t="s">
        <v>2071</v>
      </c>
      <c r="C292" s="9" t="s">
        <v>585</v>
      </c>
      <c r="D292" s="158">
        <v>45473</v>
      </c>
      <c r="E292" s="9">
        <v>0</v>
      </c>
      <c r="F292" s="9">
        <v>0</v>
      </c>
      <c r="G292" s="9">
        <v>0</v>
      </c>
      <c r="H292" s="9">
        <v>2</v>
      </c>
      <c r="I292" s="9">
        <v>2</v>
      </c>
      <c r="J292" s="9">
        <v>474</v>
      </c>
      <c r="K292" t="s">
        <v>1202</v>
      </c>
    </row>
    <row r="293" spans="1:11" x14ac:dyDescent="0.35">
      <c r="A293" s="9" t="s">
        <v>1440</v>
      </c>
      <c r="B293" s="9" t="s">
        <v>412</v>
      </c>
      <c r="C293" s="9" t="s">
        <v>585</v>
      </c>
      <c r="D293" s="158">
        <v>45473</v>
      </c>
      <c r="E293" s="9">
        <v>0</v>
      </c>
      <c r="F293" s="9">
        <v>0</v>
      </c>
      <c r="G293" s="9">
        <v>0</v>
      </c>
      <c r="H293" s="9">
        <v>0</v>
      </c>
      <c r="I293" s="9">
        <v>0</v>
      </c>
      <c r="J293" s="9">
        <v>3</v>
      </c>
      <c r="K293" t="s">
        <v>1202</v>
      </c>
    </row>
    <row r="294" spans="1:11" x14ac:dyDescent="0.35">
      <c r="A294" s="9" t="s">
        <v>1441</v>
      </c>
      <c r="B294" s="9" t="s">
        <v>414</v>
      </c>
      <c r="C294" s="9" t="s">
        <v>585</v>
      </c>
      <c r="D294" s="158">
        <v>45473</v>
      </c>
      <c r="E294" s="9">
        <v>0</v>
      </c>
      <c r="F294" s="9">
        <v>0</v>
      </c>
      <c r="G294" s="9">
        <v>0</v>
      </c>
      <c r="H294" s="9">
        <v>0</v>
      </c>
      <c r="I294" s="9">
        <v>0</v>
      </c>
      <c r="J294" s="9">
        <v>454</v>
      </c>
      <c r="K294" t="s">
        <v>1202</v>
      </c>
    </row>
    <row r="295" spans="1:11" x14ac:dyDescent="0.35">
      <c r="A295" s="9" t="s">
        <v>1442</v>
      </c>
      <c r="B295" s="9" t="s">
        <v>416</v>
      </c>
      <c r="C295" s="9" t="s">
        <v>585</v>
      </c>
      <c r="D295" s="158">
        <v>45473</v>
      </c>
      <c r="E295" s="9">
        <v>0</v>
      </c>
      <c r="F295" s="9">
        <v>0</v>
      </c>
      <c r="G295" s="9">
        <v>0</v>
      </c>
      <c r="H295" s="9">
        <v>0</v>
      </c>
      <c r="I295" s="9">
        <v>0</v>
      </c>
      <c r="J295" s="9">
        <v>12</v>
      </c>
      <c r="K295" t="s">
        <v>1202</v>
      </c>
    </row>
    <row r="296" spans="1:11" x14ac:dyDescent="0.35">
      <c r="A296" s="9" t="s">
        <v>1443</v>
      </c>
      <c r="B296" s="9" t="s">
        <v>419</v>
      </c>
      <c r="C296" s="9" t="s">
        <v>585</v>
      </c>
      <c r="D296" s="158">
        <v>45473</v>
      </c>
      <c r="E296" s="9">
        <v>0</v>
      </c>
      <c r="F296" s="9">
        <v>0</v>
      </c>
      <c r="G296" s="9">
        <v>0</v>
      </c>
      <c r="H296" s="9">
        <v>0</v>
      </c>
      <c r="I296" s="9">
        <v>0</v>
      </c>
      <c r="J296" s="9">
        <v>482</v>
      </c>
      <c r="K296" t="s">
        <v>1202</v>
      </c>
    </row>
    <row r="297" spans="1:11" x14ac:dyDescent="0.35">
      <c r="A297" s="9" t="s">
        <v>1444</v>
      </c>
      <c r="B297" s="9" t="s">
        <v>420</v>
      </c>
      <c r="C297" s="9" t="s">
        <v>585</v>
      </c>
      <c r="D297" s="158">
        <v>45473</v>
      </c>
      <c r="E297" s="9">
        <v>0</v>
      </c>
      <c r="F297" s="9">
        <v>0</v>
      </c>
      <c r="G297" s="9">
        <v>0</v>
      </c>
      <c r="H297" s="9">
        <v>7</v>
      </c>
      <c r="I297" s="9">
        <v>7</v>
      </c>
      <c r="J297" s="9">
        <v>1469</v>
      </c>
      <c r="K297" t="s">
        <v>1202</v>
      </c>
    </row>
    <row r="298" spans="1:11" x14ac:dyDescent="0.35">
      <c r="A298" s="9" t="s">
        <v>1445</v>
      </c>
      <c r="B298" s="9" t="s">
        <v>423</v>
      </c>
      <c r="C298" s="9" t="s">
        <v>585</v>
      </c>
      <c r="D298" s="158">
        <v>45473</v>
      </c>
      <c r="E298" s="9">
        <v>0</v>
      </c>
      <c r="F298" s="9">
        <v>0</v>
      </c>
      <c r="G298" s="9">
        <v>0</v>
      </c>
      <c r="H298" s="9">
        <v>10</v>
      </c>
      <c r="I298" s="9">
        <v>10</v>
      </c>
      <c r="J298" s="9">
        <v>863</v>
      </c>
      <c r="K298" t="s">
        <v>1202</v>
      </c>
    </row>
    <row r="299" spans="1:11" x14ac:dyDescent="0.35">
      <c r="A299" s="9" t="s">
        <v>1446</v>
      </c>
      <c r="B299" s="9" t="s">
        <v>426</v>
      </c>
      <c r="C299" s="9" t="s">
        <v>585</v>
      </c>
      <c r="D299" s="158">
        <v>45473</v>
      </c>
      <c r="E299" s="9">
        <v>0</v>
      </c>
      <c r="F299" s="9">
        <v>0</v>
      </c>
      <c r="G299" s="9">
        <v>0</v>
      </c>
      <c r="H299" s="9">
        <v>4</v>
      </c>
      <c r="I299" s="9">
        <v>4</v>
      </c>
      <c r="J299" s="9">
        <v>282</v>
      </c>
      <c r="K299" t="s">
        <v>1202</v>
      </c>
    </row>
    <row r="300" spans="1:11" x14ac:dyDescent="0.35">
      <c r="A300" s="9" t="s">
        <v>1447</v>
      </c>
      <c r="B300" s="9" t="s">
        <v>427</v>
      </c>
      <c r="C300" s="9" t="s">
        <v>585</v>
      </c>
      <c r="D300" s="158">
        <v>45473</v>
      </c>
      <c r="E300" s="9">
        <v>0</v>
      </c>
      <c r="F300" s="9">
        <v>0</v>
      </c>
      <c r="G300" s="9">
        <v>0</v>
      </c>
      <c r="H300" s="9">
        <v>15</v>
      </c>
      <c r="I300" s="9">
        <v>15</v>
      </c>
      <c r="J300" s="9">
        <v>332</v>
      </c>
      <c r="K300" t="s">
        <v>1202</v>
      </c>
    </row>
    <row r="301" spans="1:11" x14ac:dyDescent="0.35">
      <c r="A301" s="9" t="s">
        <v>1448</v>
      </c>
      <c r="B301" s="9" t="s">
        <v>428</v>
      </c>
      <c r="C301" s="9" t="s">
        <v>585</v>
      </c>
      <c r="D301" s="158">
        <v>45473</v>
      </c>
      <c r="E301" s="9">
        <v>0</v>
      </c>
      <c r="F301" s="9">
        <v>0</v>
      </c>
      <c r="G301" s="9">
        <v>0</v>
      </c>
      <c r="H301" s="9">
        <v>13</v>
      </c>
      <c r="I301" s="9">
        <v>13</v>
      </c>
      <c r="J301" s="9">
        <v>690</v>
      </c>
      <c r="K301" t="s">
        <v>1202</v>
      </c>
    </row>
    <row r="302" spans="1:11" x14ac:dyDescent="0.35">
      <c r="A302" s="9" t="s">
        <v>1449</v>
      </c>
      <c r="B302" s="9" t="s">
        <v>429</v>
      </c>
      <c r="C302" s="9" t="s">
        <v>585</v>
      </c>
      <c r="D302" s="158">
        <v>45473</v>
      </c>
      <c r="E302" s="9">
        <v>0</v>
      </c>
      <c r="F302" s="9">
        <v>0</v>
      </c>
      <c r="G302" s="9">
        <v>0</v>
      </c>
      <c r="H302" s="9">
        <v>9</v>
      </c>
      <c r="I302" s="9">
        <v>9</v>
      </c>
      <c r="J302" s="9">
        <v>329</v>
      </c>
      <c r="K302" t="s">
        <v>1202</v>
      </c>
    </row>
    <row r="303" spans="1:11" x14ac:dyDescent="0.35">
      <c r="A303" s="9" t="s">
        <v>1450</v>
      </c>
      <c r="B303" s="9" t="s">
        <v>431</v>
      </c>
      <c r="C303" s="9" t="s">
        <v>585</v>
      </c>
      <c r="D303" s="158">
        <v>45473</v>
      </c>
      <c r="E303" s="9">
        <v>0</v>
      </c>
      <c r="F303" s="9">
        <v>0</v>
      </c>
      <c r="G303" s="9">
        <v>0</v>
      </c>
      <c r="H303" s="9">
        <v>0</v>
      </c>
      <c r="I303" s="9">
        <v>0</v>
      </c>
      <c r="J303" s="9">
        <v>192</v>
      </c>
      <c r="K303" t="s">
        <v>1202</v>
      </c>
    </row>
    <row r="304" spans="1:11" x14ac:dyDescent="0.35">
      <c r="A304" s="9" t="s">
        <v>1451</v>
      </c>
      <c r="B304" s="9" t="s">
        <v>435</v>
      </c>
      <c r="C304" s="9" t="s">
        <v>585</v>
      </c>
      <c r="D304" s="158">
        <v>45473</v>
      </c>
      <c r="E304" s="9">
        <v>0</v>
      </c>
      <c r="F304" s="9">
        <v>0</v>
      </c>
      <c r="G304" s="9">
        <v>0</v>
      </c>
      <c r="H304" s="9">
        <v>2</v>
      </c>
      <c r="I304" s="9">
        <v>2</v>
      </c>
      <c r="J304" s="9">
        <v>766</v>
      </c>
      <c r="K304" t="s">
        <v>1202</v>
      </c>
    </row>
    <row r="305" spans="1:11" x14ac:dyDescent="0.35">
      <c r="A305" s="9" t="s">
        <v>1452</v>
      </c>
      <c r="B305" s="9" t="s">
        <v>483</v>
      </c>
      <c r="C305" s="9" t="s">
        <v>585</v>
      </c>
      <c r="D305" s="158">
        <v>45473</v>
      </c>
      <c r="E305" s="9">
        <v>0</v>
      </c>
      <c r="F305" s="9">
        <v>0</v>
      </c>
      <c r="G305" s="9">
        <v>0</v>
      </c>
      <c r="H305" s="9">
        <v>0</v>
      </c>
      <c r="I305" s="9">
        <v>0</v>
      </c>
      <c r="J305" s="9">
        <v>196</v>
      </c>
      <c r="K305" t="s">
        <v>1202</v>
      </c>
    </row>
    <row r="306" spans="1:11" x14ac:dyDescent="0.35">
      <c r="A306" s="9" t="s">
        <v>2189</v>
      </c>
      <c r="B306" s="9" t="s">
        <v>2190</v>
      </c>
      <c r="C306" s="9" t="s">
        <v>585</v>
      </c>
      <c r="D306" s="158">
        <v>45473</v>
      </c>
      <c r="E306" s="9">
        <v>0</v>
      </c>
      <c r="F306" s="9">
        <v>0</v>
      </c>
      <c r="G306" s="9">
        <v>0</v>
      </c>
      <c r="H306" s="9">
        <v>0</v>
      </c>
      <c r="I306" s="9">
        <v>0</v>
      </c>
      <c r="J306" s="9">
        <v>0</v>
      </c>
      <c r="K306" t="s">
        <v>1202</v>
      </c>
    </row>
    <row r="307" spans="1:11" x14ac:dyDescent="0.35">
      <c r="A307" s="9" t="s">
        <v>1453</v>
      </c>
      <c r="B307" s="9" t="s">
        <v>513</v>
      </c>
      <c r="C307" s="9" t="s">
        <v>585</v>
      </c>
      <c r="D307" s="158">
        <v>45473</v>
      </c>
      <c r="E307" s="9">
        <v>0</v>
      </c>
      <c r="F307" s="9">
        <v>0</v>
      </c>
      <c r="G307" s="9">
        <v>0</v>
      </c>
      <c r="H307" s="9">
        <v>0</v>
      </c>
      <c r="I307" s="9">
        <v>0</v>
      </c>
      <c r="J307" s="9">
        <v>80</v>
      </c>
      <c r="K307" t="s">
        <v>1202</v>
      </c>
    </row>
    <row r="308" spans="1:11" x14ac:dyDescent="0.35">
      <c r="A308" s="9" t="s">
        <v>1994</v>
      </c>
      <c r="B308" s="9" t="s">
        <v>626</v>
      </c>
      <c r="C308" s="9" t="s">
        <v>585</v>
      </c>
      <c r="D308" s="158">
        <v>45473</v>
      </c>
      <c r="E308" s="9">
        <v>0</v>
      </c>
      <c r="F308" s="9">
        <v>0</v>
      </c>
      <c r="G308" s="9">
        <v>0</v>
      </c>
      <c r="H308" s="9">
        <v>0</v>
      </c>
      <c r="I308" s="9">
        <v>0</v>
      </c>
      <c r="J308" s="9">
        <v>2</v>
      </c>
      <c r="K308" t="s">
        <v>1202</v>
      </c>
    </row>
    <row r="309" spans="1:11" x14ac:dyDescent="0.35">
      <c r="A309" s="9" t="s">
        <v>1995</v>
      </c>
      <c r="B309" s="9" t="s">
        <v>1905</v>
      </c>
      <c r="C309" s="9" t="s">
        <v>585</v>
      </c>
      <c r="D309" s="158">
        <v>45473</v>
      </c>
      <c r="E309" s="9">
        <v>1</v>
      </c>
      <c r="F309" s="9">
        <v>5</v>
      </c>
      <c r="G309" s="9">
        <v>6</v>
      </c>
      <c r="H309" s="9">
        <v>0</v>
      </c>
      <c r="I309" s="9">
        <v>6</v>
      </c>
      <c r="J309" s="9">
        <v>973</v>
      </c>
      <c r="K309" t="s">
        <v>1202</v>
      </c>
    </row>
    <row r="310" spans="1:11" x14ac:dyDescent="0.35">
      <c r="A310" s="9" t="s">
        <v>1996</v>
      </c>
      <c r="B310" s="9" t="s">
        <v>1907</v>
      </c>
      <c r="C310" s="9" t="s">
        <v>585</v>
      </c>
      <c r="D310" s="158">
        <v>45473</v>
      </c>
      <c r="E310" s="9">
        <v>0</v>
      </c>
      <c r="F310" s="9">
        <v>4</v>
      </c>
      <c r="G310" s="9">
        <v>4</v>
      </c>
      <c r="H310" s="9">
        <v>0</v>
      </c>
      <c r="I310" s="9">
        <v>4</v>
      </c>
      <c r="J310" s="9">
        <v>966</v>
      </c>
      <c r="K310" t="s">
        <v>1202</v>
      </c>
    </row>
    <row r="311" spans="1:11" x14ac:dyDescent="0.35">
      <c r="A311" s="9" t="s">
        <v>2109</v>
      </c>
      <c r="B311" s="9" t="s">
        <v>2024</v>
      </c>
      <c r="C311" s="9" t="s">
        <v>585</v>
      </c>
      <c r="D311" s="158">
        <v>45473</v>
      </c>
      <c r="E311" s="9">
        <v>0</v>
      </c>
      <c r="F311" s="9">
        <v>0</v>
      </c>
      <c r="G311" s="9">
        <v>0</v>
      </c>
      <c r="H311" s="9">
        <v>0</v>
      </c>
      <c r="I311" s="9">
        <v>0</v>
      </c>
      <c r="J311" s="9">
        <v>12</v>
      </c>
      <c r="K311" t="s">
        <v>1202</v>
      </c>
    </row>
    <row r="312" spans="1:11" x14ac:dyDescent="0.35">
      <c r="A312" s="9" t="s">
        <v>2110</v>
      </c>
      <c r="B312" s="9" t="s">
        <v>2073</v>
      </c>
      <c r="C312" s="9" t="s">
        <v>585</v>
      </c>
      <c r="D312" s="158">
        <v>45473</v>
      </c>
      <c r="E312" s="9">
        <v>0</v>
      </c>
      <c r="F312" s="9">
        <v>0</v>
      </c>
      <c r="G312" s="9">
        <v>0</v>
      </c>
      <c r="H312" s="9">
        <v>22</v>
      </c>
      <c r="I312" s="9">
        <v>22</v>
      </c>
      <c r="J312" s="9">
        <v>563</v>
      </c>
      <c r="K312" t="s">
        <v>1202</v>
      </c>
    </row>
    <row r="313" spans="1:11" x14ac:dyDescent="0.35">
      <c r="A313" s="9" t="s">
        <v>2111</v>
      </c>
      <c r="B313" s="9" t="s">
        <v>2075</v>
      </c>
      <c r="C313" s="9" t="s">
        <v>585</v>
      </c>
      <c r="D313" s="158">
        <v>45473</v>
      </c>
      <c r="E313" s="9">
        <v>0</v>
      </c>
      <c r="F313" s="9">
        <v>0</v>
      </c>
      <c r="G313" s="9">
        <v>0</v>
      </c>
      <c r="H313" s="9">
        <v>12</v>
      </c>
      <c r="I313" s="9">
        <v>12</v>
      </c>
      <c r="J313" s="9">
        <v>605</v>
      </c>
      <c r="K313" t="s">
        <v>1202</v>
      </c>
    </row>
    <row r="314" spans="1:11" x14ac:dyDescent="0.35">
      <c r="A314" s="9" t="s">
        <v>2191</v>
      </c>
      <c r="B314" s="9" t="s">
        <v>2192</v>
      </c>
      <c r="C314" s="9" t="s">
        <v>585</v>
      </c>
      <c r="D314" s="158">
        <v>45473</v>
      </c>
      <c r="E314" s="9">
        <v>0</v>
      </c>
      <c r="F314" s="9">
        <v>0</v>
      </c>
      <c r="G314" s="9">
        <v>0</v>
      </c>
      <c r="H314" s="9">
        <v>3</v>
      </c>
      <c r="I314" s="9">
        <v>3</v>
      </c>
      <c r="J314" s="9">
        <v>1408</v>
      </c>
      <c r="K314" t="s">
        <v>1202</v>
      </c>
    </row>
    <row r="315" spans="1:11" x14ac:dyDescent="0.35">
      <c r="A315" s="9" t="s">
        <v>1454</v>
      </c>
      <c r="B315" s="9" t="s">
        <v>440</v>
      </c>
      <c r="C315" s="9" t="s">
        <v>585</v>
      </c>
      <c r="D315" s="158">
        <v>45473</v>
      </c>
      <c r="E315" s="9">
        <v>4</v>
      </c>
      <c r="F315" s="9">
        <v>7</v>
      </c>
      <c r="G315" s="9">
        <v>11</v>
      </c>
      <c r="H315" s="9">
        <v>0</v>
      </c>
      <c r="I315" s="9">
        <v>11</v>
      </c>
      <c r="J315" s="9">
        <v>1298</v>
      </c>
      <c r="K315" t="s">
        <v>1202</v>
      </c>
    </row>
    <row r="316" spans="1:11" x14ac:dyDescent="0.35">
      <c r="A316" s="9" t="s">
        <v>1455</v>
      </c>
      <c r="B316" s="9" t="s">
        <v>444</v>
      </c>
      <c r="C316" s="9" t="s">
        <v>585</v>
      </c>
      <c r="D316" s="158">
        <v>45473</v>
      </c>
      <c r="E316" s="9">
        <v>0</v>
      </c>
      <c r="F316" s="9">
        <v>0</v>
      </c>
      <c r="G316" s="9">
        <v>0</v>
      </c>
      <c r="H316" s="9">
        <v>0</v>
      </c>
      <c r="I316" s="9">
        <v>0</v>
      </c>
      <c r="J316" s="9">
        <v>4</v>
      </c>
      <c r="K316" t="s">
        <v>1202</v>
      </c>
    </row>
    <row r="317" spans="1:11" x14ac:dyDescent="0.35">
      <c r="A317" s="9" t="s">
        <v>1456</v>
      </c>
      <c r="B317" s="9" t="s">
        <v>754</v>
      </c>
      <c r="C317" s="9" t="s">
        <v>585</v>
      </c>
      <c r="D317" s="158">
        <v>45473</v>
      </c>
      <c r="E317" s="9">
        <v>0</v>
      </c>
      <c r="F317" s="9">
        <v>0</v>
      </c>
      <c r="G317" s="9">
        <v>0</v>
      </c>
      <c r="H317" s="9">
        <v>0</v>
      </c>
      <c r="I317" s="9">
        <v>0</v>
      </c>
      <c r="J317" s="9">
        <v>0</v>
      </c>
      <c r="K317" t="s">
        <v>1202</v>
      </c>
    </row>
    <row r="318" spans="1:11" x14ac:dyDescent="0.35">
      <c r="A318" s="9" t="s">
        <v>1457</v>
      </c>
      <c r="B318" s="9" t="s">
        <v>449</v>
      </c>
      <c r="C318" s="9" t="s">
        <v>585</v>
      </c>
      <c r="D318" s="158">
        <v>45473</v>
      </c>
      <c r="E318" s="9">
        <v>0</v>
      </c>
      <c r="F318" s="9">
        <v>0</v>
      </c>
      <c r="G318" s="9">
        <v>0</v>
      </c>
      <c r="H318" s="9">
        <v>0</v>
      </c>
      <c r="I318" s="9">
        <v>0</v>
      </c>
      <c r="J318" s="9">
        <v>11</v>
      </c>
      <c r="K318" t="s">
        <v>1202</v>
      </c>
    </row>
    <row r="319" spans="1:11" x14ac:dyDescent="0.35">
      <c r="A319" s="9" t="s">
        <v>1458</v>
      </c>
      <c r="B319" s="9" t="s">
        <v>452</v>
      </c>
      <c r="C319" s="9" t="s">
        <v>585</v>
      </c>
      <c r="D319" s="158">
        <v>45473</v>
      </c>
      <c r="E319" s="9">
        <v>0</v>
      </c>
      <c r="F319" s="9">
        <v>0</v>
      </c>
      <c r="G319" s="9">
        <v>0</v>
      </c>
      <c r="H319" s="9">
        <v>0</v>
      </c>
      <c r="I319" s="9">
        <v>0</v>
      </c>
      <c r="J319" s="9">
        <v>676</v>
      </c>
      <c r="K319" t="s">
        <v>1202</v>
      </c>
    </row>
    <row r="320" spans="1:11" x14ac:dyDescent="0.35">
      <c r="A320" s="9" t="s">
        <v>1459</v>
      </c>
      <c r="B320" s="9" t="s">
        <v>455</v>
      </c>
      <c r="C320" s="9" t="s">
        <v>585</v>
      </c>
      <c r="D320" s="158">
        <v>45473</v>
      </c>
      <c r="E320" s="9">
        <v>0</v>
      </c>
      <c r="F320" s="9">
        <v>0</v>
      </c>
      <c r="G320" s="9">
        <v>0</v>
      </c>
      <c r="H320" s="9">
        <v>9</v>
      </c>
      <c r="I320" s="9">
        <v>9</v>
      </c>
      <c r="J320" s="9">
        <v>532</v>
      </c>
      <c r="K320" t="s">
        <v>1202</v>
      </c>
    </row>
    <row r="321" spans="1:11" x14ac:dyDescent="0.35">
      <c r="A321" s="9" t="s">
        <v>1460</v>
      </c>
      <c r="B321" s="9" t="s">
        <v>456</v>
      </c>
      <c r="C321" s="9" t="s">
        <v>585</v>
      </c>
      <c r="D321" s="158">
        <v>45473</v>
      </c>
      <c r="E321" s="9">
        <v>0</v>
      </c>
      <c r="F321" s="9">
        <v>2</v>
      </c>
      <c r="G321" s="9">
        <v>2</v>
      </c>
      <c r="H321" s="9">
        <v>14</v>
      </c>
      <c r="I321" s="9">
        <v>16</v>
      </c>
      <c r="J321" s="9">
        <v>2301</v>
      </c>
      <c r="K321" t="s">
        <v>1202</v>
      </c>
    </row>
    <row r="322" spans="1:11" x14ac:dyDescent="0.35">
      <c r="A322" s="9" t="s">
        <v>2193</v>
      </c>
      <c r="B322" s="9" t="s">
        <v>2194</v>
      </c>
      <c r="C322" s="9" t="s">
        <v>585</v>
      </c>
      <c r="D322" s="158">
        <v>45473</v>
      </c>
      <c r="E322" s="9">
        <v>0</v>
      </c>
      <c r="F322" s="9">
        <v>0</v>
      </c>
      <c r="G322" s="9">
        <v>0</v>
      </c>
      <c r="H322" s="9">
        <v>0</v>
      </c>
      <c r="I322" s="9">
        <v>0</v>
      </c>
      <c r="J322" s="9">
        <v>0</v>
      </c>
      <c r="K322" t="s">
        <v>1202</v>
      </c>
    </row>
    <row r="323" spans="1:11" x14ac:dyDescent="0.35">
      <c r="A323" s="9" t="s">
        <v>1461</v>
      </c>
      <c r="B323" s="9" t="s">
        <v>458</v>
      </c>
      <c r="C323" s="9" t="s">
        <v>585</v>
      </c>
      <c r="D323" s="158">
        <v>45473</v>
      </c>
      <c r="E323" s="9">
        <v>0</v>
      </c>
      <c r="F323" s="9">
        <v>0</v>
      </c>
      <c r="G323" s="9">
        <v>0</v>
      </c>
      <c r="H323" s="9">
        <v>23</v>
      </c>
      <c r="I323" s="9">
        <v>23</v>
      </c>
      <c r="J323" s="9">
        <v>396</v>
      </c>
      <c r="K323" t="s">
        <v>1202</v>
      </c>
    </row>
    <row r="324" spans="1:11" x14ac:dyDescent="0.35">
      <c r="A324" s="9" t="s">
        <v>1462</v>
      </c>
      <c r="B324" s="9" t="s">
        <v>459</v>
      </c>
      <c r="C324" s="9" t="s">
        <v>585</v>
      </c>
      <c r="D324" s="158">
        <v>45473</v>
      </c>
      <c r="E324" s="9">
        <v>0</v>
      </c>
      <c r="F324" s="9">
        <v>0</v>
      </c>
      <c r="G324" s="9">
        <v>0</v>
      </c>
      <c r="H324" s="9">
        <v>2</v>
      </c>
      <c r="I324" s="9">
        <v>2</v>
      </c>
      <c r="J324" s="9">
        <v>24</v>
      </c>
      <c r="K324" t="s">
        <v>1202</v>
      </c>
    </row>
    <row r="325" spans="1:11" x14ac:dyDescent="0.35">
      <c r="A325" s="9" t="s">
        <v>1463</v>
      </c>
      <c r="B325" s="9" t="s">
        <v>461</v>
      </c>
      <c r="C325" s="9" t="s">
        <v>585</v>
      </c>
      <c r="D325" s="158">
        <v>45473</v>
      </c>
      <c r="E325" s="9">
        <v>0</v>
      </c>
      <c r="F325" s="9">
        <v>0</v>
      </c>
      <c r="G325" s="9">
        <v>0</v>
      </c>
      <c r="H325" s="9">
        <v>32</v>
      </c>
      <c r="I325" s="9">
        <v>32</v>
      </c>
      <c r="J325" s="9">
        <v>986</v>
      </c>
      <c r="K325" t="s">
        <v>1202</v>
      </c>
    </row>
    <row r="326" spans="1:11" x14ac:dyDescent="0.35">
      <c r="A326" s="9" t="s">
        <v>1464</v>
      </c>
      <c r="B326" s="9" t="s">
        <v>463</v>
      </c>
      <c r="C326" s="9" t="s">
        <v>585</v>
      </c>
      <c r="D326" s="158">
        <v>45473</v>
      </c>
      <c r="E326" s="9">
        <v>0</v>
      </c>
      <c r="F326" s="9">
        <v>0</v>
      </c>
      <c r="G326" s="9">
        <v>0</v>
      </c>
      <c r="H326" s="9">
        <v>0</v>
      </c>
      <c r="I326" s="9">
        <v>0</v>
      </c>
      <c r="J326" s="9">
        <v>8</v>
      </c>
      <c r="K326" t="s">
        <v>1202</v>
      </c>
    </row>
    <row r="327" spans="1:11" x14ac:dyDescent="0.35">
      <c r="A327" s="9" t="s">
        <v>1465</v>
      </c>
      <c r="B327" s="9" t="s">
        <v>464</v>
      </c>
      <c r="C327" s="9" t="s">
        <v>585</v>
      </c>
      <c r="D327" s="158">
        <v>45473</v>
      </c>
      <c r="E327" s="9">
        <v>0</v>
      </c>
      <c r="F327" s="9">
        <v>0</v>
      </c>
      <c r="G327" s="9">
        <v>0</v>
      </c>
      <c r="H327" s="9">
        <v>0</v>
      </c>
      <c r="I327" s="9">
        <v>0</v>
      </c>
      <c r="J327" s="9">
        <v>16</v>
      </c>
      <c r="K327" t="s">
        <v>1202</v>
      </c>
    </row>
    <row r="328" spans="1:11" x14ac:dyDescent="0.35">
      <c r="A328" s="9" t="s">
        <v>1466</v>
      </c>
      <c r="B328" s="9" t="s">
        <v>465</v>
      </c>
      <c r="C328" s="9" t="s">
        <v>585</v>
      </c>
      <c r="D328" s="158">
        <v>45473</v>
      </c>
      <c r="E328" s="9">
        <v>0</v>
      </c>
      <c r="F328" s="9">
        <v>0</v>
      </c>
      <c r="G328" s="9">
        <v>0</v>
      </c>
      <c r="H328" s="9">
        <v>3</v>
      </c>
      <c r="I328" s="9">
        <v>3</v>
      </c>
      <c r="J328" s="9">
        <v>198</v>
      </c>
      <c r="K328" t="s">
        <v>1202</v>
      </c>
    </row>
    <row r="329" spans="1:11" x14ac:dyDescent="0.35">
      <c r="A329" s="9" t="s">
        <v>1467</v>
      </c>
      <c r="B329" s="9" t="s">
        <v>481</v>
      </c>
      <c r="C329" s="9" t="s">
        <v>585</v>
      </c>
      <c r="D329" s="158">
        <v>45473</v>
      </c>
      <c r="E329" s="9">
        <v>1</v>
      </c>
      <c r="F329" s="9">
        <v>6</v>
      </c>
      <c r="G329" s="9">
        <v>6</v>
      </c>
      <c r="H329" s="9">
        <v>42</v>
      </c>
      <c r="I329" s="9">
        <v>46</v>
      </c>
      <c r="J329" s="9">
        <v>759</v>
      </c>
      <c r="K329" t="s">
        <v>1202</v>
      </c>
    </row>
    <row r="330" spans="1:11" x14ac:dyDescent="0.35">
      <c r="A330" s="9" t="s">
        <v>1997</v>
      </c>
      <c r="B330" s="9" t="s">
        <v>1909</v>
      </c>
      <c r="C330" s="9" t="s">
        <v>585</v>
      </c>
      <c r="D330" s="158">
        <v>45473</v>
      </c>
      <c r="E330" s="9">
        <v>0</v>
      </c>
      <c r="F330" s="9">
        <v>0</v>
      </c>
      <c r="G330" s="9">
        <v>0</v>
      </c>
      <c r="H330" s="9">
        <v>0</v>
      </c>
      <c r="I330" s="9">
        <v>0</v>
      </c>
      <c r="J330" s="9">
        <v>0</v>
      </c>
      <c r="K330" t="s">
        <v>1202</v>
      </c>
    </row>
    <row r="331" spans="1:11" x14ac:dyDescent="0.35">
      <c r="A331" s="9" t="s">
        <v>1468</v>
      </c>
      <c r="B331" s="9" t="s">
        <v>485</v>
      </c>
      <c r="C331" s="9" t="s">
        <v>585</v>
      </c>
      <c r="D331" s="158">
        <v>45473</v>
      </c>
      <c r="E331" s="9">
        <v>0</v>
      </c>
      <c r="F331" s="9">
        <v>0</v>
      </c>
      <c r="G331" s="9">
        <v>0</v>
      </c>
      <c r="H331" s="9">
        <v>11</v>
      </c>
      <c r="I331" s="9">
        <v>11</v>
      </c>
      <c r="J331" s="9">
        <v>334</v>
      </c>
      <c r="K331" t="s">
        <v>1202</v>
      </c>
    </row>
    <row r="332" spans="1:11" x14ac:dyDescent="0.35">
      <c r="A332" s="9" t="s">
        <v>1469</v>
      </c>
      <c r="B332" s="9" t="s">
        <v>509</v>
      </c>
      <c r="C332" s="9" t="s">
        <v>585</v>
      </c>
      <c r="D332" s="158">
        <v>45473</v>
      </c>
      <c r="E332" s="9">
        <v>0</v>
      </c>
      <c r="F332" s="9">
        <v>0</v>
      </c>
      <c r="G332" s="9">
        <v>0</v>
      </c>
      <c r="H332" s="9">
        <v>13</v>
      </c>
      <c r="I332" s="9">
        <v>13</v>
      </c>
      <c r="J332" s="9">
        <v>549</v>
      </c>
      <c r="K332" t="s">
        <v>1202</v>
      </c>
    </row>
    <row r="333" spans="1:11" x14ac:dyDescent="0.35">
      <c r="A333" s="9" t="s">
        <v>1470</v>
      </c>
      <c r="B333" s="9" t="s">
        <v>530</v>
      </c>
      <c r="C333" s="9" t="s">
        <v>585</v>
      </c>
      <c r="D333" s="158">
        <v>45473</v>
      </c>
      <c r="E333" s="9">
        <v>0</v>
      </c>
      <c r="F333" s="9">
        <v>0</v>
      </c>
      <c r="G333" s="9">
        <v>0</v>
      </c>
      <c r="H333" s="9">
        <v>32</v>
      </c>
      <c r="I333" s="9">
        <v>32</v>
      </c>
      <c r="J333" s="9">
        <v>500</v>
      </c>
      <c r="K333" t="s">
        <v>1202</v>
      </c>
    </row>
    <row r="334" spans="1:11" x14ac:dyDescent="0.35">
      <c r="A334" s="9" t="s">
        <v>1471</v>
      </c>
      <c r="B334" s="9" t="s">
        <v>529</v>
      </c>
      <c r="C334" s="9" t="s">
        <v>585</v>
      </c>
      <c r="D334" s="158">
        <v>45473</v>
      </c>
      <c r="E334" s="9">
        <v>0</v>
      </c>
      <c r="F334" s="9">
        <v>0</v>
      </c>
      <c r="G334" s="9">
        <v>0</v>
      </c>
      <c r="H334" s="9">
        <v>8</v>
      </c>
      <c r="I334" s="9">
        <v>8</v>
      </c>
      <c r="J334" s="9">
        <v>1100</v>
      </c>
      <c r="K334" t="s">
        <v>1202</v>
      </c>
    </row>
    <row r="335" spans="1:11" x14ac:dyDescent="0.35">
      <c r="A335" s="9" t="s">
        <v>1472</v>
      </c>
      <c r="B335" s="9" t="s">
        <v>538</v>
      </c>
      <c r="C335" s="9" t="s">
        <v>585</v>
      </c>
      <c r="D335" s="158">
        <v>45473</v>
      </c>
      <c r="E335" s="9">
        <v>0</v>
      </c>
      <c r="F335" s="9">
        <v>0</v>
      </c>
      <c r="G335" s="9">
        <v>0</v>
      </c>
      <c r="H335" s="9">
        <v>0</v>
      </c>
      <c r="I335" s="9">
        <v>0</v>
      </c>
      <c r="J335" s="9">
        <v>181</v>
      </c>
      <c r="K335" t="s">
        <v>1202</v>
      </c>
    </row>
    <row r="336" spans="1:11" x14ac:dyDescent="0.35">
      <c r="A336" s="9" t="s">
        <v>1473</v>
      </c>
      <c r="B336" s="9" t="s">
        <v>537</v>
      </c>
      <c r="C336" s="9" t="s">
        <v>585</v>
      </c>
      <c r="D336" s="158">
        <v>45473</v>
      </c>
      <c r="E336" s="9">
        <v>0</v>
      </c>
      <c r="F336" s="9">
        <v>0</v>
      </c>
      <c r="G336" s="9">
        <v>0</v>
      </c>
      <c r="H336" s="9">
        <v>0</v>
      </c>
      <c r="I336" s="9">
        <v>0</v>
      </c>
      <c r="J336" s="9">
        <v>1232</v>
      </c>
      <c r="K336" t="s">
        <v>1202</v>
      </c>
    </row>
    <row r="337" spans="1:11" x14ac:dyDescent="0.35">
      <c r="A337" s="9" t="s">
        <v>2112</v>
      </c>
      <c r="B337" s="9" t="s">
        <v>2081</v>
      </c>
      <c r="C337" s="9" t="s">
        <v>585</v>
      </c>
      <c r="D337" s="158">
        <v>45473</v>
      </c>
      <c r="E337" s="9">
        <v>0</v>
      </c>
      <c r="F337" s="9">
        <v>0</v>
      </c>
      <c r="G337" s="9">
        <v>0</v>
      </c>
      <c r="H337" s="9">
        <v>0</v>
      </c>
      <c r="I337" s="9">
        <v>0</v>
      </c>
      <c r="J337" s="9">
        <v>0</v>
      </c>
      <c r="K337" t="s">
        <v>1202</v>
      </c>
    </row>
    <row r="338" spans="1:11" x14ac:dyDescent="0.35">
      <c r="A338" s="9" t="s">
        <v>2113</v>
      </c>
      <c r="B338" s="9" t="s">
        <v>2083</v>
      </c>
      <c r="C338" s="9" t="s">
        <v>585</v>
      </c>
      <c r="D338" s="158">
        <v>45473</v>
      </c>
      <c r="E338" s="9">
        <v>0</v>
      </c>
      <c r="F338" s="9">
        <v>0</v>
      </c>
      <c r="G338" s="9">
        <v>0</v>
      </c>
      <c r="H338" s="9">
        <v>9</v>
      </c>
      <c r="I338" s="9">
        <v>9</v>
      </c>
      <c r="J338" s="9">
        <v>872</v>
      </c>
      <c r="K338" t="s">
        <v>1202</v>
      </c>
    </row>
    <row r="339" spans="1:11" x14ac:dyDescent="0.35">
      <c r="A339" s="9" t="s">
        <v>2195</v>
      </c>
      <c r="B339" s="9" t="s">
        <v>2196</v>
      </c>
      <c r="C339" s="9" t="s">
        <v>585</v>
      </c>
      <c r="D339" s="158">
        <v>45473</v>
      </c>
      <c r="E339" s="9">
        <v>0</v>
      </c>
      <c r="F339" s="9">
        <v>0</v>
      </c>
      <c r="G339" s="9">
        <v>0</v>
      </c>
      <c r="H339" s="9">
        <v>0</v>
      </c>
      <c r="I339" s="9">
        <v>0</v>
      </c>
      <c r="J339" s="9">
        <v>0</v>
      </c>
      <c r="K339" t="s">
        <v>1202</v>
      </c>
    </row>
    <row r="340" spans="1:11" x14ac:dyDescent="0.35">
      <c r="A340" s="9" t="s">
        <v>2114</v>
      </c>
      <c r="B340" s="9" t="s">
        <v>2085</v>
      </c>
      <c r="C340" s="9" t="s">
        <v>585</v>
      </c>
      <c r="D340" s="158">
        <v>45473</v>
      </c>
      <c r="E340" s="9">
        <v>2</v>
      </c>
      <c r="F340" s="9">
        <v>0</v>
      </c>
      <c r="G340" s="9">
        <v>2</v>
      </c>
      <c r="H340" s="9">
        <v>3</v>
      </c>
      <c r="I340" s="9">
        <v>5</v>
      </c>
      <c r="J340" s="9">
        <v>1755</v>
      </c>
      <c r="K340" t="s">
        <v>1202</v>
      </c>
    </row>
    <row r="341" spans="1:11" x14ac:dyDescent="0.35">
      <c r="A341" s="9" t="s">
        <v>2197</v>
      </c>
      <c r="B341" s="9" t="s">
        <v>2137</v>
      </c>
      <c r="C341" s="9" t="s">
        <v>585</v>
      </c>
      <c r="D341" s="158">
        <v>45473</v>
      </c>
      <c r="E341" s="9">
        <v>0</v>
      </c>
      <c r="F341" s="9">
        <v>0</v>
      </c>
      <c r="G341" s="9">
        <v>0</v>
      </c>
      <c r="H341" s="9">
        <v>0</v>
      </c>
      <c r="I341" s="9">
        <v>0</v>
      </c>
      <c r="J341" s="9">
        <v>9</v>
      </c>
      <c r="K341" t="s">
        <v>1202</v>
      </c>
    </row>
    <row r="342" spans="1:11" x14ac:dyDescent="0.35">
      <c r="A342" s="9" t="s">
        <v>2115</v>
      </c>
      <c r="B342" s="9" t="s">
        <v>2087</v>
      </c>
      <c r="C342" s="9" t="s">
        <v>585</v>
      </c>
      <c r="D342" s="158">
        <v>45473</v>
      </c>
      <c r="E342" s="9">
        <v>0</v>
      </c>
      <c r="F342" s="9">
        <v>0</v>
      </c>
      <c r="G342" s="9">
        <v>0</v>
      </c>
      <c r="H342" s="9">
        <v>0</v>
      </c>
      <c r="I342" s="9">
        <v>0</v>
      </c>
      <c r="J342" s="9">
        <v>6</v>
      </c>
      <c r="K342" t="s">
        <v>1202</v>
      </c>
    </row>
    <row r="343" spans="1:11" x14ac:dyDescent="0.35">
      <c r="A343" s="9" t="s">
        <v>2198</v>
      </c>
      <c r="B343" s="9" t="s">
        <v>2124</v>
      </c>
      <c r="C343" s="9" t="s">
        <v>585</v>
      </c>
      <c r="D343" s="158">
        <v>45473</v>
      </c>
      <c r="E343" s="9">
        <v>2</v>
      </c>
      <c r="F343" s="9">
        <v>2</v>
      </c>
      <c r="G343" s="9">
        <v>2</v>
      </c>
      <c r="H343" s="9">
        <v>7</v>
      </c>
      <c r="I343" s="9">
        <v>9</v>
      </c>
      <c r="J343" s="9">
        <v>1800</v>
      </c>
      <c r="K343" t="s">
        <v>1202</v>
      </c>
    </row>
    <row r="344" spans="1:11" x14ac:dyDescent="0.35">
      <c r="A344" s="9" t="s">
        <v>1474</v>
      </c>
      <c r="B344" s="9" t="s">
        <v>470</v>
      </c>
      <c r="C344" s="9" t="s">
        <v>585</v>
      </c>
      <c r="D344" s="158">
        <v>45473</v>
      </c>
      <c r="E344" s="9">
        <v>0</v>
      </c>
      <c r="F344" s="9">
        <v>0</v>
      </c>
      <c r="G344" s="9">
        <v>0</v>
      </c>
      <c r="H344" s="9">
        <v>0</v>
      </c>
      <c r="I344" s="9">
        <v>0</v>
      </c>
      <c r="J344" s="9">
        <v>533</v>
      </c>
      <c r="K344" t="s">
        <v>1202</v>
      </c>
    </row>
    <row r="345" spans="1:11" x14ac:dyDescent="0.35">
      <c r="A345" s="9" t="s">
        <v>1475</v>
      </c>
      <c r="B345" s="9" t="s">
        <v>471</v>
      </c>
      <c r="C345" s="9" t="s">
        <v>585</v>
      </c>
      <c r="D345" s="158">
        <v>45473</v>
      </c>
      <c r="E345" s="9">
        <v>0</v>
      </c>
      <c r="F345" s="9">
        <v>0</v>
      </c>
      <c r="G345" s="9">
        <v>0</v>
      </c>
      <c r="H345" s="9">
        <v>0</v>
      </c>
      <c r="I345" s="9">
        <v>0</v>
      </c>
      <c r="J345" s="9">
        <v>13</v>
      </c>
      <c r="K345" t="s">
        <v>1202</v>
      </c>
    </row>
    <row r="346" spans="1:11" x14ac:dyDescent="0.35">
      <c r="A346" s="9" t="s">
        <v>1476</v>
      </c>
      <c r="B346" s="9" t="s">
        <v>1016</v>
      </c>
      <c r="C346" s="9" t="s">
        <v>585</v>
      </c>
      <c r="D346" s="158">
        <v>45473</v>
      </c>
      <c r="E346" s="9">
        <v>0</v>
      </c>
      <c r="F346" s="9">
        <v>0</v>
      </c>
      <c r="G346" s="9">
        <v>0</v>
      </c>
      <c r="H346" s="9">
        <v>0</v>
      </c>
      <c r="I346" s="9">
        <v>0</v>
      </c>
      <c r="J346" s="9">
        <v>0</v>
      </c>
      <c r="K346" t="s">
        <v>1202</v>
      </c>
    </row>
    <row r="347" spans="1:11" x14ac:dyDescent="0.35">
      <c r="A347" s="9" t="s">
        <v>1477</v>
      </c>
      <c r="B347" s="9" t="s">
        <v>472</v>
      </c>
      <c r="C347" s="9" t="s">
        <v>585</v>
      </c>
      <c r="D347" s="158">
        <v>45473</v>
      </c>
      <c r="E347" s="9">
        <v>0</v>
      </c>
      <c r="F347" s="9">
        <v>0</v>
      </c>
      <c r="G347" s="9">
        <v>0</v>
      </c>
      <c r="H347" s="9">
        <v>0</v>
      </c>
      <c r="I347" s="9">
        <v>0</v>
      </c>
      <c r="J347" s="9">
        <v>2</v>
      </c>
      <c r="K347" t="s">
        <v>1202</v>
      </c>
    </row>
    <row r="348" spans="1:11" x14ac:dyDescent="0.35">
      <c r="A348" s="9" t="s">
        <v>2199</v>
      </c>
      <c r="B348" s="9" t="s">
        <v>1009</v>
      </c>
      <c r="C348" s="9" t="s">
        <v>585</v>
      </c>
      <c r="D348" s="158">
        <v>45473</v>
      </c>
      <c r="E348" s="9">
        <v>0</v>
      </c>
      <c r="F348" s="9">
        <v>0</v>
      </c>
      <c r="G348" s="9">
        <v>0</v>
      </c>
      <c r="H348" s="9">
        <v>0</v>
      </c>
      <c r="I348" s="9">
        <v>0</v>
      </c>
      <c r="J348" s="9">
        <v>0</v>
      </c>
      <c r="K348" t="s">
        <v>1202</v>
      </c>
    </row>
    <row r="349" spans="1:11" x14ac:dyDescent="0.35">
      <c r="A349" s="9" t="s">
        <v>2095</v>
      </c>
      <c r="B349" s="9" t="s">
        <v>473</v>
      </c>
      <c r="C349" s="9" t="s">
        <v>585</v>
      </c>
      <c r="D349" s="158">
        <v>45473</v>
      </c>
      <c r="E349" s="9">
        <v>0</v>
      </c>
      <c r="F349" s="9">
        <v>0</v>
      </c>
      <c r="G349" s="9">
        <v>0</v>
      </c>
      <c r="H349" s="9">
        <v>0</v>
      </c>
      <c r="I349" s="9">
        <v>0</v>
      </c>
      <c r="J349" s="9">
        <v>5</v>
      </c>
      <c r="K349" t="s">
        <v>1202</v>
      </c>
    </row>
    <row r="350" spans="1:11" x14ac:dyDescent="0.35">
      <c r="A350" s="9" t="s">
        <v>1478</v>
      </c>
      <c r="B350" s="9" t="s">
        <v>474</v>
      </c>
      <c r="C350" s="9" t="s">
        <v>585</v>
      </c>
      <c r="D350" s="158">
        <v>45473</v>
      </c>
      <c r="E350" s="9">
        <v>0</v>
      </c>
      <c r="F350" s="9">
        <v>0</v>
      </c>
      <c r="G350" s="9">
        <v>0</v>
      </c>
      <c r="H350" s="9">
        <v>0</v>
      </c>
      <c r="I350" s="9">
        <v>0</v>
      </c>
      <c r="J350" s="9">
        <v>18</v>
      </c>
      <c r="K350" t="s">
        <v>1202</v>
      </c>
    </row>
  </sheetData>
  <autoFilter ref="A1:J350" xr:uid="{00571FC3-8EF2-460B-8B26-078397FBA9E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K165"/>
  <sheetViews>
    <sheetView zoomScale="70" zoomScaleNormal="70" workbookViewId="0">
      <selection activeCell="B39" sqref="B39"/>
    </sheetView>
  </sheetViews>
  <sheetFormatPr defaultRowHeight="14.5" x14ac:dyDescent="0.35"/>
  <cols>
    <col min="1" max="1" width="37" bestFit="1" customWidth="1"/>
    <col min="2" max="2" width="25.453125" customWidth="1"/>
    <col min="4" max="4" width="12.453125" style="158" bestFit="1" customWidth="1"/>
    <col min="5" max="5" width="24.26953125" bestFit="1" customWidth="1"/>
    <col min="6" max="6" width="25.1796875" bestFit="1" customWidth="1"/>
    <col min="7" max="7" width="29.453125" bestFit="1" customWidth="1"/>
    <col min="8" max="8" width="16.54296875" bestFit="1" customWidth="1"/>
    <col min="9" max="9" width="32.08984375" bestFit="1" customWidth="1"/>
  </cols>
  <sheetData>
    <row r="1" spans="1:11" x14ac:dyDescent="0.35">
      <c r="A1" t="s">
        <v>1216</v>
      </c>
      <c r="B1" t="s">
        <v>1486</v>
      </c>
      <c r="C1" s="9" t="s">
        <v>1221</v>
      </c>
      <c r="D1" s="9" t="s">
        <v>597</v>
      </c>
      <c r="E1" s="9" t="s">
        <v>1217</v>
      </c>
      <c r="F1" s="9" t="s">
        <v>1218</v>
      </c>
      <c r="G1" s="9" t="s">
        <v>1219</v>
      </c>
      <c r="H1" s="9" t="s">
        <v>2241</v>
      </c>
      <c r="I1" s="9" t="s">
        <v>2242</v>
      </c>
      <c r="J1" s="9" t="s">
        <v>1220</v>
      </c>
      <c r="K1" s="9" t="s">
        <v>1222</v>
      </c>
    </row>
    <row r="2" spans="1:11" x14ac:dyDescent="0.35">
      <c r="A2" s="9" t="s">
        <v>1487</v>
      </c>
      <c r="B2" s="9" t="s">
        <v>554</v>
      </c>
      <c r="C2" s="9" t="s">
        <v>554</v>
      </c>
      <c r="D2" s="158">
        <v>45473</v>
      </c>
      <c r="E2" s="9">
        <v>27</v>
      </c>
      <c r="F2" s="9">
        <v>120</v>
      </c>
      <c r="G2" s="9">
        <v>144</v>
      </c>
      <c r="H2" s="9">
        <v>1850</v>
      </c>
      <c r="I2" s="9">
        <v>1989</v>
      </c>
      <c r="J2">
        <v>114915</v>
      </c>
      <c r="K2" t="s">
        <v>1202</v>
      </c>
    </row>
    <row r="3" spans="1:11" x14ac:dyDescent="0.35">
      <c r="A3" s="9" t="s">
        <v>1202</v>
      </c>
      <c r="B3" s="9"/>
      <c r="C3" s="9" t="s">
        <v>0</v>
      </c>
      <c r="D3" s="158">
        <v>45473</v>
      </c>
      <c r="E3" s="9">
        <v>2</v>
      </c>
      <c r="F3" s="9">
        <v>2</v>
      </c>
      <c r="G3" s="9">
        <v>4</v>
      </c>
      <c r="H3" s="9">
        <v>1</v>
      </c>
      <c r="I3" s="9">
        <v>5</v>
      </c>
      <c r="J3">
        <v>2583</v>
      </c>
      <c r="K3" t="s">
        <v>1202</v>
      </c>
    </row>
    <row r="4" spans="1:11" x14ac:dyDescent="0.35">
      <c r="A4" s="9" t="s">
        <v>1488</v>
      </c>
      <c r="B4" s="9" t="s">
        <v>82</v>
      </c>
      <c r="C4" s="9" t="s">
        <v>0</v>
      </c>
      <c r="D4" s="158">
        <v>45473</v>
      </c>
      <c r="E4" s="9">
        <v>0</v>
      </c>
      <c r="F4" s="9">
        <v>0</v>
      </c>
      <c r="G4" s="9">
        <v>0</v>
      </c>
      <c r="H4" s="9">
        <v>2</v>
      </c>
      <c r="I4" s="9">
        <v>2</v>
      </c>
      <c r="J4">
        <v>275</v>
      </c>
      <c r="K4" t="s">
        <v>1202</v>
      </c>
    </row>
    <row r="5" spans="1:11" x14ac:dyDescent="0.35">
      <c r="A5" s="9" t="s">
        <v>1489</v>
      </c>
      <c r="B5" s="9" t="s">
        <v>93</v>
      </c>
      <c r="C5" s="9" t="s">
        <v>0</v>
      </c>
      <c r="D5" s="158">
        <v>45473</v>
      </c>
      <c r="E5" s="9">
        <v>0</v>
      </c>
      <c r="F5" s="9">
        <v>0</v>
      </c>
      <c r="G5" s="9">
        <v>0</v>
      </c>
      <c r="H5" s="9">
        <v>0</v>
      </c>
      <c r="I5" s="9">
        <v>0</v>
      </c>
      <c r="J5">
        <v>492</v>
      </c>
      <c r="K5" t="s">
        <v>1202</v>
      </c>
    </row>
    <row r="6" spans="1:11" x14ac:dyDescent="0.35">
      <c r="A6" s="9" t="s">
        <v>1490</v>
      </c>
      <c r="B6" s="9" t="s">
        <v>43</v>
      </c>
      <c r="C6" s="9" t="s">
        <v>0</v>
      </c>
      <c r="D6" s="158">
        <v>45473</v>
      </c>
      <c r="E6" s="9">
        <v>1</v>
      </c>
      <c r="F6" s="9">
        <v>6</v>
      </c>
      <c r="G6" s="9">
        <v>6</v>
      </c>
      <c r="H6" s="9">
        <v>42</v>
      </c>
      <c r="I6" s="9">
        <v>46</v>
      </c>
      <c r="J6">
        <v>750</v>
      </c>
      <c r="K6" t="s">
        <v>1202</v>
      </c>
    </row>
    <row r="7" spans="1:11" x14ac:dyDescent="0.35">
      <c r="A7" s="9" t="s">
        <v>1491</v>
      </c>
      <c r="B7" s="9" t="s">
        <v>133</v>
      </c>
      <c r="C7" s="9" t="s">
        <v>0</v>
      </c>
      <c r="D7" s="158">
        <v>45473</v>
      </c>
      <c r="E7" s="9">
        <v>0</v>
      </c>
      <c r="F7" s="9">
        <v>0</v>
      </c>
      <c r="G7" s="9">
        <v>0</v>
      </c>
      <c r="H7" s="9">
        <v>8</v>
      </c>
      <c r="I7" s="9">
        <v>8</v>
      </c>
      <c r="J7">
        <v>446</v>
      </c>
      <c r="K7" t="s">
        <v>1202</v>
      </c>
    </row>
    <row r="8" spans="1:11" x14ac:dyDescent="0.35">
      <c r="A8" s="9" t="s">
        <v>1492</v>
      </c>
      <c r="B8" s="9" t="s">
        <v>3</v>
      </c>
      <c r="C8" s="9" t="s">
        <v>0</v>
      </c>
      <c r="D8" s="158">
        <v>45473</v>
      </c>
      <c r="E8" s="9">
        <v>0</v>
      </c>
      <c r="F8" s="9">
        <v>1</v>
      </c>
      <c r="G8" s="9">
        <v>1</v>
      </c>
      <c r="H8" s="9">
        <v>31</v>
      </c>
      <c r="I8" s="9">
        <v>32</v>
      </c>
      <c r="J8">
        <v>481</v>
      </c>
      <c r="K8" t="s">
        <v>1202</v>
      </c>
    </row>
    <row r="9" spans="1:11" x14ac:dyDescent="0.35">
      <c r="A9" s="9" t="s">
        <v>1493</v>
      </c>
      <c r="B9" s="9" t="s">
        <v>94</v>
      </c>
      <c r="C9" s="9" t="s">
        <v>0</v>
      </c>
      <c r="D9" s="158">
        <v>45473</v>
      </c>
      <c r="E9" s="9">
        <v>0</v>
      </c>
      <c r="F9" s="9">
        <v>2</v>
      </c>
      <c r="G9" s="9">
        <v>2</v>
      </c>
      <c r="H9" s="9">
        <v>17</v>
      </c>
      <c r="I9" s="9">
        <v>17</v>
      </c>
      <c r="J9">
        <v>227</v>
      </c>
      <c r="K9" t="s">
        <v>1202</v>
      </c>
    </row>
    <row r="10" spans="1:11" x14ac:dyDescent="0.35">
      <c r="A10" s="9" t="s">
        <v>1494</v>
      </c>
      <c r="B10" s="9" t="s">
        <v>63</v>
      </c>
      <c r="C10" s="9" t="s">
        <v>0</v>
      </c>
      <c r="D10" s="158">
        <v>45473</v>
      </c>
      <c r="E10" s="9">
        <v>0</v>
      </c>
      <c r="F10" s="9">
        <v>0</v>
      </c>
      <c r="G10" s="9">
        <v>0</v>
      </c>
      <c r="H10" s="9">
        <v>91</v>
      </c>
      <c r="I10" s="9">
        <v>91</v>
      </c>
      <c r="J10">
        <v>4524</v>
      </c>
      <c r="K10" t="s">
        <v>1202</v>
      </c>
    </row>
    <row r="11" spans="1:11" x14ac:dyDescent="0.35">
      <c r="A11" s="9" t="s">
        <v>1495</v>
      </c>
      <c r="B11" s="9" t="s">
        <v>17</v>
      </c>
      <c r="C11" s="9" t="s">
        <v>0</v>
      </c>
      <c r="D11" s="158">
        <v>45473</v>
      </c>
      <c r="E11" s="9">
        <v>0</v>
      </c>
      <c r="F11" s="9">
        <v>0</v>
      </c>
      <c r="G11" s="9">
        <v>0</v>
      </c>
      <c r="H11" s="9">
        <v>16</v>
      </c>
      <c r="I11" s="9">
        <v>16</v>
      </c>
      <c r="J11">
        <v>602</v>
      </c>
      <c r="K11" t="s">
        <v>1202</v>
      </c>
    </row>
    <row r="12" spans="1:11" x14ac:dyDescent="0.35">
      <c r="A12" s="9" t="s">
        <v>1496</v>
      </c>
      <c r="B12" s="9" t="s">
        <v>18</v>
      </c>
      <c r="C12" s="9" t="s">
        <v>0</v>
      </c>
      <c r="D12" s="158">
        <v>45473</v>
      </c>
      <c r="E12" s="9">
        <v>0</v>
      </c>
      <c r="F12" s="9">
        <v>0</v>
      </c>
      <c r="G12" s="9">
        <v>0</v>
      </c>
      <c r="H12" s="9">
        <v>44</v>
      </c>
      <c r="I12" s="9">
        <v>44</v>
      </c>
      <c r="J12">
        <v>782</v>
      </c>
      <c r="K12" t="s">
        <v>1202</v>
      </c>
    </row>
    <row r="13" spans="1:11" x14ac:dyDescent="0.35">
      <c r="A13" s="9" t="s">
        <v>1497</v>
      </c>
      <c r="B13" s="9" t="s">
        <v>28</v>
      </c>
      <c r="C13" s="9" t="s">
        <v>0</v>
      </c>
      <c r="D13" s="158">
        <v>45473</v>
      </c>
      <c r="E13" s="9">
        <v>0</v>
      </c>
      <c r="F13" s="9">
        <v>0</v>
      </c>
      <c r="G13" s="9">
        <v>0</v>
      </c>
      <c r="H13" s="9">
        <v>10</v>
      </c>
      <c r="I13" s="9">
        <v>10</v>
      </c>
      <c r="J13">
        <v>1067</v>
      </c>
      <c r="K13" t="s">
        <v>1202</v>
      </c>
    </row>
    <row r="14" spans="1:11" x14ac:dyDescent="0.35">
      <c r="A14" s="9" t="s">
        <v>1498</v>
      </c>
      <c r="B14" s="9" t="s">
        <v>565</v>
      </c>
      <c r="C14" s="9" t="s">
        <v>0</v>
      </c>
      <c r="D14" s="158">
        <v>45473</v>
      </c>
      <c r="E14" s="9">
        <v>0</v>
      </c>
      <c r="F14" s="9">
        <v>0</v>
      </c>
      <c r="G14" s="9">
        <v>0</v>
      </c>
      <c r="H14" s="9">
        <v>2</v>
      </c>
      <c r="I14" s="9">
        <v>2</v>
      </c>
      <c r="J14">
        <v>1164</v>
      </c>
      <c r="K14" t="s">
        <v>1202</v>
      </c>
    </row>
    <row r="15" spans="1:11" x14ac:dyDescent="0.35">
      <c r="A15" s="9" t="s">
        <v>1499</v>
      </c>
      <c r="B15" s="9" t="s">
        <v>115</v>
      </c>
      <c r="C15" s="9" t="s">
        <v>0</v>
      </c>
      <c r="D15" s="158">
        <v>45473</v>
      </c>
      <c r="E15" s="9">
        <v>0</v>
      </c>
      <c r="F15" s="9">
        <v>0</v>
      </c>
      <c r="G15" s="9">
        <v>0</v>
      </c>
      <c r="H15" s="9">
        <v>1</v>
      </c>
      <c r="I15" s="9">
        <v>1</v>
      </c>
      <c r="J15">
        <v>73</v>
      </c>
      <c r="K15" t="s">
        <v>1202</v>
      </c>
    </row>
    <row r="16" spans="1:11" x14ac:dyDescent="0.35">
      <c r="A16" s="9" t="s">
        <v>1500</v>
      </c>
      <c r="B16" s="9" t="s">
        <v>47</v>
      </c>
      <c r="C16" s="9" t="s">
        <v>0</v>
      </c>
      <c r="D16" s="158">
        <v>45473</v>
      </c>
      <c r="E16" s="9">
        <v>2</v>
      </c>
      <c r="F16" s="9">
        <v>0</v>
      </c>
      <c r="G16" s="9">
        <v>2</v>
      </c>
      <c r="H16" s="9">
        <v>3</v>
      </c>
      <c r="I16" s="9">
        <v>5</v>
      </c>
      <c r="J16">
        <v>1762</v>
      </c>
      <c r="K16" t="s">
        <v>1202</v>
      </c>
    </row>
    <row r="17" spans="1:11" x14ac:dyDescent="0.35">
      <c r="A17" s="9" t="s">
        <v>1501</v>
      </c>
      <c r="B17" s="9" t="s">
        <v>95</v>
      </c>
      <c r="C17" s="9" t="s">
        <v>0</v>
      </c>
      <c r="D17" s="158">
        <v>45473</v>
      </c>
      <c r="E17" s="9">
        <v>0</v>
      </c>
      <c r="F17" s="9">
        <v>0</v>
      </c>
      <c r="G17" s="9">
        <v>0</v>
      </c>
      <c r="H17" s="9">
        <v>2</v>
      </c>
      <c r="I17" s="9">
        <v>2</v>
      </c>
      <c r="J17">
        <v>334</v>
      </c>
      <c r="K17" t="s">
        <v>1202</v>
      </c>
    </row>
    <row r="18" spans="1:11" x14ac:dyDescent="0.35">
      <c r="A18" s="9" t="s">
        <v>1502</v>
      </c>
      <c r="B18" s="9" t="s">
        <v>124</v>
      </c>
      <c r="C18" s="9" t="s">
        <v>0</v>
      </c>
      <c r="D18" s="158">
        <v>45473</v>
      </c>
      <c r="E18" s="9">
        <v>0</v>
      </c>
      <c r="F18" s="9">
        <v>0</v>
      </c>
      <c r="G18" s="9">
        <v>0</v>
      </c>
      <c r="H18" s="9">
        <v>9</v>
      </c>
      <c r="I18" s="9">
        <v>9</v>
      </c>
      <c r="J18">
        <v>910</v>
      </c>
      <c r="K18" t="s">
        <v>1202</v>
      </c>
    </row>
    <row r="19" spans="1:11" x14ac:dyDescent="0.35">
      <c r="A19" s="9" t="s">
        <v>1503</v>
      </c>
      <c r="B19" s="9" t="s">
        <v>134</v>
      </c>
      <c r="C19" s="9" t="s">
        <v>0</v>
      </c>
      <c r="D19" s="158">
        <v>45473</v>
      </c>
      <c r="E19" s="9">
        <v>0</v>
      </c>
      <c r="F19" s="9">
        <v>0</v>
      </c>
      <c r="G19" s="9">
        <v>0</v>
      </c>
      <c r="H19" s="9">
        <v>36</v>
      </c>
      <c r="I19" s="9">
        <v>36</v>
      </c>
      <c r="J19">
        <v>1983</v>
      </c>
      <c r="K19" t="s">
        <v>1202</v>
      </c>
    </row>
    <row r="20" spans="1:11" x14ac:dyDescent="0.35">
      <c r="A20" s="9" t="s">
        <v>1504</v>
      </c>
      <c r="B20" s="9" t="s">
        <v>96</v>
      </c>
      <c r="C20" s="9" t="s">
        <v>0</v>
      </c>
      <c r="D20" s="158">
        <v>45473</v>
      </c>
      <c r="E20" s="9">
        <v>0</v>
      </c>
      <c r="F20" s="9">
        <v>0</v>
      </c>
      <c r="G20" s="9">
        <v>0</v>
      </c>
      <c r="H20" s="9">
        <v>0</v>
      </c>
      <c r="I20" s="9">
        <v>0</v>
      </c>
      <c r="J20">
        <v>281</v>
      </c>
      <c r="K20" t="s">
        <v>1202</v>
      </c>
    </row>
    <row r="21" spans="1:11" x14ac:dyDescent="0.35">
      <c r="A21" s="9" t="s">
        <v>1505</v>
      </c>
      <c r="B21" s="9" t="s">
        <v>121</v>
      </c>
      <c r="C21" s="9" t="s">
        <v>0</v>
      </c>
      <c r="D21" s="158">
        <v>45473</v>
      </c>
      <c r="E21" s="9">
        <v>0</v>
      </c>
      <c r="F21" s="9">
        <v>0</v>
      </c>
      <c r="G21" s="9">
        <v>0</v>
      </c>
      <c r="H21" s="9">
        <v>11</v>
      </c>
      <c r="I21" s="9">
        <v>11</v>
      </c>
      <c r="J21">
        <v>503</v>
      </c>
      <c r="K21" t="s">
        <v>1202</v>
      </c>
    </row>
    <row r="22" spans="1:11" x14ac:dyDescent="0.35">
      <c r="A22" s="9" t="s">
        <v>1506</v>
      </c>
      <c r="B22" s="9" t="s">
        <v>29</v>
      </c>
      <c r="C22" s="9" t="s">
        <v>0</v>
      </c>
      <c r="D22" s="158">
        <v>45473</v>
      </c>
      <c r="E22" s="9">
        <v>0</v>
      </c>
      <c r="F22" s="9">
        <v>0</v>
      </c>
      <c r="G22" s="9">
        <v>0</v>
      </c>
      <c r="H22" s="9">
        <v>1</v>
      </c>
      <c r="I22" s="9">
        <v>1</v>
      </c>
      <c r="J22">
        <v>373</v>
      </c>
      <c r="K22" t="s">
        <v>1202</v>
      </c>
    </row>
    <row r="23" spans="1:11" x14ac:dyDescent="0.35">
      <c r="A23" s="9" t="s">
        <v>1507</v>
      </c>
      <c r="B23" s="9" t="s">
        <v>37</v>
      </c>
      <c r="C23" s="9" t="s">
        <v>0</v>
      </c>
      <c r="D23" s="158">
        <v>45473</v>
      </c>
      <c r="E23" s="9">
        <v>0</v>
      </c>
      <c r="F23" s="9">
        <v>0</v>
      </c>
      <c r="G23" s="9">
        <v>0</v>
      </c>
      <c r="H23" s="9">
        <v>9</v>
      </c>
      <c r="I23" s="9">
        <v>9</v>
      </c>
      <c r="J23">
        <v>524</v>
      </c>
      <c r="K23" t="s">
        <v>1202</v>
      </c>
    </row>
    <row r="24" spans="1:11" x14ac:dyDescent="0.35">
      <c r="A24" s="9" t="s">
        <v>1508</v>
      </c>
      <c r="B24" s="9" t="s">
        <v>74</v>
      </c>
      <c r="C24" s="9" t="s">
        <v>0</v>
      </c>
      <c r="D24" s="158">
        <v>45473</v>
      </c>
      <c r="E24" s="9">
        <v>0</v>
      </c>
      <c r="F24" s="9">
        <v>0</v>
      </c>
      <c r="G24" s="9">
        <v>0</v>
      </c>
      <c r="H24" s="9">
        <v>21</v>
      </c>
      <c r="I24" s="9">
        <v>21</v>
      </c>
      <c r="J24">
        <v>963</v>
      </c>
      <c r="K24" t="s">
        <v>1202</v>
      </c>
    </row>
    <row r="25" spans="1:11" x14ac:dyDescent="0.35">
      <c r="A25" s="9" t="s">
        <v>1509</v>
      </c>
      <c r="B25" s="9" t="s">
        <v>84</v>
      </c>
      <c r="C25" s="9" t="s">
        <v>0</v>
      </c>
      <c r="D25" s="158">
        <v>45473</v>
      </c>
      <c r="E25" s="9">
        <v>0</v>
      </c>
      <c r="F25" s="9">
        <v>0</v>
      </c>
      <c r="G25" s="9">
        <v>0</v>
      </c>
      <c r="H25" s="9">
        <v>15</v>
      </c>
      <c r="I25" s="9">
        <v>15</v>
      </c>
      <c r="J25">
        <v>805</v>
      </c>
      <c r="K25" t="s">
        <v>1202</v>
      </c>
    </row>
    <row r="26" spans="1:11" x14ac:dyDescent="0.35">
      <c r="A26" s="9" t="s">
        <v>1510</v>
      </c>
      <c r="B26" s="9" t="s">
        <v>4</v>
      </c>
      <c r="C26" s="9" t="s">
        <v>0</v>
      </c>
      <c r="D26" s="158">
        <v>45473</v>
      </c>
      <c r="E26" s="9">
        <v>0</v>
      </c>
      <c r="F26" s="9">
        <v>0</v>
      </c>
      <c r="G26" s="9">
        <v>0</v>
      </c>
      <c r="H26" s="9">
        <v>13</v>
      </c>
      <c r="I26" s="9">
        <v>13</v>
      </c>
      <c r="J26">
        <v>322</v>
      </c>
      <c r="K26" t="s">
        <v>1202</v>
      </c>
    </row>
    <row r="27" spans="1:11" x14ac:dyDescent="0.35">
      <c r="A27" s="9" t="s">
        <v>1511</v>
      </c>
      <c r="B27" s="9" t="s">
        <v>1</v>
      </c>
      <c r="C27" s="9" t="s">
        <v>0</v>
      </c>
      <c r="D27" s="158">
        <v>45473</v>
      </c>
      <c r="E27" s="9">
        <v>0</v>
      </c>
      <c r="F27" s="9">
        <v>0</v>
      </c>
      <c r="G27" s="9">
        <v>0</v>
      </c>
      <c r="H27" s="9">
        <v>6</v>
      </c>
      <c r="I27" s="9">
        <v>6</v>
      </c>
      <c r="J27">
        <v>595</v>
      </c>
      <c r="K27" t="s">
        <v>1202</v>
      </c>
    </row>
    <row r="28" spans="1:11" x14ac:dyDescent="0.35">
      <c r="A28" s="9" t="s">
        <v>1512</v>
      </c>
      <c r="B28" s="9" t="s">
        <v>2</v>
      </c>
      <c r="C28" s="9" t="s">
        <v>0</v>
      </c>
      <c r="D28" s="158">
        <v>45473</v>
      </c>
      <c r="E28" s="9">
        <v>0</v>
      </c>
      <c r="F28" s="9">
        <v>0</v>
      </c>
      <c r="G28" s="9">
        <v>0</v>
      </c>
      <c r="H28" s="9">
        <v>32</v>
      </c>
      <c r="I28" s="9">
        <v>32</v>
      </c>
      <c r="J28">
        <v>659</v>
      </c>
      <c r="K28" t="s">
        <v>1202</v>
      </c>
    </row>
    <row r="29" spans="1:11" x14ac:dyDescent="0.35">
      <c r="A29" s="9" t="s">
        <v>1513</v>
      </c>
      <c r="B29" s="9" t="s">
        <v>86</v>
      </c>
      <c r="C29" s="9" t="s">
        <v>0</v>
      </c>
      <c r="D29" s="158">
        <v>45473</v>
      </c>
      <c r="E29" s="9">
        <v>0</v>
      </c>
      <c r="F29" s="9">
        <v>0</v>
      </c>
      <c r="G29" s="9">
        <v>0</v>
      </c>
      <c r="H29" s="9">
        <v>0</v>
      </c>
      <c r="I29" s="9">
        <v>0</v>
      </c>
      <c r="J29">
        <v>12</v>
      </c>
      <c r="K29" t="s">
        <v>1202</v>
      </c>
    </row>
    <row r="30" spans="1:11" x14ac:dyDescent="0.35">
      <c r="A30" s="9" t="s">
        <v>1514</v>
      </c>
      <c r="B30" s="9" t="s">
        <v>143</v>
      </c>
      <c r="C30" s="9" t="s">
        <v>0</v>
      </c>
      <c r="D30" s="158">
        <v>45473</v>
      </c>
      <c r="E30" s="9">
        <v>0</v>
      </c>
      <c r="F30" s="9">
        <v>5</v>
      </c>
      <c r="G30" s="9">
        <v>5</v>
      </c>
      <c r="H30" s="9">
        <v>4</v>
      </c>
      <c r="I30" s="9">
        <v>9</v>
      </c>
      <c r="J30">
        <v>1147</v>
      </c>
      <c r="K30" t="s">
        <v>1202</v>
      </c>
    </row>
    <row r="31" spans="1:11" x14ac:dyDescent="0.35">
      <c r="A31" s="9" t="s">
        <v>1515</v>
      </c>
      <c r="B31" s="9" t="s">
        <v>522</v>
      </c>
      <c r="C31" s="9" t="s">
        <v>0</v>
      </c>
      <c r="D31" s="158">
        <v>45473</v>
      </c>
      <c r="E31" s="9">
        <v>0</v>
      </c>
      <c r="F31" s="9">
        <v>0</v>
      </c>
      <c r="G31" s="9">
        <v>0</v>
      </c>
      <c r="H31" s="9">
        <v>36</v>
      </c>
      <c r="I31" s="9">
        <v>36</v>
      </c>
      <c r="J31">
        <v>1242</v>
      </c>
      <c r="K31" t="s">
        <v>1202</v>
      </c>
    </row>
    <row r="32" spans="1:11" x14ac:dyDescent="0.35">
      <c r="A32" s="9" t="s">
        <v>1516</v>
      </c>
      <c r="B32" s="9" t="s">
        <v>64</v>
      </c>
      <c r="C32" s="9" t="s">
        <v>0</v>
      </c>
      <c r="D32" s="158">
        <v>45473</v>
      </c>
      <c r="E32" s="9">
        <v>0</v>
      </c>
      <c r="F32" s="9">
        <v>0</v>
      </c>
      <c r="G32" s="9">
        <v>0</v>
      </c>
      <c r="H32" s="9">
        <v>7</v>
      </c>
      <c r="I32" s="9">
        <v>7</v>
      </c>
      <c r="J32">
        <v>859</v>
      </c>
      <c r="K32" t="s">
        <v>1202</v>
      </c>
    </row>
    <row r="33" spans="1:11" x14ac:dyDescent="0.35">
      <c r="A33" s="9" t="s">
        <v>1517</v>
      </c>
      <c r="B33" s="9" t="s">
        <v>97</v>
      </c>
      <c r="C33" s="9" t="s">
        <v>0</v>
      </c>
      <c r="D33" s="158">
        <v>45473</v>
      </c>
      <c r="E33" s="9">
        <v>0</v>
      </c>
      <c r="F33" s="9">
        <v>0</v>
      </c>
      <c r="G33" s="9">
        <v>0</v>
      </c>
      <c r="H33" s="9">
        <v>27</v>
      </c>
      <c r="I33" s="9">
        <v>27</v>
      </c>
      <c r="J33">
        <v>473</v>
      </c>
      <c r="K33" t="s">
        <v>1202</v>
      </c>
    </row>
    <row r="34" spans="1:11" x14ac:dyDescent="0.35">
      <c r="A34" s="9" t="s">
        <v>1518</v>
      </c>
      <c r="B34" s="9" t="s">
        <v>5</v>
      </c>
      <c r="C34" s="9" t="s">
        <v>0</v>
      </c>
      <c r="D34" s="158">
        <v>45473</v>
      </c>
      <c r="E34" s="9">
        <v>0</v>
      </c>
      <c r="F34" s="9">
        <v>0</v>
      </c>
      <c r="G34" s="9">
        <v>0</v>
      </c>
      <c r="H34" s="9">
        <v>8</v>
      </c>
      <c r="I34" s="9">
        <v>8</v>
      </c>
      <c r="J34">
        <v>303</v>
      </c>
      <c r="K34" t="s">
        <v>1202</v>
      </c>
    </row>
    <row r="35" spans="1:11" x14ac:dyDescent="0.35">
      <c r="A35" s="9" t="s">
        <v>1519</v>
      </c>
      <c r="B35" s="9" t="s">
        <v>54</v>
      </c>
      <c r="C35" s="9" t="s">
        <v>0</v>
      </c>
      <c r="D35" s="158">
        <v>45473</v>
      </c>
      <c r="E35" s="9">
        <v>0</v>
      </c>
      <c r="F35" s="9">
        <v>0</v>
      </c>
      <c r="G35" s="9">
        <v>0</v>
      </c>
      <c r="H35" s="9">
        <v>9</v>
      </c>
      <c r="I35" s="9">
        <v>9</v>
      </c>
      <c r="J35">
        <v>838</v>
      </c>
      <c r="K35" t="s">
        <v>1202</v>
      </c>
    </row>
    <row r="36" spans="1:11" x14ac:dyDescent="0.35">
      <c r="A36" s="9" t="s">
        <v>1520</v>
      </c>
      <c r="B36" s="9" t="s">
        <v>53</v>
      </c>
      <c r="C36" s="9" t="s">
        <v>0</v>
      </c>
      <c r="D36" s="158">
        <v>45473</v>
      </c>
      <c r="E36" s="9">
        <v>0</v>
      </c>
      <c r="F36" s="9">
        <v>0</v>
      </c>
      <c r="G36" s="9">
        <v>0</v>
      </c>
      <c r="H36" s="9">
        <v>8</v>
      </c>
      <c r="I36" s="9">
        <v>8</v>
      </c>
      <c r="J36">
        <v>1487</v>
      </c>
      <c r="K36" t="s">
        <v>1202</v>
      </c>
    </row>
    <row r="37" spans="1:11" x14ac:dyDescent="0.35">
      <c r="A37" s="9" t="s">
        <v>1521</v>
      </c>
      <c r="B37" s="9" t="s">
        <v>138</v>
      </c>
      <c r="C37" s="9" t="s">
        <v>0</v>
      </c>
      <c r="D37" s="158">
        <v>45473</v>
      </c>
      <c r="E37" s="9">
        <v>0</v>
      </c>
      <c r="F37" s="9">
        <v>1</v>
      </c>
      <c r="G37" s="9">
        <v>1</v>
      </c>
      <c r="H37" s="9">
        <v>0</v>
      </c>
      <c r="I37" s="9">
        <v>1</v>
      </c>
      <c r="J37">
        <v>966</v>
      </c>
      <c r="K37" t="s">
        <v>1202</v>
      </c>
    </row>
    <row r="38" spans="1:11" x14ac:dyDescent="0.35">
      <c r="A38" s="9" t="s">
        <v>1522</v>
      </c>
      <c r="B38" s="9" t="s">
        <v>48</v>
      </c>
      <c r="C38" s="9" t="s">
        <v>0</v>
      </c>
      <c r="D38" s="158">
        <v>45473</v>
      </c>
      <c r="E38" s="9">
        <v>0</v>
      </c>
      <c r="F38" s="9">
        <v>0</v>
      </c>
      <c r="G38" s="9">
        <v>0</v>
      </c>
      <c r="H38" s="9">
        <v>35</v>
      </c>
      <c r="I38" s="9">
        <v>35</v>
      </c>
      <c r="J38">
        <v>1173</v>
      </c>
      <c r="K38" t="s">
        <v>1202</v>
      </c>
    </row>
    <row r="39" spans="1:11" x14ac:dyDescent="0.35">
      <c r="A39" s="9" t="s">
        <v>1523</v>
      </c>
      <c r="B39" s="9" t="s">
        <v>137</v>
      </c>
      <c r="C39" s="9" t="s">
        <v>0</v>
      </c>
      <c r="D39" s="158">
        <v>45473</v>
      </c>
      <c r="E39" s="9">
        <v>0</v>
      </c>
      <c r="F39" s="9">
        <v>0</v>
      </c>
      <c r="G39" s="9">
        <v>0</v>
      </c>
      <c r="H39" s="9">
        <v>0</v>
      </c>
      <c r="I39" s="9">
        <v>0</v>
      </c>
      <c r="J39">
        <v>519</v>
      </c>
      <c r="K39" t="s">
        <v>1202</v>
      </c>
    </row>
    <row r="40" spans="1:11" x14ac:dyDescent="0.35">
      <c r="A40" s="9" t="s">
        <v>1524</v>
      </c>
      <c r="B40" s="9" t="s">
        <v>65</v>
      </c>
      <c r="C40" s="9" t="s">
        <v>0</v>
      </c>
      <c r="D40" s="158">
        <v>45473</v>
      </c>
      <c r="E40" s="9">
        <v>0</v>
      </c>
      <c r="F40" s="9">
        <v>0</v>
      </c>
      <c r="G40" s="9">
        <v>0</v>
      </c>
      <c r="H40" s="9">
        <v>17</v>
      </c>
      <c r="I40" s="9">
        <v>17</v>
      </c>
      <c r="J40">
        <v>750</v>
      </c>
      <c r="K40" t="s">
        <v>1202</v>
      </c>
    </row>
    <row r="41" spans="1:11" x14ac:dyDescent="0.35">
      <c r="A41" s="9" t="s">
        <v>1525</v>
      </c>
      <c r="B41" s="9" t="s">
        <v>98</v>
      </c>
      <c r="C41" s="9" t="s">
        <v>0</v>
      </c>
      <c r="D41" s="158">
        <v>45473</v>
      </c>
      <c r="E41" s="9">
        <v>0</v>
      </c>
      <c r="F41" s="9">
        <v>0</v>
      </c>
      <c r="G41" s="9">
        <v>0</v>
      </c>
      <c r="H41" s="9">
        <v>8</v>
      </c>
      <c r="I41" s="9">
        <v>8</v>
      </c>
      <c r="J41">
        <v>586</v>
      </c>
      <c r="K41" t="s">
        <v>1202</v>
      </c>
    </row>
    <row r="42" spans="1:11" x14ac:dyDescent="0.35">
      <c r="A42" s="9" t="s">
        <v>1526</v>
      </c>
      <c r="B42" s="9" t="s">
        <v>36</v>
      </c>
      <c r="C42" s="9" t="s">
        <v>0</v>
      </c>
      <c r="D42" s="158">
        <v>45473</v>
      </c>
      <c r="E42" s="9">
        <v>0</v>
      </c>
      <c r="F42" s="9">
        <v>0</v>
      </c>
      <c r="G42" s="9">
        <v>0</v>
      </c>
      <c r="H42" s="9">
        <v>25</v>
      </c>
      <c r="I42" s="9">
        <v>25</v>
      </c>
      <c r="J42">
        <v>435</v>
      </c>
      <c r="K42" t="s">
        <v>1202</v>
      </c>
    </row>
    <row r="43" spans="1:11" x14ac:dyDescent="0.35">
      <c r="A43" s="9" t="s">
        <v>1527</v>
      </c>
      <c r="B43" s="9" t="s">
        <v>125</v>
      </c>
      <c r="C43" s="9" t="s">
        <v>0</v>
      </c>
      <c r="D43" s="158">
        <v>45473</v>
      </c>
      <c r="E43" s="9">
        <v>0</v>
      </c>
      <c r="F43" s="9">
        <v>0</v>
      </c>
      <c r="G43" s="9">
        <v>0</v>
      </c>
      <c r="H43" s="9">
        <v>15</v>
      </c>
      <c r="I43" s="9">
        <v>15</v>
      </c>
      <c r="J43">
        <v>922</v>
      </c>
      <c r="K43" t="s">
        <v>1202</v>
      </c>
    </row>
    <row r="44" spans="1:11" x14ac:dyDescent="0.35">
      <c r="A44" s="9" t="s">
        <v>1528</v>
      </c>
      <c r="B44" s="9" t="s">
        <v>99</v>
      </c>
      <c r="C44" s="9" t="s">
        <v>0</v>
      </c>
      <c r="D44" s="158">
        <v>45473</v>
      </c>
      <c r="E44" s="9">
        <v>0</v>
      </c>
      <c r="F44" s="9">
        <v>0</v>
      </c>
      <c r="G44" s="9">
        <v>0</v>
      </c>
      <c r="H44" s="9">
        <v>12</v>
      </c>
      <c r="I44" s="9">
        <v>12</v>
      </c>
      <c r="J44">
        <v>372</v>
      </c>
      <c r="K44" t="s">
        <v>1202</v>
      </c>
    </row>
    <row r="45" spans="1:11" x14ac:dyDescent="0.35">
      <c r="A45" s="9" t="s">
        <v>1529</v>
      </c>
      <c r="B45" s="9" t="s">
        <v>76</v>
      </c>
      <c r="C45" s="9" t="s">
        <v>0</v>
      </c>
      <c r="D45" s="158">
        <v>45473</v>
      </c>
      <c r="E45" s="9">
        <v>0</v>
      </c>
      <c r="F45" s="9">
        <v>0</v>
      </c>
      <c r="G45" s="9">
        <v>0</v>
      </c>
      <c r="H45" s="9">
        <v>12</v>
      </c>
      <c r="I45" s="9">
        <v>12</v>
      </c>
      <c r="J45">
        <v>1346</v>
      </c>
      <c r="K45" t="s">
        <v>1202</v>
      </c>
    </row>
    <row r="46" spans="1:11" x14ac:dyDescent="0.35">
      <c r="A46" s="9" t="s">
        <v>1530</v>
      </c>
      <c r="B46" s="9" t="s">
        <v>11</v>
      </c>
      <c r="C46" s="9" t="s">
        <v>0</v>
      </c>
      <c r="D46" s="158">
        <v>45473</v>
      </c>
      <c r="E46" s="9">
        <v>0</v>
      </c>
      <c r="F46" s="9">
        <v>0</v>
      </c>
      <c r="G46" s="9">
        <v>0</v>
      </c>
      <c r="H46" s="9">
        <v>13</v>
      </c>
      <c r="I46" s="9">
        <v>13</v>
      </c>
      <c r="J46">
        <v>847</v>
      </c>
      <c r="K46" t="s">
        <v>1202</v>
      </c>
    </row>
    <row r="47" spans="1:11" x14ac:dyDescent="0.35">
      <c r="A47" s="9" t="s">
        <v>1531</v>
      </c>
      <c r="B47" s="9" t="s">
        <v>144</v>
      </c>
      <c r="C47" s="9" t="s">
        <v>0</v>
      </c>
      <c r="D47" s="158">
        <v>45473</v>
      </c>
      <c r="E47" s="9">
        <v>0</v>
      </c>
      <c r="F47" s="9">
        <v>0</v>
      </c>
      <c r="G47" s="9">
        <v>0</v>
      </c>
      <c r="H47" s="9">
        <v>12</v>
      </c>
      <c r="I47" s="9">
        <v>12</v>
      </c>
      <c r="J47">
        <v>1086</v>
      </c>
      <c r="K47" t="s">
        <v>1202</v>
      </c>
    </row>
    <row r="48" spans="1:11" x14ac:dyDescent="0.35">
      <c r="A48" s="9" t="s">
        <v>1532</v>
      </c>
      <c r="B48" s="9" t="s">
        <v>100</v>
      </c>
      <c r="C48" s="9" t="s">
        <v>0</v>
      </c>
      <c r="D48" s="158">
        <v>45473</v>
      </c>
      <c r="E48" s="9">
        <v>0</v>
      </c>
      <c r="F48" s="9">
        <v>0</v>
      </c>
      <c r="G48" s="9">
        <v>0</v>
      </c>
      <c r="H48" s="9">
        <v>11</v>
      </c>
      <c r="I48" s="9">
        <v>11</v>
      </c>
      <c r="J48">
        <v>392</v>
      </c>
      <c r="K48" t="s">
        <v>1202</v>
      </c>
    </row>
    <row r="49" spans="1:11" x14ac:dyDescent="0.35">
      <c r="A49" s="9" t="s">
        <v>1533</v>
      </c>
      <c r="B49" s="9" t="s">
        <v>87</v>
      </c>
      <c r="C49" s="9" t="s">
        <v>0</v>
      </c>
      <c r="D49" s="158">
        <v>45473</v>
      </c>
      <c r="E49" s="9">
        <v>1</v>
      </c>
      <c r="F49" s="9">
        <v>11</v>
      </c>
      <c r="G49" s="9">
        <v>12</v>
      </c>
      <c r="H49" s="9">
        <v>0</v>
      </c>
      <c r="I49" s="9">
        <v>12</v>
      </c>
      <c r="J49">
        <v>853</v>
      </c>
      <c r="K49" t="s">
        <v>1202</v>
      </c>
    </row>
    <row r="50" spans="1:11" x14ac:dyDescent="0.35">
      <c r="A50" s="9" t="s">
        <v>1534</v>
      </c>
      <c r="B50" s="9" t="s">
        <v>22</v>
      </c>
      <c r="C50" s="9" t="s">
        <v>0</v>
      </c>
      <c r="D50" s="158">
        <v>45473</v>
      </c>
      <c r="E50" s="9">
        <v>0</v>
      </c>
      <c r="F50" s="9">
        <v>0</v>
      </c>
      <c r="G50" s="9">
        <v>0</v>
      </c>
      <c r="H50" s="9">
        <v>8</v>
      </c>
      <c r="I50" s="9">
        <v>8</v>
      </c>
      <c r="J50">
        <v>310</v>
      </c>
      <c r="K50" t="s">
        <v>1202</v>
      </c>
    </row>
    <row r="51" spans="1:11" x14ac:dyDescent="0.35">
      <c r="A51" s="9" t="s">
        <v>1535</v>
      </c>
      <c r="B51" s="9" t="s">
        <v>101</v>
      </c>
      <c r="C51" s="9" t="s">
        <v>0</v>
      </c>
      <c r="D51" s="158">
        <v>45473</v>
      </c>
      <c r="E51" s="9">
        <v>0</v>
      </c>
      <c r="F51" s="9">
        <v>7</v>
      </c>
      <c r="G51" s="9">
        <v>7</v>
      </c>
      <c r="H51" s="9">
        <v>2</v>
      </c>
      <c r="I51" s="9">
        <v>9</v>
      </c>
      <c r="J51">
        <v>388</v>
      </c>
      <c r="K51" t="s">
        <v>1202</v>
      </c>
    </row>
    <row r="52" spans="1:11" x14ac:dyDescent="0.35">
      <c r="A52" s="9" t="s">
        <v>1536</v>
      </c>
      <c r="B52" s="9" t="s">
        <v>128</v>
      </c>
      <c r="C52" s="9" t="s">
        <v>0</v>
      </c>
      <c r="D52" s="158">
        <v>45473</v>
      </c>
      <c r="E52" s="9">
        <v>0</v>
      </c>
      <c r="F52" s="9">
        <v>0</v>
      </c>
      <c r="G52" s="9">
        <v>0</v>
      </c>
      <c r="H52" s="9">
        <v>40</v>
      </c>
      <c r="I52" s="9">
        <v>40</v>
      </c>
      <c r="J52">
        <v>1547</v>
      </c>
      <c r="K52" t="s">
        <v>1202</v>
      </c>
    </row>
    <row r="53" spans="1:11" x14ac:dyDescent="0.35">
      <c r="A53" s="9" t="s">
        <v>1537</v>
      </c>
      <c r="B53" s="9" t="s">
        <v>102</v>
      </c>
      <c r="C53" s="9" t="s">
        <v>0</v>
      </c>
      <c r="D53" s="158">
        <v>45473</v>
      </c>
      <c r="E53" s="9">
        <v>0</v>
      </c>
      <c r="F53" s="9">
        <v>0</v>
      </c>
      <c r="G53" s="9">
        <v>0</v>
      </c>
      <c r="H53" s="9">
        <v>6</v>
      </c>
      <c r="I53" s="9">
        <v>6</v>
      </c>
      <c r="J53">
        <v>650</v>
      </c>
      <c r="K53" t="s">
        <v>1202</v>
      </c>
    </row>
    <row r="54" spans="1:11" x14ac:dyDescent="0.35">
      <c r="A54" s="9" t="s">
        <v>1538</v>
      </c>
      <c r="B54" s="9" t="s">
        <v>112</v>
      </c>
      <c r="C54" s="9" t="s">
        <v>0</v>
      </c>
      <c r="D54" s="158">
        <v>45473</v>
      </c>
      <c r="E54" s="9">
        <v>0</v>
      </c>
      <c r="F54" s="9">
        <v>0</v>
      </c>
      <c r="G54" s="9">
        <v>0</v>
      </c>
      <c r="H54" s="9">
        <v>9</v>
      </c>
      <c r="I54" s="9">
        <v>9</v>
      </c>
      <c r="J54">
        <v>231</v>
      </c>
      <c r="K54" t="s">
        <v>1202</v>
      </c>
    </row>
    <row r="55" spans="1:11" x14ac:dyDescent="0.35">
      <c r="A55" s="9" t="s">
        <v>1539</v>
      </c>
      <c r="B55" s="9" t="s">
        <v>6</v>
      </c>
      <c r="C55" s="9" t="s">
        <v>0</v>
      </c>
      <c r="D55" s="158">
        <v>45473</v>
      </c>
      <c r="E55" s="9">
        <v>0</v>
      </c>
      <c r="F55" s="9">
        <v>0</v>
      </c>
      <c r="G55" s="9">
        <v>0</v>
      </c>
      <c r="H55" s="9">
        <v>0</v>
      </c>
      <c r="I55" s="9">
        <v>0</v>
      </c>
      <c r="J55">
        <v>487</v>
      </c>
      <c r="K55" t="s">
        <v>1202</v>
      </c>
    </row>
    <row r="56" spans="1:11" x14ac:dyDescent="0.35">
      <c r="A56" s="9" t="s">
        <v>1540</v>
      </c>
      <c r="B56" s="9" t="s">
        <v>83</v>
      </c>
      <c r="C56" s="9" t="s">
        <v>0</v>
      </c>
      <c r="D56" s="158">
        <v>45473</v>
      </c>
      <c r="E56" s="9">
        <v>0</v>
      </c>
      <c r="F56" s="9">
        <v>0</v>
      </c>
      <c r="G56" s="9">
        <v>0</v>
      </c>
      <c r="H56" s="9">
        <v>0</v>
      </c>
      <c r="I56" s="9">
        <v>0</v>
      </c>
      <c r="J56">
        <v>246</v>
      </c>
      <c r="K56" t="s">
        <v>1202</v>
      </c>
    </row>
    <row r="57" spans="1:11" x14ac:dyDescent="0.35">
      <c r="A57" s="9" t="s">
        <v>1541</v>
      </c>
      <c r="B57" s="9" t="s">
        <v>66</v>
      </c>
      <c r="C57" s="9" t="s">
        <v>0</v>
      </c>
      <c r="D57" s="158">
        <v>45473</v>
      </c>
      <c r="E57" s="9">
        <v>1</v>
      </c>
      <c r="F57" s="9">
        <v>1</v>
      </c>
      <c r="G57" s="9">
        <v>2</v>
      </c>
      <c r="H57" s="9">
        <v>0</v>
      </c>
      <c r="I57" s="9">
        <v>2</v>
      </c>
      <c r="J57">
        <v>343</v>
      </c>
      <c r="K57" t="s">
        <v>1202</v>
      </c>
    </row>
    <row r="58" spans="1:11" x14ac:dyDescent="0.35">
      <c r="A58" s="9" t="s">
        <v>1542</v>
      </c>
      <c r="B58" s="9" t="s">
        <v>79</v>
      </c>
      <c r="C58" s="9" t="s">
        <v>0</v>
      </c>
      <c r="D58" s="158">
        <v>45473</v>
      </c>
      <c r="E58" s="9">
        <v>0</v>
      </c>
      <c r="F58" s="9">
        <v>0</v>
      </c>
      <c r="G58" s="9">
        <v>0</v>
      </c>
      <c r="H58" s="9">
        <v>0</v>
      </c>
      <c r="I58" s="9">
        <v>0</v>
      </c>
      <c r="J58">
        <v>1410</v>
      </c>
      <c r="K58" t="s">
        <v>1202</v>
      </c>
    </row>
    <row r="59" spans="1:11" x14ac:dyDescent="0.35">
      <c r="A59" s="9" t="s">
        <v>1543</v>
      </c>
      <c r="B59" s="9" t="s">
        <v>113</v>
      </c>
      <c r="C59" s="9" t="s">
        <v>0</v>
      </c>
      <c r="D59" s="158">
        <v>45473</v>
      </c>
      <c r="E59" s="9">
        <v>0</v>
      </c>
      <c r="F59" s="9">
        <v>0</v>
      </c>
      <c r="G59" s="9">
        <v>0</v>
      </c>
      <c r="H59" s="9">
        <v>5</v>
      </c>
      <c r="I59" s="9">
        <v>5</v>
      </c>
      <c r="J59">
        <v>475</v>
      </c>
      <c r="K59" t="s">
        <v>1202</v>
      </c>
    </row>
    <row r="60" spans="1:11" x14ac:dyDescent="0.35">
      <c r="A60" s="9" t="s">
        <v>1544</v>
      </c>
      <c r="B60" s="9" t="s">
        <v>114</v>
      </c>
      <c r="C60" s="9" t="s">
        <v>0</v>
      </c>
      <c r="D60" s="158">
        <v>45473</v>
      </c>
      <c r="E60" s="9">
        <v>0</v>
      </c>
      <c r="F60" s="9">
        <v>0</v>
      </c>
      <c r="G60" s="9">
        <v>0</v>
      </c>
      <c r="H60" s="9">
        <v>2</v>
      </c>
      <c r="I60" s="9">
        <v>2</v>
      </c>
      <c r="J60">
        <v>475</v>
      </c>
      <c r="K60" t="s">
        <v>1202</v>
      </c>
    </row>
    <row r="61" spans="1:11" x14ac:dyDescent="0.35">
      <c r="A61" s="9" t="s">
        <v>1545</v>
      </c>
      <c r="B61" s="9" t="s">
        <v>131</v>
      </c>
      <c r="C61" s="9" t="s">
        <v>0</v>
      </c>
      <c r="D61" s="158">
        <v>45473</v>
      </c>
      <c r="E61" s="9">
        <v>0</v>
      </c>
      <c r="F61" s="9">
        <v>0</v>
      </c>
      <c r="G61" s="9">
        <v>0</v>
      </c>
      <c r="H61" s="9">
        <v>3</v>
      </c>
      <c r="I61" s="9">
        <v>3</v>
      </c>
      <c r="J61">
        <v>266</v>
      </c>
      <c r="K61" t="s">
        <v>1202</v>
      </c>
    </row>
    <row r="62" spans="1:11" x14ac:dyDescent="0.35">
      <c r="A62" s="9" t="s">
        <v>1546</v>
      </c>
      <c r="B62" s="9" t="s">
        <v>85</v>
      </c>
      <c r="C62" s="9" t="s">
        <v>0</v>
      </c>
      <c r="D62" s="158">
        <v>45473</v>
      </c>
      <c r="E62" s="9">
        <v>0</v>
      </c>
      <c r="F62" s="9">
        <v>0</v>
      </c>
      <c r="G62" s="9">
        <v>0</v>
      </c>
      <c r="H62" s="9">
        <v>20</v>
      </c>
      <c r="I62" s="9">
        <v>20</v>
      </c>
      <c r="J62">
        <v>773</v>
      </c>
      <c r="K62" t="s">
        <v>1202</v>
      </c>
    </row>
    <row r="63" spans="1:11" x14ac:dyDescent="0.35">
      <c r="A63" s="9" t="s">
        <v>1547</v>
      </c>
      <c r="B63" s="9" t="s">
        <v>103</v>
      </c>
      <c r="C63" s="9" t="s">
        <v>0</v>
      </c>
      <c r="D63" s="158">
        <v>45473</v>
      </c>
      <c r="E63" s="9">
        <v>0</v>
      </c>
      <c r="F63" s="9">
        <v>14</v>
      </c>
      <c r="G63" s="9">
        <v>14</v>
      </c>
      <c r="H63" s="9">
        <v>0</v>
      </c>
      <c r="I63" s="9">
        <v>14</v>
      </c>
      <c r="J63">
        <v>285</v>
      </c>
      <c r="K63" t="s">
        <v>1202</v>
      </c>
    </row>
    <row r="64" spans="1:11" x14ac:dyDescent="0.35">
      <c r="A64" s="9" t="s">
        <v>1548</v>
      </c>
      <c r="B64" s="9" t="s">
        <v>127</v>
      </c>
      <c r="C64" s="9" t="s">
        <v>0</v>
      </c>
      <c r="D64" s="158">
        <v>45473</v>
      </c>
      <c r="E64" s="9">
        <v>0</v>
      </c>
      <c r="F64" s="9">
        <v>0</v>
      </c>
      <c r="G64" s="9">
        <v>0</v>
      </c>
      <c r="H64" s="9">
        <v>26</v>
      </c>
      <c r="I64" s="9">
        <v>26</v>
      </c>
      <c r="J64">
        <v>1474</v>
      </c>
      <c r="K64" t="s">
        <v>1202</v>
      </c>
    </row>
    <row r="65" spans="1:11" x14ac:dyDescent="0.35">
      <c r="A65" s="9" t="s">
        <v>1549</v>
      </c>
      <c r="B65" s="9" t="s">
        <v>523</v>
      </c>
      <c r="C65" s="9" t="s">
        <v>0</v>
      </c>
      <c r="D65" s="158">
        <v>45473</v>
      </c>
      <c r="E65" s="9">
        <v>0</v>
      </c>
      <c r="F65" s="9">
        <v>0</v>
      </c>
      <c r="G65" s="9">
        <v>0</v>
      </c>
      <c r="H65" s="9">
        <v>0</v>
      </c>
      <c r="I65" s="9">
        <v>0</v>
      </c>
      <c r="J65">
        <v>1409</v>
      </c>
      <c r="K65" t="s">
        <v>1202</v>
      </c>
    </row>
    <row r="66" spans="1:11" x14ac:dyDescent="0.35">
      <c r="A66" s="9" t="s">
        <v>1550</v>
      </c>
      <c r="B66" s="9" t="s">
        <v>104</v>
      </c>
      <c r="C66" s="9" t="s">
        <v>0</v>
      </c>
      <c r="D66" s="158">
        <v>45473</v>
      </c>
      <c r="E66" s="9">
        <v>0</v>
      </c>
      <c r="F66" s="9">
        <v>0</v>
      </c>
      <c r="G66" s="9">
        <v>0</v>
      </c>
      <c r="H66" s="9">
        <v>1</v>
      </c>
      <c r="I66" s="9">
        <v>1</v>
      </c>
      <c r="J66">
        <v>150</v>
      </c>
      <c r="K66" t="s">
        <v>1202</v>
      </c>
    </row>
    <row r="67" spans="1:11" x14ac:dyDescent="0.35">
      <c r="A67" s="9" t="s">
        <v>1551</v>
      </c>
      <c r="B67" s="9" t="s">
        <v>38</v>
      </c>
      <c r="C67" s="9" t="s">
        <v>0</v>
      </c>
      <c r="D67" s="158">
        <v>45473</v>
      </c>
      <c r="E67" s="9">
        <v>0</v>
      </c>
      <c r="F67" s="9">
        <v>0</v>
      </c>
      <c r="G67" s="9">
        <v>0</v>
      </c>
      <c r="H67" s="9">
        <v>8</v>
      </c>
      <c r="I67" s="9">
        <v>8</v>
      </c>
      <c r="J67">
        <v>1109</v>
      </c>
      <c r="K67" t="s">
        <v>1202</v>
      </c>
    </row>
    <row r="68" spans="1:11" x14ac:dyDescent="0.35">
      <c r="A68" s="9" t="s">
        <v>1552</v>
      </c>
      <c r="B68" s="9" t="s">
        <v>25</v>
      </c>
      <c r="C68" s="9" t="s">
        <v>0</v>
      </c>
      <c r="D68" s="158">
        <v>45473</v>
      </c>
      <c r="E68" s="9">
        <v>0</v>
      </c>
      <c r="F68" s="9">
        <v>0</v>
      </c>
      <c r="G68" s="9">
        <v>0</v>
      </c>
      <c r="H68" s="9">
        <v>31</v>
      </c>
      <c r="I68" s="9">
        <v>31</v>
      </c>
      <c r="J68">
        <v>374</v>
      </c>
      <c r="K68" t="s">
        <v>1202</v>
      </c>
    </row>
    <row r="69" spans="1:11" x14ac:dyDescent="0.35">
      <c r="A69" s="9" t="s">
        <v>1553</v>
      </c>
      <c r="B69" s="9" t="s">
        <v>88</v>
      </c>
      <c r="C69" s="9" t="s">
        <v>0</v>
      </c>
      <c r="D69" s="158">
        <v>45473</v>
      </c>
      <c r="E69" s="9">
        <v>0</v>
      </c>
      <c r="F69" s="9">
        <v>1</v>
      </c>
      <c r="G69" s="9">
        <v>1</v>
      </c>
      <c r="H69" s="9">
        <v>75</v>
      </c>
      <c r="I69" s="9">
        <v>76</v>
      </c>
      <c r="J69">
        <v>728</v>
      </c>
      <c r="K69" t="s">
        <v>1202</v>
      </c>
    </row>
    <row r="70" spans="1:11" x14ac:dyDescent="0.35">
      <c r="A70" s="9" t="s">
        <v>1554</v>
      </c>
      <c r="B70" s="9" t="s">
        <v>19</v>
      </c>
      <c r="C70" s="9" t="s">
        <v>0</v>
      </c>
      <c r="D70" s="158">
        <v>45473</v>
      </c>
      <c r="E70" s="9">
        <v>0</v>
      </c>
      <c r="F70" s="9">
        <v>0</v>
      </c>
      <c r="G70" s="9">
        <v>0</v>
      </c>
      <c r="H70" s="9">
        <v>63</v>
      </c>
      <c r="I70" s="9">
        <v>63</v>
      </c>
      <c r="J70">
        <v>2896</v>
      </c>
      <c r="K70" t="s">
        <v>1202</v>
      </c>
    </row>
    <row r="71" spans="1:11" x14ac:dyDescent="0.35">
      <c r="A71" s="9" t="s">
        <v>1555</v>
      </c>
      <c r="B71" s="9" t="s">
        <v>46</v>
      </c>
      <c r="C71" s="9" t="s">
        <v>0</v>
      </c>
      <c r="D71" s="158">
        <v>45473</v>
      </c>
      <c r="E71" s="9">
        <v>0</v>
      </c>
      <c r="F71" s="9">
        <v>2</v>
      </c>
      <c r="G71" s="9">
        <v>2</v>
      </c>
      <c r="H71" s="9">
        <v>14</v>
      </c>
      <c r="I71" s="9">
        <v>16</v>
      </c>
      <c r="J71">
        <v>2314</v>
      </c>
      <c r="K71" t="s">
        <v>1202</v>
      </c>
    </row>
    <row r="72" spans="1:11" x14ac:dyDescent="0.35">
      <c r="A72" s="9" t="s">
        <v>1556</v>
      </c>
      <c r="B72" s="9" t="s">
        <v>51</v>
      </c>
      <c r="C72" s="9" t="s">
        <v>0</v>
      </c>
      <c r="D72" s="158">
        <v>45473</v>
      </c>
      <c r="E72" s="9">
        <v>1</v>
      </c>
      <c r="F72" s="9">
        <v>5</v>
      </c>
      <c r="G72" s="9">
        <v>6</v>
      </c>
      <c r="H72" s="9">
        <v>0</v>
      </c>
      <c r="I72" s="9">
        <v>6</v>
      </c>
      <c r="J72">
        <v>969</v>
      </c>
      <c r="K72" t="s">
        <v>1202</v>
      </c>
    </row>
    <row r="73" spans="1:11" x14ac:dyDescent="0.35">
      <c r="A73" s="9" t="s">
        <v>1557</v>
      </c>
      <c r="B73" s="9" t="s">
        <v>50</v>
      </c>
      <c r="C73" s="9" t="s">
        <v>0</v>
      </c>
      <c r="D73" s="158">
        <v>45473</v>
      </c>
      <c r="E73" s="9">
        <v>0</v>
      </c>
      <c r="F73" s="9">
        <v>4</v>
      </c>
      <c r="G73" s="9">
        <v>4</v>
      </c>
      <c r="H73" s="9">
        <v>1</v>
      </c>
      <c r="I73" s="9">
        <v>5</v>
      </c>
      <c r="J73">
        <v>946</v>
      </c>
      <c r="K73" t="s">
        <v>1202</v>
      </c>
    </row>
    <row r="74" spans="1:11" x14ac:dyDescent="0.35">
      <c r="A74" s="9" t="s">
        <v>1558</v>
      </c>
      <c r="B74" s="9" t="s">
        <v>89</v>
      </c>
      <c r="C74" s="9" t="s">
        <v>0</v>
      </c>
      <c r="D74" s="158">
        <v>45473</v>
      </c>
      <c r="E74" s="9">
        <v>0</v>
      </c>
      <c r="F74" s="9">
        <v>0</v>
      </c>
      <c r="G74" s="9">
        <v>0</v>
      </c>
      <c r="H74" s="9">
        <v>17</v>
      </c>
      <c r="I74" s="9">
        <v>17</v>
      </c>
      <c r="J74">
        <v>619</v>
      </c>
      <c r="K74" t="s">
        <v>1202</v>
      </c>
    </row>
    <row r="75" spans="1:11" x14ac:dyDescent="0.35">
      <c r="A75" s="9" t="s">
        <v>1559</v>
      </c>
      <c r="B75" s="9" t="s">
        <v>57</v>
      </c>
      <c r="C75" s="9" t="s">
        <v>0</v>
      </c>
      <c r="D75" s="158">
        <v>45473</v>
      </c>
      <c r="E75" s="9">
        <v>0</v>
      </c>
      <c r="F75" s="9">
        <v>0</v>
      </c>
      <c r="G75" s="9">
        <v>0</v>
      </c>
      <c r="H75" s="9">
        <v>4</v>
      </c>
      <c r="I75" s="9">
        <v>4</v>
      </c>
      <c r="J75">
        <v>1412</v>
      </c>
      <c r="K75" t="s">
        <v>1202</v>
      </c>
    </row>
    <row r="76" spans="1:11" x14ac:dyDescent="0.35">
      <c r="A76" s="9" t="s">
        <v>1560</v>
      </c>
      <c r="B76" s="9" t="s">
        <v>31</v>
      </c>
      <c r="C76" s="9" t="s">
        <v>0</v>
      </c>
      <c r="D76" s="158">
        <v>45473</v>
      </c>
      <c r="E76" s="9">
        <v>1</v>
      </c>
      <c r="F76" s="9">
        <v>0</v>
      </c>
      <c r="G76" s="9">
        <v>1</v>
      </c>
      <c r="H76" s="9">
        <v>99</v>
      </c>
      <c r="I76" s="9">
        <v>99</v>
      </c>
      <c r="J76">
        <v>1901</v>
      </c>
      <c r="K76" t="s">
        <v>1202</v>
      </c>
    </row>
    <row r="77" spans="1:11" x14ac:dyDescent="0.35">
      <c r="A77" s="9" t="s">
        <v>1561</v>
      </c>
      <c r="B77" s="9" t="s">
        <v>73</v>
      </c>
      <c r="C77" s="9" t="s">
        <v>0</v>
      </c>
      <c r="D77" s="158">
        <v>45473</v>
      </c>
      <c r="E77" s="9">
        <v>0</v>
      </c>
      <c r="F77" s="9">
        <v>0</v>
      </c>
      <c r="G77" s="9">
        <v>0</v>
      </c>
      <c r="H77" s="9">
        <v>9</v>
      </c>
      <c r="I77" s="9">
        <v>9</v>
      </c>
      <c r="J77">
        <v>618</v>
      </c>
      <c r="K77" t="s">
        <v>1202</v>
      </c>
    </row>
    <row r="78" spans="1:11" x14ac:dyDescent="0.35">
      <c r="A78" s="9" t="s">
        <v>1562</v>
      </c>
      <c r="B78" s="9" t="s">
        <v>32</v>
      </c>
      <c r="C78" s="9" t="s">
        <v>0</v>
      </c>
      <c r="D78" s="158">
        <v>45473</v>
      </c>
      <c r="E78" s="9">
        <v>0</v>
      </c>
      <c r="F78" s="9">
        <v>0</v>
      </c>
      <c r="G78" s="9">
        <v>0</v>
      </c>
      <c r="H78" s="9">
        <v>97</v>
      </c>
      <c r="I78" s="9">
        <v>97</v>
      </c>
      <c r="J78">
        <v>1844</v>
      </c>
      <c r="K78" t="s">
        <v>1202</v>
      </c>
    </row>
    <row r="79" spans="1:11" x14ac:dyDescent="0.35">
      <c r="A79" s="9" t="s">
        <v>1563</v>
      </c>
      <c r="B79" s="9" t="s">
        <v>593</v>
      </c>
      <c r="C79" s="9" t="s">
        <v>0</v>
      </c>
      <c r="D79" s="158">
        <v>45473</v>
      </c>
      <c r="E79" s="9">
        <v>0</v>
      </c>
      <c r="F79" s="9">
        <v>0</v>
      </c>
      <c r="G79" s="9">
        <v>0</v>
      </c>
      <c r="H79" s="9">
        <v>7</v>
      </c>
      <c r="I79" s="9">
        <v>7</v>
      </c>
      <c r="J79">
        <v>405</v>
      </c>
      <c r="K79" t="s">
        <v>1202</v>
      </c>
    </row>
    <row r="80" spans="1:11" x14ac:dyDescent="0.35">
      <c r="A80" s="9" t="s">
        <v>1564</v>
      </c>
      <c r="B80" s="9" t="s">
        <v>105</v>
      </c>
      <c r="C80" s="9" t="s">
        <v>0</v>
      </c>
      <c r="D80" s="158">
        <v>45473</v>
      </c>
      <c r="E80" s="9">
        <v>0</v>
      </c>
      <c r="F80" s="9">
        <v>0</v>
      </c>
      <c r="G80" s="9">
        <v>0</v>
      </c>
      <c r="H80" s="9">
        <v>1</v>
      </c>
      <c r="I80" s="9">
        <v>1</v>
      </c>
      <c r="J80">
        <v>159</v>
      </c>
      <c r="K80" t="s">
        <v>1202</v>
      </c>
    </row>
    <row r="81" spans="1:11" x14ac:dyDescent="0.35">
      <c r="A81" s="9" t="s">
        <v>1565</v>
      </c>
      <c r="B81" s="9" t="s">
        <v>8</v>
      </c>
      <c r="C81" s="9" t="s">
        <v>0</v>
      </c>
      <c r="D81" s="158">
        <v>45473</v>
      </c>
      <c r="E81" s="9">
        <v>0</v>
      </c>
      <c r="F81" s="9">
        <v>0</v>
      </c>
      <c r="G81" s="9">
        <v>0</v>
      </c>
      <c r="H81" s="9">
        <v>2</v>
      </c>
      <c r="I81" s="9">
        <v>2</v>
      </c>
      <c r="J81">
        <v>847</v>
      </c>
      <c r="K81" t="s">
        <v>1202</v>
      </c>
    </row>
    <row r="82" spans="1:11" x14ac:dyDescent="0.35">
      <c r="A82" s="9" t="s">
        <v>1566</v>
      </c>
      <c r="B82" s="9" t="s">
        <v>122</v>
      </c>
      <c r="C82" s="9" t="s">
        <v>0</v>
      </c>
      <c r="D82" s="158">
        <v>45473</v>
      </c>
      <c r="E82" s="9">
        <v>0</v>
      </c>
      <c r="F82" s="9">
        <v>0</v>
      </c>
      <c r="G82" s="9">
        <v>0</v>
      </c>
      <c r="H82" s="9">
        <v>5</v>
      </c>
      <c r="I82" s="9">
        <v>5</v>
      </c>
      <c r="J82">
        <v>300</v>
      </c>
      <c r="K82" t="s">
        <v>1202</v>
      </c>
    </row>
    <row r="83" spans="1:11" x14ac:dyDescent="0.35">
      <c r="A83" s="9" t="s">
        <v>1567</v>
      </c>
      <c r="B83" s="9" t="s">
        <v>9</v>
      </c>
      <c r="C83" s="9" t="s">
        <v>0</v>
      </c>
      <c r="D83" s="158">
        <v>45473</v>
      </c>
      <c r="E83" s="9">
        <v>0</v>
      </c>
      <c r="F83" s="9">
        <v>0</v>
      </c>
      <c r="G83" s="9">
        <v>0</v>
      </c>
      <c r="H83" s="9">
        <v>27</v>
      </c>
      <c r="I83" s="9">
        <v>27</v>
      </c>
      <c r="J83">
        <v>909</v>
      </c>
      <c r="K83" t="s">
        <v>1202</v>
      </c>
    </row>
    <row r="84" spans="1:11" x14ac:dyDescent="0.35">
      <c r="A84" s="9" t="s">
        <v>1568</v>
      </c>
      <c r="B84" s="9" t="s">
        <v>106</v>
      </c>
      <c r="C84" s="9" t="s">
        <v>0</v>
      </c>
      <c r="D84" s="158">
        <v>45473</v>
      </c>
      <c r="E84" s="9">
        <v>0</v>
      </c>
      <c r="F84" s="9">
        <v>0</v>
      </c>
      <c r="G84" s="9">
        <v>0</v>
      </c>
      <c r="H84" s="9">
        <v>14</v>
      </c>
      <c r="I84" s="9">
        <v>14</v>
      </c>
      <c r="J84">
        <v>611</v>
      </c>
      <c r="K84" t="s">
        <v>1202</v>
      </c>
    </row>
    <row r="85" spans="1:11" x14ac:dyDescent="0.35">
      <c r="A85" s="9" t="s">
        <v>1569</v>
      </c>
      <c r="B85" s="9" t="s">
        <v>80</v>
      </c>
      <c r="C85" s="9" t="s">
        <v>0</v>
      </c>
      <c r="D85" s="158">
        <v>45473</v>
      </c>
      <c r="E85" s="9">
        <v>0</v>
      </c>
      <c r="F85" s="9">
        <v>0</v>
      </c>
      <c r="G85" s="9">
        <v>0</v>
      </c>
      <c r="H85" s="9">
        <v>5</v>
      </c>
      <c r="I85" s="9">
        <v>5</v>
      </c>
      <c r="J85">
        <v>1679</v>
      </c>
      <c r="K85" t="s">
        <v>1202</v>
      </c>
    </row>
    <row r="86" spans="1:11" x14ac:dyDescent="0.35">
      <c r="A86" s="9" t="s">
        <v>1570</v>
      </c>
      <c r="B86" s="9" t="s">
        <v>42</v>
      </c>
      <c r="C86" s="9" t="s">
        <v>0</v>
      </c>
      <c r="D86" s="158">
        <v>45473</v>
      </c>
      <c r="E86" s="9">
        <v>0</v>
      </c>
      <c r="F86" s="9">
        <v>0</v>
      </c>
      <c r="G86" s="9">
        <v>0</v>
      </c>
      <c r="H86" s="9">
        <v>14</v>
      </c>
      <c r="I86" s="9">
        <v>14</v>
      </c>
      <c r="J86">
        <v>561</v>
      </c>
      <c r="K86" t="s">
        <v>1202</v>
      </c>
    </row>
    <row r="87" spans="1:11" x14ac:dyDescent="0.35">
      <c r="A87" s="9" t="s">
        <v>1571</v>
      </c>
      <c r="B87" s="9" t="s">
        <v>41</v>
      </c>
      <c r="C87" s="9" t="s">
        <v>0</v>
      </c>
      <c r="D87" s="158">
        <v>45473</v>
      </c>
      <c r="E87" s="9">
        <v>0</v>
      </c>
      <c r="F87" s="9">
        <v>0</v>
      </c>
      <c r="G87" s="9">
        <v>0</v>
      </c>
      <c r="H87" s="9">
        <v>29</v>
      </c>
      <c r="I87" s="9">
        <v>29</v>
      </c>
      <c r="J87">
        <v>497</v>
      </c>
      <c r="K87" t="s">
        <v>1202</v>
      </c>
    </row>
    <row r="88" spans="1:11" x14ac:dyDescent="0.35">
      <c r="A88" s="9" t="s">
        <v>1998</v>
      </c>
      <c r="B88" s="9" t="s">
        <v>1941</v>
      </c>
      <c r="C88" s="9" t="s">
        <v>0</v>
      </c>
      <c r="D88" s="158">
        <v>45473</v>
      </c>
      <c r="E88" s="9">
        <v>0</v>
      </c>
      <c r="F88" s="9">
        <v>0</v>
      </c>
      <c r="G88" s="9">
        <v>0</v>
      </c>
      <c r="H88" s="9">
        <v>21</v>
      </c>
      <c r="I88" s="9">
        <v>21</v>
      </c>
      <c r="J88">
        <v>574</v>
      </c>
      <c r="K88" t="s">
        <v>1202</v>
      </c>
    </row>
    <row r="89" spans="1:11" x14ac:dyDescent="0.35">
      <c r="A89" s="9" t="s">
        <v>1572</v>
      </c>
      <c r="B89" s="9" t="s">
        <v>136</v>
      </c>
      <c r="C89" s="9" t="s">
        <v>0</v>
      </c>
      <c r="D89" s="158">
        <v>45473</v>
      </c>
      <c r="E89" s="9">
        <v>0</v>
      </c>
      <c r="F89" s="9">
        <v>0</v>
      </c>
      <c r="G89" s="9">
        <v>0</v>
      </c>
      <c r="H89" s="9">
        <v>0</v>
      </c>
      <c r="I89" s="9">
        <v>0</v>
      </c>
      <c r="J89">
        <v>402</v>
      </c>
      <c r="K89" t="s">
        <v>1202</v>
      </c>
    </row>
    <row r="90" spans="1:11" x14ac:dyDescent="0.35">
      <c r="A90" s="9" t="s">
        <v>1573</v>
      </c>
      <c r="B90" s="9" t="s">
        <v>10</v>
      </c>
      <c r="C90" s="9" t="s">
        <v>0</v>
      </c>
      <c r="D90" s="158">
        <v>45473</v>
      </c>
      <c r="E90" s="9">
        <v>0</v>
      </c>
      <c r="F90" s="9">
        <v>0</v>
      </c>
      <c r="G90" s="9">
        <v>0</v>
      </c>
      <c r="H90" s="9">
        <v>2</v>
      </c>
      <c r="I90" s="9">
        <v>2</v>
      </c>
      <c r="J90">
        <v>511</v>
      </c>
      <c r="K90" t="s">
        <v>1202</v>
      </c>
    </row>
    <row r="91" spans="1:11" x14ac:dyDescent="0.35">
      <c r="A91" s="9" t="s">
        <v>1574</v>
      </c>
      <c r="B91" s="9" t="s">
        <v>12</v>
      </c>
      <c r="C91" s="9" t="s">
        <v>0</v>
      </c>
      <c r="D91" s="158">
        <v>45473</v>
      </c>
      <c r="E91" s="9">
        <v>0</v>
      </c>
      <c r="F91" s="9">
        <v>0</v>
      </c>
      <c r="G91" s="9">
        <v>0</v>
      </c>
      <c r="H91" s="9">
        <v>4</v>
      </c>
      <c r="I91" s="9">
        <v>4</v>
      </c>
      <c r="J91">
        <v>951</v>
      </c>
      <c r="K91" t="s">
        <v>1202</v>
      </c>
    </row>
    <row r="92" spans="1:11" x14ac:dyDescent="0.35">
      <c r="A92" s="9" t="s">
        <v>1575</v>
      </c>
      <c r="B92" s="9" t="s">
        <v>56</v>
      </c>
      <c r="C92" s="9" t="s">
        <v>0</v>
      </c>
      <c r="D92" s="158">
        <v>45473</v>
      </c>
      <c r="E92" s="9">
        <v>0</v>
      </c>
      <c r="F92" s="9">
        <v>0</v>
      </c>
      <c r="G92" s="9">
        <v>0</v>
      </c>
      <c r="H92" s="9">
        <v>2</v>
      </c>
      <c r="I92" s="9">
        <v>2</v>
      </c>
      <c r="J92">
        <v>1146</v>
      </c>
      <c r="K92" t="s">
        <v>1202</v>
      </c>
    </row>
    <row r="93" spans="1:11" x14ac:dyDescent="0.35">
      <c r="A93" s="9" t="s">
        <v>1576</v>
      </c>
      <c r="B93" s="9" t="s">
        <v>55</v>
      </c>
      <c r="C93" s="9" t="s">
        <v>0</v>
      </c>
      <c r="D93" s="158">
        <v>45473</v>
      </c>
      <c r="E93" s="9">
        <v>0</v>
      </c>
      <c r="F93" s="9">
        <v>0</v>
      </c>
      <c r="G93" s="9">
        <v>0</v>
      </c>
      <c r="H93" s="9">
        <v>42</v>
      </c>
      <c r="I93" s="9">
        <v>42</v>
      </c>
      <c r="J93">
        <v>1665</v>
      </c>
      <c r="K93" t="s">
        <v>1202</v>
      </c>
    </row>
    <row r="94" spans="1:11" x14ac:dyDescent="0.35">
      <c r="A94" s="9" t="s">
        <v>1577</v>
      </c>
      <c r="B94" s="9" t="s">
        <v>27</v>
      </c>
      <c r="C94" s="9" t="s">
        <v>0</v>
      </c>
      <c r="D94" s="158">
        <v>45473</v>
      </c>
      <c r="E94" s="9">
        <v>1</v>
      </c>
      <c r="F94" s="9">
        <v>6</v>
      </c>
      <c r="G94" s="9">
        <v>7</v>
      </c>
      <c r="H94" s="9">
        <v>0</v>
      </c>
      <c r="I94" s="9">
        <v>7</v>
      </c>
      <c r="J94">
        <v>647</v>
      </c>
      <c r="K94" t="s">
        <v>1202</v>
      </c>
    </row>
    <row r="95" spans="1:11" x14ac:dyDescent="0.35">
      <c r="A95" s="9" t="s">
        <v>1578</v>
      </c>
      <c r="B95" s="9" t="s">
        <v>123</v>
      </c>
      <c r="C95" s="9" t="s">
        <v>0</v>
      </c>
      <c r="D95" s="158">
        <v>45473</v>
      </c>
      <c r="E95" s="9">
        <v>0</v>
      </c>
      <c r="F95" s="9">
        <v>3</v>
      </c>
      <c r="G95" s="9">
        <v>3</v>
      </c>
      <c r="H95" s="9">
        <v>19</v>
      </c>
      <c r="I95" s="9">
        <v>22</v>
      </c>
      <c r="J95">
        <v>1340</v>
      </c>
      <c r="K95" t="s">
        <v>1202</v>
      </c>
    </row>
    <row r="96" spans="1:11" x14ac:dyDescent="0.35">
      <c r="A96" s="9" t="s">
        <v>1579</v>
      </c>
      <c r="B96" s="9" t="s">
        <v>75</v>
      </c>
      <c r="C96" s="9" t="s">
        <v>0</v>
      </c>
      <c r="D96" s="158">
        <v>45473</v>
      </c>
      <c r="E96" s="9">
        <v>0</v>
      </c>
      <c r="F96" s="9">
        <v>0</v>
      </c>
      <c r="G96" s="9">
        <v>0</v>
      </c>
      <c r="H96" s="9">
        <v>9</v>
      </c>
      <c r="I96" s="9">
        <v>9</v>
      </c>
      <c r="J96">
        <v>680</v>
      </c>
      <c r="K96" t="s">
        <v>1202</v>
      </c>
    </row>
    <row r="97" spans="1:11" x14ac:dyDescent="0.35">
      <c r="A97" s="9" t="s">
        <v>1580</v>
      </c>
      <c r="B97" s="9" t="s">
        <v>139</v>
      </c>
      <c r="C97" s="9" t="s">
        <v>0</v>
      </c>
      <c r="D97" s="158">
        <v>45473</v>
      </c>
      <c r="E97" s="9">
        <v>0</v>
      </c>
      <c r="F97" s="9">
        <v>1</v>
      </c>
      <c r="G97" s="9">
        <v>1</v>
      </c>
      <c r="H97" s="9">
        <v>0</v>
      </c>
      <c r="I97" s="9">
        <v>1</v>
      </c>
      <c r="J97">
        <v>1101</v>
      </c>
      <c r="K97" t="s">
        <v>1202</v>
      </c>
    </row>
    <row r="98" spans="1:11" x14ac:dyDescent="0.35">
      <c r="A98" s="9" t="s">
        <v>1581</v>
      </c>
      <c r="B98" s="9" t="s">
        <v>129</v>
      </c>
      <c r="C98" s="9" t="s">
        <v>0</v>
      </c>
      <c r="D98" s="158">
        <v>45473</v>
      </c>
      <c r="E98" s="9">
        <v>0</v>
      </c>
      <c r="F98" s="9">
        <v>0</v>
      </c>
      <c r="G98" s="9">
        <v>0</v>
      </c>
      <c r="H98" s="9">
        <v>1</v>
      </c>
      <c r="I98" s="9">
        <v>1</v>
      </c>
      <c r="J98">
        <v>607</v>
      </c>
      <c r="K98" t="s">
        <v>1202</v>
      </c>
    </row>
    <row r="99" spans="1:11" x14ac:dyDescent="0.35">
      <c r="A99" s="9" t="s">
        <v>1582</v>
      </c>
      <c r="B99" s="9" t="s">
        <v>116</v>
      </c>
      <c r="C99" s="9" t="s">
        <v>0</v>
      </c>
      <c r="D99" s="158">
        <v>45473</v>
      </c>
      <c r="E99" s="9">
        <v>0</v>
      </c>
      <c r="F99" s="9">
        <v>0</v>
      </c>
      <c r="G99" s="9">
        <v>0</v>
      </c>
      <c r="H99" s="9">
        <v>4</v>
      </c>
      <c r="I99" s="9">
        <v>4</v>
      </c>
      <c r="J99">
        <v>579</v>
      </c>
      <c r="K99" t="s">
        <v>1202</v>
      </c>
    </row>
    <row r="100" spans="1:11" x14ac:dyDescent="0.35">
      <c r="A100" s="9" t="s">
        <v>1583</v>
      </c>
      <c r="B100" s="9" t="s">
        <v>91</v>
      </c>
      <c r="C100" s="9" t="s">
        <v>0</v>
      </c>
      <c r="D100" s="158">
        <v>45473</v>
      </c>
      <c r="E100" s="9">
        <v>0</v>
      </c>
      <c r="F100" s="9">
        <v>0</v>
      </c>
      <c r="G100" s="9">
        <v>0</v>
      </c>
      <c r="H100" s="9">
        <v>38</v>
      </c>
      <c r="I100" s="9">
        <v>38</v>
      </c>
      <c r="J100">
        <v>261</v>
      </c>
      <c r="K100" t="s">
        <v>1202</v>
      </c>
    </row>
    <row r="101" spans="1:11" x14ac:dyDescent="0.35">
      <c r="A101" s="9" t="s">
        <v>1584</v>
      </c>
      <c r="B101" s="9" t="s">
        <v>7</v>
      </c>
      <c r="C101" s="9" t="s">
        <v>0</v>
      </c>
      <c r="D101" s="158">
        <v>45473</v>
      </c>
      <c r="E101" s="9">
        <v>0</v>
      </c>
      <c r="F101" s="9">
        <v>0</v>
      </c>
      <c r="G101" s="9">
        <v>0</v>
      </c>
      <c r="H101" s="9">
        <v>28</v>
      </c>
      <c r="I101" s="9">
        <v>28</v>
      </c>
      <c r="J101">
        <v>403</v>
      </c>
      <c r="K101" t="s">
        <v>1202</v>
      </c>
    </row>
    <row r="102" spans="1:11" x14ac:dyDescent="0.35">
      <c r="A102" s="9" t="s">
        <v>1585</v>
      </c>
      <c r="B102" s="9" t="s">
        <v>107</v>
      </c>
      <c r="C102" s="9" t="s">
        <v>0</v>
      </c>
      <c r="D102" s="158">
        <v>45473</v>
      </c>
      <c r="E102" s="9">
        <v>0</v>
      </c>
      <c r="F102" s="9">
        <v>0</v>
      </c>
      <c r="G102" s="9">
        <v>0</v>
      </c>
      <c r="H102" s="9">
        <v>11</v>
      </c>
      <c r="I102" s="9">
        <v>11</v>
      </c>
      <c r="J102">
        <v>189</v>
      </c>
      <c r="K102" t="s">
        <v>1202</v>
      </c>
    </row>
    <row r="103" spans="1:11" x14ac:dyDescent="0.35">
      <c r="A103" s="9" t="s">
        <v>1586</v>
      </c>
      <c r="B103" s="9" t="s">
        <v>23</v>
      </c>
      <c r="C103" s="9" t="s">
        <v>0</v>
      </c>
      <c r="D103" s="158">
        <v>45473</v>
      </c>
      <c r="E103" s="9">
        <v>2</v>
      </c>
      <c r="F103" s="9">
        <v>5</v>
      </c>
      <c r="G103" s="9">
        <v>7</v>
      </c>
      <c r="H103" s="9">
        <v>0</v>
      </c>
      <c r="I103" s="9">
        <v>7</v>
      </c>
      <c r="J103">
        <v>697</v>
      </c>
      <c r="K103" t="s">
        <v>1202</v>
      </c>
    </row>
    <row r="104" spans="1:11" x14ac:dyDescent="0.35">
      <c r="A104" s="9" t="s">
        <v>1587</v>
      </c>
      <c r="B104" s="9" t="s">
        <v>49</v>
      </c>
      <c r="C104" s="9" t="s">
        <v>0</v>
      </c>
      <c r="D104" s="158">
        <v>45473</v>
      </c>
      <c r="E104" s="9">
        <v>0</v>
      </c>
      <c r="F104" s="9">
        <v>0</v>
      </c>
      <c r="G104" s="9">
        <v>0</v>
      </c>
      <c r="H104" s="9">
        <v>9</v>
      </c>
      <c r="I104" s="9">
        <v>9</v>
      </c>
      <c r="J104">
        <v>885</v>
      </c>
      <c r="K104" t="s">
        <v>1202</v>
      </c>
    </row>
    <row r="105" spans="1:11" x14ac:dyDescent="0.35">
      <c r="A105" s="9" t="s">
        <v>1588</v>
      </c>
      <c r="B105" s="9" t="s">
        <v>52</v>
      </c>
      <c r="C105" s="9" t="s">
        <v>0</v>
      </c>
      <c r="D105" s="158">
        <v>45473</v>
      </c>
      <c r="E105" s="9">
        <v>0</v>
      </c>
      <c r="F105" s="9">
        <v>0</v>
      </c>
      <c r="G105" s="9">
        <v>0</v>
      </c>
      <c r="H105" s="9">
        <v>0</v>
      </c>
      <c r="I105" s="9">
        <v>0</v>
      </c>
      <c r="J105">
        <v>22</v>
      </c>
      <c r="K105" t="s">
        <v>1202</v>
      </c>
    </row>
    <row r="106" spans="1:11" x14ac:dyDescent="0.35">
      <c r="A106" s="9" t="s">
        <v>1589</v>
      </c>
      <c r="B106" s="9" t="s">
        <v>15</v>
      </c>
      <c r="C106" s="9" t="s">
        <v>0</v>
      </c>
      <c r="D106" s="158">
        <v>45473</v>
      </c>
      <c r="E106" s="9">
        <v>0</v>
      </c>
      <c r="F106" s="9">
        <v>0</v>
      </c>
      <c r="G106" s="9">
        <v>0</v>
      </c>
      <c r="H106" s="9">
        <v>9</v>
      </c>
      <c r="I106" s="9">
        <v>9</v>
      </c>
      <c r="J106">
        <v>669</v>
      </c>
      <c r="K106" t="s">
        <v>1202</v>
      </c>
    </row>
    <row r="107" spans="1:11" x14ac:dyDescent="0.35">
      <c r="A107" s="9" t="s">
        <v>1590</v>
      </c>
      <c r="B107" s="9" t="s">
        <v>67</v>
      </c>
      <c r="C107" s="9" t="s">
        <v>0</v>
      </c>
      <c r="D107" s="158">
        <v>45473</v>
      </c>
      <c r="E107" s="9">
        <v>0</v>
      </c>
      <c r="F107" s="9">
        <v>0</v>
      </c>
      <c r="G107" s="9">
        <v>0</v>
      </c>
      <c r="H107" s="9">
        <v>15</v>
      </c>
      <c r="I107" s="9">
        <v>15</v>
      </c>
      <c r="J107">
        <v>802</v>
      </c>
      <c r="K107" t="s">
        <v>1202</v>
      </c>
    </row>
    <row r="108" spans="1:11" x14ac:dyDescent="0.35">
      <c r="A108" s="9" t="s">
        <v>1591</v>
      </c>
      <c r="B108" s="9" t="s">
        <v>33</v>
      </c>
      <c r="C108" s="9" t="s">
        <v>0</v>
      </c>
      <c r="D108" s="158">
        <v>45473</v>
      </c>
      <c r="E108" s="9">
        <v>0</v>
      </c>
      <c r="F108" s="9">
        <v>0</v>
      </c>
      <c r="G108" s="9">
        <v>0</v>
      </c>
      <c r="H108" s="9">
        <v>14</v>
      </c>
      <c r="I108" s="9">
        <v>14</v>
      </c>
      <c r="J108">
        <v>793</v>
      </c>
      <c r="K108" t="s">
        <v>1202</v>
      </c>
    </row>
    <row r="109" spans="1:11" x14ac:dyDescent="0.35">
      <c r="A109" s="9" t="s">
        <v>1592</v>
      </c>
      <c r="B109" s="9" t="s">
        <v>45</v>
      </c>
      <c r="C109" s="9" t="s">
        <v>0</v>
      </c>
      <c r="D109" s="158">
        <v>45473</v>
      </c>
      <c r="E109" s="9">
        <v>2</v>
      </c>
      <c r="F109" s="9">
        <v>2</v>
      </c>
      <c r="G109" s="9">
        <v>2</v>
      </c>
      <c r="H109" s="9">
        <v>7</v>
      </c>
      <c r="I109" s="9">
        <v>9</v>
      </c>
      <c r="J109">
        <v>1803</v>
      </c>
      <c r="K109" t="s">
        <v>1202</v>
      </c>
    </row>
    <row r="110" spans="1:11" x14ac:dyDescent="0.35">
      <c r="A110" s="9" t="s">
        <v>1593</v>
      </c>
      <c r="B110" s="9" t="s">
        <v>59</v>
      </c>
      <c r="C110" s="9" t="s">
        <v>0</v>
      </c>
      <c r="D110" s="158">
        <v>45473</v>
      </c>
      <c r="E110" s="9">
        <v>0</v>
      </c>
      <c r="F110" s="9">
        <v>0</v>
      </c>
      <c r="G110" s="9">
        <v>0</v>
      </c>
      <c r="H110" s="9">
        <v>6</v>
      </c>
      <c r="I110" s="9">
        <v>6</v>
      </c>
      <c r="J110">
        <v>452</v>
      </c>
      <c r="K110" t="s">
        <v>1202</v>
      </c>
    </row>
    <row r="111" spans="1:11" x14ac:dyDescent="0.35">
      <c r="A111" s="9" t="s">
        <v>1594</v>
      </c>
      <c r="B111" s="9" t="s">
        <v>117</v>
      </c>
      <c r="C111" s="9" t="s">
        <v>0</v>
      </c>
      <c r="D111" s="158">
        <v>45473</v>
      </c>
      <c r="E111" s="9">
        <v>8</v>
      </c>
      <c r="F111" s="9">
        <v>16</v>
      </c>
      <c r="G111" s="9">
        <v>24</v>
      </c>
      <c r="H111" s="9">
        <v>0</v>
      </c>
      <c r="I111" s="9">
        <v>24</v>
      </c>
      <c r="J111">
        <v>282</v>
      </c>
      <c r="K111" t="s">
        <v>1202</v>
      </c>
    </row>
    <row r="112" spans="1:11" x14ac:dyDescent="0.35">
      <c r="A112" s="9" t="s">
        <v>1595</v>
      </c>
      <c r="B112" s="9" t="s">
        <v>68</v>
      </c>
      <c r="C112" s="9" t="s">
        <v>0</v>
      </c>
      <c r="D112" s="158">
        <v>45473</v>
      </c>
      <c r="E112" s="9">
        <v>0</v>
      </c>
      <c r="F112" s="9">
        <v>0</v>
      </c>
      <c r="G112" s="9">
        <v>0</v>
      </c>
      <c r="H112" s="9">
        <v>7</v>
      </c>
      <c r="I112" s="9">
        <v>7</v>
      </c>
      <c r="J112">
        <v>326</v>
      </c>
      <c r="K112" t="s">
        <v>1202</v>
      </c>
    </row>
    <row r="113" spans="1:11" x14ac:dyDescent="0.35">
      <c r="A113" s="9" t="s">
        <v>1596</v>
      </c>
      <c r="B113" s="9" t="s">
        <v>135</v>
      </c>
      <c r="C113" s="9" t="s">
        <v>0</v>
      </c>
      <c r="D113" s="158">
        <v>45473</v>
      </c>
      <c r="E113" s="9">
        <v>0</v>
      </c>
      <c r="F113" s="9">
        <v>0</v>
      </c>
      <c r="G113" s="9">
        <v>0</v>
      </c>
      <c r="H113" s="9">
        <v>1</v>
      </c>
      <c r="I113" s="9">
        <v>1</v>
      </c>
      <c r="J113">
        <v>438</v>
      </c>
      <c r="K113" t="s">
        <v>1202</v>
      </c>
    </row>
    <row r="114" spans="1:11" x14ac:dyDescent="0.35">
      <c r="A114" s="9" t="s">
        <v>1597</v>
      </c>
      <c r="B114" s="9" t="s">
        <v>13</v>
      </c>
      <c r="C114" s="9" t="s">
        <v>0</v>
      </c>
      <c r="D114" s="158">
        <v>45473</v>
      </c>
      <c r="E114" s="9">
        <v>0</v>
      </c>
      <c r="F114" s="9">
        <v>0</v>
      </c>
      <c r="G114" s="9">
        <v>0</v>
      </c>
      <c r="H114" s="9">
        <v>1</v>
      </c>
      <c r="I114" s="9">
        <v>1</v>
      </c>
      <c r="J114">
        <v>372</v>
      </c>
      <c r="K114" t="s">
        <v>1202</v>
      </c>
    </row>
    <row r="115" spans="1:11" x14ac:dyDescent="0.35">
      <c r="A115" s="9" t="s">
        <v>1598</v>
      </c>
      <c r="B115" s="9" t="s">
        <v>130</v>
      </c>
      <c r="C115" s="9" t="s">
        <v>0</v>
      </c>
      <c r="D115" s="158">
        <v>45473</v>
      </c>
      <c r="E115" s="9">
        <v>0</v>
      </c>
      <c r="F115" s="9">
        <v>0</v>
      </c>
      <c r="G115" s="9">
        <v>0</v>
      </c>
      <c r="H115" s="9">
        <v>11</v>
      </c>
      <c r="I115" s="9">
        <v>11</v>
      </c>
      <c r="J115">
        <v>685</v>
      </c>
      <c r="K115" t="s">
        <v>1202</v>
      </c>
    </row>
    <row r="116" spans="1:11" x14ac:dyDescent="0.35">
      <c r="A116" s="9" t="s">
        <v>1599</v>
      </c>
      <c r="B116" s="9" t="s">
        <v>77</v>
      </c>
      <c r="C116" s="9" t="s">
        <v>0</v>
      </c>
      <c r="D116" s="158">
        <v>45473</v>
      </c>
      <c r="E116" s="9">
        <v>0</v>
      </c>
      <c r="F116" s="9">
        <v>0</v>
      </c>
      <c r="G116" s="9">
        <v>0</v>
      </c>
      <c r="H116" s="9">
        <v>2</v>
      </c>
      <c r="I116" s="9">
        <v>2</v>
      </c>
      <c r="J116">
        <v>368</v>
      </c>
      <c r="K116" t="s">
        <v>1202</v>
      </c>
    </row>
    <row r="117" spans="1:11" x14ac:dyDescent="0.35">
      <c r="A117" s="9" t="s">
        <v>1600</v>
      </c>
      <c r="B117" s="9" t="s">
        <v>90</v>
      </c>
      <c r="C117" s="9" t="s">
        <v>0</v>
      </c>
      <c r="D117" s="158">
        <v>45473</v>
      </c>
      <c r="E117" s="9">
        <v>0</v>
      </c>
      <c r="F117" s="9">
        <v>0</v>
      </c>
      <c r="G117" s="9">
        <v>0</v>
      </c>
      <c r="H117" s="9">
        <v>6</v>
      </c>
      <c r="I117" s="9">
        <v>6</v>
      </c>
      <c r="J117">
        <v>705</v>
      </c>
      <c r="K117" t="s">
        <v>1202</v>
      </c>
    </row>
    <row r="118" spans="1:11" x14ac:dyDescent="0.35">
      <c r="A118" s="9" t="s">
        <v>1601</v>
      </c>
      <c r="B118" s="9" t="s">
        <v>24</v>
      </c>
      <c r="C118" s="9" t="s">
        <v>0</v>
      </c>
      <c r="D118" s="158">
        <v>45473</v>
      </c>
      <c r="E118" s="9">
        <v>0</v>
      </c>
      <c r="F118" s="9">
        <v>0</v>
      </c>
      <c r="G118" s="9">
        <v>0</v>
      </c>
      <c r="H118" s="9">
        <v>14</v>
      </c>
      <c r="I118" s="9">
        <v>14</v>
      </c>
      <c r="J118">
        <v>651</v>
      </c>
      <c r="K118" t="s">
        <v>1202</v>
      </c>
    </row>
    <row r="119" spans="1:11" x14ac:dyDescent="0.35">
      <c r="A119" s="9" t="s">
        <v>1602</v>
      </c>
      <c r="B119" s="9" t="s">
        <v>61</v>
      </c>
      <c r="C119" s="9" t="s">
        <v>0</v>
      </c>
      <c r="D119" s="158">
        <v>45473</v>
      </c>
      <c r="E119" s="9">
        <v>0</v>
      </c>
      <c r="F119" s="9">
        <v>0</v>
      </c>
      <c r="G119" s="9">
        <v>0</v>
      </c>
      <c r="H119" s="9">
        <v>0</v>
      </c>
      <c r="I119" s="9">
        <v>0</v>
      </c>
      <c r="J119">
        <v>1286</v>
      </c>
      <c r="K119" t="s">
        <v>1202</v>
      </c>
    </row>
    <row r="120" spans="1:11" x14ac:dyDescent="0.35">
      <c r="A120" s="9" t="s">
        <v>1603</v>
      </c>
      <c r="B120" s="9" t="s">
        <v>34</v>
      </c>
      <c r="C120" s="9" t="s">
        <v>0</v>
      </c>
      <c r="D120" s="158">
        <v>45473</v>
      </c>
      <c r="E120" s="9">
        <v>0</v>
      </c>
      <c r="F120" s="9">
        <v>0</v>
      </c>
      <c r="G120" s="9">
        <v>0</v>
      </c>
      <c r="H120" s="9">
        <v>0</v>
      </c>
      <c r="I120" s="9">
        <v>0</v>
      </c>
      <c r="J120">
        <v>540</v>
      </c>
      <c r="K120" t="s">
        <v>1202</v>
      </c>
    </row>
    <row r="121" spans="1:11" x14ac:dyDescent="0.35">
      <c r="A121" s="9" t="s">
        <v>1604</v>
      </c>
      <c r="B121" s="9" t="s">
        <v>524</v>
      </c>
      <c r="C121" s="9" t="s">
        <v>0</v>
      </c>
      <c r="D121" s="158">
        <v>45473</v>
      </c>
      <c r="E121" s="9">
        <v>0</v>
      </c>
      <c r="F121" s="9">
        <v>0</v>
      </c>
      <c r="G121" s="9">
        <v>0</v>
      </c>
      <c r="H121" s="9">
        <v>34</v>
      </c>
      <c r="I121" s="9">
        <v>34</v>
      </c>
      <c r="J121">
        <v>752</v>
      </c>
      <c r="K121" t="s">
        <v>1202</v>
      </c>
    </row>
    <row r="122" spans="1:11" x14ac:dyDescent="0.35">
      <c r="A122" s="9" t="s">
        <v>1605</v>
      </c>
      <c r="B122" s="9" t="s">
        <v>62</v>
      </c>
      <c r="C122" s="9" t="s">
        <v>0</v>
      </c>
      <c r="D122" s="158">
        <v>45473</v>
      </c>
      <c r="E122" s="9">
        <v>0</v>
      </c>
      <c r="F122" s="9">
        <v>0</v>
      </c>
      <c r="G122" s="9">
        <v>0</v>
      </c>
      <c r="H122" s="9">
        <v>0</v>
      </c>
      <c r="I122" s="9">
        <v>0</v>
      </c>
      <c r="J122">
        <v>805</v>
      </c>
      <c r="K122" t="s">
        <v>1202</v>
      </c>
    </row>
    <row r="123" spans="1:11" x14ac:dyDescent="0.35">
      <c r="A123" s="9" t="s">
        <v>1606</v>
      </c>
      <c r="B123" s="9" t="s">
        <v>81</v>
      </c>
      <c r="C123" s="9" t="s">
        <v>0</v>
      </c>
      <c r="D123" s="158">
        <v>45473</v>
      </c>
      <c r="E123" s="9">
        <v>0</v>
      </c>
      <c r="F123" s="9">
        <v>9</v>
      </c>
      <c r="G123" s="9">
        <v>9</v>
      </c>
      <c r="H123" s="9">
        <v>0</v>
      </c>
      <c r="I123" s="9">
        <v>9</v>
      </c>
      <c r="J123">
        <v>902</v>
      </c>
      <c r="K123" t="s">
        <v>1202</v>
      </c>
    </row>
    <row r="124" spans="1:11" x14ac:dyDescent="0.35">
      <c r="A124" s="9" t="s">
        <v>1607</v>
      </c>
      <c r="B124" s="9" t="s">
        <v>14</v>
      </c>
      <c r="C124" s="9" t="s">
        <v>0</v>
      </c>
      <c r="D124" s="158">
        <v>45473</v>
      </c>
      <c r="E124" s="9">
        <v>0</v>
      </c>
      <c r="F124" s="9">
        <v>0</v>
      </c>
      <c r="G124" s="9">
        <v>0</v>
      </c>
      <c r="H124" s="9">
        <v>23</v>
      </c>
      <c r="I124" s="9">
        <v>23</v>
      </c>
      <c r="J124">
        <v>708</v>
      </c>
      <c r="K124" t="s">
        <v>1202</v>
      </c>
    </row>
    <row r="125" spans="1:11" x14ac:dyDescent="0.35">
      <c r="A125" s="9" t="s">
        <v>1608</v>
      </c>
      <c r="B125" s="9" t="s">
        <v>132</v>
      </c>
      <c r="C125" s="9" t="s">
        <v>0</v>
      </c>
      <c r="D125" s="158">
        <v>45473</v>
      </c>
      <c r="E125" s="9">
        <v>0</v>
      </c>
      <c r="F125" s="9">
        <v>1</v>
      </c>
      <c r="G125" s="9">
        <v>1</v>
      </c>
      <c r="H125" s="9">
        <v>9</v>
      </c>
      <c r="I125" s="9">
        <v>10</v>
      </c>
      <c r="J125">
        <v>1016</v>
      </c>
      <c r="K125" t="s">
        <v>1202</v>
      </c>
    </row>
    <row r="126" spans="1:11" x14ac:dyDescent="0.35">
      <c r="A126" s="9" t="s">
        <v>1609</v>
      </c>
      <c r="B126" s="9" t="s">
        <v>108</v>
      </c>
      <c r="C126" s="9" t="s">
        <v>0</v>
      </c>
      <c r="D126" s="158">
        <v>45473</v>
      </c>
      <c r="E126" s="9">
        <v>0</v>
      </c>
      <c r="F126" s="9">
        <v>0</v>
      </c>
      <c r="G126" s="9">
        <v>0</v>
      </c>
      <c r="H126" s="9">
        <v>5</v>
      </c>
      <c r="I126" s="9">
        <v>5</v>
      </c>
      <c r="J126">
        <v>224</v>
      </c>
      <c r="K126" t="s">
        <v>1202</v>
      </c>
    </row>
    <row r="127" spans="1:11" x14ac:dyDescent="0.35">
      <c r="A127" s="9" t="s">
        <v>1610</v>
      </c>
      <c r="B127" s="9" t="s">
        <v>141</v>
      </c>
      <c r="C127" s="9" t="s">
        <v>0</v>
      </c>
      <c r="D127" s="158">
        <v>45473</v>
      </c>
      <c r="E127" s="9">
        <v>0</v>
      </c>
      <c r="F127" s="9">
        <v>0</v>
      </c>
      <c r="G127" s="9">
        <v>0</v>
      </c>
      <c r="H127" s="9">
        <v>2</v>
      </c>
      <c r="I127" s="9">
        <v>2</v>
      </c>
      <c r="J127">
        <v>473</v>
      </c>
      <c r="K127" t="s">
        <v>1202</v>
      </c>
    </row>
    <row r="128" spans="1:11" x14ac:dyDescent="0.35">
      <c r="A128" s="9" t="s">
        <v>1611</v>
      </c>
      <c r="B128" s="9" t="s">
        <v>26</v>
      </c>
      <c r="C128" s="9" t="s">
        <v>0</v>
      </c>
      <c r="D128" s="158">
        <v>45473</v>
      </c>
      <c r="E128" s="9">
        <v>0</v>
      </c>
      <c r="F128" s="9">
        <v>0</v>
      </c>
      <c r="G128" s="9">
        <v>0</v>
      </c>
      <c r="H128" s="9">
        <v>9</v>
      </c>
      <c r="I128" s="9">
        <v>9</v>
      </c>
      <c r="J128">
        <v>765</v>
      </c>
      <c r="K128" t="s">
        <v>1202</v>
      </c>
    </row>
    <row r="129" spans="1:11" x14ac:dyDescent="0.35">
      <c r="A129" s="9" t="s">
        <v>1612</v>
      </c>
      <c r="B129" s="9" t="s">
        <v>60</v>
      </c>
      <c r="C129" s="9" t="s">
        <v>0</v>
      </c>
      <c r="D129" s="158">
        <v>45473</v>
      </c>
      <c r="E129" s="9">
        <v>0</v>
      </c>
      <c r="F129" s="9">
        <v>0</v>
      </c>
      <c r="G129" s="9">
        <v>0</v>
      </c>
      <c r="H129" s="9">
        <v>1</v>
      </c>
      <c r="I129" s="9">
        <v>1</v>
      </c>
      <c r="J129">
        <v>360</v>
      </c>
      <c r="K129" t="s">
        <v>1202</v>
      </c>
    </row>
    <row r="130" spans="1:11" x14ac:dyDescent="0.35">
      <c r="A130" s="9" t="s">
        <v>1613</v>
      </c>
      <c r="B130" s="9" t="s">
        <v>78</v>
      </c>
      <c r="C130" s="9" t="s">
        <v>0</v>
      </c>
      <c r="D130" s="158">
        <v>45473</v>
      </c>
      <c r="E130" s="9">
        <v>0</v>
      </c>
      <c r="F130" s="9">
        <v>0</v>
      </c>
      <c r="G130" s="9">
        <v>0</v>
      </c>
      <c r="H130" s="9">
        <v>1</v>
      </c>
      <c r="I130" s="9">
        <v>1</v>
      </c>
      <c r="J130">
        <v>99</v>
      </c>
      <c r="K130" t="s">
        <v>1202</v>
      </c>
    </row>
    <row r="131" spans="1:11" x14ac:dyDescent="0.35">
      <c r="A131" s="9" t="s">
        <v>1614</v>
      </c>
      <c r="B131" s="9" t="s">
        <v>140</v>
      </c>
      <c r="C131" s="9" t="s">
        <v>0</v>
      </c>
      <c r="D131" s="158">
        <v>45473</v>
      </c>
      <c r="E131" s="9">
        <v>0</v>
      </c>
      <c r="F131" s="9">
        <v>0</v>
      </c>
      <c r="G131" s="9">
        <v>0</v>
      </c>
      <c r="H131" s="9">
        <v>0</v>
      </c>
      <c r="I131" s="9">
        <v>0</v>
      </c>
      <c r="J131">
        <v>457</v>
      </c>
      <c r="K131" t="s">
        <v>1202</v>
      </c>
    </row>
    <row r="132" spans="1:11" x14ac:dyDescent="0.35">
      <c r="A132" s="9" t="s">
        <v>1615</v>
      </c>
      <c r="B132" s="9" t="s">
        <v>109</v>
      </c>
      <c r="C132" s="9" t="s">
        <v>0</v>
      </c>
      <c r="D132" s="158">
        <v>45473</v>
      </c>
      <c r="E132" s="9">
        <v>0</v>
      </c>
      <c r="F132" s="9">
        <v>0</v>
      </c>
      <c r="G132" s="9">
        <v>0</v>
      </c>
      <c r="H132" s="9">
        <v>0</v>
      </c>
      <c r="I132" s="9">
        <v>0</v>
      </c>
      <c r="J132">
        <v>1020</v>
      </c>
      <c r="K132" t="s">
        <v>1202</v>
      </c>
    </row>
    <row r="133" spans="1:11" x14ac:dyDescent="0.35">
      <c r="A133" s="9" t="s">
        <v>1616</v>
      </c>
      <c r="B133" s="9" t="s">
        <v>16</v>
      </c>
      <c r="C133" s="9" t="s">
        <v>0</v>
      </c>
      <c r="D133" s="158">
        <v>45473</v>
      </c>
      <c r="E133" s="9">
        <v>0</v>
      </c>
      <c r="F133" s="9">
        <v>0</v>
      </c>
      <c r="G133" s="9">
        <v>0</v>
      </c>
      <c r="H133" s="9">
        <v>3</v>
      </c>
      <c r="I133" s="9">
        <v>3</v>
      </c>
      <c r="J133">
        <v>295</v>
      </c>
      <c r="K133" t="s">
        <v>1202</v>
      </c>
    </row>
    <row r="134" spans="1:11" x14ac:dyDescent="0.35">
      <c r="A134" s="9" t="s">
        <v>1617</v>
      </c>
      <c r="B134" s="9" t="s">
        <v>44</v>
      </c>
      <c r="C134" s="9" t="s">
        <v>0</v>
      </c>
      <c r="D134" s="158">
        <v>45473</v>
      </c>
      <c r="E134" s="9">
        <v>4</v>
      </c>
      <c r="F134" s="9">
        <v>7</v>
      </c>
      <c r="G134" s="9">
        <v>11</v>
      </c>
      <c r="H134" s="9">
        <v>1</v>
      </c>
      <c r="I134" s="9">
        <v>12</v>
      </c>
      <c r="J134">
        <v>1306</v>
      </c>
      <c r="K134" t="s">
        <v>1202</v>
      </c>
    </row>
    <row r="135" spans="1:11" x14ac:dyDescent="0.35">
      <c r="A135" s="9" t="s">
        <v>1618</v>
      </c>
      <c r="B135" s="9" t="s">
        <v>69</v>
      </c>
      <c r="C135" s="9" t="s">
        <v>0</v>
      </c>
      <c r="D135" s="158">
        <v>45473</v>
      </c>
      <c r="E135" s="9">
        <v>0</v>
      </c>
      <c r="F135" s="9">
        <v>0</v>
      </c>
      <c r="G135" s="9">
        <v>0</v>
      </c>
      <c r="H135" s="9">
        <v>31</v>
      </c>
      <c r="I135" s="9">
        <v>31</v>
      </c>
      <c r="J135">
        <v>801</v>
      </c>
      <c r="K135" t="s">
        <v>1202</v>
      </c>
    </row>
    <row r="136" spans="1:11" x14ac:dyDescent="0.35">
      <c r="A136" s="9" t="s">
        <v>1619</v>
      </c>
      <c r="B136" s="9" t="s">
        <v>92</v>
      </c>
      <c r="C136" s="9" t="s">
        <v>0</v>
      </c>
      <c r="D136" s="158">
        <v>45473</v>
      </c>
      <c r="E136" s="9">
        <v>0</v>
      </c>
      <c r="F136" s="9">
        <v>0</v>
      </c>
      <c r="G136" s="9">
        <v>0</v>
      </c>
      <c r="H136" s="9">
        <v>7</v>
      </c>
      <c r="I136" s="9">
        <v>7</v>
      </c>
      <c r="J136">
        <v>399</v>
      </c>
      <c r="K136" t="s">
        <v>1202</v>
      </c>
    </row>
    <row r="137" spans="1:11" x14ac:dyDescent="0.35">
      <c r="A137" s="9" t="s">
        <v>1620</v>
      </c>
      <c r="B137" s="9" t="s">
        <v>110</v>
      </c>
      <c r="C137" s="9" t="s">
        <v>0</v>
      </c>
      <c r="D137" s="158">
        <v>45473</v>
      </c>
      <c r="E137" s="9">
        <v>0</v>
      </c>
      <c r="F137" s="9">
        <v>0</v>
      </c>
      <c r="G137" s="9">
        <v>0</v>
      </c>
      <c r="H137" s="9">
        <v>3</v>
      </c>
      <c r="I137" s="9">
        <v>3</v>
      </c>
      <c r="J137">
        <v>337</v>
      </c>
      <c r="K137" t="s">
        <v>1202</v>
      </c>
    </row>
    <row r="138" spans="1:11" x14ac:dyDescent="0.35">
      <c r="A138" s="9" t="s">
        <v>1621</v>
      </c>
      <c r="B138" s="9" t="s">
        <v>21</v>
      </c>
      <c r="C138" s="9" t="s">
        <v>0</v>
      </c>
      <c r="D138" s="158">
        <v>45473</v>
      </c>
      <c r="E138" s="9">
        <v>0</v>
      </c>
      <c r="F138" s="9">
        <v>0</v>
      </c>
      <c r="G138" s="9">
        <v>0</v>
      </c>
      <c r="H138" s="9">
        <v>6</v>
      </c>
      <c r="I138" s="9">
        <v>6</v>
      </c>
      <c r="J138">
        <v>392</v>
      </c>
      <c r="K138" t="s">
        <v>1202</v>
      </c>
    </row>
    <row r="139" spans="1:11" x14ac:dyDescent="0.35">
      <c r="A139" s="9" t="s">
        <v>1622</v>
      </c>
      <c r="B139" s="9" t="s">
        <v>70</v>
      </c>
      <c r="C139" s="9" t="s">
        <v>0</v>
      </c>
      <c r="D139" s="158">
        <v>45473</v>
      </c>
      <c r="E139" s="9">
        <v>0</v>
      </c>
      <c r="F139" s="9">
        <v>0</v>
      </c>
      <c r="G139" s="9">
        <v>0</v>
      </c>
      <c r="H139" s="9">
        <v>10</v>
      </c>
      <c r="I139" s="9">
        <v>10</v>
      </c>
      <c r="J139">
        <v>841</v>
      </c>
      <c r="K139" t="s">
        <v>1202</v>
      </c>
    </row>
    <row r="140" spans="1:11" x14ac:dyDescent="0.35">
      <c r="A140" s="9" t="s">
        <v>1623</v>
      </c>
      <c r="B140" s="9" t="s">
        <v>118</v>
      </c>
      <c r="C140" s="9" t="s">
        <v>0</v>
      </c>
      <c r="D140" s="158">
        <v>45473</v>
      </c>
      <c r="E140" s="9">
        <v>0</v>
      </c>
      <c r="F140" s="9">
        <v>0</v>
      </c>
      <c r="G140" s="9">
        <v>0</v>
      </c>
      <c r="H140" s="9">
        <v>6</v>
      </c>
      <c r="I140" s="9">
        <v>6</v>
      </c>
      <c r="J140">
        <v>161</v>
      </c>
      <c r="K140" t="s">
        <v>1202</v>
      </c>
    </row>
    <row r="141" spans="1:11" x14ac:dyDescent="0.35">
      <c r="A141" s="9" t="s">
        <v>1999</v>
      </c>
      <c r="B141" s="9" t="s">
        <v>1939</v>
      </c>
      <c r="C141" s="9" t="s">
        <v>0</v>
      </c>
      <c r="D141" s="158">
        <v>45473</v>
      </c>
      <c r="E141" s="9">
        <v>0</v>
      </c>
      <c r="F141" s="9">
        <v>0</v>
      </c>
      <c r="G141" s="9">
        <v>0</v>
      </c>
      <c r="H141" s="9">
        <v>12</v>
      </c>
      <c r="I141" s="9">
        <v>12</v>
      </c>
      <c r="J141">
        <v>599</v>
      </c>
      <c r="K141" t="s">
        <v>1202</v>
      </c>
    </row>
    <row r="142" spans="1:11" x14ac:dyDescent="0.35">
      <c r="A142" s="9" t="s">
        <v>1624</v>
      </c>
      <c r="B142" s="9" t="s">
        <v>126</v>
      </c>
      <c r="C142" s="9" t="s">
        <v>0</v>
      </c>
      <c r="D142" s="158">
        <v>45473</v>
      </c>
      <c r="E142" s="9">
        <v>0</v>
      </c>
      <c r="F142" s="9">
        <v>0</v>
      </c>
      <c r="G142" s="9">
        <v>0</v>
      </c>
      <c r="H142" s="9">
        <v>0</v>
      </c>
      <c r="I142" s="9">
        <v>0</v>
      </c>
      <c r="J142">
        <v>968</v>
      </c>
      <c r="K142" t="s">
        <v>1202</v>
      </c>
    </row>
    <row r="143" spans="1:11" x14ac:dyDescent="0.35">
      <c r="A143" s="9" t="s">
        <v>1625</v>
      </c>
      <c r="B143" s="9" t="s">
        <v>111</v>
      </c>
      <c r="C143" s="9" t="s">
        <v>0</v>
      </c>
      <c r="D143" s="158">
        <v>45473</v>
      </c>
      <c r="E143" s="9">
        <v>1</v>
      </c>
      <c r="F143" s="9">
        <v>8</v>
      </c>
      <c r="G143" s="9">
        <v>9</v>
      </c>
      <c r="H143" s="9">
        <v>0</v>
      </c>
      <c r="I143" s="9">
        <v>9</v>
      </c>
      <c r="J143">
        <v>494</v>
      </c>
      <c r="K143" t="s">
        <v>1202</v>
      </c>
    </row>
    <row r="144" spans="1:11" x14ac:dyDescent="0.35">
      <c r="A144" s="9" t="s">
        <v>1626</v>
      </c>
      <c r="B144" s="9" t="s">
        <v>35</v>
      </c>
      <c r="C144" s="9" t="s">
        <v>0</v>
      </c>
      <c r="D144" s="158">
        <v>45473</v>
      </c>
      <c r="E144" s="9">
        <v>0</v>
      </c>
      <c r="F144" s="9">
        <v>0</v>
      </c>
      <c r="G144" s="9">
        <v>0</v>
      </c>
      <c r="H144" s="9">
        <v>1</v>
      </c>
      <c r="I144" s="9">
        <v>1</v>
      </c>
      <c r="J144">
        <v>808</v>
      </c>
      <c r="K144" t="s">
        <v>1202</v>
      </c>
    </row>
    <row r="145" spans="1:11" x14ac:dyDescent="0.35">
      <c r="A145" s="9" t="s">
        <v>1627</v>
      </c>
      <c r="B145" s="9" t="s">
        <v>142</v>
      </c>
      <c r="C145" s="9" t="s">
        <v>0</v>
      </c>
      <c r="D145" s="158">
        <v>45473</v>
      </c>
      <c r="E145" s="9">
        <v>0</v>
      </c>
      <c r="F145" s="9">
        <v>0</v>
      </c>
      <c r="G145" s="9">
        <v>0</v>
      </c>
      <c r="H145" s="9">
        <v>0</v>
      </c>
      <c r="I145" s="9">
        <v>0</v>
      </c>
      <c r="J145">
        <v>487</v>
      </c>
      <c r="K145" t="s">
        <v>1202</v>
      </c>
    </row>
    <row r="146" spans="1:11" x14ac:dyDescent="0.35">
      <c r="A146" s="9" t="s">
        <v>1628</v>
      </c>
      <c r="B146" s="9" t="s">
        <v>119</v>
      </c>
      <c r="C146" s="9" t="s">
        <v>0</v>
      </c>
      <c r="D146" s="158">
        <v>45473</v>
      </c>
      <c r="E146" s="9">
        <v>0</v>
      </c>
      <c r="F146" s="9">
        <v>0</v>
      </c>
      <c r="G146" s="9">
        <v>0</v>
      </c>
      <c r="H146" s="9">
        <v>7</v>
      </c>
      <c r="I146" s="9">
        <v>7</v>
      </c>
      <c r="J146">
        <v>181</v>
      </c>
      <c r="K146" t="s">
        <v>1202</v>
      </c>
    </row>
    <row r="147" spans="1:11" x14ac:dyDescent="0.35">
      <c r="A147" s="9" t="s">
        <v>1629</v>
      </c>
      <c r="B147" s="9" t="s">
        <v>20</v>
      </c>
      <c r="C147" s="9" t="s">
        <v>0</v>
      </c>
      <c r="D147" s="158">
        <v>45473</v>
      </c>
      <c r="E147" s="9">
        <v>0</v>
      </c>
      <c r="F147" s="9">
        <v>0</v>
      </c>
      <c r="G147" s="9">
        <v>0</v>
      </c>
      <c r="H147" s="9">
        <v>40</v>
      </c>
      <c r="I147" s="9">
        <v>40</v>
      </c>
      <c r="J147">
        <v>1424</v>
      </c>
      <c r="K147" t="s">
        <v>1202</v>
      </c>
    </row>
    <row r="148" spans="1:11" x14ac:dyDescent="0.35">
      <c r="A148" s="9" t="s">
        <v>1630</v>
      </c>
      <c r="B148" s="9" t="s">
        <v>120</v>
      </c>
      <c r="C148" s="9" t="s">
        <v>0</v>
      </c>
      <c r="D148" s="158">
        <v>45473</v>
      </c>
      <c r="E148" s="9">
        <v>0</v>
      </c>
      <c r="F148" s="9">
        <v>0</v>
      </c>
      <c r="G148" s="9">
        <v>0</v>
      </c>
      <c r="H148" s="9">
        <v>4</v>
      </c>
      <c r="I148" s="9">
        <v>4</v>
      </c>
      <c r="J148">
        <v>136</v>
      </c>
      <c r="K148" t="s">
        <v>1202</v>
      </c>
    </row>
    <row r="149" spans="1:11" x14ac:dyDescent="0.35">
      <c r="A149" s="9" t="s">
        <v>1631</v>
      </c>
      <c r="B149" s="9" t="s">
        <v>71</v>
      </c>
      <c r="C149" s="9" t="s">
        <v>0</v>
      </c>
      <c r="D149" s="158">
        <v>45473</v>
      </c>
      <c r="E149" s="9">
        <v>0</v>
      </c>
      <c r="F149" s="9">
        <v>0</v>
      </c>
      <c r="G149" s="9">
        <v>0</v>
      </c>
      <c r="H149" s="9">
        <v>14</v>
      </c>
      <c r="I149" s="9">
        <v>14</v>
      </c>
      <c r="J149">
        <v>712</v>
      </c>
      <c r="K149" t="s">
        <v>1202</v>
      </c>
    </row>
    <row r="150" spans="1:11" x14ac:dyDescent="0.35">
      <c r="A150" s="9" t="s">
        <v>1632</v>
      </c>
      <c r="B150" s="9" t="s">
        <v>72</v>
      </c>
      <c r="C150" s="9" t="s">
        <v>0</v>
      </c>
      <c r="D150" s="158">
        <v>45473</v>
      </c>
      <c r="E150" s="9">
        <v>0</v>
      </c>
      <c r="F150" s="9">
        <v>0</v>
      </c>
      <c r="G150" s="9">
        <v>0</v>
      </c>
      <c r="H150" s="9">
        <v>1</v>
      </c>
      <c r="I150" s="9">
        <v>1</v>
      </c>
      <c r="J150">
        <v>1123</v>
      </c>
      <c r="K150" t="s">
        <v>1202</v>
      </c>
    </row>
    <row r="151" spans="1:11" x14ac:dyDescent="0.35">
      <c r="A151" s="9" t="s">
        <v>1633</v>
      </c>
      <c r="B151" s="9" t="s">
        <v>40</v>
      </c>
      <c r="C151" s="9" t="s">
        <v>0</v>
      </c>
      <c r="D151" s="158">
        <v>45473</v>
      </c>
      <c r="E151" s="9">
        <v>0</v>
      </c>
      <c r="F151" s="9">
        <v>0</v>
      </c>
      <c r="G151" s="9">
        <v>0</v>
      </c>
      <c r="H151" s="9">
        <v>11</v>
      </c>
      <c r="I151" s="9">
        <v>11</v>
      </c>
      <c r="J151">
        <v>333</v>
      </c>
      <c r="K151" t="s">
        <v>1202</v>
      </c>
    </row>
    <row r="152" spans="1:11" x14ac:dyDescent="0.35">
      <c r="A152" s="9" t="s">
        <v>1202</v>
      </c>
      <c r="B152" s="9"/>
      <c r="C152" s="9" t="s">
        <v>1635</v>
      </c>
      <c r="D152" s="158">
        <v>45473</v>
      </c>
      <c r="E152" s="9">
        <v>2</v>
      </c>
      <c r="F152" s="9">
        <v>2</v>
      </c>
      <c r="G152" s="9">
        <v>4</v>
      </c>
      <c r="H152" s="9">
        <v>1</v>
      </c>
      <c r="I152" s="9">
        <v>5</v>
      </c>
      <c r="J152">
        <v>2583</v>
      </c>
      <c r="K152" t="s">
        <v>1202</v>
      </c>
    </row>
    <row r="153" spans="1:11" x14ac:dyDescent="0.35">
      <c r="A153" s="9" t="s">
        <v>1634</v>
      </c>
      <c r="B153" s="9" t="s">
        <v>556</v>
      </c>
      <c r="C153" s="9" t="s">
        <v>1635</v>
      </c>
      <c r="D153" s="158">
        <v>45473</v>
      </c>
      <c r="E153" s="9">
        <v>1</v>
      </c>
      <c r="F153" s="9">
        <v>9</v>
      </c>
      <c r="G153" s="9">
        <v>10</v>
      </c>
      <c r="H153" s="9">
        <v>99</v>
      </c>
      <c r="I153" s="9">
        <v>109</v>
      </c>
      <c r="J153">
        <v>9658</v>
      </c>
      <c r="K153" t="s">
        <v>1202</v>
      </c>
    </row>
    <row r="154" spans="1:11" x14ac:dyDescent="0.35">
      <c r="A154" s="9" t="s">
        <v>1636</v>
      </c>
      <c r="B154" s="9" t="s">
        <v>557</v>
      </c>
      <c r="C154" s="9" t="s">
        <v>1635</v>
      </c>
      <c r="D154" s="158">
        <v>45473</v>
      </c>
      <c r="E154" s="9">
        <v>0</v>
      </c>
      <c r="F154" s="9">
        <v>10</v>
      </c>
      <c r="G154" s="9">
        <v>10</v>
      </c>
      <c r="H154" s="9">
        <v>108</v>
      </c>
      <c r="I154" s="9">
        <v>118</v>
      </c>
      <c r="J154">
        <v>9168</v>
      </c>
      <c r="K154" t="s">
        <v>1202</v>
      </c>
    </row>
    <row r="155" spans="1:11" x14ac:dyDescent="0.35">
      <c r="A155" s="9" t="s">
        <v>1637</v>
      </c>
      <c r="B155" s="9" t="s">
        <v>558</v>
      </c>
      <c r="C155" s="9" t="s">
        <v>1635</v>
      </c>
      <c r="D155" s="158">
        <v>45473</v>
      </c>
      <c r="E155" s="9">
        <v>2</v>
      </c>
      <c r="F155" s="9">
        <v>43</v>
      </c>
      <c r="G155" s="9">
        <v>45</v>
      </c>
      <c r="H155" s="9">
        <v>316</v>
      </c>
      <c r="I155" s="9">
        <v>359</v>
      </c>
      <c r="J155">
        <v>14521</v>
      </c>
      <c r="K155" t="s">
        <v>1202</v>
      </c>
    </row>
    <row r="156" spans="1:11" x14ac:dyDescent="0.35">
      <c r="A156" s="9" t="s">
        <v>1638</v>
      </c>
      <c r="B156" s="9" t="s">
        <v>559</v>
      </c>
      <c r="C156" s="9" t="s">
        <v>1635</v>
      </c>
      <c r="D156" s="158">
        <v>45473</v>
      </c>
      <c r="E156" s="9">
        <v>0</v>
      </c>
      <c r="F156" s="9">
        <v>0</v>
      </c>
      <c r="G156" s="9">
        <v>0</v>
      </c>
      <c r="H156" s="9">
        <v>178</v>
      </c>
      <c r="I156" s="9">
        <v>178</v>
      </c>
      <c r="J156">
        <v>8332</v>
      </c>
      <c r="K156" t="s">
        <v>1202</v>
      </c>
    </row>
    <row r="157" spans="1:11" x14ac:dyDescent="0.35">
      <c r="A157" s="9" t="s">
        <v>1639</v>
      </c>
      <c r="B157" s="9" t="s">
        <v>560</v>
      </c>
      <c r="C157" s="9" t="s">
        <v>1635</v>
      </c>
      <c r="D157" s="158">
        <v>45473</v>
      </c>
      <c r="E157" s="9">
        <v>4</v>
      </c>
      <c r="F157" s="9">
        <v>11</v>
      </c>
      <c r="G157" s="9">
        <v>15</v>
      </c>
      <c r="H157" s="9">
        <v>503</v>
      </c>
      <c r="I157" s="9">
        <v>517</v>
      </c>
      <c r="J157">
        <v>19084</v>
      </c>
      <c r="K157" t="s">
        <v>1202</v>
      </c>
    </row>
    <row r="158" spans="1:11" x14ac:dyDescent="0.35">
      <c r="A158" s="9" t="s">
        <v>1640</v>
      </c>
      <c r="B158" s="9" t="s">
        <v>561</v>
      </c>
      <c r="C158" s="9" t="s">
        <v>1635</v>
      </c>
      <c r="D158" s="158">
        <v>45473</v>
      </c>
      <c r="E158" s="9">
        <v>8</v>
      </c>
      <c r="F158" s="9">
        <v>20</v>
      </c>
      <c r="G158" s="9">
        <v>28</v>
      </c>
      <c r="H158" s="9">
        <v>173</v>
      </c>
      <c r="I158" s="9">
        <v>201</v>
      </c>
      <c r="J158">
        <v>12055</v>
      </c>
      <c r="K158" t="s">
        <v>1202</v>
      </c>
    </row>
    <row r="159" spans="1:11" x14ac:dyDescent="0.35">
      <c r="A159" s="9" t="s">
        <v>1641</v>
      </c>
      <c r="B159" s="9" t="s">
        <v>562</v>
      </c>
      <c r="C159" s="9" t="s">
        <v>1635</v>
      </c>
      <c r="D159" s="158">
        <v>45473</v>
      </c>
      <c r="E159" s="9">
        <v>0</v>
      </c>
      <c r="F159" s="9">
        <v>7</v>
      </c>
      <c r="G159" s="9">
        <v>7</v>
      </c>
      <c r="H159" s="9">
        <v>65</v>
      </c>
      <c r="I159" s="9">
        <v>72</v>
      </c>
      <c r="J159">
        <v>10669</v>
      </c>
      <c r="K159" t="s">
        <v>1202</v>
      </c>
    </row>
    <row r="160" spans="1:11" x14ac:dyDescent="0.35">
      <c r="A160" s="9" t="s">
        <v>1642</v>
      </c>
      <c r="B160" s="9" t="s">
        <v>563</v>
      </c>
      <c r="C160" s="9" t="s">
        <v>1635</v>
      </c>
      <c r="D160" s="158">
        <v>45473</v>
      </c>
      <c r="E160" s="9">
        <v>1</v>
      </c>
      <c r="F160" s="9">
        <v>1</v>
      </c>
      <c r="G160" s="9">
        <v>2</v>
      </c>
      <c r="H160" s="9">
        <v>200</v>
      </c>
      <c r="I160" s="9">
        <v>202</v>
      </c>
      <c r="J160">
        <v>13984</v>
      </c>
      <c r="K160" t="s">
        <v>1202</v>
      </c>
    </row>
    <row r="161" spans="1:11" x14ac:dyDescent="0.35">
      <c r="A161" s="9" t="s">
        <v>1643</v>
      </c>
      <c r="B161" s="9" t="s">
        <v>564</v>
      </c>
      <c r="C161" s="9" t="s">
        <v>1635</v>
      </c>
      <c r="D161" s="158">
        <v>45473</v>
      </c>
      <c r="E161" s="9">
        <v>9</v>
      </c>
      <c r="F161" s="9">
        <v>17</v>
      </c>
      <c r="G161" s="9">
        <v>23</v>
      </c>
      <c r="H161" s="9">
        <v>207</v>
      </c>
      <c r="I161" s="9">
        <v>228</v>
      </c>
      <c r="J161">
        <v>14861</v>
      </c>
      <c r="K161" t="s">
        <v>1202</v>
      </c>
    </row>
    <row r="162" spans="1:11" x14ac:dyDescent="0.35">
      <c r="A162" s="9" t="s">
        <v>1880</v>
      </c>
      <c r="B162" s="9" t="s">
        <v>1881</v>
      </c>
      <c r="C162" s="9" t="s">
        <v>1876</v>
      </c>
      <c r="D162" s="158">
        <v>45473</v>
      </c>
      <c r="E162" s="9">
        <v>6</v>
      </c>
      <c r="F162" s="9">
        <v>18</v>
      </c>
      <c r="G162" s="9">
        <v>24</v>
      </c>
      <c r="H162" s="9">
        <v>234</v>
      </c>
      <c r="I162" s="9">
        <v>257</v>
      </c>
      <c r="J162">
        <v>9770</v>
      </c>
      <c r="K162" t="s">
        <v>1202</v>
      </c>
    </row>
    <row r="163" spans="1:11" x14ac:dyDescent="0.35">
      <c r="A163" s="9" t="s">
        <v>1877</v>
      </c>
      <c r="B163" s="9" t="s">
        <v>1876</v>
      </c>
      <c r="C163" s="9" t="s">
        <v>1876</v>
      </c>
      <c r="D163" s="158">
        <v>45473</v>
      </c>
      <c r="E163" s="9">
        <v>0</v>
      </c>
      <c r="F163" s="9">
        <v>0</v>
      </c>
      <c r="G163" s="9">
        <v>0</v>
      </c>
      <c r="H163" s="9">
        <v>66</v>
      </c>
      <c r="I163" s="9">
        <v>66</v>
      </c>
      <c r="J163">
        <v>4230</v>
      </c>
      <c r="K163" t="s">
        <v>1202</v>
      </c>
    </row>
    <row r="164" spans="1:11" x14ac:dyDescent="0.35">
      <c r="A164" s="9" t="s">
        <v>1882</v>
      </c>
      <c r="B164" s="9" t="s">
        <v>1883</v>
      </c>
      <c r="C164" s="9" t="s">
        <v>1876</v>
      </c>
      <c r="D164" s="158">
        <v>45473</v>
      </c>
      <c r="E164" s="9">
        <v>21</v>
      </c>
      <c r="F164" s="9">
        <v>102</v>
      </c>
      <c r="G164" s="9">
        <v>120</v>
      </c>
      <c r="H164" s="9">
        <v>1550</v>
      </c>
      <c r="I164" s="9">
        <v>1666</v>
      </c>
      <c r="J164">
        <v>100915</v>
      </c>
      <c r="K164" t="s">
        <v>1202</v>
      </c>
    </row>
    <row r="165" spans="1:11" x14ac:dyDescent="0.35">
      <c r="A165" s="9" t="s">
        <v>1884</v>
      </c>
      <c r="B165" s="9" t="s">
        <v>1885</v>
      </c>
      <c r="C165" s="9" t="s">
        <v>1876</v>
      </c>
      <c r="D165" s="158">
        <v>45473</v>
      </c>
      <c r="E165" s="9">
        <v>6</v>
      </c>
      <c r="F165" s="9">
        <v>18</v>
      </c>
      <c r="G165" s="9">
        <v>24</v>
      </c>
      <c r="H165" s="9">
        <v>300</v>
      </c>
      <c r="I165" s="9">
        <v>323</v>
      </c>
      <c r="J165">
        <v>14000</v>
      </c>
      <c r="K165" t="s">
        <v>1202</v>
      </c>
    </row>
  </sheetData>
  <autoFilter ref="A1:I165" xr:uid="{00000000-0009-0000-0000-000004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E25"/>
  <sheetViews>
    <sheetView showGridLines="0" showRowColHeaders="0" workbookViewId="0">
      <selection activeCell="B6" sqref="B6:E10"/>
    </sheetView>
  </sheetViews>
  <sheetFormatPr defaultColWidth="8.81640625" defaultRowHeight="13" x14ac:dyDescent="0.3"/>
  <cols>
    <col min="1" max="1" width="2.54296875" style="177" customWidth="1"/>
    <col min="2" max="2" width="18.54296875" style="177" bestFit="1" customWidth="1"/>
    <col min="3" max="3" width="18.81640625" style="177" bestFit="1" customWidth="1"/>
    <col min="4" max="4" width="15.1796875" style="177" bestFit="1" customWidth="1"/>
    <col min="5" max="5" width="46.453125" style="177" customWidth="1"/>
    <col min="6" max="16384" width="8.81640625" style="177"/>
  </cols>
  <sheetData>
    <row r="2" spans="2:5" x14ac:dyDescent="0.3">
      <c r="B2" s="178" t="s">
        <v>1644</v>
      </c>
      <c r="C2" s="178" t="s">
        <v>1645</v>
      </c>
      <c r="D2" s="178" t="s">
        <v>1646</v>
      </c>
      <c r="E2" s="178" t="s">
        <v>526</v>
      </c>
    </row>
    <row r="3" spans="2:5" ht="169" x14ac:dyDescent="0.3">
      <c r="B3" s="179" t="s">
        <v>1650</v>
      </c>
      <c r="C3" s="179" t="s">
        <v>1647</v>
      </c>
      <c r="D3" s="179" t="s">
        <v>1648</v>
      </c>
      <c r="E3" s="179" t="s">
        <v>1649</v>
      </c>
    </row>
    <row r="6" spans="2:5" x14ac:dyDescent="0.3">
      <c r="B6" s="255" t="s">
        <v>2030</v>
      </c>
      <c r="C6" s="255"/>
      <c r="D6" s="255"/>
      <c r="E6" s="255"/>
    </row>
    <row r="7" spans="2:5" x14ac:dyDescent="0.3">
      <c r="B7" s="255"/>
      <c r="C7" s="255"/>
      <c r="D7" s="255"/>
      <c r="E7" s="255"/>
    </row>
    <row r="8" spans="2:5" x14ac:dyDescent="0.3">
      <c r="B8" s="255"/>
      <c r="C8" s="255"/>
      <c r="D8" s="255"/>
      <c r="E8" s="255"/>
    </row>
    <row r="9" spans="2:5" x14ac:dyDescent="0.3">
      <c r="B9" s="255"/>
      <c r="C9" s="255"/>
      <c r="D9" s="255"/>
      <c r="E9" s="255"/>
    </row>
    <row r="10" spans="2:5" x14ac:dyDescent="0.3">
      <c r="B10" s="255"/>
      <c r="C10" s="255"/>
      <c r="D10" s="255"/>
      <c r="E10" s="255"/>
    </row>
    <row r="11" spans="2:5" x14ac:dyDescent="0.3">
      <c r="B11" s="255" t="s">
        <v>2240</v>
      </c>
      <c r="C11" s="255"/>
      <c r="D11" s="255"/>
      <c r="E11" s="255"/>
    </row>
    <row r="12" spans="2:5" x14ac:dyDescent="0.3">
      <c r="B12" s="255"/>
      <c r="C12" s="255"/>
      <c r="D12" s="255"/>
      <c r="E12" s="255"/>
    </row>
    <row r="13" spans="2:5" x14ac:dyDescent="0.3">
      <c r="B13" s="255"/>
      <c r="C13" s="255"/>
      <c r="D13" s="255"/>
      <c r="E13" s="255"/>
    </row>
    <row r="14" spans="2:5" x14ac:dyDescent="0.3">
      <c r="B14" s="255"/>
      <c r="C14" s="255"/>
      <c r="D14" s="255"/>
      <c r="E14" s="255"/>
    </row>
    <row r="15" spans="2:5" x14ac:dyDescent="0.3">
      <c r="B15" s="255"/>
      <c r="C15" s="255"/>
      <c r="D15" s="255"/>
      <c r="E15" s="255"/>
    </row>
    <row r="24" spans="2:2" x14ac:dyDescent="0.3">
      <c r="B24" s="180"/>
    </row>
    <row r="25" spans="2:2" x14ac:dyDescent="0.3">
      <c r="B25" s="180"/>
    </row>
  </sheetData>
  <mergeCells count="2">
    <mergeCell ref="B6:E10"/>
    <mergeCell ref="B11:E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13699"/>
  <sheetViews>
    <sheetView topLeftCell="I1" workbookViewId="0">
      <selection activeCell="M2" sqref="M2"/>
    </sheetView>
  </sheetViews>
  <sheetFormatPr defaultRowHeight="14.5" x14ac:dyDescent="0.35"/>
  <cols>
    <col min="1" max="1" width="26.54296875" bestFit="1" customWidth="1"/>
    <col min="2" max="2" width="26.54296875" style="9" customWidth="1"/>
    <col min="3" max="3" width="19.453125" bestFit="1" customWidth="1"/>
    <col min="4" max="4" width="19.453125" style="9" customWidth="1"/>
    <col min="5" max="5" width="32" bestFit="1" customWidth="1"/>
    <col min="6" max="6" width="30.453125" bestFit="1" customWidth="1"/>
    <col min="7" max="7" width="9" style="9"/>
    <col min="8" max="8" width="94" bestFit="1" customWidth="1"/>
    <col min="9" max="9" width="33" style="9" bestFit="1" customWidth="1"/>
    <col min="10" max="10" width="6.54296875" bestFit="1" customWidth="1"/>
    <col min="11" max="11" width="79.7265625" bestFit="1" customWidth="1"/>
    <col min="12" max="12" width="5.7265625" bestFit="1" customWidth="1"/>
    <col min="13" max="13" width="33" bestFit="1" customWidth="1"/>
    <col min="14" max="14" width="6.453125" bestFit="1" customWidth="1"/>
    <col min="15" max="15" width="86.1796875" bestFit="1" customWidth="1"/>
  </cols>
  <sheetData>
    <row r="1" spans="1:15" x14ac:dyDescent="0.35">
      <c r="A1" s="9" t="s">
        <v>82</v>
      </c>
      <c r="B1" s="10" t="s">
        <v>558</v>
      </c>
      <c r="C1" t="s">
        <v>551</v>
      </c>
      <c r="D1" s="9" t="s">
        <v>595</v>
      </c>
      <c r="E1" t="s">
        <v>548</v>
      </c>
      <c r="F1" s="9" t="s">
        <v>555</v>
      </c>
      <c r="G1" s="9" t="s">
        <v>585</v>
      </c>
      <c r="H1" t="s">
        <v>566</v>
      </c>
      <c r="I1" s="9" t="s">
        <v>82</v>
      </c>
      <c r="J1" s="9" t="s">
        <v>149</v>
      </c>
      <c r="K1" s="9" t="s">
        <v>586</v>
      </c>
      <c r="L1" s="9" t="s">
        <v>0</v>
      </c>
      <c r="M1" s="9" t="s">
        <v>587</v>
      </c>
      <c r="N1" s="9" t="s">
        <v>525</v>
      </c>
      <c r="O1" s="47" t="s">
        <v>588</v>
      </c>
    </row>
    <row r="2" spans="1:15" x14ac:dyDescent="0.35">
      <c r="A2" s="9" t="s">
        <v>93</v>
      </c>
      <c r="B2" s="10" t="s">
        <v>558</v>
      </c>
      <c r="C2" t="s">
        <v>147</v>
      </c>
      <c r="D2" s="9" t="s">
        <v>596</v>
      </c>
      <c r="E2" t="s">
        <v>547</v>
      </c>
      <c r="F2" t="s">
        <v>543</v>
      </c>
      <c r="G2" s="9" t="s">
        <v>150</v>
      </c>
      <c r="H2" t="e">
        <f>CONCATENATE(Partnership!N7,"-",Partnership!#REF!,"-",Partnership!N11,"-",Partnership!#REF!)</f>
        <v>#REF!</v>
      </c>
      <c r="I2" s="9" t="s">
        <v>93</v>
      </c>
      <c r="J2" s="9" t="str">
        <f>AgencyPickList!A2</f>
        <v>L0987</v>
      </c>
      <c r="K2" s="9" t="str">
        <f>AgencyPickList!B2</f>
        <v>Via - B&amp;D YOS</v>
      </c>
      <c r="L2" s="9" t="str">
        <f>AgencyPickList!C2</f>
        <v>H01B</v>
      </c>
      <c r="M2" s="9" t="str">
        <f>AgencyPickList!D2</f>
        <v>Barking and Dagenham</v>
      </c>
      <c r="N2" s="9" t="str">
        <f>AgencyPickList!E2</f>
        <v>L</v>
      </c>
      <c r="O2" t="str">
        <f>IF(AND(J2&lt;&gt;"",J2&lt;&gt;0),J2&amp;" : "&amp;K2,"")</f>
        <v>L0987 : Via - B&amp;D YOS</v>
      </c>
    </row>
    <row r="3" spans="1:15" x14ac:dyDescent="0.35">
      <c r="A3" s="9" t="s">
        <v>43</v>
      </c>
      <c r="B3" s="10" t="s">
        <v>564</v>
      </c>
      <c r="C3" t="s">
        <v>146</v>
      </c>
      <c r="E3" t="s">
        <v>549</v>
      </c>
      <c r="F3" t="s">
        <v>553</v>
      </c>
      <c r="G3" s="9" t="s">
        <v>151</v>
      </c>
      <c r="H3" t="e">
        <f>CONCATENATE("National","-",Partnership!#REF!,"-",Partnership!N11,"-",Partnership!#REF!)</f>
        <v>#REF!</v>
      </c>
      <c r="I3" s="9" t="s">
        <v>43</v>
      </c>
      <c r="J3" s="9" t="str">
        <f>AgencyPickList!A3</f>
        <v>L0988</v>
      </c>
      <c r="K3" s="9" t="str">
        <f>AgencyPickList!B3</f>
        <v>Via - Subwize</v>
      </c>
      <c r="L3" s="9" t="str">
        <f>AgencyPickList!C3</f>
        <v>H01B</v>
      </c>
      <c r="M3" s="9" t="str">
        <f>AgencyPickList!D3</f>
        <v>Barking and Dagenham</v>
      </c>
      <c r="N3" s="9" t="str">
        <f>AgencyPickList!E3</f>
        <v>L</v>
      </c>
      <c r="O3" s="9" t="str">
        <f t="shared" ref="O3:O66" si="0">IF(AND(J3&lt;&gt;"",J3&lt;&gt;0),J3&amp;" : "&amp;K3,"")</f>
        <v>L0988 : Via - Subwize</v>
      </c>
    </row>
    <row r="4" spans="1:15" x14ac:dyDescent="0.35">
      <c r="A4" s="9" t="s">
        <v>133</v>
      </c>
      <c r="B4" s="10" t="s">
        <v>562</v>
      </c>
      <c r="C4" t="s">
        <v>550</v>
      </c>
      <c r="F4" s="9" t="s">
        <v>592</v>
      </c>
      <c r="G4" s="9" t="s">
        <v>152</v>
      </c>
      <c r="H4" t="str">
        <f>CONCATENATE(LEFT(Provider!O10,5),"-",Provider!O18,"-",Provider!O14,"-",Provider!O21)</f>
        <v>Local-All drugs-N/A-All clients</v>
      </c>
      <c r="I4" s="9" t="s">
        <v>133</v>
      </c>
      <c r="J4" s="9" t="str">
        <f>AgencyPickList!A4</f>
        <v>L1254</v>
      </c>
      <c r="K4" s="9" t="str">
        <f>AgencyPickList!B4</f>
        <v>CGL Newham RISE</v>
      </c>
      <c r="L4" s="9" t="str">
        <f>AgencyPickList!C4</f>
        <v>H01B</v>
      </c>
      <c r="M4" s="9" t="str">
        <f>AgencyPickList!D4</f>
        <v>Barking and Dagenham</v>
      </c>
      <c r="N4" s="9" t="str">
        <f>AgencyPickList!E4</f>
        <v>L</v>
      </c>
      <c r="O4" s="9" t="str">
        <f t="shared" si="0"/>
        <v>L1254 : CGL Newham RISE</v>
      </c>
    </row>
    <row r="5" spans="1:15" x14ac:dyDescent="0.35">
      <c r="A5" s="9" t="s">
        <v>3</v>
      </c>
      <c r="B5" s="10" t="s">
        <v>557</v>
      </c>
      <c r="C5" t="s">
        <v>148</v>
      </c>
      <c r="F5" t="s">
        <v>544</v>
      </c>
      <c r="G5" s="9" t="s">
        <v>153</v>
      </c>
      <c r="H5" s="9" t="str">
        <f>CONCATENATE("National","-",Provider!O18,"-",Provider!O14,"-",Provider!O21)</f>
        <v>National-All drugs-N/A-All clients</v>
      </c>
      <c r="I5" s="9" t="s">
        <v>3</v>
      </c>
      <c r="J5" s="9" t="str">
        <f>AgencyPickList!A5</f>
        <v>L1291</v>
      </c>
      <c r="K5" s="9" t="str">
        <f>AgencyPickList!B5</f>
        <v>CGL Barking &amp; Dagenham</v>
      </c>
      <c r="L5" s="9" t="str">
        <f>AgencyPickList!C5</f>
        <v>H01B</v>
      </c>
      <c r="M5" s="9" t="str">
        <f>AgencyPickList!D5</f>
        <v>Barking and Dagenham</v>
      </c>
      <c r="N5" s="9" t="str">
        <f>AgencyPickList!E5</f>
        <v>L</v>
      </c>
      <c r="O5" s="9" t="str">
        <f t="shared" si="0"/>
        <v>L1291 : CGL Barking &amp; Dagenham</v>
      </c>
    </row>
    <row r="6" spans="1:15" x14ac:dyDescent="0.35">
      <c r="A6" s="9" t="s">
        <v>94</v>
      </c>
      <c r="B6" s="10" t="s">
        <v>558</v>
      </c>
      <c r="F6" t="s">
        <v>552</v>
      </c>
      <c r="G6" s="9" t="s">
        <v>154</v>
      </c>
      <c r="I6" s="9" t="s">
        <v>94</v>
      </c>
      <c r="J6" s="9" t="str">
        <f>AgencyPickList!A6</f>
        <v>L1293</v>
      </c>
      <c r="K6" s="9" t="str">
        <f>AgencyPickList!B6</f>
        <v>CGL Tower Hamlets Reset Treatment</v>
      </c>
      <c r="L6" s="9" t="str">
        <f>AgencyPickList!C6</f>
        <v>H01B</v>
      </c>
      <c r="M6" s="9" t="str">
        <f>AgencyPickList!D6</f>
        <v>Barking and Dagenham</v>
      </c>
      <c r="N6" s="9" t="str">
        <f>AgencyPickList!E6</f>
        <v>L</v>
      </c>
      <c r="O6" s="9" t="str">
        <f t="shared" si="0"/>
        <v>L1293 : CGL Tower Hamlets Reset Treatment</v>
      </c>
    </row>
    <row r="7" spans="1:15" x14ac:dyDescent="0.35">
      <c r="A7" s="9" t="s">
        <v>63</v>
      </c>
      <c r="B7" s="10" t="s">
        <v>563</v>
      </c>
      <c r="G7" s="9" t="s">
        <v>155</v>
      </c>
      <c r="H7" t="s">
        <v>591</v>
      </c>
      <c r="I7" s="9" t="s">
        <v>63</v>
      </c>
      <c r="J7" s="9" t="str">
        <f>AgencyPickList!A7</f>
        <v>L1303</v>
      </c>
      <c r="K7" s="9" t="str">
        <f>AgencyPickList!B7</f>
        <v>City and Hackney Recovery Service</v>
      </c>
      <c r="L7" s="9" t="str">
        <f>AgencyPickList!C7</f>
        <v>H01B</v>
      </c>
      <c r="M7" s="9" t="str">
        <f>AgencyPickList!D7</f>
        <v>Barking and Dagenham</v>
      </c>
      <c r="N7" s="9" t="str">
        <f>AgencyPickList!E7</f>
        <v>L</v>
      </c>
      <c r="O7" s="9" t="str">
        <f t="shared" si="0"/>
        <v>L1303 : City and Hackney Recovery Service</v>
      </c>
    </row>
    <row r="8" spans="1:15" x14ac:dyDescent="0.35">
      <c r="A8" s="9" t="s">
        <v>17</v>
      </c>
      <c r="B8" s="10" t="s">
        <v>560</v>
      </c>
      <c r="G8" s="9" t="s">
        <v>156</v>
      </c>
      <c r="I8" s="9" t="s">
        <v>17</v>
      </c>
      <c r="J8" s="9" t="str">
        <f>AgencyPickList!A8</f>
        <v>L1319</v>
      </c>
      <c r="K8" s="9" t="str">
        <f>AgencyPickList!B8</f>
        <v>The Doctor Hickey Surgery</v>
      </c>
      <c r="L8" s="9" t="str">
        <f>AgencyPickList!C8</f>
        <v>H01B</v>
      </c>
      <c r="M8" s="9" t="str">
        <f>AgencyPickList!D8</f>
        <v>Barking and Dagenham</v>
      </c>
      <c r="N8" s="9" t="str">
        <f>AgencyPickList!E8</f>
        <v>L</v>
      </c>
      <c r="O8" s="9" t="str">
        <f t="shared" si="0"/>
        <v>L1319 : The Doctor Hickey Surgery</v>
      </c>
    </row>
    <row r="9" spans="1:15" x14ac:dyDescent="0.35">
      <c r="A9" s="9" t="s">
        <v>18</v>
      </c>
      <c r="B9" s="10" t="s">
        <v>560</v>
      </c>
      <c r="G9" s="9" t="s">
        <v>157</v>
      </c>
      <c r="I9" s="9" t="s">
        <v>18</v>
      </c>
      <c r="J9" s="9" t="str">
        <f>AgencyPickList!A9</f>
        <v>P1090</v>
      </c>
      <c r="K9" s="9" t="str">
        <f>AgencyPickList!B9</f>
        <v>I-Access East Surrey</v>
      </c>
      <c r="L9" s="9" t="str">
        <f>AgencyPickList!C9</f>
        <v>H01B</v>
      </c>
      <c r="M9" s="9" t="str">
        <f>AgencyPickList!D9</f>
        <v>Barking and Dagenham</v>
      </c>
      <c r="N9" s="9" t="str">
        <f>AgencyPickList!E9</f>
        <v>P</v>
      </c>
      <c r="O9" s="9" t="str">
        <f t="shared" si="0"/>
        <v>P1090 : I-Access East Surrey</v>
      </c>
    </row>
    <row r="10" spans="1:15" x14ac:dyDescent="0.35">
      <c r="A10" s="9" t="s">
        <v>28</v>
      </c>
      <c r="B10" s="10" t="s">
        <v>560</v>
      </c>
      <c r="G10" s="9" t="s">
        <v>158</v>
      </c>
      <c r="I10" s="9" t="s">
        <v>28</v>
      </c>
      <c r="J10" s="9" t="str">
        <f>AgencyPickList!A10</f>
        <v>P1122</v>
      </c>
      <c r="K10" s="9" t="str">
        <f>AgencyPickList!B10</f>
        <v>The Forward Trust Medway Adults</v>
      </c>
      <c r="L10" s="9" t="str">
        <f>AgencyPickList!C10</f>
        <v>H01B</v>
      </c>
      <c r="M10" s="9" t="str">
        <f>AgencyPickList!D10</f>
        <v>Barking and Dagenham</v>
      </c>
      <c r="N10" s="9" t="str">
        <f>AgencyPickList!E10</f>
        <v>P</v>
      </c>
      <c r="O10" s="9" t="str">
        <f t="shared" si="0"/>
        <v>P1122 : The Forward Trust Medway Adults</v>
      </c>
    </row>
    <row r="11" spans="1:15" x14ac:dyDescent="0.35">
      <c r="A11" s="9" t="s">
        <v>565</v>
      </c>
      <c r="B11" s="10" t="s">
        <v>562</v>
      </c>
      <c r="G11" s="9" t="s">
        <v>159</v>
      </c>
      <c r="I11" s="9" t="s">
        <v>565</v>
      </c>
      <c r="J11" s="9" t="str">
        <f>AgencyPickList!A11</f>
        <v>P1125</v>
      </c>
      <c r="K11" s="9" t="str">
        <f>AgencyPickList!B11</f>
        <v>Addiction Recovery Centre Portsmouth</v>
      </c>
      <c r="L11" s="9" t="str">
        <f>AgencyPickList!C11</f>
        <v>H01B</v>
      </c>
      <c r="M11" s="9" t="str">
        <f>AgencyPickList!D11</f>
        <v>Barking and Dagenham</v>
      </c>
      <c r="N11" s="9" t="str">
        <f>AgencyPickList!E11</f>
        <v>P</v>
      </c>
      <c r="O11" s="9" t="str">
        <f t="shared" si="0"/>
        <v>P1125 : Addiction Recovery Centre Portsmouth</v>
      </c>
    </row>
    <row r="12" spans="1:15" x14ac:dyDescent="0.35">
      <c r="A12" s="9" t="s">
        <v>115</v>
      </c>
      <c r="B12" s="10" t="s">
        <v>561</v>
      </c>
      <c r="G12" s="9" t="s">
        <v>160</v>
      </c>
      <c r="I12" s="9" t="s">
        <v>115</v>
      </c>
      <c r="J12" s="9" t="str">
        <f>AgencyPickList!A12</f>
        <v>Q1405</v>
      </c>
      <c r="K12" s="9" t="str">
        <f>AgencyPickList!B12</f>
        <v>Essex STARS (South)</v>
      </c>
      <c r="L12" s="9" t="str">
        <f>AgencyPickList!C12</f>
        <v>H01B</v>
      </c>
      <c r="M12" s="9" t="str">
        <f>AgencyPickList!D12</f>
        <v>Barking and Dagenham</v>
      </c>
      <c r="N12" s="9" t="str">
        <f>AgencyPickList!E12</f>
        <v>Q</v>
      </c>
      <c r="O12" s="9" t="str">
        <f t="shared" si="0"/>
        <v>Q1405 : Essex STARS (South)</v>
      </c>
    </row>
    <row r="13" spans="1:15" x14ac:dyDescent="0.35">
      <c r="A13" s="9" t="s">
        <v>47</v>
      </c>
      <c r="B13" s="10" t="s">
        <v>564</v>
      </c>
      <c r="G13" s="9" t="s">
        <v>161</v>
      </c>
      <c r="I13" s="9" t="s">
        <v>47</v>
      </c>
      <c r="J13" s="9" t="str">
        <f>AgencyPickList!A13</f>
        <v>Q1426</v>
      </c>
      <c r="K13" s="9" t="str">
        <f>AgencyPickList!B13</f>
        <v>Essex STARS (Mid)</v>
      </c>
      <c r="L13" s="9" t="str">
        <f>AgencyPickList!C13</f>
        <v>H01B</v>
      </c>
      <c r="M13" s="9" t="str">
        <f>AgencyPickList!D13</f>
        <v>Barking and Dagenham</v>
      </c>
      <c r="N13" s="9" t="str">
        <f>AgencyPickList!E13</f>
        <v>Q</v>
      </c>
      <c r="O13" s="9" t="str">
        <f t="shared" si="0"/>
        <v>Q1426 : Essex STARS (Mid)</v>
      </c>
    </row>
    <row r="14" spans="1:15" x14ac:dyDescent="0.35">
      <c r="A14" s="9" t="s">
        <v>95</v>
      </c>
      <c r="B14" s="10" t="s">
        <v>558</v>
      </c>
      <c r="G14" s="9" t="s">
        <v>568</v>
      </c>
      <c r="I14" s="9" t="s">
        <v>95</v>
      </c>
      <c r="J14" s="9" t="str">
        <f>AgencyPickList!A14</f>
        <v>Q1642</v>
      </c>
      <c r="K14" s="9" t="str">
        <f>AgencyPickList!B14</f>
        <v>Open Road Basildon</v>
      </c>
      <c r="L14" s="9" t="str">
        <f>AgencyPickList!C14</f>
        <v>H01B</v>
      </c>
      <c r="M14" s="9" t="str">
        <f>AgencyPickList!D14</f>
        <v>Barking and Dagenham</v>
      </c>
      <c r="N14" s="9" t="str">
        <f>AgencyPickList!E14</f>
        <v>Q</v>
      </c>
      <c r="O14" s="9" t="str">
        <f t="shared" si="0"/>
        <v>Q1642 : Open Road Basildon</v>
      </c>
    </row>
    <row r="15" spans="1:15" x14ac:dyDescent="0.35">
      <c r="A15" s="9" t="s">
        <v>124</v>
      </c>
      <c r="B15" s="10" t="s">
        <v>561</v>
      </c>
      <c r="G15" s="9" t="s">
        <v>162</v>
      </c>
      <c r="I15" s="9" t="s">
        <v>124</v>
      </c>
      <c r="J15" s="9" t="str">
        <f>AgencyPickList!A15</f>
        <v>Q1659</v>
      </c>
      <c r="K15" s="9" t="str">
        <f>AgencyPickList!B15</f>
        <v>Open Road Chelmsford</v>
      </c>
      <c r="L15" s="9" t="str">
        <f>AgencyPickList!C15</f>
        <v>H01B</v>
      </c>
      <c r="M15" s="9" t="str">
        <f>AgencyPickList!D15</f>
        <v>Barking and Dagenham</v>
      </c>
      <c r="N15" s="9" t="str">
        <f>AgencyPickList!E15</f>
        <v>Q</v>
      </c>
      <c r="O15" s="9" t="str">
        <f t="shared" si="0"/>
        <v>Q1659 : Open Road Chelmsford</v>
      </c>
    </row>
    <row r="16" spans="1:15" x14ac:dyDescent="0.35">
      <c r="A16" s="9" t="s">
        <v>134</v>
      </c>
      <c r="B16" s="10" t="s">
        <v>562</v>
      </c>
      <c r="G16" s="9" t="s">
        <v>163</v>
      </c>
      <c r="I16" s="9" t="s">
        <v>134</v>
      </c>
      <c r="J16" s="9" t="str">
        <f>AgencyPickList!A16</f>
        <v>Q1728</v>
      </c>
      <c r="K16" s="9" t="str">
        <f>AgencyPickList!B16</f>
        <v>Oxygen Recovery Service</v>
      </c>
      <c r="L16" s="9" t="str">
        <f>AgencyPickList!C16</f>
        <v>H01B</v>
      </c>
      <c r="M16" s="9" t="str">
        <f>AgencyPickList!D16</f>
        <v>Barking and Dagenham</v>
      </c>
      <c r="N16" s="9" t="str">
        <f>AgencyPickList!E16</f>
        <v>Q</v>
      </c>
      <c r="O16" s="9" t="str">
        <f t="shared" si="0"/>
        <v>Q1728 : Oxygen Recovery Service</v>
      </c>
    </row>
    <row r="17" spans="1:15" x14ac:dyDescent="0.35">
      <c r="A17" s="9" t="s">
        <v>96</v>
      </c>
      <c r="B17" s="10" t="s">
        <v>558</v>
      </c>
      <c r="G17" s="9" t="s">
        <v>164</v>
      </c>
      <c r="I17" s="9" t="s">
        <v>96</v>
      </c>
      <c r="J17" s="9" t="str">
        <f>AgencyPickList!A17</f>
        <v>Q1747</v>
      </c>
      <c r="K17" s="9" t="str">
        <f>AgencyPickList!B17</f>
        <v>Inclusion Visions</v>
      </c>
      <c r="L17" s="9" t="str">
        <f>AgencyPickList!C17</f>
        <v>H01B</v>
      </c>
      <c r="M17" s="9" t="str">
        <f>AgencyPickList!D17</f>
        <v>Barking and Dagenham</v>
      </c>
      <c r="N17" s="9" t="str">
        <f>AgencyPickList!E17</f>
        <v>Q</v>
      </c>
      <c r="O17" s="9" t="str">
        <f t="shared" si="0"/>
        <v>Q1747 : Inclusion Visions</v>
      </c>
    </row>
    <row r="18" spans="1:15" x14ac:dyDescent="0.35">
      <c r="A18" s="9" t="s">
        <v>121</v>
      </c>
      <c r="B18" s="10" t="s">
        <v>561</v>
      </c>
      <c r="G18" s="9" t="s">
        <v>165</v>
      </c>
      <c r="I18" s="9" t="s">
        <v>121</v>
      </c>
      <c r="J18" s="9" t="str">
        <f>AgencyPickList!A18</f>
        <v>Q1757</v>
      </c>
      <c r="K18" s="9" t="str">
        <f>AgencyPickList!B18</f>
        <v>Phoenix Futures - Essex ARC (Alcohol Recovery Community)</v>
      </c>
      <c r="L18" s="9" t="str">
        <f>AgencyPickList!C18</f>
        <v>H01B</v>
      </c>
      <c r="M18" s="9" t="str">
        <f>AgencyPickList!D18</f>
        <v>Barking and Dagenham</v>
      </c>
      <c r="N18" s="9" t="str">
        <f>AgencyPickList!E18</f>
        <v>Q</v>
      </c>
      <c r="O18" s="9" t="str">
        <f t="shared" si="0"/>
        <v>Q1757 : Phoenix Futures - Essex ARC (Alcohol Recovery Community)</v>
      </c>
    </row>
    <row r="19" spans="1:15" x14ac:dyDescent="0.35">
      <c r="A19" s="9" t="s">
        <v>29</v>
      </c>
      <c r="B19" s="10" t="s">
        <v>560</v>
      </c>
      <c r="G19" s="9" t="s">
        <v>569</v>
      </c>
      <c r="I19" s="9" t="s">
        <v>29</v>
      </c>
      <c r="J19" s="9" t="str">
        <f>AgencyPickList!A19</f>
        <v>Q1760</v>
      </c>
      <c r="K19" s="9" t="str">
        <f>AgencyPickList!B19</f>
        <v>The Forward Trust (Southend Adult)</v>
      </c>
      <c r="L19" s="9" t="str">
        <f>AgencyPickList!C19</f>
        <v>H01B</v>
      </c>
      <c r="M19" s="9" t="str">
        <f>AgencyPickList!D19</f>
        <v>Barking and Dagenham</v>
      </c>
      <c r="N19" s="9" t="str">
        <f>AgencyPickList!E19</f>
        <v>Q</v>
      </c>
      <c r="O19" s="9" t="str">
        <f t="shared" si="0"/>
        <v>Q1760 : The Forward Trust (Southend Adult)</v>
      </c>
    </row>
    <row r="20" spans="1:15" x14ac:dyDescent="0.35">
      <c r="A20" s="9" t="s">
        <v>37</v>
      </c>
      <c r="B20" s="10" t="s">
        <v>564</v>
      </c>
      <c r="G20" s="9" t="s">
        <v>166</v>
      </c>
      <c r="I20" s="9" t="s">
        <v>37</v>
      </c>
      <c r="J20" s="9" t="str">
        <f>AgencyPickList!A20</f>
        <v>Q1763</v>
      </c>
      <c r="K20" s="9" t="str">
        <f>AgencyPickList!B20</f>
        <v>Oxygen Inpatient Detox</v>
      </c>
      <c r="L20" s="9" t="str">
        <f>AgencyPickList!C20</f>
        <v>H01B</v>
      </c>
      <c r="M20" s="9" t="str">
        <f>AgencyPickList!D20</f>
        <v>Barking and Dagenham</v>
      </c>
      <c r="N20" s="9" t="str">
        <f>AgencyPickList!E20</f>
        <v>Q</v>
      </c>
      <c r="O20" s="9" t="str">
        <f t="shared" si="0"/>
        <v>Q1763 : Oxygen Inpatient Detox</v>
      </c>
    </row>
    <row r="21" spans="1:15" x14ac:dyDescent="0.35">
      <c r="A21" s="9" t="s">
        <v>74</v>
      </c>
      <c r="B21" s="10" t="s">
        <v>557</v>
      </c>
      <c r="G21" s="9" t="s">
        <v>167</v>
      </c>
      <c r="I21" s="9" t="s">
        <v>74</v>
      </c>
      <c r="J21" s="9" t="str">
        <f>AgencyPickList!A21</f>
        <v>SJ207</v>
      </c>
      <c r="K21" s="9" t="str">
        <f>AgencyPickList!B21</f>
        <v>Western Counselling</v>
      </c>
      <c r="L21" s="9" t="str">
        <f>AgencyPickList!C21</f>
        <v>H01B</v>
      </c>
      <c r="M21" s="9" t="str">
        <f>AgencyPickList!D21</f>
        <v>Barking and Dagenham</v>
      </c>
      <c r="N21" s="9" t="str">
        <f>AgencyPickList!E21</f>
        <v>S</v>
      </c>
      <c r="O21" s="9" t="str">
        <f t="shared" si="0"/>
        <v>SJ207 : Western Counselling</v>
      </c>
    </row>
    <row r="22" spans="1:15" x14ac:dyDescent="0.35">
      <c r="A22" s="9" t="s">
        <v>84</v>
      </c>
      <c r="B22" s="10" t="s">
        <v>558</v>
      </c>
      <c r="G22" s="9" t="s">
        <v>168</v>
      </c>
      <c r="I22" s="9" t="s">
        <v>84</v>
      </c>
      <c r="J22" s="9" t="str">
        <f>AgencyPickList!A22</f>
        <v>T1226</v>
      </c>
      <c r="K22" s="9" t="str">
        <f>AgencyPickList!B22</f>
        <v>Substance to Solution (West Northants)</v>
      </c>
      <c r="L22" s="9" t="str">
        <f>AgencyPickList!C22</f>
        <v>H01B</v>
      </c>
      <c r="M22" s="9" t="str">
        <f>AgencyPickList!D22</f>
        <v>Barking and Dagenham</v>
      </c>
      <c r="N22" s="9" t="str">
        <f>AgencyPickList!E22</f>
        <v>T</v>
      </c>
      <c r="O22" s="9" t="str">
        <f t="shared" si="0"/>
        <v>T1226 : Substance to Solution (West Northants)</v>
      </c>
    </row>
    <row r="23" spans="1:15" x14ac:dyDescent="0.35">
      <c r="A23" s="9" t="s">
        <v>4</v>
      </c>
      <c r="B23" s="10" t="s">
        <v>557</v>
      </c>
      <c r="G23" s="9" t="s">
        <v>169</v>
      </c>
      <c r="I23" s="9" t="s">
        <v>4</v>
      </c>
      <c r="J23" s="9" t="str">
        <f>AgencyPickList!A23</f>
        <v>U0430</v>
      </c>
      <c r="K23" s="9" t="str">
        <f>AgencyPickList!B23</f>
        <v>Oasis Recovery Communities Bradford</v>
      </c>
      <c r="L23" s="9" t="str">
        <f>AgencyPickList!C23</f>
        <v>H01B</v>
      </c>
      <c r="M23" s="9" t="str">
        <f>AgencyPickList!D23</f>
        <v>Barking and Dagenham</v>
      </c>
      <c r="N23" s="9" t="str">
        <f>AgencyPickList!E23</f>
        <v>U</v>
      </c>
      <c r="O23" s="9" t="str">
        <f t="shared" si="0"/>
        <v>U0430 : Oasis Recovery Communities Bradford</v>
      </c>
    </row>
    <row r="24" spans="1:15" x14ac:dyDescent="0.35">
      <c r="A24" s="9" t="s">
        <v>1</v>
      </c>
      <c r="B24" s="10" t="s">
        <v>560</v>
      </c>
      <c r="G24" s="9" t="s">
        <v>170</v>
      </c>
      <c r="I24" s="9" t="s">
        <v>1</v>
      </c>
      <c r="J24" s="9" t="str">
        <f>AgencyPickList!A24</f>
        <v>U0515</v>
      </c>
      <c r="K24" s="9" t="str">
        <f>AgencyPickList!B24</f>
        <v>Phoenix Futures Sheffield Family Service</v>
      </c>
      <c r="L24" s="9" t="str">
        <f>AgencyPickList!C24</f>
        <v>H01B</v>
      </c>
      <c r="M24" s="9" t="str">
        <f>AgencyPickList!D24</f>
        <v>Barking and Dagenham</v>
      </c>
      <c r="N24" s="9" t="str">
        <f>AgencyPickList!E24</f>
        <v>U</v>
      </c>
      <c r="O24" s="9" t="str">
        <f t="shared" si="0"/>
        <v>U0515 : Phoenix Futures Sheffield Family Service</v>
      </c>
    </row>
    <row r="25" spans="1:15" x14ac:dyDescent="0.35">
      <c r="A25" s="9" t="s">
        <v>2</v>
      </c>
      <c r="B25" s="10" t="s">
        <v>560</v>
      </c>
      <c r="G25" s="9" t="s">
        <v>171</v>
      </c>
      <c r="I25" s="9" t="s">
        <v>2</v>
      </c>
      <c r="J25" s="9" t="str">
        <f>AgencyPickList!A25</f>
        <v>L0564</v>
      </c>
      <c r="K25" s="9" t="str">
        <f>AgencyPickList!B25</f>
        <v>Dual Diagnosis Network Haringey</v>
      </c>
      <c r="L25" s="9" t="str">
        <f>AgencyPickList!C25</f>
        <v>H12B</v>
      </c>
      <c r="M25" s="9" t="str">
        <f>AgencyPickList!D25</f>
        <v>Barnet</v>
      </c>
      <c r="N25" s="9" t="str">
        <f>AgencyPickList!E25</f>
        <v>L</v>
      </c>
      <c r="O25" s="9" t="str">
        <f t="shared" si="0"/>
        <v>L0564 : Dual Diagnosis Network Haringey</v>
      </c>
    </row>
    <row r="26" spans="1:15" x14ac:dyDescent="0.35">
      <c r="A26" s="9" t="s">
        <v>86</v>
      </c>
      <c r="B26" s="10" t="s">
        <v>558</v>
      </c>
      <c r="G26" s="9" t="s">
        <v>172</v>
      </c>
      <c r="I26" s="9" t="s">
        <v>86</v>
      </c>
      <c r="J26" s="9" t="str">
        <f>AgencyPickList!A26</f>
        <v>L0998</v>
      </c>
      <c r="K26" s="9" t="str">
        <f>AgencyPickList!B26</f>
        <v>CGL Barnet YP</v>
      </c>
      <c r="L26" s="9" t="str">
        <f>AgencyPickList!C26</f>
        <v>H12B</v>
      </c>
      <c r="M26" s="9" t="str">
        <f>AgencyPickList!D26</f>
        <v>Barnet</v>
      </c>
      <c r="N26" s="9" t="str">
        <f>AgencyPickList!E26</f>
        <v>L</v>
      </c>
      <c r="O26" s="9" t="str">
        <f t="shared" si="0"/>
        <v>L0998 : CGL Barnet YP</v>
      </c>
    </row>
    <row r="27" spans="1:15" x14ac:dyDescent="0.35">
      <c r="A27" s="9" t="s">
        <v>143</v>
      </c>
      <c r="B27" s="10" t="s">
        <v>562</v>
      </c>
      <c r="G27" s="9" t="s">
        <v>173</v>
      </c>
      <c r="I27" s="9" t="s">
        <v>143</v>
      </c>
      <c r="J27" s="9" t="str">
        <f>AgencyPickList!A27</f>
        <v>L1198</v>
      </c>
      <c r="K27" s="9" t="str">
        <f>AgencyPickList!B27</f>
        <v>Consortium - Central Team - Lorraine Hewitt House</v>
      </c>
      <c r="L27" s="9" t="str">
        <f>AgencyPickList!C27</f>
        <v>H12B</v>
      </c>
      <c r="M27" s="9" t="str">
        <f>AgencyPickList!D27</f>
        <v>Barnet</v>
      </c>
      <c r="N27" s="9" t="str">
        <f>AgencyPickList!E27</f>
        <v>L</v>
      </c>
      <c r="O27" s="9" t="str">
        <f t="shared" si="0"/>
        <v>L1198 : Consortium - Central Team - Lorraine Hewitt House</v>
      </c>
    </row>
    <row r="28" spans="1:15" x14ac:dyDescent="0.35">
      <c r="A28" s="9" t="s">
        <v>522</v>
      </c>
      <c r="B28" s="10" t="s">
        <v>559</v>
      </c>
      <c r="G28" s="9" t="s">
        <v>174</v>
      </c>
      <c r="I28" s="9" t="s">
        <v>522</v>
      </c>
      <c r="J28" s="9" t="str">
        <f>AgencyPickList!A28</f>
        <v>L1209</v>
      </c>
      <c r="K28" s="9" t="str">
        <f>AgencyPickList!B28</f>
        <v>Enfield Dual Diagnosis Service</v>
      </c>
      <c r="L28" s="9" t="str">
        <f>AgencyPickList!C28</f>
        <v>H12B</v>
      </c>
      <c r="M28" s="9" t="str">
        <f>AgencyPickList!D28</f>
        <v>Barnet</v>
      </c>
      <c r="N28" s="9" t="str">
        <f>AgencyPickList!E28</f>
        <v>L</v>
      </c>
      <c r="O28" s="9" t="str">
        <f t="shared" si="0"/>
        <v>L1209 : Enfield Dual Diagnosis Service</v>
      </c>
    </row>
    <row r="29" spans="1:15" x14ac:dyDescent="0.35">
      <c r="A29" s="9" t="s">
        <v>64</v>
      </c>
      <c r="B29" s="10" t="s">
        <v>563</v>
      </c>
      <c r="G29" s="9" t="s">
        <v>175</v>
      </c>
      <c r="I29" s="9" t="s">
        <v>64</v>
      </c>
      <c r="J29" s="9" t="str">
        <f>AgencyPickList!A29</f>
        <v>L1247</v>
      </c>
      <c r="K29" s="9" t="str">
        <f>AgencyPickList!B29</f>
        <v>Haringey Specialist Drug Treatment Service</v>
      </c>
      <c r="L29" s="9" t="str">
        <f>AgencyPickList!C29</f>
        <v>H12B</v>
      </c>
      <c r="M29" s="9" t="str">
        <f>AgencyPickList!D29</f>
        <v>Barnet</v>
      </c>
      <c r="N29" s="9" t="str">
        <f>AgencyPickList!E29</f>
        <v>L</v>
      </c>
      <c r="O29" s="9" t="str">
        <f t="shared" si="0"/>
        <v>L1247 : Haringey Specialist Drug Treatment Service</v>
      </c>
    </row>
    <row r="30" spans="1:15" x14ac:dyDescent="0.35">
      <c r="A30" s="9" t="s">
        <v>97</v>
      </c>
      <c r="B30" s="10" t="s">
        <v>558</v>
      </c>
      <c r="G30" s="9" t="s">
        <v>176</v>
      </c>
      <c r="I30" s="9" t="s">
        <v>97</v>
      </c>
      <c r="J30" s="9" t="str">
        <f>AgencyPickList!A30</f>
        <v>L1284</v>
      </c>
      <c r="K30" s="9" t="str">
        <f>AgencyPickList!B30</f>
        <v>ENABLE Drug and Alcohol Service</v>
      </c>
      <c r="L30" s="9" t="str">
        <f>AgencyPickList!C30</f>
        <v>H12B</v>
      </c>
      <c r="M30" s="9" t="str">
        <f>AgencyPickList!D30</f>
        <v>Barnet</v>
      </c>
      <c r="N30" s="9" t="str">
        <f>AgencyPickList!E30</f>
        <v>L</v>
      </c>
      <c r="O30" s="9" t="str">
        <f t="shared" si="0"/>
        <v>L1284 : ENABLE Drug and Alcohol Service</v>
      </c>
    </row>
    <row r="31" spans="1:15" x14ac:dyDescent="0.35">
      <c r="A31" s="9" t="s">
        <v>30</v>
      </c>
      <c r="B31" s="10" t="s">
        <v>560</v>
      </c>
      <c r="G31" s="9" t="s">
        <v>177</v>
      </c>
      <c r="I31" s="9" t="s">
        <v>30</v>
      </c>
      <c r="J31" s="9" t="str">
        <f>AgencyPickList!A31</f>
        <v>L1292</v>
      </c>
      <c r="K31" s="9" t="str">
        <f>AgencyPickList!B31</f>
        <v>Addictions Recovery Community Hounslow (ARC Hounslow)</v>
      </c>
      <c r="L31" s="9" t="str">
        <f>AgencyPickList!C31</f>
        <v>H12B</v>
      </c>
      <c r="M31" s="9" t="str">
        <f>AgencyPickList!D31</f>
        <v>Barnet</v>
      </c>
      <c r="N31" s="9" t="str">
        <f>AgencyPickList!E31</f>
        <v>L</v>
      </c>
      <c r="O31" s="9" t="str">
        <f t="shared" si="0"/>
        <v>L1292 : Addictions Recovery Community Hounslow (ARC Hounslow)</v>
      </c>
    </row>
    <row r="32" spans="1:15" x14ac:dyDescent="0.35">
      <c r="A32" s="9" t="s">
        <v>5</v>
      </c>
      <c r="B32" s="10" t="s">
        <v>559</v>
      </c>
      <c r="G32" s="9" t="s">
        <v>178</v>
      </c>
      <c r="I32" s="9" t="s">
        <v>5</v>
      </c>
      <c r="J32" s="9" t="str">
        <f>AgencyPickList!A32</f>
        <v>L1296</v>
      </c>
      <c r="K32" s="9" t="str">
        <f>AgencyPickList!B32</f>
        <v>CGL Barnet Adult</v>
      </c>
      <c r="L32" s="9" t="str">
        <f>AgencyPickList!C32</f>
        <v>H12B</v>
      </c>
      <c r="M32" s="9" t="str">
        <f>AgencyPickList!D32</f>
        <v>Barnet</v>
      </c>
      <c r="N32" s="9" t="str">
        <f>AgencyPickList!E32</f>
        <v>L</v>
      </c>
      <c r="O32" s="9" t="str">
        <f t="shared" si="0"/>
        <v>L1296 : CGL Barnet Adult</v>
      </c>
    </row>
    <row r="33" spans="1:15" x14ac:dyDescent="0.35">
      <c r="A33" s="9" t="s">
        <v>54</v>
      </c>
      <c r="B33" s="10" t="s">
        <v>556</v>
      </c>
      <c r="G33" s="9" t="s">
        <v>179</v>
      </c>
      <c r="I33" s="9" t="s">
        <v>54</v>
      </c>
      <c r="J33" s="9" t="str">
        <f>AgencyPickList!A33</f>
        <v>L1303</v>
      </c>
      <c r="K33" s="9" t="str">
        <f>AgencyPickList!B33</f>
        <v>City and Hackney Recovery Service</v>
      </c>
      <c r="L33" s="9" t="str">
        <f>AgencyPickList!C33</f>
        <v>H12B</v>
      </c>
      <c r="M33" s="9" t="str">
        <f>AgencyPickList!D33</f>
        <v>Barnet</v>
      </c>
      <c r="N33" s="9" t="str">
        <f>AgencyPickList!E33</f>
        <v>L</v>
      </c>
      <c r="O33" s="9" t="str">
        <f t="shared" si="0"/>
        <v>L1303 : City and Hackney Recovery Service</v>
      </c>
    </row>
    <row r="34" spans="1:15" x14ac:dyDescent="0.35">
      <c r="A34" s="9" t="s">
        <v>53</v>
      </c>
      <c r="B34" s="10" t="s">
        <v>556</v>
      </c>
      <c r="G34" s="9" t="s">
        <v>180</v>
      </c>
      <c r="I34" s="9" t="s">
        <v>53</v>
      </c>
      <c r="J34" s="9" t="str">
        <f>AgencyPickList!A34</f>
        <v>L1312</v>
      </c>
      <c r="K34" s="9" t="str">
        <f>AgencyPickList!B34</f>
        <v>Guy's and St Thomas' NHS Foundation Trust Non-rough sleeping Addictions Clinical Care Suite</v>
      </c>
      <c r="L34" s="9" t="str">
        <f>AgencyPickList!C34</f>
        <v>H12B</v>
      </c>
      <c r="M34" s="9" t="str">
        <f>AgencyPickList!D34</f>
        <v>Barnet</v>
      </c>
      <c r="N34" s="9" t="str">
        <f>AgencyPickList!E34</f>
        <v>L</v>
      </c>
      <c r="O34" s="9" t="str">
        <f t="shared" si="0"/>
        <v>L1312 : Guy's and St Thomas' NHS Foundation Trust Non-rough sleeping Addictions Clinical Care Suite</v>
      </c>
    </row>
    <row r="35" spans="1:15" x14ac:dyDescent="0.35">
      <c r="A35" s="9" t="s">
        <v>138</v>
      </c>
      <c r="B35" s="10" t="s">
        <v>562</v>
      </c>
      <c r="G35" s="9" t="s">
        <v>181</v>
      </c>
      <c r="I35" s="9" t="s">
        <v>138</v>
      </c>
      <c r="J35" s="9" t="str">
        <f>AgencyPickList!A35</f>
        <v>P1079</v>
      </c>
      <c r="K35" s="9" t="str">
        <f>AgencyPickList!B35</f>
        <v>Aldershot - Inclusion Recovery Hampshire</v>
      </c>
      <c r="L35" s="9" t="str">
        <f>AgencyPickList!C35</f>
        <v>H12B</v>
      </c>
      <c r="M35" s="9" t="str">
        <f>AgencyPickList!D35</f>
        <v>Barnet</v>
      </c>
      <c r="N35" s="9" t="str">
        <f>AgencyPickList!E35</f>
        <v>P</v>
      </c>
      <c r="O35" s="9" t="str">
        <f t="shared" si="0"/>
        <v>P1079 : Aldershot - Inclusion Recovery Hampshire</v>
      </c>
    </row>
    <row r="36" spans="1:15" x14ac:dyDescent="0.35">
      <c r="A36" s="9" t="s">
        <v>48</v>
      </c>
      <c r="B36" s="10" t="s">
        <v>564</v>
      </c>
      <c r="G36" s="9" t="s">
        <v>182</v>
      </c>
      <c r="I36" s="9" t="s">
        <v>48</v>
      </c>
      <c r="J36" s="9" t="str">
        <f>AgencyPickList!A36</f>
        <v>Q1636</v>
      </c>
      <c r="K36" s="9" t="str">
        <f>AgencyPickList!B36</f>
        <v>Resolve</v>
      </c>
      <c r="L36" s="9" t="str">
        <f>AgencyPickList!C36</f>
        <v>H12B</v>
      </c>
      <c r="M36" s="9" t="str">
        <f>AgencyPickList!D36</f>
        <v>Barnet</v>
      </c>
      <c r="N36" s="9" t="str">
        <f>AgencyPickList!E36</f>
        <v>Q</v>
      </c>
      <c r="O36" s="9" t="str">
        <f t="shared" si="0"/>
        <v>Q1636 : Resolve</v>
      </c>
    </row>
    <row r="37" spans="1:15" x14ac:dyDescent="0.35">
      <c r="A37" s="9" t="s">
        <v>137</v>
      </c>
      <c r="B37" s="10" t="s">
        <v>562</v>
      </c>
      <c r="G37" s="9" t="s">
        <v>183</v>
      </c>
      <c r="I37" s="9" t="s">
        <v>137</v>
      </c>
      <c r="J37" s="9" t="str">
        <f>AgencyPickList!A37</f>
        <v>Q1728</v>
      </c>
      <c r="K37" s="9" t="str">
        <f>AgencyPickList!B37</f>
        <v>Oxygen Recovery Service</v>
      </c>
      <c r="L37" s="9" t="str">
        <f>AgencyPickList!C37</f>
        <v>H12B</v>
      </c>
      <c r="M37" s="9" t="str">
        <f>AgencyPickList!D37</f>
        <v>Barnet</v>
      </c>
      <c r="N37" s="9" t="str">
        <f>AgencyPickList!E37</f>
        <v>Q</v>
      </c>
      <c r="O37" s="9" t="str">
        <f t="shared" si="0"/>
        <v>Q1728 : Oxygen Recovery Service</v>
      </c>
    </row>
    <row r="38" spans="1:15" x14ac:dyDescent="0.35">
      <c r="A38" s="9" t="s">
        <v>65</v>
      </c>
      <c r="B38" s="10" t="s">
        <v>563</v>
      </c>
      <c r="G38" s="9" t="s">
        <v>184</v>
      </c>
      <c r="I38" s="9" t="s">
        <v>65</v>
      </c>
      <c r="J38" s="9" t="str">
        <f>AgencyPickList!A38</f>
        <v>Q1763</v>
      </c>
      <c r="K38" s="9" t="str">
        <f>AgencyPickList!B38</f>
        <v>Oxygen Inpatient Detox</v>
      </c>
      <c r="L38" s="9" t="str">
        <f>AgencyPickList!C38</f>
        <v>H12B</v>
      </c>
      <c r="M38" s="9" t="str">
        <f>AgencyPickList!D38</f>
        <v>Barnet</v>
      </c>
      <c r="N38" s="9" t="str">
        <f>AgencyPickList!E38</f>
        <v>Q</v>
      </c>
      <c r="O38" s="9" t="str">
        <f t="shared" si="0"/>
        <v>Q1763 : Oxygen Inpatient Detox</v>
      </c>
    </row>
    <row r="39" spans="1:15" x14ac:dyDescent="0.35">
      <c r="A39" s="9" t="s">
        <v>98</v>
      </c>
      <c r="B39" s="10" t="s">
        <v>558</v>
      </c>
      <c r="G39" s="9" t="s">
        <v>185</v>
      </c>
      <c r="I39" s="9" t="s">
        <v>98</v>
      </c>
      <c r="J39" s="9" t="str">
        <f>AgencyPickList!A39</f>
        <v>R0512</v>
      </c>
      <c r="K39" s="9" t="str">
        <f>AgencyPickList!B39</f>
        <v>Humankind Staffordshire</v>
      </c>
      <c r="L39" s="9" t="str">
        <f>AgencyPickList!C39</f>
        <v>H12B</v>
      </c>
      <c r="M39" s="9" t="str">
        <f>AgencyPickList!D39</f>
        <v>Barnet</v>
      </c>
      <c r="N39" s="9" t="str">
        <f>AgencyPickList!E39</f>
        <v>R</v>
      </c>
      <c r="O39" s="9" t="str">
        <f t="shared" si="0"/>
        <v>R0512 : Humankind Staffordshire</v>
      </c>
    </row>
    <row r="40" spans="1:15" x14ac:dyDescent="0.35">
      <c r="A40" s="9" t="s">
        <v>36</v>
      </c>
      <c r="B40" s="10" t="s">
        <v>564</v>
      </c>
      <c r="G40" s="9" t="s">
        <v>186</v>
      </c>
      <c r="I40" s="9" t="s">
        <v>36</v>
      </c>
      <c r="J40" s="9" t="str">
        <f>AgencyPickList!A40</f>
        <v>SB317</v>
      </c>
      <c r="K40" s="9" t="str">
        <f>AgencyPickList!B40</f>
        <v>StreetScene Bournemouth</v>
      </c>
      <c r="L40" s="9" t="str">
        <f>AgencyPickList!C40</f>
        <v>H12B</v>
      </c>
      <c r="M40" s="9" t="str">
        <f>AgencyPickList!D40</f>
        <v>Barnet</v>
      </c>
      <c r="N40" s="9" t="str">
        <f>AgencyPickList!E40</f>
        <v>S</v>
      </c>
      <c r="O40" s="9" t="str">
        <f t="shared" si="0"/>
        <v>SB317 : StreetScene Bournemouth</v>
      </c>
    </row>
    <row r="41" spans="1:15" x14ac:dyDescent="0.35">
      <c r="A41" s="9" t="s">
        <v>125</v>
      </c>
      <c r="B41" s="10" t="s">
        <v>561</v>
      </c>
      <c r="G41" s="9" t="s">
        <v>187</v>
      </c>
      <c r="I41" s="9" t="s">
        <v>125</v>
      </c>
      <c r="J41" s="9" t="str">
        <f>AgencyPickList!A41</f>
        <v>SH307</v>
      </c>
      <c r="K41" s="9" t="str">
        <f>AgencyPickList!B41</f>
        <v>Jasmine Mother's Recovery (Trevi)</v>
      </c>
      <c r="L41" s="9" t="str">
        <f>AgencyPickList!C41</f>
        <v>H12B</v>
      </c>
      <c r="M41" s="9" t="str">
        <f>AgencyPickList!D41</f>
        <v>Barnet</v>
      </c>
      <c r="N41" s="9" t="str">
        <f>AgencyPickList!E41</f>
        <v>S</v>
      </c>
      <c r="O41" s="9" t="str">
        <f t="shared" si="0"/>
        <v>SH307 : Jasmine Mother's Recovery (Trevi)</v>
      </c>
    </row>
    <row r="42" spans="1:15" x14ac:dyDescent="0.35">
      <c r="A42" s="9" t="s">
        <v>99</v>
      </c>
      <c r="B42" s="10" t="s">
        <v>558</v>
      </c>
      <c r="G42" s="9" t="s">
        <v>188</v>
      </c>
      <c r="I42" s="9" t="s">
        <v>99</v>
      </c>
      <c r="J42" s="9" t="str">
        <f>AgencyPickList!A42</f>
        <v>SL205</v>
      </c>
      <c r="K42" s="9" t="str">
        <f>AgencyPickList!B42</f>
        <v>PostScript360</v>
      </c>
      <c r="L42" s="9" t="str">
        <f>AgencyPickList!C42</f>
        <v>H12B</v>
      </c>
      <c r="M42" s="9" t="str">
        <f>AgencyPickList!D42</f>
        <v>Barnet</v>
      </c>
      <c r="N42" s="9" t="str">
        <f>AgencyPickList!E42</f>
        <v>S</v>
      </c>
      <c r="O42" s="9" t="str">
        <f t="shared" si="0"/>
        <v>SL205 : PostScript360</v>
      </c>
    </row>
    <row r="43" spans="1:15" x14ac:dyDescent="0.35">
      <c r="A43" s="9" t="s">
        <v>76</v>
      </c>
      <c r="B43" s="10" t="s">
        <v>557</v>
      </c>
      <c r="G43" s="9" t="s">
        <v>189</v>
      </c>
      <c r="I43" s="9" t="s">
        <v>76</v>
      </c>
      <c r="J43" s="9" t="str">
        <f>AgencyPickList!A43</f>
        <v>U0654</v>
      </c>
      <c r="K43" s="9" t="str">
        <f>AgencyPickList!B43</f>
        <v>New Vision Bradford Adult (Humankind)</v>
      </c>
      <c r="L43" s="9" t="str">
        <f>AgencyPickList!C43</f>
        <v>H12B</v>
      </c>
      <c r="M43" s="9" t="str">
        <f>AgencyPickList!D43</f>
        <v>Barnet</v>
      </c>
      <c r="N43" s="9" t="str">
        <f>AgencyPickList!E43</f>
        <v>U</v>
      </c>
      <c r="O43" s="9" t="str">
        <f t="shared" si="0"/>
        <v>U0654 : New Vision Bradford Adult (Humankind)</v>
      </c>
    </row>
    <row r="44" spans="1:15" x14ac:dyDescent="0.35">
      <c r="A44" s="9" t="s">
        <v>11</v>
      </c>
      <c r="B44" s="10" t="s">
        <v>559</v>
      </c>
      <c r="G44" s="9" t="s">
        <v>190</v>
      </c>
      <c r="I44" s="9" t="s">
        <v>11</v>
      </c>
      <c r="J44" s="9" t="str">
        <f>AgencyPickList!A44</f>
        <v>M0037</v>
      </c>
      <c r="K44" s="9" t="str">
        <f>AgencyPickList!B44</f>
        <v>Phoenix Futures Wirral Adult Services</v>
      </c>
      <c r="L44" s="9" t="str">
        <f>AgencyPickList!C44</f>
        <v>D09B</v>
      </c>
      <c r="M44" s="9" t="str">
        <f>AgencyPickList!D44</f>
        <v>Barnsley</v>
      </c>
      <c r="N44" s="9" t="str">
        <f>AgencyPickList!E44</f>
        <v>W</v>
      </c>
      <c r="O44" s="9" t="str">
        <f t="shared" si="0"/>
        <v>M0037 : Phoenix Futures Wirral Adult Services</v>
      </c>
    </row>
    <row r="45" spans="1:15" x14ac:dyDescent="0.35">
      <c r="A45" s="9" t="s">
        <v>144</v>
      </c>
      <c r="B45" s="10" t="s">
        <v>562</v>
      </c>
      <c r="G45" s="9" t="s">
        <v>191</v>
      </c>
      <c r="I45" s="9" t="s">
        <v>144</v>
      </c>
      <c r="J45" s="9" t="str">
        <f>AgencyPickList!A45</f>
        <v>M0352</v>
      </c>
      <c r="K45" s="9" t="str">
        <f>AgencyPickList!B45</f>
        <v>Acquiesce</v>
      </c>
      <c r="L45" s="9" t="str">
        <f>AgencyPickList!C45</f>
        <v>D09B</v>
      </c>
      <c r="M45" s="9" t="str">
        <f>AgencyPickList!D45</f>
        <v>Barnsley</v>
      </c>
      <c r="N45" s="9" t="str">
        <f>AgencyPickList!E45</f>
        <v>W</v>
      </c>
      <c r="O45" s="9" t="str">
        <f t="shared" si="0"/>
        <v>M0352 : Acquiesce</v>
      </c>
    </row>
    <row r="46" spans="1:15" x14ac:dyDescent="0.35">
      <c r="A46" s="9" t="s">
        <v>100</v>
      </c>
      <c r="B46" s="10" t="s">
        <v>558</v>
      </c>
      <c r="G46" s="9" t="s">
        <v>192</v>
      </c>
      <c r="I46" s="9" t="s">
        <v>100</v>
      </c>
      <c r="J46" s="9" t="str">
        <f>AgencyPickList!A46</f>
        <v>R0479</v>
      </c>
      <c r="K46" s="9" t="str">
        <f>AgencyPickList!B46</f>
        <v>Staffordshire Inpatients</v>
      </c>
      <c r="L46" s="9" t="str">
        <f>AgencyPickList!C46</f>
        <v>D09B</v>
      </c>
      <c r="M46" s="9" t="str">
        <f>AgencyPickList!D46</f>
        <v>Barnsley</v>
      </c>
      <c r="N46" s="9" t="str">
        <f>AgencyPickList!E46</f>
        <v>R</v>
      </c>
      <c r="O46" s="9" t="str">
        <f t="shared" si="0"/>
        <v>R0479 : Staffordshire Inpatients</v>
      </c>
    </row>
    <row r="47" spans="1:15" x14ac:dyDescent="0.35">
      <c r="A47" s="9" t="s">
        <v>87</v>
      </c>
      <c r="B47" s="10" t="s">
        <v>558</v>
      </c>
      <c r="G47" s="9" t="s">
        <v>193</v>
      </c>
      <c r="I47" s="9" t="s">
        <v>87</v>
      </c>
      <c r="J47" s="9" t="str">
        <f>AgencyPickList!A47</f>
        <v>T1175</v>
      </c>
      <c r="K47" s="9" t="str">
        <f>AgencyPickList!B47</f>
        <v>Derby City Prescribing Service</v>
      </c>
      <c r="L47" s="9" t="str">
        <f>AgencyPickList!C47</f>
        <v>D09B</v>
      </c>
      <c r="M47" s="9" t="str">
        <f>AgencyPickList!D47</f>
        <v>Barnsley</v>
      </c>
      <c r="N47" s="9" t="str">
        <f>AgencyPickList!E47</f>
        <v>T</v>
      </c>
      <c r="O47" s="9" t="str">
        <f t="shared" si="0"/>
        <v>T1175 : Derby City Prescribing Service</v>
      </c>
    </row>
    <row r="48" spans="1:15" x14ac:dyDescent="0.35">
      <c r="A48" s="9" t="s">
        <v>22</v>
      </c>
      <c r="B48" s="10" t="s">
        <v>560</v>
      </c>
      <c r="G48" s="9" t="s">
        <v>194</v>
      </c>
      <c r="I48" s="9" t="s">
        <v>22</v>
      </c>
      <c r="J48" s="9" t="str">
        <f>AgencyPickList!A48</f>
        <v>T1224</v>
      </c>
      <c r="K48" s="9" t="str">
        <f>AgencyPickList!B48</f>
        <v>New Oakwood Lodge - Derby Rehab (Phoenix Futures)</v>
      </c>
      <c r="L48" s="9" t="str">
        <f>AgencyPickList!C48</f>
        <v>D09B</v>
      </c>
      <c r="M48" s="9" t="str">
        <f>AgencyPickList!D48</f>
        <v>Barnsley</v>
      </c>
      <c r="N48" s="9" t="str">
        <f>AgencyPickList!E48</f>
        <v>T</v>
      </c>
      <c r="O48" s="9" t="str">
        <f t="shared" si="0"/>
        <v>T1224 : New Oakwood Lodge - Derby Rehab (Phoenix Futures)</v>
      </c>
    </row>
    <row r="49" spans="1:15" x14ac:dyDescent="0.35">
      <c r="A49" s="9" t="s">
        <v>101</v>
      </c>
      <c r="B49" s="10" t="s">
        <v>558</v>
      </c>
      <c r="G49" s="9" t="s">
        <v>195</v>
      </c>
      <c r="I49" s="9" t="s">
        <v>101</v>
      </c>
      <c r="J49" s="9" t="str">
        <f>AgencyPickList!A49</f>
        <v>U0039</v>
      </c>
      <c r="K49" s="9" t="str">
        <f>AgencyPickList!B49</f>
        <v>Wakefield Inspiring Recovery</v>
      </c>
      <c r="L49" s="9" t="str">
        <f>AgencyPickList!C49</f>
        <v>D09B</v>
      </c>
      <c r="M49" s="9" t="str">
        <f>AgencyPickList!D49</f>
        <v>Barnsley</v>
      </c>
      <c r="N49" s="9" t="str">
        <f>AgencyPickList!E49</f>
        <v>U</v>
      </c>
      <c r="O49" s="9" t="str">
        <f t="shared" si="0"/>
        <v>U0039 : Wakefield Inspiring Recovery</v>
      </c>
    </row>
    <row r="50" spans="1:15" x14ac:dyDescent="0.35">
      <c r="A50" s="9" t="s">
        <v>128</v>
      </c>
      <c r="B50" s="10" t="s">
        <v>561</v>
      </c>
      <c r="G50" s="9" t="s">
        <v>196</v>
      </c>
      <c r="I50" s="9" t="s">
        <v>128</v>
      </c>
      <c r="J50" s="9" t="str">
        <f>AgencyPickList!A50</f>
        <v>U0430</v>
      </c>
      <c r="K50" s="9" t="str">
        <f>AgencyPickList!B50</f>
        <v>Oasis Recovery Communities Bradford</v>
      </c>
      <c r="L50" s="9" t="str">
        <f>AgencyPickList!C50</f>
        <v>D09B</v>
      </c>
      <c r="M50" s="9" t="str">
        <f>AgencyPickList!D50</f>
        <v>Barnsley</v>
      </c>
      <c r="N50" s="9" t="str">
        <f>AgencyPickList!E50</f>
        <v>U</v>
      </c>
      <c r="O50" s="9" t="str">
        <f t="shared" si="0"/>
        <v>U0430 : Oasis Recovery Communities Bradford</v>
      </c>
    </row>
    <row r="51" spans="1:15" x14ac:dyDescent="0.35">
      <c r="A51" s="9" t="s">
        <v>102</v>
      </c>
      <c r="B51" s="10" t="s">
        <v>558</v>
      </c>
      <c r="G51" s="9" t="s">
        <v>197</v>
      </c>
      <c r="I51" s="9" t="s">
        <v>102</v>
      </c>
      <c r="J51" s="9" t="str">
        <f>AgencyPickList!A51</f>
        <v>U0489</v>
      </c>
      <c r="K51" s="9" t="str">
        <f>AgencyPickList!B51</f>
        <v>Forward Leeds Adult (Humankind)</v>
      </c>
      <c r="L51" s="9" t="str">
        <f>AgencyPickList!C51</f>
        <v>D09B</v>
      </c>
      <c r="M51" s="9" t="str">
        <f>AgencyPickList!D51</f>
        <v>Barnsley</v>
      </c>
      <c r="N51" s="9" t="str">
        <f>AgencyPickList!E51</f>
        <v>U</v>
      </c>
      <c r="O51" s="9" t="str">
        <f t="shared" si="0"/>
        <v>U0489 : Forward Leeds Adult (Humankind)</v>
      </c>
    </row>
    <row r="52" spans="1:15" x14ac:dyDescent="0.35">
      <c r="A52" s="9" t="s">
        <v>112</v>
      </c>
      <c r="B52" s="10" t="s">
        <v>558</v>
      </c>
      <c r="G52" s="9" t="s">
        <v>198</v>
      </c>
      <c r="I52" s="9" t="s">
        <v>112</v>
      </c>
      <c r="J52" s="9" t="str">
        <f>AgencyPickList!A52</f>
        <v>U0494</v>
      </c>
      <c r="K52" s="9" t="str">
        <f>AgencyPickList!B52</f>
        <v>East Riding Partnership Treatment Service - Adults</v>
      </c>
      <c r="L52" s="9" t="str">
        <f>AgencyPickList!C52</f>
        <v>D09B</v>
      </c>
      <c r="M52" s="9" t="str">
        <f>AgencyPickList!D52</f>
        <v>Barnsley</v>
      </c>
      <c r="N52" s="9" t="str">
        <f>AgencyPickList!E52</f>
        <v>U</v>
      </c>
      <c r="O52" s="9" t="str">
        <f t="shared" si="0"/>
        <v>U0494 : East Riding Partnership Treatment Service - Adults</v>
      </c>
    </row>
    <row r="53" spans="1:15" x14ac:dyDescent="0.35">
      <c r="A53" s="9" t="s">
        <v>6</v>
      </c>
      <c r="B53" s="10" t="s">
        <v>559</v>
      </c>
      <c r="G53" s="9" t="s">
        <v>199</v>
      </c>
      <c r="I53" s="9" t="s">
        <v>6</v>
      </c>
      <c r="J53" s="9" t="str">
        <f>AgencyPickList!A53</f>
        <v>U0509</v>
      </c>
      <c r="K53" s="9" t="str">
        <f>AgencyPickList!B53</f>
        <v>Doncaster Drugs Service - CDT</v>
      </c>
      <c r="L53" s="9" t="str">
        <f>AgencyPickList!C53</f>
        <v>D09B</v>
      </c>
      <c r="M53" s="9" t="str">
        <f>AgencyPickList!D53</f>
        <v>Barnsley</v>
      </c>
      <c r="N53" s="9" t="str">
        <f>AgencyPickList!E53</f>
        <v>U</v>
      </c>
      <c r="O53" s="9" t="str">
        <f t="shared" si="0"/>
        <v>U0509 : Doncaster Drugs Service - CDT</v>
      </c>
    </row>
    <row r="54" spans="1:15" x14ac:dyDescent="0.35">
      <c r="A54" s="9" t="s">
        <v>83</v>
      </c>
      <c r="B54" s="10" t="s">
        <v>558</v>
      </c>
      <c r="G54" s="9" t="s">
        <v>200</v>
      </c>
      <c r="I54" s="9" t="s">
        <v>83</v>
      </c>
      <c r="J54" s="9" t="str">
        <f>AgencyPickList!A54</f>
        <v>U0577</v>
      </c>
      <c r="K54" s="9" t="str">
        <f>AgencyPickList!B54</f>
        <v>Doncaster Criminal Justice Service</v>
      </c>
      <c r="L54" s="9" t="str">
        <f>AgencyPickList!C54</f>
        <v>D09B</v>
      </c>
      <c r="M54" s="9" t="str">
        <f>AgencyPickList!D54</f>
        <v>Barnsley</v>
      </c>
      <c r="N54" s="9" t="str">
        <f>AgencyPickList!E54</f>
        <v>U</v>
      </c>
      <c r="O54" s="9" t="str">
        <f t="shared" si="0"/>
        <v>U0577 : Doncaster Criminal Justice Service</v>
      </c>
    </row>
    <row r="55" spans="1:15" x14ac:dyDescent="0.35">
      <c r="A55" s="9" t="s">
        <v>66</v>
      </c>
      <c r="B55" s="10" t="s">
        <v>563</v>
      </c>
      <c r="G55" s="9" t="s">
        <v>201</v>
      </c>
      <c r="I55" s="9" t="s">
        <v>66</v>
      </c>
      <c r="J55" s="9" t="str">
        <f>AgencyPickList!A55</f>
        <v>U0635</v>
      </c>
      <c r="K55" s="9" t="str">
        <f>AgencyPickList!B55</f>
        <v>Barnsley Substance Misuse Service (Humankind)</v>
      </c>
      <c r="L55" s="9" t="str">
        <f>AgencyPickList!C55</f>
        <v>D09B</v>
      </c>
      <c r="M55" s="9" t="str">
        <f>AgencyPickList!D55</f>
        <v>Barnsley</v>
      </c>
      <c r="N55" s="9" t="str">
        <f>AgencyPickList!E55</f>
        <v>U</v>
      </c>
      <c r="O55" s="9" t="str">
        <f t="shared" si="0"/>
        <v>U0635 : Barnsley Substance Misuse Service (Humankind)</v>
      </c>
    </row>
    <row r="56" spans="1:15" x14ac:dyDescent="0.35">
      <c r="A56" s="9" t="s">
        <v>79</v>
      </c>
      <c r="B56" s="10" t="s">
        <v>557</v>
      </c>
      <c r="G56" s="9" t="s">
        <v>202</v>
      </c>
      <c r="I56" s="9" t="s">
        <v>79</v>
      </c>
      <c r="J56" s="9" t="str">
        <f>AgencyPickList!A56</f>
        <v>U0655</v>
      </c>
      <c r="K56" s="9" t="str">
        <f>AgencyPickList!B56</f>
        <v>Ark House Rehab Scarborough</v>
      </c>
      <c r="L56" s="9" t="str">
        <f>AgencyPickList!C56</f>
        <v>D09B</v>
      </c>
      <c r="M56" s="9" t="str">
        <f>AgencyPickList!D56</f>
        <v>Barnsley</v>
      </c>
      <c r="N56" s="9" t="str">
        <f>AgencyPickList!E56</f>
        <v>U</v>
      </c>
      <c r="O56" s="9" t="str">
        <f t="shared" si="0"/>
        <v>U0655 : Ark House Rehab Scarborough</v>
      </c>
    </row>
    <row r="57" spans="1:15" x14ac:dyDescent="0.35">
      <c r="A57" s="9" t="s">
        <v>113</v>
      </c>
      <c r="B57" s="10" t="s">
        <v>558</v>
      </c>
      <c r="G57" s="9" t="s">
        <v>479</v>
      </c>
      <c r="I57" s="9" t="s">
        <v>113</v>
      </c>
      <c r="J57" s="9" t="str">
        <f>AgencyPickList!A57</f>
        <v>U0657</v>
      </c>
      <c r="K57" s="9" t="str">
        <f>AgencyPickList!B57</f>
        <v>Likewise Sheffield (Humankind)</v>
      </c>
      <c r="L57" s="9" t="str">
        <f>AgencyPickList!C57</f>
        <v>D09B</v>
      </c>
      <c r="M57" s="9" t="str">
        <f>AgencyPickList!D57</f>
        <v>Barnsley</v>
      </c>
      <c r="N57" s="9" t="str">
        <f>AgencyPickList!E57</f>
        <v>U</v>
      </c>
      <c r="O57" s="9" t="str">
        <f t="shared" si="0"/>
        <v>U0657 : Likewise Sheffield (Humankind)</v>
      </c>
    </row>
    <row r="58" spans="1:15" x14ac:dyDescent="0.35">
      <c r="A58" s="9" t="s">
        <v>114</v>
      </c>
      <c r="B58" s="10" t="s">
        <v>558</v>
      </c>
      <c r="G58" s="9" t="s">
        <v>480</v>
      </c>
      <c r="I58" s="9" t="s">
        <v>114</v>
      </c>
      <c r="J58" s="9" t="str">
        <f>AgencyPickList!A58</f>
        <v>L1303</v>
      </c>
      <c r="K58" s="9" t="str">
        <f>AgencyPickList!B58</f>
        <v>City and Hackney Recovery Service</v>
      </c>
      <c r="L58" s="9" t="str">
        <f>AgencyPickList!C58</f>
        <v>K01B</v>
      </c>
      <c r="M58" s="9" t="str">
        <f>AgencyPickList!D58</f>
        <v>Bath and North East Somerset</v>
      </c>
      <c r="N58" s="9" t="str">
        <f>AgencyPickList!E58</f>
        <v>L</v>
      </c>
      <c r="O58" s="9" t="str">
        <f t="shared" si="0"/>
        <v>L1303 : City and Hackney Recovery Service</v>
      </c>
    </row>
    <row r="59" spans="1:15" x14ac:dyDescent="0.35">
      <c r="A59" s="9" t="s">
        <v>131</v>
      </c>
      <c r="B59" s="10" t="s">
        <v>561</v>
      </c>
      <c r="G59" s="9" t="s">
        <v>491</v>
      </c>
      <c r="I59" s="9" t="s">
        <v>131</v>
      </c>
      <c r="J59" s="9" t="str">
        <f>AgencyPickList!A59</f>
        <v>SA206</v>
      </c>
      <c r="K59" s="9" t="str">
        <f>AgencyPickList!B59</f>
        <v>Developing Health &amp; Independence (BANES)</v>
      </c>
      <c r="L59" s="9" t="str">
        <f>AgencyPickList!C59</f>
        <v>K01B</v>
      </c>
      <c r="M59" s="9" t="str">
        <f>AgencyPickList!D59</f>
        <v>Bath and North East Somerset</v>
      </c>
      <c r="N59" s="9" t="str">
        <f>AgencyPickList!E59</f>
        <v>S</v>
      </c>
      <c r="O59" s="9" t="str">
        <f t="shared" si="0"/>
        <v>SA206 : Developing Health &amp; Independence (BANES)</v>
      </c>
    </row>
    <row r="60" spans="1:15" x14ac:dyDescent="0.35">
      <c r="A60" s="9" t="s">
        <v>85</v>
      </c>
      <c r="B60" s="10" t="s">
        <v>558</v>
      </c>
      <c r="G60" s="9" t="s">
        <v>519</v>
      </c>
      <c r="I60" s="9" t="s">
        <v>85</v>
      </c>
      <c r="J60" s="9" t="str">
        <f>AgencyPickList!A60</f>
        <v>SA507</v>
      </c>
      <c r="K60" s="9" t="str">
        <f>AgencyPickList!B60</f>
        <v>Project 28</v>
      </c>
      <c r="L60" s="9" t="str">
        <f>AgencyPickList!C60</f>
        <v>K01B</v>
      </c>
      <c r="M60" s="9" t="str">
        <f>AgencyPickList!D60</f>
        <v>Bath and North East Somerset</v>
      </c>
      <c r="N60" s="9" t="str">
        <f>AgencyPickList!E60</f>
        <v>S</v>
      </c>
      <c r="O60" s="9" t="str">
        <f t="shared" si="0"/>
        <v>SA507 : Project 28</v>
      </c>
    </row>
    <row r="61" spans="1:15" x14ac:dyDescent="0.35">
      <c r="A61" s="9" t="s">
        <v>103</v>
      </c>
      <c r="B61" s="10" t="s">
        <v>558</v>
      </c>
      <c r="G61" s="9" t="s">
        <v>518</v>
      </c>
      <c r="I61" s="9" t="s">
        <v>103</v>
      </c>
      <c r="J61" s="9" t="str">
        <f>AgencyPickList!A61</f>
        <v>SC214</v>
      </c>
      <c r="K61" s="9" t="str">
        <f>AgencyPickList!B61</f>
        <v>Bristol Drugs Project</v>
      </c>
      <c r="L61" s="9" t="str">
        <f>AgencyPickList!C61</f>
        <v>K01B</v>
      </c>
      <c r="M61" s="9" t="str">
        <f>AgencyPickList!D61</f>
        <v>Bath and North East Somerset</v>
      </c>
      <c r="N61" s="9" t="str">
        <f>AgencyPickList!E61</f>
        <v>S</v>
      </c>
      <c r="O61" s="9" t="str">
        <f t="shared" si="0"/>
        <v>SC214 : Bristol Drugs Project</v>
      </c>
    </row>
    <row r="62" spans="1:15" x14ac:dyDescent="0.35">
      <c r="A62" s="9" t="s">
        <v>127</v>
      </c>
      <c r="B62" s="10" t="s">
        <v>561</v>
      </c>
      <c r="G62" s="9" t="s">
        <v>520</v>
      </c>
      <c r="I62" s="9" t="s">
        <v>127</v>
      </c>
      <c r="J62" s="9" t="str">
        <f>AgencyPickList!A62</f>
        <v>SD303</v>
      </c>
      <c r="K62" s="9" t="str">
        <f>AgencyPickList!B62</f>
        <v>BOSENCE FARM COMMUNITY LTD</v>
      </c>
      <c r="L62" s="9" t="str">
        <f>AgencyPickList!C62</f>
        <v>K01B</v>
      </c>
      <c r="M62" s="9" t="str">
        <f>AgencyPickList!D62</f>
        <v>Bath and North East Somerset</v>
      </c>
      <c r="N62" s="9" t="str">
        <f>AgencyPickList!E62</f>
        <v>S</v>
      </c>
      <c r="O62" s="9" t="str">
        <f t="shared" si="0"/>
        <v>SD303 : BOSENCE FARM COMMUNITY LTD</v>
      </c>
    </row>
    <row r="63" spans="1:15" x14ac:dyDescent="0.35">
      <c r="A63" s="9" t="s">
        <v>523</v>
      </c>
      <c r="B63" s="10" t="s">
        <v>564</v>
      </c>
      <c r="G63" s="9" t="s">
        <v>516</v>
      </c>
      <c r="I63" s="9" t="s">
        <v>523</v>
      </c>
      <c r="J63" s="9" t="str">
        <f>AgencyPickList!A63</f>
        <v>SG309</v>
      </c>
      <c r="K63" s="9" t="str">
        <f>AgencyPickList!B63</f>
        <v>THE NELSON TRUST</v>
      </c>
      <c r="L63" s="9" t="str">
        <f>AgencyPickList!C63</f>
        <v>K01B</v>
      </c>
      <c r="M63" s="9" t="str">
        <f>AgencyPickList!D63</f>
        <v>Bath and North East Somerset</v>
      </c>
      <c r="N63" s="9" t="str">
        <f>AgencyPickList!E63</f>
        <v>S</v>
      </c>
      <c r="O63" s="9" t="str">
        <f t="shared" si="0"/>
        <v>SG309 : THE NELSON TRUST</v>
      </c>
    </row>
    <row r="64" spans="1:15" x14ac:dyDescent="0.35">
      <c r="A64" s="9" t="s">
        <v>104</v>
      </c>
      <c r="B64" s="10" t="s">
        <v>558</v>
      </c>
      <c r="G64" s="9" t="s">
        <v>508</v>
      </c>
      <c r="I64" s="9" t="s">
        <v>104</v>
      </c>
      <c r="J64" s="9" t="str">
        <f>AgencyPickList!A64</f>
        <v>SJ209</v>
      </c>
      <c r="K64" s="9" t="str">
        <f>AgencyPickList!B64</f>
        <v>We Are With You North Somerset</v>
      </c>
      <c r="L64" s="9" t="str">
        <f>AgencyPickList!C64</f>
        <v>K01B</v>
      </c>
      <c r="M64" s="9" t="str">
        <f>AgencyPickList!D64</f>
        <v>Bath and North East Somerset</v>
      </c>
      <c r="N64" s="9" t="str">
        <f>AgencyPickList!E64</f>
        <v>S</v>
      </c>
      <c r="O64" s="9" t="str">
        <f t="shared" si="0"/>
        <v>SJ209 : We Are With You North Somerset</v>
      </c>
    </row>
    <row r="65" spans="1:15" x14ac:dyDescent="0.35">
      <c r="A65" s="9" t="s">
        <v>38</v>
      </c>
      <c r="B65" s="10" t="s">
        <v>564</v>
      </c>
      <c r="G65" s="9" t="s">
        <v>527</v>
      </c>
      <c r="I65" s="9" t="s">
        <v>38</v>
      </c>
      <c r="J65" s="9" t="str">
        <f>AgencyPickList!A65</f>
        <v>SJ302</v>
      </c>
      <c r="K65" s="9" t="str">
        <f>AgencyPickList!B65</f>
        <v>BROADWAY LODGE</v>
      </c>
      <c r="L65" s="9" t="str">
        <f>AgencyPickList!C65</f>
        <v>K01B</v>
      </c>
      <c r="M65" s="9" t="str">
        <f>AgencyPickList!D65</f>
        <v>Bath and North East Somerset</v>
      </c>
      <c r="N65" s="9" t="str">
        <f>AgencyPickList!E65</f>
        <v>S</v>
      </c>
      <c r="O65" s="9" t="str">
        <f t="shared" si="0"/>
        <v>SJ302 : BROADWAY LODGE</v>
      </c>
    </row>
    <row r="66" spans="1:15" x14ac:dyDescent="0.35">
      <c r="A66" s="9" t="s">
        <v>25</v>
      </c>
      <c r="B66" s="10" t="s">
        <v>560</v>
      </c>
      <c r="G66" s="9" t="s">
        <v>203</v>
      </c>
      <c r="I66" s="9" t="s">
        <v>25</v>
      </c>
      <c r="J66" s="9" t="str">
        <f>AgencyPickList!A66</f>
        <v>SJ308</v>
      </c>
      <c r="K66" s="9" t="str">
        <f>AgencyPickList!B66</f>
        <v>Sefton Park</v>
      </c>
      <c r="L66" s="9" t="str">
        <f>AgencyPickList!C66</f>
        <v>K01B</v>
      </c>
      <c r="M66" s="9" t="str">
        <f>AgencyPickList!D66</f>
        <v>Bath and North East Somerset</v>
      </c>
      <c r="N66" s="9" t="str">
        <f>AgencyPickList!E66</f>
        <v>S</v>
      </c>
      <c r="O66" s="9" t="str">
        <f t="shared" si="0"/>
        <v>SJ308 : Sefton Park</v>
      </c>
    </row>
    <row r="67" spans="1:15" x14ac:dyDescent="0.35">
      <c r="A67" s="9" t="s">
        <v>88</v>
      </c>
      <c r="B67" s="10" t="s">
        <v>558</v>
      </c>
      <c r="G67" s="9" t="s">
        <v>204</v>
      </c>
      <c r="I67" s="9" t="s">
        <v>88</v>
      </c>
      <c r="J67" s="9" t="str">
        <f>AgencyPickList!A67</f>
        <v>SL204</v>
      </c>
      <c r="K67" s="9" t="str">
        <f>AgencyPickList!B67</f>
        <v>South Gloucestershire Integrated Service</v>
      </c>
      <c r="L67" s="9" t="str">
        <f>AgencyPickList!C67</f>
        <v>K01B</v>
      </c>
      <c r="M67" s="9" t="str">
        <f>AgencyPickList!D67</f>
        <v>Bath and North East Somerset</v>
      </c>
      <c r="N67" s="9" t="str">
        <f>AgencyPickList!E67</f>
        <v>S</v>
      </c>
      <c r="O67" s="9" t="str">
        <f t="shared" ref="O67:O130" si="1">IF(AND(J67&lt;&gt;"",J67&lt;&gt;0),J67&amp;" : "&amp;K67,"")</f>
        <v>SL204 : South Gloucestershire Integrated Service</v>
      </c>
    </row>
    <row r="68" spans="1:15" x14ac:dyDescent="0.35">
      <c r="A68" s="9" t="s">
        <v>19</v>
      </c>
      <c r="B68" s="10" t="s">
        <v>560</v>
      </c>
      <c r="G68" s="9" t="s">
        <v>205</v>
      </c>
      <c r="I68" s="9" t="s">
        <v>19</v>
      </c>
      <c r="J68" s="9" t="str">
        <f>AgencyPickList!A68</f>
        <v>SM305</v>
      </c>
      <c r="K68" s="9" t="str">
        <f>AgencyPickList!B68</f>
        <v>Salvation Army - Gloucester House</v>
      </c>
      <c r="L68" s="9" t="str">
        <f>AgencyPickList!C68</f>
        <v>K01B</v>
      </c>
      <c r="M68" s="9" t="str">
        <f>AgencyPickList!D68</f>
        <v>Bath and North East Somerset</v>
      </c>
      <c r="N68" s="9" t="str">
        <f>AgencyPickList!E68</f>
        <v>S</v>
      </c>
      <c r="O68" s="9" t="str">
        <f t="shared" si="1"/>
        <v>SM305 : Salvation Army - Gloucester House</v>
      </c>
    </row>
    <row r="69" spans="1:15" x14ac:dyDescent="0.35">
      <c r="A69" s="9" t="s">
        <v>46</v>
      </c>
      <c r="B69" s="10" t="s">
        <v>564</v>
      </c>
      <c r="G69" s="9" t="s">
        <v>206</v>
      </c>
      <c r="I69" s="9" t="s">
        <v>46</v>
      </c>
      <c r="J69" s="9" t="str">
        <f>AgencyPickList!A69</f>
        <v>P0523</v>
      </c>
      <c r="K69" s="9" t="str">
        <f>AgencyPickList!B69</f>
        <v>ANA</v>
      </c>
      <c r="L69" s="9" t="str">
        <f>AgencyPickList!C69</f>
        <v>00KB</v>
      </c>
      <c r="M69" s="9" t="str">
        <f>AgencyPickList!D69</f>
        <v>Bedford UA</v>
      </c>
      <c r="N69" s="9" t="str">
        <f>AgencyPickList!E69</f>
        <v>P</v>
      </c>
      <c r="O69" s="9" t="str">
        <f t="shared" si="1"/>
        <v>P0523 : ANA</v>
      </c>
    </row>
    <row r="70" spans="1:15" x14ac:dyDescent="0.35">
      <c r="A70" s="9" t="s">
        <v>51</v>
      </c>
      <c r="B70" s="10" t="s">
        <v>556</v>
      </c>
      <c r="G70" s="9" t="s">
        <v>207</v>
      </c>
      <c r="I70" s="9" t="s">
        <v>51</v>
      </c>
      <c r="J70" s="9" t="str">
        <f>AgencyPickList!A70</f>
        <v>Q1426</v>
      </c>
      <c r="K70" s="9" t="str">
        <f>AgencyPickList!B70</f>
        <v>Essex STARS (Mid)</v>
      </c>
      <c r="L70" s="9" t="str">
        <f>AgencyPickList!C70</f>
        <v>00KB</v>
      </c>
      <c r="M70" s="9" t="str">
        <f>AgencyPickList!D70</f>
        <v>Bedford UA</v>
      </c>
      <c r="N70" s="9" t="str">
        <f>AgencyPickList!E70</f>
        <v>Q</v>
      </c>
      <c r="O70" s="9" t="str">
        <f t="shared" si="1"/>
        <v>Q1426 : Essex STARS (Mid)</v>
      </c>
    </row>
    <row r="71" spans="1:15" x14ac:dyDescent="0.35">
      <c r="A71" s="9" t="s">
        <v>50</v>
      </c>
      <c r="B71" s="10" t="s">
        <v>556</v>
      </c>
      <c r="G71" s="9" t="s">
        <v>208</v>
      </c>
      <c r="I71" s="9" t="s">
        <v>50</v>
      </c>
      <c r="J71" s="9" t="str">
        <f>AgencyPickList!A71</f>
        <v>Q1684</v>
      </c>
      <c r="K71" s="9" t="str">
        <f>AgencyPickList!B71</f>
        <v>CGL Hertfordshire Drug and Alcohol Recovery Services - Cluster A (North)</v>
      </c>
      <c r="L71" s="9" t="str">
        <f>AgencyPickList!C71</f>
        <v>00KB</v>
      </c>
      <c r="M71" s="9" t="str">
        <f>AgencyPickList!D71</f>
        <v>Bedford UA</v>
      </c>
      <c r="N71" s="9" t="str">
        <f>AgencyPickList!E71</f>
        <v>Q</v>
      </c>
      <c r="O71" s="9" t="str">
        <f t="shared" si="1"/>
        <v>Q1684 : CGL Hertfordshire Drug and Alcohol Recovery Services - Cluster A (North)</v>
      </c>
    </row>
    <row r="72" spans="1:15" x14ac:dyDescent="0.35">
      <c r="A72" s="9" t="s">
        <v>89</v>
      </c>
      <c r="B72" s="10" t="s">
        <v>558</v>
      </c>
      <c r="G72" s="9" t="s">
        <v>570</v>
      </c>
      <c r="I72" s="9" t="s">
        <v>89</v>
      </c>
      <c r="J72" s="9" t="str">
        <f>AgencyPickList!A72</f>
        <v>Q1734</v>
      </c>
      <c r="K72" s="9" t="str">
        <f>AgencyPickList!B72</f>
        <v>Suffolk Recovery Service - Ipswich</v>
      </c>
      <c r="L72" s="9" t="str">
        <f>AgencyPickList!C72</f>
        <v>00KB</v>
      </c>
      <c r="M72" s="9" t="str">
        <f>AgencyPickList!D72</f>
        <v>Bedford UA</v>
      </c>
      <c r="N72" s="9" t="str">
        <f>AgencyPickList!E72</f>
        <v>Q</v>
      </c>
      <c r="O72" s="9" t="str">
        <f t="shared" si="1"/>
        <v>Q1734 : Suffolk Recovery Service - Ipswich</v>
      </c>
    </row>
    <row r="73" spans="1:15" x14ac:dyDescent="0.35">
      <c r="A73" s="9" t="s">
        <v>57</v>
      </c>
      <c r="B73" s="10" t="s">
        <v>556</v>
      </c>
      <c r="G73" s="9" t="s">
        <v>209</v>
      </c>
      <c r="I73" s="9" t="s">
        <v>57</v>
      </c>
      <c r="J73" s="9" t="str">
        <f>AgencyPickList!A73</f>
        <v>Q1739</v>
      </c>
      <c r="K73" s="9" t="str">
        <f>AgencyPickList!B73</f>
        <v>Central Bedfordshire Integrated Drug and Alcohol Service</v>
      </c>
      <c r="L73" s="9" t="str">
        <f>AgencyPickList!C73</f>
        <v>00KB</v>
      </c>
      <c r="M73" s="9" t="str">
        <f>AgencyPickList!D73</f>
        <v>Bedford UA</v>
      </c>
      <c r="N73" s="9" t="str">
        <f>AgencyPickList!E73</f>
        <v>Q</v>
      </c>
      <c r="O73" s="9" t="str">
        <f t="shared" si="1"/>
        <v>Q1739 : Central Bedfordshire Integrated Drug and Alcohol Service</v>
      </c>
    </row>
    <row r="74" spans="1:15" x14ac:dyDescent="0.35">
      <c r="A74" s="9" t="s">
        <v>31</v>
      </c>
      <c r="B74" s="10" t="s">
        <v>560</v>
      </c>
      <c r="G74" s="9" t="s">
        <v>210</v>
      </c>
      <c r="I74" s="9" t="s">
        <v>31</v>
      </c>
      <c r="J74" s="9" t="str">
        <f>AgencyPickList!A74</f>
        <v>Q1740</v>
      </c>
      <c r="K74" s="9" t="str">
        <f>AgencyPickList!B74</f>
        <v>Bedford Borough Integrated Drug and Alcohol Service</v>
      </c>
      <c r="L74" s="9" t="str">
        <f>AgencyPickList!C74</f>
        <v>00KB</v>
      </c>
      <c r="M74" s="9" t="str">
        <f>AgencyPickList!D74</f>
        <v>Bedford UA</v>
      </c>
      <c r="N74" s="9" t="str">
        <f>AgencyPickList!E74</f>
        <v>Q</v>
      </c>
      <c r="O74" s="9" t="str">
        <f t="shared" si="1"/>
        <v>Q1740 : Bedford Borough Integrated Drug and Alcohol Service</v>
      </c>
    </row>
    <row r="75" spans="1:15" x14ac:dyDescent="0.35">
      <c r="A75" s="9" t="s">
        <v>73</v>
      </c>
      <c r="B75" s="10" t="s">
        <v>557</v>
      </c>
      <c r="G75" s="9" t="s">
        <v>211</v>
      </c>
      <c r="I75" s="9" t="s">
        <v>73</v>
      </c>
      <c r="J75" s="9" t="str">
        <f>AgencyPickList!A75</f>
        <v>Q1745</v>
      </c>
      <c r="K75" s="9" t="str">
        <f>AgencyPickList!B75</f>
        <v>ResoLUTiONs Alcohol and Drug Recovery Service (Adult)</v>
      </c>
      <c r="L75" s="9" t="str">
        <f>AgencyPickList!C75</f>
        <v>00KB</v>
      </c>
      <c r="M75" s="9" t="str">
        <f>AgencyPickList!D75</f>
        <v>Bedford UA</v>
      </c>
      <c r="N75" s="9" t="str">
        <f>AgencyPickList!E75</f>
        <v>Q</v>
      </c>
      <c r="O75" s="9" t="str">
        <f t="shared" si="1"/>
        <v>Q1745 : ResoLUTiONs Alcohol and Drug Recovery Service (Adult)</v>
      </c>
    </row>
    <row r="76" spans="1:15" x14ac:dyDescent="0.35">
      <c r="A76" s="9" t="s">
        <v>32</v>
      </c>
      <c r="B76" s="10" t="s">
        <v>560</v>
      </c>
      <c r="G76" s="9" t="s">
        <v>212</v>
      </c>
      <c r="I76" s="9" t="s">
        <v>32</v>
      </c>
      <c r="J76" s="9" t="str">
        <f>AgencyPickList!A76</f>
        <v>Q1758</v>
      </c>
      <c r="K76" s="9" t="str">
        <f>AgencyPickList!B76</f>
        <v>Addiction Recovery Community MK</v>
      </c>
      <c r="L76" s="9" t="str">
        <f>AgencyPickList!C76</f>
        <v>00KB</v>
      </c>
      <c r="M76" s="9" t="str">
        <f>AgencyPickList!D76</f>
        <v>Bedford UA</v>
      </c>
      <c r="N76" s="9" t="str">
        <f>AgencyPickList!E76</f>
        <v>Q</v>
      </c>
      <c r="O76" s="9" t="str">
        <f t="shared" si="1"/>
        <v>Q1758 : Addiction Recovery Community MK</v>
      </c>
    </row>
    <row r="77" spans="1:15" x14ac:dyDescent="0.35">
      <c r="A77" s="9" t="s">
        <v>593</v>
      </c>
      <c r="B77" s="10" t="s">
        <v>561</v>
      </c>
      <c r="G77" s="9" t="s">
        <v>213</v>
      </c>
      <c r="I77" s="9" t="s">
        <v>593</v>
      </c>
      <c r="J77" s="9" t="str">
        <f>AgencyPickList!A77</f>
        <v>R0092</v>
      </c>
      <c r="K77" s="9" t="str">
        <f>AgencyPickList!B77</f>
        <v>BAC O'Connor</v>
      </c>
      <c r="L77" s="9" t="str">
        <f>AgencyPickList!C77</f>
        <v>00KB</v>
      </c>
      <c r="M77" s="9" t="str">
        <f>AgencyPickList!D77</f>
        <v>Bedford UA</v>
      </c>
      <c r="N77" s="9" t="str">
        <f>AgencyPickList!E77</f>
        <v>R</v>
      </c>
      <c r="O77" s="9" t="str">
        <f t="shared" si="1"/>
        <v>R0092 : BAC O'Connor</v>
      </c>
    </row>
    <row r="78" spans="1:15" x14ac:dyDescent="0.35">
      <c r="A78" s="9" t="s">
        <v>105</v>
      </c>
      <c r="B78" s="10" t="s">
        <v>558</v>
      </c>
      <c r="G78" s="9" t="s">
        <v>214</v>
      </c>
      <c r="I78" s="9" t="s">
        <v>105</v>
      </c>
      <c r="J78" s="9" t="str">
        <f>AgencyPickList!A78</f>
        <v>SG309</v>
      </c>
      <c r="K78" s="9" t="str">
        <f>AgencyPickList!B78</f>
        <v>THE NELSON TRUST</v>
      </c>
      <c r="L78" s="9" t="str">
        <f>AgencyPickList!C78</f>
        <v>00KB</v>
      </c>
      <c r="M78" s="9" t="str">
        <f>AgencyPickList!D78</f>
        <v>Bedford UA</v>
      </c>
      <c r="N78" s="9" t="str">
        <f>AgencyPickList!E78</f>
        <v>S</v>
      </c>
      <c r="O78" s="9" t="str">
        <f t="shared" si="1"/>
        <v>SG309 : THE NELSON TRUST</v>
      </c>
    </row>
    <row r="79" spans="1:15" x14ac:dyDescent="0.35">
      <c r="A79" s="9" t="s">
        <v>8</v>
      </c>
      <c r="B79" s="10" t="s">
        <v>559</v>
      </c>
      <c r="G79" s="9" t="s">
        <v>215</v>
      </c>
      <c r="I79" s="9" t="s">
        <v>8</v>
      </c>
      <c r="J79" s="9" t="str">
        <f>AgencyPickList!A79</f>
        <v>L0158</v>
      </c>
      <c r="K79" s="9" t="str">
        <f>AgencyPickList!B79</f>
        <v>SLAM Bexley CDT (The Pier Road Project)</v>
      </c>
      <c r="L79" s="9" t="str">
        <f>AgencyPickList!C79</f>
        <v>H13B</v>
      </c>
      <c r="M79" s="9" t="str">
        <f>AgencyPickList!D79</f>
        <v>Bexley</v>
      </c>
      <c r="N79" s="9" t="str">
        <f>AgencyPickList!E79</f>
        <v>L</v>
      </c>
      <c r="O79" s="9" t="str">
        <f t="shared" si="1"/>
        <v>L0158 : SLAM Bexley CDT (The Pier Road Project)</v>
      </c>
    </row>
    <row r="80" spans="1:15" x14ac:dyDescent="0.35">
      <c r="A80" s="9" t="s">
        <v>122</v>
      </c>
      <c r="B80" s="10" t="s">
        <v>557</v>
      </c>
      <c r="G80" s="9" t="s">
        <v>216</v>
      </c>
      <c r="I80" s="9" t="s">
        <v>122</v>
      </c>
      <c r="J80" s="9" t="str">
        <f>AgencyPickList!A80</f>
        <v>L1198</v>
      </c>
      <c r="K80" s="9" t="str">
        <f>AgencyPickList!B80</f>
        <v>Consortium - Central Team - Lorraine Hewitt House</v>
      </c>
      <c r="L80" s="9" t="str">
        <f>AgencyPickList!C80</f>
        <v>H13B</v>
      </c>
      <c r="M80" s="9" t="str">
        <f>AgencyPickList!D80</f>
        <v>Bexley</v>
      </c>
      <c r="N80" s="9" t="str">
        <f>AgencyPickList!E80</f>
        <v>L</v>
      </c>
      <c r="O80" s="9" t="str">
        <f t="shared" si="1"/>
        <v>L1198 : Consortium - Central Team - Lorraine Hewitt House</v>
      </c>
    </row>
    <row r="81" spans="1:15" x14ac:dyDescent="0.35">
      <c r="A81" s="9" t="s">
        <v>9</v>
      </c>
      <c r="B81" s="10" t="s">
        <v>559</v>
      </c>
      <c r="G81" s="9" t="s">
        <v>217</v>
      </c>
      <c r="I81" s="9" t="s">
        <v>9</v>
      </c>
      <c r="J81" s="9" t="str">
        <f>AgencyPickList!A81</f>
        <v>L1256</v>
      </c>
      <c r="K81" s="9" t="str">
        <f>AgencyPickList!B81</f>
        <v>Croydon Adult Recovery Network</v>
      </c>
      <c r="L81" s="9" t="str">
        <f>AgencyPickList!C81</f>
        <v>H13B</v>
      </c>
      <c r="M81" s="9" t="str">
        <f>AgencyPickList!D81</f>
        <v>Bexley</v>
      </c>
      <c r="N81" s="9" t="str">
        <f>AgencyPickList!E81</f>
        <v>L</v>
      </c>
      <c r="O81" s="9" t="str">
        <f t="shared" si="1"/>
        <v>L1256 : Croydon Adult Recovery Network</v>
      </c>
    </row>
    <row r="82" spans="1:15" x14ac:dyDescent="0.35">
      <c r="A82" s="9" t="s">
        <v>106</v>
      </c>
      <c r="B82" s="10" t="s">
        <v>558</v>
      </c>
      <c r="G82" s="9" t="s">
        <v>218</v>
      </c>
      <c r="I82" s="9" t="s">
        <v>106</v>
      </c>
      <c r="J82" s="9" t="str">
        <f>AgencyPickList!A82</f>
        <v>L1284</v>
      </c>
      <c r="K82" s="9" t="str">
        <f>AgencyPickList!B82</f>
        <v>ENABLE Drug and Alcohol Service</v>
      </c>
      <c r="L82" s="9" t="str">
        <f>AgencyPickList!C82</f>
        <v>H13B</v>
      </c>
      <c r="M82" s="9" t="str">
        <f>AgencyPickList!D82</f>
        <v>Bexley</v>
      </c>
      <c r="N82" s="9" t="str">
        <f>AgencyPickList!E82</f>
        <v>L</v>
      </c>
      <c r="O82" s="9" t="str">
        <f t="shared" si="1"/>
        <v>L1284 : ENABLE Drug and Alcohol Service</v>
      </c>
    </row>
    <row r="83" spans="1:15" x14ac:dyDescent="0.35">
      <c r="A83" s="9" t="s">
        <v>80</v>
      </c>
      <c r="B83" s="10" t="s">
        <v>557</v>
      </c>
      <c r="G83" s="9" t="s">
        <v>219</v>
      </c>
      <c r="I83" s="9" t="s">
        <v>80</v>
      </c>
      <c r="J83" s="9" t="str">
        <f>AgencyPickList!A83</f>
        <v>L1293</v>
      </c>
      <c r="K83" s="9" t="str">
        <f>AgencyPickList!B83</f>
        <v>CGL Tower Hamlets Reset Treatment</v>
      </c>
      <c r="L83" s="9" t="str">
        <f>AgencyPickList!C83</f>
        <v>H13B</v>
      </c>
      <c r="M83" s="9" t="str">
        <f>AgencyPickList!D83</f>
        <v>Bexley</v>
      </c>
      <c r="N83" s="9" t="str">
        <f>AgencyPickList!E83</f>
        <v>L</v>
      </c>
      <c r="O83" s="9" t="str">
        <f t="shared" si="1"/>
        <v>L1293 : CGL Tower Hamlets Reset Treatment</v>
      </c>
    </row>
    <row r="84" spans="1:15" x14ac:dyDescent="0.35">
      <c r="A84" s="9" t="s">
        <v>42</v>
      </c>
      <c r="B84" s="10" t="s">
        <v>564</v>
      </c>
      <c r="G84" s="9" t="s">
        <v>220</v>
      </c>
      <c r="I84" s="9" t="s">
        <v>42</v>
      </c>
      <c r="J84" s="9" t="str">
        <f>AgencyPickList!A84</f>
        <v>L1312</v>
      </c>
      <c r="K84" s="9" t="str">
        <f>AgencyPickList!B84</f>
        <v>Guy's and St Thomas' NHS Foundation Trust Non-rough sleeping Addictions Clinical Care Suite</v>
      </c>
      <c r="L84" s="9" t="str">
        <f>AgencyPickList!C84</f>
        <v>H13B</v>
      </c>
      <c r="M84" s="9" t="str">
        <f>AgencyPickList!D84</f>
        <v>Bexley</v>
      </c>
      <c r="N84" s="9" t="str">
        <f>AgencyPickList!E84</f>
        <v>L</v>
      </c>
      <c r="O84" s="9" t="str">
        <f t="shared" si="1"/>
        <v>L1312 : Guy's and St Thomas' NHS Foundation Trust Non-rough sleeping Addictions Clinical Care Suite</v>
      </c>
    </row>
    <row r="85" spans="1:15" x14ac:dyDescent="0.35">
      <c r="A85" s="9" t="s">
        <v>41</v>
      </c>
      <c r="B85" s="10" t="s">
        <v>564</v>
      </c>
      <c r="G85" s="9" t="s">
        <v>571</v>
      </c>
      <c r="I85" s="9" t="s">
        <v>41</v>
      </c>
      <c r="J85" s="9" t="str">
        <f>AgencyPickList!A85</f>
        <v>L5046</v>
      </c>
      <c r="K85" s="9" t="str">
        <f>AgencyPickList!B85</f>
        <v>Mount Carmel (Rehab)</v>
      </c>
      <c r="L85" s="9" t="str">
        <f>AgencyPickList!C85</f>
        <v>H13B</v>
      </c>
      <c r="M85" s="9" t="str">
        <f>AgencyPickList!D85</f>
        <v>Bexley</v>
      </c>
      <c r="N85" s="9" t="str">
        <f>AgencyPickList!E85</f>
        <v>L</v>
      </c>
      <c r="O85" s="9" t="str">
        <f t="shared" si="1"/>
        <v>L5046 : Mount Carmel (Rehab)</v>
      </c>
    </row>
    <row r="86" spans="1:15" x14ac:dyDescent="0.35">
      <c r="A86" s="9" t="s">
        <v>1941</v>
      </c>
      <c r="B86" s="10" t="s">
        <v>556</v>
      </c>
      <c r="G86" s="9" t="s">
        <v>221</v>
      </c>
      <c r="I86" s="9" t="s">
        <v>136</v>
      </c>
      <c r="J86" s="9" t="str">
        <f>AgencyPickList!A86</f>
        <v>M0037</v>
      </c>
      <c r="K86" s="9" t="str">
        <f>AgencyPickList!B86</f>
        <v>Phoenix Futures Wirral Adult Services</v>
      </c>
      <c r="L86" s="9" t="str">
        <f>AgencyPickList!C86</f>
        <v>H13B</v>
      </c>
      <c r="M86" s="9" t="str">
        <f>AgencyPickList!D86</f>
        <v>Bexley</v>
      </c>
      <c r="N86" s="9" t="str">
        <f>AgencyPickList!E86</f>
        <v>W</v>
      </c>
      <c r="O86" s="9" t="str">
        <f t="shared" si="1"/>
        <v>M0037 : Phoenix Futures Wirral Adult Services</v>
      </c>
    </row>
    <row r="87" spans="1:15" x14ac:dyDescent="0.35">
      <c r="A87" s="9" t="s">
        <v>136</v>
      </c>
      <c r="B87" s="10" t="s">
        <v>562</v>
      </c>
      <c r="G87" s="9" t="s">
        <v>222</v>
      </c>
      <c r="I87" s="9" t="s">
        <v>10</v>
      </c>
      <c r="J87" s="9" t="str">
        <f>AgencyPickList!A87</f>
        <v>M0309</v>
      </c>
      <c r="K87" s="9" t="str">
        <f>AgencyPickList!B87</f>
        <v>Cyngor Alcohol Information Service (CAIS)</v>
      </c>
      <c r="L87" s="9" t="str">
        <f>AgencyPickList!C87</f>
        <v>H13B</v>
      </c>
      <c r="M87" s="9" t="str">
        <f>AgencyPickList!D87</f>
        <v>Bexley</v>
      </c>
      <c r="N87" s="9" t="str">
        <f>AgencyPickList!E87</f>
        <v>W</v>
      </c>
      <c r="O87" s="9" t="str">
        <f t="shared" si="1"/>
        <v>M0309 : Cyngor Alcohol Information Service (CAIS)</v>
      </c>
    </row>
    <row r="88" spans="1:15" x14ac:dyDescent="0.35">
      <c r="A88" s="9" t="s">
        <v>10</v>
      </c>
      <c r="B88" s="10" t="s">
        <v>559</v>
      </c>
      <c r="G88" s="9" t="s">
        <v>223</v>
      </c>
      <c r="I88" s="9" t="s">
        <v>39</v>
      </c>
      <c r="J88" s="9" t="str">
        <f>AgencyPickList!A88</f>
        <v>P0523</v>
      </c>
      <c r="K88" s="9" t="str">
        <f>AgencyPickList!B88</f>
        <v>ANA</v>
      </c>
      <c r="L88" s="9" t="str">
        <f>AgencyPickList!C88</f>
        <v>H13B</v>
      </c>
      <c r="M88" s="9" t="str">
        <f>AgencyPickList!D88</f>
        <v>Bexley</v>
      </c>
      <c r="N88" s="9" t="str">
        <f>AgencyPickList!E88</f>
        <v>P</v>
      </c>
      <c r="O88" s="9" t="str">
        <f t="shared" si="1"/>
        <v>P0523 : ANA</v>
      </c>
    </row>
    <row r="89" spans="1:15" x14ac:dyDescent="0.35">
      <c r="A89" s="9" t="s">
        <v>39</v>
      </c>
      <c r="B89" s="10" t="s">
        <v>564</v>
      </c>
      <c r="G89" s="9" t="s">
        <v>224</v>
      </c>
      <c r="I89" s="9" t="s">
        <v>58</v>
      </c>
      <c r="J89" s="9" t="str">
        <f>AgencyPickList!A89</f>
        <v>P1090</v>
      </c>
      <c r="K89" s="9" t="str">
        <f>AgencyPickList!B89</f>
        <v>I-Access East Surrey</v>
      </c>
      <c r="L89" s="9" t="str">
        <f>AgencyPickList!C89</f>
        <v>H13B</v>
      </c>
      <c r="M89" s="9" t="str">
        <f>AgencyPickList!D89</f>
        <v>Bexley</v>
      </c>
      <c r="N89" s="9" t="str">
        <f>AgencyPickList!E89</f>
        <v>P</v>
      </c>
      <c r="O89" s="9" t="str">
        <f t="shared" si="1"/>
        <v>P1090 : I-Access East Surrey</v>
      </c>
    </row>
    <row r="90" spans="1:15" x14ac:dyDescent="0.35">
      <c r="A90" s="9" t="s">
        <v>58</v>
      </c>
      <c r="B90" s="10" t="s">
        <v>556</v>
      </c>
      <c r="G90" s="9" t="s">
        <v>225</v>
      </c>
      <c r="I90" s="9" t="s">
        <v>12</v>
      </c>
      <c r="J90" s="9" t="str">
        <f>AgencyPickList!A90</f>
        <v>P1101</v>
      </c>
      <c r="K90" s="9" t="str">
        <f>AgencyPickList!B90</f>
        <v>East Kent Community Drug &amp; Alcohol Services</v>
      </c>
      <c r="L90" s="9" t="str">
        <f>AgencyPickList!C90</f>
        <v>H13B</v>
      </c>
      <c r="M90" s="9" t="str">
        <f>AgencyPickList!D90</f>
        <v>Bexley</v>
      </c>
      <c r="N90" s="9" t="str">
        <f>AgencyPickList!E90</f>
        <v>P</v>
      </c>
      <c r="O90" s="9" t="str">
        <f t="shared" si="1"/>
        <v>P1101 : East Kent Community Drug &amp; Alcohol Services</v>
      </c>
    </row>
    <row r="91" spans="1:15" x14ac:dyDescent="0.35">
      <c r="A91" s="9" t="s">
        <v>12</v>
      </c>
      <c r="B91" s="10" t="s">
        <v>559</v>
      </c>
      <c r="G91" s="9" t="s">
        <v>572</v>
      </c>
      <c r="I91" s="9" t="s">
        <v>56</v>
      </c>
      <c r="J91" s="9" t="str">
        <f>AgencyPickList!A91</f>
        <v>P1122</v>
      </c>
      <c r="K91" s="9" t="str">
        <f>AgencyPickList!B91</f>
        <v>The Forward Trust Medway Adults</v>
      </c>
      <c r="L91" s="9" t="str">
        <f>AgencyPickList!C91</f>
        <v>H13B</v>
      </c>
      <c r="M91" s="9" t="str">
        <f>AgencyPickList!D91</f>
        <v>Bexley</v>
      </c>
      <c r="N91" s="9" t="str">
        <f>AgencyPickList!E91</f>
        <v>P</v>
      </c>
      <c r="O91" s="9" t="str">
        <f t="shared" si="1"/>
        <v>P1122 : The Forward Trust Medway Adults</v>
      </c>
    </row>
    <row r="92" spans="1:15" x14ac:dyDescent="0.35">
      <c r="A92" s="9" t="s">
        <v>56</v>
      </c>
      <c r="B92" s="10" t="s">
        <v>556</v>
      </c>
      <c r="G92" s="9" t="s">
        <v>226</v>
      </c>
      <c r="I92" s="9" t="s">
        <v>55</v>
      </c>
      <c r="J92" s="9" t="str">
        <f>AgencyPickList!A92</f>
        <v>Q1747</v>
      </c>
      <c r="K92" s="9" t="str">
        <f>AgencyPickList!B92</f>
        <v>Inclusion Visions</v>
      </c>
      <c r="L92" s="9" t="str">
        <f>AgencyPickList!C92</f>
        <v>H13B</v>
      </c>
      <c r="M92" s="9" t="str">
        <f>AgencyPickList!D92</f>
        <v>Bexley</v>
      </c>
      <c r="N92" s="9" t="str">
        <f>AgencyPickList!E92</f>
        <v>Q</v>
      </c>
      <c r="O92" s="9" t="str">
        <f t="shared" si="1"/>
        <v>Q1747 : Inclusion Visions</v>
      </c>
    </row>
    <row r="93" spans="1:15" x14ac:dyDescent="0.35">
      <c r="A93" s="9" t="s">
        <v>55</v>
      </c>
      <c r="B93" s="10" t="s">
        <v>556</v>
      </c>
      <c r="G93" s="9" t="s">
        <v>227</v>
      </c>
      <c r="I93" s="9" t="s">
        <v>27</v>
      </c>
      <c r="J93" s="9" t="str">
        <f>AgencyPickList!A93</f>
        <v>R0472</v>
      </c>
      <c r="K93" s="9" t="str">
        <f>AgencyPickList!B93</f>
        <v>Livingstone House</v>
      </c>
      <c r="L93" s="9" t="str">
        <f>AgencyPickList!C93</f>
        <v>H13B</v>
      </c>
      <c r="M93" s="9" t="str">
        <f>AgencyPickList!D93</f>
        <v>Bexley</v>
      </c>
      <c r="N93" s="9" t="str">
        <f>AgencyPickList!E93</f>
        <v>R</v>
      </c>
      <c r="O93" s="9" t="str">
        <f t="shared" si="1"/>
        <v>R0472 : Livingstone House</v>
      </c>
    </row>
    <row r="94" spans="1:15" x14ac:dyDescent="0.35">
      <c r="A94" s="9" t="s">
        <v>27</v>
      </c>
      <c r="B94" s="10" t="s">
        <v>560</v>
      </c>
      <c r="G94" s="9" t="s">
        <v>228</v>
      </c>
      <c r="I94" s="9" t="s">
        <v>123</v>
      </c>
      <c r="J94" s="9" t="str">
        <f>AgencyPickList!A94</f>
        <v>M0037</v>
      </c>
      <c r="K94" s="9" t="str">
        <f>AgencyPickList!B94</f>
        <v>Phoenix Futures Wirral Adult Services</v>
      </c>
      <c r="L94" s="9" t="str">
        <f>AgencyPickList!C94</f>
        <v>F05B</v>
      </c>
      <c r="M94" s="9" t="str">
        <f>AgencyPickList!D94</f>
        <v>Birmingham</v>
      </c>
      <c r="N94" s="9" t="str">
        <f>AgencyPickList!E94</f>
        <v>W</v>
      </c>
      <c r="O94" s="9" t="str">
        <f t="shared" si="1"/>
        <v>M0037 : Phoenix Futures Wirral Adult Services</v>
      </c>
    </row>
    <row r="95" spans="1:15" x14ac:dyDescent="0.35">
      <c r="A95" s="9" t="s">
        <v>123</v>
      </c>
      <c r="B95" s="10" t="s">
        <v>561</v>
      </c>
      <c r="G95" s="9" t="s">
        <v>229</v>
      </c>
      <c r="I95" s="9" t="s">
        <v>75</v>
      </c>
      <c r="J95" s="9" t="str">
        <f>AgencyPickList!A95</f>
        <v>M0189</v>
      </c>
      <c r="K95" s="9" t="str">
        <f>AgencyPickList!B95</f>
        <v>OASIS Recovery Communities Runcorn</v>
      </c>
      <c r="L95" s="9" t="str">
        <f>AgencyPickList!C95</f>
        <v>F05B</v>
      </c>
      <c r="M95" s="9" t="str">
        <f>AgencyPickList!D95</f>
        <v>Birmingham</v>
      </c>
      <c r="N95" s="9" t="str">
        <f>AgencyPickList!E95</f>
        <v>W</v>
      </c>
      <c r="O95" s="9" t="str">
        <f t="shared" si="1"/>
        <v>M0189 : OASIS Recovery Communities Runcorn</v>
      </c>
    </row>
    <row r="96" spans="1:15" x14ac:dyDescent="0.35">
      <c r="A96" s="9" t="s">
        <v>75</v>
      </c>
      <c r="B96" s="10" t="s">
        <v>557</v>
      </c>
      <c r="G96" s="9" t="s">
        <v>230</v>
      </c>
      <c r="I96" s="9" t="s">
        <v>139</v>
      </c>
      <c r="J96" s="9" t="str">
        <f>AgencyPickList!A96</f>
        <v>M0347</v>
      </c>
      <c r="K96" s="9" t="str">
        <f>AgencyPickList!B96</f>
        <v>Blackpool Horizon/Delphi Medical</v>
      </c>
      <c r="L96" s="9" t="str">
        <f>AgencyPickList!C96</f>
        <v>F05B</v>
      </c>
      <c r="M96" s="9" t="str">
        <f>AgencyPickList!D96</f>
        <v>Birmingham</v>
      </c>
      <c r="N96" s="9" t="str">
        <f>AgencyPickList!E96</f>
        <v>W</v>
      </c>
      <c r="O96" s="9" t="str">
        <f t="shared" si="1"/>
        <v>M0347 : Blackpool Horizon/Delphi Medical</v>
      </c>
    </row>
    <row r="97" spans="1:15" x14ac:dyDescent="0.35">
      <c r="A97" s="9" t="s">
        <v>139</v>
      </c>
      <c r="B97" s="10" t="s">
        <v>562</v>
      </c>
      <c r="G97" s="9" t="s">
        <v>231</v>
      </c>
      <c r="I97" s="9" t="s">
        <v>129</v>
      </c>
      <c r="J97" s="9" t="str">
        <f>AgencyPickList!A97</f>
        <v>M0357</v>
      </c>
      <c r="K97" s="9" t="str">
        <f>AgencyPickList!B97</f>
        <v>Parkland Place Lancashire</v>
      </c>
      <c r="L97" s="9" t="str">
        <f>AgencyPickList!C97</f>
        <v>F05B</v>
      </c>
      <c r="M97" s="9" t="str">
        <f>AgencyPickList!D97</f>
        <v>Birmingham</v>
      </c>
      <c r="N97" s="9" t="str">
        <f>AgencyPickList!E97</f>
        <v>W</v>
      </c>
      <c r="O97" s="9" t="str">
        <f t="shared" si="1"/>
        <v>M0357 : Parkland Place Lancashire</v>
      </c>
    </row>
    <row r="98" spans="1:15" x14ac:dyDescent="0.35">
      <c r="A98" s="9" t="s">
        <v>129</v>
      </c>
      <c r="B98" s="10" t="s">
        <v>561</v>
      </c>
      <c r="G98" s="9" t="s">
        <v>232</v>
      </c>
      <c r="I98" s="9" t="s">
        <v>116</v>
      </c>
      <c r="J98" s="9" t="str">
        <f>AgencyPickList!A98</f>
        <v>M0375</v>
      </c>
      <c r="K98" s="9" t="str">
        <f>AgencyPickList!B98</f>
        <v>Cumbria Addictions Service (Humankind)</v>
      </c>
      <c r="L98" s="9" t="str">
        <f>AgencyPickList!C98</f>
        <v>F05B</v>
      </c>
      <c r="M98" s="9" t="str">
        <f>AgencyPickList!D98</f>
        <v>Birmingham</v>
      </c>
      <c r="N98" s="9" t="str">
        <f>AgencyPickList!E98</f>
        <v>W</v>
      </c>
      <c r="O98" s="9" t="str">
        <f t="shared" si="1"/>
        <v>M0375 : Cumbria Addictions Service (Humankind)</v>
      </c>
    </row>
    <row r="99" spans="1:15" x14ac:dyDescent="0.35">
      <c r="A99" s="9" t="s">
        <v>116</v>
      </c>
      <c r="B99" s="10" t="s">
        <v>561</v>
      </c>
      <c r="G99" s="9" t="s">
        <v>233</v>
      </c>
      <c r="I99" s="9" t="s">
        <v>91</v>
      </c>
      <c r="J99" s="9" t="str">
        <f>AgencyPickList!A99</f>
        <v>P1076</v>
      </c>
      <c r="K99" s="9" t="str">
        <f>AgencyPickList!B99</f>
        <v>Oxfordshire Roads to Recovery</v>
      </c>
      <c r="L99" s="9" t="str">
        <f>AgencyPickList!C99</f>
        <v>F05B</v>
      </c>
      <c r="M99" s="9" t="str">
        <f>AgencyPickList!D99</f>
        <v>Birmingham</v>
      </c>
      <c r="N99" s="9" t="str">
        <f>AgencyPickList!E99</f>
        <v>P</v>
      </c>
      <c r="O99" s="9" t="str">
        <f t="shared" si="1"/>
        <v>P1076 : Oxfordshire Roads to Recovery</v>
      </c>
    </row>
    <row r="100" spans="1:15" x14ac:dyDescent="0.35">
      <c r="A100" s="9" t="s">
        <v>91</v>
      </c>
      <c r="B100" s="10" t="s">
        <v>558</v>
      </c>
      <c r="G100" s="9" t="s">
        <v>234</v>
      </c>
      <c r="I100" s="9" t="s">
        <v>7</v>
      </c>
      <c r="J100" s="9" t="str">
        <f>AgencyPickList!A100</f>
        <v>P1102</v>
      </c>
      <c r="K100" s="9" t="str">
        <f>AgencyPickList!B100</f>
        <v>One Recovery Bucks</v>
      </c>
      <c r="L100" s="9" t="str">
        <f>AgencyPickList!C100</f>
        <v>F05B</v>
      </c>
      <c r="M100" s="9" t="str">
        <f>AgencyPickList!D100</f>
        <v>Birmingham</v>
      </c>
      <c r="N100" s="9" t="str">
        <f>AgencyPickList!E100</f>
        <v>P</v>
      </c>
      <c r="O100" s="9" t="str">
        <f t="shared" si="1"/>
        <v>P1102 : One Recovery Bucks</v>
      </c>
    </row>
    <row r="101" spans="1:15" x14ac:dyDescent="0.35">
      <c r="A101" s="9" t="s">
        <v>7</v>
      </c>
      <c r="B101" s="10" t="s">
        <v>559</v>
      </c>
      <c r="G101" s="9" t="s">
        <v>235</v>
      </c>
      <c r="I101" s="9" t="s">
        <v>107</v>
      </c>
      <c r="J101" s="9" t="str">
        <f>AgencyPickList!A101</f>
        <v>Q1647</v>
      </c>
      <c r="K101" s="9" t="str">
        <f>AgencyPickList!B101</f>
        <v>Via - Passmores House</v>
      </c>
      <c r="L101" s="9" t="str">
        <f>AgencyPickList!C101</f>
        <v>F05B</v>
      </c>
      <c r="M101" s="9" t="str">
        <f>AgencyPickList!D101</f>
        <v>Birmingham</v>
      </c>
      <c r="N101" s="9" t="str">
        <f>AgencyPickList!E101</f>
        <v>Q</v>
      </c>
      <c r="O101" s="9" t="str">
        <f t="shared" si="1"/>
        <v>Q1647 : Via - Passmores House</v>
      </c>
    </row>
    <row r="102" spans="1:15" x14ac:dyDescent="0.35">
      <c r="A102" s="9" t="s">
        <v>107</v>
      </c>
      <c r="B102" s="10" t="s">
        <v>558</v>
      </c>
      <c r="G102" s="9" t="s">
        <v>236</v>
      </c>
      <c r="I102" s="9" t="s">
        <v>23</v>
      </c>
      <c r="J102" s="9" t="str">
        <f>AgencyPickList!A102</f>
        <v>Q1734</v>
      </c>
      <c r="K102" s="9" t="str">
        <f>AgencyPickList!B102</f>
        <v>Suffolk Recovery Service - Ipswich</v>
      </c>
      <c r="L102" s="9" t="str">
        <f>AgencyPickList!C102</f>
        <v>F05B</v>
      </c>
      <c r="M102" s="9" t="str">
        <f>AgencyPickList!D102</f>
        <v>Birmingham</v>
      </c>
      <c r="N102" s="9" t="str">
        <f>AgencyPickList!E102</f>
        <v>Q</v>
      </c>
      <c r="O102" s="9" t="str">
        <f t="shared" si="1"/>
        <v>Q1734 : Suffolk Recovery Service - Ipswich</v>
      </c>
    </row>
    <row r="103" spans="1:15" x14ac:dyDescent="0.35">
      <c r="A103" s="9" t="s">
        <v>23</v>
      </c>
      <c r="B103" s="10" t="s">
        <v>560</v>
      </c>
      <c r="G103" s="9" t="s">
        <v>237</v>
      </c>
      <c r="I103" s="9" t="s">
        <v>49</v>
      </c>
      <c r="J103" s="9" t="str">
        <f>AgencyPickList!A103</f>
        <v>Q1740</v>
      </c>
      <c r="K103" s="9" t="str">
        <f>AgencyPickList!B103</f>
        <v>Bedford Borough Integrated Drug and Alcohol Service</v>
      </c>
      <c r="L103" s="9" t="str">
        <f>AgencyPickList!C103</f>
        <v>F05B</v>
      </c>
      <c r="M103" s="9" t="str">
        <f>AgencyPickList!D103</f>
        <v>Birmingham</v>
      </c>
      <c r="N103" s="9" t="str">
        <f>AgencyPickList!E103</f>
        <v>Q</v>
      </c>
      <c r="O103" s="9" t="str">
        <f t="shared" si="1"/>
        <v>Q1740 : Bedford Borough Integrated Drug and Alcohol Service</v>
      </c>
    </row>
    <row r="104" spans="1:15" x14ac:dyDescent="0.35">
      <c r="A104" s="9" t="s">
        <v>49</v>
      </c>
      <c r="B104" s="10" t="s">
        <v>564</v>
      </c>
      <c r="G104" s="9" t="s">
        <v>238</v>
      </c>
      <c r="I104" s="9" t="s">
        <v>52</v>
      </c>
      <c r="J104" s="9" t="str">
        <f>AgencyPickList!A104</f>
        <v>R0092</v>
      </c>
      <c r="K104" s="9" t="str">
        <f>AgencyPickList!B104</f>
        <v>BAC O'Connor</v>
      </c>
      <c r="L104" s="9" t="str">
        <f>AgencyPickList!C104</f>
        <v>F05B</v>
      </c>
      <c r="M104" s="9" t="str">
        <f>AgencyPickList!D104</f>
        <v>Birmingham</v>
      </c>
      <c r="N104" s="9" t="str">
        <f>AgencyPickList!E104</f>
        <v>R</v>
      </c>
      <c r="O104" s="9" t="str">
        <f t="shared" si="1"/>
        <v>R0092 : BAC O'Connor</v>
      </c>
    </row>
    <row r="105" spans="1:15" x14ac:dyDescent="0.35">
      <c r="A105" s="9" t="s">
        <v>52</v>
      </c>
      <c r="B105" s="10" t="s">
        <v>556</v>
      </c>
      <c r="G105" s="9" t="s">
        <v>239</v>
      </c>
      <c r="I105" s="9" t="s">
        <v>15</v>
      </c>
      <c r="J105" s="9" t="str">
        <f>AgencyPickList!A105</f>
        <v>R0468</v>
      </c>
      <c r="K105" s="9" t="str">
        <f>AgencyPickList!B105</f>
        <v>Recovery Wolverhampton (Adult)</v>
      </c>
      <c r="L105" s="9" t="str">
        <f>AgencyPickList!C105</f>
        <v>F05B</v>
      </c>
      <c r="M105" s="9" t="str">
        <f>AgencyPickList!D105</f>
        <v>Birmingham</v>
      </c>
      <c r="N105" s="9" t="str">
        <f>AgencyPickList!E105</f>
        <v>R</v>
      </c>
      <c r="O105" s="9" t="str">
        <f t="shared" si="1"/>
        <v>R0468 : Recovery Wolverhampton (Adult)</v>
      </c>
    </row>
    <row r="106" spans="1:15" x14ac:dyDescent="0.35">
      <c r="A106" s="9" t="s">
        <v>15</v>
      </c>
      <c r="B106" s="10" t="s">
        <v>560</v>
      </c>
      <c r="G106" s="9" t="s">
        <v>240</v>
      </c>
      <c r="I106" s="9" t="s">
        <v>67</v>
      </c>
      <c r="J106" s="9" t="str">
        <f>AgencyPickList!A106</f>
        <v>R0472</v>
      </c>
      <c r="K106" s="9" t="str">
        <f>AgencyPickList!B106</f>
        <v>Livingstone House</v>
      </c>
      <c r="L106" s="9" t="str">
        <f>AgencyPickList!C106</f>
        <v>F05B</v>
      </c>
      <c r="M106" s="9" t="str">
        <f>AgencyPickList!D106</f>
        <v>Birmingham</v>
      </c>
      <c r="N106" s="9" t="str">
        <f>AgencyPickList!E106</f>
        <v>R</v>
      </c>
      <c r="O106" s="9" t="str">
        <f t="shared" si="1"/>
        <v>R0472 : Livingstone House</v>
      </c>
    </row>
    <row r="107" spans="1:15" x14ac:dyDescent="0.35">
      <c r="A107" s="9" t="s">
        <v>67</v>
      </c>
      <c r="B107" s="10" t="s">
        <v>563</v>
      </c>
      <c r="G107" s="9" t="s">
        <v>241</v>
      </c>
      <c r="I107" s="9" t="s">
        <v>33</v>
      </c>
      <c r="J107" s="9" t="str">
        <f>AgencyPickList!A107</f>
        <v>R0473</v>
      </c>
      <c r="K107" s="9" t="str">
        <f>AgencyPickList!B107</f>
        <v>IRiS</v>
      </c>
      <c r="L107" s="9" t="str">
        <f>AgencyPickList!C107</f>
        <v>F05B</v>
      </c>
      <c r="M107" s="9" t="str">
        <f>AgencyPickList!D107</f>
        <v>Birmingham</v>
      </c>
      <c r="N107" s="9" t="str">
        <f>AgencyPickList!E107</f>
        <v>R</v>
      </c>
      <c r="O107" s="9" t="str">
        <f t="shared" si="1"/>
        <v>R0473 : IRiS</v>
      </c>
    </row>
    <row r="108" spans="1:15" x14ac:dyDescent="0.35">
      <c r="A108" s="9" t="s">
        <v>33</v>
      </c>
      <c r="B108" s="10" t="s">
        <v>560</v>
      </c>
      <c r="G108" s="9" t="s">
        <v>242</v>
      </c>
      <c r="I108" s="9" t="s">
        <v>45</v>
      </c>
      <c r="J108" s="9" t="str">
        <f>AgencyPickList!A108</f>
        <v>R0475</v>
      </c>
      <c r="K108" s="9" t="str">
        <f>AgencyPickList!B108</f>
        <v>Aquarius Birmingham YP</v>
      </c>
      <c r="L108" s="9" t="str">
        <f>AgencyPickList!C108</f>
        <v>F05B</v>
      </c>
      <c r="M108" s="9" t="str">
        <f>AgencyPickList!D108</f>
        <v>Birmingham</v>
      </c>
      <c r="N108" s="9" t="str">
        <f>AgencyPickList!E108</f>
        <v>R</v>
      </c>
      <c r="O108" s="9" t="str">
        <f t="shared" si="1"/>
        <v>R0475 : Aquarius Birmingham YP</v>
      </c>
    </row>
    <row r="109" spans="1:15" x14ac:dyDescent="0.35">
      <c r="A109" s="9" t="s">
        <v>45</v>
      </c>
      <c r="B109" s="10" t="s">
        <v>564</v>
      </c>
      <c r="G109" s="9" t="s">
        <v>243</v>
      </c>
      <c r="I109" s="9" t="s">
        <v>59</v>
      </c>
      <c r="J109" s="9" t="str">
        <f>AgencyPickList!A109</f>
        <v>R0479</v>
      </c>
      <c r="K109" s="9" t="str">
        <f>AgencyPickList!B109</f>
        <v>Staffordshire Inpatients</v>
      </c>
      <c r="L109" s="9" t="str">
        <f>AgencyPickList!C109</f>
        <v>F05B</v>
      </c>
      <c r="M109" s="9" t="str">
        <f>AgencyPickList!D109</f>
        <v>Birmingham</v>
      </c>
      <c r="N109" s="9" t="str">
        <f>AgencyPickList!E109</f>
        <v>R</v>
      </c>
      <c r="O109" s="9" t="str">
        <f t="shared" si="1"/>
        <v>R0479 : Staffordshire Inpatients</v>
      </c>
    </row>
    <row r="110" spans="1:15" x14ac:dyDescent="0.35">
      <c r="A110" s="9" t="s">
        <v>59</v>
      </c>
      <c r="B110" s="10" t="s">
        <v>563</v>
      </c>
      <c r="G110" s="9" t="s">
        <v>244</v>
      </c>
      <c r="I110" s="9" t="s">
        <v>117</v>
      </c>
      <c r="J110" s="9" t="str">
        <f>AgencyPickList!A110</f>
        <v>R0480</v>
      </c>
      <c r="K110" s="9" t="str">
        <f>AgencyPickList!B110</f>
        <v>SIAS (Adult)</v>
      </c>
      <c r="L110" s="9" t="str">
        <f>AgencyPickList!C110</f>
        <v>F05B</v>
      </c>
      <c r="M110" s="9" t="str">
        <f>AgencyPickList!D110</f>
        <v>Birmingham</v>
      </c>
      <c r="N110" s="9" t="str">
        <f>AgencyPickList!E110</f>
        <v>R</v>
      </c>
      <c r="O110" s="9" t="str">
        <f t="shared" si="1"/>
        <v>R0480 : SIAS (Adult)</v>
      </c>
    </row>
    <row r="111" spans="1:15" x14ac:dyDescent="0.35">
      <c r="A111" s="9" t="s">
        <v>117</v>
      </c>
      <c r="B111" s="10" t="s">
        <v>561</v>
      </c>
      <c r="G111" s="9" t="s">
        <v>245</v>
      </c>
      <c r="I111" s="9" t="s">
        <v>68</v>
      </c>
      <c r="J111" s="9" t="str">
        <f>AgencyPickList!A111</f>
        <v>R0482</v>
      </c>
      <c r="K111" s="9" t="str">
        <f>AgencyPickList!B111</f>
        <v>CGL Birmingham ROR - Edgbaston/Hall Green</v>
      </c>
      <c r="L111" s="9" t="str">
        <f>AgencyPickList!C111</f>
        <v>F05B</v>
      </c>
      <c r="M111" s="9" t="str">
        <f>AgencyPickList!D111</f>
        <v>Birmingham</v>
      </c>
      <c r="N111" s="9" t="str">
        <f>AgencyPickList!E111</f>
        <v>R</v>
      </c>
      <c r="O111" s="9" t="str">
        <f t="shared" si="1"/>
        <v>R0482 : CGL Birmingham ROR - Edgbaston/Hall Green</v>
      </c>
    </row>
    <row r="112" spans="1:15" x14ac:dyDescent="0.35">
      <c r="A112" s="9" t="s">
        <v>68</v>
      </c>
      <c r="B112" s="10" t="s">
        <v>563</v>
      </c>
      <c r="G112" s="9" t="s">
        <v>246</v>
      </c>
      <c r="I112" s="9" t="s">
        <v>145</v>
      </c>
      <c r="J112" s="9" t="str">
        <f>AgencyPickList!A112</f>
        <v>R0483</v>
      </c>
      <c r="K112" s="9" t="str">
        <f>AgencyPickList!B112</f>
        <v>CGL Birmingham ROR - Hodge Hill/Yardley</v>
      </c>
      <c r="L112" s="9" t="str">
        <f>AgencyPickList!C112</f>
        <v>F05B</v>
      </c>
      <c r="M112" s="9" t="str">
        <f>AgencyPickList!D112</f>
        <v>Birmingham</v>
      </c>
      <c r="N112" s="9" t="str">
        <f>AgencyPickList!E112</f>
        <v>R</v>
      </c>
      <c r="O112" s="9" t="str">
        <f t="shared" si="1"/>
        <v>R0483 : CGL Birmingham ROR - Hodge Hill/Yardley</v>
      </c>
    </row>
    <row r="113" spans="1:15" x14ac:dyDescent="0.35">
      <c r="A113" s="9" t="s">
        <v>145</v>
      </c>
      <c r="B113" s="10" t="s">
        <v>562</v>
      </c>
      <c r="G113" s="9" t="s">
        <v>247</v>
      </c>
      <c r="I113" s="9" t="s">
        <v>135</v>
      </c>
      <c r="J113" s="9" t="str">
        <f>AgencyPickList!A113</f>
        <v>R0484</v>
      </c>
      <c r="K113" s="9" t="str">
        <f>AgencyPickList!B113</f>
        <v>CGL Birmingham ROR - Perry Barr/Ladywood</v>
      </c>
      <c r="L113" s="9" t="str">
        <f>AgencyPickList!C113</f>
        <v>F05B</v>
      </c>
      <c r="M113" s="9" t="str">
        <f>AgencyPickList!D113</f>
        <v>Birmingham</v>
      </c>
      <c r="N113" s="9" t="str">
        <f>AgencyPickList!E113</f>
        <v>R</v>
      </c>
      <c r="O113" s="9" t="str">
        <f t="shared" si="1"/>
        <v>R0484 : CGL Birmingham ROR - Perry Barr/Ladywood</v>
      </c>
    </row>
    <row r="114" spans="1:15" x14ac:dyDescent="0.35">
      <c r="A114" s="9" t="s">
        <v>135</v>
      </c>
      <c r="B114" s="10" t="s">
        <v>562</v>
      </c>
      <c r="G114" s="9" t="s">
        <v>248</v>
      </c>
      <c r="I114" s="9" t="s">
        <v>13</v>
      </c>
      <c r="J114" s="9" t="str">
        <f>AgencyPickList!A114</f>
        <v>R0485</v>
      </c>
      <c r="K114" s="9" t="str">
        <f>AgencyPickList!B114</f>
        <v>CGL Birmingham ROR - Selly Oak/Northfield</v>
      </c>
      <c r="L114" s="9" t="str">
        <f>AgencyPickList!C114</f>
        <v>F05B</v>
      </c>
      <c r="M114" s="9" t="str">
        <f>AgencyPickList!D114</f>
        <v>Birmingham</v>
      </c>
      <c r="N114" s="9" t="str">
        <f>AgencyPickList!E114</f>
        <v>R</v>
      </c>
      <c r="O114" s="9" t="str">
        <f t="shared" si="1"/>
        <v>R0485 : CGL Birmingham ROR - Selly Oak/Northfield</v>
      </c>
    </row>
    <row r="115" spans="1:15" x14ac:dyDescent="0.35">
      <c r="A115" s="9" t="s">
        <v>13</v>
      </c>
      <c r="B115" s="10" t="s">
        <v>559</v>
      </c>
      <c r="G115" s="9" t="s">
        <v>249</v>
      </c>
      <c r="I115" s="9" t="s">
        <v>130</v>
      </c>
      <c r="J115" s="9" t="str">
        <f>AgencyPickList!A115</f>
        <v>R0486</v>
      </c>
      <c r="K115" s="9" t="str">
        <f>AgencyPickList!B115</f>
        <v>CGL Birmingham ROR - Sutton Coldfield/Erdington</v>
      </c>
      <c r="L115" s="9" t="str">
        <f>AgencyPickList!C115</f>
        <v>F05B</v>
      </c>
      <c r="M115" s="9" t="str">
        <f>AgencyPickList!D115</f>
        <v>Birmingham</v>
      </c>
      <c r="N115" s="9" t="str">
        <f>AgencyPickList!E115</f>
        <v>R</v>
      </c>
      <c r="O115" s="9" t="str">
        <f t="shared" si="1"/>
        <v>R0486 : CGL Birmingham ROR - Sutton Coldfield/Erdington</v>
      </c>
    </row>
    <row r="116" spans="1:15" x14ac:dyDescent="0.35">
      <c r="A116" s="9" t="s">
        <v>130</v>
      </c>
      <c r="B116" s="10" t="s">
        <v>561</v>
      </c>
      <c r="G116" s="9" t="s">
        <v>250</v>
      </c>
      <c r="I116" s="9" t="s">
        <v>77</v>
      </c>
      <c r="J116" s="9" t="str">
        <f>AgencyPickList!A116</f>
        <v>R0487</v>
      </c>
      <c r="K116" s="9" t="str">
        <f>AgencyPickList!B116</f>
        <v>CGL Birmingham ROR - Park House</v>
      </c>
      <c r="L116" s="9" t="str">
        <f>AgencyPickList!C116</f>
        <v>F05B</v>
      </c>
      <c r="M116" s="9" t="str">
        <f>AgencyPickList!D116</f>
        <v>Birmingham</v>
      </c>
      <c r="N116" s="9" t="str">
        <f>AgencyPickList!E116</f>
        <v>R</v>
      </c>
      <c r="O116" s="9" t="str">
        <f t="shared" si="1"/>
        <v>R0487 : CGL Birmingham ROR - Park House</v>
      </c>
    </row>
    <row r="117" spans="1:15" x14ac:dyDescent="0.35">
      <c r="A117" s="9" t="s">
        <v>77</v>
      </c>
      <c r="B117" s="10" t="s">
        <v>557</v>
      </c>
      <c r="G117" s="9" t="s">
        <v>251</v>
      </c>
      <c r="I117" s="9" t="s">
        <v>90</v>
      </c>
      <c r="J117" s="9" t="str">
        <f>AgencyPickList!A117</f>
        <v>R0488</v>
      </c>
      <c r="K117" s="9" t="str">
        <f>AgencyPickList!B117</f>
        <v>Worcestershire Recovery Partnership (Adult)</v>
      </c>
      <c r="L117" s="9" t="str">
        <f>AgencyPickList!C117</f>
        <v>F05B</v>
      </c>
      <c r="M117" s="9" t="str">
        <f>AgencyPickList!D117</f>
        <v>Birmingham</v>
      </c>
      <c r="N117" s="9" t="str">
        <f>AgencyPickList!E117</f>
        <v>R</v>
      </c>
      <c r="O117" s="9" t="str">
        <f t="shared" si="1"/>
        <v>R0488 : Worcestershire Recovery Partnership (Adult)</v>
      </c>
    </row>
    <row r="118" spans="1:15" x14ac:dyDescent="0.35">
      <c r="A118" s="9" t="s">
        <v>90</v>
      </c>
      <c r="B118" s="10" t="s">
        <v>558</v>
      </c>
      <c r="G118" s="9" t="s">
        <v>252</v>
      </c>
      <c r="I118" s="9" t="s">
        <v>24</v>
      </c>
      <c r="J118" s="9" t="str">
        <f>AgencyPickList!A118</f>
        <v>R0490</v>
      </c>
      <c r="K118" s="9" t="str">
        <f>AgencyPickList!B118</f>
        <v>New Leaf Recovery</v>
      </c>
      <c r="L118" s="9" t="str">
        <f>AgencyPickList!C118</f>
        <v>F05B</v>
      </c>
      <c r="M118" s="9" t="str">
        <f>AgencyPickList!D118</f>
        <v>Birmingham</v>
      </c>
      <c r="N118" s="9" t="str">
        <f>AgencyPickList!E118</f>
        <v>R</v>
      </c>
      <c r="O118" s="9" t="str">
        <f t="shared" si="1"/>
        <v>R0490 : New Leaf Recovery</v>
      </c>
    </row>
    <row r="119" spans="1:15" x14ac:dyDescent="0.35">
      <c r="A119" s="9" t="s">
        <v>24</v>
      </c>
      <c r="B119" s="10" t="s">
        <v>560</v>
      </c>
      <c r="G119" s="9" t="s">
        <v>253</v>
      </c>
      <c r="I119" s="9" t="s">
        <v>61</v>
      </c>
      <c r="J119" s="9" t="str">
        <f>AgencyPickList!A119</f>
        <v>R0507</v>
      </c>
      <c r="K119" s="9" t="str">
        <f>AgencyPickList!B119</f>
        <v>Inclusion Telford Adult Service (Telford STARS)</v>
      </c>
      <c r="L119" s="9" t="str">
        <f>AgencyPickList!C119</f>
        <v>F05B</v>
      </c>
      <c r="M119" s="9" t="str">
        <f>AgencyPickList!D119</f>
        <v>Birmingham</v>
      </c>
      <c r="N119" s="9" t="str">
        <f>AgencyPickList!E119</f>
        <v>R</v>
      </c>
      <c r="O119" s="9" t="str">
        <f t="shared" si="1"/>
        <v>R0507 : Inclusion Telford Adult Service (Telford STARS)</v>
      </c>
    </row>
    <row r="120" spans="1:15" x14ac:dyDescent="0.35">
      <c r="A120" s="9" t="s">
        <v>61</v>
      </c>
      <c r="B120" s="10" t="s">
        <v>563</v>
      </c>
      <c r="G120" s="9" t="s">
        <v>254</v>
      </c>
      <c r="I120" s="9" t="s">
        <v>34</v>
      </c>
      <c r="J120" s="9" t="str">
        <f>AgencyPickList!A120</f>
        <v>R0510</v>
      </c>
      <c r="K120" s="9" t="str">
        <f>AgencyPickList!B120</f>
        <v>CGL Warwickshire Services</v>
      </c>
      <c r="L120" s="9" t="str">
        <f>AgencyPickList!C120</f>
        <v>F05B</v>
      </c>
      <c r="M120" s="9" t="str">
        <f>AgencyPickList!D120</f>
        <v>Birmingham</v>
      </c>
      <c r="N120" s="9" t="str">
        <f>AgencyPickList!E120</f>
        <v>R</v>
      </c>
      <c r="O120" s="9" t="str">
        <f t="shared" si="1"/>
        <v>R0510 : CGL Warwickshire Services</v>
      </c>
    </row>
    <row r="121" spans="1:15" x14ac:dyDescent="0.35">
      <c r="A121" s="9" t="s">
        <v>34</v>
      </c>
      <c r="B121" s="10" t="s">
        <v>560</v>
      </c>
      <c r="G121" s="9" t="s">
        <v>255</v>
      </c>
      <c r="I121" s="9" t="s">
        <v>524</v>
      </c>
      <c r="J121" s="9" t="str">
        <f>AgencyPickList!A121</f>
        <v>R0512</v>
      </c>
      <c r="K121" s="9" t="str">
        <f>AgencyPickList!B121</f>
        <v>Humankind Staffordshire</v>
      </c>
      <c r="L121" s="9" t="str">
        <f>AgencyPickList!C121</f>
        <v>F05B</v>
      </c>
      <c r="M121" s="9" t="str">
        <f>AgencyPickList!D121</f>
        <v>Birmingham</v>
      </c>
      <c r="N121" s="9" t="str">
        <f>AgencyPickList!E121</f>
        <v>R</v>
      </c>
      <c r="O121" s="9" t="str">
        <f t="shared" si="1"/>
        <v>R0512 : Humankind Staffordshire</v>
      </c>
    </row>
    <row r="122" spans="1:15" x14ac:dyDescent="0.35">
      <c r="A122" s="9" t="s">
        <v>524</v>
      </c>
      <c r="B122" s="10" t="s">
        <v>559</v>
      </c>
      <c r="G122" s="9" t="s">
        <v>256</v>
      </c>
      <c r="I122" s="9" t="s">
        <v>62</v>
      </c>
      <c r="J122" s="9" t="str">
        <f>AgencyPickList!A122</f>
        <v>R0518</v>
      </c>
      <c r="K122" s="9" t="str">
        <f>AgencyPickList!B122</f>
        <v>MPFT Adult - Staffordshire</v>
      </c>
      <c r="L122" s="9" t="str">
        <f>AgencyPickList!C122</f>
        <v>F05B</v>
      </c>
      <c r="M122" s="9" t="str">
        <f>AgencyPickList!D122</f>
        <v>Birmingham</v>
      </c>
      <c r="N122" s="9" t="str">
        <f>AgencyPickList!E122</f>
        <v>R</v>
      </c>
      <c r="O122" s="9" t="str">
        <f t="shared" si="1"/>
        <v>R0518 : MPFT Adult - Staffordshire</v>
      </c>
    </row>
    <row r="123" spans="1:15" x14ac:dyDescent="0.35">
      <c r="A123" s="9" t="s">
        <v>62</v>
      </c>
      <c r="B123" s="10" t="s">
        <v>563</v>
      </c>
      <c r="G123" s="9" t="s">
        <v>257</v>
      </c>
      <c r="I123" s="9" t="s">
        <v>81</v>
      </c>
      <c r="J123" s="9" t="str">
        <f>AgencyPickList!A123</f>
        <v>SD303</v>
      </c>
      <c r="K123" s="9" t="str">
        <f>AgencyPickList!B123</f>
        <v>BOSENCE FARM COMMUNITY LTD</v>
      </c>
      <c r="L123" s="9" t="str">
        <f>AgencyPickList!C123</f>
        <v>F05B</v>
      </c>
      <c r="M123" s="9" t="str">
        <f>AgencyPickList!D123</f>
        <v>Birmingham</v>
      </c>
      <c r="N123" s="9" t="str">
        <f>AgencyPickList!E123</f>
        <v>S</v>
      </c>
      <c r="O123" s="9" t="str">
        <f t="shared" si="1"/>
        <v>SD303 : BOSENCE FARM COMMUNITY LTD</v>
      </c>
    </row>
    <row r="124" spans="1:15" x14ac:dyDescent="0.35">
      <c r="A124" s="9" t="s">
        <v>81</v>
      </c>
      <c r="B124" s="10" t="s">
        <v>557</v>
      </c>
      <c r="G124" s="9" t="s">
        <v>258</v>
      </c>
      <c r="I124" s="9" t="s">
        <v>14</v>
      </c>
      <c r="J124" s="9" t="str">
        <f>AgencyPickList!A124</f>
        <v>SG309</v>
      </c>
      <c r="K124" s="9" t="str">
        <f>AgencyPickList!B124</f>
        <v>THE NELSON TRUST</v>
      </c>
      <c r="L124" s="9" t="str">
        <f>AgencyPickList!C124</f>
        <v>F05B</v>
      </c>
      <c r="M124" s="9" t="str">
        <f>AgencyPickList!D124</f>
        <v>Birmingham</v>
      </c>
      <c r="N124" s="9" t="str">
        <f>AgencyPickList!E124</f>
        <v>S</v>
      </c>
      <c r="O124" s="9" t="str">
        <f t="shared" si="1"/>
        <v>SG309 : THE NELSON TRUST</v>
      </c>
    </row>
    <row r="125" spans="1:15" x14ac:dyDescent="0.35">
      <c r="A125" s="9" t="s">
        <v>14</v>
      </c>
      <c r="B125" s="10" t="s">
        <v>559</v>
      </c>
      <c r="G125" s="9" t="s">
        <v>496</v>
      </c>
      <c r="I125" s="9" t="s">
        <v>132</v>
      </c>
      <c r="J125" s="9" t="str">
        <f>AgencyPickList!A125</f>
        <v>SJ207</v>
      </c>
      <c r="K125" s="9" t="str">
        <f>AgencyPickList!B125</f>
        <v>Western Counselling</v>
      </c>
      <c r="L125" s="9" t="str">
        <f>AgencyPickList!C125</f>
        <v>F05B</v>
      </c>
      <c r="M125" s="9" t="str">
        <f>AgencyPickList!D125</f>
        <v>Birmingham</v>
      </c>
      <c r="N125" s="9" t="str">
        <f>AgencyPickList!E125</f>
        <v>S</v>
      </c>
      <c r="O125" s="9" t="str">
        <f t="shared" si="1"/>
        <v>SJ207 : Western Counselling</v>
      </c>
    </row>
    <row r="126" spans="1:15" x14ac:dyDescent="0.35">
      <c r="A126" s="9" t="s">
        <v>132</v>
      </c>
      <c r="B126" s="10" t="s">
        <v>561</v>
      </c>
      <c r="G126" s="9" t="s">
        <v>497</v>
      </c>
      <c r="I126" s="9" t="s">
        <v>108</v>
      </c>
      <c r="J126" s="9" t="str">
        <f>AgencyPickList!A126</f>
        <v>SJ209</v>
      </c>
      <c r="K126" s="9" t="str">
        <f>AgencyPickList!B126</f>
        <v>We Are With You North Somerset</v>
      </c>
      <c r="L126" s="9" t="str">
        <f>AgencyPickList!C126</f>
        <v>F05B</v>
      </c>
      <c r="M126" s="9" t="str">
        <f>AgencyPickList!D126</f>
        <v>Birmingham</v>
      </c>
      <c r="N126" s="9" t="str">
        <f>AgencyPickList!E126</f>
        <v>S</v>
      </c>
      <c r="O126" s="9" t="str">
        <f t="shared" si="1"/>
        <v>SJ209 : We Are With You North Somerset</v>
      </c>
    </row>
    <row r="127" spans="1:15" x14ac:dyDescent="0.35">
      <c r="A127" s="9" t="s">
        <v>108</v>
      </c>
      <c r="B127" s="10" t="s">
        <v>558</v>
      </c>
      <c r="G127" s="9" t="s">
        <v>504</v>
      </c>
      <c r="I127" s="9" t="s">
        <v>141</v>
      </c>
      <c r="J127" s="9" t="str">
        <f>AgencyPickList!A127</f>
        <v>SJ302</v>
      </c>
      <c r="K127" s="9" t="str">
        <f>AgencyPickList!B127</f>
        <v>BROADWAY LODGE</v>
      </c>
      <c r="L127" s="9" t="str">
        <f>AgencyPickList!C127</f>
        <v>F05B</v>
      </c>
      <c r="M127" s="9" t="str">
        <f>AgencyPickList!D127</f>
        <v>Birmingham</v>
      </c>
      <c r="N127" s="9" t="str">
        <f>AgencyPickList!E127</f>
        <v>S</v>
      </c>
      <c r="O127" s="9" t="str">
        <f t="shared" si="1"/>
        <v>SJ302 : BROADWAY LODGE</v>
      </c>
    </row>
    <row r="128" spans="1:15" x14ac:dyDescent="0.35">
      <c r="A128" s="9" t="s">
        <v>141</v>
      </c>
      <c r="B128" s="10" t="s">
        <v>562</v>
      </c>
      <c r="G128" s="9" t="s">
        <v>505</v>
      </c>
      <c r="I128" s="9" t="s">
        <v>26</v>
      </c>
      <c r="J128" s="9" t="str">
        <f>AgencyPickList!A128</f>
        <v>SL205</v>
      </c>
      <c r="K128" s="9" t="str">
        <f>AgencyPickList!B128</f>
        <v>PostScript360</v>
      </c>
      <c r="L128" s="9" t="str">
        <f>AgencyPickList!C128</f>
        <v>F05B</v>
      </c>
      <c r="M128" s="9" t="str">
        <f>AgencyPickList!D128</f>
        <v>Birmingham</v>
      </c>
      <c r="N128" s="9" t="str">
        <f>AgencyPickList!E128</f>
        <v>S</v>
      </c>
      <c r="O128" s="9" t="str">
        <f t="shared" si="1"/>
        <v>SL205 : PostScript360</v>
      </c>
    </row>
    <row r="129" spans="1:15" x14ac:dyDescent="0.35">
      <c r="A129" s="9" t="s">
        <v>26</v>
      </c>
      <c r="B129" s="10" t="s">
        <v>560</v>
      </c>
      <c r="G129" s="9" t="s">
        <v>507</v>
      </c>
      <c r="I129" s="9" t="s">
        <v>60</v>
      </c>
      <c r="J129" s="9" t="str">
        <f>AgencyPickList!A129</f>
        <v>SO203</v>
      </c>
      <c r="K129" s="9" t="str">
        <f>AgencyPickList!B129</f>
        <v>Forward Trust - Clouds House</v>
      </c>
      <c r="L129" s="9" t="str">
        <f>AgencyPickList!C129</f>
        <v>F05B</v>
      </c>
      <c r="M129" s="9" t="str">
        <f>AgencyPickList!D129</f>
        <v>Birmingham</v>
      </c>
      <c r="N129" s="9" t="str">
        <f>AgencyPickList!E129</f>
        <v>S</v>
      </c>
      <c r="O129" s="9" t="str">
        <f t="shared" si="1"/>
        <v>SO203 : Forward Trust - Clouds House</v>
      </c>
    </row>
    <row r="130" spans="1:15" x14ac:dyDescent="0.35">
      <c r="A130" s="9" t="s">
        <v>60</v>
      </c>
      <c r="B130" s="10" t="s">
        <v>563</v>
      </c>
      <c r="G130" s="9" t="s">
        <v>541</v>
      </c>
      <c r="I130" s="9" t="s">
        <v>78</v>
      </c>
      <c r="J130" s="9" t="str">
        <f>AgencyPickList!A130</f>
        <v>T0005</v>
      </c>
      <c r="K130" s="9" t="str">
        <f>AgencyPickList!B130</f>
        <v>Derbyshire Recovery Partnership</v>
      </c>
      <c r="L130" s="9" t="str">
        <f>AgencyPickList!C130</f>
        <v>F05B</v>
      </c>
      <c r="M130" s="9" t="str">
        <f>AgencyPickList!D130</f>
        <v>Birmingham</v>
      </c>
      <c r="N130" s="9" t="str">
        <f>AgencyPickList!E130</f>
        <v>T</v>
      </c>
      <c r="O130" s="9" t="str">
        <f t="shared" si="1"/>
        <v>T0005 : Derbyshire Recovery Partnership</v>
      </c>
    </row>
    <row r="131" spans="1:15" x14ac:dyDescent="0.35">
      <c r="A131" s="9" t="s">
        <v>78</v>
      </c>
      <c r="B131" s="10" t="s">
        <v>557</v>
      </c>
      <c r="G131" s="9" t="s">
        <v>536</v>
      </c>
      <c r="I131" s="9" t="s">
        <v>140</v>
      </c>
      <c r="J131" s="9" t="str">
        <f>AgencyPickList!A131</f>
        <v>T1175</v>
      </c>
      <c r="K131" s="9" t="str">
        <f>AgencyPickList!B131</f>
        <v>Derby City Prescribing Service</v>
      </c>
      <c r="L131" s="9" t="str">
        <f>AgencyPickList!C131</f>
        <v>F05B</v>
      </c>
      <c r="M131" s="9" t="str">
        <f>AgencyPickList!D131</f>
        <v>Birmingham</v>
      </c>
      <c r="N131" s="9" t="str">
        <f>AgencyPickList!E131</f>
        <v>T</v>
      </c>
      <c r="O131" s="9" t="str">
        <f t="shared" ref="O131:O194" si="2">IF(AND(J131&lt;&gt;"",J131&lt;&gt;0),J131&amp;" : "&amp;K131,"")</f>
        <v>T1175 : Derby City Prescribing Service</v>
      </c>
    </row>
    <row r="132" spans="1:15" x14ac:dyDescent="0.35">
      <c r="A132" s="9" t="s">
        <v>140</v>
      </c>
      <c r="B132" s="10" t="s">
        <v>562</v>
      </c>
      <c r="G132" s="9" t="s">
        <v>535</v>
      </c>
      <c r="I132" s="9" t="s">
        <v>109</v>
      </c>
      <c r="J132" s="9" t="str">
        <f>AgencyPickList!A132</f>
        <v>T1201</v>
      </c>
      <c r="K132" s="9" t="str">
        <f>AgencyPickList!B132</f>
        <v>Clean Slate</v>
      </c>
      <c r="L132" s="9" t="str">
        <f>AgencyPickList!C132</f>
        <v>F05B</v>
      </c>
      <c r="M132" s="9" t="str">
        <f>AgencyPickList!D132</f>
        <v>Birmingham</v>
      </c>
      <c r="N132" s="9" t="str">
        <f>AgencyPickList!E132</f>
        <v>T</v>
      </c>
      <c r="O132" s="9" t="str">
        <f t="shared" si="2"/>
        <v>T1201 : Clean Slate</v>
      </c>
    </row>
    <row r="133" spans="1:15" x14ac:dyDescent="0.35">
      <c r="A133" s="9" t="s">
        <v>109</v>
      </c>
      <c r="B133" s="10" t="s">
        <v>558</v>
      </c>
      <c r="G133" s="9" t="s">
        <v>259</v>
      </c>
      <c r="I133" s="9" t="s">
        <v>16</v>
      </c>
      <c r="J133" s="9" t="str">
        <f>AgencyPickList!A133</f>
        <v>T1209</v>
      </c>
      <c r="K133" s="9" t="str">
        <f>AgencyPickList!B133</f>
        <v>Turning Point Leicester and Leicestershire</v>
      </c>
      <c r="L133" s="9" t="str">
        <f>AgencyPickList!C133</f>
        <v>F05B</v>
      </c>
      <c r="M133" s="9" t="str">
        <f>AgencyPickList!D133</f>
        <v>Birmingham</v>
      </c>
      <c r="N133" s="9" t="str">
        <f>AgencyPickList!E133</f>
        <v>T</v>
      </c>
      <c r="O133" s="9" t="str">
        <f t="shared" si="2"/>
        <v>T1209 : Turning Point Leicester and Leicestershire</v>
      </c>
    </row>
    <row r="134" spans="1:15" x14ac:dyDescent="0.35">
      <c r="A134" s="9" t="s">
        <v>16</v>
      </c>
      <c r="B134" s="10" t="s">
        <v>560</v>
      </c>
      <c r="G134" s="9" t="s">
        <v>260</v>
      </c>
      <c r="I134" s="9" t="s">
        <v>44</v>
      </c>
      <c r="J134" s="9" t="str">
        <f>AgencyPickList!A134</f>
        <v>T1214</v>
      </c>
      <c r="K134" s="9" t="str">
        <f>AgencyPickList!B134</f>
        <v>The Level</v>
      </c>
      <c r="L134" s="9" t="str">
        <f>AgencyPickList!C134</f>
        <v>F05B</v>
      </c>
      <c r="M134" s="9" t="str">
        <f>AgencyPickList!D134</f>
        <v>Birmingham</v>
      </c>
      <c r="N134" s="9" t="str">
        <f>AgencyPickList!E134</f>
        <v>T</v>
      </c>
      <c r="O134" s="9" t="str">
        <f t="shared" si="2"/>
        <v>T1214 : The Level</v>
      </c>
    </row>
    <row r="135" spans="1:15" x14ac:dyDescent="0.35">
      <c r="A135" s="9" t="s">
        <v>44</v>
      </c>
      <c r="B135" s="10" t="s">
        <v>564</v>
      </c>
      <c r="G135" s="9" t="s">
        <v>531</v>
      </c>
      <c r="I135" s="9" t="s">
        <v>69</v>
      </c>
      <c r="J135" s="9" t="str">
        <f>AgencyPickList!A135</f>
        <v>T1219</v>
      </c>
      <c r="K135" s="9" t="str">
        <f>AgencyPickList!B135</f>
        <v>Turning Point Leicester Adult</v>
      </c>
      <c r="L135" s="9" t="str">
        <f>AgencyPickList!C135</f>
        <v>F05B</v>
      </c>
      <c r="M135" s="9" t="str">
        <f>AgencyPickList!D135</f>
        <v>Birmingham</v>
      </c>
      <c r="N135" s="9" t="str">
        <f>AgencyPickList!E135</f>
        <v>T</v>
      </c>
      <c r="O135" s="9" t="str">
        <f t="shared" si="2"/>
        <v>T1219 : Turning Point Leicester Adult</v>
      </c>
    </row>
    <row r="136" spans="1:15" x14ac:dyDescent="0.35">
      <c r="A136" s="9" t="s">
        <v>69</v>
      </c>
      <c r="B136" s="10" t="s">
        <v>563</v>
      </c>
      <c r="G136" s="9" t="s">
        <v>573</v>
      </c>
      <c r="I136" s="9" t="s">
        <v>92</v>
      </c>
      <c r="J136" s="9" t="str">
        <f>AgencyPickList!A136</f>
        <v>T1221</v>
      </c>
      <c r="K136" s="9" t="str">
        <f>AgencyPickList!B136</f>
        <v>Turning Point Leicestershire and Rutland Adult</v>
      </c>
      <c r="L136" s="9" t="str">
        <f>AgencyPickList!C136</f>
        <v>F05B</v>
      </c>
      <c r="M136" s="9" t="str">
        <f>AgencyPickList!D136</f>
        <v>Birmingham</v>
      </c>
      <c r="N136" s="9" t="str">
        <f>AgencyPickList!E136</f>
        <v>T</v>
      </c>
      <c r="O136" s="9" t="str">
        <f t="shared" si="2"/>
        <v>T1221 : Turning Point Leicestershire and Rutland Adult</v>
      </c>
    </row>
    <row r="137" spans="1:15" x14ac:dyDescent="0.35">
      <c r="A137" s="9" t="s">
        <v>92</v>
      </c>
      <c r="B137" s="10" t="s">
        <v>558</v>
      </c>
      <c r="G137" s="9" t="s">
        <v>574</v>
      </c>
      <c r="I137" s="9" t="s">
        <v>110</v>
      </c>
      <c r="J137" s="9" t="str">
        <f>AgencyPickList!A137</f>
        <v>T1224</v>
      </c>
      <c r="K137" s="9" t="str">
        <f>AgencyPickList!B137</f>
        <v>New Oakwood Lodge - Derby Rehab (Phoenix Futures)</v>
      </c>
      <c r="L137" s="9" t="str">
        <f>AgencyPickList!C137</f>
        <v>F05B</v>
      </c>
      <c r="M137" s="9" t="str">
        <f>AgencyPickList!D137</f>
        <v>Birmingham</v>
      </c>
      <c r="N137" s="9" t="str">
        <f>AgencyPickList!E137</f>
        <v>T</v>
      </c>
      <c r="O137" s="9" t="str">
        <f t="shared" si="2"/>
        <v>T1224 : New Oakwood Lodge - Derby Rehab (Phoenix Futures)</v>
      </c>
    </row>
    <row r="138" spans="1:15" x14ac:dyDescent="0.35">
      <c r="A138" s="9" t="s">
        <v>110</v>
      </c>
      <c r="B138" s="10" t="s">
        <v>558</v>
      </c>
      <c r="G138" s="9" t="s">
        <v>261</v>
      </c>
      <c r="I138" s="9" t="s">
        <v>21</v>
      </c>
      <c r="J138" s="9" t="str">
        <f>AgencyPickList!A138</f>
        <v>U0430</v>
      </c>
      <c r="K138" s="9" t="str">
        <f>AgencyPickList!B138</f>
        <v>Oasis Recovery Communities Bradford</v>
      </c>
      <c r="L138" s="9" t="str">
        <f>AgencyPickList!C138</f>
        <v>F05B</v>
      </c>
      <c r="M138" s="9" t="str">
        <f>AgencyPickList!D138</f>
        <v>Birmingham</v>
      </c>
      <c r="N138" s="9" t="str">
        <f>AgencyPickList!E138</f>
        <v>U</v>
      </c>
      <c r="O138" s="9" t="str">
        <f t="shared" si="2"/>
        <v>U0430 : Oasis Recovery Communities Bradford</v>
      </c>
    </row>
    <row r="139" spans="1:15" x14ac:dyDescent="0.35">
      <c r="A139" s="9" t="s">
        <v>21</v>
      </c>
      <c r="B139" s="10" t="s">
        <v>560</v>
      </c>
      <c r="G139" s="9" t="s">
        <v>262</v>
      </c>
      <c r="I139" s="9" t="s">
        <v>70</v>
      </c>
      <c r="J139" s="9" t="str">
        <f>AgencyPickList!A139</f>
        <v>U0488</v>
      </c>
      <c r="K139" s="9" t="str">
        <f>AgencyPickList!B139</f>
        <v>Calderdale Drug and Alcohol Service (Humankind)</v>
      </c>
      <c r="L139" s="9" t="str">
        <f>AgencyPickList!C139</f>
        <v>F05B</v>
      </c>
      <c r="M139" s="9" t="str">
        <f>AgencyPickList!D139</f>
        <v>Birmingham</v>
      </c>
      <c r="N139" s="9" t="str">
        <f>AgencyPickList!E139</f>
        <v>U</v>
      </c>
      <c r="O139" s="9" t="str">
        <f t="shared" si="2"/>
        <v>U0488 : Calderdale Drug and Alcohol Service (Humankind)</v>
      </c>
    </row>
    <row r="140" spans="1:15" x14ac:dyDescent="0.35">
      <c r="A140" s="9" t="s">
        <v>70</v>
      </c>
      <c r="B140" s="10" t="s">
        <v>563</v>
      </c>
      <c r="G140" s="9" t="s">
        <v>263</v>
      </c>
      <c r="I140" s="9" t="s">
        <v>118</v>
      </c>
      <c r="J140" s="9" t="str">
        <f>AgencyPickList!A140</f>
        <v>U0489</v>
      </c>
      <c r="K140" s="9" t="str">
        <f>AgencyPickList!B140</f>
        <v>Forward Leeds Adult (Humankind)</v>
      </c>
      <c r="L140" s="9" t="str">
        <f>AgencyPickList!C140</f>
        <v>F05B</v>
      </c>
      <c r="M140" s="9" t="str">
        <f>AgencyPickList!D140</f>
        <v>Birmingham</v>
      </c>
      <c r="N140" s="9" t="str">
        <f>AgencyPickList!E140</f>
        <v>U</v>
      </c>
      <c r="O140" s="9" t="str">
        <f t="shared" si="2"/>
        <v>U0489 : Forward Leeds Adult (Humankind)</v>
      </c>
    </row>
    <row r="141" spans="1:15" x14ac:dyDescent="0.35">
      <c r="A141" s="9" t="s">
        <v>118</v>
      </c>
      <c r="B141" s="10" t="s">
        <v>561</v>
      </c>
      <c r="G141" s="9" t="s">
        <v>264</v>
      </c>
      <c r="I141" s="9" t="s">
        <v>126</v>
      </c>
      <c r="J141" s="9" t="str">
        <f>AgencyPickList!A141</f>
        <v>U0494</v>
      </c>
      <c r="K141" s="9" t="str">
        <f>AgencyPickList!B141</f>
        <v>East Riding Partnership Treatment Service - Adults</v>
      </c>
      <c r="L141" s="9" t="str">
        <f>AgencyPickList!C141</f>
        <v>F05B</v>
      </c>
      <c r="M141" s="9" t="str">
        <f>AgencyPickList!D141</f>
        <v>Birmingham</v>
      </c>
      <c r="N141" s="9" t="str">
        <f>AgencyPickList!E141</f>
        <v>U</v>
      </c>
      <c r="O141" s="9" t="str">
        <f t="shared" si="2"/>
        <v>U0494 : East Riding Partnership Treatment Service - Adults</v>
      </c>
    </row>
    <row r="142" spans="1:15" x14ac:dyDescent="0.35">
      <c r="A142" s="9" t="s">
        <v>1939</v>
      </c>
      <c r="B142" s="10" t="s">
        <v>556</v>
      </c>
      <c r="G142" s="9" t="s">
        <v>265</v>
      </c>
      <c r="I142" s="9" t="s">
        <v>111</v>
      </c>
      <c r="J142" s="9" t="str">
        <f>AgencyPickList!A142</f>
        <v>U0509</v>
      </c>
      <c r="K142" s="9" t="str">
        <f>AgencyPickList!B142</f>
        <v>Doncaster Drugs Service - CDT</v>
      </c>
      <c r="L142" s="9" t="str">
        <f>AgencyPickList!C142</f>
        <v>F05B</v>
      </c>
      <c r="M142" s="9" t="str">
        <f>AgencyPickList!D142</f>
        <v>Birmingham</v>
      </c>
      <c r="N142" s="9" t="str">
        <f>AgencyPickList!E142</f>
        <v>U</v>
      </c>
      <c r="O142" s="9" t="str">
        <f t="shared" si="2"/>
        <v>U0509 : Doncaster Drugs Service - CDT</v>
      </c>
    </row>
    <row r="143" spans="1:15" x14ac:dyDescent="0.35">
      <c r="A143" s="9" t="s">
        <v>126</v>
      </c>
      <c r="B143" s="10" t="s">
        <v>561</v>
      </c>
      <c r="G143" s="9" t="s">
        <v>266</v>
      </c>
      <c r="I143" s="9" t="s">
        <v>35</v>
      </c>
      <c r="J143" s="9" t="str">
        <f>AgencyPickList!A143</f>
        <v>U0577</v>
      </c>
      <c r="K143" s="9" t="str">
        <f>AgencyPickList!B143</f>
        <v>Doncaster Criminal Justice Service</v>
      </c>
      <c r="L143" s="9" t="str">
        <f>AgencyPickList!C143</f>
        <v>F05B</v>
      </c>
      <c r="M143" s="9" t="str">
        <f>AgencyPickList!D143</f>
        <v>Birmingham</v>
      </c>
      <c r="N143" s="9" t="str">
        <f>AgencyPickList!E143</f>
        <v>U</v>
      </c>
      <c r="O143" s="9" t="str">
        <f t="shared" si="2"/>
        <v>U0577 : Doncaster Criminal Justice Service</v>
      </c>
    </row>
    <row r="144" spans="1:15" x14ac:dyDescent="0.35">
      <c r="A144" s="9" t="s">
        <v>111</v>
      </c>
      <c r="B144" s="10" t="s">
        <v>558</v>
      </c>
      <c r="G144" s="9" t="s">
        <v>267</v>
      </c>
      <c r="I144" s="9" t="s">
        <v>142</v>
      </c>
      <c r="J144" s="9" t="str">
        <f>AgencyPickList!A144</f>
        <v>U0635</v>
      </c>
      <c r="K144" s="9" t="str">
        <f>AgencyPickList!B144</f>
        <v>Barnsley Substance Misuse Service (Humankind)</v>
      </c>
      <c r="L144" s="9" t="str">
        <f>AgencyPickList!C144</f>
        <v>F05B</v>
      </c>
      <c r="M144" s="9" t="str">
        <f>AgencyPickList!D144</f>
        <v>Birmingham</v>
      </c>
      <c r="N144" s="9" t="str">
        <f>AgencyPickList!E144</f>
        <v>U</v>
      </c>
      <c r="O144" s="9" t="str">
        <f t="shared" si="2"/>
        <v>U0635 : Barnsley Substance Misuse Service (Humankind)</v>
      </c>
    </row>
    <row r="145" spans="1:15" x14ac:dyDescent="0.35">
      <c r="A145" s="9" t="s">
        <v>35</v>
      </c>
      <c r="B145" s="10" t="s">
        <v>560</v>
      </c>
      <c r="G145" s="9" t="s">
        <v>268</v>
      </c>
      <c r="I145" s="9" t="s">
        <v>119</v>
      </c>
      <c r="J145" s="9" t="str">
        <f>AgencyPickList!A145</f>
        <v>W0444</v>
      </c>
      <c r="K145" s="9" t="str">
        <f>AgencyPickList!B145</f>
        <v>Turning Point Smithfield Detox</v>
      </c>
      <c r="L145" s="9" t="str">
        <f>AgencyPickList!C145</f>
        <v>F05B</v>
      </c>
      <c r="M145" s="9" t="str">
        <f>AgencyPickList!D145</f>
        <v>Birmingham</v>
      </c>
      <c r="N145" s="9" t="str">
        <f>AgencyPickList!E145</f>
        <v>W</v>
      </c>
      <c r="O145" s="9" t="str">
        <f t="shared" si="2"/>
        <v>W0444 : Turning Point Smithfield Detox</v>
      </c>
    </row>
    <row r="146" spans="1:15" x14ac:dyDescent="0.35">
      <c r="A146" s="9" t="s">
        <v>142</v>
      </c>
      <c r="B146" s="10" t="s">
        <v>562</v>
      </c>
      <c r="G146" s="9" t="s">
        <v>269</v>
      </c>
      <c r="I146" s="9" t="s">
        <v>20</v>
      </c>
      <c r="J146" s="9" t="str">
        <f>AgencyPickList!A146</f>
        <v>M0022</v>
      </c>
      <c r="K146" s="9" t="str">
        <f>AgencyPickList!B146</f>
        <v>Kaleidoscope Birchwood</v>
      </c>
      <c r="L146" s="9" t="str">
        <f>AgencyPickList!C146</f>
        <v>B03B</v>
      </c>
      <c r="M146" s="9" t="str">
        <f>AgencyPickList!D146</f>
        <v>Blackburn with Darwen</v>
      </c>
      <c r="N146" s="9" t="str">
        <f>AgencyPickList!E146</f>
        <v>W</v>
      </c>
      <c r="O146" s="9" t="str">
        <f t="shared" si="2"/>
        <v>M0022 : Kaleidoscope Birchwood</v>
      </c>
    </row>
    <row r="147" spans="1:15" x14ac:dyDescent="0.35">
      <c r="A147" s="9" t="s">
        <v>119</v>
      </c>
      <c r="B147" s="10" t="s">
        <v>561</v>
      </c>
      <c r="G147" s="9" t="s">
        <v>270</v>
      </c>
      <c r="I147" s="9" t="s">
        <v>120</v>
      </c>
      <c r="J147" s="9" t="str">
        <f>AgencyPickList!A147</f>
        <v>M0051</v>
      </c>
      <c r="K147" s="9" t="str">
        <f>AgencyPickList!B147</f>
        <v>Littledale Hall</v>
      </c>
      <c r="L147" s="9" t="str">
        <f>AgencyPickList!C147</f>
        <v>B03B</v>
      </c>
      <c r="M147" s="9" t="str">
        <f>AgencyPickList!D147</f>
        <v>Blackburn with Darwen</v>
      </c>
      <c r="N147" s="9" t="str">
        <f>AgencyPickList!E147</f>
        <v>W</v>
      </c>
      <c r="O147" s="9" t="str">
        <f t="shared" si="2"/>
        <v>M0051 : Littledale Hall</v>
      </c>
    </row>
    <row r="148" spans="1:15" x14ac:dyDescent="0.35">
      <c r="A148" s="9" t="s">
        <v>20</v>
      </c>
      <c r="B148" s="10" t="s">
        <v>560</v>
      </c>
      <c r="G148" s="9" t="s">
        <v>271</v>
      </c>
      <c r="I148" s="9" t="s">
        <v>71</v>
      </c>
      <c r="J148" s="9" t="str">
        <f>AgencyPickList!A148</f>
        <v>M0052</v>
      </c>
      <c r="K148" s="9" t="str">
        <f>AgencyPickList!B148</f>
        <v>MERC Hope Centre Drugs</v>
      </c>
      <c r="L148" s="9" t="str">
        <f>AgencyPickList!C148</f>
        <v>B03B</v>
      </c>
      <c r="M148" s="9" t="str">
        <f>AgencyPickList!D148</f>
        <v>Blackburn with Darwen</v>
      </c>
      <c r="N148" s="9" t="str">
        <f>AgencyPickList!E148</f>
        <v>W</v>
      </c>
      <c r="O148" s="9" t="str">
        <f t="shared" si="2"/>
        <v>M0052 : MERC Hope Centre Drugs</v>
      </c>
    </row>
    <row r="149" spans="1:15" x14ac:dyDescent="0.35">
      <c r="A149" s="9" t="s">
        <v>120</v>
      </c>
      <c r="B149" s="10" t="s">
        <v>561</v>
      </c>
      <c r="G149" s="9" t="s">
        <v>272</v>
      </c>
      <c r="I149" s="9" t="s">
        <v>72</v>
      </c>
      <c r="J149" s="9" t="str">
        <f>AgencyPickList!A149</f>
        <v>M0119</v>
      </c>
      <c r="K149" s="9" t="str">
        <f>AgencyPickList!B149</f>
        <v>Holgate House</v>
      </c>
      <c r="L149" s="9" t="str">
        <f>AgencyPickList!C149</f>
        <v>B03B</v>
      </c>
      <c r="M149" s="9" t="str">
        <f>AgencyPickList!D149</f>
        <v>Blackburn with Darwen</v>
      </c>
      <c r="N149" s="9" t="str">
        <f>AgencyPickList!E149</f>
        <v>W</v>
      </c>
      <c r="O149" s="9" t="str">
        <f t="shared" si="2"/>
        <v>M0119 : Holgate House</v>
      </c>
    </row>
    <row r="150" spans="1:15" x14ac:dyDescent="0.35">
      <c r="A150" s="9" t="s">
        <v>71</v>
      </c>
      <c r="B150" s="10" t="s">
        <v>563</v>
      </c>
      <c r="G150" s="9" t="s">
        <v>273</v>
      </c>
      <c r="I150" s="9" t="s">
        <v>40</v>
      </c>
      <c r="J150" s="9" t="str">
        <f>AgencyPickList!A150</f>
        <v>M0168</v>
      </c>
      <c r="K150" s="9" t="str">
        <f>AgencyPickList!B150</f>
        <v>MERC Hope Centre Alcohol</v>
      </c>
      <c r="L150" s="9" t="str">
        <f>AgencyPickList!C150</f>
        <v>B03B</v>
      </c>
      <c r="M150" s="9" t="str">
        <f>AgencyPickList!D150</f>
        <v>Blackburn with Darwen</v>
      </c>
      <c r="N150" s="9" t="str">
        <f>AgencyPickList!E150</f>
        <v>W</v>
      </c>
      <c r="O150" s="9" t="str">
        <f t="shared" si="2"/>
        <v>M0168 : MERC Hope Centre Alcohol</v>
      </c>
    </row>
    <row r="151" spans="1:15" x14ac:dyDescent="0.35">
      <c r="A151" t="s">
        <v>72</v>
      </c>
      <c r="B151" s="10" t="s">
        <v>563</v>
      </c>
      <c r="G151" s="9" t="s">
        <v>482</v>
      </c>
      <c r="J151" s="9" t="str">
        <f>AgencyPickList!A151</f>
        <v>M0243</v>
      </c>
      <c r="K151" s="9" t="str">
        <f>AgencyPickList!B151</f>
        <v>GMMH The Chapman-Barker Unit</v>
      </c>
      <c r="L151" s="9" t="str">
        <f>AgencyPickList!C151</f>
        <v>B03B</v>
      </c>
      <c r="M151" s="9" t="str">
        <f>AgencyPickList!D151</f>
        <v>Blackburn with Darwen</v>
      </c>
      <c r="N151" s="9" t="str">
        <f>AgencyPickList!E151</f>
        <v>W</v>
      </c>
      <c r="O151" s="9" t="str">
        <f t="shared" si="2"/>
        <v>M0243 : GMMH The Chapman-Barker Unit</v>
      </c>
    </row>
    <row r="152" spans="1:15" x14ac:dyDescent="0.35">
      <c r="A152" t="s">
        <v>40</v>
      </c>
      <c r="B152" s="10" t="s">
        <v>564</v>
      </c>
      <c r="G152" s="9" t="s">
        <v>502</v>
      </c>
      <c r="J152" s="9" t="str">
        <f>AgencyPickList!A152</f>
        <v>M0251</v>
      </c>
      <c r="K152" s="9" t="str">
        <f>AgencyPickList!B152</f>
        <v>CGL East Lancs Inspire</v>
      </c>
      <c r="L152" s="9" t="str">
        <f>AgencyPickList!C152</f>
        <v>B03B</v>
      </c>
      <c r="M152" s="9" t="str">
        <f>AgencyPickList!D152</f>
        <v>Blackburn with Darwen</v>
      </c>
      <c r="N152" s="9" t="str">
        <f>AgencyPickList!E152</f>
        <v>W</v>
      </c>
      <c r="O152" s="9" t="str">
        <f t="shared" si="2"/>
        <v>M0251 : CGL East Lancs Inspire</v>
      </c>
    </row>
    <row r="153" spans="1:15" x14ac:dyDescent="0.35">
      <c r="B153" s="10" t="e">
        <v>#N/A</v>
      </c>
      <c r="G153" s="9" t="s">
        <v>510</v>
      </c>
      <c r="J153" s="9" t="str">
        <f>AgencyPickList!A153</f>
        <v>M0309</v>
      </c>
      <c r="K153" s="9" t="str">
        <f>AgencyPickList!B153</f>
        <v>Cyngor Alcohol Information Service (CAIS)</v>
      </c>
      <c r="L153" s="9" t="str">
        <f>AgencyPickList!C153</f>
        <v>B03B</v>
      </c>
      <c r="M153" s="9" t="str">
        <f>AgencyPickList!D153</f>
        <v>Blackburn with Darwen</v>
      </c>
      <c r="N153" s="9" t="str">
        <f>AgencyPickList!E153</f>
        <v>W</v>
      </c>
      <c r="O153" s="9" t="str">
        <f t="shared" si="2"/>
        <v>M0309 : Cyngor Alcohol Information Service (CAIS)</v>
      </c>
    </row>
    <row r="154" spans="1:15" x14ac:dyDescent="0.35">
      <c r="B154" s="10" t="e">
        <v>#N/A</v>
      </c>
      <c r="G154" s="9" t="s">
        <v>511</v>
      </c>
      <c r="J154" s="9" t="str">
        <f>AgencyPickList!A154</f>
        <v>M0310</v>
      </c>
      <c r="K154" s="9" t="str">
        <f>AgencyPickList!B154</f>
        <v>Shardale St Annes Limited</v>
      </c>
      <c r="L154" s="9" t="str">
        <f>AgencyPickList!C154</f>
        <v>B03B</v>
      </c>
      <c r="M154" s="9" t="str">
        <f>AgencyPickList!D154</f>
        <v>Blackburn with Darwen</v>
      </c>
      <c r="N154" s="9" t="str">
        <f>AgencyPickList!E154</f>
        <v>W</v>
      </c>
      <c r="O154" s="9" t="str">
        <f t="shared" si="2"/>
        <v>M0310 : Shardale St Annes Limited</v>
      </c>
    </row>
    <row r="155" spans="1:15" x14ac:dyDescent="0.35">
      <c r="B155" s="10" t="e">
        <v>#N/A</v>
      </c>
      <c r="G155" s="9" t="s">
        <v>274</v>
      </c>
      <c r="J155" s="9" t="str">
        <f>AgencyPickList!A155</f>
        <v>M0333</v>
      </c>
      <c r="K155" s="9" t="str">
        <f>AgencyPickList!B155</f>
        <v>CGL Blackburn with Darwen IPRS</v>
      </c>
      <c r="L155" s="9" t="str">
        <f>AgencyPickList!C155</f>
        <v>B03B</v>
      </c>
      <c r="M155" s="9" t="str">
        <f>AgencyPickList!D155</f>
        <v>Blackburn with Darwen</v>
      </c>
      <c r="N155" s="9" t="str">
        <f>AgencyPickList!E155</f>
        <v>W</v>
      </c>
      <c r="O155" s="9" t="str">
        <f t="shared" si="2"/>
        <v>M0333 : CGL Blackburn with Darwen IPRS</v>
      </c>
    </row>
    <row r="156" spans="1:15" x14ac:dyDescent="0.35">
      <c r="B156" s="10" t="e">
        <v>#N/A</v>
      </c>
      <c r="G156" s="9" t="s">
        <v>275</v>
      </c>
      <c r="J156" s="9" t="str">
        <f>AgencyPickList!A156</f>
        <v>M0334</v>
      </c>
      <c r="K156" s="9" t="str">
        <f>AgencyPickList!B156</f>
        <v>CGL Blackburn with Darwen YP Service</v>
      </c>
      <c r="L156" s="9" t="str">
        <f>AgencyPickList!C156</f>
        <v>B03B</v>
      </c>
      <c r="M156" s="9" t="str">
        <f>AgencyPickList!D156</f>
        <v>Blackburn with Darwen</v>
      </c>
      <c r="N156" s="9" t="str">
        <f>AgencyPickList!E156</f>
        <v>W</v>
      </c>
      <c r="O156" s="9" t="str">
        <f t="shared" si="2"/>
        <v>M0334 : CGL Blackburn with Darwen YP Service</v>
      </c>
    </row>
    <row r="157" spans="1:15" x14ac:dyDescent="0.35">
      <c r="B157" s="10" t="e">
        <v>#N/A</v>
      </c>
      <c r="G157" s="9" t="s">
        <v>276</v>
      </c>
      <c r="J157" s="9" t="str">
        <f>AgencyPickList!A157</f>
        <v>M0341</v>
      </c>
      <c r="K157" s="9" t="str">
        <f>AgencyPickList!B157</f>
        <v>The Pavilion</v>
      </c>
      <c r="L157" s="9" t="str">
        <f>AgencyPickList!C157</f>
        <v>B03B</v>
      </c>
      <c r="M157" s="9" t="str">
        <f>AgencyPickList!D157</f>
        <v>Blackburn with Darwen</v>
      </c>
      <c r="N157" s="9" t="str">
        <f>AgencyPickList!E157</f>
        <v>W</v>
      </c>
      <c r="O157" s="9" t="str">
        <f t="shared" si="2"/>
        <v>M0341 : The Pavilion</v>
      </c>
    </row>
    <row r="158" spans="1:15" x14ac:dyDescent="0.35">
      <c r="B158" s="10" t="e">
        <v>#N/A</v>
      </c>
      <c r="G158" s="9" t="s">
        <v>277</v>
      </c>
      <c r="J158" s="9" t="str">
        <f>AgencyPickList!A158</f>
        <v>M0347</v>
      </c>
      <c r="K158" s="9" t="str">
        <f>AgencyPickList!B158</f>
        <v>Blackpool Horizon/Delphi Medical</v>
      </c>
      <c r="L158" s="9" t="str">
        <f>AgencyPickList!C158</f>
        <v>B03B</v>
      </c>
      <c r="M158" s="9" t="str">
        <f>AgencyPickList!D158</f>
        <v>Blackburn with Darwen</v>
      </c>
      <c r="N158" s="9" t="str">
        <f>AgencyPickList!E158</f>
        <v>W</v>
      </c>
      <c r="O158" s="9" t="str">
        <f t="shared" si="2"/>
        <v>M0347 : Blackpool Horizon/Delphi Medical</v>
      </c>
    </row>
    <row r="159" spans="1:15" x14ac:dyDescent="0.35">
      <c r="B159" s="10" t="e">
        <v>#N/A</v>
      </c>
      <c r="G159" s="9" t="s">
        <v>278</v>
      </c>
      <c r="J159" s="9" t="str">
        <f>AgencyPickList!A159</f>
        <v>M0355</v>
      </c>
      <c r="K159" s="9" t="str">
        <f>AgencyPickList!B159</f>
        <v>Turning Point Rochdale ROAR</v>
      </c>
      <c r="L159" s="9" t="str">
        <f>AgencyPickList!C159</f>
        <v>B03B</v>
      </c>
      <c r="M159" s="9" t="str">
        <f>AgencyPickList!D159</f>
        <v>Blackburn with Darwen</v>
      </c>
      <c r="N159" s="9" t="str">
        <f>AgencyPickList!E159</f>
        <v>W</v>
      </c>
      <c r="O159" s="9" t="str">
        <f t="shared" si="2"/>
        <v>M0355 : Turning Point Rochdale ROAR</v>
      </c>
    </row>
    <row r="160" spans="1:15" x14ac:dyDescent="0.35">
      <c r="B160" s="10" t="e">
        <v>#N/A</v>
      </c>
      <c r="G160" s="9" t="s">
        <v>279</v>
      </c>
      <c r="J160" s="9" t="str">
        <f>AgencyPickList!A160</f>
        <v>M0357</v>
      </c>
      <c r="K160" s="9" t="str">
        <f>AgencyPickList!B160</f>
        <v>Parkland Place Lancashire</v>
      </c>
      <c r="L160" s="9" t="str">
        <f>AgencyPickList!C160</f>
        <v>B03B</v>
      </c>
      <c r="M160" s="9" t="str">
        <f>AgencyPickList!D160</f>
        <v>Blackburn with Darwen</v>
      </c>
      <c r="N160" s="9" t="str">
        <f>AgencyPickList!E160</f>
        <v>W</v>
      </c>
      <c r="O160" s="9" t="str">
        <f t="shared" si="2"/>
        <v>M0357 : Parkland Place Lancashire</v>
      </c>
    </row>
    <row r="161" spans="2:15" x14ac:dyDescent="0.35">
      <c r="B161" s="10" t="e">
        <v>#N/A</v>
      </c>
      <c r="G161" s="9" t="s">
        <v>280</v>
      </c>
      <c r="J161" s="9" t="str">
        <f>AgencyPickList!A161</f>
        <v>M0377</v>
      </c>
      <c r="K161" s="9" t="str">
        <f>AgencyPickList!B161</f>
        <v>Delphi Medical Blackburn with Darwen</v>
      </c>
      <c r="L161" s="9" t="str">
        <f>AgencyPickList!C161</f>
        <v>B03B</v>
      </c>
      <c r="M161" s="9" t="str">
        <f>AgencyPickList!D161</f>
        <v>Blackburn with Darwen</v>
      </c>
      <c r="N161" s="9" t="str">
        <f>AgencyPickList!E161</f>
        <v>W</v>
      </c>
      <c r="O161" s="9" t="str">
        <f t="shared" si="2"/>
        <v>M0377 : Delphi Medical Blackburn with Darwen</v>
      </c>
    </row>
    <row r="162" spans="2:15" x14ac:dyDescent="0.35">
      <c r="B162" s="10" t="e">
        <v>#N/A</v>
      </c>
      <c r="G162" s="9" t="s">
        <v>281</v>
      </c>
      <c r="J162" s="9" t="str">
        <f>AgencyPickList!A162</f>
        <v>U0515</v>
      </c>
      <c r="K162" s="9" t="str">
        <f>AgencyPickList!B162</f>
        <v>Phoenix Futures Sheffield Family Service</v>
      </c>
      <c r="L162" s="9" t="str">
        <f>AgencyPickList!C162</f>
        <v>B03B</v>
      </c>
      <c r="M162" s="9" t="str">
        <f>AgencyPickList!D162</f>
        <v>Blackburn with Darwen</v>
      </c>
      <c r="N162" s="9" t="str">
        <f>AgencyPickList!E162</f>
        <v>U</v>
      </c>
      <c r="O162" s="9" t="str">
        <f t="shared" si="2"/>
        <v>U0515 : Phoenix Futures Sheffield Family Service</v>
      </c>
    </row>
    <row r="163" spans="2:15" x14ac:dyDescent="0.35">
      <c r="B163" s="10" t="e">
        <v>#N/A</v>
      </c>
      <c r="G163" s="9" t="s">
        <v>282</v>
      </c>
      <c r="J163" s="9" t="str">
        <f>AgencyPickList!A163</f>
        <v>W0053</v>
      </c>
      <c r="K163" s="9" t="str">
        <f>AgencyPickList!B163</f>
        <v>ACORN</v>
      </c>
      <c r="L163" s="9" t="str">
        <f>AgencyPickList!C163</f>
        <v>B03B</v>
      </c>
      <c r="M163" s="9" t="str">
        <f>AgencyPickList!D163</f>
        <v>Blackburn with Darwen</v>
      </c>
      <c r="N163" s="9" t="str">
        <f>AgencyPickList!E163</f>
        <v>W</v>
      </c>
      <c r="O163" s="9" t="str">
        <f t="shared" si="2"/>
        <v>W0053 : ACORN</v>
      </c>
    </row>
    <row r="164" spans="2:15" x14ac:dyDescent="0.35">
      <c r="B164" s="10" t="e">
        <v>#N/A</v>
      </c>
      <c r="G164" s="9" t="s">
        <v>283</v>
      </c>
      <c r="J164" s="9" t="str">
        <f>AgencyPickList!A164</f>
        <v>W0064</v>
      </c>
      <c r="K164" s="9" t="str">
        <f>AgencyPickList!B164</f>
        <v>THOMAS Blackburn</v>
      </c>
      <c r="L164" s="9" t="str">
        <f>AgencyPickList!C164</f>
        <v>B03B</v>
      </c>
      <c r="M164" s="9" t="str">
        <f>AgencyPickList!D164</f>
        <v>Blackburn with Darwen</v>
      </c>
      <c r="N164" s="9" t="str">
        <f>AgencyPickList!E164</f>
        <v>W</v>
      </c>
      <c r="O164" s="9" t="str">
        <f t="shared" si="2"/>
        <v>W0064 : THOMAS Blackburn</v>
      </c>
    </row>
    <row r="165" spans="2:15" x14ac:dyDescent="0.35">
      <c r="B165" s="10" t="e">
        <v>#N/A</v>
      </c>
      <c r="G165" s="9" t="s">
        <v>528</v>
      </c>
      <c r="J165" s="9" t="str">
        <f>AgencyPickList!A165</f>
        <v>M0022</v>
      </c>
      <c r="K165" s="9" t="str">
        <f>AgencyPickList!B165</f>
        <v>Kaleidoscope Birchwood</v>
      </c>
      <c r="L165" s="9" t="str">
        <f>AgencyPickList!C165</f>
        <v>B04B</v>
      </c>
      <c r="M165" s="9" t="str">
        <f>AgencyPickList!D165</f>
        <v>Blackpool</v>
      </c>
      <c r="N165" s="9" t="str">
        <f>AgencyPickList!E165</f>
        <v>W</v>
      </c>
      <c r="O165" s="9" t="str">
        <f t="shared" si="2"/>
        <v>M0022 : Kaleidoscope Birchwood</v>
      </c>
    </row>
    <row r="166" spans="2:15" x14ac:dyDescent="0.35">
      <c r="B166" s="10" t="e">
        <v>#N/A</v>
      </c>
      <c r="G166" s="9" t="s">
        <v>284</v>
      </c>
      <c r="J166" s="9" t="str">
        <f>AgencyPickList!A166</f>
        <v>M0051</v>
      </c>
      <c r="K166" s="9" t="str">
        <f>AgencyPickList!B166</f>
        <v>Littledale Hall</v>
      </c>
      <c r="L166" s="9" t="str">
        <f>AgencyPickList!C166</f>
        <v>B04B</v>
      </c>
      <c r="M166" s="9" t="str">
        <f>AgencyPickList!D166</f>
        <v>Blackpool</v>
      </c>
      <c r="N166" s="9" t="str">
        <f>AgencyPickList!E166</f>
        <v>W</v>
      </c>
      <c r="O166" s="9" t="str">
        <f t="shared" si="2"/>
        <v>M0051 : Littledale Hall</v>
      </c>
    </row>
    <row r="167" spans="2:15" x14ac:dyDescent="0.35">
      <c r="B167" s="10" t="e">
        <v>#N/A</v>
      </c>
      <c r="G167" s="9" t="s">
        <v>285</v>
      </c>
      <c r="J167" s="9" t="str">
        <f>AgencyPickList!A167</f>
        <v>M0243</v>
      </c>
      <c r="K167" s="9" t="str">
        <f>AgencyPickList!B167</f>
        <v>GMMH The Chapman-Barker Unit</v>
      </c>
      <c r="L167" s="9" t="str">
        <f>AgencyPickList!C167</f>
        <v>B04B</v>
      </c>
      <c r="M167" s="9" t="str">
        <f>AgencyPickList!D167</f>
        <v>Blackpool</v>
      </c>
      <c r="N167" s="9" t="str">
        <f>AgencyPickList!E167</f>
        <v>W</v>
      </c>
      <c r="O167" s="9" t="str">
        <f t="shared" si="2"/>
        <v>M0243 : GMMH The Chapman-Barker Unit</v>
      </c>
    </row>
    <row r="168" spans="2:15" x14ac:dyDescent="0.35">
      <c r="B168" s="10" t="e">
        <v>#N/A</v>
      </c>
      <c r="G168" s="9" t="s">
        <v>286</v>
      </c>
      <c r="J168" s="9" t="str">
        <f>AgencyPickList!A168</f>
        <v>M0267</v>
      </c>
      <c r="K168" s="9" t="str">
        <f>AgencyPickList!B168</f>
        <v>Blackpool Adolescent Service SMU Team</v>
      </c>
      <c r="L168" s="9" t="str">
        <f>AgencyPickList!C168</f>
        <v>B04B</v>
      </c>
      <c r="M168" s="9" t="str">
        <f>AgencyPickList!D168</f>
        <v>Blackpool</v>
      </c>
      <c r="N168" s="9" t="str">
        <f>AgencyPickList!E168</f>
        <v>W</v>
      </c>
      <c r="O168" s="9" t="str">
        <f t="shared" si="2"/>
        <v>M0267 : Blackpool Adolescent Service SMU Team</v>
      </c>
    </row>
    <row r="169" spans="2:15" x14ac:dyDescent="0.35">
      <c r="B169" s="10" t="e">
        <v>#N/A</v>
      </c>
      <c r="G169" s="9" t="s">
        <v>287</v>
      </c>
      <c r="J169" s="9" t="str">
        <f>AgencyPickList!A169</f>
        <v>M0289</v>
      </c>
      <c r="K169" s="9" t="str">
        <f>AgencyPickList!B169</f>
        <v>Turning Point Leigh Bank</v>
      </c>
      <c r="L169" s="9" t="str">
        <f>AgencyPickList!C169</f>
        <v>B04B</v>
      </c>
      <c r="M169" s="9" t="str">
        <f>AgencyPickList!D169</f>
        <v>Blackpool</v>
      </c>
      <c r="N169" s="9" t="str">
        <f>AgencyPickList!E169</f>
        <v>W</v>
      </c>
      <c r="O169" s="9" t="str">
        <f t="shared" si="2"/>
        <v>M0289 : Turning Point Leigh Bank</v>
      </c>
    </row>
    <row r="170" spans="2:15" x14ac:dyDescent="0.35">
      <c r="B170" s="10" t="e">
        <v>#N/A</v>
      </c>
      <c r="G170" s="9" t="s">
        <v>288</v>
      </c>
      <c r="J170" s="9" t="str">
        <f>AgencyPickList!A170</f>
        <v>M0309</v>
      </c>
      <c r="K170" s="9" t="str">
        <f>AgencyPickList!B170</f>
        <v>Cyngor Alcohol Information Service (CAIS)</v>
      </c>
      <c r="L170" s="9" t="str">
        <f>AgencyPickList!C170</f>
        <v>B04B</v>
      </c>
      <c r="M170" s="9" t="str">
        <f>AgencyPickList!D170</f>
        <v>Blackpool</v>
      </c>
      <c r="N170" s="9" t="str">
        <f>AgencyPickList!E170</f>
        <v>W</v>
      </c>
      <c r="O170" s="9" t="str">
        <f t="shared" si="2"/>
        <v>M0309 : Cyngor Alcohol Information Service (CAIS)</v>
      </c>
    </row>
    <row r="171" spans="2:15" x14ac:dyDescent="0.35">
      <c r="B171" s="10" t="e">
        <v>#N/A</v>
      </c>
      <c r="G171" s="9" t="s">
        <v>289</v>
      </c>
      <c r="J171" s="9" t="str">
        <f>AgencyPickList!A171</f>
        <v>M0341</v>
      </c>
      <c r="K171" s="9" t="str">
        <f>AgencyPickList!B171</f>
        <v>The Pavilion</v>
      </c>
      <c r="L171" s="9" t="str">
        <f>AgencyPickList!C171</f>
        <v>B04B</v>
      </c>
      <c r="M171" s="9" t="str">
        <f>AgencyPickList!D171</f>
        <v>Blackpool</v>
      </c>
      <c r="N171" s="9" t="str">
        <f>AgencyPickList!E171</f>
        <v>W</v>
      </c>
      <c r="O171" s="9" t="str">
        <f t="shared" si="2"/>
        <v>M0341 : The Pavilion</v>
      </c>
    </row>
    <row r="172" spans="2:15" x14ac:dyDescent="0.35">
      <c r="B172" s="10" t="e">
        <v>#N/A</v>
      </c>
      <c r="G172" s="9" t="s">
        <v>290</v>
      </c>
      <c r="J172" s="9" t="str">
        <f>AgencyPickList!A172</f>
        <v>M0347</v>
      </c>
      <c r="K172" s="9" t="str">
        <f>AgencyPickList!B172</f>
        <v>Blackpool Horizon/Delphi Medical</v>
      </c>
      <c r="L172" s="9" t="str">
        <f>AgencyPickList!C172</f>
        <v>B04B</v>
      </c>
      <c r="M172" s="9" t="str">
        <f>AgencyPickList!D172</f>
        <v>Blackpool</v>
      </c>
      <c r="N172" s="9" t="str">
        <f>AgencyPickList!E172</f>
        <v>W</v>
      </c>
      <c r="O172" s="9" t="str">
        <f t="shared" si="2"/>
        <v>M0347 : Blackpool Horizon/Delphi Medical</v>
      </c>
    </row>
    <row r="173" spans="2:15" x14ac:dyDescent="0.35">
      <c r="B173" s="10" t="e">
        <v>#N/A</v>
      </c>
      <c r="G173" s="9" t="s">
        <v>291</v>
      </c>
      <c r="J173" s="9" t="str">
        <f>AgencyPickList!A173</f>
        <v>M0371</v>
      </c>
      <c r="K173" s="9" t="str">
        <f>AgencyPickList!B173</f>
        <v>Blackpool ADDER</v>
      </c>
      <c r="L173" s="9" t="str">
        <f>AgencyPickList!C173</f>
        <v>B04B</v>
      </c>
      <c r="M173" s="9" t="str">
        <f>AgencyPickList!D173</f>
        <v>Blackpool</v>
      </c>
      <c r="N173" s="9" t="str">
        <f>AgencyPickList!E173</f>
        <v>W</v>
      </c>
      <c r="O173" s="9" t="str">
        <f t="shared" si="2"/>
        <v>M0371 : Blackpool ADDER</v>
      </c>
    </row>
    <row r="174" spans="2:15" x14ac:dyDescent="0.35">
      <c r="B174" s="10" t="e">
        <v>#N/A</v>
      </c>
      <c r="G174" s="9" t="s">
        <v>292</v>
      </c>
      <c r="J174" s="9" t="str">
        <f>AgencyPickList!A174</f>
        <v>P1076</v>
      </c>
      <c r="K174" s="9" t="str">
        <f>AgencyPickList!B174</f>
        <v>Oxfordshire Roads to Recovery</v>
      </c>
      <c r="L174" s="9" t="str">
        <f>AgencyPickList!C174</f>
        <v>B04B</v>
      </c>
      <c r="M174" s="9" t="str">
        <f>AgencyPickList!D174</f>
        <v>Blackpool</v>
      </c>
      <c r="N174" s="9" t="str">
        <f>AgencyPickList!E174</f>
        <v>P</v>
      </c>
      <c r="O174" s="9" t="str">
        <f t="shared" si="2"/>
        <v>P1076 : Oxfordshire Roads to Recovery</v>
      </c>
    </row>
    <row r="175" spans="2:15" x14ac:dyDescent="0.35">
      <c r="B175" s="10" t="e">
        <v>#N/A</v>
      </c>
      <c r="G175" s="9" t="s">
        <v>293</v>
      </c>
      <c r="J175" s="9" t="str">
        <f>AgencyPickList!A175</f>
        <v>R0468</v>
      </c>
      <c r="K175" s="9" t="str">
        <f>AgencyPickList!B175</f>
        <v>Recovery Wolverhampton (Adult)</v>
      </c>
      <c r="L175" s="9" t="str">
        <f>AgencyPickList!C175</f>
        <v>B04B</v>
      </c>
      <c r="M175" s="9" t="str">
        <f>AgencyPickList!D175</f>
        <v>Blackpool</v>
      </c>
      <c r="N175" s="9" t="str">
        <f>AgencyPickList!E175</f>
        <v>R</v>
      </c>
      <c r="O175" s="9" t="str">
        <f t="shared" si="2"/>
        <v>R0468 : Recovery Wolverhampton (Adult)</v>
      </c>
    </row>
    <row r="176" spans="2:15" x14ac:dyDescent="0.35">
      <c r="B176" s="10" t="e">
        <v>#N/A</v>
      </c>
      <c r="G176" s="9" t="s">
        <v>294</v>
      </c>
      <c r="J176" s="9" t="str">
        <f>AgencyPickList!A176</f>
        <v>U0039</v>
      </c>
      <c r="K176" s="9" t="str">
        <f>AgencyPickList!B176</f>
        <v>Wakefield Inspiring Recovery</v>
      </c>
      <c r="L176" s="9" t="str">
        <f>AgencyPickList!C176</f>
        <v>B04B</v>
      </c>
      <c r="M176" s="9" t="str">
        <f>AgencyPickList!D176</f>
        <v>Blackpool</v>
      </c>
      <c r="N176" s="9" t="str">
        <f>AgencyPickList!E176</f>
        <v>U</v>
      </c>
      <c r="O176" s="9" t="str">
        <f t="shared" si="2"/>
        <v>U0039 : Wakefield Inspiring Recovery</v>
      </c>
    </row>
    <row r="177" spans="2:15" x14ac:dyDescent="0.35">
      <c r="B177" s="10" t="e">
        <v>#N/A</v>
      </c>
      <c r="G177" s="9" t="s">
        <v>295</v>
      </c>
      <c r="J177" s="9" t="str">
        <f>AgencyPickList!A177</f>
        <v>U0509</v>
      </c>
      <c r="K177" s="9" t="str">
        <f>AgencyPickList!B177</f>
        <v>Doncaster Drugs Service - CDT</v>
      </c>
      <c r="L177" s="9" t="str">
        <f>AgencyPickList!C177</f>
        <v>B04B</v>
      </c>
      <c r="M177" s="9" t="str">
        <f>AgencyPickList!D177</f>
        <v>Blackpool</v>
      </c>
      <c r="N177" s="9" t="str">
        <f>AgencyPickList!E177</f>
        <v>U</v>
      </c>
      <c r="O177" s="9" t="str">
        <f t="shared" si="2"/>
        <v>U0509 : Doncaster Drugs Service - CDT</v>
      </c>
    </row>
    <row r="178" spans="2:15" x14ac:dyDescent="0.35">
      <c r="B178" s="10" t="e">
        <v>#N/A</v>
      </c>
      <c r="G178" s="9" t="s">
        <v>296</v>
      </c>
      <c r="J178" s="9" t="str">
        <f>AgencyPickList!A178</f>
        <v>U0657</v>
      </c>
      <c r="K178" s="9" t="str">
        <f>AgencyPickList!B178</f>
        <v>Likewise Sheffield (Humankind)</v>
      </c>
      <c r="L178" s="9" t="str">
        <f>AgencyPickList!C178</f>
        <v>B04B</v>
      </c>
      <c r="M178" s="9" t="str">
        <f>AgencyPickList!D178</f>
        <v>Blackpool</v>
      </c>
      <c r="N178" s="9" t="str">
        <f>AgencyPickList!E178</f>
        <v>U</v>
      </c>
      <c r="O178" s="9" t="str">
        <f t="shared" si="2"/>
        <v>U0657 : Likewise Sheffield (Humankind)</v>
      </c>
    </row>
    <row r="179" spans="2:15" x14ac:dyDescent="0.35">
      <c r="B179" s="10" t="e">
        <v>#N/A</v>
      </c>
      <c r="G179" s="9" t="s">
        <v>297</v>
      </c>
      <c r="J179" s="9" t="str">
        <f>AgencyPickList!A179</f>
        <v>W0017</v>
      </c>
      <c r="K179" s="9" t="str">
        <f>AgencyPickList!B179</f>
        <v>PENC Stockport CDT</v>
      </c>
      <c r="L179" s="9" t="str">
        <f>AgencyPickList!C179</f>
        <v>B04B</v>
      </c>
      <c r="M179" s="9" t="str">
        <f>AgencyPickList!D179</f>
        <v>Blackpool</v>
      </c>
      <c r="N179" s="9" t="str">
        <f>AgencyPickList!E179</f>
        <v>W</v>
      </c>
      <c r="O179" s="9" t="str">
        <f t="shared" si="2"/>
        <v>W0017 : PENC Stockport CDT</v>
      </c>
    </row>
    <row r="180" spans="2:15" x14ac:dyDescent="0.35">
      <c r="B180" s="10" t="e">
        <v>#N/A</v>
      </c>
      <c r="G180" s="9" t="s">
        <v>298</v>
      </c>
      <c r="J180" s="9" t="str">
        <f>AgencyPickList!A180</f>
        <v>W0053</v>
      </c>
      <c r="K180" s="9" t="str">
        <f>AgencyPickList!B180</f>
        <v>ACORN</v>
      </c>
      <c r="L180" s="9" t="str">
        <f>AgencyPickList!C180</f>
        <v>B04B</v>
      </c>
      <c r="M180" s="9" t="str">
        <f>AgencyPickList!D180</f>
        <v>Blackpool</v>
      </c>
      <c r="N180" s="9" t="str">
        <f>AgencyPickList!E180</f>
        <v>W</v>
      </c>
      <c r="O180" s="9" t="str">
        <f t="shared" si="2"/>
        <v>W0053 : ACORN</v>
      </c>
    </row>
    <row r="181" spans="2:15" x14ac:dyDescent="0.35">
      <c r="B181" s="10" t="e">
        <v>#N/A</v>
      </c>
      <c r="G181" s="9" t="s">
        <v>299</v>
      </c>
      <c r="J181" s="9" t="str">
        <f>AgencyPickList!A181</f>
        <v>W0444</v>
      </c>
      <c r="K181" s="9" t="str">
        <f>AgencyPickList!B181</f>
        <v>Turning Point Smithfield Detox</v>
      </c>
      <c r="L181" s="9" t="str">
        <f>AgencyPickList!C181</f>
        <v>B04B</v>
      </c>
      <c r="M181" s="9" t="str">
        <f>AgencyPickList!D181</f>
        <v>Blackpool</v>
      </c>
      <c r="N181" s="9" t="str">
        <f>AgencyPickList!E181</f>
        <v>W</v>
      </c>
      <c r="O181" s="9" t="str">
        <f t="shared" si="2"/>
        <v>W0444 : Turning Point Smithfield Detox</v>
      </c>
    </row>
    <row r="182" spans="2:15" x14ac:dyDescent="0.35">
      <c r="B182" s="10" t="e">
        <v>#N/A</v>
      </c>
      <c r="G182" s="9" t="s">
        <v>300</v>
      </c>
      <c r="J182" s="9" t="str">
        <f>AgencyPickList!A182</f>
        <v>M0022</v>
      </c>
      <c r="K182" s="9" t="str">
        <f>AgencyPickList!B182</f>
        <v>Kaleidoscope Birchwood</v>
      </c>
      <c r="L182" s="9" t="str">
        <f>AgencyPickList!C182</f>
        <v>B14B</v>
      </c>
      <c r="M182" s="9" t="str">
        <f>AgencyPickList!D182</f>
        <v>Bolton</v>
      </c>
      <c r="N182" s="9" t="str">
        <f>AgencyPickList!E182</f>
        <v>W</v>
      </c>
      <c r="O182" s="9" t="str">
        <f t="shared" si="2"/>
        <v>M0022 : Kaleidoscope Birchwood</v>
      </c>
    </row>
    <row r="183" spans="2:15" x14ac:dyDescent="0.35">
      <c r="B183" s="10" t="e">
        <v>#N/A</v>
      </c>
      <c r="G183" s="9" t="s">
        <v>301</v>
      </c>
      <c r="J183" s="9" t="str">
        <f>AgencyPickList!A183</f>
        <v>M0037</v>
      </c>
      <c r="K183" s="9" t="str">
        <f>AgencyPickList!B183</f>
        <v>Phoenix Futures Wirral Adult Services</v>
      </c>
      <c r="L183" s="9" t="str">
        <f>AgencyPickList!C183</f>
        <v>B14B</v>
      </c>
      <c r="M183" s="9" t="str">
        <f>AgencyPickList!D183</f>
        <v>Bolton</v>
      </c>
      <c r="N183" s="9" t="str">
        <f>AgencyPickList!E183</f>
        <v>W</v>
      </c>
      <c r="O183" s="9" t="str">
        <f t="shared" si="2"/>
        <v>M0037 : Phoenix Futures Wirral Adult Services</v>
      </c>
    </row>
    <row r="184" spans="2:15" x14ac:dyDescent="0.35">
      <c r="B184" s="10" t="e">
        <v>#N/A</v>
      </c>
      <c r="G184" s="9" t="s">
        <v>302</v>
      </c>
      <c r="J184" s="9" t="str">
        <f>AgencyPickList!A184</f>
        <v>M0051</v>
      </c>
      <c r="K184" s="9" t="str">
        <f>AgencyPickList!B184</f>
        <v>Littledale Hall</v>
      </c>
      <c r="L184" s="9" t="str">
        <f>AgencyPickList!C184</f>
        <v>B14B</v>
      </c>
      <c r="M184" s="9" t="str">
        <f>AgencyPickList!D184</f>
        <v>Bolton</v>
      </c>
      <c r="N184" s="9" t="str">
        <f>AgencyPickList!E184</f>
        <v>W</v>
      </c>
      <c r="O184" s="9" t="str">
        <f t="shared" si="2"/>
        <v>M0051 : Littledale Hall</v>
      </c>
    </row>
    <row r="185" spans="2:15" x14ac:dyDescent="0.35">
      <c r="B185" s="10" t="e">
        <v>#N/A</v>
      </c>
      <c r="G185" s="9" t="s">
        <v>303</v>
      </c>
      <c r="J185" s="9" t="str">
        <f>AgencyPickList!A185</f>
        <v>M0119</v>
      </c>
      <c r="K185" s="9" t="str">
        <f>AgencyPickList!B185</f>
        <v>Holgate House</v>
      </c>
      <c r="L185" s="9" t="str">
        <f>AgencyPickList!C185</f>
        <v>B14B</v>
      </c>
      <c r="M185" s="9" t="str">
        <f>AgencyPickList!D185</f>
        <v>Bolton</v>
      </c>
      <c r="N185" s="9" t="str">
        <f>AgencyPickList!E185</f>
        <v>W</v>
      </c>
      <c r="O185" s="9" t="str">
        <f t="shared" si="2"/>
        <v>M0119 : Holgate House</v>
      </c>
    </row>
    <row r="186" spans="2:15" x14ac:dyDescent="0.35">
      <c r="B186" s="10" t="e">
        <v>#N/A</v>
      </c>
      <c r="G186" s="9" t="s">
        <v>304</v>
      </c>
      <c r="J186" s="9" t="str">
        <f>AgencyPickList!A186</f>
        <v>M0243</v>
      </c>
      <c r="K186" s="9" t="str">
        <f>AgencyPickList!B186</f>
        <v>GMMH The Chapman-Barker Unit</v>
      </c>
      <c r="L186" s="9" t="str">
        <f>AgencyPickList!C186</f>
        <v>B14B</v>
      </c>
      <c r="M186" s="9" t="str">
        <f>AgencyPickList!D186</f>
        <v>Bolton</v>
      </c>
      <c r="N186" s="9" t="str">
        <f>AgencyPickList!E186</f>
        <v>W</v>
      </c>
      <c r="O186" s="9" t="str">
        <f t="shared" si="2"/>
        <v>M0243 : GMMH The Chapman-Barker Unit</v>
      </c>
    </row>
    <row r="187" spans="2:15" x14ac:dyDescent="0.35">
      <c r="B187" s="10" t="e">
        <v>#N/A</v>
      </c>
      <c r="G187" s="9" t="s">
        <v>305</v>
      </c>
      <c r="J187" s="9" t="str">
        <f>AgencyPickList!A187</f>
        <v>M0297</v>
      </c>
      <c r="K187" s="9" t="str">
        <f>AgencyPickList!B187</f>
        <v>THOMAS Community Recovery Salford</v>
      </c>
      <c r="L187" s="9" t="str">
        <f>AgencyPickList!C187</f>
        <v>B14B</v>
      </c>
      <c r="M187" s="9" t="str">
        <f>AgencyPickList!D187</f>
        <v>Bolton</v>
      </c>
      <c r="N187" s="9" t="str">
        <f>AgencyPickList!E187</f>
        <v>W</v>
      </c>
      <c r="O187" s="9" t="str">
        <f t="shared" si="2"/>
        <v>M0297 : THOMAS Community Recovery Salford</v>
      </c>
    </row>
    <row r="188" spans="2:15" x14ac:dyDescent="0.35">
      <c r="B188" s="10" t="e">
        <v>#N/A</v>
      </c>
      <c r="G188" s="9" t="s">
        <v>575</v>
      </c>
      <c r="J188" s="9" t="str">
        <f>AgencyPickList!A188</f>
        <v>M0300</v>
      </c>
      <c r="K188" s="9" t="str">
        <f>AgencyPickList!B188</f>
        <v>GMMH Chapman Barker Unit - RADAR Ward</v>
      </c>
      <c r="L188" s="9" t="str">
        <f>AgencyPickList!C188</f>
        <v>B14B</v>
      </c>
      <c r="M188" s="9" t="str">
        <f>AgencyPickList!D188</f>
        <v>Bolton</v>
      </c>
      <c r="N188" s="9" t="str">
        <f>AgencyPickList!E188</f>
        <v>W</v>
      </c>
      <c r="O188" s="9" t="str">
        <f t="shared" si="2"/>
        <v>M0300 : GMMH Chapman Barker Unit - RADAR Ward</v>
      </c>
    </row>
    <row r="189" spans="2:15" x14ac:dyDescent="0.35">
      <c r="B189" s="10" t="e">
        <v>#N/A</v>
      </c>
      <c r="G189" s="9" t="s">
        <v>576</v>
      </c>
      <c r="J189" s="9" t="str">
        <f>AgencyPickList!A189</f>
        <v>M0309</v>
      </c>
      <c r="K189" s="9" t="str">
        <f>AgencyPickList!B189</f>
        <v>Cyngor Alcohol Information Service (CAIS)</v>
      </c>
      <c r="L189" s="9" t="str">
        <f>AgencyPickList!C189</f>
        <v>B14B</v>
      </c>
      <c r="M189" s="9" t="str">
        <f>AgencyPickList!D189</f>
        <v>Bolton</v>
      </c>
      <c r="N189" s="9" t="str">
        <f>AgencyPickList!E189</f>
        <v>W</v>
      </c>
      <c r="O189" s="9" t="str">
        <f t="shared" si="2"/>
        <v>M0309 : Cyngor Alcohol Information Service (CAIS)</v>
      </c>
    </row>
    <row r="190" spans="2:15" x14ac:dyDescent="0.35">
      <c r="B190" s="10" t="e">
        <v>#N/A</v>
      </c>
      <c r="G190" s="9" t="s">
        <v>306</v>
      </c>
      <c r="J190" s="9" t="str">
        <f>AgencyPickList!A190</f>
        <v>M0338</v>
      </c>
      <c r="K190" s="9" t="str">
        <f>AgencyPickList!B190</f>
        <v>Salus Withnell Hall</v>
      </c>
      <c r="L190" s="9" t="str">
        <f>AgencyPickList!C190</f>
        <v>B14B</v>
      </c>
      <c r="M190" s="9" t="str">
        <f>AgencyPickList!D190</f>
        <v>Bolton</v>
      </c>
      <c r="N190" s="9" t="str">
        <f>AgencyPickList!E190</f>
        <v>W</v>
      </c>
      <c r="O190" s="9" t="str">
        <f t="shared" si="2"/>
        <v>M0338 : Salus Withnell Hall</v>
      </c>
    </row>
    <row r="191" spans="2:15" x14ac:dyDescent="0.35">
      <c r="B191" s="10" t="e">
        <v>#N/A</v>
      </c>
      <c r="G191" s="9" t="s">
        <v>307</v>
      </c>
      <c r="J191" s="9" t="str">
        <f>AgencyPickList!A191</f>
        <v>M0341</v>
      </c>
      <c r="K191" s="9" t="str">
        <f>AgencyPickList!B191</f>
        <v>The Pavilion</v>
      </c>
      <c r="L191" s="9" t="str">
        <f>AgencyPickList!C191</f>
        <v>B14B</v>
      </c>
      <c r="M191" s="9" t="str">
        <f>AgencyPickList!D191</f>
        <v>Bolton</v>
      </c>
      <c r="N191" s="9" t="str">
        <f>AgencyPickList!E191</f>
        <v>W</v>
      </c>
      <c r="O191" s="9" t="str">
        <f t="shared" si="2"/>
        <v>M0341 : The Pavilion</v>
      </c>
    </row>
    <row r="192" spans="2:15" x14ac:dyDescent="0.35">
      <c r="B192" s="10" t="e">
        <v>#N/A</v>
      </c>
      <c r="G192" s="9" t="s">
        <v>308</v>
      </c>
      <c r="J192" s="9" t="str">
        <f>AgencyPickList!A192</f>
        <v>M0349</v>
      </c>
      <c r="K192" s="9" t="str">
        <f>AgencyPickList!B192</f>
        <v>GMMH Bolton Adult Service</v>
      </c>
      <c r="L192" s="9" t="str">
        <f>AgencyPickList!C192</f>
        <v>B14B</v>
      </c>
      <c r="M192" s="9" t="str">
        <f>AgencyPickList!D192</f>
        <v>Bolton</v>
      </c>
      <c r="N192" s="9" t="str">
        <f>AgencyPickList!E192</f>
        <v>W</v>
      </c>
      <c r="O192" s="9" t="str">
        <f t="shared" si="2"/>
        <v>M0349 : GMMH Bolton Adult Service</v>
      </c>
    </row>
    <row r="193" spans="2:15" x14ac:dyDescent="0.35">
      <c r="B193" s="10" t="e">
        <v>#N/A</v>
      </c>
      <c r="G193" s="9" t="s">
        <v>309</v>
      </c>
      <c r="J193" s="9" t="str">
        <f>AgencyPickList!A193</f>
        <v>M0352</v>
      </c>
      <c r="K193" s="9" t="str">
        <f>AgencyPickList!B193</f>
        <v>Acquiesce</v>
      </c>
      <c r="L193" s="9" t="str">
        <f>AgencyPickList!C193</f>
        <v>B14B</v>
      </c>
      <c r="M193" s="9" t="str">
        <f>AgencyPickList!D193</f>
        <v>Bolton</v>
      </c>
      <c r="N193" s="9" t="str">
        <f>AgencyPickList!E193</f>
        <v>W</v>
      </c>
      <c r="O193" s="9" t="str">
        <f t="shared" si="2"/>
        <v>M0352 : Acquiesce</v>
      </c>
    </row>
    <row r="194" spans="2:15" x14ac:dyDescent="0.35">
      <c r="B194" s="10" t="e">
        <v>#N/A</v>
      </c>
      <c r="G194" s="9" t="s">
        <v>476</v>
      </c>
      <c r="J194" s="9" t="str">
        <f>AgencyPickList!A194</f>
        <v>M0354</v>
      </c>
      <c r="K194" s="9" t="str">
        <f>AgencyPickList!B194</f>
        <v>Turning Point Oldham ROAR</v>
      </c>
      <c r="L194" s="9" t="str">
        <f>AgencyPickList!C194</f>
        <v>B14B</v>
      </c>
      <c r="M194" s="9" t="str">
        <f>AgencyPickList!D194</f>
        <v>Bolton</v>
      </c>
      <c r="N194" s="9" t="str">
        <f>AgencyPickList!E194</f>
        <v>W</v>
      </c>
      <c r="O194" s="9" t="str">
        <f t="shared" si="2"/>
        <v>M0354 : Turning Point Oldham ROAR</v>
      </c>
    </row>
    <row r="195" spans="2:15" x14ac:dyDescent="0.35">
      <c r="B195" s="10" t="e">
        <v>#N/A</v>
      </c>
      <c r="G195" s="9" t="s">
        <v>477</v>
      </c>
      <c r="J195" s="9" t="str">
        <f>AgencyPickList!A195</f>
        <v>M0355</v>
      </c>
      <c r="K195" s="9" t="str">
        <f>AgencyPickList!B195</f>
        <v>Turning Point Rochdale ROAR</v>
      </c>
      <c r="L195" s="9" t="str">
        <f>AgencyPickList!C195</f>
        <v>B14B</v>
      </c>
      <c r="M195" s="9" t="str">
        <f>AgencyPickList!D195</f>
        <v>Bolton</v>
      </c>
      <c r="N195" s="9" t="str">
        <f>AgencyPickList!E195</f>
        <v>W</v>
      </c>
      <c r="O195" s="9" t="str">
        <f t="shared" ref="O195:O258" si="3">IF(AND(J195&lt;&gt;"",J195&lt;&gt;0),J195&amp;" : "&amp;K195,"")</f>
        <v>M0355 : Turning Point Rochdale ROAR</v>
      </c>
    </row>
    <row r="196" spans="2:15" x14ac:dyDescent="0.35">
      <c r="B196" s="10" t="e">
        <v>#N/A</v>
      </c>
      <c r="G196" s="9" t="s">
        <v>478</v>
      </c>
      <c r="J196" s="9" t="str">
        <f>AgencyPickList!A196</f>
        <v>M0357</v>
      </c>
      <c r="K196" s="9" t="str">
        <f>AgencyPickList!B196</f>
        <v>Parkland Place Lancashire</v>
      </c>
      <c r="L196" s="9" t="str">
        <f>AgencyPickList!C196</f>
        <v>B14B</v>
      </c>
      <c r="M196" s="9" t="str">
        <f>AgencyPickList!D196</f>
        <v>Bolton</v>
      </c>
      <c r="N196" s="9" t="str">
        <f>AgencyPickList!E196</f>
        <v>W</v>
      </c>
      <c r="O196" s="9" t="str">
        <f t="shared" si="3"/>
        <v>M0357 : Parkland Place Lancashire</v>
      </c>
    </row>
    <row r="197" spans="2:15" x14ac:dyDescent="0.35">
      <c r="B197" s="10" t="e">
        <v>#N/A</v>
      </c>
      <c r="G197" s="9" t="s">
        <v>484</v>
      </c>
      <c r="J197" s="9" t="str">
        <f>AgencyPickList!A197</f>
        <v>M0366</v>
      </c>
      <c r="K197" s="9" t="str">
        <f>AgencyPickList!B197</f>
        <v>Bolton YP NHS Foundation Trust</v>
      </c>
      <c r="L197" s="9" t="str">
        <f>AgencyPickList!C197</f>
        <v>B14B</v>
      </c>
      <c r="M197" s="9" t="str">
        <f>AgencyPickList!D197</f>
        <v>Bolton</v>
      </c>
      <c r="N197" s="9" t="str">
        <f>AgencyPickList!E197</f>
        <v>W</v>
      </c>
      <c r="O197" s="9" t="str">
        <f t="shared" si="3"/>
        <v>M0366 : Bolton YP NHS Foundation Trust</v>
      </c>
    </row>
    <row r="198" spans="2:15" x14ac:dyDescent="0.35">
      <c r="B198" s="10" t="e">
        <v>#N/A</v>
      </c>
      <c r="G198" s="9" t="s">
        <v>487</v>
      </c>
      <c r="J198" s="9" t="str">
        <f>AgencyPickList!A198</f>
        <v>M0368</v>
      </c>
      <c r="K198" s="9" t="str">
        <f>AgencyPickList!B198</f>
        <v>GMMH Bury Adult Service</v>
      </c>
      <c r="L198" s="9" t="str">
        <f>AgencyPickList!C198</f>
        <v>B14B</v>
      </c>
      <c r="M198" s="9" t="str">
        <f>AgencyPickList!D198</f>
        <v>Bolton</v>
      </c>
      <c r="N198" s="9" t="str">
        <f>AgencyPickList!E198</f>
        <v>W</v>
      </c>
      <c r="O198" s="9" t="str">
        <f t="shared" si="3"/>
        <v>M0368 : GMMH Bury Adult Service</v>
      </c>
    </row>
    <row r="199" spans="2:15" x14ac:dyDescent="0.35">
      <c r="B199" s="10" t="e">
        <v>#N/A</v>
      </c>
      <c r="G199" s="9" t="s">
        <v>540</v>
      </c>
      <c r="J199" s="9" t="str">
        <f>AgencyPickList!A199</f>
        <v>M0381</v>
      </c>
      <c r="K199" s="9" t="str">
        <f>AgencyPickList!B199</f>
        <v>THOMAS Bolton</v>
      </c>
      <c r="L199" s="9" t="str">
        <f>AgencyPickList!C199</f>
        <v>B14B</v>
      </c>
      <c r="M199" s="9" t="str">
        <f>AgencyPickList!D199</f>
        <v>Bolton</v>
      </c>
      <c r="N199" s="9" t="str">
        <f>AgencyPickList!E199</f>
        <v>W</v>
      </c>
      <c r="O199" s="9" t="str">
        <f t="shared" si="3"/>
        <v>M0381 : THOMAS Bolton</v>
      </c>
    </row>
    <row r="200" spans="2:15" x14ac:dyDescent="0.35">
      <c r="B200" s="10" t="e">
        <v>#N/A</v>
      </c>
      <c r="G200" s="9" t="s">
        <v>539</v>
      </c>
      <c r="J200" s="9" t="str">
        <f>AgencyPickList!A200</f>
        <v>R0490</v>
      </c>
      <c r="K200" s="9" t="str">
        <f>AgencyPickList!B200</f>
        <v>New Leaf Recovery</v>
      </c>
      <c r="L200" s="9" t="str">
        <f>AgencyPickList!C200</f>
        <v>B14B</v>
      </c>
      <c r="M200" s="9" t="str">
        <f>AgencyPickList!D200</f>
        <v>Bolton</v>
      </c>
      <c r="N200" s="9" t="str">
        <f>AgencyPickList!E200</f>
        <v>R</v>
      </c>
      <c r="O200" s="9" t="str">
        <f t="shared" si="3"/>
        <v>R0490 : New Leaf Recovery</v>
      </c>
    </row>
    <row r="201" spans="2:15" x14ac:dyDescent="0.35">
      <c r="B201" s="10" t="e">
        <v>#N/A</v>
      </c>
      <c r="G201" s="9" t="s">
        <v>310</v>
      </c>
      <c r="J201" s="9" t="str">
        <f>AgencyPickList!A201</f>
        <v>R0512</v>
      </c>
      <c r="K201" s="9" t="str">
        <f>AgencyPickList!B201</f>
        <v>Humankind Staffordshire</v>
      </c>
      <c r="L201" s="9" t="str">
        <f>AgencyPickList!C201</f>
        <v>B14B</v>
      </c>
      <c r="M201" s="9" t="str">
        <f>AgencyPickList!D201</f>
        <v>Bolton</v>
      </c>
      <c r="N201" s="9" t="str">
        <f>AgencyPickList!E201</f>
        <v>R</v>
      </c>
      <c r="O201" s="9" t="str">
        <f t="shared" si="3"/>
        <v>R0512 : Humankind Staffordshire</v>
      </c>
    </row>
    <row r="202" spans="2:15" x14ac:dyDescent="0.35">
      <c r="B202" s="10" t="e">
        <v>#N/A</v>
      </c>
      <c r="G202" s="9" t="s">
        <v>311</v>
      </c>
      <c r="J202" s="9" t="str">
        <f>AgencyPickList!A202</f>
        <v>R0518</v>
      </c>
      <c r="K202" s="9" t="str">
        <f>AgencyPickList!B202</f>
        <v>MPFT Adult - Staffordshire</v>
      </c>
      <c r="L202" s="9" t="str">
        <f>AgencyPickList!C202</f>
        <v>B14B</v>
      </c>
      <c r="M202" s="9" t="str">
        <f>AgencyPickList!D202</f>
        <v>Bolton</v>
      </c>
      <c r="N202" s="9" t="str">
        <f>AgencyPickList!E202</f>
        <v>R</v>
      </c>
      <c r="O202" s="9" t="str">
        <f t="shared" si="3"/>
        <v>R0518 : MPFT Adult - Staffordshire</v>
      </c>
    </row>
    <row r="203" spans="2:15" x14ac:dyDescent="0.35">
      <c r="B203" s="10" t="e">
        <v>#N/A</v>
      </c>
      <c r="G203" s="9" t="s">
        <v>312</v>
      </c>
      <c r="J203" s="9" t="str">
        <f>AgencyPickList!A203</f>
        <v>T1175</v>
      </c>
      <c r="K203" s="9" t="str">
        <f>AgencyPickList!B203</f>
        <v>Derby City Prescribing Service</v>
      </c>
      <c r="L203" s="9" t="str">
        <f>AgencyPickList!C203</f>
        <v>B14B</v>
      </c>
      <c r="M203" s="9" t="str">
        <f>AgencyPickList!D203</f>
        <v>Bolton</v>
      </c>
      <c r="N203" s="9" t="str">
        <f>AgencyPickList!E203</f>
        <v>T</v>
      </c>
      <c r="O203" s="9" t="str">
        <f t="shared" si="3"/>
        <v>T1175 : Derby City Prescribing Service</v>
      </c>
    </row>
    <row r="204" spans="2:15" x14ac:dyDescent="0.35">
      <c r="B204" s="10" t="e">
        <v>#N/A</v>
      </c>
      <c r="G204" s="9" t="s">
        <v>313</v>
      </c>
      <c r="J204" s="9" t="str">
        <f>AgencyPickList!A204</f>
        <v>U0488</v>
      </c>
      <c r="K204" s="9" t="str">
        <f>AgencyPickList!B204</f>
        <v>Calderdale Drug and Alcohol Service (Humankind)</v>
      </c>
      <c r="L204" s="9" t="str">
        <f>AgencyPickList!C204</f>
        <v>B14B</v>
      </c>
      <c r="M204" s="9" t="str">
        <f>AgencyPickList!D204</f>
        <v>Bolton</v>
      </c>
      <c r="N204" s="9" t="str">
        <f>AgencyPickList!E204</f>
        <v>U</v>
      </c>
      <c r="O204" s="9" t="str">
        <f t="shared" si="3"/>
        <v>U0488 : Calderdale Drug and Alcohol Service (Humankind)</v>
      </c>
    </row>
    <row r="205" spans="2:15" x14ac:dyDescent="0.35">
      <c r="B205" s="10" t="e">
        <v>#N/A</v>
      </c>
      <c r="G205" s="9" t="s">
        <v>314</v>
      </c>
      <c r="J205" s="9" t="str">
        <f>AgencyPickList!A205</f>
        <v>U0489</v>
      </c>
      <c r="K205" s="9" t="str">
        <f>AgencyPickList!B205</f>
        <v>Forward Leeds Adult (Humankind)</v>
      </c>
      <c r="L205" s="9" t="str">
        <f>AgencyPickList!C205</f>
        <v>B14B</v>
      </c>
      <c r="M205" s="9" t="str">
        <f>AgencyPickList!D205</f>
        <v>Bolton</v>
      </c>
      <c r="N205" s="9" t="str">
        <f>AgencyPickList!E205</f>
        <v>U</v>
      </c>
      <c r="O205" s="9" t="str">
        <f t="shared" si="3"/>
        <v>U0489 : Forward Leeds Adult (Humankind)</v>
      </c>
    </row>
    <row r="206" spans="2:15" x14ac:dyDescent="0.35">
      <c r="B206" s="10" t="e">
        <v>#N/A</v>
      </c>
      <c r="G206" s="9" t="s">
        <v>315</v>
      </c>
      <c r="J206" s="9" t="str">
        <f>AgencyPickList!A206</f>
        <v>U0657</v>
      </c>
      <c r="K206" s="9" t="str">
        <f>AgencyPickList!B206</f>
        <v>Likewise Sheffield (Humankind)</v>
      </c>
      <c r="L206" s="9" t="str">
        <f>AgencyPickList!C206</f>
        <v>B14B</v>
      </c>
      <c r="M206" s="9" t="str">
        <f>AgencyPickList!D206</f>
        <v>Bolton</v>
      </c>
      <c r="N206" s="9" t="str">
        <f>AgencyPickList!E206</f>
        <v>U</v>
      </c>
      <c r="O206" s="9" t="str">
        <f t="shared" si="3"/>
        <v>U0657 : Likewise Sheffield (Humankind)</v>
      </c>
    </row>
    <row r="207" spans="2:15" x14ac:dyDescent="0.35">
      <c r="B207" s="10" t="e">
        <v>#N/A</v>
      </c>
      <c r="G207" s="9" t="s">
        <v>316</v>
      </c>
      <c r="J207" s="9" t="str">
        <f>AgencyPickList!A207</f>
        <v>W0444</v>
      </c>
      <c r="K207" s="9" t="str">
        <f>AgencyPickList!B207</f>
        <v>Turning Point Smithfield Detox</v>
      </c>
      <c r="L207" s="9" t="str">
        <f>AgencyPickList!C207</f>
        <v>B14B</v>
      </c>
      <c r="M207" s="9" t="str">
        <f>AgencyPickList!D207</f>
        <v>Bolton</v>
      </c>
      <c r="N207" s="9" t="str">
        <f>AgencyPickList!E207</f>
        <v>W</v>
      </c>
      <c r="O207" s="9" t="str">
        <f t="shared" si="3"/>
        <v>W0444 : Turning Point Smithfield Detox</v>
      </c>
    </row>
    <row r="208" spans="2:15" x14ac:dyDescent="0.35">
      <c r="B208" s="10" t="e">
        <v>#N/A</v>
      </c>
      <c r="G208" s="9" t="s">
        <v>317</v>
      </c>
      <c r="J208" s="9" t="str">
        <f>AgencyPickList!A208</f>
        <v>L1256</v>
      </c>
      <c r="K208" s="9" t="str">
        <f>AgencyPickList!B208</f>
        <v>Croydon Adult Recovery Network</v>
      </c>
      <c r="L208" s="9" t="str">
        <f>AgencyPickList!C208</f>
        <v>K16B</v>
      </c>
      <c r="M208" s="9" t="str">
        <f>AgencyPickList!D208</f>
        <v>Bournemouth, Christchurch and Poole</v>
      </c>
      <c r="N208" s="9" t="str">
        <f>AgencyPickList!E208</f>
        <v>L</v>
      </c>
      <c r="O208" s="9" t="str">
        <f t="shared" si="3"/>
        <v>L1256 : Croydon Adult Recovery Network</v>
      </c>
    </row>
    <row r="209" spans="2:15" x14ac:dyDescent="0.35">
      <c r="B209" s="10" t="e">
        <v>#N/A</v>
      </c>
      <c r="G209" s="9" t="s">
        <v>318</v>
      </c>
      <c r="J209" s="9" t="str">
        <f>AgencyPickList!A209</f>
        <v>P0544</v>
      </c>
      <c r="K209" s="9" t="str">
        <f>AgencyPickList!B209</f>
        <v>Francis HouseStreetsceneSouthampton</v>
      </c>
      <c r="L209" s="9" t="str">
        <f>AgencyPickList!C209</f>
        <v>K16B</v>
      </c>
      <c r="M209" s="9" t="str">
        <f>AgencyPickList!D209</f>
        <v>Bournemouth, Christchurch and Poole</v>
      </c>
      <c r="N209" s="9" t="str">
        <f>AgencyPickList!E209</f>
        <v>P</v>
      </c>
      <c r="O209" s="9" t="str">
        <f t="shared" si="3"/>
        <v>P0544 : Francis HouseStreetsceneSouthampton</v>
      </c>
    </row>
    <row r="210" spans="2:15" x14ac:dyDescent="0.35">
      <c r="B210" s="10" t="e">
        <v>#N/A</v>
      </c>
      <c r="G210" s="9" t="s">
        <v>319</v>
      </c>
      <c r="J210" s="9" t="str">
        <f>AgencyPickList!A210</f>
        <v>P1076</v>
      </c>
      <c r="K210" s="9" t="str">
        <f>AgencyPickList!B210</f>
        <v>Oxfordshire Roads to Recovery</v>
      </c>
      <c r="L210" s="9" t="str">
        <f>AgencyPickList!C210</f>
        <v>K16B</v>
      </c>
      <c r="M210" s="9" t="str">
        <f>AgencyPickList!D210</f>
        <v>Bournemouth, Christchurch and Poole</v>
      </c>
      <c r="N210" s="9" t="str">
        <f>AgencyPickList!E210</f>
        <v>P</v>
      </c>
      <c r="O210" s="9" t="str">
        <f t="shared" si="3"/>
        <v>P1076 : Oxfordshire Roads to Recovery</v>
      </c>
    </row>
    <row r="211" spans="2:15" x14ac:dyDescent="0.35">
      <c r="B211" s="10" t="e">
        <v>#N/A</v>
      </c>
      <c r="G211" s="9" t="s">
        <v>320</v>
      </c>
      <c r="J211" s="9" t="str">
        <f>AgencyPickList!A211</f>
        <v>P1081</v>
      </c>
      <c r="K211" s="9" t="str">
        <f>AgencyPickList!B211</f>
        <v>Basingstoke - Inclusion Recovery Hampshire</v>
      </c>
      <c r="L211" s="9" t="str">
        <f>AgencyPickList!C211</f>
        <v>K16B</v>
      </c>
      <c r="M211" s="9" t="str">
        <f>AgencyPickList!D211</f>
        <v>Bournemouth, Christchurch and Poole</v>
      </c>
      <c r="N211" s="9" t="str">
        <f>AgencyPickList!E211</f>
        <v>P</v>
      </c>
      <c r="O211" s="9" t="str">
        <f t="shared" si="3"/>
        <v>P1081 : Basingstoke - Inclusion Recovery Hampshire</v>
      </c>
    </row>
    <row r="212" spans="2:15" x14ac:dyDescent="0.35">
      <c r="B212" s="10" t="e">
        <v>#N/A</v>
      </c>
      <c r="G212" s="9" t="s">
        <v>321</v>
      </c>
      <c r="J212" s="9" t="str">
        <f>AgencyPickList!A212</f>
        <v>P1085</v>
      </c>
      <c r="K212" s="9" t="str">
        <f>AgencyPickList!B212</f>
        <v>Ringwood - Inclusion Recovery Hampshire</v>
      </c>
      <c r="L212" s="9" t="str">
        <f>AgencyPickList!C212</f>
        <v>K16B</v>
      </c>
      <c r="M212" s="9" t="str">
        <f>AgencyPickList!D212</f>
        <v>Bournemouth, Christchurch and Poole</v>
      </c>
      <c r="N212" s="9" t="str">
        <f>AgencyPickList!E212</f>
        <v>P</v>
      </c>
      <c r="O212" s="9" t="str">
        <f t="shared" si="3"/>
        <v>P1085 : Ringwood - Inclusion Recovery Hampshire</v>
      </c>
    </row>
    <row r="213" spans="2:15" x14ac:dyDescent="0.35">
      <c r="B213" s="10" t="e">
        <v>#N/A</v>
      </c>
      <c r="G213" s="9" t="s">
        <v>322</v>
      </c>
      <c r="J213" s="9" t="str">
        <f>AgencyPickList!A213</f>
        <v>P1118</v>
      </c>
      <c r="K213" s="9" t="str">
        <f>AgencyPickList!B213</f>
        <v>Inclusion IPD</v>
      </c>
      <c r="L213" s="9" t="str">
        <f>AgencyPickList!C213</f>
        <v>K16B</v>
      </c>
      <c r="M213" s="9" t="str">
        <f>AgencyPickList!D213</f>
        <v>Bournemouth, Christchurch and Poole</v>
      </c>
      <c r="N213" s="9" t="str">
        <f>AgencyPickList!E213</f>
        <v>P</v>
      </c>
      <c r="O213" s="9" t="str">
        <f t="shared" si="3"/>
        <v>P1118 : Inclusion IPD</v>
      </c>
    </row>
    <row r="214" spans="2:15" x14ac:dyDescent="0.35">
      <c r="B214" s="10" t="e">
        <v>#N/A</v>
      </c>
      <c r="G214" s="9" t="s">
        <v>323</v>
      </c>
      <c r="J214" s="9" t="str">
        <f>AgencyPickList!A214</f>
        <v>P1125</v>
      </c>
      <c r="K214" s="9" t="str">
        <f>AgencyPickList!B214</f>
        <v>Addiction Recovery Centre Portsmouth</v>
      </c>
      <c r="L214" s="9" t="str">
        <f>AgencyPickList!C214</f>
        <v>K16B</v>
      </c>
      <c r="M214" s="9" t="str">
        <f>AgencyPickList!D214</f>
        <v>Bournemouth, Christchurch and Poole</v>
      </c>
      <c r="N214" s="9" t="str">
        <f>AgencyPickList!E214</f>
        <v>P</v>
      </c>
      <c r="O214" s="9" t="str">
        <f t="shared" si="3"/>
        <v>P1125 : Addiction Recovery Centre Portsmouth</v>
      </c>
    </row>
    <row r="215" spans="2:15" x14ac:dyDescent="0.35">
      <c r="B215" s="10" t="e">
        <v>#N/A</v>
      </c>
      <c r="G215" s="9" t="s">
        <v>324</v>
      </c>
      <c r="J215" s="9" t="str">
        <f>AgencyPickList!A215</f>
        <v>R0092</v>
      </c>
      <c r="K215" s="9" t="str">
        <f>AgencyPickList!B215</f>
        <v>BAC O'Connor</v>
      </c>
      <c r="L215" s="9" t="str">
        <f>AgencyPickList!C215</f>
        <v>K16B</v>
      </c>
      <c r="M215" s="9" t="str">
        <f>AgencyPickList!D215</f>
        <v>Bournemouth, Christchurch and Poole</v>
      </c>
      <c r="N215" s="9" t="str">
        <f>AgencyPickList!E215</f>
        <v>R</v>
      </c>
      <c r="O215" s="9" t="str">
        <f t="shared" si="3"/>
        <v>R0092 : BAC O'Connor</v>
      </c>
    </row>
    <row r="216" spans="2:15" x14ac:dyDescent="0.35">
      <c r="B216" s="10" t="e">
        <v>#N/A</v>
      </c>
      <c r="G216" s="9" t="s">
        <v>325</v>
      </c>
      <c r="J216" s="9" t="str">
        <f>AgencyPickList!A216</f>
        <v>R0512</v>
      </c>
      <c r="K216" s="9" t="str">
        <f>AgencyPickList!B216</f>
        <v>Humankind Staffordshire</v>
      </c>
      <c r="L216" s="9" t="str">
        <f>AgencyPickList!C216</f>
        <v>K16B</v>
      </c>
      <c r="M216" s="9" t="str">
        <f>AgencyPickList!D216</f>
        <v>Bournemouth, Christchurch and Poole</v>
      </c>
      <c r="N216" s="9" t="str">
        <f>AgencyPickList!E216</f>
        <v>R</v>
      </c>
      <c r="O216" s="9" t="str">
        <f t="shared" si="3"/>
        <v>R0512 : Humankind Staffordshire</v>
      </c>
    </row>
    <row r="217" spans="2:15" x14ac:dyDescent="0.35">
      <c r="B217" s="10" t="e">
        <v>#N/A</v>
      </c>
      <c r="G217" s="9" t="s">
        <v>326</v>
      </c>
      <c r="J217" s="9" t="str">
        <f>AgencyPickList!A217</f>
        <v>SB103</v>
      </c>
      <c r="K217" s="9" t="str">
        <f>AgencyPickList!B217</f>
        <v>SDAS Bournemouth</v>
      </c>
      <c r="L217" s="9" t="str">
        <f>AgencyPickList!C217</f>
        <v>K16B</v>
      </c>
      <c r="M217" s="9" t="str">
        <f>AgencyPickList!D217</f>
        <v>Bournemouth, Christchurch and Poole</v>
      </c>
      <c r="N217" s="9" t="str">
        <f>AgencyPickList!E217</f>
        <v>S</v>
      </c>
      <c r="O217" s="9" t="str">
        <f t="shared" si="3"/>
        <v>SB103 : SDAS Bournemouth</v>
      </c>
    </row>
    <row r="218" spans="2:15" x14ac:dyDescent="0.35">
      <c r="B218" s="10" t="e">
        <v>#N/A</v>
      </c>
      <c r="G218" s="9" t="s">
        <v>327</v>
      </c>
      <c r="J218" s="9" t="str">
        <f>AgencyPickList!A218</f>
        <v>SB200</v>
      </c>
      <c r="K218" s="9" t="str">
        <f>AgencyPickList!B218</f>
        <v>Bournemouth Engagement &amp; Assessment Team (BEAT)</v>
      </c>
      <c r="L218" s="9" t="str">
        <f>AgencyPickList!C218</f>
        <v>K16B</v>
      </c>
      <c r="M218" s="9" t="str">
        <f>AgencyPickList!D218</f>
        <v>Bournemouth, Christchurch and Poole</v>
      </c>
      <c r="N218" s="9" t="str">
        <f>AgencyPickList!E218</f>
        <v>S</v>
      </c>
      <c r="O218" s="9" t="str">
        <f t="shared" si="3"/>
        <v>SB200 : Bournemouth Engagement &amp; Assessment Team (BEAT)</v>
      </c>
    </row>
    <row r="219" spans="2:15" x14ac:dyDescent="0.35">
      <c r="B219" s="10" t="e">
        <v>#N/A</v>
      </c>
      <c r="G219" s="9" t="s">
        <v>328</v>
      </c>
      <c r="J219" s="9" t="str">
        <f>AgencyPickList!A219</f>
        <v>SB202</v>
      </c>
      <c r="K219" s="9" t="str">
        <f>AgencyPickList!B219</f>
        <v>Providence Community Addiction Services</v>
      </c>
      <c r="L219" s="9" t="str">
        <f>AgencyPickList!C219</f>
        <v>K16B</v>
      </c>
      <c r="M219" s="9" t="str">
        <f>AgencyPickList!D219</f>
        <v>Bournemouth, Christchurch and Poole</v>
      </c>
      <c r="N219" s="9" t="str">
        <f>AgencyPickList!E219</f>
        <v>S</v>
      </c>
      <c r="O219" s="9" t="str">
        <f t="shared" si="3"/>
        <v>SB202 : Providence Community Addiction Services</v>
      </c>
    </row>
    <row r="220" spans="2:15" x14ac:dyDescent="0.35">
      <c r="B220" s="10" t="e">
        <v>#N/A</v>
      </c>
      <c r="G220" s="9" t="s">
        <v>329</v>
      </c>
      <c r="J220" s="9" t="str">
        <f>AgencyPickList!A220</f>
        <v>SB204</v>
      </c>
      <c r="K220" s="9" t="str">
        <f>AgencyPickList!B220</f>
        <v>Bournemouth Family Service</v>
      </c>
      <c r="L220" s="9" t="str">
        <f>AgencyPickList!C220</f>
        <v>K16B</v>
      </c>
      <c r="M220" s="9" t="str">
        <f>AgencyPickList!D220</f>
        <v>Bournemouth, Christchurch and Poole</v>
      </c>
      <c r="N220" s="9" t="str">
        <f>AgencyPickList!E220</f>
        <v>S</v>
      </c>
      <c r="O220" s="9" t="str">
        <f t="shared" si="3"/>
        <v>SB204 : Bournemouth Family Service</v>
      </c>
    </row>
    <row r="221" spans="2:15" x14ac:dyDescent="0.35">
      <c r="B221" s="10" t="e">
        <v>#N/A</v>
      </c>
      <c r="G221" s="9" t="s">
        <v>330</v>
      </c>
      <c r="J221" s="9" t="str">
        <f>AgencyPickList!A221</f>
        <v>SB205</v>
      </c>
      <c r="K221" s="9" t="str">
        <f>AgencyPickList!B221</f>
        <v>With You BCP</v>
      </c>
      <c r="L221" s="9" t="str">
        <f>AgencyPickList!C221</f>
        <v>K16B</v>
      </c>
      <c r="M221" s="9" t="str">
        <f>AgencyPickList!D221</f>
        <v>Bournemouth, Christchurch and Poole</v>
      </c>
      <c r="N221" s="9" t="str">
        <f>AgencyPickList!E221</f>
        <v>S</v>
      </c>
      <c r="O221" s="9" t="str">
        <f t="shared" si="3"/>
        <v>SB205 : With You BCP</v>
      </c>
    </row>
    <row r="222" spans="2:15" x14ac:dyDescent="0.35">
      <c r="B222" s="10" t="e">
        <v>#N/A</v>
      </c>
      <c r="G222" s="9" t="s">
        <v>331</v>
      </c>
      <c r="J222" s="9" t="str">
        <f>AgencyPickList!A222</f>
        <v>SB317</v>
      </c>
      <c r="K222" s="9" t="str">
        <f>AgencyPickList!B222</f>
        <v>StreetScene Bournemouth</v>
      </c>
      <c r="L222" s="9" t="str">
        <f>AgencyPickList!C222</f>
        <v>K16B</v>
      </c>
      <c r="M222" s="9" t="str">
        <f>AgencyPickList!D222</f>
        <v>Bournemouth, Christchurch and Poole</v>
      </c>
      <c r="N222" s="9" t="str">
        <f>AgencyPickList!E222</f>
        <v>S</v>
      </c>
      <c r="O222" s="9" t="str">
        <f t="shared" si="3"/>
        <v>SB317 : StreetScene Bournemouth</v>
      </c>
    </row>
    <row r="223" spans="2:15" x14ac:dyDescent="0.35">
      <c r="B223" s="10" t="e">
        <v>#N/A</v>
      </c>
      <c r="G223" s="9" t="s">
        <v>332</v>
      </c>
      <c r="J223" s="9" t="str">
        <f>AgencyPickList!A223</f>
        <v>SB506</v>
      </c>
      <c r="K223" s="9" t="str">
        <f>AgencyPickList!B223</f>
        <v>AWP Bournemouth YP</v>
      </c>
      <c r="L223" s="9" t="str">
        <f>AgencyPickList!C223</f>
        <v>K16B</v>
      </c>
      <c r="M223" s="9" t="str">
        <f>AgencyPickList!D223</f>
        <v>Bournemouth, Christchurch and Poole</v>
      </c>
      <c r="N223" s="9" t="str">
        <f>AgencyPickList!E223</f>
        <v>S</v>
      </c>
      <c r="O223" s="9" t="str">
        <f t="shared" si="3"/>
        <v>SB506 : AWP Bournemouth YP</v>
      </c>
    </row>
    <row r="224" spans="2:15" x14ac:dyDescent="0.35">
      <c r="B224" s="10" t="e">
        <v>#N/A</v>
      </c>
      <c r="G224" s="9" t="s">
        <v>333</v>
      </c>
      <c r="J224" s="9" t="str">
        <f>AgencyPickList!A224</f>
        <v>SB511</v>
      </c>
      <c r="K224" s="9" t="str">
        <f>AgencyPickList!B224</f>
        <v>We Are With You - Bournemouth YP</v>
      </c>
      <c r="L224" s="9" t="str">
        <f>AgencyPickList!C224</f>
        <v>K16B</v>
      </c>
      <c r="M224" s="9" t="str">
        <f>AgencyPickList!D224</f>
        <v>Bournemouth, Christchurch and Poole</v>
      </c>
      <c r="N224" s="9" t="str">
        <f>AgencyPickList!E224</f>
        <v>S</v>
      </c>
      <c r="O224" s="9" t="str">
        <f t="shared" si="3"/>
        <v>SB511 : We Are With You - Bournemouth YP</v>
      </c>
    </row>
    <row r="225" spans="2:15" x14ac:dyDescent="0.35">
      <c r="B225" s="10" t="e">
        <v>#N/A</v>
      </c>
      <c r="G225" s="9" t="s">
        <v>334</v>
      </c>
      <c r="J225" s="9" t="str">
        <f>AgencyPickList!A225</f>
        <v>SB519</v>
      </c>
      <c r="K225" s="9" t="str">
        <f>AgencyPickList!B225</f>
        <v>Bournemouth R HUB Level 1</v>
      </c>
      <c r="L225" s="9" t="str">
        <f>AgencyPickList!C225</f>
        <v>K16B</v>
      </c>
      <c r="M225" s="9" t="str">
        <f>AgencyPickList!D225</f>
        <v>Bournemouth, Christchurch and Poole</v>
      </c>
      <c r="N225" s="9" t="str">
        <f>AgencyPickList!E225</f>
        <v>S</v>
      </c>
      <c r="O225" s="9" t="str">
        <f t="shared" si="3"/>
        <v>SB519 : Bournemouth R HUB Level 1</v>
      </c>
    </row>
    <row r="226" spans="2:15" x14ac:dyDescent="0.35">
      <c r="B226" s="10" t="e">
        <v>#N/A</v>
      </c>
      <c r="G226" s="9" t="s">
        <v>335</v>
      </c>
      <c r="J226" s="9" t="str">
        <f>AgencyPickList!A226</f>
        <v>SD301</v>
      </c>
      <c r="K226" s="9" t="str">
        <f>AgencyPickList!B226</f>
        <v>We Are With You Chy</v>
      </c>
      <c r="L226" s="9" t="str">
        <f>AgencyPickList!C226</f>
        <v>K16B</v>
      </c>
      <c r="M226" s="9" t="str">
        <f>AgencyPickList!D226</f>
        <v>Bournemouth, Christchurch and Poole</v>
      </c>
      <c r="N226" s="9" t="str">
        <f>AgencyPickList!E226</f>
        <v>S</v>
      </c>
      <c r="O226" s="9" t="str">
        <f t="shared" si="3"/>
        <v>SD301 : We Are With You Chy</v>
      </c>
    </row>
    <row r="227" spans="2:15" x14ac:dyDescent="0.35">
      <c r="B227" s="10" t="e">
        <v>#N/A</v>
      </c>
      <c r="G227" s="9" t="s">
        <v>336</v>
      </c>
      <c r="J227" s="9" t="str">
        <f>AgencyPickList!A227</f>
        <v>SD303</v>
      </c>
      <c r="K227" s="9" t="str">
        <f>AgencyPickList!B227</f>
        <v>BOSENCE FARM COMMUNITY LTD</v>
      </c>
      <c r="L227" s="9" t="str">
        <f>AgencyPickList!C227</f>
        <v>K16B</v>
      </c>
      <c r="M227" s="9" t="str">
        <f>AgencyPickList!D227</f>
        <v>Bournemouth, Christchurch and Poole</v>
      </c>
      <c r="N227" s="9" t="str">
        <f>AgencyPickList!E227</f>
        <v>S</v>
      </c>
      <c r="O227" s="9" t="str">
        <f t="shared" si="3"/>
        <v>SD303 : BOSENCE FARM COMMUNITY LTD</v>
      </c>
    </row>
    <row r="228" spans="2:15" x14ac:dyDescent="0.35">
      <c r="B228" s="10" t="e">
        <v>#N/A</v>
      </c>
      <c r="G228" s="9" t="s">
        <v>337</v>
      </c>
      <c r="J228" s="9" t="str">
        <f>AgencyPickList!A228</f>
        <v>SF219</v>
      </c>
      <c r="K228" s="9" t="str">
        <f>AgencyPickList!B228</f>
        <v>REACH ADULTS</v>
      </c>
      <c r="L228" s="9" t="str">
        <f>AgencyPickList!C228</f>
        <v>K16B</v>
      </c>
      <c r="M228" s="9" t="str">
        <f>AgencyPickList!D228</f>
        <v>Bournemouth, Christchurch and Poole</v>
      </c>
      <c r="N228" s="9" t="str">
        <f>AgencyPickList!E228</f>
        <v>S</v>
      </c>
      <c r="O228" s="9" t="str">
        <f t="shared" si="3"/>
        <v>SF219 : REACH ADULTS</v>
      </c>
    </row>
    <row r="229" spans="2:15" x14ac:dyDescent="0.35">
      <c r="B229" s="10" t="e">
        <v>#N/A</v>
      </c>
      <c r="G229" s="9" t="s">
        <v>338</v>
      </c>
      <c r="J229" s="9" t="str">
        <f>AgencyPickList!A229</f>
        <v>SG309</v>
      </c>
      <c r="K229" s="9" t="str">
        <f>AgencyPickList!B229</f>
        <v>THE NELSON TRUST</v>
      </c>
      <c r="L229" s="9" t="str">
        <f>AgencyPickList!C229</f>
        <v>K16B</v>
      </c>
      <c r="M229" s="9" t="str">
        <f>AgencyPickList!D229</f>
        <v>Bournemouth, Christchurch and Poole</v>
      </c>
      <c r="N229" s="9" t="str">
        <f>AgencyPickList!E229</f>
        <v>S</v>
      </c>
      <c r="O229" s="9" t="str">
        <f t="shared" si="3"/>
        <v>SG309 : THE NELSON TRUST</v>
      </c>
    </row>
    <row r="230" spans="2:15" x14ac:dyDescent="0.35">
      <c r="B230" s="10" t="e">
        <v>#N/A</v>
      </c>
      <c r="G230" s="9" t="s">
        <v>339</v>
      </c>
      <c r="J230" s="9" t="str">
        <f>AgencyPickList!A230</f>
        <v>SH307</v>
      </c>
      <c r="K230" s="9" t="str">
        <f>AgencyPickList!B230</f>
        <v>Jasmine Mother's Recovery (Trevi)</v>
      </c>
      <c r="L230" s="9" t="str">
        <f>AgencyPickList!C230</f>
        <v>K16B</v>
      </c>
      <c r="M230" s="9" t="str">
        <f>AgencyPickList!D230</f>
        <v>Bournemouth, Christchurch and Poole</v>
      </c>
      <c r="N230" s="9" t="str">
        <f>AgencyPickList!E230</f>
        <v>S</v>
      </c>
      <c r="O230" s="9" t="str">
        <f t="shared" si="3"/>
        <v>SH307 : Jasmine Mother's Recovery (Trevi)</v>
      </c>
    </row>
    <row r="231" spans="2:15" x14ac:dyDescent="0.35">
      <c r="B231" s="10" t="e">
        <v>#N/A</v>
      </c>
      <c r="G231" s="9" t="s">
        <v>340</v>
      </c>
      <c r="J231" s="9" t="str">
        <f>AgencyPickList!A231</f>
        <v>SI203</v>
      </c>
      <c r="K231" s="9" t="str">
        <f>AgencyPickList!B231</f>
        <v>EDAS Better Together</v>
      </c>
      <c r="L231" s="9" t="str">
        <f>AgencyPickList!C231</f>
        <v>K16B</v>
      </c>
      <c r="M231" s="9" t="str">
        <f>AgencyPickList!D231</f>
        <v>Bournemouth, Christchurch and Poole</v>
      </c>
      <c r="N231" s="9" t="str">
        <f>AgencyPickList!E231</f>
        <v>S</v>
      </c>
      <c r="O231" s="9" t="str">
        <f t="shared" si="3"/>
        <v>SI203 : EDAS Better Together</v>
      </c>
    </row>
    <row r="232" spans="2:15" x14ac:dyDescent="0.35">
      <c r="B232" s="10" t="e">
        <v>#N/A</v>
      </c>
      <c r="G232" s="9" t="s">
        <v>341</v>
      </c>
      <c r="J232" s="9" t="str">
        <f>AgencyPickList!A232</f>
        <v>SI507</v>
      </c>
      <c r="K232" s="9" t="str">
        <f>AgencyPickList!B232</f>
        <v>Alcohol Care &amp; Treatment Service (ACTS)</v>
      </c>
      <c r="L232" s="9" t="str">
        <f>AgencyPickList!C232</f>
        <v>K16B</v>
      </c>
      <c r="M232" s="9" t="str">
        <f>AgencyPickList!D232</f>
        <v>Bournemouth, Christchurch and Poole</v>
      </c>
      <c r="N232" s="9" t="str">
        <f>AgencyPickList!E232</f>
        <v>S</v>
      </c>
      <c r="O232" s="9" t="str">
        <f t="shared" si="3"/>
        <v>SI507 : Alcohol Care &amp; Treatment Service (ACTS)</v>
      </c>
    </row>
    <row r="233" spans="2:15" x14ac:dyDescent="0.35">
      <c r="B233" s="10" t="e">
        <v>#N/A</v>
      </c>
      <c r="G233" s="9" t="s">
        <v>342</v>
      </c>
      <c r="J233" s="9" t="str">
        <f>AgencyPickList!A233</f>
        <v>SJ302</v>
      </c>
      <c r="K233" s="9" t="str">
        <f>AgencyPickList!B233</f>
        <v>BROADWAY LODGE</v>
      </c>
      <c r="L233" s="9" t="str">
        <f>AgencyPickList!C233</f>
        <v>K16B</v>
      </c>
      <c r="M233" s="9" t="str">
        <f>AgencyPickList!D233</f>
        <v>Bournemouth, Christchurch and Poole</v>
      </c>
      <c r="N233" s="9" t="str">
        <f>AgencyPickList!E233</f>
        <v>S</v>
      </c>
      <c r="O233" s="9" t="str">
        <f t="shared" si="3"/>
        <v>SJ302 : BROADWAY LODGE</v>
      </c>
    </row>
    <row r="234" spans="2:15" x14ac:dyDescent="0.35">
      <c r="B234" s="10" t="e">
        <v>#N/A</v>
      </c>
      <c r="G234" s="9" t="s">
        <v>343</v>
      </c>
      <c r="J234" s="9" t="str">
        <f>AgencyPickList!A234</f>
        <v>SO203</v>
      </c>
      <c r="K234" s="9" t="str">
        <f>AgencyPickList!B234</f>
        <v>Forward Trust - Clouds House</v>
      </c>
      <c r="L234" s="9" t="str">
        <f>AgencyPickList!C234</f>
        <v>K16B</v>
      </c>
      <c r="M234" s="9" t="str">
        <f>AgencyPickList!D234</f>
        <v>Bournemouth, Christchurch and Poole</v>
      </c>
      <c r="N234" s="9" t="str">
        <f>AgencyPickList!E234</f>
        <v>S</v>
      </c>
      <c r="O234" s="9" t="str">
        <f t="shared" si="3"/>
        <v>SO203 : Forward Trust - Clouds House</v>
      </c>
    </row>
    <row r="235" spans="2:15" x14ac:dyDescent="0.35">
      <c r="B235" s="10" t="e">
        <v>#N/A</v>
      </c>
      <c r="G235" s="9" t="s">
        <v>344</v>
      </c>
      <c r="J235" s="9" t="str">
        <f>AgencyPickList!A235</f>
        <v>T1221</v>
      </c>
      <c r="K235" s="9" t="str">
        <f>AgencyPickList!B235</f>
        <v>Turning Point Leicestershire and Rutland Adult</v>
      </c>
      <c r="L235" s="9" t="str">
        <f>AgencyPickList!C235</f>
        <v>K16B</v>
      </c>
      <c r="M235" s="9" t="str">
        <f>AgencyPickList!D235</f>
        <v>Bournemouth, Christchurch and Poole</v>
      </c>
      <c r="N235" s="9" t="str">
        <f>AgencyPickList!E235</f>
        <v>T</v>
      </c>
      <c r="O235" s="9" t="str">
        <f t="shared" si="3"/>
        <v>T1221 : Turning Point Leicestershire and Rutland Adult</v>
      </c>
    </row>
    <row r="236" spans="2:15" x14ac:dyDescent="0.35">
      <c r="B236" s="10" t="e">
        <v>#N/A</v>
      </c>
      <c r="G236" s="9" t="s">
        <v>345</v>
      </c>
      <c r="J236" s="9" t="str">
        <f>AgencyPickList!A236</f>
        <v>P0523</v>
      </c>
      <c r="K236" s="9" t="str">
        <f>AgencyPickList!B236</f>
        <v>ANA</v>
      </c>
      <c r="L236" s="9" t="str">
        <f>AgencyPickList!C236</f>
        <v>J01B</v>
      </c>
      <c r="M236" s="9" t="str">
        <f>AgencyPickList!D236</f>
        <v>Bracknell Forest</v>
      </c>
      <c r="N236" s="9" t="str">
        <f>AgencyPickList!E236</f>
        <v>P</v>
      </c>
      <c r="O236" s="9" t="str">
        <f t="shared" si="3"/>
        <v>P0523 : ANA</v>
      </c>
    </row>
    <row r="237" spans="2:15" x14ac:dyDescent="0.35">
      <c r="B237" s="10" t="e">
        <v>#N/A</v>
      </c>
      <c r="G237" s="9" t="s">
        <v>346</v>
      </c>
      <c r="J237" s="9" t="str">
        <f>AgencyPickList!A237</f>
        <v>P1079</v>
      </c>
      <c r="K237" s="9" t="str">
        <f>AgencyPickList!B237</f>
        <v>Aldershot - Inclusion Recovery Hampshire</v>
      </c>
      <c r="L237" s="9" t="str">
        <f>AgencyPickList!C237</f>
        <v>J01B</v>
      </c>
      <c r="M237" s="9" t="str">
        <f>AgencyPickList!D237</f>
        <v>Bracknell Forest</v>
      </c>
      <c r="N237" s="9" t="str">
        <f>AgencyPickList!E237</f>
        <v>P</v>
      </c>
      <c r="O237" s="9" t="str">
        <f t="shared" si="3"/>
        <v>P1079 : Aldershot - Inclusion Recovery Hampshire</v>
      </c>
    </row>
    <row r="238" spans="2:15" x14ac:dyDescent="0.35">
      <c r="B238" s="10" t="e">
        <v>#N/A</v>
      </c>
      <c r="G238" s="9" t="s">
        <v>347</v>
      </c>
      <c r="J238" s="9" t="str">
        <f>AgencyPickList!A238</f>
        <v>P1089</v>
      </c>
      <c r="K238" s="9" t="str">
        <f>AgencyPickList!B238</f>
        <v>I-Access North West Surrey</v>
      </c>
      <c r="L238" s="9" t="str">
        <f>AgencyPickList!C238</f>
        <v>J01B</v>
      </c>
      <c r="M238" s="9" t="str">
        <f>AgencyPickList!D238</f>
        <v>Bracknell Forest</v>
      </c>
      <c r="N238" s="9" t="str">
        <f>AgencyPickList!E238</f>
        <v>P</v>
      </c>
      <c r="O238" s="9" t="str">
        <f t="shared" si="3"/>
        <v>P1089 : I-Access North West Surrey</v>
      </c>
    </row>
    <row r="239" spans="2:15" x14ac:dyDescent="0.35">
      <c r="B239" s="10" t="e">
        <v>#N/A</v>
      </c>
      <c r="G239" s="9" t="s">
        <v>348</v>
      </c>
      <c r="J239" s="9" t="str">
        <f>AgencyPickList!A239</f>
        <v>P1098</v>
      </c>
      <c r="K239" s="9" t="str">
        <f>AgencyPickList!B239</f>
        <v>Cranstoun RBWM</v>
      </c>
      <c r="L239" s="9" t="str">
        <f>AgencyPickList!C239</f>
        <v>J01B</v>
      </c>
      <c r="M239" s="9" t="str">
        <f>AgencyPickList!D239</f>
        <v>Bracknell Forest</v>
      </c>
      <c r="N239" s="9" t="str">
        <f>AgencyPickList!E239</f>
        <v>P</v>
      </c>
      <c r="O239" s="9" t="str">
        <f t="shared" si="3"/>
        <v>P1098 : Cranstoun RBWM</v>
      </c>
    </row>
    <row r="240" spans="2:15" x14ac:dyDescent="0.35">
      <c r="B240" s="10" t="e">
        <v>#N/A</v>
      </c>
      <c r="G240" s="9" t="s">
        <v>542</v>
      </c>
      <c r="J240" s="9" t="str">
        <f>AgencyPickList!A240</f>
        <v>P1099</v>
      </c>
      <c r="K240" s="9" t="str">
        <f>AgencyPickList!B240</f>
        <v>New Hope Adults</v>
      </c>
      <c r="L240" s="9" t="str">
        <f>AgencyPickList!C240</f>
        <v>J01B</v>
      </c>
      <c r="M240" s="9" t="str">
        <f>AgencyPickList!D240</f>
        <v>Bracknell Forest</v>
      </c>
      <c r="N240" s="9" t="str">
        <f>AgencyPickList!E240</f>
        <v>P</v>
      </c>
      <c r="O240" s="9" t="str">
        <f t="shared" si="3"/>
        <v>P1099 : New Hope Adults</v>
      </c>
    </row>
    <row r="241" spans="2:15" x14ac:dyDescent="0.35">
      <c r="B241" s="10" t="e">
        <v>#N/A</v>
      </c>
      <c r="G241" s="9" t="s">
        <v>349</v>
      </c>
      <c r="J241" s="9" t="str">
        <f>AgencyPickList!A241</f>
        <v>P1102</v>
      </c>
      <c r="K241" s="9" t="str">
        <f>AgencyPickList!B241</f>
        <v>One Recovery Bucks</v>
      </c>
      <c r="L241" s="9" t="str">
        <f>AgencyPickList!C241</f>
        <v>J01B</v>
      </c>
      <c r="M241" s="9" t="str">
        <f>AgencyPickList!D241</f>
        <v>Bracknell Forest</v>
      </c>
      <c r="N241" s="9" t="str">
        <f>AgencyPickList!E241</f>
        <v>P</v>
      </c>
      <c r="O241" s="9" t="str">
        <f t="shared" si="3"/>
        <v>P1102 : One Recovery Bucks</v>
      </c>
    </row>
    <row r="242" spans="2:15" x14ac:dyDescent="0.35">
      <c r="B242" s="10" t="e">
        <v>#N/A</v>
      </c>
      <c r="G242" s="9" t="s">
        <v>350</v>
      </c>
      <c r="J242" s="9" t="str">
        <f>AgencyPickList!A242</f>
        <v>P1116</v>
      </c>
      <c r="K242" s="9" t="str">
        <f>AgencyPickList!B242</f>
        <v>Cranstoun Wokingham Adults</v>
      </c>
      <c r="L242" s="9" t="str">
        <f>AgencyPickList!C242</f>
        <v>J01B</v>
      </c>
      <c r="M242" s="9" t="str">
        <f>AgencyPickList!D242</f>
        <v>Bracknell Forest</v>
      </c>
      <c r="N242" s="9" t="str">
        <f>AgencyPickList!E242</f>
        <v>P</v>
      </c>
      <c r="O242" s="9" t="str">
        <f t="shared" si="3"/>
        <v>P1116 : Cranstoun Wokingham Adults</v>
      </c>
    </row>
    <row r="243" spans="2:15" x14ac:dyDescent="0.35">
      <c r="B243" s="10" t="e">
        <v>#N/A</v>
      </c>
      <c r="G243" s="9" t="s">
        <v>489</v>
      </c>
      <c r="J243" s="9" t="str">
        <f>AgencyPickList!A243</f>
        <v>Q1740</v>
      </c>
      <c r="K243" s="9" t="str">
        <f>AgencyPickList!B243</f>
        <v>Bedford Borough Integrated Drug and Alcohol Service</v>
      </c>
      <c r="L243" s="9" t="str">
        <f>AgencyPickList!C243</f>
        <v>J01B</v>
      </c>
      <c r="M243" s="9" t="str">
        <f>AgencyPickList!D243</f>
        <v>Bracknell Forest</v>
      </c>
      <c r="N243" s="9" t="str">
        <f>AgencyPickList!E243</f>
        <v>Q</v>
      </c>
      <c r="O243" s="9" t="str">
        <f t="shared" si="3"/>
        <v>Q1740 : Bedford Borough Integrated Drug and Alcohol Service</v>
      </c>
    </row>
    <row r="244" spans="2:15" x14ac:dyDescent="0.35">
      <c r="B244" s="10" t="e">
        <v>#N/A</v>
      </c>
      <c r="G244" s="9" t="s">
        <v>501</v>
      </c>
      <c r="J244" s="9" t="str">
        <f>AgencyPickList!A244</f>
        <v>SD303</v>
      </c>
      <c r="K244" s="9" t="str">
        <f>AgencyPickList!B244</f>
        <v>BOSENCE FARM COMMUNITY LTD</v>
      </c>
      <c r="L244" s="9" t="str">
        <f>AgencyPickList!C244</f>
        <v>J01B</v>
      </c>
      <c r="M244" s="9" t="str">
        <f>AgencyPickList!D244</f>
        <v>Bracknell Forest</v>
      </c>
      <c r="N244" s="9" t="str">
        <f>AgencyPickList!E244</f>
        <v>S</v>
      </c>
      <c r="O244" s="9" t="str">
        <f t="shared" si="3"/>
        <v>SD303 : BOSENCE FARM COMMUNITY LTD</v>
      </c>
    </row>
    <row r="245" spans="2:15" x14ac:dyDescent="0.35">
      <c r="B245" s="10" t="e">
        <v>#N/A</v>
      </c>
      <c r="G245" s="9" t="s">
        <v>517</v>
      </c>
      <c r="J245" s="9" t="str">
        <f>AgencyPickList!A245</f>
        <v>SJ302</v>
      </c>
      <c r="K245" s="9" t="str">
        <f>AgencyPickList!B245</f>
        <v>BROADWAY LODGE</v>
      </c>
      <c r="L245" s="9" t="str">
        <f>AgencyPickList!C245</f>
        <v>J01B</v>
      </c>
      <c r="M245" s="9" t="str">
        <f>AgencyPickList!D245</f>
        <v>Bracknell Forest</v>
      </c>
      <c r="N245" s="9" t="str">
        <f>AgencyPickList!E245</f>
        <v>S</v>
      </c>
      <c r="O245" s="9" t="str">
        <f t="shared" si="3"/>
        <v>SJ302 : BROADWAY LODGE</v>
      </c>
    </row>
    <row r="246" spans="2:15" x14ac:dyDescent="0.35">
      <c r="B246" s="10" t="e">
        <v>#N/A</v>
      </c>
      <c r="G246" s="9" t="s">
        <v>534</v>
      </c>
      <c r="J246" s="9" t="str">
        <f>AgencyPickList!A246</f>
        <v>M0243</v>
      </c>
      <c r="K246" s="9" t="str">
        <f>AgencyPickList!B246</f>
        <v>GMMH The Chapman-Barker Unit</v>
      </c>
      <c r="L246" s="9" t="str">
        <f>AgencyPickList!C246</f>
        <v>D13B</v>
      </c>
      <c r="M246" s="9" t="str">
        <f>AgencyPickList!D246</f>
        <v>Bradford</v>
      </c>
      <c r="N246" s="9" t="str">
        <f>AgencyPickList!E246</f>
        <v>W</v>
      </c>
      <c r="O246" s="9" t="str">
        <f t="shared" si="3"/>
        <v>M0243 : GMMH The Chapman-Barker Unit</v>
      </c>
    </row>
    <row r="247" spans="2:15" x14ac:dyDescent="0.35">
      <c r="B247" s="10" t="e">
        <v>#N/A</v>
      </c>
      <c r="G247" s="9" t="s">
        <v>351</v>
      </c>
      <c r="J247" s="9" t="str">
        <f>AgencyPickList!A247</f>
        <v>N1016</v>
      </c>
      <c r="K247" s="9" t="str">
        <f>AgencyPickList!B247</f>
        <v>Newcastle Treatment and Recovery - Adult</v>
      </c>
      <c r="L247" s="9" t="str">
        <f>AgencyPickList!C247</f>
        <v>D13B</v>
      </c>
      <c r="M247" s="9" t="str">
        <f>AgencyPickList!D247</f>
        <v>Bradford</v>
      </c>
      <c r="N247" s="9" t="str">
        <f>AgencyPickList!E247</f>
        <v>N</v>
      </c>
      <c r="O247" s="9" t="str">
        <f t="shared" si="3"/>
        <v>N1016 : Newcastle Treatment and Recovery - Adult</v>
      </c>
    </row>
    <row r="248" spans="2:15" x14ac:dyDescent="0.35">
      <c r="B248" s="10" t="e">
        <v>#N/A</v>
      </c>
      <c r="G248" s="9" t="s">
        <v>352</v>
      </c>
      <c r="J248" s="9" t="str">
        <f>AgencyPickList!A248</f>
        <v>P1089</v>
      </c>
      <c r="K248" s="9" t="str">
        <f>AgencyPickList!B248</f>
        <v>I-Access North West Surrey</v>
      </c>
      <c r="L248" s="9" t="str">
        <f>AgencyPickList!C248</f>
        <v>D13B</v>
      </c>
      <c r="M248" s="9" t="str">
        <f>AgencyPickList!D248</f>
        <v>Bradford</v>
      </c>
      <c r="N248" s="9" t="str">
        <f>AgencyPickList!E248</f>
        <v>P</v>
      </c>
      <c r="O248" s="9" t="str">
        <f t="shared" si="3"/>
        <v>P1089 : I-Access North West Surrey</v>
      </c>
    </row>
    <row r="249" spans="2:15" x14ac:dyDescent="0.35">
      <c r="B249" s="10" t="e">
        <v>#N/A</v>
      </c>
      <c r="G249" s="9" t="s">
        <v>353</v>
      </c>
      <c r="J249" s="9" t="str">
        <f>AgencyPickList!A249</f>
        <v>R0473</v>
      </c>
      <c r="K249" s="9" t="str">
        <f>AgencyPickList!B249</f>
        <v>IRiS</v>
      </c>
      <c r="L249" s="9" t="str">
        <f>AgencyPickList!C249</f>
        <v>D13B</v>
      </c>
      <c r="M249" s="9" t="str">
        <f>AgencyPickList!D249</f>
        <v>Bradford</v>
      </c>
      <c r="N249" s="9" t="str">
        <f>AgencyPickList!E249</f>
        <v>R</v>
      </c>
      <c r="O249" s="9" t="str">
        <f t="shared" si="3"/>
        <v>R0473 : IRiS</v>
      </c>
    </row>
    <row r="250" spans="2:15" x14ac:dyDescent="0.35">
      <c r="B250" s="10" t="e">
        <v>#N/A</v>
      </c>
      <c r="G250" s="9" t="s">
        <v>354</v>
      </c>
      <c r="J250" s="9" t="str">
        <f>AgencyPickList!A250</f>
        <v>R0487</v>
      </c>
      <c r="K250" s="9" t="str">
        <f>AgencyPickList!B250</f>
        <v>CGL Birmingham ROR - Park House</v>
      </c>
      <c r="L250" s="9" t="str">
        <f>AgencyPickList!C250</f>
        <v>D13B</v>
      </c>
      <c r="M250" s="9" t="str">
        <f>AgencyPickList!D250</f>
        <v>Bradford</v>
      </c>
      <c r="N250" s="9" t="str">
        <f>AgencyPickList!E250</f>
        <v>R</v>
      </c>
      <c r="O250" s="9" t="str">
        <f t="shared" si="3"/>
        <v>R0487 : CGL Birmingham ROR - Park House</v>
      </c>
    </row>
    <row r="251" spans="2:15" x14ac:dyDescent="0.35">
      <c r="B251" s="10" t="e">
        <v>#N/A</v>
      </c>
      <c r="G251" s="9" t="s">
        <v>577</v>
      </c>
      <c r="J251" s="9" t="str">
        <f>AgencyPickList!A251</f>
        <v>T1175</v>
      </c>
      <c r="K251" s="9" t="str">
        <f>AgencyPickList!B251</f>
        <v>Derby City Prescribing Service</v>
      </c>
      <c r="L251" s="9" t="str">
        <f>AgencyPickList!C251</f>
        <v>D13B</v>
      </c>
      <c r="M251" s="9" t="str">
        <f>AgencyPickList!D251</f>
        <v>Bradford</v>
      </c>
      <c r="N251" s="9" t="str">
        <f>AgencyPickList!E251</f>
        <v>T</v>
      </c>
      <c r="O251" s="9" t="str">
        <f t="shared" si="3"/>
        <v>T1175 : Derby City Prescribing Service</v>
      </c>
    </row>
    <row r="252" spans="2:15" x14ac:dyDescent="0.35">
      <c r="B252" s="10" t="e">
        <v>#N/A</v>
      </c>
      <c r="G252" s="9" t="s">
        <v>355</v>
      </c>
      <c r="J252" s="9" t="str">
        <f>AgencyPickList!A252</f>
        <v>U0039</v>
      </c>
      <c r="K252" s="9" t="str">
        <f>AgencyPickList!B252</f>
        <v>Wakefield Inspiring Recovery</v>
      </c>
      <c r="L252" s="9" t="str">
        <f>AgencyPickList!C252</f>
        <v>D13B</v>
      </c>
      <c r="M252" s="9" t="str">
        <f>AgencyPickList!D252</f>
        <v>Bradford</v>
      </c>
      <c r="N252" s="9" t="str">
        <f>AgencyPickList!E252</f>
        <v>U</v>
      </c>
      <c r="O252" s="9" t="str">
        <f t="shared" si="3"/>
        <v>U0039 : Wakefield Inspiring Recovery</v>
      </c>
    </row>
    <row r="253" spans="2:15" x14ac:dyDescent="0.35">
      <c r="B253" s="10" t="e">
        <v>#N/A</v>
      </c>
      <c r="G253" s="9" t="s">
        <v>356</v>
      </c>
      <c r="J253" s="9" t="str">
        <f>AgencyPickList!A253</f>
        <v>U0428</v>
      </c>
      <c r="K253" s="9" t="str">
        <f>AgencyPickList!B253</f>
        <v>Bridge YP Bradford</v>
      </c>
      <c r="L253" s="9" t="str">
        <f>AgencyPickList!C253</f>
        <v>D13B</v>
      </c>
      <c r="M253" s="9" t="str">
        <f>AgencyPickList!D253</f>
        <v>Bradford</v>
      </c>
      <c r="N253" s="9" t="str">
        <f>AgencyPickList!E253</f>
        <v>U</v>
      </c>
      <c r="O253" s="9" t="str">
        <f t="shared" si="3"/>
        <v>U0428 : Bridge YP Bradford</v>
      </c>
    </row>
    <row r="254" spans="2:15" x14ac:dyDescent="0.35">
      <c r="B254" s="10" t="e">
        <v>#N/A</v>
      </c>
      <c r="G254" s="9" t="s">
        <v>357</v>
      </c>
      <c r="J254" s="9" t="str">
        <f>AgencyPickList!A254</f>
        <v>U0430</v>
      </c>
      <c r="K254" s="9" t="str">
        <f>AgencyPickList!B254</f>
        <v>Oasis Recovery Communities Bradford</v>
      </c>
      <c r="L254" s="9" t="str">
        <f>AgencyPickList!C254</f>
        <v>D13B</v>
      </c>
      <c r="M254" s="9" t="str">
        <f>AgencyPickList!D254</f>
        <v>Bradford</v>
      </c>
      <c r="N254" s="9" t="str">
        <f>AgencyPickList!E254</f>
        <v>U</v>
      </c>
      <c r="O254" s="9" t="str">
        <f t="shared" si="3"/>
        <v>U0430 : Oasis Recovery Communities Bradford</v>
      </c>
    </row>
    <row r="255" spans="2:15" x14ac:dyDescent="0.35">
      <c r="B255" s="10" t="e">
        <v>#N/A</v>
      </c>
      <c r="G255" s="9" t="s">
        <v>358</v>
      </c>
      <c r="J255" s="9" t="str">
        <f>AgencyPickList!A255</f>
        <v>U0484</v>
      </c>
      <c r="K255" s="9" t="str">
        <f>AgencyPickList!B255</f>
        <v>North Yorkshire Horizons Drug and Alcohol Service (Humankind)</v>
      </c>
      <c r="L255" s="9" t="str">
        <f>AgencyPickList!C255</f>
        <v>D13B</v>
      </c>
      <c r="M255" s="9" t="str">
        <f>AgencyPickList!D255</f>
        <v>Bradford</v>
      </c>
      <c r="N255" s="9" t="str">
        <f>AgencyPickList!E255</f>
        <v>U</v>
      </c>
      <c r="O255" s="9" t="str">
        <f t="shared" si="3"/>
        <v>U0484 : North Yorkshire Horizons Drug and Alcohol Service (Humankind)</v>
      </c>
    </row>
    <row r="256" spans="2:15" x14ac:dyDescent="0.35">
      <c r="B256" s="10" t="e">
        <v>#N/A</v>
      </c>
      <c r="G256" s="9" t="s">
        <v>359</v>
      </c>
      <c r="J256" s="9" t="str">
        <f>AgencyPickList!A256</f>
        <v>U0488</v>
      </c>
      <c r="K256" s="9" t="str">
        <f>AgencyPickList!B256</f>
        <v>Calderdale Drug and Alcohol Service (Humankind)</v>
      </c>
      <c r="L256" s="9" t="str">
        <f>AgencyPickList!C256</f>
        <v>D13B</v>
      </c>
      <c r="M256" s="9" t="str">
        <f>AgencyPickList!D256</f>
        <v>Bradford</v>
      </c>
      <c r="N256" s="9" t="str">
        <f>AgencyPickList!E256</f>
        <v>U</v>
      </c>
      <c r="O256" s="9" t="str">
        <f t="shared" si="3"/>
        <v>U0488 : Calderdale Drug and Alcohol Service (Humankind)</v>
      </c>
    </row>
    <row r="257" spans="2:15" x14ac:dyDescent="0.35">
      <c r="B257" s="10" t="e">
        <v>#N/A</v>
      </c>
      <c r="G257" s="9" t="s">
        <v>360</v>
      </c>
      <c r="J257" s="9" t="str">
        <f>AgencyPickList!A257</f>
        <v>U0489</v>
      </c>
      <c r="K257" s="9" t="str">
        <f>AgencyPickList!B257</f>
        <v>Forward Leeds Adult (Humankind)</v>
      </c>
      <c r="L257" s="9" t="str">
        <f>AgencyPickList!C257</f>
        <v>D13B</v>
      </c>
      <c r="M257" s="9" t="str">
        <f>AgencyPickList!D257</f>
        <v>Bradford</v>
      </c>
      <c r="N257" s="9" t="str">
        <f>AgencyPickList!E257</f>
        <v>U</v>
      </c>
      <c r="O257" s="9" t="str">
        <f t="shared" si="3"/>
        <v>U0489 : Forward Leeds Adult (Humankind)</v>
      </c>
    </row>
    <row r="258" spans="2:15" x14ac:dyDescent="0.35">
      <c r="B258" s="10" t="e">
        <v>#N/A</v>
      </c>
      <c r="G258" s="9" t="s">
        <v>361</v>
      </c>
      <c r="J258" s="9" t="str">
        <f>AgencyPickList!A258</f>
        <v>U0546</v>
      </c>
      <c r="K258" s="9" t="str">
        <f>AgencyPickList!B258</f>
        <v>Doncaster SDC - New Beginnings</v>
      </c>
      <c r="L258" s="9" t="str">
        <f>AgencyPickList!C258</f>
        <v>D13B</v>
      </c>
      <c r="M258" s="9" t="str">
        <f>AgencyPickList!D258</f>
        <v>Bradford</v>
      </c>
      <c r="N258" s="9" t="str">
        <f>AgencyPickList!E258</f>
        <v>U</v>
      </c>
      <c r="O258" s="9" t="str">
        <f t="shared" si="3"/>
        <v>U0546 : Doncaster SDC - New Beginnings</v>
      </c>
    </row>
    <row r="259" spans="2:15" x14ac:dyDescent="0.35">
      <c r="B259" s="10" t="e">
        <v>#N/A</v>
      </c>
      <c r="G259" s="9" t="s">
        <v>362</v>
      </c>
      <c r="J259" s="9" t="str">
        <f>AgencyPickList!A259</f>
        <v>U0635</v>
      </c>
      <c r="K259" s="9" t="str">
        <f>AgencyPickList!B259</f>
        <v>Barnsley Substance Misuse Service (Humankind)</v>
      </c>
      <c r="L259" s="9" t="str">
        <f>AgencyPickList!C259</f>
        <v>D13B</v>
      </c>
      <c r="M259" s="9" t="str">
        <f>AgencyPickList!D259</f>
        <v>Bradford</v>
      </c>
      <c r="N259" s="9" t="str">
        <f>AgencyPickList!E259</f>
        <v>U</v>
      </c>
      <c r="O259" s="9" t="str">
        <f t="shared" ref="O259:O322" si="4">IF(AND(J259&lt;&gt;"",J259&lt;&gt;0),J259&amp;" : "&amp;K259,"")</f>
        <v>U0635 : Barnsley Substance Misuse Service (Humankind)</v>
      </c>
    </row>
    <row r="260" spans="2:15" x14ac:dyDescent="0.35">
      <c r="B260" s="10" t="e">
        <v>#N/A</v>
      </c>
      <c r="G260" s="9" t="s">
        <v>363</v>
      </c>
      <c r="J260" s="9" t="str">
        <f>AgencyPickList!A260</f>
        <v>U0639</v>
      </c>
      <c r="K260" s="9" t="str">
        <f>AgencyPickList!B260</f>
        <v>CGL Bradford New Directions (deactive)</v>
      </c>
      <c r="L260" s="9" t="str">
        <f>AgencyPickList!C260</f>
        <v>D13B</v>
      </c>
      <c r="M260" s="9" t="str">
        <f>AgencyPickList!D260</f>
        <v>Bradford</v>
      </c>
      <c r="N260" s="9" t="str">
        <f>AgencyPickList!E260</f>
        <v>U</v>
      </c>
      <c r="O260" s="9" t="str">
        <f t="shared" si="4"/>
        <v>U0639 : CGL Bradford New Directions (deactive)</v>
      </c>
    </row>
    <row r="261" spans="2:15" x14ac:dyDescent="0.35">
      <c r="B261" s="10" t="e">
        <v>#N/A</v>
      </c>
      <c r="G261" s="9" t="s">
        <v>364</v>
      </c>
      <c r="J261" s="9" t="str">
        <f>AgencyPickList!A261</f>
        <v>U0654</v>
      </c>
      <c r="K261" s="9" t="str">
        <f>AgencyPickList!B261</f>
        <v>New Vision Bradford Adult (Humankind)</v>
      </c>
      <c r="L261" s="9" t="str">
        <f>AgencyPickList!C261</f>
        <v>D13B</v>
      </c>
      <c r="M261" s="9" t="str">
        <f>AgencyPickList!D261</f>
        <v>Bradford</v>
      </c>
      <c r="N261" s="9" t="str">
        <f>AgencyPickList!E261</f>
        <v>U</v>
      </c>
      <c r="O261" s="9" t="str">
        <f t="shared" si="4"/>
        <v>U0654 : New Vision Bradford Adult (Humankind)</v>
      </c>
    </row>
    <row r="262" spans="2:15" x14ac:dyDescent="0.35">
      <c r="B262" s="10" t="e">
        <v>#N/A</v>
      </c>
      <c r="G262" s="9" t="s">
        <v>365</v>
      </c>
      <c r="J262" s="9" t="str">
        <f>AgencyPickList!A262</f>
        <v>L0989</v>
      </c>
      <c r="K262" s="9" t="str">
        <f>AgencyPickList!B262</f>
        <v>Via - Elev8</v>
      </c>
      <c r="L262" s="9" t="str">
        <f>AgencyPickList!C262</f>
        <v>H14B</v>
      </c>
      <c r="M262" s="9" t="str">
        <f>AgencyPickList!D262</f>
        <v>Brent</v>
      </c>
      <c r="N262" s="9" t="str">
        <f>AgencyPickList!E262</f>
        <v>L</v>
      </c>
      <c r="O262" s="9" t="str">
        <f t="shared" si="4"/>
        <v>L0989 : Via - Elev8</v>
      </c>
    </row>
    <row r="263" spans="2:15" x14ac:dyDescent="0.35">
      <c r="B263" s="10" t="e">
        <v>#N/A</v>
      </c>
      <c r="G263" s="9" t="s">
        <v>366</v>
      </c>
      <c r="J263" s="9" t="str">
        <f>AgencyPickList!A263</f>
        <v>L1278</v>
      </c>
      <c r="K263" s="9" t="str">
        <f>AgencyPickList!B263</f>
        <v>Camden Recovery Service</v>
      </c>
      <c r="L263" s="9" t="str">
        <f>AgencyPickList!C263</f>
        <v>H14B</v>
      </c>
      <c r="M263" s="9" t="str">
        <f>AgencyPickList!D263</f>
        <v>Brent</v>
      </c>
      <c r="N263" s="9" t="str">
        <f>AgencyPickList!E263</f>
        <v>L</v>
      </c>
      <c r="O263" s="9" t="str">
        <f t="shared" si="4"/>
        <v>L1278 : Camden Recovery Service</v>
      </c>
    </row>
    <row r="264" spans="2:15" x14ac:dyDescent="0.35">
      <c r="B264" s="10" t="e">
        <v>#N/A</v>
      </c>
      <c r="G264" s="9" t="s">
        <v>367</v>
      </c>
      <c r="J264" s="9" t="str">
        <f>AgencyPickList!A264</f>
        <v>L1279</v>
      </c>
      <c r="K264" s="9" t="str">
        <f>AgencyPickList!B264</f>
        <v>Drug and Alcohol Wellbeing Service (DAWS)</v>
      </c>
      <c r="L264" s="9" t="str">
        <f>AgencyPickList!C264</f>
        <v>H14B</v>
      </c>
      <c r="M264" s="9" t="str">
        <f>AgencyPickList!D264</f>
        <v>Brent</v>
      </c>
      <c r="N264" s="9" t="str">
        <f>AgencyPickList!E264</f>
        <v>L</v>
      </c>
      <c r="O264" s="9" t="str">
        <f t="shared" si="4"/>
        <v>L1279 : Drug and Alcohol Wellbeing Service (DAWS)</v>
      </c>
    </row>
    <row r="265" spans="2:15" x14ac:dyDescent="0.35">
      <c r="B265" s="10" t="e">
        <v>#N/A</v>
      </c>
      <c r="G265" s="9" t="s">
        <v>368</v>
      </c>
      <c r="J265" s="9" t="str">
        <f>AgencyPickList!A265</f>
        <v>L1284</v>
      </c>
      <c r="K265" s="9" t="str">
        <f>AgencyPickList!B265</f>
        <v>ENABLE Drug and Alcohol Service</v>
      </c>
      <c r="L265" s="9" t="str">
        <f>AgencyPickList!C265</f>
        <v>H14B</v>
      </c>
      <c r="M265" s="9" t="str">
        <f>AgencyPickList!D265</f>
        <v>Brent</v>
      </c>
      <c r="N265" s="9" t="str">
        <f>AgencyPickList!E265</f>
        <v>L</v>
      </c>
      <c r="O265" s="9" t="str">
        <f t="shared" si="4"/>
        <v>L1284 : ENABLE Drug and Alcohol Service</v>
      </c>
    </row>
    <row r="266" spans="2:15" x14ac:dyDescent="0.35">
      <c r="B266" s="10" t="e">
        <v>#N/A</v>
      </c>
      <c r="G266" s="9" t="s">
        <v>369</v>
      </c>
      <c r="J266" s="9" t="str">
        <f>AgencyPickList!A266</f>
        <v>L1290</v>
      </c>
      <c r="K266" s="9" t="str">
        <f>AgencyPickList!B266</f>
        <v>Via - New Beginnings - Brent</v>
      </c>
      <c r="L266" s="9" t="str">
        <f>AgencyPickList!C266</f>
        <v>H14B</v>
      </c>
      <c r="M266" s="9" t="str">
        <f>AgencyPickList!D266</f>
        <v>Brent</v>
      </c>
      <c r="N266" s="9" t="str">
        <f>AgencyPickList!E266</f>
        <v>L</v>
      </c>
      <c r="O266" s="9" t="str">
        <f t="shared" si="4"/>
        <v>L1290 : Via - New Beginnings - Brent</v>
      </c>
    </row>
    <row r="267" spans="2:15" x14ac:dyDescent="0.35">
      <c r="B267" s="10" t="e">
        <v>#N/A</v>
      </c>
      <c r="G267" s="9" t="s">
        <v>370</v>
      </c>
      <c r="J267" s="9" t="str">
        <f>AgencyPickList!A267</f>
        <v>L1292</v>
      </c>
      <c r="K267" s="9" t="str">
        <f>AgencyPickList!B267</f>
        <v>Addictions Recovery Community Hounslow (ARC Hounslow)</v>
      </c>
      <c r="L267" s="9" t="str">
        <f>AgencyPickList!C267</f>
        <v>H14B</v>
      </c>
      <c r="M267" s="9" t="str">
        <f>AgencyPickList!D267</f>
        <v>Brent</v>
      </c>
      <c r="N267" s="9" t="str">
        <f>AgencyPickList!E267</f>
        <v>L</v>
      </c>
      <c r="O267" s="9" t="str">
        <f t="shared" si="4"/>
        <v>L1292 : Addictions Recovery Community Hounslow (ARC Hounslow)</v>
      </c>
    </row>
    <row r="268" spans="2:15" x14ac:dyDescent="0.35">
      <c r="B268" s="10" t="e">
        <v>#N/A</v>
      </c>
      <c r="G268" s="9" t="s">
        <v>371</v>
      </c>
      <c r="J268" s="9" t="str">
        <f>AgencyPickList!A268</f>
        <v>L1303</v>
      </c>
      <c r="K268" s="9" t="str">
        <f>AgencyPickList!B268</f>
        <v>City and Hackney Recovery Service</v>
      </c>
      <c r="L268" s="9" t="str">
        <f>AgencyPickList!C268</f>
        <v>H14B</v>
      </c>
      <c r="M268" s="9" t="str">
        <f>AgencyPickList!D268</f>
        <v>Brent</v>
      </c>
      <c r="N268" s="9" t="str">
        <f>AgencyPickList!E268</f>
        <v>L</v>
      </c>
      <c r="O268" s="9" t="str">
        <f t="shared" si="4"/>
        <v>L1303 : City and Hackney Recovery Service</v>
      </c>
    </row>
    <row r="269" spans="2:15" x14ac:dyDescent="0.35">
      <c r="B269" s="10" t="e">
        <v>#N/A</v>
      </c>
      <c r="G269" s="9" t="s">
        <v>372</v>
      </c>
      <c r="J269" s="9" t="str">
        <f>AgencyPickList!A269</f>
        <v>L1309</v>
      </c>
      <c r="K269" s="9" t="str">
        <f>AgencyPickList!B269</f>
        <v>Drug and Alcohol Wellbeing Service Hammersmith and Fulham</v>
      </c>
      <c r="L269" s="9" t="str">
        <f>AgencyPickList!C269</f>
        <v>H14B</v>
      </c>
      <c r="M269" s="9" t="str">
        <f>AgencyPickList!D269</f>
        <v>Brent</v>
      </c>
      <c r="N269" s="9" t="str">
        <f>AgencyPickList!E269</f>
        <v>L</v>
      </c>
      <c r="O269" s="9" t="str">
        <f t="shared" si="4"/>
        <v>L1309 : Drug and Alcohol Wellbeing Service Hammersmith and Fulham</v>
      </c>
    </row>
    <row r="270" spans="2:15" x14ac:dyDescent="0.35">
      <c r="B270" s="10" t="e">
        <v>#N/A</v>
      </c>
      <c r="G270" s="9" t="s">
        <v>475</v>
      </c>
      <c r="J270" s="9" t="str">
        <f>AgencyPickList!A270</f>
        <v>M0022</v>
      </c>
      <c r="K270" s="9" t="str">
        <f>AgencyPickList!B270</f>
        <v>Kaleidoscope Birchwood</v>
      </c>
      <c r="L270" s="9" t="str">
        <f>AgencyPickList!C270</f>
        <v>H14B</v>
      </c>
      <c r="M270" s="9" t="str">
        <f>AgencyPickList!D270</f>
        <v>Brent</v>
      </c>
      <c r="N270" s="9" t="str">
        <f>AgencyPickList!E270</f>
        <v>W</v>
      </c>
      <c r="O270" s="9" t="str">
        <f t="shared" si="4"/>
        <v>M0022 : Kaleidoscope Birchwood</v>
      </c>
    </row>
    <row r="271" spans="2:15" x14ac:dyDescent="0.35">
      <c r="B271" s="10" t="e">
        <v>#N/A</v>
      </c>
      <c r="G271" s="9" t="s">
        <v>373</v>
      </c>
      <c r="J271" s="9" t="str">
        <f>AgencyPickList!A271</f>
        <v>Q1647</v>
      </c>
      <c r="K271" s="9" t="str">
        <f>AgencyPickList!B271</f>
        <v>Via - Passmores House</v>
      </c>
      <c r="L271" s="9" t="str">
        <f>AgencyPickList!C271</f>
        <v>H14B</v>
      </c>
      <c r="M271" s="9" t="str">
        <f>AgencyPickList!D271</f>
        <v>Brent</v>
      </c>
      <c r="N271" s="9" t="str">
        <f>AgencyPickList!E271</f>
        <v>Q</v>
      </c>
      <c r="O271" s="9" t="str">
        <f t="shared" si="4"/>
        <v>Q1647 : Via - Passmores House</v>
      </c>
    </row>
    <row r="272" spans="2:15" x14ac:dyDescent="0.35">
      <c r="B272" s="10" t="e">
        <v>#N/A</v>
      </c>
      <c r="G272" s="9" t="s">
        <v>374</v>
      </c>
      <c r="J272" s="9" t="str">
        <f>AgencyPickList!A272</f>
        <v>Q1763</v>
      </c>
      <c r="K272" s="9" t="str">
        <f>AgencyPickList!B272</f>
        <v>Oxygen Inpatient Detox</v>
      </c>
      <c r="L272" s="9" t="str">
        <f>AgencyPickList!C272</f>
        <v>H14B</v>
      </c>
      <c r="M272" s="9" t="str">
        <f>AgencyPickList!D272</f>
        <v>Brent</v>
      </c>
      <c r="N272" s="9" t="str">
        <f>AgencyPickList!E272</f>
        <v>Q</v>
      </c>
      <c r="O272" s="9" t="str">
        <f t="shared" si="4"/>
        <v>Q1763 : Oxygen Inpatient Detox</v>
      </c>
    </row>
    <row r="273" spans="2:15" x14ac:dyDescent="0.35">
      <c r="B273" s="10" t="e">
        <v>#N/A</v>
      </c>
      <c r="G273" s="9" t="s">
        <v>486</v>
      </c>
      <c r="J273" s="9" t="str">
        <f>AgencyPickList!A273</f>
        <v>SB206</v>
      </c>
      <c r="K273" s="9" t="str">
        <f>AgencyPickList!B273</f>
        <v>PROVIDENCE PROJECT</v>
      </c>
      <c r="L273" s="9" t="str">
        <f>AgencyPickList!C273</f>
        <v>H14B</v>
      </c>
      <c r="M273" s="9" t="str">
        <f>AgencyPickList!D273</f>
        <v>Brent</v>
      </c>
      <c r="N273" s="9" t="str">
        <f>AgencyPickList!E273</f>
        <v>S</v>
      </c>
      <c r="O273" s="9" t="str">
        <f t="shared" si="4"/>
        <v>SB206 : PROVIDENCE PROJECT</v>
      </c>
    </row>
    <row r="274" spans="2:15" x14ac:dyDescent="0.35">
      <c r="B274" s="10" t="e">
        <v>#N/A</v>
      </c>
      <c r="G274" s="9" t="s">
        <v>493</v>
      </c>
      <c r="J274" s="9" t="str">
        <f>AgencyPickList!A274</f>
        <v>SJ302</v>
      </c>
      <c r="K274" s="9" t="str">
        <f>AgencyPickList!B274</f>
        <v>BROADWAY LODGE</v>
      </c>
      <c r="L274" s="9" t="str">
        <f>AgencyPickList!C274</f>
        <v>H14B</v>
      </c>
      <c r="M274" s="9" t="str">
        <f>AgencyPickList!D274</f>
        <v>Brent</v>
      </c>
      <c r="N274" s="9" t="str">
        <f>AgencyPickList!E274</f>
        <v>S</v>
      </c>
      <c r="O274" s="9" t="str">
        <f t="shared" si="4"/>
        <v>SJ302 : BROADWAY LODGE</v>
      </c>
    </row>
    <row r="275" spans="2:15" x14ac:dyDescent="0.35">
      <c r="B275" s="10" t="e">
        <v>#N/A</v>
      </c>
      <c r="G275" s="9" t="s">
        <v>506</v>
      </c>
      <c r="J275" s="9" t="str">
        <f>AgencyPickList!A275</f>
        <v>P0523</v>
      </c>
      <c r="K275" s="9" t="str">
        <f>AgencyPickList!B275</f>
        <v>ANA</v>
      </c>
      <c r="L275" s="9" t="str">
        <f>AgencyPickList!C275</f>
        <v>J10B</v>
      </c>
      <c r="M275" s="9" t="str">
        <f>AgencyPickList!D275</f>
        <v>Brighton and Hove</v>
      </c>
      <c r="N275" s="9" t="str">
        <f>AgencyPickList!E275</f>
        <v>P</v>
      </c>
      <c r="O275" s="9" t="str">
        <f t="shared" si="4"/>
        <v>P0523 : ANA</v>
      </c>
    </row>
    <row r="276" spans="2:15" x14ac:dyDescent="0.35">
      <c r="B276" s="10" t="e">
        <v>#N/A</v>
      </c>
      <c r="G276" s="9" t="s">
        <v>515</v>
      </c>
      <c r="J276" s="9" t="str">
        <f>AgencyPickList!A276</f>
        <v>P0611</v>
      </c>
      <c r="K276" s="9" t="str">
        <f>AgencyPickList!B276</f>
        <v>Bridge House</v>
      </c>
      <c r="L276" s="9" t="str">
        <f>AgencyPickList!C276</f>
        <v>J10B</v>
      </c>
      <c r="M276" s="9" t="str">
        <f>AgencyPickList!D276</f>
        <v>Brighton and Hove</v>
      </c>
      <c r="N276" s="9" t="str">
        <f>AgencyPickList!E276</f>
        <v>P</v>
      </c>
      <c r="O276" s="9" t="str">
        <f t="shared" si="4"/>
        <v>P0611 : Bridge House</v>
      </c>
    </row>
    <row r="277" spans="2:15" x14ac:dyDescent="0.35">
      <c r="B277" s="10" t="e">
        <v>#N/A</v>
      </c>
      <c r="G277" s="9" t="s">
        <v>375</v>
      </c>
      <c r="J277" s="9" t="str">
        <f>AgencyPickList!A277</f>
        <v>P1054</v>
      </c>
      <c r="K277" s="9" t="str">
        <f>AgencyPickList!B277</f>
        <v>CGL East Sussex DARS</v>
      </c>
      <c r="L277" s="9" t="str">
        <f>AgencyPickList!C277</f>
        <v>J10B</v>
      </c>
      <c r="M277" s="9" t="str">
        <f>AgencyPickList!D277</f>
        <v>Brighton and Hove</v>
      </c>
      <c r="N277" s="9" t="str">
        <f>AgencyPickList!E277</f>
        <v>P</v>
      </c>
      <c r="O277" s="9" t="str">
        <f t="shared" si="4"/>
        <v>P1054 : CGL East Sussex DARS</v>
      </c>
    </row>
    <row r="278" spans="2:15" x14ac:dyDescent="0.35">
      <c r="B278" s="10" t="e">
        <v>#N/A</v>
      </c>
      <c r="G278" s="9" t="s">
        <v>376</v>
      </c>
      <c r="J278" s="9" t="str">
        <f>AgencyPickList!A278</f>
        <v>P1094</v>
      </c>
      <c r="K278" s="9" t="str">
        <f>AgencyPickList!B278</f>
        <v>CGL West Sussex Adults</v>
      </c>
      <c r="L278" s="9" t="str">
        <f>AgencyPickList!C278</f>
        <v>J10B</v>
      </c>
      <c r="M278" s="9" t="str">
        <f>AgencyPickList!D278</f>
        <v>Brighton and Hove</v>
      </c>
      <c r="N278" s="9" t="str">
        <f>AgencyPickList!E278</f>
        <v>P</v>
      </c>
      <c r="O278" s="9" t="str">
        <f t="shared" si="4"/>
        <v>P1094 : CGL West Sussex Adults</v>
      </c>
    </row>
    <row r="279" spans="2:15" x14ac:dyDescent="0.35">
      <c r="B279" s="10" t="e">
        <v>#N/A</v>
      </c>
      <c r="G279" s="9" t="s">
        <v>377</v>
      </c>
      <c r="J279" s="9" t="str">
        <f>AgencyPickList!A279</f>
        <v>P1114</v>
      </c>
      <c r="K279" s="9" t="str">
        <f>AgencyPickList!B279</f>
        <v>CGL Brighton &amp; Hove</v>
      </c>
      <c r="L279" s="9" t="str">
        <f>AgencyPickList!C279</f>
        <v>J10B</v>
      </c>
      <c r="M279" s="9" t="str">
        <f>AgencyPickList!D279</f>
        <v>Brighton and Hove</v>
      </c>
      <c r="N279" s="9" t="str">
        <f>AgencyPickList!E279</f>
        <v>P</v>
      </c>
      <c r="O279" s="9" t="str">
        <f t="shared" si="4"/>
        <v>P1114 : CGL Brighton &amp; Hove</v>
      </c>
    </row>
    <row r="280" spans="2:15" x14ac:dyDescent="0.35">
      <c r="B280" s="10" t="e">
        <v>#N/A</v>
      </c>
      <c r="G280" s="9" t="s">
        <v>378</v>
      </c>
      <c r="J280" s="9" t="str">
        <f>AgencyPickList!A280</f>
        <v>P1118</v>
      </c>
      <c r="K280" s="9" t="str">
        <f>AgencyPickList!B280</f>
        <v>Inclusion IPD</v>
      </c>
      <c r="L280" s="9" t="str">
        <f>AgencyPickList!C280</f>
        <v>J10B</v>
      </c>
      <c r="M280" s="9" t="str">
        <f>AgencyPickList!D280</f>
        <v>Brighton and Hove</v>
      </c>
      <c r="N280" s="9" t="str">
        <f>AgencyPickList!E280</f>
        <v>P</v>
      </c>
      <c r="O280" s="9" t="str">
        <f t="shared" si="4"/>
        <v>P1118 : Inclusion IPD</v>
      </c>
    </row>
    <row r="281" spans="2:15" x14ac:dyDescent="0.35">
      <c r="B281" s="10" t="e">
        <v>#N/A</v>
      </c>
      <c r="G281" s="9" t="s">
        <v>379</v>
      </c>
      <c r="J281" s="9" t="str">
        <f>AgencyPickList!A281</f>
        <v>Q1647</v>
      </c>
      <c r="K281" s="9" t="str">
        <f>AgencyPickList!B281</f>
        <v>Via - Passmores House</v>
      </c>
      <c r="L281" s="9" t="str">
        <f>AgencyPickList!C281</f>
        <v>J10B</v>
      </c>
      <c r="M281" s="9" t="str">
        <f>AgencyPickList!D281</f>
        <v>Brighton and Hove</v>
      </c>
      <c r="N281" s="9" t="str">
        <f>AgencyPickList!E281</f>
        <v>Q</v>
      </c>
      <c r="O281" s="9" t="str">
        <f t="shared" si="4"/>
        <v>Q1647 : Via - Passmores House</v>
      </c>
    </row>
    <row r="282" spans="2:15" x14ac:dyDescent="0.35">
      <c r="B282" s="10" t="e">
        <v>#N/A</v>
      </c>
      <c r="G282" s="9" t="s">
        <v>532</v>
      </c>
      <c r="J282" s="9" t="str">
        <f>AgencyPickList!A282</f>
        <v>SA206</v>
      </c>
      <c r="K282" s="9" t="str">
        <f>AgencyPickList!B282</f>
        <v>Developing Health &amp; Independence (BANES)</v>
      </c>
      <c r="L282" s="9" t="str">
        <f>AgencyPickList!C282</f>
        <v>J10B</v>
      </c>
      <c r="M282" s="9" t="str">
        <f>AgencyPickList!D282</f>
        <v>Brighton and Hove</v>
      </c>
      <c r="N282" s="9" t="str">
        <f>AgencyPickList!E282</f>
        <v>S</v>
      </c>
      <c r="O282" s="9" t="str">
        <f t="shared" si="4"/>
        <v>SA206 : Developing Health &amp; Independence (BANES)</v>
      </c>
    </row>
    <row r="283" spans="2:15" x14ac:dyDescent="0.35">
      <c r="B283" s="10" t="e">
        <v>#N/A</v>
      </c>
      <c r="G283" s="9" t="s">
        <v>380</v>
      </c>
      <c r="J283" s="9" t="str">
        <f>AgencyPickList!A283</f>
        <v>SG309</v>
      </c>
      <c r="K283" s="9" t="str">
        <f>AgencyPickList!B283</f>
        <v>THE NELSON TRUST</v>
      </c>
      <c r="L283" s="9" t="str">
        <f>AgencyPickList!C283</f>
        <v>J10B</v>
      </c>
      <c r="M283" s="9" t="str">
        <f>AgencyPickList!D283</f>
        <v>Brighton and Hove</v>
      </c>
      <c r="N283" s="9" t="str">
        <f>AgencyPickList!E283</f>
        <v>S</v>
      </c>
      <c r="O283" s="9" t="str">
        <f t="shared" si="4"/>
        <v>SG309 : THE NELSON TRUST</v>
      </c>
    </row>
    <row r="284" spans="2:15" x14ac:dyDescent="0.35">
      <c r="B284" s="10" t="e">
        <v>#N/A</v>
      </c>
      <c r="G284" s="9" t="s">
        <v>381</v>
      </c>
      <c r="J284" s="9" t="str">
        <f>AgencyPickList!A284</f>
        <v>SJ302</v>
      </c>
      <c r="K284" s="9" t="str">
        <f>AgencyPickList!B284</f>
        <v>BROADWAY LODGE</v>
      </c>
      <c r="L284" s="9" t="str">
        <f>AgencyPickList!C284</f>
        <v>J10B</v>
      </c>
      <c r="M284" s="9" t="str">
        <f>AgencyPickList!D284</f>
        <v>Brighton and Hove</v>
      </c>
      <c r="N284" s="9" t="str">
        <f>AgencyPickList!E284</f>
        <v>S</v>
      </c>
      <c r="O284" s="9" t="str">
        <f t="shared" si="4"/>
        <v>SJ302 : BROADWAY LODGE</v>
      </c>
    </row>
    <row r="285" spans="2:15" x14ac:dyDescent="0.35">
      <c r="B285" s="10" t="e">
        <v>#N/A</v>
      </c>
      <c r="G285" s="9" t="s">
        <v>382</v>
      </c>
      <c r="J285" s="9" t="str">
        <f>AgencyPickList!A285</f>
        <v>SO203</v>
      </c>
      <c r="K285" s="9" t="str">
        <f>AgencyPickList!B285</f>
        <v>Forward Trust - Clouds House</v>
      </c>
      <c r="L285" s="9" t="str">
        <f>AgencyPickList!C285</f>
        <v>J10B</v>
      </c>
      <c r="M285" s="9" t="str">
        <f>AgencyPickList!D285</f>
        <v>Brighton and Hove</v>
      </c>
      <c r="N285" s="9" t="str">
        <f>AgencyPickList!E285</f>
        <v>S</v>
      </c>
      <c r="O285" s="9" t="str">
        <f t="shared" si="4"/>
        <v>SO203 : Forward Trust - Clouds House</v>
      </c>
    </row>
    <row r="286" spans="2:15" x14ac:dyDescent="0.35">
      <c r="B286" s="10" t="e">
        <v>#N/A</v>
      </c>
      <c r="G286" s="9" t="s">
        <v>383</v>
      </c>
      <c r="J286" s="9" t="str">
        <f>AgencyPickList!A286</f>
        <v>U0515</v>
      </c>
      <c r="K286" s="9" t="str">
        <f>AgencyPickList!B286</f>
        <v>Phoenix Futures Sheffield Family Service</v>
      </c>
      <c r="L286" s="9" t="str">
        <f>AgencyPickList!C286</f>
        <v>J10B</v>
      </c>
      <c r="M286" s="9" t="str">
        <f>AgencyPickList!D286</f>
        <v>Brighton and Hove</v>
      </c>
      <c r="N286" s="9" t="str">
        <f>AgencyPickList!E286</f>
        <v>U</v>
      </c>
      <c r="O286" s="9" t="str">
        <f t="shared" si="4"/>
        <v>U0515 : Phoenix Futures Sheffield Family Service</v>
      </c>
    </row>
    <row r="287" spans="2:15" x14ac:dyDescent="0.35">
      <c r="B287" s="10" t="e">
        <v>#N/A</v>
      </c>
      <c r="G287" s="9" t="s">
        <v>499</v>
      </c>
      <c r="J287" s="9" t="str">
        <f>AgencyPickList!A287</f>
        <v>L1303</v>
      </c>
      <c r="K287" s="9" t="str">
        <f>AgencyPickList!B287</f>
        <v>City and Hackney Recovery Service</v>
      </c>
      <c r="L287" s="9" t="str">
        <f>AgencyPickList!C287</f>
        <v>K02B</v>
      </c>
      <c r="M287" s="9" t="str">
        <f>AgencyPickList!D287</f>
        <v>Bristol</v>
      </c>
      <c r="N287" s="9" t="str">
        <f>AgencyPickList!E287</f>
        <v>L</v>
      </c>
      <c r="O287" s="9" t="str">
        <f t="shared" si="4"/>
        <v>L1303 : City and Hackney Recovery Service</v>
      </c>
    </row>
    <row r="288" spans="2:15" x14ac:dyDescent="0.35">
      <c r="B288" s="10" t="e">
        <v>#N/A</v>
      </c>
      <c r="G288" s="9" t="s">
        <v>498</v>
      </c>
      <c r="J288" s="9" t="str">
        <f>AgencyPickList!A288</f>
        <v>M0037</v>
      </c>
      <c r="K288" s="9" t="str">
        <f>AgencyPickList!B288</f>
        <v>Phoenix Futures Wirral Adult Services</v>
      </c>
      <c r="L288" s="9" t="str">
        <f>AgencyPickList!C288</f>
        <v>K02B</v>
      </c>
      <c r="M288" s="9" t="str">
        <f>AgencyPickList!D288</f>
        <v>Bristol</v>
      </c>
      <c r="N288" s="9" t="str">
        <f>AgencyPickList!E288</f>
        <v>W</v>
      </c>
      <c r="O288" s="9" t="str">
        <f t="shared" si="4"/>
        <v>M0037 : Phoenix Futures Wirral Adult Services</v>
      </c>
    </row>
    <row r="289" spans="2:15" x14ac:dyDescent="0.35">
      <c r="B289" s="10" t="e">
        <v>#N/A</v>
      </c>
      <c r="G289" s="9" t="s">
        <v>500</v>
      </c>
      <c r="J289" s="9" t="str">
        <f>AgencyPickList!A289</f>
        <v>P0034</v>
      </c>
      <c r="K289" s="9" t="str">
        <f>AgencyPickList!B289</f>
        <v>Yeldall Manor</v>
      </c>
      <c r="L289" s="9" t="str">
        <f>AgencyPickList!C289</f>
        <v>K02B</v>
      </c>
      <c r="M289" s="9" t="str">
        <f>AgencyPickList!D289</f>
        <v>Bristol</v>
      </c>
      <c r="N289" s="9" t="str">
        <f>AgencyPickList!E289</f>
        <v>P</v>
      </c>
      <c r="O289" s="9" t="str">
        <f t="shared" si="4"/>
        <v>P0034 : Yeldall Manor</v>
      </c>
    </row>
    <row r="290" spans="2:15" x14ac:dyDescent="0.35">
      <c r="B290" s="10" t="e">
        <v>#N/A</v>
      </c>
      <c r="G290" s="9" t="s">
        <v>384</v>
      </c>
      <c r="J290" s="9" t="str">
        <f>AgencyPickList!A290</f>
        <v>SA206</v>
      </c>
      <c r="K290" s="9" t="str">
        <f>AgencyPickList!B290</f>
        <v>Developing Health &amp; Independence (BANES)</v>
      </c>
      <c r="L290" s="9" t="str">
        <f>AgencyPickList!C290</f>
        <v>K02B</v>
      </c>
      <c r="M290" s="9" t="str">
        <f>AgencyPickList!D290</f>
        <v>Bristol</v>
      </c>
      <c r="N290" s="9" t="str">
        <f>AgencyPickList!E290</f>
        <v>S</v>
      </c>
      <c r="O290" s="9" t="str">
        <f t="shared" si="4"/>
        <v>SA206 : Developing Health &amp; Independence (BANES)</v>
      </c>
    </row>
    <row r="291" spans="2:15" x14ac:dyDescent="0.35">
      <c r="B291" s="10" t="e">
        <v>#N/A</v>
      </c>
      <c r="G291" s="9" t="s">
        <v>385</v>
      </c>
      <c r="J291" s="9" t="str">
        <f>AgencyPickList!A291</f>
        <v>SC106</v>
      </c>
      <c r="K291" s="9" t="str">
        <f>AgencyPickList!B291</f>
        <v>BSDAS Accelerator Psychosocial</v>
      </c>
      <c r="L291" s="9" t="str">
        <f>AgencyPickList!C291</f>
        <v>K02B</v>
      </c>
      <c r="M291" s="9" t="str">
        <f>AgencyPickList!D291</f>
        <v>Bristol</v>
      </c>
      <c r="N291" s="9" t="str">
        <f>AgencyPickList!E291</f>
        <v>S</v>
      </c>
      <c r="O291" s="9" t="str">
        <f t="shared" si="4"/>
        <v>SC106 : BSDAS Accelerator Psychosocial</v>
      </c>
    </row>
    <row r="292" spans="2:15" x14ac:dyDescent="0.35">
      <c r="B292" s="10" t="e">
        <v>#N/A</v>
      </c>
      <c r="G292" s="9" t="s">
        <v>533</v>
      </c>
      <c r="J292" s="9" t="str">
        <f>AgencyPickList!A292</f>
        <v>SC212</v>
      </c>
      <c r="K292" s="9" t="str">
        <f>AgencyPickList!B292</f>
        <v>DHI ROADS</v>
      </c>
      <c r="L292" s="9" t="str">
        <f>AgencyPickList!C292</f>
        <v>K02B</v>
      </c>
      <c r="M292" s="9" t="str">
        <f>AgencyPickList!D292</f>
        <v>Bristol</v>
      </c>
      <c r="N292" s="9" t="str">
        <f>AgencyPickList!E292</f>
        <v>S</v>
      </c>
      <c r="O292" s="9" t="str">
        <f t="shared" si="4"/>
        <v>SC212 : DHI ROADS</v>
      </c>
    </row>
    <row r="293" spans="2:15" x14ac:dyDescent="0.35">
      <c r="B293" s="10" t="e">
        <v>#N/A</v>
      </c>
      <c r="G293" s="9" t="s">
        <v>386</v>
      </c>
      <c r="J293" s="9" t="str">
        <f>AgencyPickList!A293</f>
        <v>SC214</v>
      </c>
      <c r="K293" s="9" t="str">
        <f>AgencyPickList!B293</f>
        <v>Bristol Drugs Project</v>
      </c>
      <c r="L293" s="9" t="str">
        <f>AgencyPickList!C293</f>
        <v>K02B</v>
      </c>
      <c r="M293" s="9" t="str">
        <f>AgencyPickList!D293</f>
        <v>Bristol</v>
      </c>
      <c r="N293" s="9" t="str">
        <f>AgencyPickList!E293</f>
        <v>S</v>
      </c>
      <c r="O293" s="9" t="str">
        <f t="shared" si="4"/>
        <v>SC214 : Bristol Drugs Project</v>
      </c>
    </row>
    <row r="294" spans="2:15" x14ac:dyDescent="0.35">
      <c r="B294" s="10" t="e">
        <v>#N/A</v>
      </c>
      <c r="G294" s="9" t="s">
        <v>387</v>
      </c>
      <c r="J294" s="9" t="str">
        <f>AgencyPickList!A294</f>
        <v>SC215</v>
      </c>
      <c r="K294" s="9" t="str">
        <f>AgencyPickList!B294</f>
        <v>BSDAS Acer Inpatient Unit</v>
      </c>
      <c r="L294" s="9" t="str">
        <f>AgencyPickList!C294</f>
        <v>K02B</v>
      </c>
      <c r="M294" s="9" t="str">
        <f>AgencyPickList!D294</f>
        <v>Bristol</v>
      </c>
      <c r="N294" s="9" t="str">
        <f>AgencyPickList!E294</f>
        <v>S</v>
      </c>
      <c r="O294" s="9" t="str">
        <f t="shared" si="4"/>
        <v>SC215 : BSDAS Acer Inpatient Unit</v>
      </c>
    </row>
    <row r="295" spans="2:15" x14ac:dyDescent="0.35">
      <c r="B295" s="10" t="e">
        <v>#N/A</v>
      </c>
      <c r="G295" s="9" t="s">
        <v>388</v>
      </c>
      <c r="J295" s="9" t="str">
        <f>AgencyPickList!A295</f>
        <v>SC216</v>
      </c>
      <c r="K295" s="9" t="str">
        <f>AgencyPickList!B295</f>
        <v>Addiction Recovery Agency (ARA)</v>
      </c>
      <c r="L295" s="9" t="str">
        <f>AgencyPickList!C295</f>
        <v>K02B</v>
      </c>
      <c r="M295" s="9" t="str">
        <f>AgencyPickList!D295</f>
        <v>Bristol</v>
      </c>
      <c r="N295" s="9" t="str">
        <f>AgencyPickList!E295</f>
        <v>S</v>
      </c>
      <c r="O295" s="9" t="str">
        <f t="shared" si="4"/>
        <v>SC216 : Addiction Recovery Agency (ARA)</v>
      </c>
    </row>
    <row r="296" spans="2:15" x14ac:dyDescent="0.35">
      <c r="B296" s="10" t="e">
        <v>#N/A</v>
      </c>
      <c r="G296" s="9" t="s">
        <v>389</v>
      </c>
      <c r="J296" s="9" t="str">
        <f>AgencyPickList!A296</f>
        <v>SC217</v>
      </c>
      <c r="K296" s="9" t="str">
        <f>AgencyPickList!B296</f>
        <v>Substance Use Support Team (SUST)</v>
      </c>
      <c r="L296" s="9" t="str">
        <f>AgencyPickList!C296</f>
        <v>K02B</v>
      </c>
      <c r="M296" s="9" t="str">
        <f>AgencyPickList!D296</f>
        <v>Bristol</v>
      </c>
      <c r="N296" s="9" t="str">
        <f>AgencyPickList!E296</f>
        <v>S</v>
      </c>
      <c r="O296" s="9" t="str">
        <f t="shared" si="4"/>
        <v>SC217 : Substance Use Support Team (SUST)</v>
      </c>
    </row>
    <row r="297" spans="2:15" x14ac:dyDescent="0.35">
      <c r="B297" s="10" t="e">
        <v>#N/A</v>
      </c>
      <c r="G297" s="9" t="s">
        <v>503</v>
      </c>
      <c r="J297" s="9" t="str">
        <f>AgencyPickList!A297</f>
        <v>SC402</v>
      </c>
      <c r="K297" s="9" t="str">
        <f>AgencyPickList!B297</f>
        <v>CHART</v>
      </c>
      <c r="L297" s="9" t="str">
        <f>AgencyPickList!C297</f>
        <v>K02B</v>
      </c>
      <c r="M297" s="9" t="str">
        <f>AgencyPickList!D297</f>
        <v>Bristol</v>
      </c>
      <c r="N297" s="9" t="str">
        <f>AgencyPickList!E297</f>
        <v>S</v>
      </c>
      <c r="O297" s="9" t="str">
        <f t="shared" si="4"/>
        <v>SC402 : CHART</v>
      </c>
    </row>
    <row r="298" spans="2:15" x14ac:dyDescent="0.35">
      <c r="B298" s="10" t="e">
        <v>#N/A</v>
      </c>
      <c r="G298" s="9" t="s">
        <v>488</v>
      </c>
      <c r="J298" s="9" t="str">
        <f>AgencyPickList!A298</f>
        <v>SD301</v>
      </c>
      <c r="K298" s="9" t="str">
        <f>AgencyPickList!B298</f>
        <v>We Are With You Chy</v>
      </c>
      <c r="L298" s="9" t="str">
        <f>AgencyPickList!C298</f>
        <v>K02B</v>
      </c>
      <c r="M298" s="9" t="str">
        <f>AgencyPickList!D298</f>
        <v>Bristol</v>
      </c>
      <c r="N298" s="9" t="str">
        <f>AgencyPickList!E298</f>
        <v>S</v>
      </c>
      <c r="O298" s="9" t="str">
        <f t="shared" si="4"/>
        <v>SD301 : We Are With You Chy</v>
      </c>
    </row>
    <row r="299" spans="2:15" x14ac:dyDescent="0.35">
      <c r="B299" s="10" t="e">
        <v>#N/A</v>
      </c>
      <c r="G299" s="9" t="s">
        <v>495</v>
      </c>
      <c r="J299" s="9" t="str">
        <f>AgencyPickList!A299</f>
        <v>SD303</v>
      </c>
      <c r="K299" s="9" t="str">
        <f>AgencyPickList!B299</f>
        <v>BOSENCE FARM COMMUNITY LTD</v>
      </c>
      <c r="L299" s="9" t="str">
        <f>AgencyPickList!C299</f>
        <v>K02B</v>
      </c>
      <c r="M299" s="9" t="str">
        <f>AgencyPickList!D299</f>
        <v>Bristol</v>
      </c>
      <c r="N299" s="9" t="str">
        <f>AgencyPickList!E299</f>
        <v>S</v>
      </c>
      <c r="O299" s="9" t="str">
        <f t="shared" si="4"/>
        <v>SD303 : BOSENCE FARM COMMUNITY LTD</v>
      </c>
    </row>
    <row r="300" spans="2:15" x14ac:dyDescent="0.35">
      <c r="B300" s="10" t="e">
        <v>#N/A</v>
      </c>
      <c r="G300" s="9" t="s">
        <v>390</v>
      </c>
      <c r="J300" s="9" t="str">
        <f>AgencyPickList!A300</f>
        <v>SG309</v>
      </c>
      <c r="K300" s="9" t="str">
        <f>AgencyPickList!B300</f>
        <v>THE NELSON TRUST</v>
      </c>
      <c r="L300" s="9" t="str">
        <f>AgencyPickList!C300</f>
        <v>K02B</v>
      </c>
      <c r="M300" s="9" t="str">
        <f>AgencyPickList!D300</f>
        <v>Bristol</v>
      </c>
      <c r="N300" s="9" t="str">
        <f>AgencyPickList!E300</f>
        <v>S</v>
      </c>
      <c r="O300" s="9" t="str">
        <f t="shared" si="4"/>
        <v>SG309 : THE NELSON TRUST</v>
      </c>
    </row>
    <row r="301" spans="2:15" x14ac:dyDescent="0.35">
      <c r="B301" s="10" t="e">
        <v>#N/A</v>
      </c>
      <c r="G301" s="9" t="s">
        <v>391</v>
      </c>
      <c r="J301" s="9" t="str">
        <f>AgencyPickList!A301</f>
        <v>SH307</v>
      </c>
      <c r="K301" s="9" t="str">
        <f>AgencyPickList!B301</f>
        <v>Jasmine Mother's Recovery (Trevi)</v>
      </c>
      <c r="L301" s="9" t="str">
        <f>AgencyPickList!C301</f>
        <v>K02B</v>
      </c>
      <c r="M301" s="9" t="str">
        <f>AgencyPickList!D301</f>
        <v>Bristol</v>
      </c>
      <c r="N301" s="9" t="str">
        <f>AgencyPickList!E301</f>
        <v>S</v>
      </c>
      <c r="O301" s="9" t="str">
        <f t="shared" si="4"/>
        <v>SH307 : Jasmine Mother's Recovery (Trevi)</v>
      </c>
    </row>
    <row r="302" spans="2:15" x14ac:dyDescent="0.35">
      <c r="B302" s="10" t="e">
        <v>#N/A</v>
      </c>
      <c r="G302" s="9" t="s">
        <v>392</v>
      </c>
      <c r="J302" s="9" t="str">
        <f>AgencyPickList!A302</f>
        <v>SJ209</v>
      </c>
      <c r="K302" s="9" t="str">
        <f>AgencyPickList!B302</f>
        <v>We Are With You North Somerset</v>
      </c>
      <c r="L302" s="9" t="str">
        <f>AgencyPickList!C302</f>
        <v>K02B</v>
      </c>
      <c r="M302" s="9" t="str">
        <f>AgencyPickList!D302</f>
        <v>Bristol</v>
      </c>
      <c r="N302" s="9" t="str">
        <f>AgencyPickList!E302</f>
        <v>S</v>
      </c>
      <c r="O302" s="9" t="str">
        <f t="shared" si="4"/>
        <v>SJ209 : We Are With You North Somerset</v>
      </c>
    </row>
    <row r="303" spans="2:15" x14ac:dyDescent="0.35">
      <c r="B303" s="10" t="e">
        <v>#N/A</v>
      </c>
      <c r="G303" s="9" t="s">
        <v>393</v>
      </c>
      <c r="J303" s="9" t="str">
        <f>AgencyPickList!A303</f>
        <v>SJ302</v>
      </c>
      <c r="K303" s="9" t="str">
        <f>AgencyPickList!B303</f>
        <v>BROADWAY LODGE</v>
      </c>
      <c r="L303" s="9" t="str">
        <f>AgencyPickList!C303</f>
        <v>K02B</v>
      </c>
      <c r="M303" s="9" t="str">
        <f>AgencyPickList!D303</f>
        <v>Bristol</v>
      </c>
      <c r="N303" s="9" t="str">
        <f>AgencyPickList!E303</f>
        <v>S</v>
      </c>
      <c r="O303" s="9" t="str">
        <f t="shared" si="4"/>
        <v>SJ302 : BROADWAY LODGE</v>
      </c>
    </row>
    <row r="304" spans="2:15" x14ac:dyDescent="0.35">
      <c r="B304" s="10" t="e">
        <v>#N/A</v>
      </c>
      <c r="G304" s="9" t="s">
        <v>394</v>
      </c>
      <c r="J304" s="9" t="str">
        <f>AgencyPickList!A304</f>
        <v>SJ308</v>
      </c>
      <c r="K304" s="9" t="str">
        <f>AgencyPickList!B304</f>
        <v>Sefton Park</v>
      </c>
      <c r="L304" s="9" t="str">
        <f>AgencyPickList!C304</f>
        <v>K02B</v>
      </c>
      <c r="M304" s="9" t="str">
        <f>AgencyPickList!D304</f>
        <v>Bristol</v>
      </c>
      <c r="N304" s="9" t="str">
        <f>AgencyPickList!E304</f>
        <v>S</v>
      </c>
      <c r="O304" s="9" t="str">
        <f t="shared" si="4"/>
        <v>SJ308 : Sefton Park</v>
      </c>
    </row>
    <row r="305" spans="2:15" x14ac:dyDescent="0.35">
      <c r="B305" s="10" t="e">
        <v>#N/A</v>
      </c>
      <c r="G305" s="9" t="s">
        <v>395</v>
      </c>
      <c r="J305" s="9" t="str">
        <f>AgencyPickList!A305</f>
        <v>SL204</v>
      </c>
      <c r="K305" s="9" t="str">
        <f>AgencyPickList!B305</f>
        <v>South Gloucestershire Integrated Service</v>
      </c>
      <c r="L305" s="9" t="str">
        <f>AgencyPickList!C305</f>
        <v>K02B</v>
      </c>
      <c r="M305" s="9" t="str">
        <f>AgencyPickList!D305</f>
        <v>Bristol</v>
      </c>
      <c r="N305" s="9" t="str">
        <f>AgencyPickList!E305</f>
        <v>S</v>
      </c>
      <c r="O305" s="9" t="str">
        <f t="shared" si="4"/>
        <v>SL204 : South Gloucestershire Integrated Service</v>
      </c>
    </row>
    <row r="306" spans="2:15" x14ac:dyDescent="0.35">
      <c r="B306" s="10" t="e">
        <v>#N/A</v>
      </c>
      <c r="G306" s="9" t="s">
        <v>396</v>
      </c>
      <c r="J306" s="9" t="str">
        <f>AgencyPickList!A306</f>
        <v>SL205</v>
      </c>
      <c r="K306" s="9" t="str">
        <f>AgencyPickList!B306</f>
        <v>PostScript360</v>
      </c>
      <c r="L306" s="9" t="str">
        <f>AgencyPickList!C306</f>
        <v>K02B</v>
      </c>
      <c r="M306" s="9" t="str">
        <f>AgencyPickList!D306</f>
        <v>Bristol</v>
      </c>
      <c r="N306" s="9" t="str">
        <f>AgencyPickList!E306</f>
        <v>S</v>
      </c>
      <c r="O306" s="9" t="str">
        <f t="shared" si="4"/>
        <v>SL205 : PostScript360</v>
      </c>
    </row>
    <row r="307" spans="2:15" x14ac:dyDescent="0.35">
      <c r="B307" s="10" t="e">
        <v>#N/A</v>
      </c>
      <c r="G307" s="9" t="s">
        <v>397</v>
      </c>
      <c r="J307" s="9" t="str">
        <f>AgencyPickList!A307</f>
        <v>SM305</v>
      </c>
      <c r="K307" s="9" t="str">
        <f>AgencyPickList!B307</f>
        <v>Salvation Army - Gloucester House</v>
      </c>
      <c r="L307" s="9" t="str">
        <f>AgencyPickList!C307</f>
        <v>K02B</v>
      </c>
      <c r="M307" s="9" t="str">
        <f>AgencyPickList!D307</f>
        <v>Bristol</v>
      </c>
      <c r="N307" s="9" t="str">
        <f>AgencyPickList!E307</f>
        <v>S</v>
      </c>
      <c r="O307" s="9" t="str">
        <f t="shared" si="4"/>
        <v>SM305 : Salvation Army - Gloucester House</v>
      </c>
    </row>
    <row r="308" spans="2:15" x14ac:dyDescent="0.35">
      <c r="B308" s="10" t="e">
        <v>#N/A</v>
      </c>
      <c r="G308" s="9" t="s">
        <v>398</v>
      </c>
      <c r="J308" s="9" t="str">
        <f>AgencyPickList!A308</f>
        <v>SN403</v>
      </c>
      <c r="K308" s="9" t="str">
        <f>AgencyPickList!B308</f>
        <v>Torbay Primary Care Drug Service</v>
      </c>
      <c r="L308" s="9" t="str">
        <f>AgencyPickList!C308</f>
        <v>K02B</v>
      </c>
      <c r="M308" s="9" t="str">
        <f>AgencyPickList!D308</f>
        <v>Bristol</v>
      </c>
      <c r="N308" s="9" t="str">
        <f>AgencyPickList!E308</f>
        <v>S</v>
      </c>
      <c r="O308" s="9" t="str">
        <f t="shared" si="4"/>
        <v>SN403 : Torbay Primary Care Drug Service</v>
      </c>
    </row>
    <row r="309" spans="2:15" x14ac:dyDescent="0.35">
      <c r="B309" s="10" t="e">
        <v>#N/A</v>
      </c>
      <c r="G309" s="9" t="s">
        <v>399</v>
      </c>
      <c r="J309" s="9" t="str">
        <f>AgencyPickList!A309</f>
        <v>SO203</v>
      </c>
      <c r="K309" s="9" t="str">
        <f>AgencyPickList!B309</f>
        <v>Forward Trust - Clouds House</v>
      </c>
      <c r="L309" s="9" t="str">
        <f>AgencyPickList!C309</f>
        <v>K02B</v>
      </c>
      <c r="M309" s="9" t="str">
        <f>AgencyPickList!D309</f>
        <v>Bristol</v>
      </c>
      <c r="N309" s="9" t="str">
        <f>AgencyPickList!E309</f>
        <v>S</v>
      </c>
      <c r="O309" s="9" t="str">
        <f t="shared" si="4"/>
        <v>SO203 : Forward Trust - Clouds House</v>
      </c>
    </row>
    <row r="310" spans="2:15" x14ac:dyDescent="0.35">
      <c r="B310" s="10" t="e">
        <v>#N/A</v>
      </c>
      <c r="G310" s="9" t="s">
        <v>400</v>
      </c>
      <c r="J310" s="9" t="str">
        <f>AgencyPickList!A310</f>
        <v>SO206</v>
      </c>
      <c r="K310" s="9" t="str">
        <f>AgencyPickList!B310</f>
        <v>Wiltshire Substance Misuse Services Trowbridge</v>
      </c>
      <c r="L310" s="9" t="str">
        <f>AgencyPickList!C310</f>
        <v>K02B</v>
      </c>
      <c r="M310" s="9" t="str">
        <f>AgencyPickList!D310</f>
        <v>Bristol</v>
      </c>
      <c r="N310" s="9" t="str">
        <f>AgencyPickList!E310</f>
        <v>S</v>
      </c>
      <c r="O310" s="9" t="str">
        <f t="shared" si="4"/>
        <v>SO206 : Wiltshire Substance Misuse Services Trowbridge</v>
      </c>
    </row>
    <row r="311" spans="2:15" x14ac:dyDescent="0.35">
      <c r="B311" s="10" t="e">
        <v>#N/A</v>
      </c>
      <c r="G311" s="9" t="s">
        <v>492</v>
      </c>
      <c r="J311" s="9" t="str">
        <f>AgencyPickList!A311</f>
        <v>U0515</v>
      </c>
      <c r="K311" s="9" t="str">
        <f>AgencyPickList!B311</f>
        <v>Phoenix Futures Sheffield Family Service</v>
      </c>
      <c r="L311" s="9" t="str">
        <f>AgencyPickList!C311</f>
        <v>K02B</v>
      </c>
      <c r="M311" s="9" t="str">
        <f>AgencyPickList!D311</f>
        <v>Bristol</v>
      </c>
      <c r="N311" s="9" t="str">
        <f>AgencyPickList!E311</f>
        <v>U</v>
      </c>
      <c r="O311" s="9" t="str">
        <f t="shared" si="4"/>
        <v>U0515 : Phoenix Futures Sheffield Family Service</v>
      </c>
    </row>
    <row r="312" spans="2:15" x14ac:dyDescent="0.35">
      <c r="B312" s="10" t="e">
        <v>#N/A</v>
      </c>
      <c r="G312" s="9" t="s">
        <v>401</v>
      </c>
      <c r="J312" s="9" t="str">
        <f>AgencyPickList!A312</f>
        <v>L1179</v>
      </c>
      <c r="K312" s="9" t="str">
        <f>AgencyPickList!B312</f>
        <v>CGL Bromley Adult SMS</v>
      </c>
      <c r="L312" s="9" t="str">
        <f>AgencyPickList!C312</f>
        <v>H15B</v>
      </c>
      <c r="M312" s="9" t="str">
        <f>AgencyPickList!D312</f>
        <v>Bromley</v>
      </c>
      <c r="N312" s="9" t="str">
        <f>AgencyPickList!E312</f>
        <v>L</v>
      </c>
      <c r="O312" s="9" t="str">
        <f t="shared" si="4"/>
        <v>L1179 : CGL Bromley Adult SMS</v>
      </c>
    </row>
    <row r="313" spans="2:15" x14ac:dyDescent="0.35">
      <c r="B313" s="10" t="e">
        <v>#N/A</v>
      </c>
      <c r="G313" s="9" t="s">
        <v>402</v>
      </c>
      <c r="J313" s="9" t="str">
        <f>AgencyPickList!A313</f>
        <v>L1198</v>
      </c>
      <c r="K313" s="9" t="str">
        <f>AgencyPickList!B313</f>
        <v>Consortium - Central Team - Lorraine Hewitt House</v>
      </c>
      <c r="L313" s="9" t="str">
        <f>AgencyPickList!C313</f>
        <v>H15B</v>
      </c>
      <c r="M313" s="9" t="str">
        <f>AgencyPickList!D313</f>
        <v>Bromley</v>
      </c>
      <c r="N313" s="9" t="str">
        <f>AgencyPickList!E313</f>
        <v>L</v>
      </c>
      <c r="O313" s="9" t="str">
        <f t="shared" si="4"/>
        <v>L1198 : Consortium - Central Team - Lorraine Hewitt House</v>
      </c>
    </row>
    <row r="314" spans="2:15" x14ac:dyDescent="0.35">
      <c r="B314" s="10" t="e">
        <v>#N/A</v>
      </c>
      <c r="G314" s="9" t="s">
        <v>403</v>
      </c>
      <c r="J314" s="9" t="str">
        <f>AgencyPickList!A314</f>
        <v>L1199</v>
      </c>
      <c r="K314" s="9" t="str">
        <f>AgencyPickList!B314</f>
        <v>Consortium - Shared Care</v>
      </c>
      <c r="L314" s="9" t="str">
        <f>AgencyPickList!C314</f>
        <v>H15B</v>
      </c>
      <c r="M314" s="9" t="str">
        <f>AgencyPickList!D314</f>
        <v>Bromley</v>
      </c>
      <c r="N314" s="9" t="str">
        <f>AgencyPickList!E314</f>
        <v>L</v>
      </c>
      <c r="O314" s="9" t="str">
        <f t="shared" si="4"/>
        <v>L1199 : Consortium - Shared Care</v>
      </c>
    </row>
    <row r="315" spans="2:15" x14ac:dyDescent="0.35">
      <c r="B315" s="10" t="e">
        <v>#N/A</v>
      </c>
      <c r="G315" s="9" t="s">
        <v>404</v>
      </c>
      <c r="J315" s="9" t="str">
        <f>AgencyPickList!A315</f>
        <v>L1260</v>
      </c>
      <c r="K315" s="9" t="str">
        <f>AgencyPickList!B315</f>
        <v>Humankind PCRS</v>
      </c>
      <c r="L315" s="9" t="str">
        <f>AgencyPickList!C315</f>
        <v>H15B</v>
      </c>
      <c r="M315" s="9" t="str">
        <f>AgencyPickList!D315</f>
        <v>Bromley</v>
      </c>
      <c r="N315" s="9" t="str">
        <f>AgencyPickList!E315</f>
        <v>L</v>
      </c>
      <c r="O315" s="9" t="str">
        <f t="shared" si="4"/>
        <v>L1260 : Humankind PCRS</v>
      </c>
    </row>
    <row r="316" spans="2:15" x14ac:dyDescent="0.35">
      <c r="B316" s="10" t="e">
        <v>#N/A</v>
      </c>
      <c r="G316" s="9" t="s">
        <v>405</v>
      </c>
      <c r="J316" s="9" t="str">
        <f>AgencyPickList!A316</f>
        <v>L1275</v>
      </c>
      <c r="K316" s="9" t="str">
        <f>AgencyPickList!B316</f>
        <v>INSPIRE Sutton</v>
      </c>
      <c r="L316" s="9" t="str">
        <f>AgencyPickList!C316</f>
        <v>H15B</v>
      </c>
      <c r="M316" s="9" t="str">
        <f>AgencyPickList!D316</f>
        <v>Bromley</v>
      </c>
      <c r="N316" s="9" t="str">
        <f>AgencyPickList!E316</f>
        <v>L</v>
      </c>
      <c r="O316" s="9" t="str">
        <f t="shared" si="4"/>
        <v>L1275 : INSPIRE Sutton</v>
      </c>
    </row>
    <row r="317" spans="2:15" x14ac:dyDescent="0.35">
      <c r="B317" s="10" t="e">
        <v>#N/A</v>
      </c>
      <c r="G317" s="9" t="s">
        <v>406</v>
      </c>
      <c r="J317" s="9" t="str">
        <f>AgencyPickList!A317</f>
        <v>L1312</v>
      </c>
      <c r="K317" s="9" t="str">
        <f>AgencyPickList!B317</f>
        <v>Guy's and St Thomas' NHS Foundation Trust Non-rough sleeping Addictions Clinical Care Suite</v>
      </c>
      <c r="L317" s="9" t="str">
        <f>AgencyPickList!C317</f>
        <v>H15B</v>
      </c>
      <c r="M317" s="9" t="str">
        <f>AgencyPickList!D317</f>
        <v>Bromley</v>
      </c>
      <c r="N317" s="9" t="str">
        <f>AgencyPickList!E317</f>
        <v>L</v>
      </c>
      <c r="O317" s="9" t="str">
        <f t="shared" si="4"/>
        <v>L1312 : Guy's and St Thomas' NHS Foundation Trust Non-rough sleeping Addictions Clinical Care Suite</v>
      </c>
    </row>
    <row r="318" spans="2:15" x14ac:dyDescent="0.35">
      <c r="B318" s="10" t="e">
        <v>#N/A</v>
      </c>
      <c r="G318" s="9" t="s">
        <v>407</v>
      </c>
      <c r="J318" s="9" t="str">
        <f>AgencyPickList!A318</f>
        <v>P0611</v>
      </c>
      <c r="K318" s="9" t="str">
        <f>AgencyPickList!B318</f>
        <v>Bridge House</v>
      </c>
      <c r="L318" s="9" t="str">
        <f>AgencyPickList!C318</f>
        <v>H15B</v>
      </c>
      <c r="M318" s="9" t="str">
        <f>AgencyPickList!D318</f>
        <v>Bromley</v>
      </c>
      <c r="N318" s="9" t="str">
        <f>AgencyPickList!E318</f>
        <v>P</v>
      </c>
      <c r="O318" s="9" t="str">
        <f t="shared" si="4"/>
        <v>P0611 : Bridge House</v>
      </c>
    </row>
    <row r="319" spans="2:15" x14ac:dyDescent="0.35">
      <c r="B319" s="10" t="e">
        <v>#N/A</v>
      </c>
      <c r="G319" s="9" t="s">
        <v>408</v>
      </c>
      <c r="J319" s="9" t="str">
        <f>AgencyPickList!A319</f>
        <v>P0835</v>
      </c>
      <c r="K319" s="9" t="str">
        <f>AgencyPickList!B319</f>
        <v>Kenward Residential</v>
      </c>
      <c r="L319" s="9" t="str">
        <f>AgencyPickList!C319</f>
        <v>H15B</v>
      </c>
      <c r="M319" s="9" t="str">
        <f>AgencyPickList!D319</f>
        <v>Bromley</v>
      </c>
      <c r="N319" s="9" t="str">
        <f>AgencyPickList!E319</f>
        <v>P</v>
      </c>
      <c r="O319" s="9" t="str">
        <f t="shared" si="4"/>
        <v>P0835 : Kenward Residential</v>
      </c>
    </row>
    <row r="320" spans="2:15" x14ac:dyDescent="0.35">
      <c r="B320" s="10" t="e">
        <v>#N/A</v>
      </c>
      <c r="G320" s="9" t="s">
        <v>409</v>
      </c>
      <c r="J320" s="9" t="str">
        <f>AgencyPickList!A320</f>
        <v>P1101</v>
      </c>
      <c r="K320" s="9" t="str">
        <f>AgencyPickList!B320</f>
        <v>East Kent Community Drug &amp; Alcohol Services</v>
      </c>
      <c r="L320" s="9" t="str">
        <f>AgencyPickList!C320</f>
        <v>H15B</v>
      </c>
      <c r="M320" s="9" t="str">
        <f>AgencyPickList!D320</f>
        <v>Bromley</v>
      </c>
      <c r="N320" s="9" t="str">
        <f>AgencyPickList!E320</f>
        <v>P</v>
      </c>
      <c r="O320" s="9" t="str">
        <f t="shared" si="4"/>
        <v>P1101 : East Kent Community Drug &amp; Alcohol Services</v>
      </c>
    </row>
    <row r="321" spans="2:15" x14ac:dyDescent="0.35">
      <c r="B321" s="10" t="e">
        <v>#N/A</v>
      </c>
      <c r="G321" s="9" t="s">
        <v>410</v>
      </c>
      <c r="J321" s="9" t="str">
        <f>AgencyPickList!A321</f>
        <v>P1122</v>
      </c>
      <c r="K321" s="9" t="str">
        <f>AgencyPickList!B321</f>
        <v>The Forward Trust Medway Adults</v>
      </c>
      <c r="L321" s="9" t="str">
        <f>AgencyPickList!C321</f>
        <v>H15B</v>
      </c>
      <c r="M321" s="9" t="str">
        <f>AgencyPickList!D321</f>
        <v>Bromley</v>
      </c>
      <c r="N321" s="9" t="str">
        <f>AgencyPickList!E321</f>
        <v>P</v>
      </c>
      <c r="O321" s="9" t="str">
        <f t="shared" si="4"/>
        <v>P1122 : The Forward Trust Medway Adults</v>
      </c>
    </row>
    <row r="322" spans="2:15" x14ac:dyDescent="0.35">
      <c r="B322" s="10" t="e">
        <v>#N/A</v>
      </c>
      <c r="G322" s="9" t="s">
        <v>411</v>
      </c>
      <c r="J322" s="9" t="str">
        <f>AgencyPickList!A322</f>
        <v>SL205</v>
      </c>
      <c r="K322" s="9" t="str">
        <f>AgencyPickList!B322</f>
        <v>PostScript360</v>
      </c>
      <c r="L322" s="9" t="str">
        <f>AgencyPickList!C322</f>
        <v>H15B</v>
      </c>
      <c r="M322" s="9" t="str">
        <f>AgencyPickList!D322</f>
        <v>Bromley</v>
      </c>
      <c r="N322" s="9" t="str">
        <f>AgencyPickList!E322</f>
        <v>S</v>
      </c>
      <c r="O322" s="9" t="str">
        <f t="shared" si="4"/>
        <v>SL205 : PostScript360</v>
      </c>
    </row>
    <row r="323" spans="2:15" x14ac:dyDescent="0.35">
      <c r="B323" s="10" t="e">
        <v>#N/A</v>
      </c>
      <c r="G323" s="9" t="s">
        <v>578</v>
      </c>
      <c r="J323" s="9" t="str">
        <f>AgencyPickList!A323</f>
        <v>L1268</v>
      </c>
      <c r="K323" s="9" t="str">
        <f>AgencyPickList!B323</f>
        <v>Addiction Recovery Community Hillingdon (ARCH) - Adult</v>
      </c>
      <c r="L323" s="9" t="str">
        <f>AgencyPickList!C323</f>
        <v>J20B</v>
      </c>
      <c r="M323" s="9" t="str">
        <f>AgencyPickList!D323</f>
        <v>Buckinghamshire</v>
      </c>
      <c r="N323" s="9" t="str">
        <f>AgencyPickList!E323</f>
        <v>L</v>
      </c>
      <c r="O323" s="9" t="str">
        <f t="shared" ref="O323:O386" si="5">IF(AND(J323&lt;&gt;"",J323&lt;&gt;0),J323&amp;" : "&amp;K323,"")</f>
        <v>L1268 : Addiction Recovery Community Hillingdon (ARCH) - Adult</v>
      </c>
    </row>
    <row r="324" spans="2:15" x14ac:dyDescent="0.35">
      <c r="B324" s="10" t="e">
        <v>#N/A</v>
      </c>
      <c r="G324" s="9" t="s">
        <v>490</v>
      </c>
      <c r="J324" s="9" t="str">
        <f>AgencyPickList!A324</f>
        <v>L5046</v>
      </c>
      <c r="K324" s="9" t="str">
        <f>AgencyPickList!B324</f>
        <v>Mount Carmel (Rehab)</v>
      </c>
      <c r="L324" s="9" t="str">
        <f>AgencyPickList!C324</f>
        <v>J20B</v>
      </c>
      <c r="M324" s="9" t="str">
        <f>AgencyPickList!D324</f>
        <v>Buckinghamshire</v>
      </c>
      <c r="N324" s="9" t="str">
        <f>AgencyPickList!E324</f>
        <v>L</v>
      </c>
      <c r="O324" s="9" t="str">
        <f t="shared" si="5"/>
        <v>L5046 : Mount Carmel (Rehab)</v>
      </c>
    </row>
    <row r="325" spans="2:15" x14ac:dyDescent="0.35">
      <c r="B325" s="10" t="e">
        <v>#N/A</v>
      </c>
      <c r="G325" s="9" t="s">
        <v>512</v>
      </c>
      <c r="J325" s="9" t="str">
        <f>AgencyPickList!A325</f>
        <v>M0355</v>
      </c>
      <c r="K325" s="9" t="str">
        <f>AgencyPickList!B325</f>
        <v>Turning Point Rochdale ROAR</v>
      </c>
      <c r="L325" s="9" t="str">
        <f>AgencyPickList!C325</f>
        <v>J07B</v>
      </c>
      <c r="M325" s="9" t="str">
        <f>AgencyPickList!D325</f>
        <v>Buckinghamshire</v>
      </c>
      <c r="N325" s="9" t="str">
        <f>AgencyPickList!E325</f>
        <v>W</v>
      </c>
      <c r="O325" s="9" t="str">
        <f t="shared" si="5"/>
        <v>M0355 : Turning Point Rochdale ROAR</v>
      </c>
    </row>
    <row r="326" spans="2:15" x14ac:dyDescent="0.35">
      <c r="B326" s="10" t="e">
        <v>#N/A</v>
      </c>
      <c r="G326" s="9" t="s">
        <v>412</v>
      </c>
      <c r="J326" s="9" t="str">
        <f>AgencyPickList!A326</f>
        <v>P0034</v>
      </c>
      <c r="K326" s="9" t="str">
        <f>AgencyPickList!B326</f>
        <v>Yeldall Manor</v>
      </c>
      <c r="L326" s="9" t="str">
        <f>AgencyPickList!C326</f>
        <v>J20B</v>
      </c>
      <c r="M326" s="9" t="str">
        <f>AgencyPickList!D326</f>
        <v>Buckinghamshire</v>
      </c>
      <c r="N326" s="9" t="str">
        <f>AgencyPickList!E326</f>
        <v>P</v>
      </c>
      <c r="O326" s="9" t="str">
        <f t="shared" si="5"/>
        <v>P0034 : Yeldall Manor</v>
      </c>
    </row>
    <row r="327" spans="2:15" x14ac:dyDescent="0.35">
      <c r="B327" s="10" t="e">
        <v>#N/A</v>
      </c>
      <c r="G327" s="9" t="s">
        <v>413</v>
      </c>
      <c r="J327" s="9" t="str">
        <f>AgencyPickList!A327</f>
        <v>P0034</v>
      </c>
      <c r="K327" s="9" t="str">
        <f>AgencyPickList!B327</f>
        <v>Yeldall Manor</v>
      </c>
      <c r="L327" s="9" t="str">
        <f>AgencyPickList!C327</f>
        <v>J07B</v>
      </c>
      <c r="M327" s="9" t="str">
        <f>AgencyPickList!D327</f>
        <v>Buckinghamshire</v>
      </c>
      <c r="N327" s="9" t="str">
        <f>AgencyPickList!E327</f>
        <v>P</v>
      </c>
      <c r="O327" s="9" t="str">
        <f t="shared" si="5"/>
        <v>P0034 : Yeldall Manor</v>
      </c>
    </row>
    <row r="328" spans="2:15" x14ac:dyDescent="0.35">
      <c r="B328" s="10" t="e">
        <v>#N/A</v>
      </c>
      <c r="G328" s="9" t="s">
        <v>414</v>
      </c>
      <c r="J328" s="9" t="str">
        <f>AgencyPickList!A328</f>
        <v>P0611</v>
      </c>
      <c r="K328" s="9" t="str">
        <f>AgencyPickList!B328</f>
        <v>Bridge House</v>
      </c>
      <c r="L328" s="9" t="str">
        <f>AgencyPickList!C328</f>
        <v>J20B</v>
      </c>
      <c r="M328" s="9" t="str">
        <f>AgencyPickList!D328</f>
        <v>Buckinghamshire</v>
      </c>
      <c r="N328" s="9" t="str">
        <f>AgencyPickList!E328</f>
        <v>P</v>
      </c>
      <c r="O328" s="9" t="str">
        <f t="shared" si="5"/>
        <v>P0611 : Bridge House</v>
      </c>
    </row>
    <row r="329" spans="2:15" x14ac:dyDescent="0.35">
      <c r="B329" s="10" t="e">
        <v>#N/A</v>
      </c>
      <c r="G329" s="9" t="s">
        <v>415</v>
      </c>
      <c r="J329" s="9" t="str">
        <f>AgencyPickList!A329</f>
        <v>P0611</v>
      </c>
      <c r="K329" s="9" t="str">
        <f>AgencyPickList!B329</f>
        <v>Bridge House</v>
      </c>
      <c r="L329" s="9" t="str">
        <f>AgencyPickList!C329</f>
        <v>J07B</v>
      </c>
      <c r="M329" s="9" t="str">
        <f>AgencyPickList!D329</f>
        <v>Buckinghamshire</v>
      </c>
      <c r="N329" s="9" t="str">
        <f>AgencyPickList!E329</f>
        <v>P</v>
      </c>
      <c r="O329" s="9" t="str">
        <f t="shared" si="5"/>
        <v>P0611 : Bridge House</v>
      </c>
    </row>
    <row r="330" spans="2:15" x14ac:dyDescent="0.35">
      <c r="B330" s="10" t="e">
        <v>#N/A</v>
      </c>
      <c r="G330" s="9" t="s">
        <v>416</v>
      </c>
      <c r="J330" s="9" t="str">
        <f>AgencyPickList!A330</f>
        <v>P1076</v>
      </c>
      <c r="K330" s="9" t="str">
        <f>AgencyPickList!B330</f>
        <v>Oxfordshire Roads to Recovery</v>
      </c>
      <c r="L330" s="9" t="str">
        <f>AgencyPickList!C330</f>
        <v>J20B</v>
      </c>
      <c r="M330" s="9" t="str">
        <f>AgencyPickList!D330</f>
        <v>Buckinghamshire</v>
      </c>
      <c r="N330" s="9" t="str">
        <f>AgencyPickList!E330</f>
        <v>P</v>
      </c>
      <c r="O330" s="9" t="str">
        <f t="shared" si="5"/>
        <v>P1076 : Oxfordshire Roads to Recovery</v>
      </c>
    </row>
    <row r="331" spans="2:15" x14ac:dyDescent="0.35">
      <c r="B331" s="10" t="e">
        <v>#N/A</v>
      </c>
      <c r="G331" s="9" t="s">
        <v>417</v>
      </c>
      <c r="J331" s="9" t="str">
        <f>AgencyPickList!A331</f>
        <v>P1076</v>
      </c>
      <c r="K331" s="9" t="str">
        <f>AgencyPickList!B331</f>
        <v>Oxfordshire Roads to Recovery</v>
      </c>
      <c r="L331" s="9" t="str">
        <f>AgencyPickList!C331</f>
        <v>J07B</v>
      </c>
      <c r="M331" s="9" t="str">
        <f>AgencyPickList!D331</f>
        <v>Buckinghamshire</v>
      </c>
      <c r="N331" s="9" t="str">
        <f>AgencyPickList!E331</f>
        <v>P</v>
      </c>
      <c r="O331" s="9" t="str">
        <f t="shared" si="5"/>
        <v>P1076 : Oxfordshire Roads to Recovery</v>
      </c>
    </row>
    <row r="332" spans="2:15" x14ac:dyDescent="0.35">
      <c r="B332" s="10" t="e">
        <v>#N/A</v>
      </c>
      <c r="G332" s="9" t="s">
        <v>418</v>
      </c>
      <c r="J332" s="9" t="str">
        <f>AgencyPickList!A332</f>
        <v>P1081</v>
      </c>
      <c r="K332" s="9" t="str">
        <f>AgencyPickList!B332</f>
        <v>Basingstoke - Inclusion Recovery Hampshire</v>
      </c>
      <c r="L332" s="9" t="str">
        <f>AgencyPickList!C332</f>
        <v>J20B</v>
      </c>
      <c r="M332" s="9" t="str">
        <f>AgencyPickList!D332</f>
        <v>Buckinghamshire</v>
      </c>
      <c r="N332" s="9" t="str">
        <f>AgencyPickList!E332</f>
        <v>P</v>
      </c>
      <c r="O332" s="9" t="str">
        <f t="shared" si="5"/>
        <v>P1081 : Basingstoke - Inclusion Recovery Hampshire</v>
      </c>
    </row>
    <row r="333" spans="2:15" x14ac:dyDescent="0.35">
      <c r="B333" s="10" t="e">
        <v>#N/A</v>
      </c>
      <c r="G333" s="9" t="s">
        <v>419</v>
      </c>
      <c r="J333" s="9" t="str">
        <f>AgencyPickList!A333</f>
        <v>P1081</v>
      </c>
      <c r="K333" s="9" t="str">
        <f>AgencyPickList!B333</f>
        <v>Basingstoke - Inclusion Recovery Hampshire</v>
      </c>
      <c r="L333" s="9" t="str">
        <f>AgencyPickList!C333</f>
        <v>J07B</v>
      </c>
      <c r="M333" s="9" t="str">
        <f>AgencyPickList!D333</f>
        <v>Buckinghamshire</v>
      </c>
      <c r="N333" s="9" t="str">
        <f>AgencyPickList!E333</f>
        <v>P</v>
      </c>
      <c r="O333" s="9" t="str">
        <f t="shared" si="5"/>
        <v>P1081 : Basingstoke - Inclusion Recovery Hampshire</v>
      </c>
    </row>
    <row r="334" spans="2:15" x14ac:dyDescent="0.35">
      <c r="B334" s="10" t="e">
        <v>#N/A</v>
      </c>
      <c r="G334" s="9" t="s">
        <v>420</v>
      </c>
      <c r="J334" s="9" t="str">
        <f>AgencyPickList!A334</f>
        <v>P1098</v>
      </c>
      <c r="K334" s="9" t="str">
        <f>AgencyPickList!B334</f>
        <v>Cranstoun RBWM</v>
      </c>
      <c r="L334" s="9" t="str">
        <f>AgencyPickList!C334</f>
        <v>J20B</v>
      </c>
      <c r="M334" s="9" t="str">
        <f>AgencyPickList!D334</f>
        <v>Buckinghamshire</v>
      </c>
      <c r="N334" s="9" t="str">
        <f>AgencyPickList!E334</f>
        <v>P</v>
      </c>
      <c r="O334" s="9" t="str">
        <f t="shared" si="5"/>
        <v>P1098 : Cranstoun RBWM</v>
      </c>
    </row>
    <row r="335" spans="2:15" x14ac:dyDescent="0.35">
      <c r="B335" s="10" t="e">
        <v>#N/A</v>
      </c>
      <c r="G335" s="9" t="s">
        <v>421</v>
      </c>
      <c r="J335" s="9" t="str">
        <f>AgencyPickList!A335</f>
        <v>P1098</v>
      </c>
      <c r="K335" s="9" t="str">
        <f>AgencyPickList!B335</f>
        <v>Cranstoun RBWM</v>
      </c>
      <c r="L335" s="9" t="str">
        <f>AgencyPickList!C335</f>
        <v>J07B</v>
      </c>
      <c r="M335" s="9" t="str">
        <f>AgencyPickList!D335</f>
        <v>Buckinghamshire</v>
      </c>
      <c r="N335" s="9" t="str">
        <f>AgencyPickList!E335</f>
        <v>P</v>
      </c>
      <c r="O335" s="9" t="str">
        <f t="shared" si="5"/>
        <v>P1098 : Cranstoun RBWM</v>
      </c>
    </row>
    <row r="336" spans="2:15" x14ac:dyDescent="0.35">
      <c r="B336" s="10" t="e">
        <v>#N/A</v>
      </c>
      <c r="G336" s="9" t="s">
        <v>579</v>
      </c>
      <c r="J336" s="9" t="str">
        <f>AgencyPickList!A336</f>
        <v>P1100</v>
      </c>
      <c r="K336" s="9" t="str">
        <f>AgencyPickList!B336</f>
        <v>Slough Treatment, Advice and Recovery Team (START)</v>
      </c>
      <c r="L336" s="9" t="str">
        <f>AgencyPickList!C336</f>
        <v>J20B</v>
      </c>
      <c r="M336" s="9" t="str">
        <f>AgencyPickList!D336</f>
        <v>Buckinghamshire</v>
      </c>
      <c r="N336" s="9" t="str">
        <f>AgencyPickList!E336</f>
        <v>P</v>
      </c>
      <c r="O336" s="9" t="str">
        <f t="shared" si="5"/>
        <v>P1100 : Slough Treatment, Advice and Recovery Team (START)</v>
      </c>
    </row>
    <row r="337" spans="2:15" x14ac:dyDescent="0.35">
      <c r="B337" s="10" t="e">
        <v>#N/A</v>
      </c>
      <c r="G337" s="9" t="s">
        <v>580</v>
      </c>
      <c r="J337" s="9" t="str">
        <f>AgencyPickList!A337</f>
        <v>P1100</v>
      </c>
      <c r="K337" s="9" t="str">
        <f>AgencyPickList!B337</f>
        <v>Slough Treatment, Advice and Recovery Team (START)</v>
      </c>
      <c r="L337" s="9" t="str">
        <f>AgencyPickList!C337</f>
        <v>J07B</v>
      </c>
      <c r="M337" s="9" t="str">
        <f>AgencyPickList!D337</f>
        <v>Buckinghamshire</v>
      </c>
      <c r="N337" s="9" t="str">
        <f>AgencyPickList!E337</f>
        <v>P</v>
      </c>
      <c r="O337" s="9" t="str">
        <f t="shared" si="5"/>
        <v>P1100 : Slough Treatment, Advice and Recovery Team (START)</v>
      </c>
    </row>
    <row r="338" spans="2:15" x14ac:dyDescent="0.35">
      <c r="B338" s="10" t="e">
        <v>#N/A</v>
      </c>
      <c r="G338" s="9" t="s">
        <v>422</v>
      </c>
      <c r="J338" s="9" t="str">
        <f>AgencyPickList!A338</f>
        <v>P1102</v>
      </c>
      <c r="K338" s="9" t="str">
        <f>AgencyPickList!B338</f>
        <v>One Recovery Bucks</v>
      </c>
      <c r="L338" s="9" t="str">
        <f>AgencyPickList!C338</f>
        <v>J20B</v>
      </c>
      <c r="M338" s="9" t="str">
        <f>AgencyPickList!D338</f>
        <v>Buckinghamshire</v>
      </c>
      <c r="N338" s="9" t="str">
        <f>AgencyPickList!E338</f>
        <v>P</v>
      </c>
      <c r="O338" s="9" t="str">
        <f t="shared" si="5"/>
        <v>P1102 : One Recovery Bucks</v>
      </c>
    </row>
    <row r="339" spans="2:15" x14ac:dyDescent="0.35">
      <c r="B339" s="10" t="e">
        <v>#N/A</v>
      </c>
      <c r="G339" s="9" t="s">
        <v>423</v>
      </c>
      <c r="J339" s="9" t="str">
        <f>AgencyPickList!A339</f>
        <v>P1102</v>
      </c>
      <c r="K339" s="9" t="str">
        <f>AgencyPickList!B339</f>
        <v>One Recovery Bucks</v>
      </c>
      <c r="L339" s="9" t="str">
        <f>AgencyPickList!C339</f>
        <v>J07B</v>
      </c>
      <c r="M339" s="9" t="str">
        <f>AgencyPickList!D339</f>
        <v>Buckinghamshire</v>
      </c>
      <c r="N339" s="9" t="str">
        <f>AgencyPickList!E339</f>
        <v>P</v>
      </c>
      <c r="O339" s="9" t="str">
        <f t="shared" si="5"/>
        <v>P1102 : One Recovery Bucks</v>
      </c>
    </row>
    <row r="340" spans="2:15" x14ac:dyDescent="0.35">
      <c r="B340" s="10" t="e">
        <v>#N/A</v>
      </c>
      <c r="G340" s="9" t="s">
        <v>424</v>
      </c>
      <c r="J340" s="9" t="str">
        <f>AgencyPickList!A340</f>
        <v>P1112</v>
      </c>
      <c r="K340" s="9" t="str">
        <f>AgencyPickList!B340</f>
        <v>CGL Reading</v>
      </c>
      <c r="L340" s="9" t="str">
        <f>AgencyPickList!C340</f>
        <v>J20B</v>
      </c>
      <c r="M340" s="9" t="str">
        <f>AgencyPickList!D340</f>
        <v>Buckinghamshire</v>
      </c>
      <c r="N340" s="9" t="str">
        <f>AgencyPickList!E340</f>
        <v>P</v>
      </c>
      <c r="O340" s="9" t="str">
        <f t="shared" si="5"/>
        <v>P1112 : CGL Reading</v>
      </c>
    </row>
    <row r="341" spans="2:15" x14ac:dyDescent="0.35">
      <c r="B341" s="10" t="e">
        <v>#N/A</v>
      </c>
      <c r="G341" s="9" t="s">
        <v>425</v>
      </c>
      <c r="J341" s="9" t="str">
        <f>AgencyPickList!A341</f>
        <v>P1118</v>
      </c>
      <c r="K341" s="9" t="str">
        <f>AgencyPickList!B341</f>
        <v>Inclusion IPD</v>
      </c>
      <c r="L341" s="9" t="str">
        <f>AgencyPickList!C341</f>
        <v>J20B</v>
      </c>
      <c r="M341" s="9" t="str">
        <f>AgencyPickList!D341</f>
        <v>Buckinghamshire</v>
      </c>
      <c r="N341" s="9" t="str">
        <f>AgencyPickList!E341</f>
        <v>P</v>
      </c>
      <c r="O341" s="9" t="str">
        <f t="shared" si="5"/>
        <v>P1118 : Inclusion IPD</v>
      </c>
    </row>
    <row r="342" spans="2:15" x14ac:dyDescent="0.35">
      <c r="B342" s="10" t="e">
        <v>#N/A</v>
      </c>
      <c r="G342" s="9" t="s">
        <v>426</v>
      </c>
      <c r="J342" s="9" t="str">
        <f>AgencyPickList!A342</f>
        <v>Q1728</v>
      </c>
      <c r="K342" s="9" t="str">
        <f>AgencyPickList!B342</f>
        <v>Oxygen Recovery Service</v>
      </c>
      <c r="L342" s="9" t="str">
        <f>AgencyPickList!C342</f>
        <v>J07B</v>
      </c>
      <c r="M342" s="9" t="str">
        <f>AgencyPickList!D342</f>
        <v>Buckinghamshire</v>
      </c>
      <c r="N342" s="9" t="str">
        <f>AgencyPickList!E342</f>
        <v>Q</v>
      </c>
      <c r="O342" s="9" t="str">
        <f t="shared" si="5"/>
        <v>Q1728 : Oxygen Recovery Service</v>
      </c>
    </row>
    <row r="343" spans="2:15" x14ac:dyDescent="0.35">
      <c r="B343" s="10" t="e">
        <v>#N/A</v>
      </c>
      <c r="G343" s="9" t="s">
        <v>427</v>
      </c>
      <c r="J343" s="9" t="str">
        <f>AgencyPickList!A343</f>
        <v>Q1740</v>
      </c>
      <c r="K343" s="9" t="str">
        <f>AgencyPickList!B343</f>
        <v>Bedford Borough Integrated Drug and Alcohol Service</v>
      </c>
      <c r="L343" s="9" t="str">
        <f>AgencyPickList!C343</f>
        <v>J20B</v>
      </c>
      <c r="M343" s="9" t="str">
        <f>AgencyPickList!D343</f>
        <v>Buckinghamshire</v>
      </c>
      <c r="N343" s="9" t="str">
        <f>AgencyPickList!E343</f>
        <v>Q</v>
      </c>
      <c r="O343" s="9" t="str">
        <f t="shared" si="5"/>
        <v>Q1740 : Bedford Borough Integrated Drug and Alcohol Service</v>
      </c>
    </row>
    <row r="344" spans="2:15" x14ac:dyDescent="0.35">
      <c r="B344" s="10" t="e">
        <v>#N/A</v>
      </c>
      <c r="G344" s="9" t="s">
        <v>428</v>
      </c>
      <c r="J344" s="9" t="str">
        <f>AgencyPickList!A344</f>
        <v>Q1758</v>
      </c>
      <c r="K344" s="9" t="str">
        <f>AgencyPickList!B344</f>
        <v>Addiction Recovery Community MK</v>
      </c>
      <c r="L344" s="9" t="str">
        <f>AgencyPickList!C344</f>
        <v>J20B</v>
      </c>
      <c r="M344" s="9" t="str">
        <f>AgencyPickList!D344</f>
        <v>Buckinghamshire</v>
      </c>
      <c r="N344" s="9" t="str">
        <f>AgencyPickList!E344</f>
        <v>Q</v>
      </c>
      <c r="O344" s="9" t="str">
        <f t="shared" si="5"/>
        <v>Q1758 : Addiction Recovery Community MK</v>
      </c>
    </row>
    <row r="345" spans="2:15" x14ac:dyDescent="0.35">
      <c r="B345" s="10" t="e">
        <v>#N/A</v>
      </c>
      <c r="G345" s="9" t="s">
        <v>429</v>
      </c>
      <c r="J345" s="9" t="str">
        <f>AgencyPickList!A345</f>
        <v>Q1758</v>
      </c>
      <c r="K345" s="9" t="str">
        <f>AgencyPickList!B345</f>
        <v>Addiction Recovery Community MK</v>
      </c>
      <c r="L345" s="9" t="str">
        <f>AgencyPickList!C345</f>
        <v>J07B</v>
      </c>
      <c r="M345" s="9" t="str">
        <f>AgencyPickList!D345</f>
        <v>Buckinghamshire</v>
      </c>
      <c r="N345" s="9" t="str">
        <f>AgencyPickList!E345</f>
        <v>Q</v>
      </c>
      <c r="O345" s="9" t="str">
        <f t="shared" si="5"/>
        <v>Q1758 : Addiction Recovery Community MK</v>
      </c>
    </row>
    <row r="346" spans="2:15" x14ac:dyDescent="0.35">
      <c r="B346" s="10" t="e">
        <v>#N/A</v>
      </c>
      <c r="G346" s="9" t="s">
        <v>430</v>
      </c>
      <c r="J346" s="9" t="str">
        <f>AgencyPickList!A346</f>
        <v>Q1763</v>
      </c>
      <c r="K346" s="9" t="str">
        <f>AgencyPickList!B346</f>
        <v>Oxygen Inpatient Detox</v>
      </c>
      <c r="L346" s="9" t="str">
        <f>AgencyPickList!C346</f>
        <v>J20B</v>
      </c>
      <c r="M346" s="9" t="str">
        <f>AgencyPickList!D346</f>
        <v>Buckinghamshire</v>
      </c>
      <c r="N346" s="9" t="str">
        <f>AgencyPickList!E346</f>
        <v>Q</v>
      </c>
      <c r="O346" s="9" t="str">
        <f t="shared" si="5"/>
        <v>Q1763 : Oxygen Inpatient Detox</v>
      </c>
    </row>
    <row r="347" spans="2:15" x14ac:dyDescent="0.35">
      <c r="B347" s="10" t="e">
        <v>#N/A</v>
      </c>
      <c r="G347" s="9" t="s">
        <v>431</v>
      </c>
      <c r="J347" s="9" t="str">
        <f>AgencyPickList!A347</f>
        <v>R0488</v>
      </c>
      <c r="K347" s="9" t="str">
        <f>AgencyPickList!B347</f>
        <v>Worcestershire Recovery Partnership (Adult)</v>
      </c>
      <c r="L347" s="9" t="str">
        <f>AgencyPickList!C347</f>
        <v>J20B</v>
      </c>
      <c r="M347" s="9" t="str">
        <f>AgencyPickList!D347</f>
        <v>Buckinghamshire</v>
      </c>
      <c r="N347" s="9" t="str">
        <f>AgencyPickList!E347</f>
        <v>R</v>
      </c>
      <c r="O347" s="9" t="str">
        <f t="shared" si="5"/>
        <v>R0488 : Worcestershire Recovery Partnership (Adult)</v>
      </c>
    </row>
    <row r="348" spans="2:15" x14ac:dyDescent="0.35">
      <c r="B348" s="10" t="e">
        <v>#N/A</v>
      </c>
      <c r="G348" s="9" t="s">
        <v>432</v>
      </c>
      <c r="J348" s="9" t="str">
        <f>AgencyPickList!A348</f>
        <v>R0512</v>
      </c>
      <c r="K348" s="9" t="str">
        <f>AgencyPickList!B348</f>
        <v>Humankind Staffordshire</v>
      </c>
      <c r="L348" s="9" t="str">
        <f>AgencyPickList!C348</f>
        <v>J20B</v>
      </c>
      <c r="M348" s="9" t="str">
        <f>AgencyPickList!D348</f>
        <v>Buckinghamshire</v>
      </c>
      <c r="N348" s="9" t="str">
        <f>AgencyPickList!E348</f>
        <v>R</v>
      </c>
      <c r="O348" s="9" t="str">
        <f t="shared" si="5"/>
        <v>R0512 : Humankind Staffordshire</v>
      </c>
    </row>
    <row r="349" spans="2:15" x14ac:dyDescent="0.35">
      <c r="B349" s="10" t="e">
        <v>#N/A</v>
      </c>
      <c r="G349" s="9" t="s">
        <v>433</v>
      </c>
      <c r="J349" s="9" t="str">
        <f>AgencyPickList!A349</f>
        <v>SG309</v>
      </c>
      <c r="K349" s="9" t="str">
        <f>AgencyPickList!B349</f>
        <v>THE NELSON TRUST</v>
      </c>
      <c r="L349" s="9" t="str">
        <f>AgencyPickList!C349</f>
        <v>J20B</v>
      </c>
      <c r="M349" s="9" t="str">
        <f>AgencyPickList!D349</f>
        <v>Buckinghamshire</v>
      </c>
      <c r="N349" s="9" t="str">
        <f>AgencyPickList!E349</f>
        <v>S</v>
      </c>
      <c r="O349" s="9" t="str">
        <f t="shared" si="5"/>
        <v>SG309 : THE NELSON TRUST</v>
      </c>
    </row>
    <row r="350" spans="2:15" x14ac:dyDescent="0.35">
      <c r="B350" s="10" t="e">
        <v>#N/A</v>
      </c>
      <c r="G350" s="9" t="s">
        <v>434</v>
      </c>
      <c r="J350" s="9" t="str">
        <f>AgencyPickList!A350</f>
        <v>SJ302</v>
      </c>
      <c r="K350" s="9" t="str">
        <f>AgencyPickList!B350</f>
        <v>BROADWAY LODGE</v>
      </c>
      <c r="L350" s="9" t="str">
        <f>AgencyPickList!C350</f>
        <v>J20B</v>
      </c>
      <c r="M350" s="9" t="str">
        <f>AgencyPickList!D350</f>
        <v>Buckinghamshire</v>
      </c>
      <c r="N350" s="9" t="str">
        <f>AgencyPickList!E350</f>
        <v>S</v>
      </c>
      <c r="O350" s="9" t="str">
        <f t="shared" si="5"/>
        <v>SJ302 : BROADWAY LODGE</v>
      </c>
    </row>
    <row r="351" spans="2:15" x14ac:dyDescent="0.35">
      <c r="B351" s="10" t="e">
        <v>#N/A</v>
      </c>
      <c r="G351" s="9" t="s">
        <v>581</v>
      </c>
      <c r="J351" s="9" t="str">
        <f>AgencyPickList!A351</f>
        <v>SJ308</v>
      </c>
      <c r="K351" s="9" t="str">
        <f>AgencyPickList!B351</f>
        <v>Sefton Park</v>
      </c>
      <c r="L351" s="9" t="str">
        <f>AgencyPickList!C351</f>
        <v>J20B</v>
      </c>
      <c r="M351" s="9" t="str">
        <f>AgencyPickList!D351</f>
        <v>Buckinghamshire</v>
      </c>
      <c r="N351" s="9" t="str">
        <f>AgencyPickList!E351</f>
        <v>S</v>
      </c>
      <c r="O351" s="9" t="str">
        <f t="shared" si="5"/>
        <v>SJ308 : Sefton Park</v>
      </c>
    </row>
    <row r="352" spans="2:15" x14ac:dyDescent="0.35">
      <c r="B352" s="10" t="e">
        <v>#N/A</v>
      </c>
      <c r="G352" s="9" t="s">
        <v>435</v>
      </c>
      <c r="J352" s="9" t="str">
        <f>AgencyPickList!A352</f>
        <v>T1182</v>
      </c>
      <c r="K352" s="9" t="str">
        <f>AgencyPickList!B352</f>
        <v>CGL Northamptonshire S2S</v>
      </c>
      <c r="L352" s="9" t="str">
        <f>AgencyPickList!C352</f>
        <v>J20B</v>
      </c>
      <c r="M352" s="9" t="str">
        <f>AgencyPickList!D352</f>
        <v>Buckinghamshire</v>
      </c>
      <c r="N352" s="9" t="str">
        <f>AgencyPickList!E352</f>
        <v>T</v>
      </c>
      <c r="O352" s="9" t="str">
        <f t="shared" si="5"/>
        <v>T1182 : CGL Northamptonshire S2S</v>
      </c>
    </row>
    <row r="353" spans="2:15" x14ac:dyDescent="0.35">
      <c r="B353" s="10" t="e">
        <v>#N/A</v>
      </c>
      <c r="G353" s="9" t="s">
        <v>436</v>
      </c>
      <c r="J353" s="9" t="str">
        <f>AgencyPickList!A353</f>
        <v>T1182</v>
      </c>
      <c r="K353" s="9" t="str">
        <f>AgencyPickList!B353</f>
        <v>CGL Northamptonshire S2S</v>
      </c>
      <c r="L353" s="9" t="str">
        <f>AgencyPickList!C353</f>
        <v>J07B</v>
      </c>
      <c r="M353" s="9" t="str">
        <f>AgencyPickList!D353</f>
        <v>Buckinghamshire</v>
      </c>
      <c r="N353" s="9" t="str">
        <f>AgencyPickList!E353</f>
        <v>T</v>
      </c>
      <c r="O353" s="9" t="str">
        <f t="shared" si="5"/>
        <v>T1182 : CGL Northamptonshire S2S</v>
      </c>
    </row>
    <row r="354" spans="2:15" x14ac:dyDescent="0.35">
      <c r="B354" s="10" t="e">
        <v>#N/A</v>
      </c>
      <c r="G354" s="9" t="s">
        <v>483</v>
      </c>
      <c r="J354" s="9" t="str">
        <f>AgencyPickList!A354</f>
        <v>T1214</v>
      </c>
      <c r="K354" s="9" t="str">
        <f>AgencyPickList!B354</f>
        <v>The Level</v>
      </c>
      <c r="L354" s="9" t="str">
        <f>AgencyPickList!C354</f>
        <v>J20B</v>
      </c>
      <c r="M354" s="9" t="str">
        <f>AgencyPickList!D354</f>
        <v>Buckinghamshire</v>
      </c>
      <c r="N354" s="9" t="str">
        <f>AgencyPickList!E354</f>
        <v>T</v>
      </c>
      <c r="O354" s="9" t="str">
        <f t="shared" si="5"/>
        <v>T1214 : The Level</v>
      </c>
    </row>
    <row r="355" spans="2:15" x14ac:dyDescent="0.35">
      <c r="B355" s="10" t="e">
        <v>#N/A</v>
      </c>
      <c r="G355" s="9" t="s">
        <v>513</v>
      </c>
      <c r="J355" s="9" t="str">
        <f>AgencyPickList!A355</f>
        <v>T1224</v>
      </c>
      <c r="K355" s="9" t="str">
        <f>AgencyPickList!B355</f>
        <v>New Oakwood Lodge - Derby Rehab (Phoenix Futures)</v>
      </c>
      <c r="L355" s="9" t="str">
        <f>AgencyPickList!C355</f>
        <v>J20B</v>
      </c>
      <c r="M355" s="9" t="str">
        <f>AgencyPickList!D355</f>
        <v>Buckinghamshire</v>
      </c>
      <c r="N355" s="9" t="str">
        <f>AgencyPickList!E355</f>
        <v>T</v>
      </c>
      <c r="O355" s="9" t="str">
        <f t="shared" si="5"/>
        <v>T1224 : New Oakwood Lodge - Derby Rehab (Phoenix Futures)</v>
      </c>
    </row>
    <row r="356" spans="2:15" x14ac:dyDescent="0.35">
      <c r="B356" s="10" t="e">
        <v>#N/A</v>
      </c>
      <c r="G356" s="9" t="s">
        <v>582</v>
      </c>
      <c r="J356" s="9" t="str">
        <f>AgencyPickList!A356</f>
        <v>M0189</v>
      </c>
      <c r="K356" s="9" t="str">
        <f>AgencyPickList!B356</f>
        <v>OASIS Recovery Communities Runcorn</v>
      </c>
      <c r="L356" s="9" t="str">
        <f>AgencyPickList!C356</f>
        <v>B15B</v>
      </c>
      <c r="M356" s="9" t="str">
        <f>AgencyPickList!D356</f>
        <v>Bury</v>
      </c>
      <c r="N356" s="9" t="str">
        <f>AgencyPickList!E356</f>
        <v>W</v>
      </c>
      <c r="O356" s="9" t="str">
        <f t="shared" si="5"/>
        <v>M0189 : OASIS Recovery Communities Runcorn</v>
      </c>
    </row>
    <row r="357" spans="2:15" x14ac:dyDescent="0.35">
      <c r="B357" s="10" t="e">
        <v>#N/A</v>
      </c>
      <c r="G357" s="9" t="s">
        <v>437</v>
      </c>
      <c r="J357" s="9" t="str">
        <f>AgencyPickList!A357</f>
        <v>M0243</v>
      </c>
      <c r="K357" s="9" t="str">
        <f>AgencyPickList!B357</f>
        <v>GMMH The Chapman-Barker Unit</v>
      </c>
      <c r="L357" s="9" t="str">
        <f>AgencyPickList!C357</f>
        <v>B15B</v>
      </c>
      <c r="M357" s="9" t="str">
        <f>AgencyPickList!D357</f>
        <v>Bury</v>
      </c>
      <c r="N357" s="9" t="str">
        <f>AgencyPickList!E357</f>
        <v>W</v>
      </c>
      <c r="O357" s="9" t="str">
        <f t="shared" si="5"/>
        <v>M0243 : GMMH The Chapman-Barker Unit</v>
      </c>
    </row>
    <row r="358" spans="2:15" x14ac:dyDescent="0.35">
      <c r="B358" s="10" t="e">
        <v>#N/A</v>
      </c>
      <c r="G358" s="9" t="s">
        <v>438</v>
      </c>
      <c r="J358" s="9" t="str">
        <f>AgencyPickList!A358</f>
        <v>M0288</v>
      </c>
      <c r="K358" s="9" t="str">
        <f>AgencyPickList!B358</f>
        <v>CGL Manchester RISE</v>
      </c>
      <c r="L358" s="9" t="str">
        <f>AgencyPickList!C358</f>
        <v>B15B</v>
      </c>
      <c r="M358" s="9" t="str">
        <f>AgencyPickList!D358</f>
        <v>Bury</v>
      </c>
      <c r="N358" s="9" t="str">
        <f>AgencyPickList!E358</f>
        <v>W</v>
      </c>
      <c r="O358" s="9" t="str">
        <f t="shared" si="5"/>
        <v>M0288 : CGL Manchester RISE</v>
      </c>
    </row>
    <row r="359" spans="2:15" x14ac:dyDescent="0.35">
      <c r="B359" s="10" t="e">
        <v>#N/A</v>
      </c>
      <c r="G359" s="9" t="s">
        <v>439</v>
      </c>
      <c r="J359" s="9" t="str">
        <f>AgencyPickList!A359</f>
        <v>M0309</v>
      </c>
      <c r="K359" s="9" t="str">
        <f>AgencyPickList!B359</f>
        <v>Cyngor Alcohol Information Service (CAIS)</v>
      </c>
      <c r="L359" s="9" t="str">
        <f>AgencyPickList!C359</f>
        <v>B15B</v>
      </c>
      <c r="M359" s="9" t="str">
        <f>AgencyPickList!D359</f>
        <v>Bury</v>
      </c>
      <c r="N359" s="9" t="str">
        <f>AgencyPickList!E359</f>
        <v>W</v>
      </c>
      <c r="O359" s="9" t="str">
        <f t="shared" si="5"/>
        <v>M0309 : Cyngor Alcohol Information Service (CAIS)</v>
      </c>
    </row>
    <row r="360" spans="2:15" x14ac:dyDescent="0.35">
      <c r="B360" s="10" t="e">
        <v>#N/A</v>
      </c>
      <c r="G360" s="9" t="s">
        <v>440</v>
      </c>
      <c r="J360" s="9" t="str">
        <f>AgencyPickList!A360</f>
        <v>M0349</v>
      </c>
      <c r="K360" s="9" t="str">
        <f>AgencyPickList!B360</f>
        <v>GMMH Bolton Adult Service</v>
      </c>
      <c r="L360" s="9" t="str">
        <f>AgencyPickList!C360</f>
        <v>B15B</v>
      </c>
      <c r="M360" s="9" t="str">
        <f>AgencyPickList!D360</f>
        <v>Bury</v>
      </c>
      <c r="N360" s="9" t="str">
        <f>AgencyPickList!E360</f>
        <v>W</v>
      </c>
      <c r="O360" s="9" t="str">
        <f t="shared" si="5"/>
        <v>M0349 : GMMH Bolton Adult Service</v>
      </c>
    </row>
    <row r="361" spans="2:15" x14ac:dyDescent="0.35">
      <c r="B361" s="10" t="e">
        <v>#N/A</v>
      </c>
      <c r="G361" s="9" t="s">
        <v>441</v>
      </c>
      <c r="J361" s="9" t="str">
        <f>AgencyPickList!A361</f>
        <v>M0354</v>
      </c>
      <c r="K361" s="9" t="str">
        <f>AgencyPickList!B361</f>
        <v>Turning Point Oldham ROAR</v>
      </c>
      <c r="L361" s="9" t="str">
        <f>AgencyPickList!C361</f>
        <v>B15B</v>
      </c>
      <c r="M361" s="9" t="str">
        <f>AgencyPickList!D361</f>
        <v>Bury</v>
      </c>
      <c r="N361" s="9" t="str">
        <f>AgencyPickList!E361</f>
        <v>W</v>
      </c>
      <c r="O361" s="9" t="str">
        <f t="shared" si="5"/>
        <v>M0354 : Turning Point Oldham ROAR</v>
      </c>
    </row>
    <row r="362" spans="2:15" x14ac:dyDescent="0.35">
      <c r="B362" s="10" t="e">
        <v>#N/A</v>
      </c>
      <c r="G362" s="9" t="s">
        <v>442</v>
      </c>
      <c r="J362" s="9" t="str">
        <f>AgencyPickList!A362</f>
        <v>M0355</v>
      </c>
      <c r="K362" s="9" t="str">
        <f>AgencyPickList!B362</f>
        <v>Turning Point Rochdale ROAR</v>
      </c>
      <c r="L362" s="9" t="str">
        <f>AgencyPickList!C362</f>
        <v>B15B</v>
      </c>
      <c r="M362" s="9" t="str">
        <f>AgencyPickList!D362</f>
        <v>Bury</v>
      </c>
      <c r="N362" s="9" t="str">
        <f>AgencyPickList!E362</f>
        <v>W</v>
      </c>
      <c r="O362" s="9" t="str">
        <f t="shared" si="5"/>
        <v>M0355 : Turning Point Rochdale ROAR</v>
      </c>
    </row>
    <row r="363" spans="2:15" x14ac:dyDescent="0.35">
      <c r="B363" s="10" t="e">
        <v>#N/A</v>
      </c>
      <c r="G363" s="9" t="s">
        <v>443</v>
      </c>
      <c r="J363" s="9" t="str">
        <f>AgencyPickList!A363</f>
        <v>M0357</v>
      </c>
      <c r="K363" s="9" t="str">
        <f>AgencyPickList!B363</f>
        <v>Parkland Place Lancashire</v>
      </c>
      <c r="L363" s="9" t="str">
        <f>AgencyPickList!C363</f>
        <v>B15B</v>
      </c>
      <c r="M363" s="9" t="str">
        <f>AgencyPickList!D363</f>
        <v>Bury</v>
      </c>
      <c r="N363" s="9" t="str">
        <f>AgencyPickList!E363</f>
        <v>W</v>
      </c>
      <c r="O363" s="9" t="str">
        <f t="shared" si="5"/>
        <v>M0357 : Parkland Place Lancashire</v>
      </c>
    </row>
    <row r="364" spans="2:15" x14ac:dyDescent="0.35">
      <c r="B364" s="10" t="e">
        <v>#N/A</v>
      </c>
      <c r="G364" s="9" t="s">
        <v>583</v>
      </c>
      <c r="J364" s="9" t="str">
        <f>AgencyPickList!A364</f>
        <v>M0368</v>
      </c>
      <c r="K364" s="9" t="str">
        <f>AgencyPickList!B364</f>
        <v>GMMH Bury Adult Service</v>
      </c>
      <c r="L364" s="9" t="str">
        <f>AgencyPickList!C364</f>
        <v>B15B</v>
      </c>
      <c r="M364" s="9" t="str">
        <f>AgencyPickList!D364</f>
        <v>Bury</v>
      </c>
      <c r="N364" s="9" t="str">
        <f>AgencyPickList!E364</f>
        <v>W</v>
      </c>
      <c r="O364" s="9" t="str">
        <f t="shared" si="5"/>
        <v>M0368 : GMMH Bury Adult Service</v>
      </c>
    </row>
    <row r="365" spans="2:15" x14ac:dyDescent="0.35">
      <c r="B365" s="10" t="e">
        <v>#N/A</v>
      </c>
      <c r="G365" s="9" t="s">
        <v>444</v>
      </c>
      <c r="J365" s="9" t="str">
        <f>AgencyPickList!A365</f>
        <v>M0369</v>
      </c>
      <c r="K365" s="9" t="str">
        <f>AgencyPickList!B365</f>
        <v>GMMH Bury YP Service</v>
      </c>
      <c r="L365" s="9" t="str">
        <f>AgencyPickList!C365</f>
        <v>B15B</v>
      </c>
      <c r="M365" s="9" t="str">
        <f>AgencyPickList!D365</f>
        <v>Bury</v>
      </c>
      <c r="N365" s="9" t="str">
        <f>AgencyPickList!E365</f>
        <v>W</v>
      </c>
      <c r="O365" s="9" t="str">
        <f t="shared" si="5"/>
        <v>M0369 : GMMH Bury YP Service</v>
      </c>
    </row>
    <row r="366" spans="2:15" x14ac:dyDescent="0.35">
      <c r="B366" s="10" t="e">
        <v>#N/A</v>
      </c>
      <c r="G366" s="9" t="s">
        <v>445</v>
      </c>
      <c r="J366" s="9" t="str">
        <f>AgencyPickList!A366</f>
        <v>R0490</v>
      </c>
      <c r="K366" s="9" t="str">
        <f>AgencyPickList!B366</f>
        <v>New Leaf Recovery</v>
      </c>
      <c r="L366" s="9" t="str">
        <f>AgencyPickList!C366</f>
        <v>B15B</v>
      </c>
      <c r="M366" s="9" t="str">
        <f>AgencyPickList!D366</f>
        <v>Bury</v>
      </c>
      <c r="N366" s="9" t="str">
        <f>AgencyPickList!E366</f>
        <v>R</v>
      </c>
      <c r="O366" s="9" t="str">
        <f t="shared" si="5"/>
        <v>R0490 : New Leaf Recovery</v>
      </c>
    </row>
    <row r="367" spans="2:15" x14ac:dyDescent="0.35">
      <c r="B367" s="10" t="e">
        <v>#N/A</v>
      </c>
      <c r="G367" s="9" t="s">
        <v>446</v>
      </c>
      <c r="J367" s="9" t="str">
        <f>AgencyPickList!A367</f>
        <v>W0053</v>
      </c>
      <c r="K367" s="9" t="str">
        <f>AgencyPickList!B367</f>
        <v>ACORN</v>
      </c>
      <c r="L367" s="9" t="str">
        <f>AgencyPickList!C367</f>
        <v>B15B</v>
      </c>
      <c r="M367" s="9" t="str">
        <f>AgencyPickList!D367</f>
        <v>Bury</v>
      </c>
      <c r="N367" s="9" t="str">
        <f>AgencyPickList!E367</f>
        <v>W</v>
      </c>
      <c r="O367" s="9" t="str">
        <f t="shared" si="5"/>
        <v>W0053 : ACORN</v>
      </c>
    </row>
    <row r="368" spans="2:15" x14ac:dyDescent="0.35">
      <c r="B368" s="10" t="e">
        <v>#N/A</v>
      </c>
      <c r="G368" s="9" t="s">
        <v>584</v>
      </c>
      <c r="J368" s="9" t="str">
        <f>AgencyPickList!A368</f>
        <v>W0444</v>
      </c>
      <c r="K368" s="9" t="str">
        <f>AgencyPickList!B368</f>
        <v>Turning Point Smithfield Detox</v>
      </c>
      <c r="L368" s="9" t="str">
        <f>AgencyPickList!C368</f>
        <v>B15B</v>
      </c>
      <c r="M368" s="9" t="str">
        <f>AgencyPickList!D368</f>
        <v>Bury</v>
      </c>
      <c r="N368" s="9" t="str">
        <f>AgencyPickList!E368</f>
        <v>W</v>
      </c>
      <c r="O368" s="9" t="str">
        <f t="shared" si="5"/>
        <v>W0444 : Turning Point Smithfield Detox</v>
      </c>
    </row>
    <row r="369" spans="2:15" x14ac:dyDescent="0.35">
      <c r="B369" s="10" t="e">
        <v>#N/A</v>
      </c>
      <c r="G369" s="9" t="s">
        <v>447</v>
      </c>
      <c r="J369" s="9" t="str">
        <f>AgencyPickList!A369</f>
        <v>M0243</v>
      </c>
      <c r="K369" s="9" t="str">
        <f>AgencyPickList!B369</f>
        <v>GMMH The Chapman-Barker Unit</v>
      </c>
      <c r="L369" s="9" t="str">
        <f>AgencyPickList!C369</f>
        <v>D03B</v>
      </c>
      <c r="M369" s="9" t="str">
        <f>AgencyPickList!D369</f>
        <v>Calderdale</v>
      </c>
      <c r="N369" s="9" t="str">
        <f>AgencyPickList!E369</f>
        <v>W</v>
      </c>
      <c r="O369" s="9" t="str">
        <f t="shared" si="5"/>
        <v>M0243 : GMMH The Chapman-Barker Unit</v>
      </c>
    </row>
    <row r="370" spans="2:15" x14ac:dyDescent="0.35">
      <c r="B370" s="10" t="e">
        <v>#N/A</v>
      </c>
      <c r="G370" s="9" t="s">
        <v>448</v>
      </c>
      <c r="J370" s="9" t="str">
        <f>AgencyPickList!A370</f>
        <v>M0355</v>
      </c>
      <c r="K370" s="9" t="str">
        <f>AgencyPickList!B370</f>
        <v>Turning Point Rochdale ROAR</v>
      </c>
      <c r="L370" s="9" t="str">
        <f>AgencyPickList!C370</f>
        <v>D03B</v>
      </c>
      <c r="M370" s="9" t="str">
        <f>AgencyPickList!D370</f>
        <v>Calderdale</v>
      </c>
      <c r="N370" s="9" t="str">
        <f>AgencyPickList!E370</f>
        <v>W</v>
      </c>
      <c r="O370" s="9" t="str">
        <f t="shared" si="5"/>
        <v>M0355 : Turning Point Rochdale ROAR</v>
      </c>
    </row>
    <row r="371" spans="2:15" x14ac:dyDescent="0.35">
      <c r="B371" s="10" t="e">
        <v>#N/A</v>
      </c>
      <c r="G371" s="9" t="s">
        <v>449</v>
      </c>
      <c r="J371" s="9" t="str">
        <f>AgencyPickList!A371</f>
        <v>P1101</v>
      </c>
      <c r="K371" s="9" t="str">
        <f>AgencyPickList!B371</f>
        <v>East Kent Community Drug &amp; Alcohol Services</v>
      </c>
      <c r="L371" s="9" t="str">
        <f>AgencyPickList!C371</f>
        <v>D03B</v>
      </c>
      <c r="M371" s="9" t="str">
        <f>AgencyPickList!D371</f>
        <v>Calderdale</v>
      </c>
      <c r="N371" s="9" t="str">
        <f>AgencyPickList!E371</f>
        <v>P</v>
      </c>
      <c r="O371" s="9" t="str">
        <f t="shared" si="5"/>
        <v>P1101 : East Kent Community Drug &amp; Alcohol Services</v>
      </c>
    </row>
    <row r="372" spans="2:15" x14ac:dyDescent="0.35">
      <c r="B372" s="10" t="e">
        <v>#N/A</v>
      </c>
      <c r="G372" s="9" t="s">
        <v>450</v>
      </c>
      <c r="J372" s="9" t="str">
        <f>AgencyPickList!A372</f>
        <v>Q1758</v>
      </c>
      <c r="K372" s="9" t="str">
        <f>AgencyPickList!B372</f>
        <v>Addiction Recovery Community MK</v>
      </c>
      <c r="L372" s="9" t="str">
        <f>AgencyPickList!C372</f>
        <v>D03B</v>
      </c>
      <c r="M372" s="9" t="str">
        <f>AgencyPickList!D372</f>
        <v>Calderdale</v>
      </c>
      <c r="N372" s="9" t="str">
        <f>AgencyPickList!E372</f>
        <v>Q</v>
      </c>
      <c r="O372" s="9" t="str">
        <f t="shared" si="5"/>
        <v>Q1758 : Addiction Recovery Community MK</v>
      </c>
    </row>
    <row r="373" spans="2:15" x14ac:dyDescent="0.35">
      <c r="B373" s="10" t="e">
        <v>#N/A</v>
      </c>
      <c r="G373" s="9" t="s">
        <v>451</v>
      </c>
      <c r="J373" s="9" t="str">
        <f>AgencyPickList!A373</f>
        <v>R0479</v>
      </c>
      <c r="K373" s="9" t="str">
        <f>AgencyPickList!B373</f>
        <v>Staffordshire Inpatients</v>
      </c>
      <c r="L373" s="9" t="str">
        <f>AgencyPickList!C373</f>
        <v>D03B</v>
      </c>
      <c r="M373" s="9" t="str">
        <f>AgencyPickList!D373</f>
        <v>Calderdale</v>
      </c>
      <c r="N373" s="9" t="str">
        <f>AgencyPickList!E373</f>
        <v>R</v>
      </c>
      <c r="O373" s="9" t="str">
        <f t="shared" si="5"/>
        <v>R0479 : Staffordshire Inpatients</v>
      </c>
    </row>
    <row r="374" spans="2:15" x14ac:dyDescent="0.35">
      <c r="B374" s="10" t="e">
        <v>#N/A</v>
      </c>
      <c r="G374" s="9" t="s">
        <v>452</v>
      </c>
      <c r="J374" s="9" t="str">
        <f>AgencyPickList!A374</f>
        <v>SO203</v>
      </c>
      <c r="K374" s="9" t="str">
        <f>AgencyPickList!B374</f>
        <v>Forward Trust - Clouds House</v>
      </c>
      <c r="L374" s="9" t="str">
        <f>AgencyPickList!C374</f>
        <v>D03B</v>
      </c>
      <c r="M374" s="9" t="str">
        <f>AgencyPickList!D374</f>
        <v>Calderdale</v>
      </c>
      <c r="N374" s="9" t="str">
        <f>AgencyPickList!E374</f>
        <v>S</v>
      </c>
      <c r="O374" s="9" t="str">
        <f t="shared" si="5"/>
        <v>SO203 : Forward Trust - Clouds House</v>
      </c>
    </row>
    <row r="375" spans="2:15" x14ac:dyDescent="0.35">
      <c r="B375" s="10" t="e">
        <v>#N/A</v>
      </c>
      <c r="G375" s="9" t="s">
        <v>453</v>
      </c>
      <c r="J375" s="9" t="str">
        <f>AgencyPickList!A375</f>
        <v>U0430</v>
      </c>
      <c r="K375" s="9" t="str">
        <f>AgencyPickList!B375</f>
        <v>Oasis Recovery Communities Bradford</v>
      </c>
      <c r="L375" s="9" t="str">
        <f>AgencyPickList!C375</f>
        <v>D03B</v>
      </c>
      <c r="M375" s="9" t="str">
        <f>AgencyPickList!D375</f>
        <v>Calderdale</v>
      </c>
      <c r="N375" s="9" t="str">
        <f>AgencyPickList!E375</f>
        <v>U</v>
      </c>
      <c r="O375" s="9" t="str">
        <f t="shared" si="5"/>
        <v>U0430 : Oasis Recovery Communities Bradford</v>
      </c>
    </row>
    <row r="376" spans="2:15" x14ac:dyDescent="0.35">
      <c r="B376" s="10" t="e">
        <v>#N/A</v>
      </c>
      <c r="G376" s="9" t="s">
        <v>454</v>
      </c>
      <c r="J376" s="9" t="str">
        <f>AgencyPickList!A376</f>
        <v>U0484</v>
      </c>
      <c r="K376" s="9" t="str">
        <f>AgencyPickList!B376</f>
        <v>North Yorkshire Horizons Drug and Alcohol Service (Humankind)</v>
      </c>
      <c r="L376" s="9" t="str">
        <f>AgencyPickList!C376</f>
        <v>D03B</v>
      </c>
      <c r="M376" s="9" t="str">
        <f>AgencyPickList!D376</f>
        <v>Calderdale</v>
      </c>
      <c r="N376" s="9" t="str">
        <f>AgencyPickList!E376</f>
        <v>U</v>
      </c>
      <c r="O376" s="9" t="str">
        <f t="shared" si="5"/>
        <v>U0484 : North Yorkshire Horizons Drug and Alcohol Service (Humankind)</v>
      </c>
    </row>
    <row r="377" spans="2:15" x14ac:dyDescent="0.35">
      <c r="B377" s="10" t="e">
        <v>#N/A</v>
      </c>
      <c r="G377" s="9" t="s">
        <v>455</v>
      </c>
      <c r="J377" s="9" t="str">
        <f>AgencyPickList!A377</f>
        <v>U0488</v>
      </c>
      <c r="K377" s="9" t="str">
        <f>AgencyPickList!B377</f>
        <v>Calderdale Drug and Alcohol Service (Humankind)</v>
      </c>
      <c r="L377" s="9" t="str">
        <f>AgencyPickList!C377</f>
        <v>D03B</v>
      </c>
      <c r="M377" s="9" t="str">
        <f>AgencyPickList!D377</f>
        <v>Calderdale</v>
      </c>
      <c r="N377" s="9" t="str">
        <f>AgencyPickList!E377</f>
        <v>U</v>
      </c>
      <c r="O377" s="9" t="str">
        <f t="shared" si="5"/>
        <v>U0488 : Calderdale Drug and Alcohol Service (Humankind)</v>
      </c>
    </row>
    <row r="378" spans="2:15" x14ac:dyDescent="0.35">
      <c r="B378" s="10" t="e">
        <v>#N/A</v>
      </c>
      <c r="G378" s="9" t="s">
        <v>456</v>
      </c>
      <c r="J378" s="9" t="str">
        <f>AgencyPickList!A378</f>
        <v>U0489</v>
      </c>
      <c r="K378" s="9" t="str">
        <f>AgencyPickList!B378</f>
        <v>Forward Leeds Adult (Humankind)</v>
      </c>
      <c r="L378" s="9" t="str">
        <f>AgencyPickList!C378</f>
        <v>D03B</v>
      </c>
      <c r="M378" s="9" t="str">
        <f>AgencyPickList!D378</f>
        <v>Calderdale</v>
      </c>
      <c r="N378" s="9" t="str">
        <f>AgencyPickList!E378</f>
        <v>U</v>
      </c>
      <c r="O378" s="9" t="str">
        <f t="shared" si="5"/>
        <v>U0489 : Forward Leeds Adult (Humankind)</v>
      </c>
    </row>
    <row r="379" spans="2:15" x14ac:dyDescent="0.35">
      <c r="B379" s="10" t="e">
        <v>#N/A</v>
      </c>
      <c r="G379" s="9" t="s">
        <v>457</v>
      </c>
      <c r="J379" s="9" t="str">
        <f>AgencyPickList!A379</f>
        <v>U0509</v>
      </c>
      <c r="K379" s="9" t="str">
        <f>AgencyPickList!B379</f>
        <v>Doncaster Drugs Service - CDT</v>
      </c>
      <c r="L379" s="9" t="str">
        <f>AgencyPickList!C379</f>
        <v>D03B</v>
      </c>
      <c r="M379" s="9" t="str">
        <f>AgencyPickList!D379</f>
        <v>Calderdale</v>
      </c>
      <c r="N379" s="9" t="str">
        <f>AgencyPickList!E379</f>
        <v>U</v>
      </c>
      <c r="O379" s="9" t="str">
        <f t="shared" si="5"/>
        <v>U0509 : Doncaster Drugs Service - CDT</v>
      </c>
    </row>
    <row r="380" spans="2:15" x14ac:dyDescent="0.35">
      <c r="B380" s="10" t="e">
        <v>#N/A</v>
      </c>
      <c r="G380" s="9" t="s">
        <v>458</v>
      </c>
      <c r="J380" s="9" t="str">
        <f>AgencyPickList!A380</f>
        <v>U0577</v>
      </c>
      <c r="K380" s="9" t="str">
        <f>AgencyPickList!B380</f>
        <v>Doncaster Criminal Justice Service</v>
      </c>
      <c r="L380" s="9" t="str">
        <f>AgencyPickList!C380</f>
        <v>D03B</v>
      </c>
      <c r="M380" s="9" t="str">
        <f>AgencyPickList!D380</f>
        <v>Calderdale</v>
      </c>
      <c r="N380" s="9" t="str">
        <f>AgencyPickList!E380</f>
        <v>U</v>
      </c>
      <c r="O380" s="9" t="str">
        <f t="shared" si="5"/>
        <v>U0577 : Doncaster Criminal Justice Service</v>
      </c>
    </row>
    <row r="381" spans="2:15" x14ac:dyDescent="0.35">
      <c r="B381" s="10" t="e">
        <v>#N/A</v>
      </c>
      <c r="G381" s="9" t="s">
        <v>459</v>
      </c>
      <c r="J381" s="9" t="str">
        <f>AgencyPickList!A381</f>
        <v>U0636</v>
      </c>
      <c r="K381" s="9" t="str">
        <f>AgencyPickList!B381</f>
        <v>Calderdale Young People Service (Humankind)</v>
      </c>
      <c r="L381" s="9" t="str">
        <f>AgencyPickList!C381</f>
        <v>D03B</v>
      </c>
      <c r="M381" s="9" t="str">
        <f>AgencyPickList!D381</f>
        <v>Calderdale</v>
      </c>
      <c r="N381" s="9" t="str">
        <f>AgencyPickList!E381</f>
        <v>U</v>
      </c>
      <c r="O381" s="9" t="str">
        <f t="shared" si="5"/>
        <v>U0636 : Calderdale Young People Service (Humankind)</v>
      </c>
    </row>
    <row r="382" spans="2:15" x14ac:dyDescent="0.35">
      <c r="B382" s="10" t="e">
        <v>#N/A</v>
      </c>
      <c r="G382" s="9" t="s">
        <v>460</v>
      </c>
      <c r="J382" s="9" t="str">
        <f>AgencyPickList!A382</f>
        <v>U0639</v>
      </c>
      <c r="K382" s="9" t="str">
        <f>AgencyPickList!B382</f>
        <v>CGL Bradford New Directions (deactive)</v>
      </c>
      <c r="L382" s="9" t="str">
        <f>AgencyPickList!C382</f>
        <v>D03B</v>
      </c>
      <c r="M382" s="9" t="str">
        <f>AgencyPickList!D382</f>
        <v>Calderdale</v>
      </c>
      <c r="N382" s="9" t="str">
        <f>AgencyPickList!E382</f>
        <v>U</v>
      </c>
      <c r="O382" s="9" t="str">
        <f t="shared" si="5"/>
        <v>U0639 : CGL Bradford New Directions (deactive)</v>
      </c>
    </row>
    <row r="383" spans="2:15" x14ac:dyDescent="0.35">
      <c r="B383" s="10" t="e">
        <v>#N/A</v>
      </c>
      <c r="G383" s="9" t="s">
        <v>461</v>
      </c>
      <c r="J383" s="9" t="str">
        <f>AgencyPickList!A383</f>
        <v>U0654</v>
      </c>
      <c r="K383" s="9" t="str">
        <f>AgencyPickList!B383</f>
        <v>New Vision Bradford Adult (Humankind)</v>
      </c>
      <c r="L383" s="9" t="str">
        <f>AgencyPickList!C383</f>
        <v>D03B</v>
      </c>
      <c r="M383" s="9" t="str">
        <f>AgencyPickList!D383</f>
        <v>Calderdale</v>
      </c>
      <c r="N383" s="9" t="str">
        <f>AgencyPickList!E383</f>
        <v>U</v>
      </c>
      <c r="O383" s="9" t="str">
        <f t="shared" si="5"/>
        <v>U0654 : New Vision Bradford Adult (Humankind)</v>
      </c>
    </row>
    <row r="384" spans="2:15" x14ac:dyDescent="0.35">
      <c r="B384" s="10" t="e">
        <v>#N/A</v>
      </c>
      <c r="G384" s="9" t="s">
        <v>462</v>
      </c>
      <c r="J384" s="9" t="str">
        <f>AgencyPickList!A384</f>
        <v>U0655</v>
      </c>
      <c r="K384" s="9" t="str">
        <f>AgencyPickList!B384</f>
        <v>Ark House Rehab Scarborough</v>
      </c>
      <c r="L384" s="9" t="str">
        <f>AgencyPickList!C384</f>
        <v>D03B</v>
      </c>
      <c r="M384" s="9" t="str">
        <f>AgencyPickList!D384</f>
        <v>Calderdale</v>
      </c>
      <c r="N384" s="9" t="str">
        <f>AgencyPickList!E384</f>
        <v>U</v>
      </c>
      <c r="O384" s="9" t="str">
        <f t="shared" si="5"/>
        <v>U0655 : Ark House Rehab Scarborough</v>
      </c>
    </row>
    <row r="385" spans="2:15" x14ac:dyDescent="0.35">
      <c r="B385" s="10" t="e">
        <v>#N/A</v>
      </c>
      <c r="G385" s="9" t="s">
        <v>463</v>
      </c>
      <c r="J385" s="9" t="str">
        <f>AgencyPickList!A385</f>
        <v>W0444</v>
      </c>
      <c r="K385" s="9" t="str">
        <f>AgencyPickList!B385</f>
        <v>Turning Point Smithfield Detox</v>
      </c>
      <c r="L385" s="9" t="str">
        <f>AgencyPickList!C385</f>
        <v>D03B</v>
      </c>
      <c r="M385" s="9" t="str">
        <f>AgencyPickList!D385</f>
        <v>Calderdale</v>
      </c>
      <c r="N385" s="9" t="str">
        <f>AgencyPickList!E385</f>
        <v>W</v>
      </c>
      <c r="O385" s="9" t="str">
        <f t="shared" si="5"/>
        <v>W0444 : Turning Point Smithfield Detox</v>
      </c>
    </row>
    <row r="386" spans="2:15" x14ac:dyDescent="0.35">
      <c r="B386" s="10" t="e">
        <v>#N/A</v>
      </c>
      <c r="G386" s="9" t="s">
        <v>464</v>
      </c>
      <c r="J386" s="9" t="str">
        <f>AgencyPickList!A386</f>
        <v>L1303</v>
      </c>
      <c r="K386" s="9" t="str">
        <f>AgencyPickList!B386</f>
        <v>City and Hackney Recovery Service</v>
      </c>
      <c r="L386" s="9" t="str">
        <f>AgencyPickList!C386</f>
        <v>G03B</v>
      </c>
      <c r="M386" s="9" t="str">
        <f>AgencyPickList!D386</f>
        <v>Cambridgeshire</v>
      </c>
      <c r="N386" s="9" t="str">
        <f>AgencyPickList!E386</f>
        <v>L</v>
      </c>
      <c r="O386" s="9" t="str">
        <f t="shared" si="5"/>
        <v>L1303 : City and Hackney Recovery Service</v>
      </c>
    </row>
    <row r="387" spans="2:15" x14ac:dyDescent="0.35">
      <c r="B387" s="10" t="e">
        <v>#N/A</v>
      </c>
      <c r="G387" s="9" t="s">
        <v>465</v>
      </c>
      <c r="J387" s="9" t="str">
        <f>AgencyPickList!A387</f>
        <v>M0189</v>
      </c>
      <c r="K387" s="9" t="str">
        <f>AgencyPickList!B387</f>
        <v>OASIS Recovery Communities Runcorn</v>
      </c>
      <c r="L387" s="9" t="str">
        <f>AgencyPickList!C387</f>
        <v>G03B</v>
      </c>
      <c r="M387" s="9" t="str">
        <f>AgencyPickList!D387</f>
        <v>Cambridgeshire</v>
      </c>
      <c r="N387" s="9" t="str">
        <f>AgencyPickList!E387</f>
        <v>W</v>
      </c>
      <c r="O387" s="9" t="str">
        <f t="shared" ref="O387:O450" si="6">IF(AND(J387&lt;&gt;"",J387&lt;&gt;0),J387&amp;" : "&amp;K387,"")</f>
        <v>M0189 : OASIS Recovery Communities Runcorn</v>
      </c>
    </row>
    <row r="388" spans="2:15" x14ac:dyDescent="0.35">
      <c r="B388" s="10" t="e">
        <v>#N/A</v>
      </c>
      <c r="G388" s="9" t="s">
        <v>466</v>
      </c>
      <c r="J388" s="9" t="str">
        <f>AgencyPickList!A388</f>
        <v>M0338</v>
      </c>
      <c r="K388" s="9" t="str">
        <f>AgencyPickList!B388</f>
        <v>Salus Withnell Hall</v>
      </c>
      <c r="L388" s="9" t="str">
        <f>AgencyPickList!C388</f>
        <v>G03B</v>
      </c>
      <c r="M388" s="9" t="str">
        <f>AgencyPickList!D388</f>
        <v>Cambridgeshire</v>
      </c>
      <c r="N388" s="9" t="str">
        <f>AgencyPickList!E388</f>
        <v>W</v>
      </c>
      <c r="O388" s="9" t="str">
        <f t="shared" si="6"/>
        <v>M0338 : Salus Withnell Hall</v>
      </c>
    </row>
    <row r="389" spans="2:15" x14ac:dyDescent="0.35">
      <c r="B389" s="10" t="e">
        <v>#N/A</v>
      </c>
      <c r="G389" s="9" t="s">
        <v>467</v>
      </c>
      <c r="J389" s="9" t="str">
        <f>AgencyPickList!A389</f>
        <v>M0357</v>
      </c>
      <c r="K389" s="9" t="str">
        <f>AgencyPickList!B389</f>
        <v>Parkland Place Lancashire</v>
      </c>
      <c r="L389" s="9" t="str">
        <f>AgencyPickList!C389</f>
        <v>G03B</v>
      </c>
      <c r="M389" s="9" t="str">
        <f>AgencyPickList!D389</f>
        <v>Cambridgeshire</v>
      </c>
      <c r="N389" s="9" t="str">
        <f>AgencyPickList!E389</f>
        <v>W</v>
      </c>
      <c r="O389" s="9" t="str">
        <f t="shared" si="6"/>
        <v>M0357 : Parkland Place Lancashire</v>
      </c>
    </row>
    <row r="390" spans="2:15" x14ac:dyDescent="0.35">
      <c r="B390" s="10" t="e">
        <v>#N/A</v>
      </c>
      <c r="G390" s="9" t="s">
        <v>468</v>
      </c>
      <c r="J390" s="9" t="str">
        <f>AgencyPickList!A390</f>
        <v>P0611</v>
      </c>
      <c r="K390" s="9" t="str">
        <f>AgencyPickList!B390</f>
        <v>Bridge House</v>
      </c>
      <c r="L390" s="9" t="str">
        <f>AgencyPickList!C390</f>
        <v>G03B</v>
      </c>
      <c r="M390" s="9" t="str">
        <f>AgencyPickList!D390</f>
        <v>Cambridgeshire</v>
      </c>
      <c r="N390" s="9" t="str">
        <f>AgencyPickList!E390</f>
        <v>P</v>
      </c>
      <c r="O390" s="9" t="str">
        <f t="shared" si="6"/>
        <v>P0611 : Bridge House</v>
      </c>
    </row>
    <row r="391" spans="2:15" x14ac:dyDescent="0.35">
      <c r="B391" s="10" t="e">
        <v>#N/A</v>
      </c>
      <c r="G391" s="9" t="s">
        <v>469</v>
      </c>
      <c r="J391" s="9" t="str">
        <f>AgencyPickList!A391</f>
        <v>P1090</v>
      </c>
      <c r="K391" s="9" t="str">
        <f>AgencyPickList!B391</f>
        <v>I-Access East Surrey</v>
      </c>
      <c r="L391" s="9" t="str">
        <f>AgencyPickList!C391</f>
        <v>G03B</v>
      </c>
      <c r="M391" s="9" t="str">
        <f>AgencyPickList!D391</f>
        <v>Cambridgeshire</v>
      </c>
      <c r="N391" s="9" t="str">
        <f>AgencyPickList!E391</f>
        <v>P</v>
      </c>
      <c r="O391" s="9" t="str">
        <f t="shared" si="6"/>
        <v>P1090 : I-Access East Surrey</v>
      </c>
    </row>
    <row r="392" spans="2:15" x14ac:dyDescent="0.35">
      <c r="B392" s="10" t="e">
        <v>#N/A</v>
      </c>
      <c r="G392" s="9" t="s">
        <v>481</v>
      </c>
      <c r="J392" s="9" t="str">
        <f>AgencyPickList!A392</f>
        <v>P1125</v>
      </c>
      <c r="K392" s="9" t="str">
        <f>AgencyPickList!B392</f>
        <v>Addiction Recovery Centre Portsmouth</v>
      </c>
      <c r="L392" s="9" t="str">
        <f>AgencyPickList!C392</f>
        <v>G03B</v>
      </c>
      <c r="M392" s="9" t="str">
        <f>AgencyPickList!D392</f>
        <v>Cambridgeshire</v>
      </c>
      <c r="N392" s="9" t="str">
        <f>AgencyPickList!E392</f>
        <v>P</v>
      </c>
      <c r="O392" s="9" t="str">
        <f t="shared" si="6"/>
        <v>P1125 : Addiction Recovery Centre Portsmouth</v>
      </c>
    </row>
    <row r="393" spans="2:15" x14ac:dyDescent="0.35">
      <c r="B393" s="10" t="e">
        <v>#N/A</v>
      </c>
      <c r="G393" s="9" t="s">
        <v>485</v>
      </c>
      <c r="J393" s="9" t="str">
        <f>AgencyPickList!A393</f>
        <v>Q1647</v>
      </c>
      <c r="K393" s="9" t="str">
        <f>AgencyPickList!B393</f>
        <v>Via - Passmores House</v>
      </c>
      <c r="L393" s="9" t="str">
        <f>AgencyPickList!C393</f>
        <v>G03B</v>
      </c>
      <c r="M393" s="9" t="str">
        <f>AgencyPickList!D393</f>
        <v>Cambridgeshire</v>
      </c>
      <c r="N393" s="9" t="str">
        <f>AgencyPickList!E393</f>
        <v>Q</v>
      </c>
      <c r="O393" s="9" t="str">
        <f t="shared" si="6"/>
        <v>Q1647 : Via - Passmores House</v>
      </c>
    </row>
    <row r="394" spans="2:15" x14ac:dyDescent="0.35">
      <c r="B394" s="10" t="e">
        <v>#N/A</v>
      </c>
      <c r="G394" s="9" t="s">
        <v>494</v>
      </c>
      <c r="J394" s="9" t="str">
        <f>AgencyPickList!A394</f>
        <v>Q1652</v>
      </c>
      <c r="K394" s="9" t="str">
        <f>AgencyPickList!B394</f>
        <v>East Coast Recovery Limited</v>
      </c>
      <c r="L394" s="9" t="str">
        <f>AgencyPickList!C394</f>
        <v>G03B</v>
      </c>
      <c r="M394" s="9" t="str">
        <f>AgencyPickList!D394</f>
        <v>Cambridgeshire</v>
      </c>
      <c r="N394" s="9" t="str">
        <f>AgencyPickList!E394</f>
        <v>Q</v>
      </c>
      <c r="O394" s="9" t="str">
        <f t="shared" si="6"/>
        <v>Q1652 : East Coast Recovery Limited</v>
      </c>
    </row>
    <row r="395" spans="2:15" x14ac:dyDescent="0.35">
      <c r="B395" s="10" t="e">
        <v>#N/A</v>
      </c>
      <c r="G395" s="9" t="s">
        <v>514</v>
      </c>
      <c r="J395" s="9" t="str">
        <f>AgencyPickList!A395</f>
        <v>Q1660</v>
      </c>
      <c r="K395" s="9" t="str">
        <f>AgencyPickList!B395</f>
        <v>Open Road Harlow</v>
      </c>
      <c r="L395" s="9" t="str">
        <f>AgencyPickList!C395</f>
        <v>G03B</v>
      </c>
      <c r="M395" s="9" t="str">
        <f>AgencyPickList!D395</f>
        <v>Cambridgeshire</v>
      </c>
      <c r="N395" s="9" t="str">
        <f>AgencyPickList!E395</f>
        <v>Q</v>
      </c>
      <c r="O395" s="9" t="str">
        <f t="shared" si="6"/>
        <v>Q1660 : Open Road Harlow</v>
      </c>
    </row>
    <row r="396" spans="2:15" x14ac:dyDescent="0.35">
      <c r="B396" s="10" t="e">
        <v>#N/A</v>
      </c>
      <c r="G396" s="9" t="s">
        <v>509</v>
      </c>
      <c r="J396" s="9" t="str">
        <f>AgencyPickList!A396</f>
        <v>Q1682</v>
      </c>
      <c r="K396" s="9" t="str">
        <f>AgencyPickList!B396</f>
        <v>CGL Peterborough Recovery Service</v>
      </c>
      <c r="L396" s="9" t="str">
        <f>AgencyPickList!C396</f>
        <v>G03B</v>
      </c>
      <c r="M396" s="9" t="str">
        <f>AgencyPickList!D396</f>
        <v>Cambridgeshire</v>
      </c>
      <c r="N396" s="9" t="str">
        <f>AgencyPickList!E396</f>
        <v>Q</v>
      </c>
      <c r="O396" s="9" t="str">
        <f t="shared" si="6"/>
        <v>Q1682 : CGL Peterborough Recovery Service</v>
      </c>
    </row>
    <row r="397" spans="2:15" x14ac:dyDescent="0.35">
      <c r="B397" s="10" t="e">
        <v>#N/A</v>
      </c>
      <c r="G397" s="9" t="s">
        <v>530</v>
      </c>
      <c r="J397" s="9" t="str">
        <f>AgencyPickList!A397</f>
        <v>Q1711</v>
      </c>
      <c r="K397" s="9" t="str">
        <f>AgencyPickList!B397</f>
        <v>CASUS Cambridgeshire</v>
      </c>
      <c r="L397" s="9" t="str">
        <f>AgencyPickList!C397</f>
        <v>G03B</v>
      </c>
      <c r="M397" s="9" t="str">
        <f>AgencyPickList!D397</f>
        <v>Cambridgeshire</v>
      </c>
      <c r="N397" s="9" t="str">
        <f>AgencyPickList!E397</f>
        <v>Q</v>
      </c>
      <c r="O397" s="9" t="str">
        <f t="shared" si="6"/>
        <v>Q1711 : CASUS Cambridgeshire</v>
      </c>
    </row>
    <row r="398" spans="2:15" x14ac:dyDescent="0.35">
      <c r="B398" s="10" t="e">
        <v>#N/A</v>
      </c>
      <c r="G398" s="9" t="s">
        <v>529</v>
      </c>
      <c r="J398" s="9" t="str">
        <f>AgencyPickList!A398</f>
        <v>Q1733</v>
      </c>
      <c r="K398" s="9" t="str">
        <f>AgencyPickList!B398</f>
        <v>Suffolk Recovery Service - Bury St Edmunds</v>
      </c>
      <c r="L398" s="9" t="str">
        <f>AgencyPickList!C398</f>
        <v>G03B</v>
      </c>
      <c r="M398" s="9" t="str">
        <f>AgencyPickList!D398</f>
        <v>Cambridgeshire</v>
      </c>
      <c r="N398" s="9" t="str">
        <f>AgencyPickList!E398</f>
        <v>Q</v>
      </c>
      <c r="O398" s="9" t="str">
        <f t="shared" si="6"/>
        <v>Q1733 : Suffolk Recovery Service - Bury St Edmunds</v>
      </c>
    </row>
    <row r="399" spans="2:15" x14ac:dyDescent="0.35">
      <c r="B399" s="10" t="e">
        <v>#N/A</v>
      </c>
      <c r="G399" s="9" t="s">
        <v>538</v>
      </c>
      <c r="J399" s="9" t="str">
        <f>AgencyPickList!A399</f>
        <v>Q1735</v>
      </c>
      <c r="K399" s="9" t="str">
        <f>AgencyPickList!B399</f>
        <v>Suffolk Recovery Service - Lowestoft</v>
      </c>
      <c r="L399" s="9" t="str">
        <f>AgencyPickList!C399</f>
        <v>G03B</v>
      </c>
      <c r="M399" s="9" t="str">
        <f>AgencyPickList!D399</f>
        <v>Cambridgeshire</v>
      </c>
      <c r="N399" s="9" t="str">
        <f>AgencyPickList!E399</f>
        <v>Q</v>
      </c>
      <c r="O399" s="9" t="str">
        <f t="shared" si="6"/>
        <v>Q1735 : Suffolk Recovery Service - Lowestoft</v>
      </c>
    </row>
    <row r="400" spans="2:15" x14ac:dyDescent="0.35">
      <c r="B400" s="10" t="e">
        <v>#N/A</v>
      </c>
      <c r="G400" s="9" t="s">
        <v>537</v>
      </c>
      <c r="J400" s="9" t="str">
        <f>AgencyPickList!A400</f>
        <v>Q1739</v>
      </c>
      <c r="K400" s="9" t="str">
        <f>AgencyPickList!B400</f>
        <v>Central Bedfordshire Integrated Drug and Alcohol Service</v>
      </c>
      <c r="L400" s="9" t="str">
        <f>AgencyPickList!C400</f>
        <v>G03B</v>
      </c>
      <c r="M400" s="9" t="str">
        <f>AgencyPickList!D400</f>
        <v>Cambridgeshire</v>
      </c>
      <c r="N400" s="9" t="str">
        <f>AgencyPickList!E400</f>
        <v>Q</v>
      </c>
      <c r="O400" s="9" t="str">
        <f t="shared" si="6"/>
        <v>Q1739 : Central Bedfordshire Integrated Drug and Alcohol Service</v>
      </c>
    </row>
    <row r="401" spans="2:15" x14ac:dyDescent="0.35">
      <c r="B401" s="10" t="e">
        <v>#N/A</v>
      </c>
      <c r="G401" s="9" t="s">
        <v>470</v>
      </c>
      <c r="J401" s="9" t="str">
        <f>AgencyPickList!A401</f>
        <v>Q1740</v>
      </c>
      <c r="K401" s="9" t="str">
        <f>AgencyPickList!B401</f>
        <v>Bedford Borough Integrated Drug and Alcohol Service</v>
      </c>
      <c r="L401" s="9" t="str">
        <f>AgencyPickList!C401</f>
        <v>G03B</v>
      </c>
      <c r="M401" s="9" t="str">
        <f>AgencyPickList!D401</f>
        <v>Cambridgeshire</v>
      </c>
      <c r="N401" s="9" t="str">
        <f>AgencyPickList!E401</f>
        <v>Q</v>
      </c>
      <c r="O401" s="9" t="str">
        <f t="shared" si="6"/>
        <v>Q1740 : Bedford Borough Integrated Drug and Alcohol Service</v>
      </c>
    </row>
    <row r="402" spans="2:15" x14ac:dyDescent="0.35">
      <c r="B402" s="10" t="e">
        <v>#N/A</v>
      </c>
      <c r="G402" s="9" t="s">
        <v>471</v>
      </c>
      <c r="J402" s="9" t="str">
        <f>AgencyPickList!A402</f>
        <v>Q1747</v>
      </c>
      <c r="K402" s="9" t="str">
        <f>AgencyPickList!B402</f>
        <v>Inclusion Visions</v>
      </c>
      <c r="L402" s="9" t="str">
        <f>AgencyPickList!C402</f>
        <v>G03B</v>
      </c>
      <c r="M402" s="9" t="str">
        <f>AgencyPickList!D402</f>
        <v>Cambridgeshire</v>
      </c>
      <c r="N402" s="9" t="str">
        <f>AgencyPickList!E402</f>
        <v>Q</v>
      </c>
      <c r="O402" s="9" t="str">
        <f t="shared" si="6"/>
        <v>Q1747 : Inclusion Visions</v>
      </c>
    </row>
    <row r="403" spans="2:15" x14ac:dyDescent="0.35">
      <c r="B403" s="10" t="e">
        <v>#N/A</v>
      </c>
      <c r="G403" s="9" t="s">
        <v>472</v>
      </c>
      <c r="J403" s="9" t="str">
        <f>AgencyPickList!A403</f>
        <v>Q1751</v>
      </c>
      <c r="K403" s="9" t="str">
        <f>AgencyPickList!B403</f>
        <v>The Living Room Hertfordshire</v>
      </c>
      <c r="L403" s="9" t="str">
        <f>AgencyPickList!C403</f>
        <v>G03B</v>
      </c>
      <c r="M403" s="9" t="str">
        <f>AgencyPickList!D403</f>
        <v>Cambridgeshire</v>
      </c>
      <c r="N403" s="9" t="str">
        <f>AgencyPickList!E403</f>
        <v>Q</v>
      </c>
      <c r="O403" s="9" t="str">
        <f t="shared" si="6"/>
        <v>Q1751 : The Living Room Hertfordshire</v>
      </c>
    </row>
    <row r="404" spans="2:15" x14ac:dyDescent="0.35">
      <c r="B404" s="10" t="e">
        <v>#N/A</v>
      </c>
      <c r="G404" s="9" t="s">
        <v>473</v>
      </c>
      <c r="J404" s="9" t="str">
        <f>AgencyPickList!A404</f>
        <v>Q1754</v>
      </c>
      <c r="K404" s="9" t="str">
        <f>AgencyPickList!B404</f>
        <v>CGL Cambridgeshire</v>
      </c>
      <c r="L404" s="9" t="str">
        <f>AgencyPickList!C404</f>
        <v>G03B</v>
      </c>
      <c r="M404" s="9" t="str">
        <f>AgencyPickList!D404</f>
        <v>Cambridgeshire</v>
      </c>
      <c r="N404" s="9" t="str">
        <f>AgencyPickList!E404</f>
        <v>Q</v>
      </c>
      <c r="O404" s="9" t="str">
        <f t="shared" si="6"/>
        <v>Q1754 : CGL Cambridgeshire</v>
      </c>
    </row>
    <row r="405" spans="2:15" x14ac:dyDescent="0.35">
      <c r="B405" s="10" t="e">
        <v>#N/A</v>
      </c>
      <c r="G405" s="9" t="s">
        <v>474</v>
      </c>
      <c r="J405" s="9" t="str">
        <f>AgencyPickList!A405</f>
        <v>Q1763</v>
      </c>
      <c r="K405" s="9" t="str">
        <f>AgencyPickList!B405</f>
        <v>Oxygen Inpatient Detox</v>
      </c>
      <c r="L405" s="9" t="str">
        <f>AgencyPickList!C405</f>
        <v>G03B</v>
      </c>
      <c r="M405" s="9" t="str">
        <f>AgencyPickList!D405</f>
        <v>Cambridgeshire</v>
      </c>
      <c r="N405" s="9" t="str">
        <f>AgencyPickList!E405</f>
        <v>Q</v>
      </c>
      <c r="O405" s="9" t="str">
        <f t="shared" si="6"/>
        <v>Q1763 : Oxygen Inpatient Detox</v>
      </c>
    </row>
    <row r="406" spans="2:15" x14ac:dyDescent="0.35">
      <c r="B406" s="10" t="e">
        <v>#N/A</v>
      </c>
      <c r="G406"/>
      <c r="J406" s="9" t="str">
        <f>AgencyPickList!A406</f>
        <v>R0487</v>
      </c>
      <c r="K406" s="9" t="str">
        <f>AgencyPickList!B406</f>
        <v>CGL Birmingham ROR - Park House</v>
      </c>
      <c r="L406" s="9" t="str">
        <f>AgencyPickList!C406</f>
        <v>G03B</v>
      </c>
      <c r="M406" s="9" t="str">
        <f>AgencyPickList!D406</f>
        <v>Cambridgeshire</v>
      </c>
      <c r="N406" s="9" t="str">
        <f>AgencyPickList!E406</f>
        <v>R</v>
      </c>
      <c r="O406" s="9" t="str">
        <f t="shared" si="6"/>
        <v>R0487 : CGL Birmingham ROR - Park House</v>
      </c>
    </row>
    <row r="407" spans="2:15" x14ac:dyDescent="0.35">
      <c r="B407" s="10" t="e">
        <v>#N/A</v>
      </c>
      <c r="G407"/>
      <c r="J407" s="9" t="str">
        <f>AgencyPickList!A407</f>
        <v>SC214</v>
      </c>
      <c r="K407" s="9" t="str">
        <f>AgencyPickList!B407</f>
        <v>Bristol Drugs Project</v>
      </c>
      <c r="L407" s="9" t="str">
        <f>AgencyPickList!C407</f>
        <v>G03B</v>
      </c>
      <c r="M407" s="9" t="str">
        <f>AgencyPickList!D407</f>
        <v>Cambridgeshire</v>
      </c>
      <c r="N407" s="9" t="str">
        <f>AgencyPickList!E407</f>
        <v>S</v>
      </c>
      <c r="O407" s="9" t="str">
        <f t="shared" si="6"/>
        <v>SC214 : Bristol Drugs Project</v>
      </c>
    </row>
    <row r="408" spans="2:15" x14ac:dyDescent="0.35">
      <c r="B408" s="10" t="e">
        <v>#N/A</v>
      </c>
      <c r="G408"/>
      <c r="J408" s="9" t="str">
        <f>AgencyPickList!A408</f>
        <v>SJ308</v>
      </c>
      <c r="K408" s="9" t="str">
        <f>AgencyPickList!B408</f>
        <v>Sefton Park</v>
      </c>
      <c r="L408" s="9" t="str">
        <f>AgencyPickList!C408</f>
        <v>G03B</v>
      </c>
      <c r="M408" s="9" t="str">
        <f>AgencyPickList!D408</f>
        <v>Cambridgeshire</v>
      </c>
      <c r="N408" s="9" t="str">
        <f>AgencyPickList!E408</f>
        <v>S</v>
      </c>
      <c r="O408" s="9" t="str">
        <f t="shared" si="6"/>
        <v>SJ308 : Sefton Park</v>
      </c>
    </row>
    <row r="409" spans="2:15" x14ac:dyDescent="0.35">
      <c r="B409" s="10" t="e">
        <v>#N/A</v>
      </c>
      <c r="G409"/>
      <c r="J409" s="9" t="str">
        <f>AgencyPickList!A409</f>
        <v>SL205</v>
      </c>
      <c r="K409" s="9" t="str">
        <f>AgencyPickList!B409</f>
        <v>PostScript360</v>
      </c>
      <c r="L409" s="9" t="str">
        <f>AgencyPickList!C409</f>
        <v>G03B</v>
      </c>
      <c r="M409" s="9" t="str">
        <f>AgencyPickList!D409</f>
        <v>Cambridgeshire</v>
      </c>
      <c r="N409" s="9" t="str">
        <f>AgencyPickList!E409</f>
        <v>S</v>
      </c>
      <c r="O409" s="9" t="str">
        <f t="shared" si="6"/>
        <v>SL205 : PostScript360</v>
      </c>
    </row>
    <row r="410" spans="2:15" x14ac:dyDescent="0.35">
      <c r="B410" s="10" t="e">
        <v>#N/A</v>
      </c>
      <c r="G410"/>
      <c r="J410" s="9" t="str">
        <f>AgencyPickList!A410</f>
        <v>T1226</v>
      </c>
      <c r="K410" s="9" t="str">
        <f>AgencyPickList!B410</f>
        <v>Substance to Solution (West Northants)</v>
      </c>
      <c r="L410" s="9" t="str">
        <f>AgencyPickList!C410</f>
        <v>G03B</v>
      </c>
      <c r="M410" s="9" t="str">
        <f>AgencyPickList!D410</f>
        <v>Cambridgeshire</v>
      </c>
      <c r="N410" s="9" t="str">
        <f>AgencyPickList!E410</f>
        <v>T</v>
      </c>
      <c r="O410" s="9" t="str">
        <f t="shared" si="6"/>
        <v>T1226 : Substance to Solution (West Northants)</v>
      </c>
    </row>
    <row r="411" spans="2:15" x14ac:dyDescent="0.35">
      <c r="B411" s="10" t="e">
        <v>#N/A</v>
      </c>
      <c r="G411"/>
      <c r="J411" s="9" t="str">
        <f>AgencyPickList!A411</f>
        <v>U0430</v>
      </c>
      <c r="K411" s="9" t="str">
        <f>AgencyPickList!B411</f>
        <v>Oasis Recovery Communities Bradford</v>
      </c>
      <c r="L411" s="9" t="str">
        <f>AgencyPickList!C411</f>
        <v>G03B</v>
      </c>
      <c r="M411" s="9" t="str">
        <f>AgencyPickList!D411</f>
        <v>Cambridgeshire</v>
      </c>
      <c r="N411" s="9" t="str">
        <f>AgencyPickList!E411</f>
        <v>U</v>
      </c>
      <c r="O411" s="9" t="str">
        <f t="shared" si="6"/>
        <v>U0430 : Oasis Recovery Communities Bradford</v>
      </c>
    </row>
    <row r="412" spans="2:15" x14ac:dyDescent="0.35">
      <c r="B412" s="10" t="e">
        <v>#N/A</v>
      </c>
      <c r="G412"/>
      <c r="J412" s="9" t="str">
        <f>AgencyPickList!A412</f>
        <v>L0296</v>
      </c>
      <c r="K412" s="9" t="str">
        <f>AgencyPickList!B412</f>
        <v>Kairos Community Trust (Rehab)</v>
      </c>
      <c r="L412" s="9" t="str">
        <f>AgencyPickList!C412</f>
        <v>H03B</v>
      </c>
      <c r="M412" s="9" t="str">
        <f>AgencyPickList!D412</f>
        <v>Camden</v>
      </c>
      <c r="N412" s="9" t="str">
        <f>AgencyPickList!E412</f>
        <v>L</v>
      </c>
      <c r="O412" s="9" t="str">
        <f t="shared" si="6"/>
        <v>L0296 : Kairos Community Trust (Rehab)</v>
      </c>
    </row>
    <row r="413" spans="2:15" x14ac:dyDescent="0.35">
      <c r="B413" s="10" t="e">
        <v>#N/A</v>
      </c>
      <c r="G413"/>
      <c r="J413" s="9" t="str">
        <f>AgencyPickList!A413</f>
        <v>L0897</v>
      </c>
      <c r="K413" s="9" t="str">
        <f>AgencyPickList!B413</f>
        <v>FWD Drug and Alcohol Service</v>
      </c>
      <c r="L413" s="9" t="str">
        <f>AgencyPickList!C413</f>
        <v>H03B</v>
      </c>
      <c r="M413" s="9" t="str">
        <f>AgencyPickList!D413</f>
        <v>Camden</v>
      </c>
      <c r="N413" s="9" t="str">
        <f>AgencyPickList!E413</f>
        <v>L</v>
      </c>
      <c r="O413" s="9" t="str">
        <f t="shared" si="6"/>
        <v>L0897 : FWD Drug and Alcohol Service</v>
      </c>
    </row>
    <row r="414" spans="2:15" x14ac:dyDescent="0.35">
      <c r="B414" s="10" t="e">
        <v>#N/A</v>
      </c>
      <c r="G414"/>
      <c r="J414" s="9" t="str">
        <f>AgencyPickList!A414</f>
        <v>L1121</v>
      </c>
      <c r="K414" s="9" t="str">
        <f>AgencyPickList!B414</f>
        <v>Swiss Cottage Surgery</v>
      </c>
      <c r="L414" s="9" t="str">
        <f>AgencyPickList!C414</f>
        <v>H03B</v>
      </c>
      <c r="M414" s="9" t="str">
        <f>AgencyPickList!D414</f>
        <v>Camden</v>
      </c>
      <c r="N414" s="9" t="str">
        <f>AgencyPickList!E414</f>
        <v>L</v>
      </c>
      <c r="O414" s="9" t="str">
        <f t="shared" si="6"/>
        <v>L1121 : Swiss Cottage Surgery</v>
      </c>
    </row>
    <row r="415" spans="2:15" x14ac:dyDescent="0.35">
      <c r="B415" s="10" t="e">
        <v>#N/A</v>
      </c>
      <c r="G415"/>
      <c r="J415" s="9" t="str">
        <f>AgencyPickList!A415</f>
        <v>L1184</v>
      </c>
      <c r="K415" s="9" t="str">
        <f>AgencyPickList!B415</f>
        <v>CGL Lewisham Integrated Adult Service</v>
      </c>
      <c r="L415" s="9" t="str">
        <f>AgencyPickList!C415</f>
        <v>H03B</v>
      </c>
      <c r="M415" s="9" t="str">
        <f>AgencyPickList!D415</f>
        <v>Camden</v>
      </c>
      <c r="N415" s="9" t="str">
        <f>AgencyPickList!E415</f>
        <v>L</v>
      </c>
      <c r="O415" s="9" t="str">
        <f t="shared" si="6"/>
        <v>L1184 : CGL Lewisham Integrated Adult Service</v>
      </c>
    </row>
    <row r="416" spans="2:15" x14ac:dyDescent="0.35">
      <c r="B416" s="10" t="e">
        <v>#N/A</v>
      </c>
      <c r="G416"/>
      <c r="J416" s="9" t="str">
        <f>AgencyPickList!A416</f>
        <v>L1247</v>
      </c>
      <c r="K416" s="9" t="str">
        <f>AgencyPickList!B416</f>
        <v>Haringey Specialist Drug Treatment Service</v>
      </c>
      <c r="L416" s="9" t="str">
        <f>AgencyPickList!C416</f>
        <v>H03B</v>
      </c>
      <c r="M416" s="9" t="str">
        <f>AgencyPickList!D416</f>
        <v>Camden</v>
      </c>
      <c r="N416" s="9" t="str">
        <f>AgencyPickList!E416</f>
        <v>L</v>
      </c>
      <c r="O416" s="9" t="str">
        <f t="shared" si="6"/>
        <v>L1247 : Haringey Specialist Drug Treatment Service</v>
      </c>
    </row>
    <row r="417" spans="2:15" x14ac:dyDescent="0.35">
      <c r="B417" s="10" t="e">
        <v>#N/A</v>
      </c>
      <c r="G417"/>
      <c r="J417" s="9" t="str">
        <f>AgencyPickList!A417</f>
        <v>L1276</v>
      </c>
      <c r="K417" s="9" t="str">
        <f>AgencyPickList!B417</f>
        <v>Camden Specialist Drug Service</v>
      </c>
      <c r="L417" s="9" t="str">
        <f>AgencyPickList!C417</f>
        <v>H03B</v>
      </c>
      <c r="M417" s="9" t="str">
        <f>AgencyPickList!D417</f>
        <v>Camden</v>
      </c>
      <c r="N417" s="9" t="str">
        <f>AgencyPickList!E417</f>
        <v>L</v>
      </c>
      <c r="O417" s="9" t="str">
        <f t="shared" si="6"/>
        <v>L1276 : Camden Specialist Drug Service</v>
      </c>
    </row>
    <row r="418" spans="2:15" x14ac:dyDescent="0.35">
      <c r="B418" s="10" t="e">
        <v>#N/A</v>
      </c>
      <c r="G418"/>
      <c r="J418" s="9" t="str">
        <f>AgencyPickList!A418</f>
        <v>L1277</v>
      </c>
      <c r="K418" s="9" t="str">
        <f>AgencyPickList!B418</f>
        <v>CGL Camden Community Drug Treatment Service</v>
      </c>
      <c r="L418" s="9" t="str">
        <f>AgencyPickList!C418</f>
        <v>H03B</v>
      </c>
      <c r="M418" s="9" t="str">
        <f>AgencyPickList!D418</f>
        <v>Camden</v>
      </c>
      <c r="N418" s="9" t="str">
        <f>AgencyPickList!E418</f>
        <v>L</v>
      </c>
      <c r="O418" s="9" t="str">
        <f t="shared" si="6"/>
        <v>L1277 : CGL Camden Community Drug Treatment Service</v>
      </c>
    </row>
    <row r="419" spans="2:15" x14ac:dyDescent="0.35">
      <c r="B419" s="10" t="e">
        <v>#N/A</v>
      </c>
      <c r="G419"/>
      <c r="J419" s="9" t="str">
        <f>AgencyPickList!A419</f>
        <v>L1278</v>
      </c>
      <c r="K419" s="9" t="str">
        <f>AgencyPickList!B419</f>
        <v>Camden Recovery Service</v>
      </c>
      <c r="L419" s="9" t="str">
        <f>AgencyPickList!C419</f>
        <v>H03B</v>
      </c>
      <c r="M419" s="9" t="str">
        <f>AgencyPickList!D419</f>
        <v>Camden</v>
      </c>
      <c r="N419" s="9" t="str">
        <f>AgencyPickList!E419</f>
        <v>L</v>
      </c>
      <c r="O419" s="9" t="str">
        <f t="shared" si="6"/>
        <v>L1278 : Camden Recovery Service</v>
      </c>
    </row>
    <row r="420" spans="2:15" x14ac:dyDescent="0.35">
      <c r="B420" s="10" t="e">
        <v>#N/A</v>
      </c>
      <c r="G420"/>
      <c r="J420" s="9" t="str">
        <f>AgencyPickList!A420</f>
        <v>L1279</v>
      </c>
      <c r="K420" s="9" t="str">
        <f>AgencyPickList!B420</f>
        <v>Drug and Alcohol Wellbeing Service (DAWS)</v>
      </c>
      <c r="L420" s="9" t="str">
        <f>AgencyPickList!C420</f>
        <v>H03B</v>
      </c>
      <c r="M420" s="9" t="str">
        <f>AgencyPickList!D420</f>
        <v>Camden</v>
      </c>
      <c r="N420" s="9" t="str">
        <f>AgencyPickList!E420</f>
        <v>L</v>
      </c>
      <c r="O420" s="9" t="str">
        <f t="shared" si="6"/>
        <v>L1279 : Drug and Alcohol Wellbeing Service (DAWS)</v>
      </c>
    </row>
    <row r="421" spans="2:15" x14ac:dyDescent="0.35">
      <c r="B421" s="10" t="e">
        <v>#N/A</v>
      </c>
      <c r="G421"/>
      <c r="J421" s="9" t="str">
        <f>AgencyPickList!A421</f>
        <v>L1288</v>
      </c>
      <c r="K421" s="9" t="str">
        <f>AgencyPickList!B421</f>
        <v>Better Lives - Islington</v>
      </c>
      <c r="L421" s="9" t="str">
        <f>AgencyPickList!C421</f>
        <v>H03B</v>
      </c>
      <c r="M421" s="9" t="str">
        <f>AgencyPickList!D421</f>
        <v>Camden</v>
      </c>
      <c r="N421" s="9" t="str">
        <f>AgencyPickList!E421</f>
        <v>L</v>
      </c>
      <c r="O421" s="9" t="str">
        <f t="shared" si="6"/>
        <v>L1288 : Better Lives - Islington</v>
      </c>
    </row>
    <row r="422" spans="2:15" x14ac:dyDescent="0.35">
      <c r="B422" s="10" t="e">
        <v>#N/A</v>
      </c>
      <c r="G422"/>
      <c r="J422" s="9" t="str">
        <f>AgencyPickList!A422</f>
        <v>L1296</v>
      </c>
      <c r="K422" s="9" t="str">
        <f>AgencyPickList!B422</f>
        <v>CGL Barnet Adult</v>
      </c>
      <c r="L422" s="9" t="str">
        <f>AgencyPickList!C422</f>
        <v>H03B</v>
      </c>
      <c r="M422" s="9" t="str">
        <f>AgencyPickList!D422</f>
        <v>Camden</v>
      </c>
      <c r="N422" s="9" t="str">
        <f>AgencyPickList!E422</f>
        <v>L</v>
      </c>
      <c r="O422" s="9" t="str">
        <f t="shared" si="6"/>
        <v>L1296 : CGL Barnet Adult</v>
      </c>
    </row>
    <row r="423" spans="2:15" x14ac:dyDescent="0.35">
      <c r="B423" s="10" t="e">
        <v>#N/A</v>
      </c>
      <c r="G423"/>
      <c r="J423" s="9" t="str">
        <f>AgencyPickList!A423</f>
        <v>L1303</v>
      </c>
      <c r="K423" s="9" t="str">
        <f>AgencyPickList!B423</f>
        <v>City and Hackney Recovery Service</v>
      </c>
      <c r="L423" s="9" t="str">
        <f>AgencyPickList!C423</f>
        <v>H03B</v>
      </c>
      <c r="M423" s="9" t="str">
        <f>AgencyPickList!D423</f>
        <v>Camden</v>
      </c>
      <c r="N423" s="9" t="str">
        <f>AgencyPickList!E423</f>
        <v>L</v>
      </c>
      <c r="O423" s="9" t="str">
        <f t="shared" si="6"/>
        <v>L1303 : City and Hackney Recovery Service</v>
      </c>
    </row>
    <row r="424" spans="2:15" x14ac:dyDescent="0.35">
      <c r="B424" s="10" t="e">
        <v>#N/A</v>
      </c>
      <c r="G424"/>
      <c r="J424" s="9" t="str">
        <f>AgencyPickList!A424</f>
        <v>L1306</v>
      </c>
      <c r="K424" s="9" t="str">
        <f>AgencyPickList!B424</f>
        <v>Via - Inroads - Camden</v>
      </c>
      <c r="L424" s="9" t="str">
        <f>AgencyPickList!C424</f>
        <v>H03B</v>
      </c>
      <c r="M424" s="9" t="str">
        <f>AgencyPickList!D424</f>
        <v>Camden</v>
      </c>
      <c r="N424" s="9" t="str">
        <f>AgencyPickList!E424</f>
        <v>L</v>
      </c>
      <c r="O424" s="9" t="str">
        <f t="shared" si="6"/>
        <v>L1306 : Via - Inroads - Camden</v>
      </c>
    </row>
    <row r="425" spans="2:15" x14ac:dyDescent="0.35">
      <c r="B425" s="10" t="e">
        <v>#N/A</v>
      </c>
      <c r="G425"/>
      <c r="J425" s="9" t="str">
        <f>AgencyPickList!A425</f>
        <v>L1308</v>
      </c>
      <c r="K425" s="9" t="str">
        <f>AgencyPickList!B425</f>
        <v>Guy's and St Thomas' NHS Foundation Trust Inpatient Detox Unit</v>
      </c>
      <c r="L425" s="9" t="str">
        <f>AgencyPickList!C425</f>
        <v>H03B</v>
      </c>
      <c r="M425" s="9" t="str">
        <f>AgencyPickList!D425</f>
        <v>Camden</v>
      </c>
      <c r="N425" s="9" t="str">
        <f>AgencyPickList!E425</f>
        <v>L</v>
      </c>
      <c r="O425" s="9" t="str">
        <f t="shared" si="6"/>
        <v>L1308 : Guy's and St Thomas' NHS Foundation Trust Inpatient Detox Unit</v>
      </c>
    </row>
    <row r="426" spans="2:15" x14ac:dyDescent="0.35">
      <c r="B426" s="10" t="e">
        <v>#N/A</v>
      </c>
      <c r="G426"/>
      <c r="J426" s="9" t="str">
        <f>AgencyPickList!A426</f>
        <v>L1312</v>
      </c>
      <c r="K426" s="9" t="str">
        <f>AgencyPickList!B426</f>
        <v>Guy's and St Thomas' NHS Foundation Trust Non-rough sleeping Addictions Clinical Care Suite</v>
      </c>
      <c r="L426" s="9" t="str">
        <f>AgencyPickList!C426</f>
        <v>H03B</v>
      </c>
      <c r="M426" s="9" t="str">
        <f>AgencyPickList!D426</f>
        <v>Camden</v>
      </c>
      <c r="N426" s="9" t="str">
        <f>AgencyPickList!E426</f>
        <v>L</v>
      </c>
      <c r="O426" s="9" t="str">
        <f t="shared" si="6"/>
        <v>L1312 : Guy's and St Thomas' NHS Foundation Trust Non-rough sleeping Addictions Clinical Care Suite</v>
      </c>
    </row>
    <row r="427" spans="2:15" x14ac:dyDescent="0.35">
      <c r="B427" s="10" t="e">
        <v>#N/A</v>
      </c>
      <c r="G427"/>
      <c r="J427" s="9" t="str">
        <f>AgencyPickList!A427</f>
        <v>L1317</v>
      </c>
      <c r="K427" s="9" t="str">
        <f>AgencyPickList!B427</f>
        <v>CGL Camden Integrated Drug and Alcohol Service</v>
      </c>
      <c r="L427" s="9" t="str">
        <f>AgencyPickList!C427</f>
        <v>H03B</v>
      </c>
      <c r="M427" s="9" t="str">
        <f>AgencyPickList!D427</f>
        <v>Camden</v>
      </c>
      <c r="N427" s="9" t="str">
        <f>AgencyPickList!E427</f>
        <v>L</v>
      </c>
      <c r="O427" s="9" t="str">
        <f t="shared" si="6"/>
        <v>L1317 : CGL Camden Integrated Drug and Alcohol Service</v>
      </c>
    </row>
    <row r="428" spans="2:15" x14ac:dyDescent="0.35">
      <c r="B428" s="10" t="e">
        <v>#N/A</v>
      </c>
      <c r="G428"/>
      <c r="J428" s="9" t="str">
        <f>AgencyPickList!A428</f>
        <v>L5060</v>
      </c>
      <c r="K428" s="9" t="str">
        <f>AgencyPickList!B428</f>
        <v>CGL Camden ICAS</v>
      </c>
      <c r="L428" s="9" t="str">
        <f>AgencyPickList!C428</f>
        <v>H03B</v>
      </c>
      <c r="M428" s="9" t="str">
        <f>AgencyPickList!D428</f>
        <v>Camden</v>
      </c>
      <c r="N428" s="9" t="str">
        <f>AgencyPickList!E428</f>
        <v>L</v>
      </c>
      <c r="O428" s="9" t="str">
        <f t="shared" si="6"/>
        <v>L5060 : CGL Camden ICAS</v>
      </c>
    </row>
    <row r="429" spans="2:15" x14ac:dyDescent="0.35">
      <c r="B429" s="10" t="e">
        <v>#N/A</v>
      </c>
      <c r="G429"/>
      <c r="J429" s="9" t="str">
        <f>AgencyPickList!A429</f>
        <v>M0037</v>
      </c>
      <c r="K429" s="9" t="str">
        <f>AgencyPickList!B429</f>
        <v>Phoenix Futures Wirral Adult Services</v>
      </c>
      <c r="L429" s="9" t="str">
        <f>AgencyPickList!C429</f>
        <v>H03B</v>
      </c>
      <c r="M429" s="9" t="str">
        <f>AgencyPickList!D429</f>
        <v>Camden</v>
      </c>
      <c r="N429" s="9" t="str">
        <f>AgencyPickList!E429</f>
        <v>W</v>
      </c>
      <c r="O429" s="9" t="str">
        <f t="shared" si="6"/>
        <v>M0037 : Phoenix Futures Wirral Adult Services</v>
      </c>
    </row>
    <row r="430" spans="2:15" x14ac:dyDescent="0.35">
      <c r="B430" s="10" t="e">
        <v>#N/A</v>
      </c>
      <c r="G430"/>
      <c r="J430" s="9" t="str">
        <f>AgencyPickList!A430</f>
        <v>P0523</v>
      </c>
      <c r="K430" s="9" t="str">
        <f>AgencyPickList!B430</f>
        <v>ANA</v>
      </c>
      <c r="L430" s="9" t="str">
        <f>AgencyPickList!C430</f>
        <v>H03B</v>
      </c>
      <c r="M430" s="9" t="str">
        <f>AgencyPickList!D430</f>
        <v>Camden</v>
      </c>
      <c r="N430" s="9" t="str">
        <f>AgencyPickList!E430</f>
        <v>P</v>
      </c>
      <c r="O430" s="9" t="str">
        <f t="shared" si="6"/>
        <v>P0523 : ANA</v>
      </c>
    </row>
    <row r="431" spans="2:15" x14ac:dyDescent="0.35">
      <c r="B431" s="10" t="e">
        <v>#N/A</v>
      </c>
      <c r="G431"/>
      <c r="J431" s="9" t="str">
        <f>AgencyPickList!A431</f>
        <v>P1125</v>
      </c>
      <c r="K431" s="9" t="str">
        <f>AgencyPickList!B431</f>
        <v>Addiction Recovery Centre Portsmouth</v>
      </c>
      <c r="L431" s="9" t="str">
        <f>AgencyPickList!C431</f>
        <v>H03B</v>
      </c>
      <c r="M431" s="9" t="str">
        <f>AgencyPickList!D431</f>
        <v>Camden</v>
      </c>
      <c r="N431" s="9" t="str">
        <f>AgencyPickList!E431</f>
        <v>P</v>
      </c>
      <c r="O431" s="9" t="str">
        <f t="shared" si="6"/>
        <v>P1125 : Addiction Recovery Centre Portsmouth</v>
      </c>
    </row>
    <row r="432" spans="2:15" x14ac:dyDescent="0.35">
      <c r="B432" s="10" t="e">
        <v>#N/A</v>
      </c>
      <c r="G432"/>
      <c r="J432" s="9" t="str">
        <f>AgencyPickList!A432</f>
        <v>Q1647</v>
      </c>
      <c r="K432" s="9" t="str">
        <f>AgencyPickList!B432</f>
        <v>Via - Passmores House</v>
      </c>
      <c r="L432" s="9" t="str">
        <f>AgencyPickList!C432</f>
        <v>H03B</v>
      </c>
      <c r="M432" s="9" t="str">
        <f>AgencyPickList!D432</f>
        <v>Camden</v>
      </c>
      <c r="N432" s="9" t="str">
        <f>AgencyPickList!E432</f>
        <v>Q</v>
      </c>
      <c r="O432" s="9" t="str">
        <f t="shared" si="6"/>
        <v>Q1647 : Via - Passmores House</v>
      </c>
    </row>
    <row r="433" spans="2:15" x14ac:dyDescent="0.35">
      <c r="B433" s="10" t="e">
        <v>#N/A</v>
      </c>
      <c r="G433"/>
      <c r="J433" s="9" t="str">
        <f>AgencyPickList!A433</f>
        <v>R0487</v>
      </c>
      <c r="K433" s="9" t="str">
        <f>AgencyPickList!B433</f>
        <v>CGL Birmingham ROR - Park House</v>
      </c>
      <c r="L433" s="9" t="str">
        <f>AgencyPickList!C433</f>
        <v>H03B</v>
      </c>
      <c r="M433" s="9" t="str">
        <f>AgencyPickList!D433</f>
        <v>Camden</v>
      </c>
      <c r="N433" s="9" t="str">
        <f>AgencyPickList!E433</f>
        <v>R</v>
      </c>
      <c r="O433" s="9" t="str">
        <f t="shared" si="6"/>
        <v>R0487 : CGL Birmingham ROR - Park House</v>
      </c>
    </row>
    <row r="434" spans="2:15" x14ac:dyDescent="0.35">
      <c r="B434" s="10" t="e">
        <v>#N/A</v>
      </c>
      <c r="G434"/>
      <c r="J434" s="9" t="str">
        <f>AgencyPickList!A434</f>
        <v>SD303</v>
      </c>
      <c r="K434" s="9" t="str">
        <f>AgencyPickList!B434</f>
        <v>BOSENCE FARM COMMUNITY LTD</v>
      </c>
      <c r="L434" s="9" t="str">
        <f>AgencyPickList!C434</f>
        <v>H03B</v>
      </c>
      <c r="M434" s="9" t="str">
        <f>AgencyPickList!D434</f>
        <v>Camden</v>
      </c>
      <c r="N434" s="9" t="str">
        <f>AgencyPickList!E434</f>
        <v>S</v>
      </c>
      <c r="O434" s="9" t="str">
        <f t="shared" si="6"/>
        <v>SD303 : BOSENCE FARM COMMUNITY LTD</v>
      </c>
    </row>
    <row r="435" spans="2:15" x14ac:dyDescent="0.35">
      <c r="B435" s="10" t="e">
        <v>#N/A</v>
      </c>
      <c r="G435"/>
      <c r="J435" s="9" t="str">
        <f>AgencyPickList!A435</f>
        <v>SG309</v>
      </c>
      <c r="K435" s="9" t="str">
        <f>AgencyPickList!B435</f>
        <v>THE NELSON TRUST</v>
      </c>
      <c r="L435" s="9" t="str">
        <f>AgencyPickList!C435</f>
        <v>H03B</v>
      </c>
      <c r="M435" s="9" t="str">
        <f>AgencyPickList!D435</f>
        <v>Camden</v>
      </c>
      <c r="N435" s="9" t="str">
        <f>AgencyPickList!E435</f>
        <v>S</v>
      </c>
      <c r="O435" s="9" t="str">
        <f t="shared" si="6"/>
        <v>SG309 : THE NELSON TRUST</v>
      </c>
    </row>
    <row r="436" spans="2:15" x14ac:dyDescent="0.35">
      <c r="B436" s="10" t="e">
        <v>#N/A</v>
      </c>
      <c r="G436"/>
      <c r="J436" s="9" t="str">
        <f>AgencyPickList!A436</f>
        <v>SJ207</v>
      </c>
      <c r="K436" s="9" t="str">
        <f>AgencyPickList!B436</f>
        <v>Western Counselling</v>
      </c>
      <c r="L436" s="9" t="str">
        <f>AgencyPickList!C436</f>
        <v>H03B</v>
      </c>
      <c r="M436" s="9" t="str">
        <f>AgencyPickList!D436</f>
        <v>Camden</v>
      </c>
      <c r="N436" s="9" t="str">
        <f>AgencyPickList!E436</f>
        <v>S</v>
      </c>
      <c r="O436" s="9" t="str">
        <f t="shared" si="6"/>
        <v>SJ207 : Western Counselling</v>
      </c>
    </row>
    <row r="437" spans="2:15" x14ac:dyDescent="0.35">
      <c r="B437" s="10" t="e">
        <v>#N/A</v>
      </c>
      <c r="G437"/>
      <c r="J437" s="9" t="str">
        <f>AgencyPickList!A437</f>
        <v>SJ302</v>
      </c>
      <c r="K437" s="9" t="str">
        <f>AgencyPickList!B437</f>
        <v>BROADWAY LODGE</v>
      </c>
      <c r="L437" s="9" t="str">
        <f>AgencyPickList!C437</f>
        <v>H03B</v>
      </c>
      <c r="M437" s="9" t="str">
        <f>AgencyPickList!D437</f>
        <v>Camden</v>
      </c>
      <c r="N437" s="9" t="str">
        <f>AgencyPickList!E437</f>
        <v>S</v>
      </c>
      <c r="O437" s="9" t="str">
        <f t="shared" si="6"/>
        <v>SJ302 : BROADWAY LODGE</v>
      </c>
    </row>
    <row r="438" spans="2:15" x14ac:dyDescent="0.35">
      <c r="B438" s="10" t="e">
        <v>#N/A</v>
      </c>
      <c r="G438"/>
      <c r="J438" s="9" t="str">
        <f>AgencyPickList!A438</f>
        <v>SL205</v>
      </c>
      <c r="K438" s="9" t="str">
        <f>AgencyPickList!B438</f>
        <v>PostScript360</v>
      </c>
      <c r="L438" s="9" t="str">
        <f>AgencyPickList!C438</f>
        <v>H03B</v>
      </c>
      <c r="M438" s="9" t="str">
        <f>AgencyPickList!D438</f>
        <v>Camden</v>
      </c>
      <c r="N438" s="9" t="str">
        <f>AgencyPickList!E438</f>
        <v>S</v>
      </c>
      <c r="O438" s="9" t="str">
        <f t="shared" si="6"/>
        <v>SL205 : PostScript360</v>
      </c>
    </row>
    <row r="439" spans="2:15" x14ac:dyDescent="0.35">
      <c r="B439" s="10" t="e">
        <v>#N/A</v>
      </c>
      <c r="G439"/>
      <c r="J439" s="9" t="str">
        <f>AgencyPickList!A439</f>
        <v>U0321</v>
      </c>
      <c r="K439" s="9" t="str">
        <f>AgencyPickList!B439</f>
        <v>Forward Trust The Bridges Hull</v>
      </c>
      <c r="L439" s="9" t="str">
        <f>AgencyPickList!C439</f>
        <v>H03B</v>
      </c>
      <c r="M439" s="9" t="str">
        <f>AgencyPickList!D439</f>
        <v>Camden</v>
      </c>
      <c r="N439" s="9" t="str">
        <f>AgencyPickList!E439</f>
        <v>U</v>
      </c>
      <c r="O439" s="9" t="str">
        <f t="shared" si="6"/>
        <v>U0321 : Forward Trust The Bridges Hull</v>
      </c>
    </row>
    <row r="440" spans="2:15" x14ac:dyDescent="0.35">
      <c r="B440" s="10" t="e">
        <v>#N/A</v>
      </c>
      <c r="G440"/>
      <c r="J440" s="9" t="str">
        <f>AgencyPickList!A440</f>
        <v>U0515</v>
      </c>
      <c r="K440" s="9" t="str">
        <f>AgencyPickList!B440</f>
        <v>Phoenix Futures Sheffield Family Service</v>
      </c>
      <c r="L440" s="9" t="str">
        <f>AgencyPickList!C440</f>
        <v>H03B</v>
      </c>
      <c r="M440" s="9" t="str">
        <f>AgencyPickList!D440</f>
        <v>Camden</v>
      </c>
      <c r="N440" s="9" t="str">
        <f>AgencyPickList!E440</f>
        <v>U</v>
      </c>
      <c r="O440" s="9" t="str">
        <f t="shared" si="6"/>
        <v>U0515 : Phoenix Futures Sheffield Family Service</v>
      </c>
    </row>
    <row r="441" spans="2:15" x14ac:dyDescent="0.35">
      <c r="B441" s="10" t="e">
        <v>#N/A</v>
      </c>
      <c r="G441"/>
      <c r="J441" s="9" t="str">
        <f>AgencyPickList!A441</f>
        <v>Q1739</v>
      </c>
      <c r="K441" s="9" t="str">
        <f>AgencyPickList!B441</f>
        <v>Central Bedfordshire Integrated Drug and Alcohol Service</v>
      </c>
      <c r="L441" s="9" t="str">
        <f>AgencyPickList!C441</f>
        <v>00KC</v>
      </c>
      <c r="M441" s="9" t="str">
        <f>AgencyPickList!D441</f>
        <v>Central Bedfordshire UA</v>
      </c>
      <c r="N441" s="9" t="str">
        <f>AgencyPickList!E441</f>
        <v>Q</v>
      </c>
      <c r="O441" s="9" t="str">
        <f t="shared" si="6"/>
        <v>Q1739 : Central Bedfordshire Integrated Drug and Alcohol Service</v>
      </c>
    </row>
    <row r="442" spans="2:15" x14ac:dyDescent="0.35">
      <c r="B442" s="10" t="e">
        <v>#N/A</v>
      </c>
      <c r="G442"/>
      <c r="J442" s="9" t="str">
        <f>AgencyPickList!A442</f>
        <v>Q1740</v>
      </c>
      <c r="K442" s="9" t="str">
        <f>AgencyPickList!B442</f>
        <v>Bedford Borough Integrated Drug and Alcohol Service</v>
      </c>
      <c r="L442" s="9" t="str">
        <f>AgencyPickList!C442</f>
        <v>00KC</v>
      </c>
      <c r="M442" s="9" t="str">
        <f>AgencyPickList!D442</f>
        <v>Central Bedfordshire UA</v>
      </c>
      <c r="N442" s="9" t="str">
        <f>AgencyPickList!E442</f>
        <v>Q</v>
      </c>
      <c r="O442" s="9" t="str">
        <f t="shared" si="6"/>
        <v>Q1740 : Bedford Borough Integrated Drug and Alcohol Service</v>
      </c>
    </row>
    <row r="443" spans="2:15" x14ac:dyDescent="0.35">
      <c r="B443" s="10" t="e">
        <v>#N/A</v>
      </c>
      <c r="G443"/>
      <c r="J443" s="9" t="str">
        <f>AgencyPickList!A443</f>
        <v>Q1751</v>
      </c>
      <c r="K443" s="9" t="str">
        <f>AgencyPickList!B443</f>
        <v>The Living Room Hertfordshire</v>
      </c>
      <c r="L443" s="9" t="str">
        <f>AgencyPickList!C443</f>
        <v>00KC</v>
      </c>
      <c r="M443" s="9" t="str">
        <f>AgencyPickList!D443</f>
        <v>Central Bedfordshire UA</v>
      </c>
      <c r="N443" s="9" t="str">
        <f>AgencyPickList!E443</f>
        <v>Q</v>
      </c>
      <c r="O443" s="9" t="str">
        <f t="shared" si="6"/>
        <v>Q1751 : The Living Room Hertfordshire</v>
      </c>
    </row>
    <row r="444" spans="2:15" x14ac:dyDescent="0.35">
      <c r="B444" s="10" t="e">
        <v>#N/A</v>
      </c>
      <c r="G444"/>
      <c r="J444" s="9" t="str">
        <f>AgencyPickList!A444</f>
        <v>Q1758</v>
      </c>
      <c r="K444" s="9" t="str">
        <f>AgencyPickList!B444</f>
        <v>Addiction Recovery Community MK</v>
      </c>
      <c r="L444" s="9" t="str">
        <f>AgencyPickList!C444</f>
        <v>00KC</v>
      </c>
      <c r="M444" s="9" t="str">
        <f>AgencyPickList!D444</f>
        <v>Central Bedfordshire UA</v>
      </c>
      <c r="N444" s="9" t="str">
        <f>AgencyPickList!E444</f>
        <v>Q</v>
      </c>
      <c r="O444" s="9" t="str">
        <f t="shared" si="6"/>
        <v>Q1758 : Addiction Recovery Community MK</v>
      </c>
    </row>
    <row r="445" spans="2:15" x14ac:dyDescent="0.35">
      <c r="B445" s="10" t="e">
        <v>#N/A</v>
      </c>
      <c r="G445"/>
      <c r="J445" s="9" t="str">
        <f>AgencyPickList!A445</f>
        <v>R0490</v>
      </c>
      <c r="K445" s="9" t="str">
        <f>AgencyPickList!B445</f>
        <v>New Leaf Recovery</v>
      </c>
      <c r="L445" s="9" t="str">
        <f>AgencyPickList!C445</f>
        <v>00KC</v>
      </c>
      <c r="M445" s="9" t="str">
        <f>AgencyPickList!D445</f>
        <v>Central Bedfordshire UA</v>
      </c>
      <c r="N445" s="9" t="str">
        <f>AgencyPickList!E445</f>
        <v>R</v>
      </c>
      <c r="O445" s="9" t="str">
        <f t="shared" si="6"/>
        <v>R0490 : New Leaf Recovery</v>
      </c>
    </row>
    <row r="446" spans="2:15" x14ac:dyDescent="0.35">
      <c r="B446" s="10" t="e">
        <v>#N/A</v>
      </c>
      <c r="G446"/>
      <c r="J446" s="9" t="str">
        <f>AgencyPickList!A446</f>
        <v>M0004</v>
      </c>
      <c r="K446" s="9" t="str">
        <f>AgencyPickList!B446</f>
        <v>CGL Warrington P2R</v>
      </c>
      <c r="L446" s="9" t="str">
        <f>AgencyPickList!C446</f>
        <v>00EQ</v>
      </c>
      <c r="M446" s="9" t="str">
        <f>AgencyPickList!D446</f>
        <v>Cheshire East UA</v>
      </c>
      <c r="N446" s="9" t="str">
        <f>AgencyPickList!E446</f>
        <v>W</v>
      </c>
      <c r="O446" s="9" t="str">
        <f t="shared" si="6"/>
        <v>M0004 : CGL Warrington P2R</v>
      </c>
    </row>
    <row r="447" spans="2:15" x14ac:dyDescent="0.35">
      <c r="B447" s="10" t="e">
        <v>#N/A</v>
      </c>
      <c r="G447"/>
      <c r="J447" s="9" t="str">
        <f>AgencyPickList!A447</f>
        <v>M0022</v>
      </c>
      <c r="K447" s="9" t="str">
        <f>AgencyPickList!B447</f>
        <v>Kaleidoscope Birchwood</v>
      </c>
      <c r="L447" s="9" t="str">
        <f>AgencyPickList!C447</f>
        <v>00EQ</v>
      </c>
      <c r="M447" s="9" t="str">
        <f>AgencyPickList!D447</f>
        <v>Cheshire East UA</v>
      </c>
      <c r="N447" s="9" t="str">
        <f>AgencyPickList!E447</f>
        <v>W</v>
      </c>
      <c r="O447" s="9" t="str">
        <f t="shared" si="6"/>
        <v>M0022 : Kaleidoscope Birchwood</v>
      </c>
    </row>
    <row r="448" spans="2:15" x14ac:dyDescent="0.35">
      <c r="B448" s="10" t="e">
        <v>#N/A</v>
      </c>
      <c r="G448"/>
      <c r="J448" s="9" t="str">
        <f>AgencyPickList!A448</f>
        <v>M0037</v>
      </c>
      <c r="K448" s="9" t="str">
        <f>AgencyPickList!B448</f>
        <v>Phoenix Futures Wirral Adult Services</v>
      </c>
      <c r="L448" s="9" t="str">
        <f>AgencyPickList!C448</f>
        <v>00EQ</v>
      </c>
      <c r="M448" s="9" t="str">
        <f>AgencyPickList!D448</f>
        <v>Cheshire East UA</v>
      </c>
      <c r="N448" s="9" t="str">
        <f>AgencyPickList!E448</f>
        <v>W</v>
      </c>
      <c r="O448" s="9" t="str">
        <f t="shared" si="6"/>
        <v>M0037 : Phoenix Futures Wirral Adult Services</v>
      </c>
    </row>
    <row r="449" spans="2:15" x14ac:dyDescent="0.35">
      <c r="B449" s="10" t="e">
        <v>#N/A</v>
      </c>
      <c r="G449"/>
      <c r="J449" s="9" t="str">
        <f>AgencyPickList!A449</f>
        <v>M0288</v>
      </c>
      <c r="K449" s="9" t="str">
        <f>AgencyPickList!B449</f>
        <v>CGL Manchester RISE</v>
      </c>
      <c r="L449" s="9" t="str">
        <f>AgencyPickList!C449</f>
        <v>00EQ</v>
      </c>
      <c r="M449" s="9" t="str">
        <f>AgencyPickList!D449</f>
        <v>Cheshire East UA</v>
      </c>
      <c r="N449" s="9" t="str">
        <f>AgencyPickList!E449</f>
        <v>W</v>
      </c>
      <c r="O449" s="9" t="str">
        <f t="shared" si="6"/>
        <v>M0288 : CGL Manchester RISE</v>
      </c>
    </row>
    <row r="450" spans="2:15" x14ac:dyDescent="0.35">
      <c r="B450" s="10" t="e">
        <v>#N/A</v>
      </c>
      <c r="G450"/>
      <c r="J450" s="9" t="str">
        <f>AgencyPickList!A450</f>
        <v>M0309</v>
      </c>
      <c r="K450" s="9" t="str">
        <f>AgencyPickList!B450</f>
        <v>Cyngor Alcohol Information Service (CAIS)</v>
      </c>
      <c r="L450" s="9" t="str">
        <f>AgencyPickList!C450</f>
        <v>00EQ</v>
      </c>
      <c r="M450" s="9" t="str">
        <f>AgencyPickList!D450</f>
        <v>Cheshire East UA</v>
      </c>
      <c r="N450" s="9" t="str">
        <f>AgencyPickList!E450</f>
        <v>W</v>
      </c>
      <c r="O450" s="9" t="str">
        <f t="shared" si="6"/>
        <v>M0309 : Cyngor Alcohol Information Service (CAIS)</v>
      </c>
    </row>
    <row r="451" spans="2:15" x14ac:dyDescent="0.35">
      <c r="B451" s="10" t="e">
        <v>#N/A</v>
      </c>
      <c r="G451"/>
      <c r="J451" s="9" t="str">
        <f>AgencyPickList!A451</f>
        <v>M0331</v>
      </c>
      <c r="K451" s="9" t="str">
        <f>AgencyPickList!B451</f>
        <v>CGL Wirral IRS</v>
      </c>
      <c r="L451" s="9" t="str">
        <f>AgencyPickList!C451</f>
        <v>00EQ</v>
      </c>
      <c r="M451" s="9" t="str">
        <f>AgencyPickList!D451</f>
        <v>Cheshire East UA</v>
      </c>
      <c r="N451" s="9" t="str">
        <f>AgencyPickList!E451</f>
        <v>W</v>
      </c>
      <c r="O451" s="9" t="str">
        <f t="shared" ref="O451:O514" si="7">IF(AND(J451&lt;&gt;"",J451&lt;&gt;0),J451&amp;" : "&amp;K451,"")</f>
        <v>M0331 : CGL Wirral IRS</v>
      </c>
    </row>
    <row r="452" spans="2:15" x14ac:dyDescent="0.35">
      <c r="B452" s="10" t="e">
        <v>#N/A</v>
      </c>
      <c r="G452"/>
      <c r="J452" s="9" t="str">
        <f>AgencyPickList!A452</f>
        <v>M0359</v>
      </c>
      <c r="K452" s="9" t="str">
        <f>AgencyPickList!B452</f>
        <v>CGL Cheshire East YP</v>
      </c>
      <c r="L452" s="9" t="str">
        <f>AgencyPickList!C452</f>
        <v>00EQ</v>
      </c>
      <c r="M452" s="9" t="str">
        <f>AgencyPickList!D452</f>
        <v>Cheshire East UA</v>
      </c>
      <c r="N452" s="9" t="str">
        <f>AgencyPickList!E452</f>
        <v>W</v>
      </c>
      <c r="O452" s="9" t="str">
        <f t="shared" si="7"/>
        <v>M0359 : CGL Cheshire East YP</v>
      </c>
    </row>
    <row r="453" spans="2:15" x14ac:dyDescent="0.35">
      <c r="B453" s="10" t="e">
        <v>#N/A</v>
      </c>
      <c r="G453"/>
      <c r="J453" s="9" t="str">
        <f>AgencyPickList!A453</f>
        <v>M0360</v>
      </c>
      <c r="K453" s="9" t="str">
        <f>AgencyPickList!B453</f>
        <v>CGL Cheshire East Macclesfield</v>
      </c>
      <c r="L453" s="9" t="str">
        <f>AgencyPickList!C453</f>
        <v>00EQ</v>
      </c>
      <c r="M453" s="9" t="str">
        <f>AgencyPickList!D453</f>
        <v>Cheshire East UA</v>
      </c>
      <c r="N453" s="9" t="str">
        <f>AgencyPickList!E453</f>
        <v>W</v>
      </c>
      <c r="O453" s="9" t="str">
        <f t="shared" si="7"/>
        <v>M0360 : CGL Cheshire East Macclesfield</v>
      </c>
    </row>
    <row r="454" spans="2:15" x14ac:dyDescent="0.35">
      <c r="B454" s="10" t="e">
        <v>#N/A</v>
      </c>
      <c r="G454"/>
      <c r="J454" s="9" t="str">
        <f>AgencyPickList!A454</f>
        <v>M0361</v>
      </c>
      <c r="K454" s="9" t="str">
        <f>AgencyPickList!B454</f>
        <v>CGL Cheshire East Crewe</v>
      </c>
      <c r="L454" s="9" t="str">
        <f>AgencyPickList!C454</f>
        <v>00EQ</v>
      </c>
      <c r="M454" s="9" t="str">
        <f>AgencyPickList!D454</f>
        <v>Cheshire East UA</v>
      </c>
      <c r="N454" s="9" t="str">
        <f>AgencyPickList!E454</f>
        <v>W</v>
      </c>
      <c r="O454" s="9" t="str">
        <f t="shared" si="7"/>
        <v>M0361 : CGL Cheshire East Crewe</v>
      </c>
    </row>
    <row r="455" spans="2:15" x14ac:dyDescent="0.35">
      <c r="B455" s="10" t="e">
        <v>#N/A</v>
      </c>
      <c r="G455"/>
      <c r="J455" s="9" t="str">
        <f>AgencyPickList!A455</f>
        <v>M0375</v>
      </c>
      <c r="K455" s="9" t="str">
        <f>AgencyPickList!B455</f>
        <v>Cumbria Addictions Service (Humankind)</v>
      </c>
      <c r="L455" s="9" t="str">
        <f>AgencyPickList!C455</f>
        <v>00EQ</v>
      </c>
      <c r="M455" s="9" t="str">
        <f>AgencyPickList!D455</f>
        <v>Cheshire East UA</v>
      </c>
      <c r="N455" s="9" t="str">
        <f>AgencyPickList!E455</f>
        <v>W</v>
      </c>
      <c r="O455" s="9" t="str">
        <f t="shared" si="7"/>
        <v>M0375 : Cumbria Addictions Service (Humankind)</v>
      </c>
    </row>
    <row r="456" spans="2:15" x14ac:dyDescent="0.35">
      <c r="B456" s="10" t="e">
        <v>#N/A</v>
      </c>
      <c r="G456"/>
      <c r="J456" s="9" t="str">
        <f>AgencyPickList!A456</f>
        <v>R0479</v>
      </c>
      <c r="K456" s="9" t="str">
        <f>AgencyPickList!B456</f>
        <v>Staffordshire Inpatients</v>
      </c>
      <c r="L456" s="9" t="str">
        <f>AgencyPickList!C456</f>
        <v>00EQ</v>
      </c>
      <c r="M456" s="9" t="str">
        <f>AgencyPickList!D456</f>
        <v>Cheshire East UA</v>
      </c>
      <c r="N456" s="9" t="str">
        <f>AgencyPickList!E456</f>
        <v>R</v>
      </c>
      <c r="O456" s="9" t="str">
        <f t="shared" si="7"/>
        <v>R0479 : Staffordshire Inpatients</v>
      </c>
    </row>
    <row r="457" spans="2:15" x14ac:dyDescent="0.35">
      <c r="B457" s="10" t="e">
        <v>#N/A</v>
      </c>
      <c r="G457"/>
      <c r="J457" s="9" t="str">
        <f>AgencyPickList!A457</f>
        <v>R0512</v>
      </c>
      <c r="K457" s="9" t="str">
        <f>AgencyPickList!B457</f>
        <v>Humankind Staffordshire</v>
      </c>
      <c r="L457" s="9" t="str">
        <f>AgencyPickList!C457</f>
        <v>00EQ</v>
      </c>
      <c r="M457" s="9" t="str">
        <f>AgencyPickList!D457</f>
        <v>Cheshire East UA</v>
      </c>
      <c r="N457" s="9" t="str">
        <f>AgencyPickList!E457</f>
        <v>R</v>
      </c>
      <c r="O457" s="9" t="str">
        <f t="shared" si="7"/>
        <v>R0512 : Humankind Staffordshire</v>
      </c>
    </row>
    <row r="458" spans="2:15" x14ac:dyDescent="0.35">
      <c r="B458" s="10" t="e">
        <v>#N/A</v>
      </c>
      <c r="G458"/>
      <c r="J458" s="9" t="str">
        <f>AgencyPickList!A458</f>
        <v>R0518</v>
      </c>
      <c r="K458" s="9" t="str">
        <f>AgencyPickList!B458</f>
        <v>MPFT Adult - Staffordshire</v>
      </c>
      <c r="L458" s="9" t="str">
        <f>AgencyPickList!C458</f>
        <v>00EQ</v>
      </c>
      <c r="M458" s="9" t="str">
        <f>AgencyPickList!D458</f>
        <v>Cheshire East UA</v>
      </c>
      <c r="N458" s="9" t="str">
        <f>AgencyPickList!E458</f>
        <v>R</v>
      </c>
      <c r="O458" s="9" t="str">
        <f t="shared" si="7"/>
        <v>R0518 : MPFT Adult - Staffordshire</v>
      </c>
    </row>
    <row r="459" spans="2:15" x14ac:dyDescent="0.35">
      <c r="B459" s="10" t="e">
        <v>#N/A</v>
      </c>
      <c r="G459"/>
      <c r="J459" s="9" t="str">
        <f>AgencyPickList!A459</f>
        <v>T0005</v>
      </c>
      <c r="K459" s="9" t="str">
        <f>AgencyPickList!B459</f>
        <v>Derbyshire Recovery Partnership</v>
      </c>
      <c r="L459" s="9" t="str">
        <f>AgencyPickList!C459</f>
        <v>00EQ</v>
      </c>
      <c r="M459" s="9" t="str">
        <f>AgencyPickList!D459</f>
        <v>Cheshire East UA</v>
      </c>
      <c r="N459" s="9" t="str">
        <f>AgencyPickList!E459</f>
        <v>T</v>
      </c>
      <c r="O459" s="9" t="str">
        <f t="shared" si="7"/>
        <v>T0005 : Derbyshire Recovery Partnership</v>
      </c>
    </row>
    <row r="460" spans="2:15" x14ac:dyDescent="0.35">
      <c r="B460" s="10" t="e">
        <v>#N/A</v>
      </c>
      <c r="G460"/>
      <c r="J460" s="9" t="str">
        <f>AgencyPickList!A460</f>
        <v>U0577</v>
      </c>
      <c r="K460" s="9" t="str">
        <f>AgencyPickList!B460</f>
        <v>Doncaster Criminal Justice Service</v>
      </c>
      <c r="L460" s="9" t="str">
        <f>AgencyPickList!C460</f>
        <v>00EQ</v>
      </c>
      <c r="M460" s="9" t="str">
        <f>AgencyPickList!D460</f>
        <v>Cheshire East UA</v>
      </c>
      <c r="N460" s="9" t="str">
        <f>AgencyPickList!E460</f>
        <v>U</v>
      </c>
      <c r="O460" s="9" t="str">
        <f t="shared" si="7"/>
        <v>U0577 : Doncaster Criminal Justice Service</v>
      </c>
    </row>
    <row r="461" spans="2:15" x14ac:dyDescent="0.35">
      <c r="B461" s="10" t="e">
        <v>#N/A</v>
      </c>
      <c r="G461"/>
      <c r="J461" s="9" t="str">
        <f>AgencyPickList!A461</f>
        <v>W0017</v>
      </c>
      <c r="K461" s="9" t="str">
        <f>AgencyPickList!B461</f>
        <v>PENC Stockport CDT</v>
      </c>
      <c r="L461" s="9" t="str">
        <f>AgencyPickList!C461</f>
        <v>00EQ</v>
      </c>
      <c r="M461" s="9" t="str">
        <f>AgencyPickList!D461</f>
        <v>Cheshire East UA</v>
      </c>
      <c r="N461" s="9" t="str">
        <f>AgencyPickList!E461</f>
        <v>W</v>
      </c>
      <c r="O461" s="9" t="str">
        <f t="shared" si="7"/>
        <v>W0017 : PENC Stockport CDT</v>
      </c>
    </row>
    <row r="462" spans="2:15" x14ac:dyDescent="0.35">
      <c r="B462" s="10" t="e">
        <v>#N/A</v>
      </c>
      <c r="G462"/>
      <c r="J462" s="9" t="str">
        <f>AgencyPickList!A462</f>
        <v>M0022</v>
      </c>
      <c r="K462" s="9" t="str">
        <f>AgencyPickList!B462</f>
        <v>Kaleidoscope Birchwood</v>
      </c>
      <c r="L462" s="9" t="str">
        <f>AgencyPickList!C462</f>
        <v>00EW</v>
      </c>
      <c r="M462" s="9" t="str">
        <f>AgencyPickList!D462</f>
        <v>Cheshire West and Chester UA</v>
      </c>
      <c r="N462" s="9" t="str">
        <f>AgencyPickList!E462</f>
        <v>W</v>
      </c>
      <c r="O462" s="9" t="str">
        <f t="shared" si="7"/>
        <v>M0022 : Kaleidoscope Birchwood</v>
      </c>
    </row>
    <row r="463" spans="2:15" x14ac:dyDescent="0.35">
      <c r="B463" s="10" t="e">
        <v>#N/A</v>
      </c>
      <c r="G463"/>
      <c r="J463" s="9" t="str">
        <f>AgencyPickList!A463</f>
        <v>M0037</v>
      </c>
      <c r="K463" s="9" t="str">
        <f>AgencyPickList!B463</f>
        <v>Phoenix Futures Wirral Adult Services</v>
      </c>
      <c r="L463" s="9" t="str">
        <f>AgencyPickList!C463</f>
        <v>00EW</v>
      </c>
      <c r="M463" s="9" t="str">
        <f>AgencyPickList!D463</f>
        <v>Cheshire West and Chester UA</v>
      </c>
      <c r="N463" s="9" t="str">
        <f>AgencyPickList!E463</f>
        <v>W</v>
      </c>
      <c r="O463" s="9" t="str">
        <f t="shared" si="7"/>
        <v>M0037 : Phoenix Futures Wirral Adult Services</v>
      </c>
    </row>
    <row r="464" spans="2:15" x14ac:dyDescent="0.35">
      <c r="B464" s="10" t="e">
        <v>#N/A</v>
      </c>
      <c r="G464"/>
      <c r="J464" s="9" t="str">
        <f>AgencyPickList!A464</f>
        <v>M0309</v>
      </c>
      <c r="K464" s="9" t="str">
        <f>AgencyPickList!B464</f>
        <v>Cyngor Alcohol Information Service (CAIS)</v>
      </c>
      <c r="L464" s="9" t="str">
        <f>AgencyPickList!C464</f>
        <v>00EW</v>
      </c>
      <c r="M464" s="9" t="str">
        <f>AgencyPickList!D464</f>
        <v>Cheshire West and Chester UA</v>
      </c>
      <c r="N464" s="9" t="str">
        <f>AgencyPickList!E464</f>
        <v>W</v>
      </c>
      <c r="O464" s="9" t="str">
        <f t="shared" si="7"/>
        <v>M0309 : Cyngor Alcohol Information Service (CAIS)</v>
      </c>
    </row>
    <row r="465" spans="2:15" x14ac:dyDescent="0.35">
      <c r="B465" s="10" t="e">
        <v>#N/A</v>
      </c>
      <c r="G465"/>
      <c r="J465" s="9" t="str">
        <f>AgencyPickList!A465</f>
        <v>M0362</v>
      </c>
      <c r="K465" s="9" t="str">
        <f>AgencyPickList!B465</f>
        <v>Via - New Beginnings - Cheshire West &amp; Chester CH</v>
      </c>
      <c r="L465" s="9" t="str">
        <f>AgencyPickList!C465</f>
        <v>00EW</v>
      </c>
      <c r="M465" s="9" t="str">
        <f>AgencyPickList!D465</f>
        <v>Cheshire West and Chester UA</v>
      </c>
      <c r="N465" s="9" t="str">
        <f>AgencyPickList!E465</f>
        <v>W</v>
      </c>
      <c r="O465" s="9" t="str">
        <f t="shared" si="7"/>
        <v>M0362 : Via - New Beginnings - Cheshire West &amp; Chester CH</v>
      </c>
    </row>
    <row r="466" spans="2:15" x14ac:dyDescent="0.35">
      <c r="B466" s="10" t="e">
        <v>#N/A</v>
      </c>
      <c r="G466"/>
      <c r="J466" s="9" t="str">
        <f>AgencyPickList!A466</f>
        <v>M0363</v>
      </c>
      <c r="K466" s="9" t="str">
        <f>AgencyPickList!B466</f>
        <v>Via - New Beginnings - Cheshire West &amp; Chester EP</v>
      </c>
      <c r="L466" s="9" t="str">
        <f>AgencyPickList!C466</f>
        <v>00EW</v>
      </c>
      <c r="M466" s="9" t="str">
        <f>AgencyPickList!D466</f>
        <v>Cheshire West and Chester UA</v>
      </c>
      <c r="N466" s="9" t="str">
        <f>AgencyPickList!E466</f>
        <v>W</v>
      </c>
      <c r="O466" s="9" t="str">
        <f t="shared" si="7"/>
        <v>M0363 : Via - New Beginnings - Cheshire West &amp; Chester EP</v>
      </c>
    </row>
    <row r="467" spans="2:15" x14ac:dyDescent="0.35">
      <c r="B467" s="10" t="e">
        <v>#N/A</v>
      </c>
      <c r="G467"/>
      <c r="J467" s="9" t="str">
        <f>AgencyPickList!A467</f>
        <v>M0364</v>
      </c>
      <c r="K467" s="9" t="str">
        <f>AgencyPickList!B467</f>
        <v>Via - New Beginnings - Cheshire West &amp; Chester NW</v>
      </c>
      <c r="L467" s="9" t="str">
        <f>AgencyPickList!C467</f>
        <v>00EW</v>
      </c>
      <c r="M467" s="9" t="str">
        <f>AgencyPickList!D467</f>
        <v>Cheshire West and Chester UA</v>
      </c>
      <c r="N467" s="9" t="str">
        <f>AgencyPickList!E467</f>
        <v>W</v>
      </c>
      <c r="O467" s="9" t="str">
        <f t="shared" si="7"/>
        <v>M0364 : Via - New Beginnings - Cheshire West &amp; Chester NW</v>
      </c>
    </row>
    <row r="468" spans="2:15" x14ac:dyDescent="0.35">
      <c r="B468" s="10" t="e">
        <v>#N/A</v>
      </c>
      <c r="G468"/>
      <c r="J468" s="9" t="str">
        <f>AgencyPickList!A468</f>
        <v>M0375</v>
      </c>
      <c r="K468" s="9" t="str">
        <f>AgencyPickList!B468</f>
        <v>Cumbria Addictions Service (Humankind)</v>
      </c>
      <c r="L468" s="9" t="str">
        <f>AgencyPickList!C468</f>
        <v>00EW</v>
      </c>
      <c r="M468" s="9" t="str">
        <f>AgencyPickList!D468</f>
        <v>Cheshire West and Chester UA</v>
      </c>
      <c r="N468" s="9" t="str">
        <f>AgencyPickList!E468</f>
        <v>W</v>
      </c>
      <c r="O468" s="9" t="str">
        <f t="shared" si="7"/>
        <v>M0375 : Cumbria Addictions Service (Humankind)</v>
      </c>
    </row>
    <row r="469" spans="2:15" x14ac:dyDescent="0.35">
      <c r="B469" s="10" t="e">
        <v>#N/A</v>
      </c>
      <c r="G469"/>
      <c r="J469" s="9" t="str">
        <f>AgencyPickList!A469</f>
        <v>R0512</v>
      </c>
      <c r="K469" s="9" t="str">
        <f>AgencyPickList!B469</f>
        <v>Humankind Staffordshire</v>
      </c>
      <c r="L469" s="9" t="str">
        <f>AgencyPickList!C469</f>
        <v>00EW</v>
      </c>
      <c r="M469" s="9" t="str">
        <f>AgencyPickList!D469</f>
        <v>Cheshire West and Chester UA</v>
      </c>
      <c r="N469" s="9" t="str">
        <f>AgencyPickList!E469</f>
        <v>R</v>
      </c>
      <c r="O469" s="9" t="str">
        <f t="shared" si="7"/>
        <v>R0512 : Humankind Staffordshire</v>
      </c>
    </row>
    <row r="470" spans="2:15" x14ac:dyDescent="0.35">
      <c r="B470" s="10" t="e">
        <v>#N/A</v>
      </c>
      <c r="G470"/>
      <c r="J470" s="9" t="str">
        <f>AgencyPickList!A470</f>
        <v>SD303</v>
      </c>
      <c r="K470" s="9" t="str">
        <f>AgencyPickList!B470</f>
        <v>BOSENCE FARM COMMUNITY LTD</v>
      </c>
      <c r="L470" s="9" t="str">
        <f>AgencyPickList!C470</f>
        <v>00EW</v>
      </c>
      <c r="M470" s="9" t="str">
        <f>AgencyPickList!D470</f>
        <v>Cheshire West and Chester UA</v>
      </c>
      <c r="N470" s="9" t="str">
        <f>AgencyPickList!E470</f>
        <v>S</v>
      </c>
      <c r="O470" s="9" t="str">
        <f t="shared" si="7"/>
        <v>SD303 : BOSENCE FARM COMMUNITY LTD</v>
      </c>
    </row>
    <row r="471" spans="2:15" x14ac:dyDescent="0.35">
      <c r="B471" s="10" t="e">
        <v>#N/A</v>
      </c>
      <c r="G471"/>
      <c r="J471" s="9" t="str">
        <f>AgencyPickList!A471</f>
        <v>SL205</v>
      </c>
      <c r="K471" s="9" t="str">
        <f>AgencyPickList!B471</f>
        <v>PostScript360</v>
      </c>
      <c r="L471" s="9" t="str">
        <f>AgencyPickList!C471</f>
        <v>00EW</v>
      </c>
      <c r="M471" s="9" t="str">
        <f>AgencyPickList!D471</f>
        <v>Cheshire West and Chester UA</v>
      </c>
      <c r="N471" s="9" t="str">
        <f>AgencyPickList!E471</f>
        <v>S</v>
      </c>
      <c r="O471" s="9" t="str">
        <f t="shared" si="7"/>
        <v>SL205 : PostScript360</v>
      </c>
    </row>
    <row r="472" spans="2:15" x14ac:dyDescent="0.35">
      <c r="B472" s="10" t="e">
        <v>#N/A</v>
      </c>
      <c r="G472"/>
      <c r="J472" s="9" t="str">
        <f>AgencyPickList!A472</f>
        <v>W0444</v>
      </c>
      <c r="K472" s="9" t="str">
        <f>AgencyPickList!B472</f>
        <v>Turning Point Smithfield Detox</v>
      </c>
      <c r="L472" s="9" t="str">
        <f>AgencyPickList!C472</f>
        <v>00EW</v>
      </c>
      <c r="M472" s="9" t="str">
        <f>AgencyPickList!D472</f>
        <v>Cheshire West and Chester UA</v>
      </c>
      <c r="N472" s="9" t="str">
        <f>AgencyPickList!E472</f>
        <v>W</v>
      </c>
      <c r="O472" s="9" t="str">
        <f t="shared" si="7"/>
        <v>W0444 : Turning Point Smithfield Detox</v>
      </c>
    </row>
    <row r="473" spans="2:15" x14ac:dyDescent="0.35">
      <c r="B473" s="10" t="e">
        <v>#N/A</v>
      </c>
      <c r="G473"/>
      <c r="J473" s="9" t="str">
        <f>AgencyPickList!A473</f>
        <v>L1303</v>
      </c>
      <c r="K473" s="9" t="str">
        <f>AgencyPickList!B473</f>
        <v>City and Hackney Recovery Service</v>
      </c>
      <c r="L473" s="9" t="str">
        <f>AgencyPickList!C473</f>
        <v>H05B</v>
      </c>
      <c r="M473" s="9" t="str">
        <f>AgencyPickList!D473</f>
        <v>City of London</v>
      </c>
      <c r="N473" s="9" t="str">
        <f>AgencyPickList!E473</f>
        <v>L</v>
      </c>
      <c r="O473" s="9" t="str">
        <f t="shared" si="7"/>
        <v>L1303 : City and Hackney Recovery Service</v>
      </c>
    </row>
    <row r="474" spans="2:15" x14ac:dyDescent="0.35">
      <c r="B474" s="10" t="e">
        <v>#N/A</v>
      </c>
      <c r="G474"/>
      <c r="J474" s="9" t="str">
        <f>AgencyPickList!A474</f>
        <v>L1308</v>
      </c>
      <c r="K474" s="9" t="str">
        <f>AgencyPickList!B474</f>
        <v>Guy's and St Thomas' NHS Foundation Trust Inpatient Detox Unit</v>
      </c>
      <c r="L474" s="9" t="str">
        <f>AgencyPickList!C474</f>
        <v>H05B</v>
      </c>
      <c r="M474" s="9" t="str">
        <f>AgencyPickList!D474</f>
        <v>City of London</v>
      </c>
      <c r="N474" s="9" t="str">
        <f>AgencyPickList!E474</f>
        <v>L</v>
      </c>
      <c r="O474" s="9" t="str">
        <f t="shared" si="7"/>
        <v>L1308 : Guy's and St Thomas' NHS Foundation Trust Inpatient Detox Unit</v>
      </c>
    </row>
    <row r="475" spans="2:15" x14ac:dyDescent="0.35">
      <c r="B475" s="10" t="e">
        <v>#N/A</v>
      </c>
      <c r="G475"/>
      <c r="J475" s="9" t="str">
        <f>AgencyPickList!A475</f>
        <v>SD303</v>
      </c>
      <c r="K475" s="9" t="str">
        <f>AgencyPickList!B475</f>
        <v>BOSENCE FARM COMMUNITY LTD</v>
      </c>
      <c r="L475" s="9" t="str">
        <f>AgencyPickList!C475</f>
        <v>H05B</v>
      </c>
      <c r="M475" s="9" t="str">
        <f>AgencyPickList!D475</f>
        <v>City of London</v>
      </c>
      <c r="N475" s="9" t="str">
        <f>AgencyPickList!E475</f>
        <v>S</v>
      </c>
      <c r="O475" s="9" t="str">
        <f t="shared" si="7"/>
        <v>SD303 : BOSENCE FARM COMMUNITY LTD</v>
      </c>
    </row>
    <row r="476" spans="2:15" x14ac:dyDescent="0.35">
      <c r="B476" s="10" t="e">
        <v>#N/A</v>
      </c>
      <c r="G476"/>
      <c r="J476" s="9" t="str">
        <f>AgencyPickList!A476</f>
        <v>U0321</v>
      </c>
      <c r="K476" s="9" t="str">
        <f>AgencyPickList!B476</f>
        <v>Forward Trust The Bridges Hull</v>
      </c>
      <c r="L476" s="9" t="str">
        <f>AgencyPickList!C476</f>
        <v>H05B</v>
      </c>
      <c r="M476" s="9" t="str">
        <f>AgencyPickList!D476</f>
        <v>City of London</v>
      </c>
      <c r="N476" s="9" t="str">
        <f>AgencyPickList!E476</f>
        <v>U</v>
      </c>
      <c r="O476" s="9" t="str">
        <f t="shared" si="7"/>
        <v>U0321 : Forward Trust The Bridges Hull</v>
      </c>
    </row>
    <row r="477" spans="2:15" x14ac:dyDescent="0.35">
      <c r="B477" s="10" t="e">
        <v>#N/A</v>
      </c>
      <c r="G477"/>
      <c r="J477" s="9" t="str">
        <f>AgencyPickList!A477</f>
        <v>N1016</v>
      </c>
      <c r="K477" s="9" t="str">
        <f>AgencyPickList!B477</f>
        <v>Newcastle Treatment and Recovery - Adult</v>
      </c>
      <c r="L477" s="9" t="str">
        <f>AgencyPickList!C477</f>
        <v>K13B</v>
      </c>
      <c r="M477" s="9" t="str">
        <f>AgencyPickList!D477</f>
        <v>Cornwall &amp; Isles of Scilly</v>
      </c>
      <c r="N477" s="9" t="str">
        <f>AgencyPickList!E477</f>
        <v>N</v>
      </c>
      <c r="O477" s="9" t="str">
        <f t="shared" si="7"/>
        <v>N1016 : Newcastle Treatment and Recovery - Adult</v>
      </c>
    </row>
    <row r="478" spans="2:15" x14ac:dyDescent="0.35">
      <c r="B478" s="10" t="e">
        <v>#N/A</v>
      </c>
      <c r="G478"/>
      <c r="J478" s="9" t="str">
        <f>AgencyPickList!A478</f>
        <v>P1076</v>
      </c>
      <c r="K478" s="9" t="str">
        <f>AgencyPickList!B478</f>
        <v>Oxfordshire Roads to Recovery</v>
      </c>
      <c r="L478" s="9" t="str">
        <f>AgencyPickList!C478</f>
        <v>K13B</v>
      </c>
      <c r="M478" s="9" t="str">
        <f>AgencyPickList!D478</f>
        <v>Cornwall &amp; Isles of Scilly</v>
      </c>
      <c r="N478" s="9" t="str">
        <f>AgencyPickList!E478</f>
        <v>P</v>
      </c>
      <c r="O478" s="9" t="str">
        <f t="shared" si="7"/>
        <v>P1076 : Oxfordshire Roads to Recovery</v>
      </c>
    </row>
    <row r="479" spans="2:15" x14ac:dyDescent="0.35">
      <c r="B479" s="10" t="e">
        <v>#N/A</v>
      </c>
      <c r="G479"/>
      <c r="J479" s="9" t="str">
        <f>AgencyPickList!A479</f>
        <v>SD208</v>
      </c>
      <c r="K479" s="9" t="str">
        <f>AgencyPickList!B479</f>
        <v>We Are With You Cornwall Adults</v>
      </c>
      <c r="L479" s="9" t="str">
        <f>AgencyPickList!C479</f>
        <v>K13B</v>
      </c>
      <c r="M479" s="9" t="str">
        <f>AgencyPickList!D479</f>
        <v>Cornwall &amp; Isles of Scilly</v>
      </c>
      <c r="N479" s="9" t="str">
        <f>AgencyPickList!E479</f>
        <v>S</v>
      </c>
      <c r="O479" s="9" t="str">
        <f t="shared" si="7"/>
        <v>SD208 : We Are With You Cornwall Adults</v>
      </c>
    </row>
    <row r="480" spans="2:15" x14ac:dyDescent="0.35">
      <c r="B480" s="10" t="e">
        <v>#N/A</v>
      </c>
      <c r="G480"/>
      <c r="J480" s="9" t="str">
        <f>AgencyPickList!A480</f>
        <v>SD301</v>
      </c>
      <c r="K480" s="9" t="str">
        <f>AgencyPickList!B480</f>
        <v>We Are With You Chy</v>
      </c>
      <c r="L480" s="9" t="str">
        <f>AgencyPickList!C480</f>
        <v>K13B</v>
      </c>
      <c r="M480" s="9" t="str">
        <f>AgencyPickList!D480</f>
        <v>Cornwall &amp; Isles of Scilly</v>
      </c>
      <c r="N480" s="9" t="str">
        <f>AgencyPickList!E480</f>
        <v>S</v>
      </c>
      <c r="O480" s="9" t="str">
        <f t="shared" si="7"/>
        <v>SD301 : We Are With You Chy</v>
      </c>
    </row>
    <row r="481" spans="2:15" x14ac:dyDescent="0.35">
      <c r="B481" s="10" t="e">
        <v>#N/A</v>
      </c>
      <c r="G481"/>
      <c r="J481" s="9" t="str">
        <f>AgencyPickList!A481</f>
        <v>SD303</v>
      </c>
      <c r="K481" s="9" t="str">
        <f>AgencyPickList!B481</f>
        <v>BOSENCE FARM COMMUNITY LTD</v>
      </c>
      <c r="L481" s="9" t="str">
        <f>AgencyPickList!C481</f>
        <v>K13B</v>
      </c>
      <c r="M481" s="9" t="str">
        <f>AgencyPickList!D481</f>
        <v>Cornwall &amp; Isles of Scilly</v>
      </c>
      <c r="N481" s="9" t="str">
        <f>AgencyPickList!E481</f>
        <v>S</v>
      </c>
      <c r="O481" s="9" t="str">
        <f t="shared" si="7"/>
        <v>SD303 : BOSENCE FARM COMMUNITY LTD</v>
      </c>
    </row>
    <row r="482" spans="2:15" x14ac:dyDescent="0.35">
      <c r="B482" s="10" t="e">
        <v>#N/A</v>
      </c>
      <c r="G482"/>
      <c r="J482" s="9" t="str">
        <f>AgencyPickList!A482</f>
        <v>SD504</v>
      </c>
      <c r="K482" s="9" t="str">
        <f>AgencyPickList!B482</f>
        <v>We Are With You - YZUP</v>
      </c>
      <c r="L482" s="9" t="str">
        <f>AgencyPickList!C482</f>
        <v>K13B</v>
      </c>
      <c r="M482" s="9" t="str">
        <f>AgencyPickList!D482</f>
        <v>Cornwall &amp; Isles of Scilly</v>
      </c>
      <c r="N482" s="9" t="str">
        <f>AgencyPickList!E482</f>
        <v>S</v>
      </c>
      <c r="O482" s="9" t="str">
        <f t="shared" si="7"/>
        <v>SD504 : We Are With You - YZUP</v>
      </c>
    </row>
    <row r="483" spans="2:15" x14ac:dyDescent="0.35">
      <c r="B483" s="10" t="e">
        <v>#N/A</v>
      </c>
      <c r="G483"/>
      <c r="J483" s="9" t="str">
        <f>AgencyPickList!A483</f>
        <v>SE222</v>
      </c>
      <c r="K483" s="9" t="str">
        <f>AgencyPickList!B483</f>
        <v>Together</v>
      </c>
      <c r="L483" s="9" t="str">
        <f>AgencyPickList!C483</f>
        <v>K13B</v>
      </c>
      <c r="M483" s="9" t="str">
        <f>AgencyPickList!D483</f>
        <v>Cornwall &amp; Isles of Scilly</v>
      </c>
      <c r="N483" s="9" t="str">
        <f>AgencyPickList!E483</f>
        <v>S</v>
      </c>
      <c r="O483" s="9" t="str">
        <f t="shared" si="7"/>
        <v>SE222 : Together</v>
      </c>
    </row>
    <row r="484" spans="2:15" x14ac:dyDescent="0.35">
      <c r="B484" s="10" t="e">
        <v>#N/A</v>
      </c>
      <c r="G484"/>
      <c r="J484" s="9" t="str">
        <f>AgencyPickList!A484</f>
        <v>SG309</v>
      </c>
      <c r="K484" s="9" t="str">
        <f>AgencyPickList!B484</f>
        <v>THE NELSON TRUST</v>
      </c>
      <c r="L484" s="9" t="str">
        <f>AgencyPickList!C484</f>
        <v>K13B</v>
      </c>
      <c r="M484" s="9" t="str">
        <f>AgencyPickList!D484</f>
        <v>Cornwall &amp; Isles of Scilly</v>
      </c>
      <c r="N484" s="9" t="str">
        <f>AgencyPickList!E484</f>
        <v>S</v>
      </c>
      <c r="O484" s="9" t="str">
        <f t="shared" si="7"/>
        <v>SG309 : THE NELSON TRUST</v>
      </c>
    </row>
    <row r="485" spans="2:15" x14ac:dyDescent="0.35">
      <c r="B485" s="10" t="e">
        <v>#N/A</v>
      </c>
      <c r="G485"/>
      <c r="J485" s="9" t="str">
        <f>AgencyPickList!A485</f>
        <v>SH204</v>
      </c>
      <c r="K485" s="9" t="str">
        <f>AgencyPickList!B485</f>
        <v>Harbour Drug &amp; Alcohol Services</v>
      </c>
      <c r="L485" s="9" t="str">
        <f>AgencyPickList!C485</f>
        <v>K13B</v>
      </c>
      <c r="M485" s="9" t="str">
        <f>AgencyPickList!D485</f>
        <v>Cornwall &amp; Isles of Scilly</v>
      </c>
      <c r="N485" s="9" t="str">
        <f>AgencyPickList!E485</f>
        <v>S</v>
      </c>
      <c r="O485" s="9" t="str">
        <f t="shared" si="7"/>
        <v>SH204 : Harbour Drug &amp; Alcohol Services</v>
      </c>
    </row>
    <row r="486" spans="2:15" x14ac:dyDescent="0.35">
      <c r="B486" s="10" t="e">
        <v>#N/A</v>
      </c>
      <c r="G486"/>
      <c r="J486" s="9" t="str">
        <f>AgencyPickList!A486</f>
        <v>SH307</v>
      </c>
      <c r="K486" s="9" t="str">
        <f>AgencyPickList!B486</f>
        <v>Jasmine Mother's Recovery (Trevi)</v>
      </c>
      <c r="L486" s="9" t="str">
        <f>AgencyPickList!C486</f>
        <v>K13B</v>
      </c>
      <c r="M486" s="9" t="str">
        <f>AgencyPickList!D486</f>
        <v>Cornwall &amp; Isles of Scilly</v>
      </c>
      <c r="N486" s="9" t="str">
        <f>AgencyPickList!E486</f>
        <v>S</v>
      </c>
      <c r="O486" s="9" t="str">
        <f t="shared" si="7"/>
        <v>SH307 : Jasmine Mother's Recovery (Trevi)</v>
      </c>
    </row>
    <row r="487" spans="2:15" x14ac:dyDescent="0.35">
      <c r="B487" s="10" t="e">
        <v>#N/A</v>
      </c>
      <c r="G487"/>
      <c r="J487" s="9" t="str">
        <f>AgencyPickList!A487</f>
        <v>SJ308</v>
      </c>
      <c r="K487" s="9" t="str">
        <f>AgencyPickList!B487</f>
        <v>Sefton Park</v>
      </c>
      <c r="L487" s="9" t="str">
        <f>AgencyPickList!C487</f>
        <v>K13B</v>
      </c>
      <c r="M487" s="9" t="str">
        <f>AgencyPickList!D487</f>
        <v>Cornwall &amp; Isles of Scilly</v>
      </c>
      <c r="N487" s="9" t="str">
        <f>AgencyPickList!E487</f>
        <v>S</v>
      </c>
      <c r="O487" s="9" t="str">
        <f t="shared" si="7"/>
        <v>SJ308 : Sefton Park</v>
      </c>
    </row>
    <row r="488" spans="2:15" x14ac:dyDescent="0.35">
      <c r="B488" s="10" t="e">
        <v>#N/A</v>
      </c>
      <c r="G488"/>
      <c r="J488" s="9" t="str">
        <f>AgencyPickList!A488</f>
        <v>SK317</v>
      </c>
      <c r="K488" s="9" t="str">
        <f>AgencyPickList!B488</f>
        <v>Somewhere House</v>
      </c>
      <c r="L488" s="9" t="str">
        <f>AgencyPickList!C488</f>
        <v>K13B</v>
      </c>
      <c r="M488" s="9" t="str">
        <f>AgencyPickList!D488</f>
        <v>Cornwall &amp; Isles of Scilly</v>
      </c>
      <c r="N488" s="9" t="str">
        <f>AgencyPickList!E488</f>
        <v>S</v>
      </c>
      <c r="O488" s="9" t="str">
        <f t="shared" si="7"/>
        <v>SK317 : Somewhere House</v>
      </c>
    </row>
    <row r="489" spans="2:15" x14ac:dyDescent="0.35">
      <c r="B489" s="10" t="e">
        <v>#N/A</v>
      </c>
      <c r="G489"/>
      <c r="J489" s="9" t="str">
        <f>AgencyPickList!A489</f>
        <v>SO203</v>
      </c>
      <c r="K489" s="9" t="str">
        <f>AgencyPickList!B489</f>
        <v>Forward Trust - Clouds House</v>
      </c>
      <c r="L489" s="9" t="str">
        <f>AgencyPickList!C489</f>
        <v>K13B</v>
      </c>
      <c r="M489" s="9" t="str">
        <f>AgencyPickList!D489</f>
        <v>Cornwall &amp; Isles of Scilly</v>
      </c>
      <c r="N489" s="9" t="str">
        <f>AgencyPickList!E489</f>
        <v>S</v>
      </c>
      <c r="O489" s="9" t="str">
        <f t="shared" si="7"/>
        <v>SO203 : Forward Trust - Clouds House</v>
      </c>
    </row>
    <row r="490" spans="2:15" x14ac:dyDescent="0.35">
      <c r="B490" s="10" t="e">
        <v>#N/A</v>
      </c>
      <c r="G490"/>
      <c r="J490" s="9" t="str">
        <f>AgencyPickList!A490</f>
        <v>T0005</v>
      </c>
      <c r="K490" s="9" t="str">
        <f>AgencyPickList!B490</f>
        <v>Derbyshire Recovery Partnership</v>
      </c>
      <c r="L490" s="9" t="str">
        <f>AgencyPickList!C490</f>
        <v>K13B</v>
      </c>
      <c r="M490" s="9" t="str">
        <f>AgencyPickList!D490</f>
        <v>Cornwall &amp; Isles of Scilly</v>
      </c>
      <c r="N490" s="9" t="str">
        <f>AgencyPickList!E490</f>
        <v>T</v>
      </c>
      <c r="O490" s="9" t="str">
        <f t="shared" si="7"/>
        <v>T0005 : Derbyshire Recovery Partnership</v>
      </c>
    </row>
    <row r="491" spans="2:15" x14ac:dyDescent="0.35">
      <c r="B491" s="10" t="e">
        <v>#N/A</v>
      </c>
      <c r="G491"/>
      <c r="J491" s="9" t="str">
        <f>AgencyPickList!A491</f>
        <v>T1221</v>
      </c>
      <c r="K491" s="9" t="str">
        <f>AgencyPickList!B491</f>
        <v>Turning Point Leicestershire and Rutland Adult</v>
      </c>
      <c r="L491" s="9" t="str">
        <f>AgencyPickList!C491</f>
        <v>K13B</v>
      </c>
      <c r="M491" s="9" t="str">
        <f>AgencyPickList!D491</f>
        <v>Cornwall &amp; Isles of Scilly</v>
      </c>
      <c r="N491" s="9" t="str">
        <f>AgencyPickList!E491</f>
        <v>T</v>
      </c>
      <c r="O491" s="9" t="str">
        <f t="shared" si="7"/>
        <v>T1221 : Turning Point Leicestershire and Rutland Adult</v>
      </c>
    </row>
    <row r="492" spans="2:15" x14ac:dyDescent="0.35">
      <c r="B492" s="10" t="e">
        <v>#N/A</v>
      </c>
      <c r="G492"/>
      <c r="J492" s="9" t="str">
        <f>AgencyPickList!A492</f>
        <v>U0489</v>
      </c>
      <c r="K492" s="9" t="str">
        <f>AgencyPickList!B492</f>
        <v>Forward Leeds Adult (Humankind)</v>
      </c>
      <c r="L492" s="9" t="str">
        <f>AgencyPickList!C492</f>
        <v>K13B</v>
      </c>
      <c r="M492" s="9" t="str">
        <f>AgencyPickList!D492</f>
        <v>Cornwall &amp; Isles of Scilly</v>
      </c>
      <c r="N492" s="9" t="str">
        <f>AgencyPickList!E492</f>
        <v>U</v>
      </c>
      <c r="O492" s="9" t="str">
        <f t="shared" si="7"/>
        <v>U0489 : Forward Leeds Adult (Humankind)</v>
      </c>
    </row>
    <row r="493" spans="2:15" x14ac:dyDescent="0.35">
      <c r="B493" s="10" t="e">
        <v>#N/A</v>
      </c>
      <c r="G493"/>
      <c r="J493" s="9" t="str">
        <f>AgencyPickList!A493</f>
        <v>L1303</v>
      </c>
      <c r="K493" s="9" t="str">
        <f>AgencyPickList!B493</f>
        <v>City and Hackney Recovery Service</v>
      </c>
      <c r="L493" s="9" t="str">
        <f>AgencyPickList!C493</f>
        <v>A02B</v>
      </c>
      <c r="M493" s="9" t="str">
        <f>AgencyPickList!D493</f>
        <v>County Durham</v>
      </c>
      <c r="N493" s="9" t="str">
        <f>AgencyPickList!E493</f>
        <v>L</v>
      </c>
      <c r="O493" s="9" t="str">
        <f t="shared" si="7"/>
        <v>L1303 : City and Hackney Recovery Service</v>
      </c>
    </row>
    <row r="494" spans="2:15" x14ac:dyDescent="0.35">
      <c r="B494" s="10" t="e">
        <v>#N/A</v>
      </c>
      <c r="G494"/>
      <c r="J494" s="9" t="str">
        <f>AgencyPickList!A494</f>
        <v>M0051</v>
      </c>
      <c r="K494" s="9" t="str">
        <f>AgencyPickList!B494</f>
        <v>Littledale Hall</v>
      </c>
      <c r="L494" s="9" t="str">
        <f>AgencyPickList!C494</f>
        <v>A02B</v>
      </c>
      <c r="M494" s="9" t="str">
        <f>AgencyPickList!D494</f>
        <v>County Durham</v>
      </c>
      <c r="N494" s="9" t="str">
        <f>AgencyPickList!E494</f>
        <v>W</v>
      </c>
      <c r="O494" s="9" t="str">
        <f t="shared" si="7"/>
        <v>M0051 : Littledale Hall</v>
      </c>
    </row>
    <row r="495" spans="2:15" x14ac:dyDescent="0.35">
      <c r="B495" s="10" t="e">
        <v>#N/A</v>
      </c>
      <c r="G495"/>
      <c r="J495" s="9" t="str">
        <f>AgencyPickList!A495</f>
        <v>M0189</v>
      </c>
      <c r="K495" s="9" t="str">
        <f>AgencyPickList!B495</f>
        <v>OASIS Recovery Communities Runcorn</v>
      </c>
      <c r="L495" s="9" t="str">
        <f>AgencyPickList!C495</f>
        <v>A02B</v>
      </c>
      <c r="M495" s="9" t="str">
        <f>AgencyPickList!D495</f>
        <v>County Durham</v>
      </c>
      <c r="N495" s="9" t="str">
        <f>AgencyPickList!E495</f>
        <v>W</v>
      </c>
      <c r="O495" s="9" t="str">
        <f t="shared" si="7"/>
        <v>M0189 : OASIS Recovery Communities Runcorn</v>
      </c>
    </row>
    <row r="496" spans="2:15" x14ac:dyDescent="0.35">
      <c r="B496" s="10" t="e">
        <v>#N/A</v>
      </c>
      <c r="G496"/>
      <c r="J496" s="9" t="str">
        <f>AgencyPickList!A496</f>
        <v>M0309</v>
      </c>
      <c r="K496" s="9" t="str">
        <f>AgencyPickList!B496</f>
        <v>Cyngor Alcohol Information Service (CAIS)</v>
      </c>
      <c r="L496" s="9" t="str">
        <f>AgencyPickList!C496</f>
        <v>A02B</v>
      </c>
      <c r="M496" s="9" t="str">
        <f>AgencyPickList!D496</f>
        <v>County Durham</v>
      </c>
      <c r="N496" s="9" t="str">
        <f>AgencyPickList!E496</f>
        <v>W</v>
      </c>
      <c r="O496" s="9" t="str">
        <f t="shared" si="7"/>
        <v>M0309 : Cyngor Alcohol Information Service (CAIS)</v>
      </c>
    </row>
    <row r="497" spans="2:15" x14ac:dyDescent="0.35">
      <c r="B497" s="10" t="e">
        <v>#N/A</v>
      </c>
      <c r="G497"/>
      <c r="J497" s="9" t="str">
        <f>AgencyPickList!A497</f>
        <v>M0357</v>
      </c>
      <c r="K497" s="9" t="str">
        <f>AgencyPickList!B497</f>
        <v>Parkland Place Lancashire</v>
      </c>
      <c r="L497" s="9" t="str">
        <f>AgencyPickList!C497</f>
        <v>A02B</v>
      </c>
      <c r="M497" s="9" t="str">
        <f>AgencyPickList!D497</f>
        <v>County Durham</v>
      </c>
      <c r="N497" s="9" t="str">
        <f>AgencyPickList!E497</f>
        <v>W</v>
      </c>
      <c r="O497" s="9" t="str">
        <f t="shared" si="7"/>
        <v>M0357 : Parkland Place Lancashire</v>
      </c>
    </row>
    <row r="498" spans="2:15" x14ac:dyDescent="0.35">
      <c r="B498" s="10" t="e">
        <v>#N/A</v>
      </c>
      <c r="G498"/>
      <c r="J498" s="9" t="str">
        <f>AgencyPickList!A498</f>
        <v>M0375</v>
      </c>
      <c r="K498" s="9" t="str">
        <f>AgencyPickList!B498</f>
        <v>Cumbria Addictions Service (Humankind)</v>
      </c>
      <c r="L498" s="9" t="str">
        <f>AgencyPickList!C498</f>
        <v>A02B</v>
      </c>
      <c r="M498" s="9" t="str">
        <f>AgencyPickList!D498</f>
        <v>County Durham</v>
      </c>
      <c r="N498" s="9" t="str">
        <f>AgencyPickList!E498</f>
        <v>W</v>
      </c>
      <c r="O498" s="9" t="str">
        <f t="shared" si="7"/>
        <v>M0375 : Cumbria Addictions Service (Humankind)</v>
      </c>
    </row>
    <row r="499" spans="2:15" x14ac:dyDescent="0.35">
      <c r="B499" s="10" t="e">
        <v>#N/A</v>
      </c>
      <c r="G499"/>
      <c r="J499" s="9" t="str">
        <f>AgencyPickList!A499</f>
        <v>N0932</v>
      </c>
      <c r="K499" s="9" t="str">
        <f>AgencyPickList!B499</f>
        <v>CGL Stockton Recovery Service</v>
      </c>
      <c r="L499" s="9" t="str">
        <f>AgencyPickList!C499</f>
        <v>A02B</v>
      </c>
      <c r="M499" s="9" t="str">
        <f>AgencyPickList!D499</f>
        <v>County Durham</v>
      </c>
      <c r="N499" s="9" t="str">
        <f>AgencyPickList!E499</f>
        <v>N</v>
      </c>
      <c r="O499" s="9" t="str">
        <f t="shared" si="7"/>
        <v>N0932 : CGL Stockton Recovery Service</v>
      </c>
    </row>
    <row r="500" spans="2:15" x14ac:dyDescent="0.35">
      <c r="B500" s="10" t="e">
        <v>#N/A</v>
      </c>
      <c r="G500"/>
      <c r="J500" s="9" t="str">
        <f>AgencyPickList!A500</f>
        <v>N0988</v>
      </c>
      <c r="K500" s="9" t="str">
        <f>AgencyPickList!B500</f>
        <v>CGL Gateshead Recovery Partnership</v>
      </c>
      <c r="L500" s="9" t="str">
        <f>AgencyPickList!C500</f>
        <v>A02B</v>
      </c>
      <c r="M500" s="9" t="str">
        <f>AgencyPickList!D500</f>
        <v>County Durham</v>
      </c>
      <c r="N500" s="9" t="str">
        <f>AgencyPickList!E500</f>
        <v>N</v>
      </c>
      <c r="O500" s="9" t="str">
        <f t="shared" si="7"/>
        <v>N0988 : CGL Gateshead Recovery Partnership</v>
      </c>
    </row>
    <row r="501" spans="2:15" x14ac:dyDescent="0.35">
      <c r="B501" s="10" t="e">
        <v>#N/A</v>
      </c>
      <c r="G501"/>
      <c r="J501" s="9" t="str">
        <f>AgencyPickList!A501</f>
        <v>N1005</v>
      </c>
      <c r="K501" s="9" t="str">
        <f>AgencyPickList!B501</f>
        <v>Sunderland Integrated Substance Misuse Service</v>
      </c>
      <c r="L501" s="9" t="str">
        <f>AgencyPickList!C501</f>
        <v>A02B</v>
      </c>
      <c r="M501" s="9" t="str">
        <f>AgencyPickList!D501</f>
        <v>County Durham</v>
      </c>
      <c r="N501" s="9" t="str">
        <f>AgencyPickList!E501</f>
        <v>N</v>
      </c>
      <c r="O501" s="9" t="str">
        <f t="shared" si="7"/>
        <v>N1005 : Sunderland Integrated Substance Misuse Service</v>
      </c>
    </row>
    <row r="502" spans="2:15" x14ac:dyDescent="0.35">
      <c r="B502" s="10" t="e">
        <v>#N/A</v>
      </c>
      <c r="G502"/>
      <c r="J502" s="9" t="str">
        <f>AgencyPickList!A502</f>
        <v>N1010</v>
      </c>
      <c r="K502" s="9" t="str">
        <f>AgencyPickList!B502</f>
        <v>County Durham Drug and Alcohol Adult Recovery Service</v>
      </c>
      <c r="L502" s="9" t="str">
        <f>AgencyPickList!C502</f>
        <v>A02B</v>
      </c>
      <c r="M502" s="9" t="str">
        <f>AgencyPickList!D502</f>
        <v>County Durham</v>
      </c>
      <c r="N502" s="9" t="str">
        <f>AgencyPickList!E502</f>
        <v>N</v>
      </c>
      <c r="O502" s="9" t="str">
        <f t="shared" si="7"/>
        <v>N1010 : County Durham Drug and Alcohol Adult Recovery Service</v>
      </c>
    </row>
    <row r="503" spans="2:15" x14ac:dyDescent="0.35">
      <c r="B503" s="10" t="e">
        <v>#N/A</v>
      </c>
      <c r="G503"/>
      <c r="J503" s="9" t="str">
        <f>AgencyPickList!A503</f>
        <v>N1011</v>
      </c>
      <c r="K503" s="9" t="str">
        <f>AgencyPickList!B503</f>
        <v>County Durham Drug and Alcohol YP Recovery Service</v>
      </c>
      <c r="L503" s="9" t="str">
        <f>AgencyPickList!C503</f>
        <v>A02B</v>
      </c>
      <c r="M503" s="9" t="str">
        <f>AgencyPickList!D503</f>
        <v>County Durham</v>
      </c>
      <c r="N503" s="9" t="str">
        <f>AgencyPickList!E503</f>
        <v>N</v>
      </c>
      <c r="O503" s="9" t="str">
        <f t="shared" si="7"/>
        <v>N1011 : County Durham Drug and Alcohol YP Recovery Service</v>
      </c>
    </row>
    <row r="504" spans="2:15" x14ac:dyDescent="0.35">
      <c r="B504" s="10" t="e">
        <v>#N/A</v>
      </c>
      <c r="G504"/>
      <c r="J504" s="9" t="str">
        <f>AgencyPickList!A504</f>
        <v>N1014</v>
      </c>
      <c r="K504" s="9" t="str">
        <f>AgencyPickList!B504</f>
        <v>South Tyneside Substance Misuse Service (Humankind)</v>
      </c>
      <c r="L504" s="9" t="str">
        <f>AgencyPickList!C504</f>
        <v>A02B</v>
      </c>
      <c r="M504" s="9" t="str">
        <f>AgencyPickList!D504</f>
        <v>County Durham</v>
      </c>
      <c r="N504" s="9" t="str">
        <f>AgencyPickList!E504</f>
        <v>N</v>
      </c>
      <c r="O504" s="9" t="str">
        <f t="shared" si="7"/>
        <v>N1014 : South Tyneside Substance Misuse Service (Humankind)</v>
      </c>
    </row>
    <row r="505" spans="2:15" x14ac:dyDescent="0.35">
      <c r="B505" s="10" t="e">
        <v>#N/A</v>
      </c>
      <c r="G505"/>
      <c r="J505" s="9" t="str">
        <f>AgencyPickList!A505</f>
        <v>N1016</v>
      </c>
      <c r="K505" s="9" t="str">
        <f>AgencyPickList!B505</f>
        <v>Newcastle Treatment and Recovery - Adult</v>
      </c>
      <c r="L505" s="9" t="str">
        <f>AgencyPickList!C505</f>
        <v>A02B</v>
      </c>
      <c r="M505" s="9" t="str">
        <f>AgencyPickList!D505</f>
        <v>County Durham</v>
      </c>
      <c r="N505" s="9" t="str">
        <f>AgencyPickList!E505</f>
        <v>N</v>
      </c>
      <c r="O505" s="9" t="str">
        <f t="shared" si="7"/>
        <v>N1016 : Newcastle Treatment and Recovery - Adult</v>
      </c>
    </row>
    <row r="506" spans="2:15" x14ac:dyDescent="0.35">
      <c r="B506" s="10" t="e">
        <v>#N/A</v>
      </c>
      <c r="G506"/>
      <c r="J506" s="9" t="str">
        <f>AgencyPickList!A506</f>
        <v>N1028</v>
      </c>
      <c r="K506" s="9" t="str">
        <f>AgencyPickList!B506</f>
        <v>CGL Wear Recovery Sunderland</v>
      </c>
      <c r="L506" s="9" t="str">
        <f>AgencyPickList!C506</f>
        <v>A02B</v>
      </c>
      <c r="M506" s="9" t="str">
        <f>AgencyPickList!D506</f>
        <v>County Durham</v>
      </c>
      <c r="N506" s="9" t="str">
        <f>AgencyPickList!E506</f>
        <v>N</v>
      </c>
      <c r="O506" s="9" t="str">
        <f t="shared" si="7"/>
        <v>N1028 : CGL Wear Recovery Sunderland</v>
      </c>
    </row>
    <row r="507" spans="2:15" x14ac:dyDescent="0.35">
      <c r="B507" s="10" t="e">
        <v>#N/A</v>
      </c>
      <c r="G507"/>
      <c r="J507" s="9" t="str">
        <f>AgencyPickList!A507</f>
        <v>N1032</v>
      </c>
      <c r="K507" s="9" t="str">
        <f>AgencyPickList!B507</f>
        <v>START Hartlepool Adult</v>
      </c>
      <c r="L507" s="9" t="str">
        <f>AgencyPickList!C507</f>
        <v>A02B</v>
      </c>
      <c r="M507" s="9" t="str">
        <f>AgencyPickList!D507</f>
        <v>County Durham</v>
      </c>
      <c r="N507" s="9" t="str">
        <f>AgencyPickList!E507</f>
        <v>N</v>
      </c>
      <c r="O507" s="9" t="str">
        <f t="shared" si="7"/>
        <v>N1032 : START Hartlepool Adult</v>
      </c>
    </row>
    <row r="508" spans="2:15" x14ac:dyDescent="0.35">
      <c r="B508" s="10" t="e">
        <v>#N/A</v>
      </c>
      <c r="G508"/>
      <c r="J508" s="9" t="str">
        <f>AgencyPickList!A508</f>
        <v>P0034</v>
      </c>
      <c r="K508" s="9" t="str">
        <f>AgencyPickList!B508</f>
        <v>Yeldall Manor</v>
      </c>
      <c r="L508" s="9" t="str">
        <f>AgencyPickList!C508</f>
        <v>A02B</v>
      </c>
      <c r="M508" s="9" t="str">
        <f>AgencyPickList!D508</f>
        <v>County Durham</v>
      </c>
      <c r="N508" s="9" t="str">
        <f>AgencyPickList!E508</f>
        <v>P</v>
      </c>
      <c r="O508" s="9" t="str">
        <f t="shared" si="7"/>
        <v>P0034 : Yeldall Manor</v>
      </c>
    </row>
    <row r="509" spans="2:15" x14ac:dyDescent="0.35">
      <c r="B509" s="10" t="e">
        <v>#N/A</v>
      </c>
      <c r="G509"/>
      <c r="J509" s="9" t="str">
        <f>AgencyPickList!A509</f>
        <v>P1091</v>
      </c>
      <c r="K509" s="9" t="str">
        <f>AgencyPickList!B509</f>
        <v>I-Access South West Surrey</v>
      </c>
      <c r="L509" s="9" t="str">
        <f>AgencyPickList!C509</f>
        <v>A02B</v>
      </c>
      <c r="M509" s="9" t="str">
        <f>AgencyPickList!D509</f>
        <v>County Durham</v>
      </c>
      <c r="N509" s="9" t="str">
        <f>AgencyPickList!E509</f>
        <v>P</v>
      </c>
      <c r="O509" s="9" t="str">
        <f t="shared" si="7"/>
        <v>P1091 : I-Access South West Surrey</v>
      </c>
    </row>
    <row r="510" spans="2:15" x14ac:dyDescent="0.35">
      <c r="B510" s="10" t="e">
        <v>#N/A</v>
      </c>
      <c r="G510"/>
      <c r="J510" s="9" t="str">
        <f>AgencyPickList!A510</f>
        <v>Q1733</v>
      </c>
      <c r="K510" s="9" t="str">
        <f>AgencyPickList!B510</f>
        <v>Suffolk Recovery Service - Bury St Edmunds</v>
      </c>
      <c r="L510" s="9" t="str">
        <f>AgencyPickList!C510</f>
        <v>A02B</v>
      </c>
      <c r="M510" s="9" t="str">
        <f>AgencyPickList!D510</f>
        <v>County Durham</v>
      </c>
      <c r="N510" s="9" t="str">
        <f>AgencyPickList!E510</f>
        <v>Q</v>
      </c>
      <c r="O510" s="9" t="str">
        <f t="shared" si="7"/>
        <v>Q1733 : Suffolk Recovery Service - Bury St Edmunds</v>
      </c>
    </row>
    <row r="511" spans="2:15" x14ac:dyDescent="0.35">
      <c r="B511" s="10" t="e">
        <v>#N/A</v>
      </c>
      <c r="G511"/>
      <c r="J511" s="9" t="str">
        <f>AgencyPickList!A511</f>
        <v>U0484</v>
      </c>
      <c r="K511" s="9" t="str">
        <f>AgencyPickList!B511</f>
        <v>North Yorkshire Horizons Drug and Alcohol Service (Humankind)</v>
      </c>
      <c r="L511" s="9" t="str">
        <f>AgencyPickList!C511</f>
        <v>A02B</v>
      </c>
      <c r="M511" s="9" t="str">
        <f>AgencyPickList!D511</f>
        <v>County Durham</v>
      </c>
      <c r="N511" s="9" t="str">
        <f>AgencyPickList!E511</f>
        <v>U</v>
      </c>
      <c r="O511" s="9" t="str">
        <f t="shared" si="7"/>
        <v>U0484 : North Yorkshire Horizons Drug and Alcohol Service (Humankind)</v>
      </c>
    </row>
    <row r="512" spans="2:15" x14ac:dyDescent="0.35">
      <c r="B512" s="10" t="e">
        <v>#N/A</v>
      </c>
      <c r="G512"/>
      <c r="J512" s="9" t="str">
        <f>AgencyPickList!A512</f>
        <v>U0489</v>
      </c>
      <c r="K512" s="9" t="str">
        <f>AgencyPickList!B512</f>
        <v>Forward Leeds Adult (Humankind)</v>
      </c>
      <c r="L512" s="9" t="str">
        <f>AgencyPickList!C512</f>
        <v>A02B</v>
      </c>
      <c r="M512" s="9" t="str">
        <f>AgencyPickList!D512</f>
        <v>County Durham</v>
      </c>
      <c r="N512" s="9" t="str">
        <f>AgencyPickList!E512</f>
        <v>U</v>
      </c>
      <c r="O512" s="9" t="str">
        <f t="shared" si="7"/>
        <v>U0489 : Forward Leeds Adult (Humankind)</v>
      </c>
    </row>
    <row r="513" spans="2:15" x14ac:dyDescent="0.35">
      <c r="B513" s="10" t="e">
        <v>#N/A</v>
      </c>
      <c r="G513"/>
      <c r="J513" s="9" t="str">
        <f>AgencyPickList!A513</f>
        <v>U0509</v>
      </c>
      <c r="K513" s="9" t="str">
        <f>AgencyPickList!B513</f>
        <v>Doncaster Drugs Service - CDT</v>
      </c>
      <c r="L513" s="9" t="str">
        <f>AgencyPickList!C513</f>
        <v>A02B</v>
      </c>
      <c r="M513" s="9" t="str">
        <f>AgencyPickList!D513</f>
        <v>County Durham</v>
      </c>
      <c r="N513" s="9" t="str">
        <f>AgencyPickList!E513</f>
        <v>U</v>
      </c>
      <c r="O513" s="9" t="str">
        <f t="shared" si="7"/>
        <v>U0509 : Doncaster Drugs Service - CDT</v>
      </c>
    </row>
    <row r="514" spans="2:15" x14ac:dyDescent="0.35">
      <c r="B514" s="10" t="e">
        <v>#N/A</v>
      </c>
      <c r="G514"/>
      <c r="J514" s="9" t="str">
        <f>AgencyPickList!A514</f>
        <v>U0577</v>
      </c>
      <c r="K514" s="9" t="str">
        <f>AgencyPickList!B514</f>
        <v>Doncaster Criminal Justice Service</v>
      </c>
      <c r="L514" s="9" t="str">
        <f>AgencyPickList!C514</f>
        <v>A02B</v>
      </c>
      <c r="M514" s="9" t="str">
        <f>AgencyPickList!D514</f>
        <v>County Durham</v>
      </c>
      <c r="N514" s="9" t="str">
        <f>AgencyPickList!E514</f>
        <v>U</v>
      </c>
      <c r="O514" s="9" t="str">
        <f t="shared" si="7"/>
        <v>U0577 : Doncaster Criminal Justice Service</v>
      </c>
    </row>
    <row r="515" spans="2:15" x14ac:dyDescent="0.35">
      <c r="B515" s="10" t="e">
        <v>#N/A</v>
      </c>
      <c r="G515"/>
      <c r="J515" s="9" t="str">
        <f>AgencyPickList!A515</f>
        <v>U0637</v>
      </c>
      <c r="K515" s="9" t="str">
        <f>AgencyPickList!B515</f>
        <v>Changing Lives York</v>
      </c>
      <c r="L515" s="9" t="str">
        <f>AgencyPickList!C515</f>
        <v>A02B</v>
      </c>
      <c r="M515" s="9" t="str">
        <f>AgencyPickList!D515</f>
        <v>County Durham</v>
      </c>
      <c r="N515" s="9" t="str">
        <f>AgencyPickList!E515</f>
        <v>U</v>
      </c>
      <c r="O515" s="9" t="str">
        <f t="shared" ref="O515:O578" si="8">IF(AND(J515&lt;&gt;"",J515&lt;&gt;0),J515&amp;" : "&amp;K515,"")</f>
        <v>U0637 : Changing Lives York</v>
      </c>
    </row>
    <row r="516" spans="2:15" x14ac:dyDescent="0.35">
      <c r="B516" s="10" t="e">
        <v>#N/A</v>
      </c>
      <c r="G516"/>
      <c r="J516" s="9" t="str">
        <f>AgencyPickList!A516</f>
        <v>U0654</v>
      </c>
      <c r="K516" s="9" t="str">
        <f>AgencyPickList!B516</f>
        <v>New Vision Bradford Adult (Humankind)</v>
      </c>
      <c r="L516" s="9" t="str">
        <f>AgencyPickList!C516</f>
        <v>A02B</v>
      </c>
      <c r="M516" s="9" t="str">
        <f>AgencyPickList!D516</f>
        <v>County Durham</v>
      </c>
      <c r="N516" s="9" t="str">
        <f>AgencyPickList!E516</f>
        <v>U</v>
      </c>
      <c r="O516" s="9" t="str">
        <f t="shared" si="8"/>
        <v>U0654 : New Vision Bradford Adult (Humankind)</v>
      </c>
    </row>
    <row r="517" spans="2:15" x14ac:dyDescent="0.35">
      <c r="B517" s="10" t="e">
        <v>#N/A</v>
      </c>
      <c r="G517"/>
      <c r="J517" s="9" t="str">
        <f>AgencyPickList!A517</f>
        <v>M0037</v>
      </c>
      <c r="K517" s="9" t="str">
        <f>AgencyPickList!B517</f>
        <v>Phoenix Futures Wirral Adult Services</v>
      </c>
      <c r="L517" s="9" t="str">
        <f>AgencyPickList!C517</f>
        <v>F06B</v>
      </c>
      <c r="M517" s="9" t="str">
        <f>AgencyPickList!D517</f>
        <v>Coventry</v>
      </c>
      <c r="N517" s="9" t="str">
        <f>AgencyPickList!E517</f>
        <v>W</v>
      </c>
      <c r="O517" s="9" t="str">
        <f t="shared" si="8"/>
        <v>M0037 : Phoenix Futures Wirral Adult Services</v>
      </c>
    </row>
    <row r="518" spans="2:15" x14ac:dyDescent="0.35">
      <c r="B518" s="10" t="e">
        <v>#N/A</v>
      </c>
      <c r="G518"/>
      <c r="J518" s="9" t="str">
        <f>AgencyPickList!A518</f>
        <v>M0189</v>
      </c>
      <c r="K518" s="9" t="str">
        <f>AgencyPickList!B518</f>
        <v>OASIS Recovery Communities Runcorn</v>
      </c>
      <c r="L518" s="9" t="str">
        <f>AgencyPickList!C518</f>
        <v>F06B</v>
      </c>
      <c r="M518" s="9" t="str">
        <f>AgencyPickList!D518</f>
        <v>Coventry</v>
      </c>
      <c r="N518" s="9" t="str">
        <f>AgencyPickList!E518</f>
        <v>W</v>
      </c>
      <c r="O518" s="9" t="str">
        <f t="shared" si="8"/>
        <v>M0189 : OASIS Recovery Communities Runcorn</v>
      </c>
    </row>
    <row r="519" spans="2:15" x14ac:dyDescent="0.35">
      <c r="B519" s="10" t="e">
        <v>#N/A</v>
      </c>
      <c r="G519"/>
      <c r="J519" s="9" t="str">
        <f>AgencyPickList!A519</f>
        <v>M0341</v>
      </c>
      <c r="K519" s="9" t="str">
        <f>AgencyPickList!B519</f>
        <v>The Pavilion</v>
      </c>
      <c r="L519" s="9" t="str">
        <f>AgencyPickList!C519</f>
        <v>F06B</v>
      </c>
      <c r="M519" s="9" t="str">
        <f>AgencyPickList!D519</f>
        <v>Coventry</v>
      </c>
      <c r="N519" s="9" t="str">
        <f>AgencyPickList!E519</f>
        <v>W</v>
      </c>
      <c r="O519" s="9" t="str">
        <f t="shared" si="8"/>
        <v>M0341 : The Pavilion</v>
      </c>
    </row>
    <row r="520" spans="2:15" x14ac:dyDescent="0.35">
      <c r="B520" s="10" t="e">
        <v>#N/A</v>
      </c>
      <c r="G520"/>
      <c r="J520" s="9" t="str">
        <f>AgencyPickList!A520</f>
        <v>P0523</v>
      </c>
      <c r="K520" s="9" t="str">
        <f>AgencyPickList!B520</f>
        <v>ANA</v>
      </c>
      <c r="L520" s="9" t="str">
        <f>AgencyPickList!C520</f>
        <v>F06B</v>
      </c>
      <c r="M520" s="9" t="str">
        <f>AgencyPickList!D520</f>
        <v>Coventry</v>
      </c>
      <c r="N520" s="9" t="str">
        <f>AgencyPickList!E520</f>
        <v>P</v>
      </c>
      <c r="O520" s="9" t="str">
        <f t="shared" si="8"/>
        <v>P0523 : ANA</v>
      </c>
    </row>
    <row r="521" spans="2:15" x14ac:dyDescent="0.35">
      <c r="B521" s="10" t="e">
        <v>#N/A</v>
      </c>
      <c r="G521"/>
      <c r="J521" s="9" t="str">
        <f>AgencyPickList!A521</f>
        <v>Q1647</v>
      </c>
      <c r="K521" s="9" t="str">
        <f>AgencyPickList!B521</f>
        <v>Via - Passmores House</v>
      </c>
      <c r="L521" s="9" t="str">
        <f>AgencyPickList!C521</f>
        <v>F06B</v>
      </c>
      <c r="M521" s="9" t="str">
        <f>AgencyPickList!D521</f>
        <v>Coventry</v>
      </c>
      <c r="N521" s="9" t="str">
        <f>AgencyPickList!E521</f>
        <v>Q</v>
      </c>
      <c r="O521" s="9" t="str">
        <f t="shared" si="8"/>
        <v>Q1647 : Via - Passmores House</v>
      </c>
    </row>
    <row r="522" spans="2:15" x14ac:dyDescent="0.35">
      <c r="B522" s="10" t="e">
        <v>#N/A</v>
      </c>
      <c r="G522"/>
      <c r="J522" s="9" t="str">
        <f>AgencyPickList!A522</f>
        <v>Q1728</v>
      </c>
      <c r="K522" s="9" t="str">
        <f>AgencyPickList!B522</f>
        <v>Oxygen Recovery Service</v>
      </c>
      <c r="L522" s="9" t="str">
        <f>AgencyPickList!C522</f>
        <v>F06B</v>
      </c>
      <c r="M522" s="9" t="str">
        <f>AgencyPickList!D522</f>
        <v>Coventry</v>
      </c>
      <c r="N522" s="9" t="str">
        <f>AgencyPickList!E522</f>
        <v>Q</v>
      </c>
      <c r="O522" s="9" t="str">
        <f t="shared" si="8"/>
        <v>Q1728 : Oxygen Recovery Service</v>
      </c>
    </row>
    <row r="523" spans="2:15" x14ac:dyDescent="0.35">
      <c r="B523" s="10" t="e">
        <v>#N/A</v>
      </c>
      <c r="G523"/>
      <c r="J523" s="9" t="str">
        <f>AgencyPickList!A523</f>
        <v>R0092</v>
      </c>
      <c r="K523" s="9" t="str">
        <f>AgencyPickList!B523</f>
        <v>BAC O'Connor</v>
      </c>
      <c r="L523" s="9" t="str">
        <f>AgencyPickList!C523</f>
        <v>F06B</v>
      </c>
      <c r="M523" s="9" t="str">
        <f>AgencyPickList!D523</f>
        <v>Coventry</v>
      </c>
      <c r="N523" s="9" t="str">
        <f>AgencyPickList!E523</f>
        <v>R</v>
      </c>
      <c r="O523" s="9" t="str">
        <f t="shared" si="8"/>
        <v>R0092 : BAC O'Connor</v>
      </c>
    </row>
    <row r="524" spans="2:15" x14ac:dyDescent="0.35">
      <c r="B524" s="10" t="e">
        <v>#N/A</v>
      </c>
      <c r="G524"/>
      <c r="J524" s="9" t="str">
        <f>AgencyPickList!A524</f>
        <v>R0473</v>
      </c>
      <c r="K524" s="9" t="str">
        <f>AgencyPickList!B524</f>
        <v>IRiS</v>
      </c>
      <c r="L524" s="9" t="str">
        <f>AgencyPickList!C524</f>
        <v>F06B</v>
      </c>
      <c r="M524" s="9" t="str">
        <f>AgencyPickList!D524</f>
        <v>Coventry</v>
      </c>
      <c r="N524" s="9" t="str">
        <f>AgencyPickList!E524</f>
        <v>R</v>
      </c>
      <c r="O524" s="9" t="str">
        <f t="shared" si="8"/>
        <v>R0473 : IRiS</v>
      </c>
    </row>
    <row r="525" spans="2:15" x14ac:dyDescent="0.35">
      <c r="B525" s="10" t="e">
        <v>#N/A</v>
      </c>
      <c r="G525"/>
      <c r="J525" s="9" t="str">
        <f>AgencyPickList!A525</f>
        <v>R0479</v>
      </c>
      <c r="K525" s="9" t="str">
        <f>AgencyPickList!B525</f>
        <v>Staffordshire Inpatients</v>
      </c>
      <c r="L525" s="9" t="str">
        <f>AgencyPickList!C525</f>
        <v>F06B</v>
      </c>
      <c r="M525" s="9" t="str">
        <f>AgencyPickList!D525</f>
        <v>Coventry</v>
      </c>
      <c r="N525" s="9" t="str">
        <f>AgencyPickList!E525</f>
        <v>R</v>
      </c>
      <c r="O525" s="9" t="str">
        <f t="shared" si="8"/>
        <v>R0479 : Staffordshire Inpatients</v>
      </c>
    </row>
    <row r="526" spans="2:15" x14ac:dyDescent="0.35">
      <c r="B526" s="10" t="e">
        <v>#N/A</v>
      </c>
      <c r="G526"/>
      <c r="J526" s="9" t="str">
        <f>AgencyPickList!A526</f>
        <v>R0480</v>
      </c>
      <c r="K526" s="9" t="str">
        <f>AgencyPickList!B526</f>
        <v>SIAS (Adult)</v>
      </c>
      <c r="L526" s="9" t="str">
        <f>AgencyPickList!C526</f>
        <v>F06B</v>
      </c>
      <c r="M526" s="9" t="str">
        <f>AgencyPickList!D526</f>
        <v>Coventry</v>
      </c>
      <c r="N526" s="9" t="str">
        <f>AgencyPickList!E526</f>
        <v>R</v>
      </c>
      <c r="O526" s="9" t="str">
        <f t="shared" si="8"/>
        <v>R0480 : SIAS (Adult)</v>
      </c>
    </row>
    <row r="527" spans="2:15" x14ac:dyDescent="0.35">
      <c r="B527" s="10" t="e">
        <v>#N/A</v>
      </c>
      <c r="G527"/>
      <c r="J527" s="9" t="str">
        <f>AgencyPickList!A527</f>
        <v>R0487</v>
      </c>
      <c r="K527" s="9" t="str">
        <f>AgencyPickList!B527</f>
        <v>CGL Birmingham ROR - Park House</v>
      </c>
      <c r="L527" s="9" t="str">
        <f>AgencyPickList!C527</f>
        <v>F06B</v>
      </c>
      <c r="M527" s="9" t="str">
        <f>AgencyPickList!D527</f>
        <v>Coventry</v>
      </c>
      <c r="N527" s="9" t="str">
        <f>AgencyPickList!E527</f>
        <v>R</v>
      </c>
      <c r="O527" s="9" t="str">
        <f t="shared" si="8"/>
        <v>R0487 : CGL Birmingham ROR - Park House</v>
      </c>
    </row>
    <row r="528" spans="2:15" x14ac:dyDescent="0.35">
      <c r="B528" s="10" t="e">
        <v>#N/A</v>
      </c>
      <c r="G528"/>
      <c r="J528" s="9" t="str">
        <f>AgencyPickList!A528</f>
        <v>R0488</v>
      </c>
      <c r="K528" s="9" t="str">
        <f>AgencyPickList!B528</f>
        <v>Worcestershire Recovery Partnership (Adult)</v>
      </c>
      <c r="L528" s="9" t="str">
        <f>AgencyPickList!C528</f>
        <v>F06B</v>
      </c>
      <c r="M528" s="9" t="str">
        <f>AgencyPickList!D528</f>
        <v>Coventry</v>
      </c>
      <c r="N528" s="9" t="str">
        <f>AgencyPickList!E528</f>
        <v>R</v>
      </c>
      <c r="O528" s="9" t="str">
        <f t="shared" si="8"/>
        <v>R0488 : Worcestershire Recovery Partnership (Adult)</v>
      </c>
    </row>
    <row r="529" spans="2:15" x14ac:dyDescent="0.35">
      <c r="B529" s="10" t="e">
        <v>#N/A</v>
      </c>
      <c r="G529"/>
      <c r="J529" s="9" t="str">
        <f>AgencyPickList!A529</f>
        <v>R0506</v>
      </c>
      <c r="K529" s="9" t="str">
        <f>AgencyPickList!B529</f>
        <v>CGL Coventry</v>
      </c>
      <c r="L529" s="9" t="str">
        <f>AgencyPickList!C529</f>
        <v>F06B</v>
      </c>
      <c r="M529" s="9" t="str">
        <f>AgencyPickList!D529</f>
        <v>Coventry</v>
      </c>
      <c r="N529" s="9" t="str">
        <f>AgencyPickList!E529</f>
        <v>R</v>
      </c>
      <c r="O529" s="9" t="str">
        <f t="shared" si="8"/>
        <v>R0506 : CGL Coventry</v>
      </c>
    </row>
    <row r="530" spans="2:15" x14ac:dyDescent="0.35">
      <c r="B530" s="10" t="e">
        <v>#N/A</v>
      </c>
      <c r="G530"/>
      <c r="J530" s="9" t="str">
        <f>AgencyPickList!A530</f>
        <v>R0510</v>
      </c>
      <c r="K530" s="9" t="str">
        <f>AgencyPickList!B530</f>
        <v>CGL Warwickshire Services</v>
      </c>
      <c r="L530" s="9" t="str">
        <f>AgencyPickList!C530</f>
        <v>F06B</v>
      </c>
      <c r="M530" s="9" t="str">
        <f>AgencyPickList!D530</f>
        <v>Coventry</v>
      </c>
      <c r="N530" s="9" t="str">
        <f>AgencyPickList!E530</f>
        <v>R</v>
      </c>
      <c r="O530" s="9" t="str">
        <f t="shared" si="8"/>
        <v>R0510 : CGL Warwickshire Services</v>
      </c>
    </row>
    <row r="531" spans="2:15" x14ac:dyDescent="0.35">
      <c r="B531" s="10" t="e">
        <v>#N/A</v>
      </c>
      <c r="G531"/>
      <c r="J531" s="9" t="str">
        <f>AgencyPickList!A531</f>
        <v>R0511</v>
      </c>
      <c r="K531" s="9" t="str">
        <f>AgencyPickList!B531</f>
        <v>CGL Coventry YP</v>
      </c>
      <c r="L531" s="9" t="str">
        <f>AgencyPickList!C531</f>
        <v>F06B</v>
      </c>
      <c r="M531" s="9" t="str">
        <f>AgencyPickList!D531</f>
        <v>Coventry</v>
      </c>
      <c r="N531" s="9" t="str">
        <f>AgencyPickList!E531</f>
        <v>R</v>
      </c>
      <c r="O531" s="9" t="str">
        <f t="shared" si="8"/>
        <v>R0511 : CGL Coventry YP</v>
      </c>
    </row>
    <row r="532" spans="2:15" x14ac:dyDescent="0.35">
      <c r="B532" s="10" t="e">
        <v>#N/A</v>
      </c>
      <c r="G532"/>
      <c r="J532" s="9" t="str">
        <f>AgencyPickList!A532</f>
        <v>SD303</v>
      </c>
      <c r="K532" s="9" t="str">
        <f>AgencyPickList!B532</f>
        <v>BOSENCE FARM COMMUNITY LTD</v>
      </c>
      <c r="L532" s="9" t="str">
        <f>AgencyPickList!C532</f>
        <v>F06B</v>
      </c>
      <c r="M532" s="9" t="str">
        <f>AgencyPickList!D532</f>
        <v>Coventry</v>
      </c>
      <c r="N532" s="9" t="str">
        <f>AgencyPickList!E532</f>
        <v>S</v>
      </c>
      <c r="O532" s="9" t="str">
        <f t="shared" si="8"/>
        <v>SD303 : BOSENCE FARM COMMUNITY LTD</v>
      </c>
    </row>
    <row r="533" spans="2:15" x14ac:dyDescent="0.35">
      <c r="B533" s="10" t="e">
        <v>#N/A</v>
      </c>
      <c r="G533"/>
      <c r="J533" s="9" t="str">
        <f>AgencyPickList!A533</f>
        <v>SJ302</v>
      </c>
      <c r="K533" s="9" t="str">
        <f>AgencyPickList!B533</f>
        <v>BROADWAY LODGE</v>
      </c>
      <c r="L533" s="9" t="str">
        <f>AgencyPickList!C533</f>
        <v>F06B</v>
      </c>
      <c r="M533" s="9" t="str">
        <f>AgencyPickList!D533</f>
        <v>Coventry</v>
      </c>
      <c r="N533" s="9" t="str">
        <f>AgencyPickList!E533</f>
        <v>S</v>
      </c>
      <c r="O533" s="9" t="str">
        <f t="shared" si="8"/>
        <v>SJ302 : BROADWAY LODGE</v>
      </c>
    </row>
    <row r="534" spans="2:15" x14ac:dyDescent="0.35">
      <c r="B534" s="10" t="e">
        <v>#N/A</v>
      </c>
      <c r="G534"/>
      <c r="J534" s="9" t="str">
        <f>AgencyPickList!A534</f>
        <v>SJ308</v>
      </c>
      <c r="K534" s="9" t="str">
        <f>AgencyPickList!B534</f>
        <v>Sefton Park</v>
      </c>
      <c r="L534" s="9" t="str">
        <f>AgencyPickList!C534</f>
        <v>F06B</v>
      </c>
      <c r="M534" s="9" t="str">
        <f>AgencyPickList!D534</f>
        <v>Coventry</v>
      </c>
      <c r="N534" s="9" t="str">
        <f>AgencyPickList!E534</f>
        <v>S</v>
      </c>
      <c r="O534" s="9" t="str">
        <f t="shared" si="8"/>
        <v>SJ308 : Sefton Park</v>
      </c>
    </row>
    <row r="535" spans="2:15" x14ac:dyDescent="0.35">
      <c r="B535" s="10" t="e">
        <v>#N/A</v>
      </c>
      <c r="G535"/>
      <c r="J535" s="9" t="str">
        <f>AgencyPickList!A535</f>
        <v>T0005</v>
      </c>
      <c r="K535" s="9" t="str">
        <f>AgencyPickList!B535</f>
        <v>Derbyshire Recovery Partnership</v>
      </c>
      <c r="L535" s="9" t="str">
        <f>AgencyPickList!C535</f>
        <v>F06B</v>
      </c>
      <c r="M535" s="9" t="str">
        <f>AgencyPickList!D535</f>
        <v>Coventry</v>
      </c>
      <c r="N535" s="9" t="str">
        <f>AgencyPickList!E535</f>
        <v>T</v>
      </c>
      <c r="O535" s="9" t="str">
        <f t="shared" si="8"/>
        <v>T0005 : Derbyshire Recovery Partnership</v>
      </c>
    </row>
    <row r="536" spans="2:15" x14ac:dyDescent="0.35">
      <c r="B536" s="10" t="e">
        <v>#N/A</v>
      </c>
      <c r="G536"/>
      <c r="J536" s="9" t="str">
        <f>AgencyPickList!A536</f>
        <v>T1175</v>
      </c>
      <c r="K536" s="9" t="str">
        <f>AgencyPickList!B536</f>
        <v>Derby City Prescribing Service</v>
      </c>
      <c r="L536" s="9" t="str">
        <f>AgencyPickList!C536</f>
        <v>F06B</v>
      </c>
      <c r="M536" s="9" t="str">
        <f>AgencyPickList!D536</f>
        <v>Coventry</v>
      </c>
      <c r="N536" s="9" t="str">
        <f>AgencyPickList!E536</f>
        <v>T</v>
      </c>
      <c r="O536" s="9" t="str">
        <f t="shared" si="8"/>
        <v>T1175 : Derby City Prescribing Service</v>
      </c>
    </row>
    <row r="537" spans="2:15" x14ac:dyDescent="0.35">
      <c r="B537" s="10" t="e">
        <v>#N/A</v>
      </c>
      <c r="G537"/>
      <c r="J537" s="9" t="str">
        <f>AgencyPickList!A537</f>
        <v>T1219</v>
      </c>
      <c r="K537" s="9" t="str">
        <f>AgencyPickList!B537</f>
        <v>Turning Point Leicester Adult</v>
      </c>
      <c r="L537" s="9" t="str">
        <f>AgencyPickList!C537</f>
        <v>F06B</v>
      </c>
      <c r="M537" s="9" t="str">
        <f>AgencyPickList!D537</f>
        <v>Coventry</v>
      </c>
      <c r="N537" s="9" t="str">
        <f>AgencyPickList!E537</f>
        <v>T</v>
      </c>
      <c r="O537" s="9" t="str">
        <f t="shared" si="8"/>
        <v>T1219 : Turning Point Leicester Adult</v>
      </c>
    </row>
    <row r="538" spans="2:15" x14ac:dyDescent="0.35">
      <c r="B538" s="10" t="e">
        <v>#N/A</v>
      </c>
      <c r="G538"/>
      <c r="J538" s="9" t="str">
        <f>AgencyPickList!A538</f>
        <v>T1224</v>
      </c>
      <c r="K538" s="9" t="str">
        <f>AgencyPickList!B538</f>
        <v>New Oakwood Lodge - Derby Rehab (Phoenix Futures)</v>
      </c>
      <c r="L538" s="9" t="str">
        <f>AgencyPickList!C538</f>
        <v>F06B</v>
      </c>
      <c r="M538" s="9" t="str">
        <f>AgencyPickList!D538</f>
        <v>Coventry</v>
      </c>
      <c r="N538" s="9" t="str">
        <f>AgencyPickList!E538</f>
        <v>T</v>
      </c>
      <c r="O538" s="9" t="str">
        <f t="shared" si="8"/>
        <v>T1224 : New Oakwood Lodge - Derby Rehab (Phoenix Futures)</v>
      </c>
    </row>
    <row r="539" spans="2:15" x14ac:dyDescent="0.35">
      <c r="B539" s="10" t="e">
        <v>#N/A</v>
      </c>
      <c r="G539"/>
      <c r="J539" s="9" t="str">
        <f>AgencyPickList!A539</f>
        <v>U0430</v>
      </c>
      <c r="K539" s="9" t="str">
        <f>AgencyPickList!B539</f>
        <v>Oasis Recovery Communities Bradford</v>
      </c>
      <c r="L539" s="9" t="str">
        <f>AgencyPickList!C539</f>
        <v>F06B</v>
      </c>
      <c r="M539" s="9" t="str">
        <f>AgencyPickList!D539</f>
        <v>Coventry</v>
      </c>
      <c r="N539" s="9" t="str">
        <f>AgencyPickList!E539</f>
        <v>U</v>
      </c>
      <c r="O539" s="9" t="str">
        <f t="shared" si="8"/>
        <v>U0430 : Oasis Recovery Communities Bradford</v>
      </c>
    </row>
    <row r="540" spans="2:15" x14ac:dyDescent="0.35">
      <c r="B540" s="10" t="e">
        <v>#N/A</v>
      </c>
      <c r="G540"/>
      <c r="J540" s="9" t="str">
        <f>AgencyPickList!A540</f>
        <v>U0515</v>
      </c>
      <c r="K540" s="9" t="str">
        <f>AgencyPickList!B540</f>
        <v>Phoenix Futures Sheffield Family Service</v>
      </c>
      <c r="L540" s="9" t="str">
        <f>AgencyPickList!C540</f>
        <v>F06B</v>
      </c>
      <c r="M540" s="9" t="str">
        <f>AgencyPickList!D540</f>
        <v>Coventry</v>
      </c>
      <c r="N540" s="9" t="str">
        <f>AgencyPickList!E540</f>
        <v>U</v>
      </c>
      <c r="O540" s="9" t="str">
        <f t="shared" si="8"/>
        <v>U0515 : Phoenix Futures Sheffield Family Service</v>
      </c>
    </row>
    <row r="541" spans="2:15" x14ac:dyDescent="0.35">
      <c r="B541" s="10" t="e">
        <v>#N/A</v>
      </c>
      <c r="G541"/>
      <c r="J541" s="9" t="str">
        <f>AgencyPickList!A541</f>
        <v>L0296</v>
      </c>
      <c r="K541" s="9" t="str">
        <f>AgencyPickList!B541</f>
        <v>Kairos Community Trust (Rehab)</v>
      </c>
      <c r="L541" s="9" t="str">
        <f>AgencyPickList!C541</f>
        <v>H16B</v>
      </c>
      <c r="M541" s="9" t="str">
        <f>AgencyPickList!D541</f>
        <v>Croydon</v>
      </c>
      <c r="N541" s="9" t="str">
        <f>AgencyPickList!E541</f>
        <v>L</v>
      </c>
      <c r="O541" s="9" t="str">
        <f t="shared" si="8"/>
        <v>L0296 : Kairos Community Trust (Rehab)</v>
      </c>
    </row>
    <row r="542" spans="2:15" x14ac:dyDescent="0.35">
      <c r="B542" s="10" t="e">
        <v>#N/A</v>
      </c>
      <c r="G542"/>
      <c r="J542" s="9" t="str">
        <f>AgencyPickList!A542</f>
        <v>L0330</v>
      </c>
      <c r="K542" s="9" t="str">
        <f>AgencyPickList!B542</f>
        <v>Equinox (Detox)</v>
      </c>
      <c r="L542" s="9" t="str">
        <f>AgencyPickList!C542</f>
        <v>H16B</v>
      </c>
      <c r="M542" s="9" t="str">
        <f>AgencyPickList!D542</f>
        <v>Croydon</v>
      </c>
      <c r="N542" s="9" t="str">
        <f>AgencyPickList!E542</f>
        <v>L</v>
      </c>
      <c r="O542" s="9" t="str">
        <f t="shared" si="8"/>
        <v>L0330 : Equinox (Detox)</v>
      </c>
    </row>
    <row r="543" spans="2:15" x14ac:dyDescent="0.35">
      <c r="B543" s="10" t="e">
        <v>#N/A</v>
      </c>
      <c r="G543"/>
      <c r="J543" s="9" t="str">
        <f>AgencyPickList!A543</f>
        <v>L0973</v>
      </c>
      <c r="K543" s="9" t="str">
        <f>AgencyPickList!B543</f>
        <v>Croydon YP Recovery Network</v>
      </c>
      <c r="L543" s="9" t="str">
        <f>AgencyPickList!C543</f>
        <v>H16B</v>
      </c>
      <c r="M543" s="9" t="str">
        <f>AgencyPickList!D543</f>
        <v>Croydon</v>
      </c>
      <c r="N543" s="9" t="str">
        <f>AgencyPickList!E543</f>
        <v>L</v>
      </c>
      <c r="O543" s="9" t="str">
        <f t="shared" si="8"/>
        <v>L0973 : Croydon YP Recovery Network</v>
      </c>
    </row>
    <row r="544" spans="2:15" x14ac:dyDescent="0.35">
      <c r="B544" s="10" t="e">
        <v>#N/A</v>
      </c>
      <c r="G544"/>
      <c r="J544" s="9" t="str">
        <f>AgencyPickList!A544</f>
        <v>L1195</v>
      </c>
      <c r="K544" s="9" t="str">
        <f>AgencyPickList!B544</f>
        <v>Consortium - Assessment and Treatment Team - Lorraine Hewitt House</v>
      </c>
      <c r="L544" s="9" t="str">
        <f>AgencyPickList!C544</f>
        <v>H16B</v>
      </c>
      <c r="M544" s="9" t="str">
        <f>AgencyPickList!D544</f>
        <v>Croydon</v>
      </c>
      <c r="N544" s="9" t="str">
        <f>AgencyPickList!E544</f>
        <v>L</v>
      </c>
      <c r="O544" s="9" t="str">
        <f t="shared" si="8"/>
        <v>L1195 : Consortium - Assessment and Treatment Team - Lorraine Hewitt House</v>
      </c>
    </row>
    <row r="545" spans="2:15" x14ac:dyDescent="0.35">
      <c r="B545" s="10" t="e">
        <v>#N/A</v>
      </c>
      <c r="G545"/>
      <c r="J545" s="9" t="str">
        <f>AgencyPickList!A545</f>
        <v>L1198</v>
      </c>
      <c r="K545" s="9" t="str">
        <f>AgencyPickList!B545</f>
        <v>Consortium - Central Team - Lorraine Hewitt House</v>
      </c>
      <c r="L545" s="9" t="str">
        <f>AgencyPickList!C545</f>
        <v>H16B</v>
      </c>
      <c r="M545" s="9" t="str">
        <f>AgencyPickList!D545</f>
        <v>Croydon</v>
      </c>
      <c r="N545" s="9" t="str">
        <f>AgencyPickList!E545</f>
        <v>L</v>
      </c>
      <c r="O545" s="9" t="str">
        <f t="shared" si="8"/>
        <v>L1198 : Consortium - Central Team - Lorraine Hewitt House</v>
      </c>
    </row>
    <row r="546" spans="2:15" x14ac:dyDescent="0.35">
      <c r="B546" s="10" t="e">
        <v>#N/A</v>
      </c>
      <c r="G546"/>
      <c r="J546" s="9" t="str">
        <f>AgencyPickList!A546</f>
        <v>L1199</v>
      </c>
      <c r="K546" s="9" t="str">
        <f>AgencyPickList!B546</f>
        <v>Consortium - Shared Care</v>
      </c>
      <c r="L546" s="9" t="str">
        <f>AgencyPickList!C546</f>
        <v>H16B</v>
      </c>
      <c r="M546" s="9" t="str">
        <f>AgencyPickList!D546</f>
        <v>Croydon</v>
      </c>
      <c r="N546" s="9" t="str">
        <f>AgencyPickList!E546</f>
        <v>L</v>
      </c>
      <c r="O546" s="9" t="str">
        <f t="shared" si="8"/>
        <v>L1199 : Consortium - Shared Care</v>
      </c>
    </row>
    <row r="547" spans="2:15" x14ac:dyDescent="0.35">
      <c r="B547" s="10" t="e">
        <v>#N/A</v>
      </c>
      <c r="G547"/>
      <c r="J547" s="9" t="str">
        <f>AgencyPickList!A547</f>
        <v>L1238</v>
      </c>
      <c r="K547" s="9" t="str">
        <f>AgencyPickList!B547</f>
        <v>Kairos Community Trust Garden Day Programme</v>
      </c>
      <c r="L547" s="9" t="str">
        <f>AgencyPickList!C547</f>
        <v>H16B</v>
      </c>
      <c r="M547" s="9" t="str">
        <f>AgencyPickList!D547</f>
        <v>Croydon</v>
      </c>
      <c r="N547" s="9" t="str">
        <f>AgencyPickList!E547</f>
        <v>L</v>
      </c>
      <c r="O547" s="9" t="str">
        <f t="shared" si="8"/>
        <v>L1238 : Kairos Community Trust Garden Day Programme</v>
      </c>
    </row>
    <row r="548" spans="2:15" x14ac:dyDescent="0.35">
      <c r="B548" s="10" t="e">
        <v>#N/A</v>
      </c>
      <c r="G548"/>
      <c r="J548" s="9" t="str">
        <f>AgencyPickList!A548</f>
        <v>L1256</v>
      </c>
      <c r="K548" s="9" t="str">
        <f>AgencyPickList!B548</f>
        <v>Croydon Adult Recovery Network</v>
      </c>
      <c r="L548" s="9" t="str">
        <f>AgencyPickList!C548</f>
        <v>H16B</v>
      </c>
      <c r="M548" s="9" t="str">
        <f>AgencyPickList!D548</f>
        <v>Croydon</v>
      </c>
      <c r="N548" s="9" t="str">
        <f>AgencyPickList!E548</f>
        <v>L</v>
      </c>
      <c r="O548" s="9" t="str">
        <f t="shared" si="8"/>
        <v>L1256 : Croydon Adult Recovery Network</v>
      </c>
    </row>
    <row r="549" spans="2:15" x14ac:dyDescent="0.35">
      <c r="B549" s="10" t="e">
        <v>#N/A</v>
      </c>
      <c r="G549"/>
      <c r="J549" s="9" t="str">
        <f>AgencyPickList!A549</f>
        <v>L1275</v>
      </c>
      <c r="K549" s="9" t="str">
        <f>AgencyPickList!B549</f>
        <v>INSPIRE Sutton</v>
      </c>
      <c r="L549" s="9" t="str">
        <f>AgencyPickList!C549</f>
        <v>H16B</v>
      </c>
      <c r="M549" s="9" t="str">
        <f>AgencyPickList!D549</f>
        <v>Croydon</v>
      </c>
      <c r="N549" s="9" t="str">
        <f>AgencyPickList!E549</f>
        <v>L</v>
      </c>
      <c r="O549" s="9" t="str">
        <f t="shared" si="8"/>
        <v>L1275 : INSPIRE Sutton</v>
      </c>
    </row>
    <row r="550" spans="2:15" x14ac:dyDescent="0.35">
      <c r="B550" s="10" t="e">
        <v>#N/A</v>
      </c>
      <c r="G550"/>
      <c r="J550" s="9" t="str">
        <f>AgencyPickList!A550</f>
        <v>L1292</v>
      </c>
      <c r="K550" s="9" t="str">
        <f>AgencyPickList!B550</f>
        <v>Addictions Recovery Community Hounslow (ARC Hounslow)</v>
      </c>
      <c r="L550" s="9" t="str">
        <f>AgencyPickList!C550</f>
        <v>H16B</v>
      </c>
      <c r="M550" s="9" t="str">
        <f>AgencyPickList!D550</f>
        <v>Croydon</v>
      </c>
      <c r="N550" s="9" t="str">
        <f>AgencyPickList!E550</f>
        <v>L</v>
      </c>
      <c r="O550" s="9" t="str">
        <f t="shared" si="8"/>
        <v>L1292 : Addictions Recovery Community Hounslow (ARC Hounslow)</v>
      </c>
    </row>
    <row r="551" spans="2:15" x14ac:dyDescent="0.35">
      <c r="B551" s="10" t="e">
        <v>#N/A</v>
      </c>
      <c r="G551"/>
      <c r="J551" s="9" t="str">
        <f>AgencyPickList!A551</f>
        <v>L1308</v>
      </c>
      <c r="K551" s="9" t="str">
        <f>AgencyPickList!B551</f>
        <v>Guy's and St Thomas' NHS Foundation Trust Inpatient Detox Unit</v>
      </c>
      <c r="L551" s="9" t="str">
        <f>AgencyPickList!C551</f>
        <v>H16B</v>
      </c>
      <c r="M551" s="9" t="str">
        <f>AgencyPickList!D551</f>
        <v>Croydon</v>
      </c>
      <c r="N551" s="9" t="str">
        <f>AgencyPickList!E551</f>
        <v>L</v>
      </c>
      <c r="O551" s="9" t="str">
        <f t="shared" si="8"/>
        <v>L1308 : Guy's and St Thomas' NHS Foundation Trust Inpatient Detox Unit</v>
      </c>
    </row>
    <row r="552" spans="2:15" x14ac:dyDescent="0.35">
      <c r="B552" s="10" t="e">
        <v>#N/A</v>
      </c>
      <c r="G552"/>
      <c r="J552" s="9" t="str">
        <f>AgencyPickList!A552</f>
        <v>L1311</v>
      </c>
      <c r="K552" s="9" t="str">
        <f>AgencyPickList!B552</f>
        <v>CGL Croydon Adult</v>
      </c>
      <c r="L552" s="9" t="str">
        <f>AgencyPickList!C552</f>
        <v>H16B</v>
      </c>
      <c r="M552" s="9" t="str">
        <f>AgencyPickList!D552</f>
        <v>Croydon</v>
      </c>
      <c r="N552" s="9" t="str">
        <f>AgencyPickList!E552</f>
        <v>L</v>
      </c>
      <c r="O552" s="9" t="str">
        <f t="shared" si="8"/>
        <v>L1311 : CGL Croydon Adult</v>
      </c>
    </row>
    <row r="553" spans="2:15" x14ac:dyDescent="0.35">
      <c r="B553" s="10" t="e">
        <v>#N/A</v>
      </c>
      <c r="G553"/>
      <c r="J553" s="9" t="str">
        <f>AgencyPickList!A553</f>
        <v>L1312</v>
      </c>
      <c r="K553" s="9" t="str">
        <f>AgencyPickList!B553</f>
        <v>Guy's and St Thomas' NHS Foundation Trust Non-rough sleeping Addictions Clinical Care Suite</v>
      </c>
      <c r="L553" s="9" t="str">
        <f>AgencyPickList!C553</f>
        <v>H16B</v>
      </c>
      <c r="M553" s="9" t="str">
        <f>AgencyPickList!D553</f>
        <v>Croydon</v>
      </c>
      <c r="N553" s="9" t="str">
        <f>AgencyPickList!E553</f>
        <v>L</v>
      </c>
      <c r="O553" s="9" t="str">
        <f t="shared" si="8"/>
        <v>L1312 : Guy's and St Thomas' NHS Foundation Trust Non-rough sleeping Addictions Clinical Care Suite</v>
      </c>
    </row>
    <row r="554" spans="2:15" x14ac:dyDescent="0.35">
      <c r="B554" s="10" t="e">
        <v>#N/A</v>
      </c>
      <c r="G554"/>
      <c r="J554" s="9" t="str">
        <f>AgencyPickList!A554</f>
        <v>L2000</v>
      </c>
      <c r="K554" s="9" t="str">
        <f>AgencyPickList!B554</f>
        <v>CGL Croydon YP</v>
      </c>
      <c r="L554" s="9" t="str">
        <f>AgencyPickList!C554</f>
        <v>H16B</v>
      </c>
      <c r="M554" s="9" t="str">
        <f>AgencyPickList!D554</f>
        <v>Croydon</v>
      </c>
      <c r="N554" s="9" t="str">
        <f>AgencyPickList!E554</f>
        <v>L</v>
      </c>
      <c r="O554" s="9" t="str">
        <f t="shared" si="8"/>
        <v>L2000 : CGL Croydon YP</v>
      </c>
    </row>
    <row r="555" spans="2:15" x14ac:dyDescent="0.35">
      <c r="B555" s="10" t="e">
        <v>#N/A</v>
      </c>
      <c r="G555"/>
      <c r="J555" s="9" t="str">
        <f>AgencyPickList!A555</f>
        <v>L5046</v>
      </c>
      <c r="K555" s="9" t="str">
        <f>AgencyPickList!B555</f>
        <v>Mount Carmel (Rehab)</v>
      </c>
      <c r="L555" s="9" t="str">
        <f>AgencyPickList!C555</f>
        <v>H16B</v>
      </c>
      <c r="M555" s="9" t="str">
        <f>AgencyPickList!D555</f>
        <v>Croydon</v>
      </c>
      <c r="N555" s="9" t="str">
        <f>AgencyPickList!E555</f>
        <v>L</v>
      </c>
      <c r="O555" s="9" t="str">
        <f t="shared" si="8"/>
        <v>L5046 : Mount Carmel (Rehab)</v>
      </c>
    </row>
    <row r="556" spans="2:15" x14ac:dyDescent="0.35">
      <c r="B556" s="10" t="e">
        <v>#N/A</v>
      </c>
      <c r="G556"/>
      <c r="J556" s="9" t="str">
        <f>AgencyPickList!A556</f>
        <v>P0544</v>
      </c>
      <c r="K556" s="9" t="str">
        <f>AgencyPickList!B556</f>
        <v>Francis HouseStreetsceneSouthampton</v>
      </c>
      <c r="L556" s="9" t="str">
        <f>AgencyPickList!C556</f>
        <v>H16B</v>
      </c>
      <c r="M556" s="9" t="str">
        <f>AgencyPickList!D556</f>
        <v>Croydon</v>
      </c>
      <c r="N556" s="9" t="str">
        <f>AgencyPickList!E556</f>
        <v>P</v>
      </c>
      <c r="O556" s="9" t="str">
        <f t="shared" si="8"/>
        <v>P0544 : Francis HouseStreetsceneSouthampton</v>
      </c>
    </row>
    <row r="557" spans="2:15" x14ac:dyDescent="0.35">
      <c r="B557" s="10" t="e">
        <v>#N/A</v>
      </c>
      <c r="G557"/>
      <c r="J557" s="9" t="str">
        <f>AgencyPickList!A557</f>
        <v>P0611</v>
      </c>
      <c r="K557" s="9" t="str">
        <f>AgencyPickList!B557</f>
        <v>Bridge House</v>
      </c>
      <c r="L557" s="9" t="str">
        <f>AgencyPickList!C557</f>
        <v>H16B</v>
      </c>
      <c r="M557" s="9" t="str">
        <f>AgencyPickList!D557</f>
        <v>Croydon</v>
      </c>
      <c r="N557" s="9" t="str">
        <f>AgencyPickList!E557</f>
        <v>P</v>
      </c>
      <c r="O557" s="9" t="str">
        <f t="shared" si="8"/>
        <v>P0611 : Bridge House</v>
      </c>
    </row>
    <row r="558" spans="2:15" x14ac:dyDescent="0.35">
      <c r="B558" s="10" t="e">
        <v>#N/A</v>
      </c>
      <c r="G558"/>
      <c r="J558" s="9" t="str">
        <f>AgencyPickList!A558</f>
        <v>P1084</v>
      </c>
      <c r="K558" s="9" t="str">
        <f>AgencyPickList!B558</f>
        <v>Havant - Inclusion Recovery Hampshire</v>
      </c>
      <c r="L558" s="9" t="str">
        <f>AgencyPickList!C558</f>
        <v>H16B</v>
      </c>
      <c r="M558" s="9" t="str">
        <f>AgencyPickList!D558</f>
        <v>Croydon</v>
      </c>
      <c r="N558" s="9" t="str">
        <f>AgencyPickList!E558</f>
        <v>P</v>
      </c>
      <c r="O558" s="9" t="str">
        <f t="shared" si="8"/>
        <v>P1084 : Havant - Inclusion Recovery Hampshire</v>
      </c>
    </row>
    <row r="559" spans="2:15" x14ac:dyDescent="0.35">
      <c r="B559" s="10" t="e">
        <v>#N/A</v>
      </c>
      <c r="G559"/>
      <c r="J559" s="9" t="str">
        <f>AgencyPickList!A559</f>
        <v>P1089</v>
      </c>
      <c r="K559" s="9" t="str">
        <f>AgencyPickList!B559</f>
        <v>I-Access North West Surrey</v>
      </c>
      <c r="L559" s="9" t="str">
        <f>AgencyPickList!C559</f>
        <v>H16B</v>
      </c>
      <c r="M559" s="9" t="str">
        <f>AgencyPickList!D559</f>
        <v>Croydon</v>
      </c>
      <c r="N559" s="9" t="str">
        <f>AgencyPickList!E559</f>
        <v>P</v>
      </c>
      <c r="O559" s="9" t="str">
        <f t="shared" si="8"/>
        <v>P1089 : I-Access North West Surrey</v>
      </c>
    </row>
    <row r="560" spans="2:15" x14ac:dyDescent="0.35">
      <c r="B560" s="10" t="e">
        <v>#N/A</v>
      </c>
      <c r="G560"/>
      <c r="J560" s="9" t="str">
        <f>AgencyPickList!A560</f>
        <v>P1090</v>
      </c>
      <c r="K560" s="9" t="str">
        <f>AgencyPickList!B560</f>
        <v>I-Access East Surrey</v>
      </c>
      <c r="L560" s="9" t="str">
        <f>AgencyPickList!C560</f>
        <v>H16B</v>
      </c>
      <c r="M560" s="9" t="str">
        <f>AgencyPickList!D560</f>
        <v>Croydon</v>
      </c>
      <c r="N560" s="9" t="str">
        <f>AgencyPickList!E560</f>
        <v>P</v>
      </c>
      <c r="O560" s="9" t="str">
        <f t="shared" si="8"/>
        <v>P1090 : I-Access East Surrey</v>
      </c>
    </row>
    <row r="561" spans="2:15" x14ac:dyDescent="0.35">
      <c r="B561" s="10" t="e">
        <v>#N/A</v>
      </c>
      <c r="G561"/>
      <c r="J561" s="9" t="str">
        <f>AgencyPickList!A561</f>
        <v>Q1647</v>
      </c>
      <c r="K561" s="9" t="str">
        <f>AgencyPickList!B561</f>
        <v>Via - Passmores House</v>
      </c>
      <c r="L561" s="9" t="str">
        <f>AgencyPickList!C561</f>
        <v>H16B</v>
      </c>
      <c r="M561" s="9" t="str">
        <f>AgencyPickList!D561</f>
        <v>Croydon</v>
      </c>
      <c r="N561" s="9" t="str">
        <f>AgencyPickList!E561</f>
        <v>Q</v>
      </c>
      <c r="O561" s="9" t="str">
        <f t="shared" si="8"/>
        <v>Q1647 : Via - Passmores House</v>
      </c>
    </row>
    <row r="562" spans="2:15" x14ac:dyDescent="0.35">
      <c r="B562" s="10" t="e">
        <v>#N/A</v>
      </c>
      <c r="G562"/>
      <c r="J562" s="9" t="str">
        <f>AgencyPickList!A562</f>
        <v>SB317</v>
      </c>
      <c r="K562" s="9" t="str">
        <f>AgencyPickList!B562</f>
        <v>StreetScene Bournemouth</v>
      </c>
      <c r="L562" s="9" t="str">
        <f>AgencyPickList!C562</f>
        <v>H16B</v>
      </c>
      <c r="M562" s="9" t="str">
        <f>AgencyPickList!D562</f>
        <v>Croydon</v>
      </c>
      <c r="N562" s="9" t="str">
        <f>AgencyPickList!E562</f>
        <v>S</v>
      </c>
      <c r="O562" s="9" t="str">
        <f t="shared" si="8"/>
        <v>SB317 : StreetScene Bournemouth</v>
      </c>
    </row>
    <row r="563" spans="2:15" x14ac:dyDescent="0.35">
      <c r="B563" s="10" t="e">
        <v>#N/A</v>
      </c>
      <c r="G563"/>
      <c r="J563" s="9" t="str">
        <f>AgencyPickList!A563</f>
        <v>SD301</v>
      </c>
      <c r="K563" s="9" t="str">
        <f>AgencyPickList!B563</f>
        <v>We Are With You Chy</v>
      </c>
      <c r="L563" s="9" t="str">
        <f>AgencyPickList!C563</f>
        <v>H16B</v>
      </c>
      <c r="M563" s="9" t="str">
        <f>AgencyPickList!D563</f>
        <v>Croydon</v>
      </c>
      <c r="N563" s="9" t="str">
        <f>AgencyPickList!E563</f>
        <v>S</v>
      </c>
      <c r="O563" s="9" t="str">
        <f t="shared" si="8"/>
        <v>SD301 : We Are With You Chy</v>
      </c>
    </row>
    <row r="564" spans="2:15" x14ac:dyDescent="0.35">
      <c r="B564" s="10" t="e">
        <v>#N/A</v>
      </c>
      <c r="G564"/>
      <c r="J564" s="9" t="str">
        <f>AgencyPickList!A564</f>
        <v>SD303</v>
      </c>
      <c r="K564" s="9" t="str">
        <f>AgencyPickList!B564</f>
        <v>BOSENCE FARM COMMUNITY LTD</v>
      </c>
      <c r="L564" s="9" t="str">
        <f>AgencyPickList!C564</f>
        <v>H16B</v>
      </c>
      <c r="M564" s="9" t="str">
        <f>AgencyPickList!D564</f>
        <v>Croydon</v>
      </c>
      <c r="N564" s="9" t="str">
        <f>AgencyPickList!E564</f>
        <v>S</v>
      </c>
      <c r="O564" s="9" t="str">
        <f t="shared" si="8"/>
        <v>SD303 : BOSENCE FARM COMMUNITY LTD</v>
      </c>
    </row>
    <row r="565" spans="2:15" x14ac:dyDescent="0.35">
      <c r="B565" s="10" t="e">
        <v>#N/A</v>
      </c>
      <c r="G565"/>
      <c r="J565" s="9" t="str">
        <f>AgencyPickList!A565</f>
        <v>SG309</v>
      </c>
      <c r="K565" s="9" t="str">
        <f>AgencyPickList!B565</f>
        <v>THE NELSON TRUST</v>
      </c>
      <c r="L565" s="9" t="str">
        <f>AgencyPickList!C565</f>
        <v>H16B</v>
      </c>
      <c r="M565" s="9" t="str">
        <f>AgencyPickList!D565</f>
        <v>Croydon</v>
      </c>
      <c r="N565" s="9" t="str">
        <f>AgencyPickList!E565</f>
        <v>S</v>
      </c>
      <c r="O565" s="9" t="str">
        <f t="shared" si="8"/>
        <v>SG309 : THE NELSON TRUST</v>
      </c>
    </row>
    <row r="566" spans="2:15" x14ac:dyDescent="0.35">
      <c r="B566" s="10" t="e">
        <v>#N/A</v>
      </c>
      <c r="G566"/>
      <c r="J566" s="9" t="str">
        <f>AgencyPickList!A566</f>
        <v>SH307</v>
      </c>
      <c r="K566" s="9" t="str">
        <f>AgencyPickList!B566</f>
        <v>Jasmine Mother's Recovery (Trevi)</v>
      </c>
      <c r="L566" s="9" t="str">
        <f>AgencyPickList!C566</f>
        <v>H16B</v>
      </c>
      <c r="M566" s="9" t="str">
        <f>AgencyPickList!D566</f>
        <v>Croydon</v>
      </c>
      <c r="N566" s="9" t="str">
        <f>AgencyPickList!E566</f>
        <v>S</v>
      </c>
      <c r="O566" s="9" t="str">
        <f t="shared" si="8"/>
        <v>SH307 : Jasmine Mother's Recovery (Trevi)</v>
      </c>
    </row>
    <row r="567" spans="2:15" x14ac:dyDescent="0.35">
      <c r="B567" s="10" t="e">
        <v>#N/A</v>
      </c>
      <c r="G567"/>
      <c r="J567" s="9" t="str">
        <f>AgencyPickList!A567</f>
        <v>SJ308</v>
      </c>
      <c r="K567" s="9" t="str">
        <f>AgencyPickList!B567</f>
        <v>Sefton Park</v>
      </c>
      <c r="L567" s="9" t="str">
        <f>AgencyPickList!C567</f>
        <v>H16B</v>
      </c>
      <c r="M567" s="9" t="str">
        <f>AgencyPickList!D567</f>
        <v>Croydon</v>
      </c>
      <c r="N567" s="9" t="str">
        <f>AgencyPickList!E567</f>
        <v>S</v>
      </c>
      <c r="O567" s="9" t="str">
        <f t="shared" si="8"/>
        <v>SJ308 : Sefton Park</v>
      </c>
    </row>
    <row r="568" spans="2:15" x14ac:dyDescent="0.35">
      <c r="B568" s="10" t="e">
        <v>#N/A</v>
      </c>
      <c r="G568"/>
      <c r="J568" s="9" t="str">
        <f>AgencyPickList!A568</f>
        <v>SO203</v>
      </c>
      <c r="K568" s="9" t="str">
        <f>AgencyPickList!B568</f>
        <v>Forward Trust - Clouds House</v>
      </c>
      <c r="L568" s="9" t="str">
        <f>AgencyPickList!C568</f>
        <v>H16B</v>
      </c>
      <c r="M568" s="9" t="str">
        <f>AgencyPickList!D568</f>
        <v>Croydon</v>
      </c>
      <c r="N568" s="9" t="str">
        <f>AgencyPickList!E568</f>
        <v>S</v>
      </c>
      <c r="O568" s="9" t="str">
        <f t="shared" si="8"/>
        <v>SO203 : Forward Trust - Clouds House</v>
      </c>
    </row>
    <row r="569" spans="2:15" x14ac:dyDescent="0.35">
      <c r="B569" s="10" t="e">
        <v>#N/A</v>
      </c>
      <c r="G569"/>
      <c r="J569" s="9" t="str">
        <f>AgencyPickList!A569</f>
        <v>M0243</v>
      </c>
      <c r="K569" s="9" t="str">
        <f>AgencyPickList!B569</f>
        <v>GMMH The Chapman-Barker Unit</v>
      </c>
      <c r="L569" s="9" t="str">
        <f>AgencyPickList!C569</f>
        <v>B16B</v>
      </c>
      <c r="M569" s="9" t="str">
        <f>AgencyPickList!D569</f>
        <v>Cumbria</v>
      </c>
      <c r="N569" s="9" t="str">
        <f>AgencyPickList!E569</f>
        <v>W</v>
      </c>
      <c r="O569" s="9" t="str">
        <f t="shared" si="8"/>
        <v>M0243 : GMMH The Chapman-Barker Unit</v>
      </c>
    </row>
    <row r="570" spans="2:15" x14ac:dyDescent="0.35">
      <c r="B570" s="10" t="e">
        <v>#N/A</v>
      </c>
      <c r="G570"/>
      <c r="J570" s="9" t="str">
        <f>AgencyPickList!A570</f>
        <v>M0290</v>
      </c>
      <c r="K570" s="9" t="str">
        <f>AgencyPickList!B570</f>
        <v>GMMH Cumbria Community</v>
      </c>
      <c r="L570" s="9" t="str">
        <f>AgencyPickList!C570</f>
        <v>B16B</v>
      </c>
      <c r="M570" s="9" t="str">
        <f>AgencyPickList!D570</f>
        <v>Cumbria</v>
      </c>
      <c r="N570" s="9" t="str">
        <f>AgencyPickList!E570</f>
        <v>W</v>
      </c>
      <c r="O570" s="9" t="str">
        <f t="shared" si="8"/>
        <v>M0290 : GMMH Cumbria Community</v>
      </c>
    </row>
    <row r="571" spans="2:15" x14ac:dyDescent="0.35">
      <c r="B571" s="10" t="e">
        <v>#N/A</v>
      </c>
      <c r="G571"/>
      <c r="J571" s="9" t="str">
        <f>AgencyPickList!A571</f>
        <v>M0314</v>
      </c>
      <c r="K571" s="9" t="str">
        <f>AgencyPickList!B571</f>
        <v>CGL North Lancs Inspire</v>
      </c>
      <c r="L571" s="9" t="str">
        <f>AgencyPickList!C571</f>
        <v>B16B</v>
      </c>
      <c r="M571" s="9" t="str">
        <f>AgencyPickList!D571</f>
        <v>Cumbria</v>
      </c>
      <c r="N571" s="9" t="str">
        <f>AgencyPickList!E571</f>
        <v>W</v>
      </c>
      <c r="O571" s="9" t="str">
        <f t="shared" si="8"/>
        <v>M0314 : CGL North Lancs Inspire</v>
      </c>
    </row>
    <row r="572" spans="2:15" x14ac:dyDescent="0.35">
      <c r="B572" s="10" t="e">
        <v>#N/A</v>
      </c>
      <c r="G572"/>
      <c r="J572" s="9" t="str">
        <f>AgencyPickList!A572</f>
        <v>M0341</v>
      </c>
      <c r="K572" s="9" t="str">
        <f>AgencyPickList!B572</f>
        <v>The Pavilion</v>
      </c>
      <c r="L572" s="9" t="str">
        <f>AgencyPickList!C572</f>
        <v>B16B</v>
      </c>
      <c r="M572" s="9" t="str">
        <f>AgencyPickList!D572</f>
        <v>Cumbria</v>
      </c>
      <c r="N572" s="9" t="str">
        <f>AgencyPickList!E572</f>
        <v>W</v>
      </c>
      <c r="O572" s="9" t="str">
        <f t="shared" si="8"/>
        <v>M0341 : The Pavilion</v>
      </c>
    </row>
    <row r="573" spans="2:15" x14ac:dyDescent="0.35">
      <c r="B573" s="10" t="e">
        <v>#N/A</v>
      </c>
      <c r="G573"/>
      <c r="J573" s="9" t="str">
        <f>AgencyPickList!A573</f>
        <v>M0347</v>
      </c>
      <c r="K573" s="9" t="str">
        <f>AgencyPickList!B573</f>
        <v>Blackpool Horizon/Delphi Medical</v>
      </c>
      <c r="L573" s="9" t="str">
        <f>AgencyPickList!C573</f>
        <v>B16B</v>
      </c>
      <c r="M573" s="9" t="str">
        <f>AgencyPickList!D573</f>
        <v>Cumbria</v>
      </c>
      <c r="N573" s="9" t="str">
        <f>AgencyPickList!E573</f>
        <v>W</v>
      </c>
      <c r="O573" s="9" t="str">
        <f t="shared" si="8"/>
        <v>M0347 : Blackpool Horizon/Delphi Medical</v>
      </c>
    </row>
    <row r="574" spans="2:15" x14ac:dyDescent="0.35">
      <c r="B574" s="10" t="e">
        <v>#N/A</v>
      </c>
      <c r="G574"/>
      <c r="J574" s="9" t="str">
        <f>AgencyPickList!A574</f>
        <v>M0357</v>
      </c>
      <c r="K574" s="9" t="str">
        <f>AgencyPickList!B574</f>
        <v>Parkland Place Lancashire</v>
      </c>
      <c r="L574" s="9" t="str">
        <f>AgencyPickList!C574</f>
        <v>B16B</v>
      </c>
      <c r="M574" s="9" t="str">
        <f>AgencyPickList!D574</f>
        <v>Cumbria</v>
      </c>
      <c r="N574" s="9" t="str">
        <f>AgencyPickList!E574</f>
        <v>W</v>
      </c>
      <c r="O574" s="9" t="str">
        <f t="shared" si="8"/>
        <v>M0357 : Parkland Place Lancashire</v>
      </c>
    </row>
    <row r="575" spans="2:15" x14ac:dyDescent="0.35">
      <c r="B575" s="10" t="e">
        <v>#N/A</v>
      </c>
      <c r="G575"/>
      <c r="J575" s="9" t="str">
        <f>AgencyPickList!A575</f>
        <v>M0375</v>
      </c>
      <c r="K575" s="9" t="str">
        <f>AgencyPickList!B575</f>
        <v>Cumbria Addictions Service (Humankind)</v>
      </c>
      <c r="L575" s="9" t="str">
        <f>AgencyPickList!C575</f>
        <v>B16B</v>
      </c>
      <c r="M575" s="9" t="str">
        <f>AgencyPickList!D575</f>
        <v>Cumbria</v>
      </c>
      <c r="N575" s="9" t="str">
        <f>AgencyPickList!E575</f>
        <v>W</v>
      </c>
      <c r="O575" s="9" t="str">
        <f t="shared" si="8"/>
        <v>M0375 : Cumbria Addictions Service (Humankind)</v>
      </c>
    </row>
    <row r="576" spans="2:15" x14ac:dyDescent="0.35">
      <c r="B576" s="10" t="e">
        <v>#N/A</v>
      </c>
      <c r="G576"/>
      <c r="J576" s="9" t="str">
        <f>AgencyPickList!A576</f>
        <v>N1010</v>
      </c>
      <c r="K576" s="9" t="str">
        <f>AgencyPickList!B576</f>
        <v>County Durham Drug and Alcohol Adult Recovery Service</v>
      </c>
      <c r="L576" s="9" t="str">
        <f>AgencyPickList!C576</f>
        <v>B16B</v>
      </c>
      <c r="M576" s="9" t="str">
        <f>AgencyPickList!D576</f>
        <v>Cumbria</v>
      </c>
      <c r="N576" s="9" t="str">
        <f>AgencyPickList!E576</f>
        <v>N</v>
      </c>
      <c r="O576" s="9" t="str">
        <f t="shared" si="8"/>
        <v>N1010 : County Durham Drug and Alcohol Adult Recovery Service</v>
      </c>
    </row>
    <row r="577" spans="2:15" x14ac:dyDescent="0.35">
      <c r="B577" s="10" t="e">
        <v>#N/A</v>
      </c>
      <c r="G577"/>
      <c r="J577" s="9" t="str">
        <f>AgencyPickList!A577</f>
        <v>N1014</v>
      </c>
      <c r="K577" s="9" t="str">
        <f>AgencyPickList!B577</f>
        <v>South Tyneside Substance Misuse Service (Humankind)</v>
      </c>
      <c r="L577" s="9" t="str">
        <f>AgencyPickList!C577</f>
        <v>B16B</v>
      </c>
      <c r="M577" s="9" t="str">
        <f>AgencyPickList!D577</f>
        <v>Cumbria</v>
      </c>
      <c r="N577" s="9" t="str">
        <f>AgencyPickList!E577</f>
        <v>N</v>
      </c>
      <c r="O577" s="9" t="str">
        <f t="shared" si="8"/>
        <v>N1014 : South Tyneside Substance Misuse Service (Humankind)</v>
      </c>
    </row>
    <row r="578" spans="2:15" x14ac:dyDescent="0.35">
      <c r="B578" s="10" t="e">
        <v>#N/A</v>
      </c>
      <c r="G578"/>
      <c r="J578" s="9" t="str">
        <f>AgencyPickList!A578</f>
        <v>N1016</v>
      </c>
      <c r="K578" s="9" t="str">
        <f>AgencyPickList!B578</f>
        <v>Newcastle Treatment and Recovery - Adult</v>
      </c>
      <c r="L578" s="9" t="str">
        <f>AgencyPickList!C578</f>
        <v>B16B</v>
      </c>
      <c r="M578" s="9" t="str">
        <f>AgencyPickList!D578</f>
        <v>Cumbria</v>
      </c>
      <c r="N578" s="9" t="str">
        <f>AgencyPickList!E578</f>
        <v>N</v>
      </c>
      <c r="O578" s="9" t="str">
        <f t="shared" si="8"/>
        <v>N1016 : Newcastle Treatment and Recovery - Adult</v>
      </c>
    </row>
    <row r="579" spans="2:15" x14ac:dyDescent="0.35">
      <c r="B579" s="10" t="e">
        <v>#N/A</v>
      </c>
      <c r="G579"/>
      <c r="J579" s="9" t="str">
        <f>AgencyPickList!A579</f>
        <v>T1208</v>
      </c>
      <c r="K579" s="9" t="str">
        <f>AgencyPickList!B579</f>
        <v>Nottingham Recovery Network</v>
      </c>
      <c r="L579" s="9" t="str">
        <f>AgencyPickList!C579</f>
        <v>B16B</v>
      </c>
      <c r="M579" s="9" t="str">
        <f>AgencyPickList!D579</f>
        <v>Cumbria</v>
      </c>
      <c r="N579" s="9" t="str">
        <f>AgencyPickList!E579</f>
        <v>T</v>
      </c>
      <c r="O579" s="9" t="str">
        <f t="shared" ref="O579:O642" si="9">IF(AND(J579&lt;&gt;"",J579&lt;&gt;0),J579&amp;" : "&amp;K579,"")</f>
        <v>T1208 : Nottingham Recovery Network</v>
      </c>
    </row>
    <row r="580" spans="2:15" x14ac:dyDescent="0.35">
      <c r="B580" s="10" t="e">
        <v>#N/A</v>
      </c>
      <c r="G580"/>
      <c r="J580" s="9" t="str">
        <f>AgencyPickList!A580</f>
        <v>U0484</v>
      </c>
      <c r="K580" s="9" t="str">
        <f>AgencyPickList!B580</f>
        <v>North Yorkshire Horizons Drug and Alcohol Service (Humankind)</v>
      </c>
      <c r="L580" s="9" t="str">
        <f>AgencyPickList!C580</f>
        <v>B16B</v>
      </c>
      <c r="M580" s="9" t="str">
        <f>AgencyPickList!D580</f>
        <v>Cumbria</v>
      </c>
      <c r="N580" s="9" t="str">
        <f>AgencyPickList!E580</f>
        <v>U</v>
      </c>
      <c r="O580" s="9" t="str">
        <f t="shared" si="9"/>
        <v>U0484 : North Yorkshire Horizons Drug and Alcohol Service (Humankind)</v>
      </c>
    </row>
    <row r="581" spans="2:15" x14ac:dyDescent="0.35">
      <c r="B581" s="10" t="e">
        <v>#N/A</v>
      </c>
      <c r="G581"/>
      <c r="J581" s="9" t="str">
        <f>AgencyPickList!A581</f>
        <v>U0489</v>
      </c>
      <c r="K581" s="9" t="str">
        <f>AgencyPickList!B581</f>
        <v>Forward Leeds Adult (Humankind)</v>
      </c>
      <c r="L581" s="9" t="str">
        <f>AgencyPickList!C581</f>
        <v>B16B</v>
      </c>
      <c r="M581" s="9" t="str">
        <f>AgencyPickList!D581</f>
        <v>Cumbria</v>
      </c>
      <c r="N581" s="9" t="str">
        <f>AgencyPickList!E581</f>
        <v>U</v>
      </c>
      <c r="O581" s="9" t="str">
        <f t="shared" si="9"/>
        <v>U0489 : Forward Leeds Adult (Humankind)</v>
      </c>
    </row>
    <row r="582" spans="2:15" x14ac:dyDescent="0.35">
      <c r="B582" s="10" t="e">
        <v>#N/A</v>
      </c>
      <c r="G582"/>
      <c r="J582" s="9" t="str">
        <f>AgencyPickList!A582</f>
        <v>U0514</v>
      </c>
      <c r="K582" s="9" t="str">
        <f>AgencyPickList!B582</f>
        <v>Phoenix Futures Sheffield Adult Service</v>
      </c>
      <c r="L582" s="9" t="str">
        <f>AgencyPickList!C582</f>
        <v>B16B</v>
      </c>
      <c r="M582" s="9" t="str">
        <f>AgencyPickList!D582</f>
        <v>Cumbria</v>
      </c>
      <c r="N582" s="9" t="str">
        <f>AgencyPickList!E582</f>
        <v>U</v>
      </c>
      <c r="O582" s="9" t="str">
        <f t="shared" si="9"/>
        <v>U0514 : Phoenix Futures Sheffield Adult Service</v>
      </c>
    </row>
    <row r="583" spans="2:15" x14ac:dyDescent="0.35">
      <c r="B583" s="10" t="e">
        <v>#N/A</v>
      </c>
      <c r="G583"/>
      <c r="J583" s="9" t="str">
        <f>AgencyPickList!A583</f>
        <v>U0515</v>
      </c>
      <c r="K583" s="9" t="str">
        <f>AgencyPickList!B583</f>
        <v>Phoenix Futures Sheffield Family Service</v>
      </c>
      <c r="L583" s="9" t="str">
        <f>AgencyPickList!C583</f>
        <v>B16B</v>
      </c>
      <c r="M583" s="9" t="str">
        <f>AgencyPickList!D583</f>
        <v>Cumbria</v>
      </c>
      <c r="N583" s="9" t="str">
        <f>AgencyPickList!E583</f>
        <v>U</v>
      </c>
      <c r="O583" s="9" t="str">
        <f t="shared" si="9"/>
        <v>U0515 : Phoenix Futures Sheffield Family Service</v>
      </c>
    </row>
    <row r="584" spans="2:15" x14ac:dyDescent="0.35">
      <c r="B584" s="10" t="e">
        <v>#N/A</v>
      </c>
      <c r="G584"/>
      <c r="J584" s="9" t="str">
        <f>AgencyPickList!A584</f>
        <v>M0341</v>
      </c>
      <c r="K584" s="9" t="str">
        <f>AgencyPickList!B584</f>
        <v>The Pavilion</v>
      </c>
      <c r="L584" s="9" t="str">
        <f>AgencyPickList!C584</f>
        <v>A01B</v>
      </c>
      <c r="M584" s="9" t="str">
        <f>AgencyPickList!D584</f>
        <v>Darlington</v>
      </c>
      <c r="N584" s="9" t="str">
        <f>AgencyPickList!E584</f>
        <v>W</v>
      </c>
      <c r="O584" s="9" t="str">
        <f t="shared" si="9"/>
        <v>M0341 : The Pavilion</v>
      </c>
    </row>
    <row r="585" spans="2:15" x14ac:dyDescent="0.35">
      <c r="B585" s="10" t="e">
        <v>#N/A</v>
      </c>
      <c r="G585"/>
      <c r="J585" s="9" t="str">
        <f>AgencyPickList!A585</f>
        <v>N1010</v>
      </c>
      <c r="K585" s="9" t="str">
        <f>AgencyPickList!B585</f>
        <v>County Durham Drug and Alcohol Adult Recovery Service</v>
      </c>
      <c r="L585" s="9" t="str">
        <f>AgencyPickList!C585</f>
        <v>A01B</v>
      </c>
      <c r="M585" s="9" t="str">
        <f>AgencyPickList!D585</f>
        <v>Darlington</v>
      </c>
      <c r="N585" s="9" t="str">
        <f>AgencyPickList!E585</f>
        <v>N</v>
      </c>
      <c r="O585" s="9" t="str">
        <f t="shared" si="9"/>
        <v>N1010 : County Durham Drug and Alcohol Adult Recovery Service</v>
      </c>
    </row>
    <row r="586" spans="2:15" x14ac:dyDescent="0.35">
      <c r="B586" s="10" t="e">
        <v>#N/A</v>
      </c>
      <c r="G586"/>
      <c r="J586" s="9" t="str">
        <f>AgencyPickList!A586</f>
        <v>N1014</v>
      </c>
      <c r="K586" s="9" t="str">
        <f>AgencyPickList!B586</f>
        <v>South Tyneside Substance Misuse Service (Humankind)</v>
      </c>
      <c r="L586" s="9" t="str">
        <f>AgencyPickList!C586</f>
        <v>A01B</v>
      </c>
      <c r="M586" s="9" t="str">
        <f>AgencyPickList!D586</f>
        <v>Darlington</v>
      </c>
      <c r="N586" s="9" t="str">
        <f>AgencyPickList!E586</f>
        <v>N</v>
      </c>
      <c r="O586" s="9" t="str">
        <f t="shared" si="9"/>
        <v>N1014 : South Tyneside Substance Misuse Service (Humankind)</v>
      </c>
    </row>
    <row r="587" spans="2:15" x14ac:dyDescent="0.35">
      <c r="B587" s="10" t="e">
        <v>#N/A</v>
      </c>
      <c r="G587"/>
      <c r="J587" s="9" t="str">
        <f>AgencyPickList!A587</f>
        <v>N1023</v>
      </c>
      <c r="K587" s="9" t="str">
        <f>AgencyPickList!B587</f>
        <v>We Are With You - Darlington Adult - STRIDE</v>
      </c>
      <c r="L587" s="9" t="str">
        <f>AgencyPickList!C587</f>
        <v>A01B</v>
      </c>
      <c r="M587" s="9" t="str">
        <f>AgencyPickList!D587</f>
        <v>Darlington</v>
      </c>
      <c r="N587" s="9" t="str">
        <f>AgencyPickList!E587</f>
        <v>N</v>
      </c>
      <c r="O587" s="9" t="str">
        <f t="shared" si="9"/>
        <v>N1023 : We Are With You - Darlington Adult - STRIDE</v>
      </c>
    </row>
    <row r="588" spans="2:15" x14ac:dyDescent="0.35">
      <c r="B588" s="10" t="e">
        <v>#N/A</v>
      </c>
      <c r="G588"/>
      <c r="J588" s="9" t="str">
        <f>AgencyPickList!A588</f>
        <v>Q1758</v>
      </c>
      <c r="K588" s="9" t="str">
        <f>AgencyPickList!B588</f>
        <v>Addiction Recovery Community MK</v>
      </c>
      <c r="L588" s="9" t="str">
        <f>AgencyPickList!C588</f>
        <v>A01B</v>
      </c>
      <c r="M588" s="9" t="str">
        <f>AgencyPickList!D588</f>
        <v>Darlington</v>
      </c>
      <c r="N588" s="9" t="str">
        <f>AgencyPickList!E588</f>
        <v>Q</v>
      </c>
      <c r="O588" s="9" t="str">
        <f t="shared" si="9"/>
        <v>Q1758 : Addiction Recovery Community MK</v>
      </c>
    </row>
    <row r="589" spans="2:15" x14ac:dyDescent="0.35">
      <c r="B589" s="10" t="e">
        <v>#N/A</v>
      </c>
      <c r="G589"/>
      <c r="J589" s="9" t="str">
        <f>AgencyPickList!A589</f>
        <v>R0472</v>
      </c>
      <c r="K589" s="9" t="str">
        <f>AgencyPickList!B589</f>
        <v>Livingstone House</v>
      </c>
      <c r="L589" s="9" t="str">
        <f>AgencyPickList!C589</f>
        <v>A01B</v>
      </c>
      <c r="M589" s="9" t="str">
        <f>AgencyPickList!D589</f>
        <v>Darlington</v>
      </c>
      <c r="N589" s="9" t="str">
        <f>AgencyPickList!E589</f>
        <v>R</v>
      </c>
      <c r="O589" s="9" t="str">
        <f t="shared" si="9"/>
        <v>R0472 : Livingstone House</v>
      </c>
    </row>
    <row r="590" spans="2:15" x14ac:dyDescent="0.35">
      <c r="B590" s="10" t="e">
        <v>#N/A</v>
      </c>
      <c r="G590"/>
      <c r="J590" s="9" t="str">
        <f>AgencyPickList!A590</f>
        <v>SL205</v>
      </c>
      <c r="K590" s="9" t="str">
        <f>AgencyPickList!B590</f>
        <v>PostScript360</v>
      </c>
      <c r="L590" s="9" t="str">
        <f>AgencyPickList!C590</f>
        <v>A01B</v>
      </c>
      <c r="M590" s="9" t="str">
        <f>AgencyPickList!D590</f>
        <v>Darlington</v>
      </c>
      <c r="N590" s="9" t="str">
        <f>AgencyPickList!E590</f>
        <v>S</v>
      </c>
      <c r="O590" s="9" t="str">
        <f t="shared" si="9"/>
        <v>SL205 : PostScript360</v>
      </c>
    </row>
    <row r="591" spans="2:15" x14ac:dyDescent="0.35">
      <c r="B591" s="10" t="e">
        <v>#N/A</v>
      </c>
      <c r="G591"/>
      <c r="J591" s="9" t="str">
        <f>AgencyPickList!A591</f>
        <v>U0484</v>
      </c>
      <c r="K591" s="9" t="str">
        <f>AgencyPickList!B591</f>
        <v>North Yorkshire Horizons Drug and Alcohol Service (Humankind)</v>
      </c>
      <c r="L591" s="9" t="str">
        <f>AgencyPickList!C591</f>
        <v>A01B</v>
      </c>
      <c r="M591" s="9" t="str">
        <f>AgencyPickList!D591</f>
        <v>Darlington</v>
      </c>
      <c r="N591" s="9" t="str">
        <f>AgencyPickList!E591</f>
        <v>U</v>
      </c>
      <c r="O591" s="9" t="str">
        <f t="shared" si="9"/>
        <v>U0484 : North Yorkshire Horizons Drug and Alcohol Service (Humankind)</v>
      </c>
    </row>
    <row r="592" spans="2:15" x14ac:dyDescent="0.35">
      <c r="B592" s="10" t="e">
        <v>#N/A</v>
      </c>
      <c r="G592"/>
      <c r="J592" s="9" t="str">
        <f>AgencyPickList!A592</f>
        <v>U0635</v>
      </c>
      <c r="K592" s="9" t="str">
        <f>AgencyPickList!B592</f>
        <v>Barnsley Substance Misuse Service (Humankind)</v>
      </c>
      <c r="L592" s="9" t="str">
        <f>AgencyPickList!C592</f>
        <v>A01B</v>
      </c>
      <c r="M592" s="9" t="str">
        <f>AgencyPickList!D592</f>
        <v>Darlington</v>
      </c>
      <c r="N592" s="9" t="str">
        <f>AgencyPickList!E592</f>
        <v>U</v>
      </c>
      <c r="O592" s="9" t="str">
        <f t="shared" si="9"/>
        <v>U0635 : Barnsley Substance Misuse Service (Humankind)</v>
      </c>
    </row>
    <row r="593" spans="2:15" x14ac:dyDescent="0.35">
      <c r="B593" s="10" t="e">
        <v>#N/A</v>
      </c>
      <c r="G593"/>
      <c r="J593" s="9" t="str">
        <f>AgencyPickList!A593</f>
        <v>M0037</v>
      </c>
      <c r="K593" s="9" t="str">
        <f>AgencyPickList!B593</f>
        <v>Phoenix Futures Wirral Adult Services</v>
      </c>
      <c r="L593" s="9" t="str">
        <f>AgencyPickList!C593</f>
        <v>E05B</v>
      </c>
      <c r="M593" s="9" t="str">
        <f>AgencyPickList!D593</f>
        <v>Derby</v>
      </c>
      <c r="N593" s="9" t="str">
        <f>AgencyPickList!E593</f>
        <v>W</v>
      </c>
      <c r="O593" s="9" t="str">
        <f t="shared" si="9"/>
        <v>M0037 : Phoenix Futures Wirral Adult Services</v>
      </c>
    </row>
    <row r="594" spans="2:15" x14ac:dyDescent="0.35">
      <c r="B594" s="10" t="e">
        <v>#N/A</v>
      </c>
      <c r="G594"/>
      <c r="J594" s="9" t="str">
        <f>AgencyPickList!A594</f>
        <v>M0051</v>
      </c>
      <c r="K594" s="9" t="str">
        <f>AgencyPickList!B594</f>
        <v>Littledale Hall</v>
      </c>
      <c r="L594" s="9" t="str">
        <f>AgencyPickList!C594</f>
        <v>E05B</v>
      </c>
      <c r="M594" s="9" t="str">
        <f>AgencyPickList!D594</f>
        <v>Derby</v>
      </c>
      <c r="N594" s="9" t="str">
        <f>AgencyPickList!E594</f>
        <v>W</v>
      </c>
      <c r="O594" s="9" t="str">
        <f t="shared" si="9"/>
        <v>M0051 : Littledale Hall</v>
      </c>
    </row>
    <row r="595" spans="2:15" x14ac:dyDescent="0.35">
      <c r="B595" s="10" t="e">
        <v>#N/A</v>
      </c>
      <c r="G595"/>
      <c r="J595" s="9" t="str">
        <f>AgencyPickList!A595</f>
        <v>P0034</v>
      </c>
      <c r="K595" s="9" t="str">
        <f>AgencyPickList!B595</f>
        <v>Yeldall Manor</v>
      </c>
      <c r="L595" s="9" t="str">
        <f>AgencyPickList!C595</f>
        <v>E05B</v>
      </c>
      <c r="M595" s="9" t="str">
        <f>AgencyPickList!D595</f>
        <v>Derby</v>
      </c>
      <c r="N595" s="9" t="str">
        <f>AgencyPickList!E595</f>
        <v>P</v>
      </c>
      <c r="O595" s="9" t="str">
        <f t="shared" si="9"/>
        <v>P0034 : Yeldall Manor</v>
      </c>
    </row>
    <row r="596" spans="2:15" x14ac:dyDescent="0.35">
      <c r="B596" s="10" t="e">
        <v>#N/A</v>
      </c>
      <c r="G596"/>
      <c r="J596" s="9" t="str">
        <f>AgencyPickList!A596</f>
        <v>P0835</v>
      </c>
      <c r="K596" s="9" t="str">
        <f>AgencyPickList!B596</f>
        <v>Kenward Residential</v>
      </c>
      <c r="L596" s="9" t="str">
        <f>AgencyPickList!C596</f>
        <v>E05B</v>
      </c>
      <c r="M596" s="9" t="str">
        <f>AgencyPickList!D596</f>
        <v>Derby</v>
      </c>
      <c r="N596" s="9" t="str">
        <f>AgencyPickList!E596</f>
        <v>P</v>
      </c>
      <c r="O596" s="9" t="str">
        <f t="shared" si="9"/>
        <v>P0835 : Kenward Residential</v>
      </c>
    </row>
    <row r="597" spans="2:15" x14ac:dyDescent="0.35">
      <c r="B597" s="10" t="e">
        <v>#N/A</v>
      </c>
      <c r="G597"/>
      <c r="J597" s="9" t="str">
        <f>AgencyPickList!A597</f>
        <v>Q1733</v>
      </c>
      <c r="K597" s="9" t="str">
        <f>AgencyPickList!B597</f>
        <v>Suffolk Recovery Service - Bury St Edmunds</v>
      </c>
      <c r="L597" s="9" t="str">
        <f>AgencyPickList!C597</f>
        <v>E05B</v>
      </c>
      <c r="M597" s="9" t="str">
        <f>AgencyPickList!D597</f>
        <v>Derby</v>
      </c>
      <c r="N597" s="9" t="str">
        <f>AgencyPickList!E597</f>
        <v>Q</v>
      </c>
      <c r="O597" s="9" t="str">
        <f t="shared" si="9"/>
        <v>Q1733 : Suffolk Recovery Service - Bury St Edmunds</v>
      </c>
    </row>
    <row r="598" spans="2:15" x14ac:dyDescent="0.35">
      <c r="B598" s="10" t="e">
        <v>#N/A</v>
      </c>
      <c r="G598"/>
      <c r="J598" s="9" t="str">
        <f>AgencyPickList!A598</f>
        <v>R0512</v>
      </c>
      <c r="K598" s="9" t="str">
        <f>AgencyPickList!B598</f>
        <v>Humankind Staffordshire</v>
      </c>
      <c r="L598" s="9" t="str">
        <f>AgencyPickList!C598</f>
        <v>E05B</v>
      </c>
      <c r="M598" s="9" t="str">
        <f>AgencyPickList!D598</f>
        <v>Derby</v>
      </c>
      <c r="N598" s="9" t="str">
        <f>AgencyPickList!E598</f>
        <v>R</v>
      </c>
      <c r="O598" s="9" t="str">
        <f t="shared" si="9"/>
        <v>R0512 : Humankind Staffordshire</v>
      </c>
    </row>
    <row r="599" spans="2:15" x14ac:dyDescent="0.35">
      <c r="B599" s="10" t="e">
        <v>#N/A</v>
      </c>
      <c r="G599"/>
      <c r="J599" s="9" t="str">
        <f>AgencyPickList!A599</f>
        <v>SG309</v>
      </c>
      <c r="K599" s="9" t="str">
        <f>AgencyPickList!B599</f>
        <v>THE NELSON TRUST</v>
      </c>
      <c r="L599" s="9" t="str">
        <f>AgencyPickList!C599</f>
        <v>E05B</v>
      </c>
      <c r="M599" s="9" t="str">
        <f>AgencyPickList!D599</f>
        <v>Derby</v>
      </c>
      <c r="N599" s="9" t="str">
        <f>AgencyPickList!E599</f>
        <v>S</v>
      </c>
      <c r="O599" s="9" t="str">
        <f t="shared" si="9"/>
        <v>SG309 : THE NELSON TRUST</v>
      </c>
    </row>
    <row r="600" spans="2:15" x14ac:dyDescent="0.35">
      <c r="B600" s="10" t="e">
        <v>#N/A</v>
      </c>
      <c r="G600"/>
      <c r="J600" s="9" t="str">
        <f>AgencyPickList!A600</f>
        <v>SJ302</v>
      </c>
      <c r="K600" s="9" t="str">
        <f>AgencyPickList!B600</f>
        <v>BROADWAY LODGE</v>
      </c>
      <c r="L600" s="9" t="str">
        <f>AgencyPickList!C600</f>
        <v>E05B</v>
      </c>
      <c r="M600" s="9" t="str">
        <f>AgencyPickList!D600</f>
        <v>Derby</v>
      </c>
      <c r="N600" s="9" t="str">
        <f>AgencyPickList!E600</f>
        <v>S</v>
      </c>
      <c r="O600" s="9" t="str">
        <f t="shared" si="9"/>
        <v>SJ302 : BROADWAY LODGE</v>
      </c>
    </row>
    <row r="601" spans="2:15" x14ac:dyDescent="0.35">
      <c r="B601" s="10" t="e">
        <v>#N/A</v>
      </c>
      <c r="G601"/>
      <c r="J601" s="9" t="str">
        <f>AgencyPickList!A601</f>
        <v>SJ308</v>
      </c>
      <c r="K601" s="9" t="str">
        <f>AgencyPickList!B601</f>
        <v>Sefton Park</v>
      </c>
      <c r="L601" s="9" t="str">
        <f>AgencyPickList!C601</f>
        <v>E05B</v>
      </c>
      <c r="M601" s="9" t="str">
        <f>AgencyPickList!D601</f>
        <v>Derby</v>
      </c>
      <c r="N601" s="9" t="str">
        <f>AgencyPickList!E601</f>
        <v>S</v>
      </c>
      <c r="O601" s="9" t="str">
        <f t="shared" si="9"/>
        <v>SJ308 : Sefton Park</v>
      </c>
    </row>
    <row r="602" spans="2:15" x14ac:dyDescent="0.35">
      <c r="B602" s="10" t="e">
        <v>#N/A</v>
      </c>
      <c r="G602"/>
      <c r="J602" s="9" t="str">
        <f>AgencyPickList!A602</f>
        <v>T0005</v>
      </c>
      <c r="K602" s="9" t="str">
        <f>AgencyPickList!B602</f>
        <v>Derbyshire Recovery Partnership</v>
      </c>
      <c r="L602" s="9" t="str">
        <f>AgencyPickList!C602</f>
        <v>E05B</v>
      </c>
      <c r="M602" s="9" t="str">
        <f>AgencyPickList!D602</f>
        <v>Derby</v>
      </c>
      <c r="N602" s="9" t="str">
        <f>AgencyPickList!E602</f>
        <v>T</v>
      </c>
      <c r="O602" s="9" t="str">
        <f t="shared" si="9"/>
        <v>T0005 : Derbyshire Recovery Partnership</v>
      </c>
    </row>
    <row r="603" spans="2:15" x14ac:dyDescent="0.35">
      <c r="B603" s="10" t="e">
        <v>#N/A</v>
      </c>
      <c r="G603"/>
      <c r="J603" s="9" t="str">
        <f>AgencyPickList!A603</f>
        <v>T1174</v>
      </c>
      <c r="K603" s="9" t="str">
        <f>AgencyPickList!B603</f>
        <v>Derby City Non-Prescribing Service</v>
      </c>
      <c r="L603" s="9" t="str">
        <f>AgencyPickList!C603</f>
        <v>E05B</v>
      </c>
      <c r="M603" s="9" t="str">
        <f>AgencyPickList!D603</f>
        <v>Derby</v>
      </c>
      <c r="N603" s="9" t="str">
        <f>AgencyPickList!E603</f>
        <v>T</v>
      </c>
      <c r="O603" s="9" t="str">
        <f t="shared" si="9"/>
        <v>T1174 : Derby City Non-Prescribing Service</v>
      </c>
    </row>
    <row r="604" spans="2:15" x14ac:dyDescent="0.35">
      <c r="B604" s="10" t="e">
        <v>#N/A</v>
      </c>
      <c r="G604"/>
      <c r="J604" s="9" t="str">
        <f>AgencyPickList!A604</f>
        <v>T1175</v>
      </c>
      <c r="K604" s="9" t="str">
        <f>AgencyPickList!B604</f>
        <v>Derby City Prescribing Service</v>
      </c>
      <c r="L604" s="9" t="str">
        <f>AgencyPickList!C604</f>
        <v>E05B</v>
      </c>
      <c r="M604" s="9" t="str">
        <f>AgencyPickList!D604</f>
        <v>Derby</v>
      </c>
      <c r="N604" s="9" t="str">
        <f>AgencyPickList!E604</f>
        <v>T</v>
      </c>
      <c r="O604" s="9" t="str">
        <f t="shared" si="9"/>
        <v>T1175 : Derby City Prescribing Service</v>
      </c>
    </row>
    <row r="605" spans="2:15" x14ac:dyDescent="0.35">
      <c r="B605" s="10" t="e">
        <v>#N/A</v>
      </c>
      <c r="G605"/>
      <c r="J605" s="9" t="str">
        <f>AgencyPickList!A605</f>
        <v>T1177</v>
      </c>
      <c r="K605" s="9" t="str">
        <f>AgencyPickList!B605</f>
        <v>Derby FDAS</v>
      </c>
      <c r="L605" s="9" t="str">
        <f>AgencyPickList!C605</f>
        <v>E05B</v>
      </c>
      <c r="M605" s="9" t="str">
        <f>AgencyPickList!D605</f>
        <v>Derby</v>
      </c>
      <c r="N605" s="9" t="str">
        <f>AgencyPickList!E605</f>
        <v>T</v>
      </c>
      <c r="O605" s="9" t="str">
        <f t="shared" si="9"/>
        <v>T1177 : Derby FDAS</v>
      </c>
    </row>
    <row r="606" spans="2:15" x14ac:dyDescent="0.35">
      <c r="B606" s="10" t="e">
        <v>#N/A</v>
      </c>
      <c r="G606"/>
      <c r="J606" s="9" t="str">
        <f>AgencyPickList!A606</f>
        <v>T1201</v>
      </c>
      <c r="K606" s="9" t="str">
        <f>AgencyPickList!B606</f>
        <v>Clean Slate</v>
      </c>
      <c r="L606" s="9" t="str">
        <f>AgencyPickList!C606</f>
        <v>E05B</v>
      </c>
      <c r="M606" s="9" t="str">
        <f>AgencyPickList!D606</f>
        <v>Derby</v>
      </c>
      <c r="N606" s="9" t="str">
        <f>AgencyPickList!E606</f>
        <v>T</v>
      </c>
      <c r="O606" s="9" t="str">
        <f t="shared" si="9"/>
        <v>T1201 : Clean Slate</v>
      </c>
    </row>
    <row r="607" spans="2:15" x14ac:dyDescent="0.35">
      <c r="B607" s="10" t="e">
        <v>#N/A</v>
      </c>
      <c r="G607"/>
      <c r="J607" s="9" t="str">
        <f>AgencyPickList!A607</f>
        <v>T1209</v>
      </c>
      <c r="K607" s="9" t="str">
        <f>AgencyPickList!B607</f>
        <v>Turning Point Leicester and Leicestershire</v>
      </c>
      <c r="L607" s="9" t="str">
        <f>AgencyPickList!C607</f>
        <v>E05B</v>
      </c>
      <c r="M607" s="9" t="str">
        <f>AgencyPickList!D607</f>
        <v>Derby</v>
      </c>
      <c r="N607" s="9" t="str">
        <f>AgencyPickList!E607</f>
        <v>T</v>
      </c>
      <c r="O607" s="9" t="str">
        <f t="shared" si="9"/>
        <v>T1209 : Turning Point Leicester and Leicestershire</v>
      </c>
    </row>
    <row r="608" spans="2:15" x14ac:dyDescent="0.35">
      <c r="B608" s="10" t="e">
        <v>#N/A</v>
      </c>
      <c r="G608"/>
      <c r="J608" s="9" t="str">
        <f>AgencyPickList!A608</f>
        <v>T1214</v>
      </c>
      <c r="K608" s="9" t="str">
        <f>AgencyPickList!B608</f>
        <v>The Level</v>
      </c>
      <c r="L608" s="9" t="str">
        <f>AgencyPickList!C608</f>
        <v>E05B</v>
      </c>
      <c r="M608" s="9" t="str">
        <f>AgencyPickList!D608</f>
        <v>Derby</v>
      </c>
      <c r="N608" s="9" t="str">
        <f>AgencyPickList!E608</f>
        <v>T</v>
      </c>
      <c r="O608" s="9" t="str">
        <f t="shared" si="9"/>
        <v>T1214 : The Level</v>
      </c>
    </row>
    <row r="609" spans="2:15" x14ac:dyDescent="0.35">
      <c r="B609" s="10" t="e">
        <v>#N/A</v>
      </c>
      <c r="G609"/>
      <c r="J609" s="9" t="str">
        <f>AgencyPickList!A609</f>
        <v>T1221</v>
      </c>
      <c r="K609" s="9" t="str">
        <f>AgencyPickList!B609</f>
        <v>Turning Point Leicestershire and Rutland Adult</v>
      </c>
      <c r="L609" s="9" t="str">
        <f>AgencyPickList!C609</f>
        <v>E05B</v>
      </c>
      <c r="M609" s="9" t="str">
        <f>AgencyPickList!D609</f>
        <v>Derby</v>
      </c>
      <c r="N609" s="9" t="str">
        <f>AgencyPickList!E609</f>
        <v>T</v>
      </c>
      <c r="O609" s="9" t="str">
        <f t="shared" si="9"/>
        <v>T1221 : Turning Point Leicestershire and Rutland Adult</v>
      </c>
    </row>
    <row r="610" spans="2:15" x14ac:dyDescent="0.35">
      <c r="B610" s="10" t="e">
        <v>#N/A</v>
      </c>
      <c r="G610"/>
      <c r="J610" s="9" t="str">
        <f>AgencyPickList!A610</f>
        <v>T1224</v>
      </c>
      <c r="K610" s="9" t="str">
        <f>AgencyPickList!B610</f>
        <v>New Oakwood Lodge - Derby Rehab (Phoenix Futures)</v>
      </c>
      <c r="L610" s="9" t="str">
        <f>AgencyPickList!C610</f>
        <v>E05B</v>
      </c>
      <c r="M610" s="9" t="str">
        <f>AgencyPickList!D610</f>
        <v>Derby</v>
      </c>
      <c r="N610" s="9" t="str">
        <f>AgencyPickList!E610</f>
        <v>T</v>
      </c>
      <c r="O610" s="9" t="str">
        <f t="shared" si="9"/>
        <v>T1224 : New Oakwood Lodge - Derby Rehab (Phoenix Futures)</v>
      </c>
    </row>
    <row r="611" spans="2:15" x14ac:dyDescent="0.35">
      <c r="B611" s="10" t="e">
        <v>#N/A</v>
      </c>
      <c r="G611"/>
      <c r="J611" s="9" t="str">
        <f>AgencyPickList!A611</f>
        <v>U0509</v>
      </c>
      <c r="K611" s="9" t="str">
        <f>AgencyPickList!B611</f>
        <v>Doncaster Drugs Service - CDT</v>
      </c>
      <c r="L611" s="9" t="str">
        <f>AgencyPickList!C611</f>
        <v>E05B</v>
      </c>
      <c r="M611" s="9" t="str">
        <f>AgencyPickList!D611</f>
        <v>Derby</v>
      </c>
      <c r="N611" s="9" t="str">
        <f>AgencyPickList!E611</f>
        <v>U</v>
      </c>
      <c r="O611" s="9" t="str">
        <f t="shared" si="9"/>
        <v>U0509 : Doncaster Drugs Service - CDT</v>
      </c>
    </row>
    <row r="612" spans="2:15" x14ac:dyDescent="0.35">
      <c r="B612" s="10" t="e">
        <v>#N/A</v>
      </c>
      <c r="G612"/>
      <c r="J612" s="9" t="str">
        <f>AgencyPickList!A612</f>
        <v>U0514</v>
      </c>
      <c r="K612" s="9" t="str">
        <f>AgencyPickList!B612</f>
        <v>Phoenix Futures Sheffield Adult Service</v>
      </c>
      <c r="L612" s="9" t="str">
        <f>AgencyPickList!C612</f>
        <v>E05B</v>
      </c>
      <c r="M612" s="9" t="str">
        <f>AgencyPickList!D612</f>
        <v>Derby</v>
      </c>
      <c r="N612" s="9" t="str">
        <f>AgencyPickList!E612</f>
        <v>U</v>
      </c>
      <c r="O612" s="9" t="str">
        <f t="shared" si="9"/>
        <v>U0514 : Phoenix Futures Sheffield Adult Service</v>
      </c>
    </row>
    <row r="613" spans="2:15" x14ac:dyDescent="0.35">
      <c r="B613" s="10" t="e">
        <v>#N/A</v>
      </c>
      <c r="G613"/>
      <c r="J613" s="9" t="str">
        <f>AgencyPickList!A613</f>
        <v>U0635</v>
      </c>
      <c r="K613" s="9" t="str">
        <f>AgencyPickList!B613</f>
        <v>Barnsley Substance Misuse Service (Humankind)</v>
      </c>
      <c r="L613" s="9" t="str">
        <f>AgencyPickList!C613</f>
        <v>E05B</v>
      </c>
      <c r="M613" s="9" t="str">
        <f>AgencyPickList!D613</f>
        <v>Derby</v>
      </c>
      <c r="N613" s="9" t="str">
        <f>AgencyPickList!E613</f>
        <v>U</v>
      </c>
      <c r="O613" s="9" t="str">
        <f t="shared" si="9"/>
        <v>U0635 : Barnsley Substance Misuse Service (Humankind)</v>
      </c>
    </row>
    <row r="614" spans="2:15" x14ac:dyDescent="0.35">
      <c r="B614" s="10" t="e">
        <v>#N/A</v>
      </c>
      <c r="G614"/>
      <c r="J614" s="9" t="str">
        <f>AgencyPickList!A614</f>
        <v>W0064</v>
      </c>
      <c r="K614" s="9" t="str">
        <f>AgencyPickList!B614</f>
        <v>THOMAS Blackburn</v>
      </c>
      <c r="L614" s="9" t="str">
        <f>AgencyPickList!C614</f>
        <v>E05B</v>
      </c>
      <c r="M614" s="9" t="str">
        <f>AgencyPickList!D614</f>
        <v>Derby</v>
      </c>
      <c r="N614" s="9" t="str">
        <f>AgencyPickList!E614</f>
        <v>W</v>
      </c>
      <c r="O614" s="9" t="str">
        <f t="shared" si="9"/>
        <v>W0064 : THOMAS Blackburn</v>
      </c>
    </row>
    <row r="615" spans="2:15" x14ac:dyDescent="0.35">
      <c r="B615" s="10" t="e">
        <v>#N/A</v>
      </c>
      <c r="G615"/>
      <c r="J615" s="9" t="str">
        <f>AgencyPickList!A615</f>
        <v>L1303</v>
      </c>
      <c r="K615" s="9" t="str">
        <f>AgencyPickList!B615</f>
        <v>City and Hackney Recovery Service</v>
      </c>
      <c r="L615" s="9" t="str">
        <f>AgencyPickList!C615</f>
        <v>E04B</v>
      </c>
      <c r="M615" s="9" t="str">
        <f>AgencyPickList!D615</f>
        <v>Derbyshire</v>
      </c>
      <c r="N615" s="9" t="str">
        <f>AgencyPickList!E615</f>
        <v>L</v>
      </c>
      <c r="O615" s="9" t="str">
        <f t="shared" si="9"/>
        <v>L1303 : City and Hackney Recovery Service</v>
      </c>
    </row>
    <row r="616" spans="2:15" x14ac:dyDescent="0.35">
      <c r="B616" s="10" t="e">
        <v>#N/A</v>
      </c>
      <c r="G616"/>
      <c r="J616" s="9" t="str">
        <f>AgencyPickList!A616</f>
        <v>M0037</v>
      </c>
      <c r="K616" s="9" t="str">
        <f>AgencyPickList!B616</f>
        <v>Phoenix Futures Wirral Adult Services</v>
      </c>
      <c r="L616" s="9" t="str">
        <f>AgencyPickList!C616</f>
        <v>E04B</v>
      </c>
      <c r="M616" s="9" t="str">
        <f>AgencyPickList!D616</f>
        <v>Derbyshire</v>
      </c>
      <c r="N616" s="9" t="str">
        <f>AgencyPickList!E616</f>
        <v>W</v>
      </c>
      <c r="O616" s="9" t="str">
        <f t="shared" si="9"/>
        <v>M0037 : Phoenix Futures Wirral Adult Services</v>
      </c>
    </row>
    <row r="617" spans="2:15" x14ac:dyDescent="0.35">
      <c r="B617" s="10" t="e">
        <v>#N/A</v>
      </c>
      <c r="G617"/>
      <c r="J617" s="9" t="str">
        <f>AgencyPickList!A617</f>
        <v>M0051</v>
      </c>
      <c r="K617" s="9" t="str">
        <f>AgencyPickList!B617</f>
        <v>Littledale Hall</v>
      </c>
      <c r="L617" s="9" t="str">
        <f>AgencyPickList!C617</f>
        <v>E04B</v>
      </c>
      <c r="M617" s="9" t="str">
        <f>AgencyPickList!D617</f>
        <v>Derbyshire</v>
      </c>
      <c r="N617" s="9" t="str">
        <f>AgencyPickList!E617</f>
        <v>W</v>
      </c>
      <c r="O617" s="9" t="str">
        <f t="shared" si="9"/>
        <v>M0051 : Littledale Hall</v>
      </c>
    </row>
    <row r="618" spans="2:15" x14ac:dyDescent="0.35">
      <c r="B618" s="10" t="e">
        <v>#N/A</v>
      </c>
      <c r="G618"/>
      <c r="J618" s="9" t="str">
        <f>AgencyPickList!A618</f>
        <v>M0309</v>
      </c>
      <c r="K618" s="9" t="str">
        <f>AgencyPickList!B618</f>
        <v>Cyngor Alcohol Information Service (CAIS)</v>
      </c>
      <c r="L618" s="9" t="str">
        <f>AgencyPickList!C618</f>
        <v>E04B</v>
      </c>
      <c r="M618" s="9" t="str">
        <f>AgencyPickList!D618</f>
        <v>Derbyshire</v>
      </c>
      <c r="N618" s="9" t="str">
        <f>AgencyPickList!E618</f>
        <v>W</v>
      </c>
      <c r="O618" s="9" t="str">
        <f t="shared" si="9"/>
        <v>M0309 : Cyngor Alcohol Information Service (CAIS)</v>
      </c>
    </row>
    <row r="619" spans="2:15" x14ac:dyDescent="0.35">
      <c r="B619" s="10" t="e">
        <v>#N/A</v>
      </c>
      <c r="G619"/>
      <c r="J619" s="9" t="str">
        <f>AgencyPickList!A619</f>
        <v>M0310</v>
      </c>
      <c r="K619" s="9" t="str">
        <f>AgencyPickList!B619</f>
        <v>Shardale St Annes Limited</v>
      </c>
      <c r="L619" s="9" t="str">
        <f>AgencyPickList!C619</f>
        <v>E04B</v>
      </c>
      <c r="M619" s="9" t="str">
        <f>AgencyPickList!D619</f>
        <v>Derbyshire</v>
      </c>
      <c r="N619" s="9" t="str">
        <f>AgencyPickList!E619</f>
        <v>W</v>
      </c>
      <c r="O619" s="9" t="str">
        <f t="shared" si="9"/>
        <v>M0310 : Shardale St Annes Limited</v>
      </c>
    </row>
    <row r="620" spans="2:15" x14ac:dyDescent="0.35">
      <c r="B620" s="10" t="e">
        <v>#N/A</v>
      </c>
      <c r="G620"/>
      <c r="J620" s="9" t="str">
        <f>AgencyPickList!A620</f>
        <v>N1014</v>
      </c>
      <c r="K620" s="9" t="str">
        <f>AgencyPickList!B620</f>
        <v>South Tyneside Substance Misuse Service (Humankind)</v>
      </c>
      <c r="L620" s="9" t="str">
        <f>AgencyPickList!C620</f>
        <v>E04B</v>
      </c>
      <c r="M620" s="9" t="str">
        <f>AgencyPickList!D620</f>
        <v>Derbyshire</v>
      </c>
      <c r="N620" s="9" t="str">
        <f>AgencyPickList!E620</f>
        <v>N</v>
      </c>
      <c r="O620" s="9" t="str">
        <f t="shared" si="9"/>
        <v>N1014 : South Tyneside Substance Misuse Service (Humankind)</v>
      </c>
    </row>
    <row r="621" spans="2:15" x14ac:dyDescent="0.35">
      <c r="B621" s="10" t="e">
        <v>#N/A</v>
      </c>
      <c r="G621"/>
      <c r="J621" s="9" t="str">
        <f>AgencyPickList!A621</f>
        <v>P0034</v>
      </c>
      <c r="K621" s="9" t="str">
        <f>AgencyPickList!B621</f>
        <v>Yeldall Manor</v>
      </c>
      <c r="L621" s="9" t="str">
        <f>AgencyPickList!C621</f>
        <v>E04B</v>
      </c>
      <c r="M621" s="9" t="str">
        <f>AgencyPickList!D621</f>
        <v>Derbyshire</v>
      </c>
      <c r="N621" s="9" t="str">
        <f>AgencyPickList!E621</f>
        <v>P</v>
      </c>
      <c r="O621" s="9" t="str">
        <f t="shared" si="9"/>
        <v>P0034 : Yeldall Manor</v>
      </c>
    </row>
    <row r="622" spans="2:15" x14ac:dyDescent="0.35">
      <c r="B622" s="10" t="e">
        <v>#N/A</v>
      </c>
      <c r="G622"/>
      <c r="J622" s="9" t="str">
        <f>AgencyPickList!A622</f>
        <v>Q1728</v>
      </c>
      <c r="K622" s="9" t="str">
        <f>AgencyPickList!B622</f>
        <v>Oxygen Recovery Service</v>
      </c>
      <c r="L622" s="9" t="str">
        <f>AgencyPickList!C622</f>
        <v>E04B</v>
      </c>
      <c r="M622" s="9" t="str">
        <f>AgencyPickList!D622</f>
        <v>Derbyshire</v>
      </c>
      <c r="N622" s="9" t="str">
        <f>AgencyPickList!E622</f>
        <v>Q</v>
      </c>
      <c r="O622" s="9" t="str">
        <f t="shared" si="9"/>
        <v>Q1728 : Oxygen Recovery Service</v>
      </c>
    </row>
    <row r="623" spans="2:15" x14ac:dyDescent="0.35">
      <c r="B623" s="10" t="e">
        <v>#N/A</v>
      </c>
      <c r="G623"/>
      <c r="J623" s="9" t="str">
        <f>AgencyPickList!A623</f>
        <v>Q1763</v>
      </c>
      <c r="K623" s="9" t="str">
        <f>AgencyPickList!B623</f>
        <v>Oxygen Inpatient Detox</v>
      </c>
      <c r="L623" s="9" t="str">
        <f>AgencyPickList!C623</f>
        <v>E04B</v>
      </c>
      <c r="M623" s="9" t="str">
        <f>AgencyPickList!D623</f>
        <v>Derbyshire</v>
      </c>
      <c r="N623" s="9" t="str">
        <f>AgencyPickList!E623</f>
        <v>Q</v>
      </c>
      <c r="O623" s="9" t="str">
        <f t="shared" si="9"/>
        <v>Q1763 : Oxygen Inpatient Detox</v>
      </c>
    </row>
    <row r="624" spans="2:15" x14ac:dyDescent="0.35">
      <c r="B624" s="10" t="e">
        <v>#N/A</v>
      </c>
      <c r="G624"/>
      <c r="J624" s="9" t="str">
        <f>AgencyPickList!A624</f>
        <v>R0092</v>
      </c>
      <c r="K624" s="9" t="str">
        <f>AgencyPickList!B624</f>
        <v>BAC O'Connor</v>
      </c>
      <c r="L624" s="9" t="str">
        <f>AgencyPickList!C624</f>
        <v>E04B</v>
      </c>
      <c r="M624" s="9" t="str">
        <f>AgencyPickList!D624</f>
        <v>Derbyshire</v>
      </c>
      <c r="N624" s="9" t="str">
        <f>AgencyPickList!E624</f>
        <v>R</v>
      </c>
      <c r="O624" s="9" t="str">
        <f t="shared" si="9"/>
        <v>R0092 : BAC O'Connor</v>
      </c>
    </row>
    <row r="625" spans="2:15" x14ac:dyDescent="0.35">
      <c r="B625" s="10" t="e">
        <v>#N/A</v>
      </c>
      <c r="G625"/>
      <c r="J625" s="9" t="str">
        <f>AgencyPickList!A625</f>
        <v>R0488</v>
      </c>
      <c r="K625" s="9" t="str">
        <f>AgencyPickList!B625</f>
        <v>Worcestershire Recovery Partnership (Adult)</v>
      </c>
      <c r="L625" s="9" t="str">
        <f>AgencyPickList!C625</f>
        <v>E04B</v>
      </c>
      <c r="M625" s="9" t="str">
        <f>AgencyPickList!D625</f>
        <v>Derbyshire</v>
      </c>
      <c r="N625" s="9" t="str">
        <f>AgencyPickList!E625</f>
        <v>R</v>
      </c>
      <c r="O625" s="9" t="str">
        <f t="shared" si="9"/>
        <v>R0488 : Worcestershire Recovery Partnership (Adult)</v>
      </c>
    </row>
    <row r="626" spans="2:15" x14ac:dyDescent="0.35">
      <c r="B626" s="10" t="e">
        <v>#N/A</v>
      </c>
      <c r="G626"/>
      <c r="J626" s="9" t="str">
        <f>AgencyPickList!A626</f>
        <v>R0507</v>
      </c>
      <c r="K626" s="9" t="str">
        <f>AgencyPickList!B626</f>
        <v>Inclusion Telford Adult Service (Telford STARS)</v>
      </c>
      <c r="L626" s="9" t="str">
        <f>AgencyPickList!C626</f>
        <v>E04B</v>
      </c>
      <c r="M626" s="9" t="str">
        <f>AgencyPickList!D626</f>
        <v>Derbyshire</v>
      </c>
      <c r="N626" s="9" t="str">
        <f>AgencyPickList!E626</f>
        <v>R</v>
      </c>
      <c r="O626" s="9" t="str">
        <f t="shared" si="9"/>
        <v>R0507 : Inclusion Telford Adult Service (Telford STARS)</v>
      </c>
    </row>
    <row r="627" spans="2:15" x14ac:dyDescent="0.35">
      <c r="B627" s="10" t="e">
        <v>#N/A</v>
      </c>
      <c r="G627"/>
      <c r="J627" s="9" t="str">
        <f>AgencyPickList!A627</f>
        <v>R0512</v>
      </c>
      <c r="K627" s="9" t="str">
        <f>AgencyPickList!B627</f>
        <v>Humankind Staffordshire</v>
      </c>
      <c r="L627" s="9" t="str">
        <f>AgencyPickList!C627</f>
        <v>E04B</v>
      </c>
      <c r="M627" s="9" t="str">
        <f>AgencyPickList!D627</f>
        <v>Derbyshire</v>
      </c>
      <c r="N627" s="9" t="str">
        <f>AgencyPickList!E627</f>
        <v>R</v>
      </c>
      <c r="O627" s="9" t="str">
        <f t="shared" si="9"/>
        <v>R0512 : Humankind Staffordshire</v>
      </c>
    </row>
    <row r="628" spans="2:15" x14ac:dyDescent="0.35">
      <c r="B628" s="10" t="e">
        <v>#N/A</v>
      </c>
      <c r="G628"/>
      <c r="J628" s="9" t="str">
        <f>AgencyPickList!A628</f>
        <v>R0518</v>
      </c>
      <c r="K628" s="9" t="str">
        <f>AgencyPickList!B628</f>
        <v>MPFT Adult - Staffordshire</v>
      </c>
      <c r="L628" s="9" t="str">
        <f>AgencyPickList!C628</f>
        <v>E04B</v>
      </c>
      <c r="M628" s="9" t="str">
        <f>AgencyPickList!D628</f>
        <v>Derbyshire</v>
      </c>
      <c r="N628" s="9" t="str">
        <f>AgencyPickList!E628</f>
        <v>R</v>
      </c>
      <c r="O628" s="9" t="str">
        <f t="shared" si="9"/>
        <v>R0518 : MPFT Adult - Staffordshire</v>
      </c>
    </row>
    <row r="629" spans="2:15" x14ac:dyDescent="0.35">
      <c r="B629" s="10" t="e">
        <v>#N/A</v>
      </c>
      <c r="G629"/>
      <c r="J629" s="9" t="str">
        <f>AgencyPickList!A629</f>
        <v>SD301</v>
      </c>
      <c r="K629" s="9" t="str">
        <f>AgencyPickList!B629</f>
        <v>We Are With You Chy</v>
      </c>
      <c r="L629" s="9" t="str">
        <f>AgencyPickList!C629</f>
        <v>E04B</v>
      </c>
      <c r="M629" s="9" t="str">
        <f>AgencyPickList!D629</f>
        <v>Derbyshire</v>
      </c>
      <c r="N629" s="9" t="str">
        <f>AgencyPickList!E629</f>
        <v>S</v>
      </c>
      <c r="O629" s="9" t="str">
        <f t="shared" si="9"/>
        <v>SD301 : We Are With You Chy</v>
      </c>
    </row>
    <row r="630" spans="2:15" x14ac:dyDescent="0.35">
      <c r="B630" s="10" t="e">
        <v>#N/A</v>
      </c>
      <c r="G630"/>
      <c r="J630" s="9" t="str">
        <f>AgencyPickList!A630</f>
        <v>SD303</v>
      </c>
      <c r="K630" s="9" t="str">
        <f>AgencyPickList!B630</f>
        <v>BOSENCE FARM COMMUNITY LTD</v>
      </c>
      <c r="L630" s="9" t="str">
        <f>AgencyPickList!C630</f>
        <v>E04B</v>
      </c>
      <c r="M630" s="9" t="str">
        <f>AgencyPickList!D630</f>
        <v>Derbyshire</v>
      </c>
      <c r="N630" s="9" t="str">
        <f>AgencyPickList!E630</f>
        <v>S</v>
      </c>
      <c r="O630" s="9" t="str">
        <f t="shared" si="9"/>
        <v>SD303 : BOSENCE FARM COMMUNITY LTD</v>
      </c>
    </row>
    <row r="631" spans="2:15" x14ac:dyDescent="0.35">
      <c r="B631" s="10" t="e">
        <v>#N/A</v>
      </c>
      <c r="G631"/>
      <c r="J631" s="9" t="str">
        <f>AgencyPickList!A631</f>
        <v>SG309</v>
      </c>
      <c r="K631" s="9" t="str">
        <f>AgencyPickList!B631</f>
        <v>THE NELSON TRUST</v>
      </c>
      <c r="L631" s="9" t="str">
        <f>AgencyPickList!C631</f>
        <v>E04B</v>
      </c>
      <c r="M631" s="9" t="str">
        <f>AgencyPickList!D631</f>
        <v>Derbyshire</v>
      </c>
      <c r="N631" s="9" t="str">
        <f>AgencyPickList!E631</f>
        <v>S</v>
      </c>
      <c r="O631" s="9" t="str">
        <f t="shared" si="9"/>
        <v>SG309 : THE NELSON TRUST</v>
      </c>
    </row>
    <row r="632" spans="2:15" x14ac:dyDescent="0.35">
      <c r="B632" s="10" t="e">
        <v>#N/A</v>
      </c>
      <c r="G632"/>
      <c r="J632" s="9" t="str">
        <f>AgencyPickList!A632</f>
        <v>SJ302</v>
      </c>
      <c r="K632" s="9" t="str">
        <f>AgencyPickList!B632</f>
        <v>BROADWAY LODGE</v>
      </c>
      <c r="L632" s="9" t="str">
        <f>AgencyPickList!C632</f>
        <v>E04B</v>
      </c>
      <c r="M632" s="9" t="str">
        <f>AgencyPickList!D632</f>
        <v>Derbyshire</v>
      </c>
      <c r="N632" s="9" t="str">
        <f>AgencyPickList!E632</f>
        <v>S</v>
      </c>
      <c r="O632" s="9" t="str">
        <f t="shared" si="9"/>
        <v>SJ302 : BROADWAY LODGE</v>
      </c>
    </row>
    <row r="633" spans="2:15" x14ac:dyDescent="0.35">
      <c r="B633" s="10" t="e">
        <v>#N/A</v>
      </c>
      <c r="G633"/>
      <c r="J633" s="9" t="str">
        <f>AgencyPickList!A633</f>
        <v>SL205</v>
      </c>
      <c r="K633" s="9" t="str">
        <f>AgencyPickList!B633</f>
        <v>PostScript360</v>
      </c>
      <c r="L633" s="9" t="str">
        <f>AgencyPickList!C633</f>
        <v>E04B</v>
      </c>
      <c r="M633" s="9" t="str">
        <f>AgencyPickList!D633</f>
        <v>Derbyshire</v>
      </c>
      <c r="N633" s="9" t="str">
        <f>AgencyPickList!E633</f>
        <v>S</v>
      </c>
      <c r="O633" s="9" t="str">
        <f t="shared" si="9"/>
        <v>SL205 : PostScript360</v>
      </c>
    </row>
    <row r="634" spans="2:15" x14ac:dyDescent="0.35">
      <c r="B634" s="10" t="e">
        <v>#N/A</v>
      </c>
      <c r="G634"/>
      <c r="J634" s="9" t="str">
        <f>AgencyPickList!A634</f>
        <v>T0005</v>
      </c>
      <c r="K634" s="9" t="str">
        <f>AgencyPickList!B634</f>
        <v>Derbyshire Recovery Partnership</v>
      </c>
      <c r="L634" s="9" t="str">
        <f>AgencyPickList!C634</f>
        <v>E04B</v>
      </c>
      <c r="M634" s="9" t="str">
        <f>AgencyPickList!D634</f>
        <v>Derbyshire</v>
      </c>
      <c r="N634" s="9" t="str">
        <f>AgencyPickList!E634</f>
        <v>T</v>
      </c>
      <c r="O634" s="9" t="str">
        <f t="shared" si="9"/>
        <v>T0005 : Derbyshire Recovery Partnership</v>
      </c>
    </row>
    <row r="635" spans="2:15" x14ac:dyDescent="0.35">
      <c r="B635" s="10" t="e">
        <v>#N/A</v>
      </c>
      <c r="G635"/>
      <c r="J635" s="9" t="str">
        <f>AgencyPickList!A635</f>
        <v>T1175</v>
      </c>
      <c r="K635" s="9" t="str">
        <f>AgencyPickList!B635</f>
        <v>Derby City Prescribing Service</v>
      </c>
      <c r="L635" s="9" t="str">
        <f>AgencyPickList!C635</f>
        <v>E04B</v>
      </c>
      <c r="M635" s="9" t="str">
        <f>AgencyPickList!D635</f>
        <v>Derbyshire</v>
      </c>
      <c r="N635" s="9" t="str">
        <f>AgencyPickList!E635</f>
        <v>T</v>
      </c>
      <c r="O635" s="9" t="str">
        <f t="shared" si="9"/>
        <v>T1175 : Derby City Prescribing Service</v>
      </c>
    </row>
    <row r="636" spans="2:15" x14ac:dyDescent="0.35">
      <c r="B636" s="10" t="e">
        <v>#N/A</v>
      </c>
      <c r="G636"/>
      <c r="J636" s="9" t="str">
        <f>AgencyPickList!A636</f>
        <v>T1189</v>
      </c>
      <c r="K636" s="9" t="str">
        <f>AgencyPickList!B636</f>
        <v>CGL Nottinghamshire - North</v>
      </c>
      <c r="L636" s="9" t="str">
        <f>AgencyPickList!C636</f>
        <v>E04B</v>
      </c>
      <c r="M636" s="9" t="str">
        <f>AgencyPickList!D636</f>
        <v>Derbyshire</v>
      </c>
      <c r="N636" s="9" t="str">
        <f>AgencyPickList!E636</f>
        <v>T</v>
      </c>
      <c r="O636" s="9" t="str">
        <f t="shared" si="9"/>
        <v>T1189 : CGL Nottinghamshire - North</v>
      </c>
    </row>
    <row r="637" spans="2:15" x14ac:dyDescent="0.35">
      <c r="B637" s="10" t="e">
        <v>#N/A</v>
      </c>
      <c r="G637"/>
      <c r="J637" s="9" t="str">
        <f>AgencyPickList!A637</f>
        <v>T1201</v>
      </c>
      <c r="K637" s="9" t="str">
        <f>AgencyPickList!B637</f>
        <v>Clean Slate</v>
      </c>
      <c r="L637" s="9" t="str">
        <f>AgencyPickList!C637</f>
        <v>E04B</v>
      </c>
      <c r="M637" s="9" t="str">
        <f>AgencyPickList!D637</f>
        <v>Derbyshire</v>
      </c>
      <c r="N637" s="9" t="str">
        <f>AgencyPickList!E637</f>
        <v>T</v>
      </c>
      <c r="O637" s="9" t="str">
        <f t="shared" si="9"/>
        <v>T1201 : Clean Slate</v>
      </c>
    </row>
    <row r="638" spans="2:15" x14ac:dyDescent="0.35">
      <c r="B638" s="10" t="e">
        <v>#N/A</v>
      </c>
      <c r="G638"/>
      <c r="J638" s="9" t="str">
        <f>AgencyPickList!A638</f>
        <v>T1208</v>
      </c>
      <c r="K638" s="9" t="str">
        <f>AgencyPickList!B638</f>
        <v>Nottingham Recovery Network</v>
      </c>
      <c r="L638" s="9" t="str">
        <f>AgencyPickList!C638</f>
        <v>E04B</v>
      </c>
      <c r="M638" s="9" t="str">
        <f>AgencyPickList!D638</f>
        <v>Derbyshire</v>
      </c>
      <c r="N638" s="9" t="str">
        <f>AgencyPickList!E638</f>
        <v>T</v>
      </c>
      <c r="O638" s="9" t="str">
        <f t="shared" si="9"/>
        <v>T1208 : Nottingham Recovery Network</v>
      </c>
    </row>
    <row r="639" spans="2:15" x14ac:dyDescent="0.35">
      <c r="B639" s="10" t="e">
        <v>#N/A</v>
      </c>
      <c r="G639"/>
      <c r="J639" s="9" t="str">
        <f>AgencyPickList!A639</f>
        <v>T1209</v>
      </c>
      <c r="K639" s="9" t="str">
        <f>AgencyPickList!B639</f>
        <v>Turning Point Leicester and Leicestershire</v>
      </c>
      <c r="L639" s="9" t="str">
        <f>AgencyPickList!C639</f>
        <v>E04B</v>
      </c>
      <c r="M639" s="9" t="str">
        <f>AgencyPickList!D639</f>
        <v>Derbyshire</v>
      </c>
      <c r="N639" s="9" t="str">
        <f>AgencyPickList!E639</f>
        <v>T</v>
      </c>
      <c r="O639" s="9" t="str">
        <f t="shared" si="9"/>
        <v>T1209 : Turning Point Leicester and Leicestershire</v>
      </c>
    </row>
    <row r="640" spans="2:15" x14ac:dyDescent="0.35">
      <c r="B640" s="10" t="e">
        <v>#N/A</v>
      </c>
      <c r="G640"/>
      <c r="J640" s="9" t="str">
        <f>AgencyPickList!A640</f>
        <v>T1214</v>
      </c>
      <c r="K640" s="9" t="str">
        <f>AgencyPickList!B640</f>
        <v>The Level</v>
      </c>
      <c r="L640" s="9" t="str">
        <f>AgencyPickList!C640</f>
        <v>E04B</v>
      </c>
      <c r="M640" s="9" t="str">
        <f>AgencyPickList!D640</f>
        <v>Derbyshire</v>
      </c>
      <c r="N640" s="9" t="str">
        <f>AgencyPickList!E640</f>
        <v>T</v>
      </c>
      <c r="O640" s="9" t="str">
        <f t="shared" si="9"/>
        <v>T1214 : The Level</v>
      </c>
    </row>
    <row r="641" spans="2:15" x14ac:dyDescent="0.35">
      <c r="B641" s="10" t="e">
        <v>#N/A</v>
      </c>
      <c r="G641"/>
      <c r="J641" s="9" t="str">
        <f>AgencyPickList!A641</f>
        <v>T1219</v>
      </c>
      <c r="K641" s="9" t="str">
        <f>AgencyPickList!B641</f>
        <v>Turning Point Leicester Adult</v>
      </c>
      <c r="L641" s="9" t="str">
        <f>AgencyPickList!C641</f>
        <v>E04B</v>
      </c>
      <c r="M641" s="9" t="str">
        <f>AgencyPickList!D641</f>
        <v>Derbyshire</v>
      </c>
      <c r="N641" s="9" t="str">
        <f>AgencyPickList!E641</f>
        <v>T</v>
      </c>
      <c r="O641" s="9" t="str">
        <f t="shared" si="9"/>
        <v>T1219 : Turning Point Leicester Adult</v>
      </c>
    </row>
    <row r="642" spans="2:15" x14ac:dyDescent="0.35">
      <c r="B642" s="10" t="e">
        <v>#N/A</v>
      </c>
      <c r="G642"/>
      <c r="J642" s="9" t="str">
        <f>AgencyPickList!A642</f>
        <v>T1221</v>
      </c>
      <c r="K642" s="9" t="str">
        <f>AgencyPickList!B642</f>
        <v>Turning Point Leicestershire and Rutland Adult</v>
      </c>
      <c r="L642" s="9" t="str">
        <f>AgencyPickList!C642</f>
        <v>E04B</v>
      </c>
      <c r="M642" s="9" t="str">
        <f>AgencyPickList!D642</f>
        <v>Derbyshire</v>
      </c>
      <c r="N642" s="9" t="str">
        <f>AgencyPickList!E642</f>
        <v>T</v>
      </c>
      <c r="O642" s="9" t="str">
        <f t="shared" si="9"/>
        <v>T1221 : Turning Point Leicestershire and Rutland Adult</v>
      </c>
    </row>
    <row r="643" spans="2:15" x14ac:dyDescent="0.35">
      <c r="B643" s="10" t="e">
        <v>#N/A</v>
      </c>
      <c r="G643"/>
      <c r="J643" s="9" t="str">
        <f>AgencyPickList!A643</f>
        <v>T1224</v>
      </c>
      <c r="K643" s="9" t="str">
        <f>AgencyPickList!B643</f>
        <v>New Oakwood Lodge - Derby Rehab (Phoenix Futures)</v>
      </c>
      <c r="L643" s="9" t="str">
        <f>AgencyPickList!C643</f>
        <v>E04B</v>
      </c>
      <c r="M643" s="9" t="str">
        <f>AgencyPickList!D643</f>
        <v>Derbyshire</v>
      </c>
      <c r="N643" s="9" t="str">
        <f>AgencyPickList!E643</f>
        <v>T</v>
      </c>
      <c r="O643" s="9" t="str">
        <f t="shared" ref="O643:O706" si="10">IF(AND(J643&lt;&gt;"",J643&lt;&gt;0),J643&amp;" : "&amp;K643,"")</f>
        <v>T1224 : New Oakwood Lodge - Derby Rehab (Phoenix Futures)</v>
      </c>
    </row>
    <row r="644" spans="2:15" x14ac:dyDescent="0.35">
      <c r="B644" s="10" t="e">
        <v>#N/A</v>
      </c>
      <c r="G644"/>
      <c r="J644" s="9" t="str">
        <f>AgencyPickList!A644</f>
        <v>U0488</v>
      </c>
      <c r="K644" s="9" t="str">
        <f>AgencyPickList!B644</f>
        <v>Calderdale Drug and Alcohol Service (Humankind)</v>
      </c>
      <c r="L644" s="9" t="str">
        <f>AgencyPickList!C644</f>
        <v>E04B</v>
      </c>
      <c r="M644" s="9" t="str">
        <f>AgencyPickList!D644</f>
        <v>Derbyshire</v>
      </c>
      <c r="N644" s="9" t="str">
        <f>AgencyPickList!E644</f>
        <v>U</v>
      </c>
      <c r="O644" s="9" t="str">
        <f t="shared" si="10"/>
        <v>U0488 : Calderdale Drug and Alcohol Service (Humankind)</v>
      </c>
    </row>
    <row r="645" spans="2:15" x14ac:dyDescent="0.35">
      <c r="B645" s="10" t="e">
        <v>#N/A</v>
      </c>
      <c r="G645"/>
      <c r="J645" s="9" t="str">
        <f>AgencyPickList!A645</f>
        <v>U0489</v>
      </c>
      <c r="K645" s="9" t="str">
        <f>AgencyPickList!B645</f>
        <v>Forward Leeds Adult (Humankind)</v>
      </c>
      <c r="L645" s="9" t="str">
        <f>AgencyPickList!C645</f>
        <v>E04B</v>
      </c>
      <c r="M645" s="9" t="str">
        <f>AgencyPickList!D645</f>
        <v>Derbyshire</v>
      </c>
      <c r="N645" s="9" t="str">
        <f>AgencyPickList!E645</f>
        <v>U</v>
      </c>
      <c r="O645" s="9" t="str">
        <f t="shared" si="10"/>
        <v>U0489 : Forward Leeds Adult (Humankind)</v>
      </c>
    </row>
    <row r="646" spans="2:15" x14ac:dyDescent="0.35">
      <c r="B646" s="10" t="e">
        <v>#N/A</v>
      </c>
      <c r="G646"/>
      <c r="J646" s="9" t="str">
        <f>AgencyPickList!A646</f>
        <v>U0509</v>
      </c>
      <c r="K646" s="9" t="str">
        <f>AgencyPickList!B646</f>
        <v>Doncaster Drugs Service - CDT</v>
      </c>
      <c r="L646" s="9" t="str">
        <f>AgencyPickList!C646</f>
        <v>E04B</v>
      </c>
      <c r="M646" s="9" t="str">
        <f>AgencyPickList!D646</f>
        <v>Derbyshire</v>
      </c>
      <c r="N646" s="9" t="str">
        <f>AgencyPickList!E646</f>
        <v>U</v>
      </c>
      <c r="O646" s="9" t="str">
        <f t="shared" si="10"/>
        <v>U0509 : Doncaster Drugs Service - CDT</v>
      </c>
    </row>
    <row r="647" spans="2:15" x14ac:dyDescent="0.35">
      <c r="B647" s="10" t="e">
        <v>#N/A</v>
      </c>
      <c r="G647"/>
      <c r="J647" s="9" t="str">
        <f>AgencyPickList!A647</f>
        <v>U0514</v>
      </c>
      <c r="K647" s="9" t="str">
        <f>AgencyPickList!B647</f>
        <v>Phoenix Futures Sheffield Adult Service</v>
      </c>
      <c r="L647" s="9" t="str">
        <f>AgencyPickList!C647</f>
        <v>E04B</v>
      </c>
      <c r="M647" s="9" t="str">
        <f>AgencyPickList!D647</f>
        <v>Derbyshire</v>
      </c>
      <c r="N647" s="9" t="str">
        <f>AgencyPickList!E647</f>
        <v>U</v>
      </c>
      <c r="O647" s="9" t="str">
        <f t="shared" si="10"/>
        <v>U0514 : Phoenix Futures Sheffield Adult Service</v>
      </c>
    </row>
    <row r="648" spans="2:15" x14ac:dyDescent="0.35">
      <c r="B648" s="10" t="e">
        <v>#N/A</v>
      </c>
      <c r="G648"/>
      <c r="J648" s="9" t="str">
        <f>AgencyPickList!A648</f>
        <v>U0546</v>
      </c>
      <c r="K648" s="9" t="str">
        <f>AgencyPickList!B648</f>
        <v>Doncaster SDC - New Beginnings</v>
      </c>
      <c r="L648" s="9" t="str">
        <f>AgencyPickList!C648</f>
        <v>E04B</v>
      </c>
      <c r="M648" s="9" t="str">
        <f>AgencyPickList!D648</f>
        <v>Derbyshire</v>
      </c>
      <c r="N648" s="9" t="str">
        <f>AgencyPickList!E648</f>
        <v>U</v>
      </c>
      <c r="O648" s="9" t="str">
        <f t="shared" si="10"/>
        <v>U0546 : Doncaster SDC - New Beginnings</v>
      </c>
    </row>
    <row r="649" spans="2:15" x14ac:dyDescent="0.35">
      <c r="B649" s="10" t="e">
        <v>#N/A</v>
      </c>
      <c r="G649"/>
      <c r="J649" s="9" t="str">
        <f>AgencyPickList!A649</f>
        <v>U0577</v>
      </c>
      <c r="K649" s="9" t="str">
        <f>AgencyPickList!B649</f>
        <v>Doncaster Criminal Justice Service</v>
      </c>
      <c r="L649" s="9" t="str">
        <f>AgencyPickList!C649</f>
        <v>E04B</v>
      </c>
      <c r="M649" s="9" t="str">
        <f>AgencyPickList!D649</f>
        <v>Derbyshire</v>
      </c>
      <c r="N649" s="9" t="str">
        <f>AgencyPickList!E649</f>
        <v>U</v>
      </c>
      <c r="O649" s="9" t="str">
        <f t="shared" si="10"/>
        <v>U0577 : Doncaster Criminal Justice Service</v>
      </c>
    </row>
    <row r="650" spans="2:15" x14ac:dyDescent="0.35">
      <c r="B650" s="10" t="e">
        <v>#N/A</v>
      </c>
      <c r="G650"/>
      <c r="J650" s="9" t="str">
        <f>AgencyPickList!A650</f>
        <v>U0655</v>
      </c>
      <c r="K650" s="9" t="str">
        <f>AgencyPickList!B650</f>
        <v>Ark House Rehab Scarborough</v>
      </c>
      <c r="L650" s="9" t="str">
        <f>AgencyPickList!C650</f>
        <v>E04B</v>
      </c>
      <c r="M650" s="9" t="str">
        <f>AgencyPickList!D650</f>
        <v>Derbyshire</v>
      </c>
      <c r="N650" s="9" t="str">
        <f>AgencyPickList!E650</f>
        <v>U</v>
      </c>
      <c r="O650" s="9" t="str">
        <f t="shared" si="10"/>
        <v>U0655 : Ark House Rehab Scarborough</v>
      </c>
    </row>
    <row r="651" spans="2:15" x14ac:dyDescent="0.35">
      <c r="B651" s="10" t="e">
        <v>#N/A</v>
      </c>
      <c r="G651"/>
      <c r="J651" s="9" t="str">
        <f>AgencyPickList!A651</f>
        <v>U0657</v>
      </c>
      <c r="K651" s="9" t="str">
        <f>AgencyPickList!B651</f>
        <v>Likewise Sheffield (Humankind)</v>
      </c>
      <c r="L651" s="9" t="str">
        <f>AgencyPickList!C651</f>
        <v>E04B</v>
      </c>
      <c r="M651" s="9" t="str">
        <f>AgencyPickList!D651</f>
        <v>Derbyshire</v>
      </c>
      <c r="N651" s="9" t="str">
        <f>AgencyPickList!E651</f>
        <v>U</v>
      </c>
      <c r="O651" s="9" t="str">
        <f t="shared" si="10"/>
        <v>U0657 : Likewise Sheffield (Humankind)</v>
      </c>
    </row>
    <row r="652" spans="2:15" x14ac:dyDescent="0.35">
      <c r="B652" s="10" t="e">
        <v>#N/A</v>
      </c>
      <c r="G652"/>
      <c r="J652" s="9" t="str">
        <f>AgencyPickList!A652</f>
        <v>W0017</v>
      </c>
      <c r="K652" s="9" t="str">
        <f>AgencyPickList!B652</f>
        <v>PENC Stockport CDT</v>
      </c>
      <c r="L652" s="9" t="str">
        <f>AgencyPickList!C652</f>
        <v>E04B</v>
      </c>
      <c r="M652" s="9" t="str">
        <f>AgencyPickList!D652</f>
        <v>Derbyshire</v>
      </c>
      <c r="N652" s="9" t="str">
        <f>AgencyPickList!E652</f>
        <v>W</v>
      </c>
      <c r="O652" s="9" t="str">
        <f t="shared" si="10"/>
        <v>W0017 : PENC Stockport CDT</v>
      </c>
    </row>
    <row r="653" spans="2:15" x14ac:dyDescent="0.35">
      <c r="B653" s="10" t="e">
        <v>#N/A</v>
      </c>
      <c r="G653"/>
      <c r="J653" s="9" t="str">
        <f>AgencyPickList!A653</f>
        <v>W0444</v>
      </c>
      <c r="K653" s="9" t="str">
        <f>AgencyPickList!B653</f>
        <v>Turning Point Smithfield Detox</v>
      </c>
      <c r="L653" s="9" t="str">
        <f>AgencyPickList!C653</f>
        <v>E04B</v>
      </c>
      <c r="M653" s="9" t="str">
        <f>AgencyPickList!D653</f>
        <v>Derbyshire</v>
      </c>
      <c r="N653" s="9" t="str">
        <f>AgencyPickList!E653</f>
        <v>W</v>
      </c>
      <c r="O653" s="9" t="str">
        <f t="shared" si="10"/>
        <v>W0444 : Turning Point Smithfield Detox</v>
      </c>
    </row>
    <row r="654" spans="2:15" x14ac:dyDescent="0.35">
      <c r="B654" s="10" t="e">
        <v>#N/A</v>
      </c>
      <c r="G654"/>
      <c r="J654" s="9" t="str">
        <f>AgencyPickList!A654</f>
        <v>P0611</v>
      </c>
      <c r="K654" s="9" t="str">
        <f>AgencyPickList!B654</f>
        <v>Bridge House</v>
      </c>
      <c r="L654" s="9" t="str">
        <f>AgencyPickList!C654</f>
        <v>K08B</v>
      </c>
      <c r="M654" s="9" t="str">
        <f>AgencyPickList!D654</f>
        <v>Devon</v>
      </c>
      <c r="N654" s="9" t="str">
        <f>AgencyPickList!E654</f>
        <v>P</v>
      </c>
      <c r="O654" s="9" t="str">
        <f t="shared" si="10"/>
        <v>P0611 : Bridge House</v>
      </c>
    </row>
    <row r="655" spans="2:15" x14ac:dyDescent="0.35">
      <c r="B655" s="10" t="e">
        <v>#N/A</v>
      </c>
      <c r="G655"/>
      <c r="J655" s="9" t="str">
        <f>AgencyPickList!A655</f>
        <v>P1091</v>
      </c>
      <c r="K655" s="9" t="str">
        <f>AgencyPickList!B655</f>
        <v>I-Access South West Surrey</v>
      </c>
      <c r="L655" s="9" t="str">
        <f>AgencyPickList!C655</f>
        <v>K08B</v>
      </c>
      <c r="M655" s="9" t="str">
        <f>AgencyPickList!D655</f>
        <v>Devon</v>
      </c>
      <c r="N655" s="9" t="str">
        <f>AgencyPickList!E655</f>
        <v>P</v>
      </c>
      <c r="O655" s="9" t="str">
        <f t="shared" si="10"/>
        <v>P1091 : I-Access South West Surrey</v>
      </c>
    </row>
    <row r="656" spans="2:15" x14ac:dyDescent="0.35">
      <c r="B656" s="10" t="e">
        <v>#N/A</v>
      </c>
      <c r="G656"/>
      <c r="J656" s="9" t="str">
        <f>AgencyPickList!A656</f>
        <v>P1102</v>
      </c>
      <c r="K656" s="9" t="str">
        <f>AgencyPickList!B656</f>
        <v>One Recovery Bucks</v>
      </c>
      <c r="L656" s="9" t="str">
        <f>AgencyPickList!C656</f>
        <v>K08B</v>
      </c>
      <c r="M656" s="9" t="str">
        <f>AgencyPickList!D656</f>
        <v>Devon</v>
      </c>
      <c r="N656" s="9" t="str">
        <f>AgencyPickList!E656</f>
        <v>P</v>
      </c>
      <c r="O656" s="9" t="str">
        <f t="shared" si="10"/>
        <v>P1102 : One Recovery Bucks</v>
      </c>
    </row>
    <row r="657" spans="2:15" x14ac:dyDescent="0.35">
      <c r="B657" s="10" t="e">
        <v>#N/A</v>
      </c>
      <c r="G657"/>
      <c r="J657" s="9" t="str">
        <f>AgencyPickList!A657</f>
        <v>Q1758</v>
      </c>
      <c r="K657" s="9" t="str">
        <f>AgencyPickList!B657</f>
        <v>Addiction Recovery Community MK</v>
      </c>
      <c r="L657" s="9" t="str">
        <f>AgencyPickList!C657</f>
        <v>K08B</v>
      </c>
      <c r="M657" s="9" t="str">
        <f>AgencyPickList!D657</f>
        <v>Devon</v>
      </c>
      <c r="N657" s="9" t="str">
        <f>AgencyPickList!E657</f>
        <v>Q</v>
      </c>
      <c r="O657" s="9" t="str">
        <f t="shared" si="10"/>
        <v>Q1758 : Addiction Recovery Community MK</v>
      </c>
    </row>
    <row r="658" spans="2:15" x14ac:dyDescent="0.35">
      <c r="B658" s="10" t="e">
        <v>#N/A</v>
      </c>
      <c r="G658"/>
      <c r="J658" s="9" t="str">
        <f>AgencyPickList!A658</f>
        <v>R0092</v>
      </c>
      <c r="K658" s="9" t="str">
        <f>AgencyPickList!B658</f>
        <v>BAC O'Connor</v>
      </c>
      <c r="L658" s="9" t="str">
        <f>AgencyPickList!C658</f>
        <v>K08B</v>
      </c>
      <c r="M658" s="9" t="str">
        <f>AgencyPickList!D658</f>
        <v>Devon</v>
      </c>
      <c r="N658" s="9" t="str">
        <f>AgencyPickList!E658</f>
        <v>R</v>
      </c>
      <c r="O658" s="9" t="str">
        <f t="shared" si="10"/>
        <v>R0092 : BAC O'Connor</v>
      </c>
    </row>
    <row r="659" spans="2:15" x14ac:dyDescent="0.35">
      <c r="B659" s="10" t="e">
        <v>#N/A</v>
      </c>
      <c r="G659"/>
      <c r="J659" s="9" t="str">
        <f>AgencyPickList!A659</f>
        <v>R0468</v>
      </c>
      <c r="K659" s="9" t="str">
        <f>AgencyPickList!B659</f>
        <v>Recovery Wolverhampton (Adult)</v>
      </c>
      <c r="L659" s="9" t="str">
        <f>AgencyPickList!C659</f>
        <v>K08B</v>
      </c>
      <c r="M659" s="9" t="str">
        <f>AgencyPickList!D659</f>
        <v>Devon</v>
      </c>
      <c r="N659" s="9" t="str">
        <f>AgencyPickList!E659</f>
        <v>R</v>
      </c>
      <c r="O659" s="9" t="str">
        <f t="shared" si="10"/>
        <v>R0468 : Recovery Wolverhampton (Adult)</v>
      </c>
    </row>
    <row r="660" spans="2:15" x14ac:dyDescent="0.35">
      <c r="B660" s="10" t="e">
        <v>#N/A</v>
      </c>
      <c r="G660"/>
      <c r="J660" s="9" t="str">
        <f>AgencyPickList!A660</f>
        <v>R0488</v>
      </c>
      <c r="K660" s="9" t="str">
        <f>AgencyPickList!B660</f>
        <v>Worcestershire Recovery Partnership (Adult)</v>
      </c>
      <c r="L660" s="9" t="str">
        <f>AgencyPickList!C660</f>
        <v>K08B</v>
      </c>
      <c r="M660" s="9" t="str">
        <f>AgencyPickList!D660</f>
        <v>Devon</v>
      </c>
      <c r="N660" s="9" t="str">
        <f>AgencyPickList!E660</f>
        <v>R</v>
      </c>
      <c r="O660" s="9" t="str">
        <f t="shared" si="10"/>
        <v>R0488 : Worcestershire Recovery Partnership (Adult)</v>
      </c>
    </row>
    <row r="661" spans="2:15" x14ac:dyDescent="0.35">
      <c r="B661" s="10" t="e">
        <v>#N/A</v>
      </c>
      <c r="G661"/>
      <c r="J661" s="9" t="str">
        <f>AgencyPickList!A661</f>
        <v>R0512</v>
      </c>
      <c r="K661" s="9" t="str">
        <f>AgencyPickList!B661</f>
        <v>Humankind Staffordshire</v>
      </c>
      <c r="L661" s="9" t="str">
        <f>AgencyPickList!C661</f>
        <v>K08B</v>
      </c>
      <c r="M661" s="9" t="str">
        <f>AgencyPickList!D661</f>
        <v>Devon</v>
      </c>
      <c r="N661" s="9" t="str">
        <f>AgencyPickList!E661</f>
        <v>R</v>
      </c>
      <c r="O661" s="9" t="str">
        <f t="shared" si="10"/>
        <v>R0512 : Humankind Staffordshire</v>
      </c>
    </row>
    <row r="662" spans="2:15" x14ac:dyDescent="0.35">
      <c r="B662" s="10" t="e">
        <v>#N/A</v>
      </c>
      <c r="G662"/>
      <c r="J662" s="9" t="str">
        <f>AgencyPickList!A662</f>
        <v>SC212</v>
      </c>
      <c r="K662" s="9" t="str">
        <f>AgencyPickList!B662</f>
        <v>DHI ROADS</v>
      </c>
      <c r="L662" s="9" t="str">
        <f>AgencyPickList!C662</f>
        <v>K08B</v>
      </c>
      <c r="M662" s="9" t="str">
        <f>AgencyPickList!D662</f>
        <v>Devon</v>
      </c>
      <c r="N662" s="9" t="str">
        <f>AgencyPickList!E662</f>
        <v>S</v>
      </c>
      <c r="O662" s="9" t="str">
        <f t="shared" si="10"/>
        <v>SC212 : DHI ROADS</v>
      </c>
    </row>
    <row r="663" spans="2:15" x14ac:dyDescent="0.35">
      <c r="B663" s="10" t="e">
        <v>#N/A</v>
      </c>
      <c r="G663"/>
      <c r="J663" s="9" t="str">
        <f>AgencyPickList!A663</f>
        <v>SC214</v>
      </c>
      <c r="K663" s="9" t="str">
        <f>AgencyPickList!B663</f>
        <v>Bristol Drugs Project</v>
      </c>
      <c r="L663" s="9" t="str">
        <f>AgencyPickList!C663</f>
        <v>K08B</v>
      </c>
      <c r="M663" s="9" t="str">
        <f>AgencyPickList!D663</f>
        <v>Devon</v>
      </c>
      <c r="N663" s="9" t="str">
        <f>AgencyPickList!E663</f>
        <v>S</v>
      </c>
      <c r="O663" s="9" t="str">
        <f t="shared" si="10"/>
        <v>SC214 : Bristol Drugs Project</v>
      </c>
    </row>
    <row r="664" spans="2:15" x14ac:dyDescent="0.35">
      <c r="B664" s="10" t="e">
        <v>#N/A</v>
      </c>
      <c r="G664"/>
      <c r="J664" s="9" t="str">
        <f>AgencyPickList!A664</f>
        <v>SC402</v>
      </c>
      <c r="K664" s="9" t="str">
        <f>AgencyPickList!B664</f>
        <v>CHART</v>
      </c>
      <c r="L664" s="9" t="str">
        <f>AgencyPickList!C664</f>
        <v>K08B</v>
      </c>
      <c r="M664" s="9" t="str">
        <f>AgencyPickList!D664</f>
        <v>Devon</v>
      </c>
      <c r="N664" s="9" t="str">
        <f>AgencyPickList!E664</f>
        <v>S</v>
      </c>
      <c r="O664" s="9" t="str">
        <f t="shared" si="10"/>
        <v>SC402 : CHART</v>
      </c>
    </row>
    <row r="665" spans="2:15" x14ac:dyDescent="0.35">
      <c r="B665" s="10" t="e">
        <v>#N/A</v>
      </c>
      <c r="G665"/>
      <c r="J665" s="9" t="str">
        <f>AgencyPickList!A665</f>
        <v>SD208</v>
      </c>
      <c r="K665" s="9" t="str">
        <f>AgencyPickList!B665</f>
        <v>We Are With You Cornwall Adults</v>
      </c>
      <c r="L665" s="9" t="str">
        <f>AgencyPickList!C665</f>
        <v>K08B</v>
      </c>
      <c r="M665" s="9" t="str">
        <f>AgencyPickList!D665</f>
        <v>Devon</v>
      </c>
      <c r="N665" s="9" t="str">
        <f>AgencyPickList!E665</f>
        <v>S</v>
      </c>
      <c r="O665" s="9" t="str">
        <f t="shared" si="10"/>
        <v>SD208 : We Are With You Cornwall Adults</v>
      </c>
    </row>
    <row r="666" spans="2:15" x14ac:dyDescent="0.35">
      <c r="B666" s="10" t="e">
        <v>#N/A</v>
      </c>
      <c r="G666"/>
      <c r="J666" s="9" t="str">
        <f>AgencyPickList!A666</f>
        <v>SD301</v>
      </c>
      <c r="K666" s="9" t="str">
        <f>AgencyPickList!B666</f>
        <v>We Are With You Chy</v>
      </c>
      <c r="L666" s="9" t="str">
        <f>AgencyPickList!C666</f>
        <v>K08B</v>
      </c>
      <c r="M666" s="9" t="str">
        <f>AgencyPickList!D666</f>
        <v>Devon</v>
      </c>
      <c r="N666" s="9" t="str">
        <f>AgencyPickList!E666</f>
        <v>S</v>
      </c>
      <c r="O666" s="9" t="str">
        <f t="shared" si="10"/>
        <v>SD301 : We Are With You Chy</v>
      </c>
    </row>
    <row r="667" spans="2:15" x14ac:dyDescent="0.35">
      <c r="B667" s="10" t="e">
        <v>#N/A</v>
      </c>
      <c r="G667"/>
      <c r="J667" s="9" t="str">
        <f>AgencyPickList!A667</f>
        <v>SD303</v>
      </c>
      <c r="K667" s="9" t="str">
        <f>AgencyPickList!B667</f>
        <v>BOSENCE FARM COMMUNITY LTD</v>
      </c>
      <c r="L667" s="9" t="str">
        <f>AgencyPickList!C667</f>
        <v>K08B</v>
      </c>
      <c r="M667" s="9" t="str">
        <f>AgencyPickList!D667</f>
        <v>Devon</v>
      </c>
      <c r="N667" s="9" t="str">
        <f>AgencyPickList!E667</f>
        <v>S</v>
      </c>
      <c r="O667" s="9" t="str">
        <f t="shared" si="10"/>
        <v>SD303 : BOSENCE FARM COMMUNITY LTD</v>
      </c>
    </row>
    <row r="668" spans="2:15" x14ac:dyDescent="0.35">
      <c r="B668" s="10" t="e">
        <v>#N/A</v>
      </c>
      <c r="G668"/>
      <c r="J668" s="9" t="str">
        <f>AgencyPickList!A668</f>
        <v>SE222</v>
      </c>
      <c r="K668" s="9" t="str">
        <f>AgencyPickList!B668</f>
        <v>Together</v>
      </c>
      <c r="L668" s="9" t="str">
        <f>AgencyPickList!C668</f>
        <v>K08B</v>
      </c>
      <c r="M668" s="9" t="str">
        <f>AgencyPickList!D668</f>
        <v>Devon</v>
      </c>
      <c r="N668" s="9" t="str">
        <f>AgencyPickList!E668</f>
        <v>S</v>
      </c>
      <c r="O668" s="9" t="str">
        <f t="shared" si="10"/>
        <v>SE222 : Together</v>
      </c>
    </row>
    <row r="669" spans="2:15" x14ac:dyDescent="0.35">
      <c r="B669" s="10" t="e">
        <v>#N/A</v>
      </c>
      <c r="G669"/>
      <c r="J669" s="9" t="str">
        <f>AgencyPickList!A669</f>
        <v>SE223</v>
      </c>
      <c r="K669" s="9" t="str">
        <f>AgencyPickList!B669</f>
        <v>STaR (System Treatment and Recovery)</v>
      </c>
      <c r="L669" s="9" t="str">
        <f>AgencyPickList!C669</f>
        <v>K08B</v>
      </c>
      <c r="M669" s="9" t="str">
        <f>AgencyPickList!D669</f>
        <v>Devon</v>
      </c>
      <c r="N669" s="9" t="str">
        <f>AgencyPickList!E669</f>
        <v>S</v>
      </c>
      <c r="O669" s="9" t="str">
        <f t="shared" si="10"/>
        <v>SE223 : STaR (System Treatment and Recovery)</v>
      </c>
    </row>
    <row r="670" spans="2:15" x14ac:dyDescent="0.35">
      <c r="B670" s="10" t="e">
        <v>#N/A</v>
      </c>
      <c r="G670"/>
      <c r="J670" s="9" t="str">
        <f>AgencyPickList!A670</f>
        <v>SE505</v>
      </c>
      <c r="K670" s="9" t="str">
        <f>AgencyPickList!B670</f>
        <v>Y-Smart (Devon)</v>
      </c>
      <c r="L670" s="9" t="str">
        <f>AgencyPickList!C670</f>
        <v>K08B</v>
      </c>
      <c r="M670" s="9" t="str">
        <f>AgencyPickList!D670</f>
        <v>Devon</v>
      </c>
      <c r="N670" s="9" t="str">
        <f>AgencyPickList!E670</f>
        <v>S</v>
      </c>
      <c r="O670" s="9" t="str">
        <f t="shared" si="10"/>
        <v>SE505 : Y-Smart (Devon)</v>
      </c>
    </row>
    <row r="671" spans="2:15" x14ac:dyDescent="0.35">
      <c r="B671" s="10" t="e">
        <v>#N/A</v>
      </c>
      <c r="G671"/>
      <c r="J671" s="9" t="str">
        <f>AgencyPickList!A671</f>
        <v>SF219</v>
      </c>
      <c r="K671" s="9" t="str">
        <f>AgencyPickList!B671</f>
        <v>REACH ADULTS</v>
      </c>
      <c r="L671" s="9" t="str">
        <f>AgencyPickList!C671</f>
        <v>K08B</v>
      </c>
      <c r="M671" s="9" t="str">
        <f>AgencyPickList!D671</f>
        <v>Devon</v>
      </c>
      <c r="N671" s="9" t="str">
        <f>AgencyPickList!E671</f>
        <v>S</v>
      </c>
      <c r="O671" s="9" t="str">
        <f t="shared" si="10"/>
        <v>SF219 : REACH ADULTS</v>
      </c>
    </row>
    <row r="672" spans="2:15" x14ac:dyDescent="0.35">
      <c r="B672" s="10" t="e">
        <v>#N/A</v>
      </c>
      <c r="G672"/>
      <c r="J672" s="9" t="str">
        <f>AgencyPickList!A672</f>
        <v>SG309</v>
      </c>
      <c r="K672" s="9" t="str">
        <f>AgencyPickList!B672</f>
        <v>THE NELSON TRUST</v>
      </c>
      <c r="L672" s="9" t="str">
        <f>AgencyPickList!C672</f>
        <v>K08B</v>
      </c>
      <c r="M672" s="9" t="str">
        <f>AgencyPickList!D672</f>
        <v>Devon</v>
      </c>
      <c r="N672" s="9" t="str">
        <f>AgencyPickList!E672</f>
        <v>S</v>
      </c>
      <c r="O672" s="9" t="str">
        <f t="shared" si="10"/>
        <v>SG309 : THE NELSON TRUST</v>
      </c>
    </row>
    <row r="673" spans="2:15" x14ac:dyDescent="0.35">
      <c r="B673" s="10" t="e">
        <v>#N/A</v>
      </c>
      <c r="G673"/>
      <c r="J673" s="9" t="str">
        <f>AgencyPickList!A673</f>
        <v>SH204</v>
      </c>
      <c r="K673" s="9" t="str">
        <f>AgencyPickList!B673</f>
        <v>Harbour Drug &amp; Alcohol Services</v>
      </c>
      <c r="L673" s="9" t="str">
        <f>AgencyPickList!C673</f>
        <v>K08B</v>
      </c>
      <c r="M673" s="9" t="str">
        <f>AgencyPickList!D673</f>
        <v>Devon</v>
      </c>
      <c r="N673" s="9" t="str">
        <f>AgencyPickList!E673</f>
        <v>S</v>
      </c>
      <c r="O673" s="9" t="str">
        <f t="shared" si="10"/>
        <v>SH204 : Harbour Drug &amp; Alcohol Services</v>
      </c>
    </row>
    <row r="674" spans="2:15" x14ac:dyDescent="0.35">
      <c r="B674" s="10" t="e">
        <v>#N/A</v>
      </c>
      <c r="G674"/>
      <c r="J674" s="9" t="str">
        <f>AgencyPickList!A674</f>
        <v>SJ209</v>
      </c>
      <c r="K674" s="9" t="str">
        <f>AgencyPickList!B674</f>
        <v>We Are With You North Somerset</v>
      </c>
      <c r="L674" s="9" t="str">
        <f>AgencyPickList!C674</f>
        <v>K08B</v>
      </c>
      <c r="M674" s="9" t="str">
        <f>AgencyPickList!D674</f>
        <v>Devon</v>
      </c>
      <c r="N674" s="9" t="str">
        <f>AgencyPickList!E674</f>
        <v>S</v>
      </c>
      <c r="O674" s="9" t="str">
        <f t="shared" si="10"/>
        <v>SJ209 : We Are With You North Somerset</v>
      </c>
    </row>
    <row r="675" spans="2:15" x14ac:dyDescent="0.35">
      <c r="B675" s="10" t="e">
        <v>#N/A</v>
      </c>
      <c r="G675"/>
      <c r="J675" s="9" t="str">
        <f>AgencyPickList!A675</f>
        <v>SJ302</v>
      </c>
      <c r="K675" s="9" t="str">
        <f>AgencyPickList!B675</f>
        <v>BROADWAY LODGE</v>
      </c>
      <c r="L675" s="9" t="str">
        <f>AgencyPickList!C675</f>
        <v>K08B</v>
      </c>
      <c r="M675" s="9" t="str">
        <f>AgencyPickList!D675</f>
        <v>Devon</v>
      </c>
      <c r="N675" s="9" t="str">
        <f>AgencyPickList!E675</f>
        <v>S</v>
      </c>
      <c r="O675" s="9" t="str">
        <f t="shared" si="10"/>
        <v>SJ302 : BROADWAY LODGE</v>
      </c>
    </row>
    <row r="676" spans="2:15" x14ac:dyDescent="0.35">
      <c r="B676" s="10" t="e">
        <v>#N/A</v>
      </c>
      <c r="G676"/>
      <c r="J676" s="9" t="str">
        <f>AgencyPickList!A676</f>
        <v>SJ308</v>
      </c>
      <c r="K676" s="9" t="str">
        <f>AgencyPickList!B676</f>
        <v>Sefton Park</v>
      </c>
      <c r="L676" s="9" t="str">
        <f>AgencyPickList!C676</f>
        <v>K08B</v>
      </c>
      <c r="M676" s="9" t="str">
        <f>AgencyPickList!D676</f>
        <v>Devon</v>
      </c>
      <c r="N676" s="9" t="str">
        <f>AgencyPickList!E676</f>
        <v>S</v>
      </c>
      <c r="O676" s="9" t="str">
        <f t="shared" si="10"/>
        <v>SJ308 : Sefton Park</v>
      </c>
    </row>
    <row r="677" spans="2:15" x14ac:dyDescent="0.35">
      <c r="B677" s="10" t="e">
        <v>#N/A</v>
      </c>
      <c r="G677"/>
      <c r="J677" s="9" t="str">
        <f>AgencyPickList!A677</f>
        <v>SK205</v>
      </c>
      <c r="K677" s="9" t="str">
        <f>AgencyPickList!B677</f>
        <v>Somerset Drug and Alcohol Service - SDAS</v>
      </c>
      <c r="L677" s="9" t="str">
        <f>AgencyPickList!C677</f>
        <v>K08B</v>
      </c>
      <c r="M677" s="9" t="str">
        <f>AgencyPickList!D677</f>
        <v>Devon</v>
      </c>
      <c r="N677" s="9" t="str">
        <f>AgencyPickList!E677</f>
        <v>S</v>
      </c>
      <c r="O677" s="9" t="str">
        <f t="shared" si="10"/>
        <v>SK205 : Somerset Drug and Alcohol Service - SDAS</v>
      </c>
    </row>
    <row r="678" spans="2:15" x14ac:dyDescent="0.35">
      <c r="B678" s="10" t="e">
        <v>#N/A</v>
      </c>
      <c r="G678"/>
      <c r="J678" s="9" t="str">
        <f>AgencyPickList!A678</f>
        <v>SN112</v>
      </c>
      <c r="K678" s="9" t="str">
        <f>AgencyPickList!B678</f>
        <v>Shrublands Drug &amp; Alcohol Service</v>
      </c>
      <c r="L678" s="9" t="str">
        <f>AgencyPickList!C678</f>
        <v>K08B</v>
      </c>
      <c r="M678" s="9" t="str">
        <f>AgencyPickList!D678</f>
        <v>Devon</v>
      </c>
      <c r="N678" s="9" t="str">
        <f>AgencyPickList!E678</f>
        <v>S</v>
      </c>
      <c r="O678" s="9" t="str">
        <f t="shared" si="10"/>
        <v>SN112 : Shrublands Drug &amp; Alcohol Service</v>
      </c>
    </row>
    <row r="679" spans="2:15" x14ac:dyDescent="0.35">
      <c r="B679" s="10" t="e">
        <v>#N/A</v>
      </c>
      <c r="G679"/>
      <c r="J679" s="9" t="str">
        <f>AgencyPickList!A679</f>
        <v>SN403</v>
      </c>
      <c r="K679" s="9" t="str">
        <f>AgencyPickList!B679</f>
        <v>Torbay Primary Care Drug Service</v>
      </c>
      <c r="L679" s="9" t="str">
        <f>AgencyPickList!C679</f>
        <v>K08B</v>
      </c>
      <c r="M679" s="9" t="str">
        <f>AgencyPickList!D679</f>
        <v>Devon</v>
      </c>
      <c r="N679" s="9" t="str">
        <f>AgencyPickList!E679</f>
        <v>S</v>
      </c>
      <c r="O679" s="9" t="str">
        <f t="shared" si="10"/>
        <v>SN403 : Torbay Primary Care Drug Service</v>
      </c>
    </row>
    <row r="680" spans="2:15" x14ac:dyDescent="0.35">
      <c r="B680" s="10" t="e">
        <v>#N/A</v>
      </c>
      <c r="G680"/>
      <c r="J680" s="9" t="str">
        <f>AgencyPickList!A680</f>
        <v>SN507</v>
      </c>
      <c r="K680" s="9" t="str">
        <f>AgencyPickList!B680</f>
        <v>Shrublands - Criminal Justice Team</v>
      </c>
      <c r="L680" s="9" t="str">
        <f>AgencyPickList!C680</f>
        <v>K08B</v>
      </c>
      <c r="M680" s="9" t="str">
        <f>AgencyPickList!D680</f>
        <v>Devon</v>
      </c>
      <c r="N680" s="9" t="str">
        <f>AgencyPickList!E680</f>
        <v>S</v>
      </c>
      <c r="O680" s="9" t="str">
        <f t="shared" si="10"/>
        <v>SN507 : Shrublands - Criminal Justice Team</v>
      </c>
    </row>
    <row r="681" spans="2:15" x14ac:dyDescent="0.35">
      <c r="B681" s="10" t="e">
        <v>#N/A</v>
      </c>
      <c r="G681"/>
      <c r="J681" s="9" t="str">
        <f>AgencyPickList!A681</f>
        <v>SO206</v>
      </c>
      <c r="K681" s="9" t="str">
        <f>AgencyPickList!B681</f>
        <v>Wiltshire Substance Misuse Services Trowbridge</v>
      </c>
      <c r="L681" s="9" t="str">
        <f>AgencyPickList!C681</f>
        <v>K08B</v>
      </c>
      <c r="M681" s="9" t="str">
        <f>AgencyPickList!D681</f>
        <v>Devon</v>
      </c>
      <c r="N681" s="9" t="str">
        <f>AgencyPickList!E681</f>
        <v>S</v>
      </c>
      <c r="O681" s="9" t="str">
        <f t="shared" si="10"/>
        <v>SO206 : Wiltshire Substance Misuse Services Trowbridge</v>
      </c>
    </row>
    <row r="682" spans="2:15" x14ac:dyDescent="0.35">
      <c r="B682" s="10" t="e">
        <v>#N/A</v>
      </c>
      <c r="G682"/>
      <c r="J682" s="9" t="str">
        <f>AgencyPickList!A682</f>
        <v>T1221</v>
      </c>
      <c r="K682" s="9" t="str">
        <f>AgencyPickList!B682</f>
        <v>Turning Point Leicestershire and Rutland Adult</v>
      </c>
      <c r="L682" s="9" t="str">
        <f>AgencyPickList!C682</f>
        <v>K08B</v>
      </c>
      <c r="M682" s="9" t="str">
        <f>AgencyPickList!D682</f>
        <v>Devon</v>
      </c>
      <c r="N682" s="9" t="str">
        <f>AgencyPickList!E682</f>
        <v>T</v>
      </c>
      <c r="O682" s="9" t="str">
        <f t="shared" si="10"/>
        <v>T1221 : Turning Point Leicestershire and Rutland Adult</v>
      </c>
    </row>
    <row r="683" spans="2:15" x14ac:dyDescent="0.35">
      <c r="B683" s="10" t="e">
        <v>#N/A</v>
      </c>
      <c r="G683"/>
      <c r="J683" s="9" t="str">
        <f>AgencyPickList!A683</f>
        <v>U0509</v>
      </c>
      <c r="K683" s="9" t="str">
        <f>AgencyPickList!B683</f>
        <v>Doncaster Drugs Service - CDT</v>
      </c>
      <c r="L683" s="9" t="str">
        <f>AgencyPickList!C683</f>
        <v>K08B</v>
      </c>
      <c r="M683" s="9" t="str">
        <f>AgencyPickList!D683</f>
        <v>Devon</v>
      </c>
      <c r="N683" s="9" t="str">
        <f>AgencyPickList!E683</f>
        <v>U</v>
      </c>
      <c r="O683" s="9" t="str">
        <f t="shared" si="10"/>
        <v>U0509 : Doncaster Drugs Service - CDT</v>
      </c>
    </row>
    <row r="684" spans="2:15" x14ac:dyDescent="0.35">
      <c r="B684" s="10" t="e">
        <v>#N/A</v>
      </c>
      <c r="G684"/>
      <c r="J684" s="9" t="str">
        <f>AgencyPickList!A684</f>
        <v>M0051</v>
      </c>
      <c r="K684" s="9" t="str">
        <f>AgencyPickList!B684</f>
        <v>Littledale Hall</v>
      </c>
      <c r="L684" s="9" t="str">
        <f>AgencyPickList!C684</f>
        <v>D14B</v>
      </c>
      <c r="M684" s="9" t="str">
        <f>AgencyPickList!D684</f>
        <v>Doncaster</v>
      </c>
      <c r="N684" s="9" t="str">
        <f>AgencyPickList!E684</f>
        <v>W</v>
      </c>
      <c r="O684" s="9" t="str">
        <f t="shared" si="10"/>
        <v>M0051 : Littledale Hall</v>
      </c>
    </row>
    <row r="685" spans="2:15" x14ac:dyDescent="0.35">
      <c r="B685" s="10" t="e">
        <v>#N/A</v>
      </c>
      <c r="G685"/>
      <c r="J685" s="9" t="str">
        <f>AgencyPickList!A685</f>
        <v>N1032</v>
      </c>
      <c r="K685" s="9" t="str">
        <f>AgencyPickList!B685</f>
        <v>START Hartlepool Adult</v>
      </c>
      <c r="L685" s="9" t="str">
        <f>AgencyPickList!C685</f>
        <v>D14B</v>
      </c>
      <c r="M685" s="9" t="str">
        <f>AgencyPickList!D685</f>
        <v>Doncaster</v>
      </c>
      <c r="N685" s="9" t="str">
        <f>AgencyPickList!E685</f>
        <v>N</v>
      </c>
      <c r="O685" s="9" t="str">
        <f t="shared" si="10"/>
        <v>N1032 : START Hartlepool Adult</v>
      </c>
    </row>
    <row r="686" spans="2:15" x14ac:dyDescent="0.35">
      <c r="B686" s="10" t="e">
        <v>#N/A</v>
      </c>
      <c r="G686"/>
      <c r="J686" s="9" t="str">
        <f>AgencyPickList!A686</f>
        <v>P1089</v>
      </c>
      <c r="K686" s="9" t="str">
        <f>AgencyPickList!B686</f>
        <v>I-Access North West Surrey</v>
      </c>
      <c r="L686" s="9" t="str">
        <f>AgencyPickList!C686</f>
        <v>D14B</v>
      </c>
      <c r="M686" s="9" t="str">
        <f>AgencyPickList!D686</f>
        <v>Doncaster</v>
      </c>
      <c r="N686" s="9" t="str">
        <f>AgencyPickList!E686</f>
        <v>P</v>
      </c>
      <c r="O686" s="9" t="str">
        <f t="shared" si="10"/>
        <v>P1089 : I-Access North West Surrey</v>
      </c>
    </row>
    <row r="687" spans="2:15" x14ac:dyDescent="0.35">
      <c r="B687" s="10" t="e">
        <v>#N/A</v>
      </c>
      <c r="G687"/>
      <c r="J687" s="9" t="str">
        <f>AgencyPickList!A687</f>
        <v>SL205</v>
      </c>
      <c r="K687" s="9" t="str">
        <f>AgencyPickList!B687</f>
        <v>PostScript360</v>
      </c>
      <c r="L687" s="9" t="str">
        <f>AgencyPickList!C687</f>
        <v>D14B</v>
      </c>
      <c r="M687" s="9" t="str">
        <f>AgencyPickList!D687</f>
        <v>Doncaster</v>
      </c>
      <c r="N687" s="9" t="str">
        <f>AgencyPickList!E687</f>
        <v>S</v>
      </c>
      <c r="O687" s="9" t="str">
        <f t="shared" si="10"/>
        <v>SL205 : PostScript360</v>
      </c>
    </row>
    <row r="688" spans="2:15" x14ac:dyDescent="0.35">
      <c r="B688" s="10" t="e">
        <v>#N/A</v>
      </c>
      <c r="G688"/>
      <c r="J688" s="9" t="str">
        <f>AgencyPickList!A688</f>
        <v>T0005</v>
      </c>
      <c r="K688" s="9" t="str">
        <f>AgencyPickList!B688</f>
        <v>Derbyshire Recovery Partnership</v>
      </c>
      <c r="L688" s="9" t="str">
        <f>AgencyPickList!C688</f>
        <v>D14B</v>
      </c>
      <c r="M688" s="9" t="str">
        <f>AgencyPickList!D688</f>
        <v>Doncaster</v>
      </c>
      <c r="N688" s="9" t="str">
        <f>AgencyPickList!E688</f>
        <v>T</v>
      </c>
      <c r="O688" s="9" t="str">
        <f t="shared" si="10"/>
        <v>T0005 : Derbyshire Recovery Partnership</v>
      </c>
    </row>
    <row r="689" spans="2:15" x14ac:dyDescent="0.35">
      <c r="B689" s="10" t="e">
        <v>#N/A</v>
      </c>
      <c r="G689"/>
      <c r="J689" s="9" t="str">
        <f>AgencyPickList!A689</f>
        <v>U0039</v>
      </c>
      <c r="K689" s="9" t="str">
        <f>AgencyPickList!B689</f>
        <v>Wakefield Inspiring Recovery</v>
      </c>
      <c r="L689" s="9" t="str">
        <f>AgencyPickList!C689</f>
        <v>D14B</v>
      </c>
      <c r="M689" s="9" t="str">
        <f>AgencyPickList!D689</f>
        <v>Doncaster</v>
      </c>
      <c r="N689" s="9" t="str">
        <f>AgencyPickList!E689</f>
        <v>U</v>
      </c>
      <c r="O689" s="9" t="str">
        <f t="shared" si="10"/>
        <v>U0039 : Wakefield Inspiring Recovery</v>
      </c>
    </row>
    <row r="690" spans="2:15" x14ac:dyDescent="0.35">
      <c r="B690" s="10" t="e">
        <v>#N/A</v>
      </c>
      <c r="G690"/>
      <c r="J690" s="9" t="str">
        <f>AgencyPickList!A690</f>
        <v>U0321</v>
      </c>
      <c r="K690" s="9" t="str">
        <f>AgencyPickList!B690</f>
        <v>Forward Trust The Bridges Hull</v>
      </c>
      <c r="L690" s="9" t="str">
        <f>AgencyPickList!C690</f>
        <v>D14B</v>
      </c>
      <c r="M690" s="9" t="str">
        <f>AgencyPickList!D690</f>
        <v>Doncaster</v>
      </c>
      <c r="N690" s="9" t="str">
        <f>AgencyPickList!E690</f>
        <v>U</v>
      </c>
      <c r="O690" s="9" t="str">
        <f t="shared" si="10"/>
        <v>U0321 : Forward Trust The Bridges Hull</v>
      </c>
    </row>
    <row r="691" spans="2:15" x14ac:dyDescent="0.35">
      <c r="B691" s="10" t="e">
        <v>#N/A</v>
      </c>
      <c r="G691"/>
      <c r="J691" s="9" t="str">
        <f>AgencyPickList!A691</f>
        <v>U0484</v>
      </c>
      <c r="K691" s="9" t="str">
        <f>AgencyPickList!B691</f>
        <v>North Yorkshire Horizons Drug and Alcohol Service (Humankind)</v>
      </c>
      <c r="L691" s="9" t="str">
        <f>AgencyPickList!C691</f>
        <v>D14B</v>
      </c>
      <c r="M691" s="9" t="str">
        <f>AgencyPickList!D691</f>
        <v>Doncaster</v>
      </c>
      <c r="N691" s="9" t="str">
        <f>AgencyPickList!E691</f>
        <v>U</v>
      </c>
      <c r="O691" s="9" t="str">
        <f t="shared" si="10"/>
        <v>U0484 : North Yorkshire Horizons Drug and Alcohol Service (Humankind)</v>
      </c>
    </row>
    <row r="692" spans="2:15" x14ac:dyDescent="0.35">
      <c r="B692" s="10" t="e">
        <v>#N/A</v>
      </c>
      <c r="G692"/>
      <c r="J692" s="9" t="str">
        <f>AgencyPickList!A692</f>
        <v>U0488</v>
      </c>
      <c r="K692" s="9" t="str">
        <f>AgencyPickList!B692</f>
        <v>Calderdale Drug and Alcohol Service (Humankind)</v>
      </c>
      <c r="L692" s="9" t="str">
        <f>AgencyPickList!C692</f>
        <v>D14B</v>
      </c>
      <c r="M692" s="9" t="str">
        <f>AgencyPickList!D692</f>
        <v>Doncaster</v>
      </c>
      <c r="N692" s="9" t="str">
        <f>AgencyPickList!E692</f>
        <v>U</v>
      </c>
      <c r="O692" s="9" t="str">
        <f t="shared" si="10"/>
        <v>U0488 : Calderdale Drug and Alcohol Service (Humankind)</v>
      </c>
    </row>
    <row r="693" spans="2:15" x14ac:dyDescent="0.35">
      <c r="B693" s="10" t="e">
        <v>#N/A</v>
      </c>
      <c r="G693"/>
      <c r="J693" s="9" t="str">
        <f>AgencyPickList!A693</f>
        <v>U0489</v>
      </c>
      <c r="K693" s="9" t="str">
        <f>AgencyPickList!B693</f>
        <v>Forward Leeds Adult (Humankind)</v>
      </c>
      <c r="L693" s="9" t="str">
        <f>AgencyPickList!C693</f>
        <v>D14B</v>
      </c>
      <c r="M693" s="9" t="str">
        <f>AgencyPickList!D693</f>
        <v>Doncaster</v>
      </c>
      <c r="N693" s="9" t="str">
        <f>AgencyPickList!E693</f>
        <v>U</v>
      </c>
      <c r="O693" s="9" t="str">
        <f t="shared" si="10"/>
        <v>U0489 : Forward Leeds Adult (Humankind)</v>
      </c>
    </row>
    <row r="694" spans="2:15" x14ac:dyDescent="0.35">
      <c r="B694" s="10" t="e">
        <v>#N/A</v>
      </c>
      <c r="G694"/>
      <c r="J694" s="9" t="str">
        <f>AgencyPickList!A694</f>
        <v>U0494</v>
      </c>
      <c r="K694" s="9" t="str">
        <f>AgencyPickList!B694</f>
        <v>East Riding Partnership Treatment Service - Adults</v>
      </c>
      <c r="L694" s="9" t="str">
        <f>AgencyPickList!C694</f>
        <v>D14B</v>
      </c>
      <c r="M694" s="9" t="str">
        <f>AgencyPickList!D694</f>
        <v>Doncaster</v>
      </c>
      <c r="N694" s="9" t="str">
        <f>AgencyPickList!E694</f>
        <v>U</v>
      </c>
      <c r="O694" s="9" t="str">
        <f t="shared" si="10"/>
        <v>U0494 : East Riding Partnership Treatment Service - Adults</v>
      </c>
    </row>
    <row r="695" spans="2:15" x14ac:dyDescent="0.35">
      <c r="B695" s="10" t="e">
        <v>#N/A</v>
      </c>
      <c r="G695"/>
      <c r="J695" s="9" t="str">
        <f>AgencyPickList!A695</f>
        <v>U0495</v>
      </c>
      <c r="K695" s="9" t="str">
        <f>AgencyPickList!B695</f>
        <v>East Riding Criminal Justice Service</v>
      </c>
      <c r="L695" s="9" t="str">
        <f>AgencyPickList!C695</f>
        <v>D14B</v>
      </c>
      <c r="M695" s="9" t="str">
        <f>AgencyPickList!D695</f>
        <v>Doncaster</v>
      </c>
      <c r="N695" s="9" t="str">
        <f>AgencyPickList!E695</f>
        <v>U</v>
      </c>
      <c r="O695" s="9" t="str">
        <f t="shared" si="10"/>
        <v>U0495 : East Riding Criminal Justice Service</v>
      </c>
    </row>
    <row r="696" spans="2:15" x14ac:dyDescent="0.35">
      <c r="B696" s="10" t="e">
        <v>#N/A</v>
      </c>
      <c r="G696"/>
      <c r="J696" s="9" t="str">
        <f>AgencyPickList!A696</f>
        <v>U0509</v>
      </c>
      <c r="K696" s="9" t="str">
        <f>AgencyPickList!B696</f>
        <v>Doncaster Drugs Service - CDT</v>
      </c>
      <c r="L696" s="9" t="str">
        <f>AgencyPickList!C696</f>
        <v>D14B</v>
      </c>
      <c r="M696" s="9" t="str">
        <f>AgencyPickList!D696</f>
        <v>Doncaster</v>
      </c>
      <c r="N696" s="9" t="str">
        <f>AgencyPickList!E696</f>
        <v>U</v>
      </c>
      <c r="O696" s="9" t="str">
        <f t="shared" si="10"/>
        <v>U0509 : Doncaster Drugs Service - CDT</v>
      </c>
    </row>
    <row r="697" spans="2:15" x14ac:dyDescent="0.35">
      <c r="B697" s="10" t="e">
        <v>#N/A</v>
      </c>
      <c r="G697"/>
      <c r="J697" s="9" t="str">
        <f>AgencyPickList!A697</f>
        <v>U0546</v>
      </c>
      <c r="K697" s="9" t="str">
        <f>AgencyPickList!B697</f>
        <v>Doncaster SDC - New Beginnings</v>
      </c>
      <c r="L697" s="9" t="str">
        <f>AgencyPickList!C697</f>
        <v>D14B</v>
      </c>
      <c r="M697" s="9" t="str">
        <f>AgencyPickList!D697</f>
        <v>Doncaster</v>
      </c>
      <c r="N697" s="9" t="str">
        <f>AgencyPickList!E697</f>
        <v>U</v>
      </c>
      <c r="O697" s="9" t="str">
        <f t="shared" si="10"/>
        <v>U0546 : Doncaster SDC - New Beginnings</v>
      </c>
    </row>
    <row r="698" spans="2:15" x14ac:dyDescent="0.35">
      <c r="B698" s="10" t="e">
        <v>#N/A</v>
      </c>
      <c r="G698"/>
      <c r="J698" s="9" t="str">
        <f>AgencyPickList!A698</f>
        <v>U0577</v>
      </c>
      <c r="K698" s="9" t="str">
        <f>AgencyPickList!B698</f>
        <v>Doncaster Criminal Justice Service</v>
      </c>
      <c r="L698" s="9" t="str">
        <f>AgencyPickList!C698</f>
        <v>D14B</v>
      </c>
      <c r="M698" s="9" t="str">
        <f>AgencyPickList!D698</f>
        <v>Doncaster</v>
      </c>
      <c r="N698" s="9" t="str">
        <f>AgencyPickList!E698</f>
        <v>U</v>
      </c>
      <c r="O698" s="9" t="str">
        <f t="shared" si="10"/>
        <v>U0577 : Doncaster Criminal Justice Service</v>
      </c>
    </row>
    <row r="699" spans="2:15" x14ac:dyDescent="0.35">
      <c r="B699" s="10" t="e">
        <v>#N/A</v>
      </c>
      <c r="G699"/>
      <c r="J699" s="9" t="str">
        <f>AgencyPickList!A699</f>
        <v>U0614</v>
      </c>
      <c r="K699" s="9" t="str">
        <f>AgencyPickList!B699</f>
        <v>Project 3 YP Health and Wellbeing Doncaster (deactive)</v>
      </c>
      <c r="L699" s="9" t="str">
        <f>AgencyPickList!C699</f>
        <v>D14B</v>
      </c>
      <c r="M699" s="9" t="str">
        <f>AgencyPickList!D699</f>
        <v>Doncaster</v>
      </c>
      <c r="N699" s="9" t="str">
        <f>AgencyPickList!E699</f>
        <v>U</v>
      </c>
      <c r="O699" s="9" t="str">
        <f t="shared" si="10"/>
        <v>U0614 : Project 3 YP Health and Wellbeing Doncaster (deactive)</v>
      </c>
    </row>
    <row r="700" spans="2:15" x14ac:dyDescent="0.35">
      <c r="B700" s="10" t="e">
        <v>#N/A</v>
      </c>
      <c r="G700"/>
      <c r="J700" s="9" t="str">
        <f>AgencyPickList!A700</f>
        <v>U0635</v>
      </c>
      <c r="K700" s="9" t="str">
        <f>AgencyPickList!B700</f>
        <v>Barnsley Substance Misuse Service (Humankind)</v>
      </c>
      <c r="L700" s="9" t="str">
        <f>AgencyPickList!C700</f>
        <v>D14B</v>
      </c>
      <c r="M700" s="9" t="str">
        <f>AgencyPickList!D700</f>
        <v>Doncaster</v>
      </c>
      <c r="N700" s="9" t="str">
        <f>AgencyPickList!E700</f>
        <v>U</v>
      </c>
      <c r="O700" s="9" t="str">
        <f t="shared" si="10"/>
        <v>U0635 : Barnsley Substance Misuse Service (Humankind)</v>
      </c>
    </row>
    <row r="701" spans="2:15" x14ac:dyDescent="0.35">
      <c r="B701" s="10" t="e">
        <v>#N/A</v>
      </c>
      <c r="G701"/>
      <c r="J701" s="9" t="str">
        <f>AgencyPickList!A701</f>
        <v>U0640</v>
      </c>
      <c r="K701" s="9" t="str">
        <f>AgencyPickList!B701</f>
        <v>CGL Rotherham Adult Drug and Alcohol (deactive)</v>
      </c>
      <c r="L701" s="9" t="str">
        <f>AgencyPickList!C701</f>
        <v>D14B</v>
      </c>
      <c r="M701" s="9" t="str">
        <f>AgencyPickList!D701</f>
        <v>Doncaster</v>
      </c>
      <c r="N701" s="9" t="str">
        <f>AgencyPickList!E701</f>
        <v>U</v>
      </c>
      <c r="O701" s="9" t="str">
        <f t="shared" si="10"/>
        <v>U0640 : CGL Rotherham Adult Drug and Alcohol (deactive)</v>
      </c>
    </row>
    <row r="702" spans="2:15" x14ac:dyDescent="0.35">
      <c r="B702" s="10" t="e">
        <v>#N/A</v>
      </c>
      <c r="G702"/>
      <c r="J702" s="9" t="str">
        <f>AgencyPickList!A702</f>
        <v>U0644</v>
      </c>
      <c r="K702" s="9" t="str">
        <f>AgencyPickList!B702</f>
        <v>We Are With You - North Lincolnshire Adult</v>
      </c>
      <c r="L702" s="9" t="str">
        <f>AgencyPickList!C702</f>
        <v>D14B</v>
      </c>
      <c r="M702" s="9" t="str">
        <f>AgencyPickList!D702</f>
        <v>Doncaster</v>
      </c>
      <c r="N702" s="9" t="str">
        <f>AgencyPickList!E702</f>
        <v>U</v>
      </c>
      <c r="O702" s="9" t="str">
        <f t="shared" si="10"/>
        <v>U0644 : We Are With You - North Lincolnshire Adult</v>
      </c>
    </row>
    <row r="703" spans="2:15" x14ac:dyDescent="0.35">
      <c r="B703" s="10" t="e">
        <v>#N/A</v>
      </c>
      <c r="G703"/>
      <c r="J703" s="9" t="str">
        <f>AgencyPickList!A703</f>
        <v>U0652</v>
      </c>
      <c r="K703" s="9" t="str">
        <f>AgencyPickList!B703</f>
        <v>We Are With You - Rotherham Adult</v>
      </c>
      <c r="L703" s="9" t="str">
        <f>AgencyPickList!C703</f>
        <v>D14B</v>
      </c>
      <c r="M703" s="9" t="str">
        <f>AgencyPickList!D703</f>
        <v>Doncaster</v>
      </c>
      <c r="N703" s="9" t="str">
        <f>AgencyPickList!E703</f>
        <v>U</v>
      </c>
      <c r="O703" s="9" t="str">
        <f t="shared" si="10"/>
        <v>U0652 : We Are With You - Rotherham Adult</v>
      </c>
    </row>
    <row r="704" spans="2:15" x14ac:dyDescent="0.35">
      <c r="B704" s="10" t="e">
        <v>#N/A</v>
      </c>
      <c r="G704"/>
      <c r="J704" s="9" t="str">
        <f>AgencyPickList!A704</f>
        <v>U0655</v>
      </c>
      <c r="K704" s="9" t="str">
        <f>AgencyPickList!B704</f>
        <v>Ark House Rehab Scarborough</v>
      </c>
      <c r="L704" s="9" t="str">
        <f>AgencyPickList!C704</f>
        <v>D14B</v>
      </c>
      <c r="M704" s="9" t="str">
        <f>AgencyPickList!D704</f>
        <v>Doncaster</v>
      </c>
      <c r="N704" s="9" t="str">
        <f>AgencyPickList!E704</f>
        <v>U</v>
      </c>
      <c r="O704" s="9" t="str">
        <f t="shared" si="10"/>
        <v>U0655 : Ark House Rehab Scarborough</v>
      </c>
    </row>
    <row r="705" spans="2:15" x14ac:dyDescent="0.35">
      <c r="B705" s="10" t="e">
        <v>#N/A</v>
      </c>
      <c r="G705"/>
      <c r="J705" s="9" t="str">
        <f>AgencyPickList!A705</f>
        <v>U0656</v>
      </c>
      <c r="K705" s="9" t="str">
        <f>AgencyPickList!B705</f>
        <v>Aspire Drug &amp; Alcohol Inpatient Doncaster</v>
      </c>
      <c r="L705" s="9" t="str">
        <f>AgencyPickList!C705</f>
        <v>D14B</v>
      </c>
      <c r="M705" s="9" t="str">
        <f>AgencyPickList!D705</f>
        <v>Doncaster</v>
      </c>
      <c r="N705" s="9" t="str">
        <f>AgencyPickList!E705</f>
        <v>U</v>
      </c>
      <c r="O705" s="9" t="str">
        <f t="shared" si="10"/>
        <v>U0656 : Aspire Drug &amp; Alcohol Inpatient Doncaster</v>
      </c>
    </row>
    <row r="706" spans="2:15" x14ac:dyDescent="0.35">
      <c r="B706" s="10" t="e">
        <v>#N/A</v>
      </c>
      <c r="G706"/>
      <c r="J706" s="9" t="str">
        <f>AgencyPickList!A706</f>
        <v>U0657</v>
      </c>
      <c r="K706" s="9" t="str">
        <f>AgencyPickList!B706</f>
        <v>Likewise Sheffield (Humankind)</v>
      </c>
      <c r="L706" s="9" t="str">
        <f>AgencyPickList!C706</f>
        <v>D14B</v>
      </c>
      <c r="M706" s="9" t="str">
        <f>AgencyPickList!D706</f>
        <v>Doncaster</v>
      </c>
      <c r="N706" s="9" t="str">
        <f>AgencyPickList!E706</f>
        <v>U</v>
      </c>
      <c r="O706" s="9" t="str">
        <f t="shared" si="10"/>
        <v>U0657 : Likewise Sheffield (Humankind)</v>
      </c>
    </row>
    <row r="707" spans="2:15" x14ac:dyDescent="0.35">
      <c r="B707" s="10" t="e">
        <v>#N/A</v>
      </c>
      <c r="G707"/>
      <c r="J707" s="9" t="str">
        <f>AgencyPickList!A707</f>
        <v>P0034</v>
      </c>
      <c r="K707" s="9" t="str">
        <f>AgencyPickList!B707</f>
        <v>Yeldall Manor</v>
      </c>
      <c r="L707" s="9" t="str">
        <f>AgencyPickList!C707</f>
        <v>K17B</v>
      </c>
      <c r="M707" s="9" t="str">
        <f>AgencyPickList!D707</f>
        <v>Dorset</v>
      </c>
      <c r="N707" s="9" t="str">
        <f>AgencyPickList!E707</f>
        <v>P</v>
      </c>
      <c r="O707" s="9" t="str">
        <f t="shared" ref="O707:O770" si="11">IF(AND(J707&lt;&gt;"",J707&lt;&gt;0),J707&amp;" : "&amp;K707,"")</f>
        <v>P0034 : Yeldall Manor</v>
      </c>
    </row>
    <row r="708" spans="2:15" x14ac:dyDescent="0.35">
      <c r="B708" s="10" t="e">
        <v>#N/A</v>
      </c>
      <c r="G708"/>
      <c r="J708" s="9" t="str">
        <f>AgencyPickList!A708</f>
        <v>P1070</v>
      </c>
      <c r="K708" s="9" t="str">
        <f>AgencyPickList!B708</f>
        <v>Southampton Adults</v>
      </c>
      <c r="L708" s="9" t="str">
        <f>AgencyPickList!C708</f>
        <v>K17B</v>
      </c>
      <c r="M708" s="9" t="str">
        <f>AgencyPickList!D708</f>
        <v>Dorset</v>
      </c>
      <c r="N708" s="9" t="str">
        <f>AgencyPickList!E708</f>
        <v>P</v>
      </c>
      <c r="O708" s="9" t="str">
        <f t="shared" si="11"/>
        <v>P1070 : Southampton Adults</v>
      </c>
    </row>
    <row r="709" spans="2:15" x14ac:dyDescent="0.35">
      <c r="B709" s="10" t="e">
        <v>#N/A</v>
      </c>
      <c r="G709"/>
      <c r="J709" s="9" t="str">
        <f>AgencyPickList!A709</f>
        <v>P1083</v>
      </c>
      <c r="K709" s="9" t="str">
        <f>AgencyPickList!B709</f>
        <v>Fareham - Inclusion Recovery Hampshire</v>
      </c>
      <c r="L709" s="9" t="str">
        <f>AgencyPickList!C709</f>
        <v>K17B</v>
      </c>
      <c r="M709" s="9" t="str">
        <f>AgencyPickList!D709</f>
        <v>Dorset</v>
      </c>
      <c r="N709" s="9" t="str">
        <f>AgencyPickList!E709</f>
        <v>P</v>
      </c>
      <c r="O709" s="9" t="str">
        <f t="shared" si="11"/>
        <v>P1083 : Fareham - Inclusion Recovery Hampshire</v>
      </c>
    </row>
    <row r="710" spans="2:15" x14ac:dyDescent="0.35">
      <c r="B710" s="10" t="e">
        <v>#N/A</v>
      </c>
      <c r="G710"/>
      <c r="J710" s="9" t="str">
        <f>AgencyPickList!A710</f>
        <v>P1085</v>
      </c>
      <c r="K710" s="9" t="str">
        <f>AgencyPickList!B710</f>
        <v>Ringwood - Inclusion Recovery Hampshire</v>
      </c>
      <c r="L710" s="9" t="str">
        <f>AgencyPickList!C710</f>
        <v>K17B</v>
      </c>
      <c r="M710" s="9" t="str">
        <f>AgencyPickList!D710</f>
        <v>Dorset</v>
      </c>
      <c r="N710" s="9" t="str">
        <f>AgencyPickList!E710</f>
        <v>P</v>
      </c>
      <c r="O710" s="9" t="str">
        <f t="shared" si="11"/>
        <v>P1085 : Ringwood - Inclusion Recovery Hampshire</v>
      </c>
    </row>
    <row r="711" spans="2:15" x14ac:dyDescent="0.35">
      <c r="B711" s="10" t="e">
        <v>#N/A</v>
      </c>
      <c r="G711"/>
      <c r="J711" s="9" t="str">
        <f>AgencyPickList!A711</f>
        <v>R0472</v>
      </c>
      <c r="K711" s="9" t="str">
        <f>AgencyPickList!B711</f>
        <v>Livingstone House</v>
      </c>
      <c r="L711" s="9" t="str">
        <f>AgencyPickList!C711</f>
        <v>K17B</v>
      </c>
      <c r="M711" s="9" t="str">
        <f>AgencyPickList!D711</f>
        <v>Dorset</v>
      </c>
      <c r="N711" s="9" t="str">
        <f>AgencyPickList!E711</f>
        <v>R</v>
      </c>
      <c r="O711" s="9" t="str">
        <f t="shared" si="11"/>
        <v>R0472 : Livingstone House</v>
      </c>
    </row>
    <row r="712" spans="2:15" x14ac:dyDescent="0.35">
      <c r="B712" s="10" t="e">
        <v>#N/A</v>
      </c>
      <c r="G712"/>
      <c r="J712" s="9" t="str">
        <f>AgencyPickList!A712</f>
        <v>R0482</v>
      </c>
      <c r="K712" s="9" t="str">
        <f>AgencyPickList!B712</f>
        <v>CGL Birmingham ROR - Edgbaston/Hall Green</v>
      </c>
      <c r="L712" s="9" t="str">
        <f>AgencyPickList!C712</f>
        <v>K17B</v>
      </c>
      <c r="M712" s="9" t="str">
        <f>AgencyPickList!D712</f>
        <v>Dorset</v>
      </c>
      <c r="N712" s="9" t="str">
        <f>AgencyPickList!E712</f>
        <v>R</v>
      </c>
      <c r="O712" s="9" t="str">
        <f t="shared" si="11"/>
        <v>R0482 : CGL Birmingham ROR - Edgbaston/Hall Green</v>
      </c>
    </row>
    <row r="713" spans="2:15" x14ac:dyDescent="0.35">
      <c r="B713" s="10" t="e">
        <v>#N/A</v>
      </c>
      <c r="G713"/>
      <c r="J713" s="9" t="str">
        <f>AgencyPickList!A713</f>
        <v>R0488</v>
      </c>
      <c r="K713" s="9" t="str">
        <f>AgencyPickList!B713</f>
        <v>Worcestershire Recovery Partnership (Adult)</v>
      </c>
      <c r="L713" s="9" t="str">
        <f>AgencyPickList!C713</f>
        <v>K17B</v>
      </c>
      <c r="M713" s="9" t="str">
        <f>AgencyPickList!D713</f>
        <v>Dorset</v>
      </c>
      <c r="N713" s="9" t="str">
        <f>AgencyPickList!E713</f>
        <v>R</v>
      </c>
      <c r="O713" s="9" t="str">
        <f t="shared" si="11"/>
        <v>R0488 : Worcestershire Recovery Partnership (Adult)</v>
      </c>
    </row>
    <row r="714" spans="2:15" x14ac:dyDescent="0.35">
      <c r="B714" s="10" t="e">
        <v>#N/A</v>
      </c>
      <c r="G714"/>
      <c r="J714" s="9" t="str">
        <f>AgencyPickList!A714</f>
        <v>SB103</v>
      </c>
      <c r="K714" s="9" t="str">
        <f>AgencyPickList!B714</f>
        <v>SDAS Bournemouth</v>
      </c>
      <c r="L714" s="9" t="str">
        <f>AgencyPickList!C714</f>
        <v>K17B</v>
      </c>
      <c r="M714" s="9" t="str">
        <f>AgencyPickList!D714</f>
        <v>Dorset</v>
      </c>
      <c r="N714" s="9" t="str">
        <f>AgencyPickList!E714</f>
        <v>S</v>
      </c>
      <c r="O714" s="9" t="str">
        <f t="shared" si="11"/>
        <v>SB103 : SDAS Bournemouth</v>
      </c>
    </row>
    <row r="715" spans="2:15" x14ac:dyDescent="0.35">
      <c r="B715" s="10" t="e">
        <v>#N/A</v>
      </c>
      <c r="G715"/>
      <c r="J715" s="9" t="str">
        <f>AgencyPickList!A715</f>
        <v>SB205</v>
      </c>
      <c r="K715" s="9" t="str">
        <f>AgencyPickList!B715</f>
        <v>With You BCP</v>
      </c>
      <c r="L715" s="9" t="str">
        <f>AgencyPickList!C715</f>
        <v>K17B</v>
      </c>
      <c r="M715" s="9" t="str">
        <f>AgencyPickList!D715</f>
        <v>Dorset</v>
      </c>
      <c r="N715" s="9" t="str">
        <f>AgencyPickList!E715</f>
        <v>S</v>
      </c>
      <c r="O715" s="9" t="str">
        <f t="shared" si="11"/>
        <v>SB205 : With You BCP</v>
      </c>
    </row>
    <row r="716" spans="2:15" x14ac:dyDescent="0.35">
      <c r="B716" s="10" t="e">
        <v>#N/A</v>
      </c>
      <c r="G716"/>
      <c r="J716" s="9" t="str">
        <f>AgencyPickList!A716</f>
        <v>SB317</v>
      </c>
      <c r="K716" s="9" t="str">
        <f>AgencyPickList!B716</f>
        <v>StreetScene Bournemouth</v>
      </c>
      <c r="L716" s="9" t="str">
        <f>AgencyPickList!C716</f>
        <v>K17B</v>
      </c>
      <c r="M716" s="9" t="str">
        <f>AgencyPickList!D716</f>
        <v>Dorset</v>
      </c>
      <c r="N716" s="9" t="str">
        <f>AgencyPickList!E716</f>
        <v>S</v>
      </c>
      <c r="O716" s="9" t="str">
        <f t="shared" si="11"/>
        <v>SB317 : StreetScene Bournemouth</v>
      </c>
    </row>
    <row r="717" spans="2:15" x14ac:dyDescent="0.35">
      <c r="B717" s="10" t="e">
        <v>#N/A</v>
      </c>
      <c r="G717"/>
      <c r="J717" s="9" t="str">
        <f>AgencyPickList!A717</f>
        <v>SD303</v>
      </c>
      <c r="K717" s="9" t="str">
        <f>AgencyPickList!B717</f>
        <v>BOSENCE FARM COMMUNITY LTD</v>
      </c>
      <c r="L717" s="9" t="str">
        <f>AgencyPickList!C717</f>
        <v>K17B</v>
      </c>
      <c r="M717" s="9" t="str">
        <f>AgencyPickList!D717</f>
        <v>Dorset</v>
      </c>
      <c r="N717" s="9" t="str">
        <f>AgencyPickList!E717</f>
        <v>S</v>
      </c>
      <c r="O717" s="9" t="str">
        <f t="shared" si="11"/>
        <v>SD303 : BOSENCE FARM COMMUNITY LTD</v>
      </c>
    </row>
    <row r="718" spans="2:15" x14ac:dyDescent="0.35">
      <c r="B718" s="10" t="e">
        <v>#N/A</v>
      </c>
      <c r="G718"/>
      <c r="J718" s="9" t="str">
        <f>AgencyPickList!A718</f>
        <v>SF219</v>
      </c>
      <c r="K718" s="9" t="str">
        <f>AgencyPickList!B718</f>
        <v>REACH ADULTS</v>
      </c>
      <c r="L718" s="9" t="str">
        <f>AgencyPickList!C718</f>
        <v>K17B</v>
      </c>
      <c r="M718" s="9" t="str">
        <f>AgencyPickList!D718</f>
        <v>Dorset</v>
      </c>
      <c r="N718" s="9" t="str">
        <f>AgencyPickList!E718</f>
        <v>S</v>
      </c>
      <c r="O718" s="9" t="str">
        <f t="shared" si="11"/>
        <v>SF219 : REACH ADULTS</v>
      </c>
    </row>
    <row r="719" spans="2:15" x14ac:dyDescent="0.35">
      <c r="B719" s="10" t="e">
        <v>#N/A</v>
      </c>
      <c r="G719"/>
      <c r="J719" s="9" t="str">
        <f>AgencyPickList!A719</f>
        <v>SF515</v>
      </c>
      <c r="K719" s="9" t="str">
        <f>AgencyPickList!B719</f>
        <v>REACH YP</v>
      </c>
      <c r="L719" s="9" t="str">
        <f>AgencyPickList!C719</f>
        <v>K17B</v>
      </c>
      <c r="M719" s="9" t="str">
        <f>AgencyPickList!D719</f>
        <v>Dorset</v>
      </c>
      <c r="N719" s="9" t="str">
        <f>AgencyPickList!E719</f>
        <v>S</v>
      </c>
      <c r="O719" s="9" t="str">
        <f t="shared" si="11"/>
        <v>SF515 : REACH YP</v>
      </c>
    </row>
    <row r="720" spans="2:15" x14ac:dyDescent="0.35">
      <c r="B720" s="10" t="e">
        <v>#N/A</v>
      </c>
      <c r="G720"/>
      <c r="J720" s="9" t="str">
        <f>AgencyPickList!A720</f>
        <v>SG309</v>
      </c>
      <c r="K720" s="9" t="str">
        <f>AgencyPickList!B720</f>
        <v>THE NELSON TRUST</v>
      </c>
      <c r="L720" s="9" t="str">
        <f>AgencyPickList!C720</f>
        <v>K17B</v>
      </c>
      <c r="M720" s="9" t="str">
        <f>AgencyPickList!D720</f>
        <v>Dorset</v>
      </c>
      <c r="N720" s="9" t="str">
        <f>AgencyPickList!E720</f>
        <v>S</v>
      </c>
      <c r="O720" s="9" t="str">
        <f t="shared" si="11"/>
        <v>SG309 : THE NELSON TRUST</v>
      </c>
    </row>
    <row r="721" spans="2:15" x14ac:dyDescent="0.35">
      <c r="B721" s="10" t="e">
        <v>#N/A</v>
      </c>
      <c r="G721"/>
      <c r="J721" s="9" t="str">
        <f>AgencyPickList!A721</f>
        <v>SH307</v>
      </c>
      <c r="K721" s="9" t="str">
        <f>AgencyPickList!B721</f>
        <v>Jasmine Mother's Recovery (Trevi)</v>
      </c>
      <c r="L721" s="9" t="str">
        <f>AgencyPickList!C721</f>
        <v>K17B</v>
      </c>
      <c r="M721" s="9" t="str">
        <f>AgencyPickList!D721</f>
        <v>Dorset</v>
      </c>
      <c r="N721" s="9" t="str">
        <f>AgencyPickList!E721</f>
        <v>S</v>
      </c>
      <c r="O721" s="9" t="str">
        <f t="shared" si="11"/>
        <v>SH307 : Jasmine Mother's Recovery (Trevi)</v>
      </c>
    </row>
    <row r="722" spans="2:15" x14ac:dyDescent="0.35">
      <c r="B722" s="10" t="e">
        <v>#N/A</v>
      </c>
      <c r="G722"/>
      <c r="J722" s="9" t="str">
        <f>AgencyPickList!A722</f>
        <v>SI507</v>
      </c>
      <c r="K722" s="9" t="str">
        <f>AgencyPickList!B722</f>
        <v>Alcohol Care &amp; Treatment Service (ACTS)</v>
      </c>
      <c r="L722" s="9" t="str">
        <f>AgencyPickList!C722</f>
        <v>K17B</v>
      </c>
      <c r="M722" s="9" t="str">
        <f>AgencyPickList!D722</f>
        <v>Dorset</v>
      </c>
      <c r="N722" s="9" t="str">
        <f>AgencyPickList!E722</f>
        <v>S</v>
      </c>
      <c r="O722" s="9" t="str">
        <f t="shared" si="11"/>
        <v>SI507 : Alcohol Care &amp; Treatment Service (ACTS)</v>
      </c>
    </row>
    <row r="723" spans="2:15" x14ac:dyDescent="0.35">
      <c r="B723" s="10" t="e">
        <v>#N/A</v>
      </c>
      <c r="G723"/>
      <c r="J723" s="9" t="str">
        <f>AgencyPickList!A723</f>
        <v>SJ302</v>
      </c>
      <c r="K723" s="9" t="str">
        <f>AgencyPickList!B723</f>
        <v>BROADWAY LODGE</v>
      </c>
      <c r="L723" s="9" t="str">
        <f>AgencyPickList!C723</f>
        <v>K17B</v>
      </c>
      <c r="M723" s="9" t="str">
        <f>AgencyPickList!D723</f>
        <v>Dorset</v>
      </c>
      <c r="N723" s="9" t="str">
        <f>AgencyPickList!E723</f>
        <v>S</v>
      </c>
      <c r="O723" s="9" t="str">
        <f t="shared" si="11"/>
        <v>SJ302 : BROADWAY LODGE</v>
      </c>
    </row>
    <row r="724" spans="2:15" x14ac:dyDescent="0.35">
      <c r="B724" s="10" t="e">
        <v>#N/A</v>
      </c>
      <c r="G724"/>
      <c r="J724" s="9" t="str">
        <f>AgencyPickList!A724</f>
        <v>SJ308</v>
      </c>
      <c r="K724" s="9" t="str">
        <f>AgencyPickList!B724</f>
        <v>Sefton Park</v>
      </c>
      <c r="L724" s="9" t="str">
        <f>AgencyPickList!C724</f>
        <v>K17B</v>
      </c>
      <c r="M724" s="9" t="str">
        <f>AgencyPickList!D724</f>
        <v>Dorset</v>
      </c>
      <c r="N724" s="9" t="str">
        <f>AgencyPickList!E724</f>
        <v>S</v>
      </c>
      <c r="O724" s="9" t="str">
        <f t="shared" si="11"/>
        <v>SJ308 : Sefton Park</v>
      </c>
    </row>
    <row r="725" spans="2:15" x14ac:dyDescent="0.35">
      <c r="B725" s="10" t="e">
        <v>#N/A</v>
      </c>
      <c r="G725"/>
      <c r="J725" s="9" t="str">
        <f>AgencyPickList!A725</f>
        <v>SK205</v>
      </c>
      <c r="K725" s="9" t="str">
        <f>AgencyPickList!B725</f>
        <v>Somerset Drug and Alcohol Service - SDAS</v>
      </c>
      <c r="L725" s="9" t="str">
        <f>AgencyPickList!C725</f>
        <v>K17B</v>
      </c>
      <c r="M725" s="9" t="str">
        <f>AgencyPickList!D725</f>
        <v>Dorset</v>
      </c>
      <c r="N725" s="9" t="str">
        <f>AgencyPickList!E725</f>
        <v>S</v>
      </c>
      <c r="O725" s="9" t="str">
        <f t="shared" si="11"/>
        <v>SK205 : Somerset Drug and Alcohol Service - SDAS</v>
      </c>
    </row>
    <row r="726" spans="2:15" x14ac:dyDescent="0.35">
      <c r="B726" s="10" t="e">
        <v>#N/A</v>
      </c>
      <c r="G726"/>
      <c r="J726" s="9" t="str">
        <f>AgencyPickList!A726</f>
        <v>SO203</v>
      </c>
      <c r="K726" s="9" t="str">
        <f>AgencyPickList!B726</f>
        <v>Forward Trust - Clouds House</v>
      </c>
      <c r="L726" s="9" t="str">
        <f>AgencyPickList!C726</f>
        <v>K17B</v>
      </c>
      <c r="M726" s="9" t="str">
        <f>AgencyPickList!D726</f>
        <v>Dorset</v>
      </c>
      <c r="N726" s="9" t="str">
        <f>AgencyPickList!E726</f>
        <v>S</v>
      </c>
      <c r="O726" s="9" t="str">
        <f t="shared" si="11"/>
        <v>SO203 : Forward Trust - Clouds House</v>
      </c>
    </row>
    <row r="727" spans="2:15" x14ac:dyDescent="0.35">
      <c r="B727" s="10" t="e">
        <v>#N/A</v>
      </c>
      <c r="G727"/>
      <c r="J727" s="9" t="str">
        <f>AgencyPickList!A727</f>
        <v>T1208</v>
      </c>
      <c r="K727" s="9" t="str">
        <f>AgencyPickList!B727</f>
        <v>Nottingham Recovery Network</v>
      </c>
      <c r="L727" s="9" t="str">
        <f>AgencyPickList!C727</f>
        <v>K17B</v>
      </c>
      <c r="M727" s="9" t="str">
        <f>AgencyPickList!D727</f>
        <v>Dorset</v>
      </c>
      <c r="N727" s="9" t="str">
        <f>AgencyPickList!E727</f>
        <v>T</v>
      </c>
      <c r="O727" s="9" t="str">
        <f t="shared" si="11"/>
        <v>T1208 : Nottingham Recovery Network</v>
      </c>
    </row>
    <row r="728" spans="2:15" x14ac:dyDescent="0.35">
      <c r="B728" s="10" t="e">
        <v>#N/A</v>
      </c>
      <c r="G728"/>
      <c r="J728" s="9" t="str">
        <f>AgencyPickList!A728</f>
        <v>M0022</v>
      </c>
      <c r="K728" s="9" t="str">
        <f>AgencyPickList!B728</f>
        <v>Kaleidoscope Birchwood</v>
      </c>
      <c r="L728" s="9" t="str">
        <f>AgencyPickList!C728</f>
        <v>F07B</v>
      </c>
      <c r="M728" s="9" t="str">
        <f>AgencyPickList!D728</f>
        <v>Dudley</v>
      </c>
      <c r="N728" s="9" t="str">
        <f>AgencyPickList!E728</f>
        <v>W</v>
      </c>
      <c r="O728" s="9" t="str">
        <f t="shared" si="11"/>
        <v>M0022 : Kaleidoscope Birchwood</v>
      </c>
    </row>
    <row r="729" spans="2:15" x14ac:dyDescent="0.35">
      <c r="B729" s="10" t="e">
        <v>#N/A</v>
      </c>
      <c r="G729"/>
      <c r="J729" s="9" t="str">
        <f>AgencyPickList!A729</f>
        <v>M0309</v>
      </c>
      <c r="K729" s="9" t="str">
        <f>AgencyPickList!B729</f>
        <v>Cyngor Alcohol Information Service (CAIS)</v>
      </c>
      <c r="L729" s="9" t="str">
        <f>AgencyPickList!C729</f>
        <v>F07B</v>
      </c>
      <c r="M729" s="9" t="str">
        <f>AgencyPickList!D729</f>
        <v>Dudley</v>
      </c>
      <c r="N729" s="9" t="str">
        <f>AgencyPickList!E729</f>
        <v>W</v>
      </c>
      <c r="O729" s="9" t="str">
        <f t="shared" si="11"/>
        <v>M0309 : Cyngor Alcohol Information Service (CAIS)</v>
      </c>
    </row>
    <row r="730" spans="2:15" x14ac:dyDescent="0.35">
      <c r="B730" s="10" t="e">
        <v>#N/A</v>
      </c>
      <c r="G730"/>
      <c r="J730" s="9" t="str">
        <f>AgencyPickList!A730</f>
        <v>M0341</v>
      </c>
      <c r="K730" s="9" t="str">
        <f>AgencyPickList!B730</f>
        <v>The Pavilion</v>
      </c>
      <c r="L730" s="9" t="str">
        <f>AgencyPickList!C730</f>
        <v>F07B</v>
      </c>
      <c r="M730" s="9" t="str">
        <f>AgencyPickList!D730</f>
        <v>Dudley</v>
      </c>
      <c r="N730" s="9" t="str">
        <f>AgencyPickList!E730</f>
        <v>W</v>
      </c>
      <c r="O730" s="9" t="str">
        <f t="shared" si="11"/>
        <v>M0341 : The Pavilion</v>
      </c>
    </row>
    <row r="731" spans="2:15" x14ac:dyDescent="0.35">
      <c r="B731" s="10" t="e">
        <v>#N/A</v>
      </c>
      <c r="G731"/>
      <c r="J731" s="9" t="str">
        <f>AgencyPickList!A731</f>
        <v>R0036</v>
      </c>
      <c r="K731" s="9" t="str">
        <f>AgencyPickList!B731</f>
        <v>CGL Dudley Atlantic Recovery Centre</v>
      </c>
      <c r="L731" s="9" t="str">
        <f>AgencyPickList!C731</f>
        <v>F07B</v>
      </c>
      <c r="M731" s="9" t="str">
        <f>AgencyPickList!D731</f>
        <v>Dudley</v>
      </c>
      <c r="N731" s="9" t="str">
        <f>AgencyPickList!E731</f>
        <v>R</v>
      </c>
      <c r="O731" s="9" t="str">
        <f t="shared" si="11"/>
        <v>R0036 : CGL Dudley Atlantic Recovery Centre</v>
      </c>
    </row>
    <row r="732" spans="2:15" x14ac:dyDescent="0.35">
      <c r="B732" s="10" t="e">
        <v>#N/A</v>
      </c>
      <c r="G732"/>
      <c r="J732" s="9" t="str">
        <f>AgencyPickList!A732</f>
        <v>R0092</v>
      </c>
      <c r="K732" s="9" t="str">
        <f>AgencyPickList!B732</f>
        <v>BAC O'Connor</v>
      </c>
      <c r="L732" s="9" t="str">
        <f>AgencyPickList!C732</f>
        <v>F07B</v>
      </c>
      <c r="M732" s="9" t="str">
        <f>AgencyPickList!D732</f>
        <v>Dudley</v>
      </c>
      <c r="N732" s="9" t="str">
        <f>AgencyPickList!E732</f>
        <v>R</v>
      </c>
      <c r="O732" s="9" t="str">
        <f t="shared" si="11"/>
        <v>R0092 : BAC O'Connor</v>
      </c>
    </row>
    <row r="733" spans="2:15" x14ac:dyDescent="0.35">
      <c r="B733" s="10" t="e">
        <v>#N/A</v>
      </c>
      <c r="G733"/>
      <c r="J733" s="9" t="str">
        <f>AgencyPickList!A733</f>
        <v>R0468</v>
      </c>
      <c r="K733" s="9" t="str">
        <f>AgencyPickList!B733</f>
        <v>Recovery Wolverhampton (Adult)</v>
      </c>
      <c r="L733" s="9" t="str">
        <f>AgencyPickList!C733</f>
        <v>F07B</v>
      </c>
      <c r="M733" s="9" t="str">
        <f>AgencyPickList!D733</f>
        <v>Dudley</v>
      </c>
      <c r="N733" s="9" t="str">
        <f>AgencyPickList!E733</f>
        <v>R</v>
      </c>
      <c r="O733" s="9" t="str">
        <f t="shared" si="11"/>
        <v>R0468 : Recovery Wolverhampton (Adult)</v>
      </c>
    </row>
    <row r="734" spans="2:15" x14ac:dyDescent="0.35">
      <c r="B734" s="10" t="e">
        <v>#N/A</v>
      </c>
      <c r="G734"/>
      <c r="J734" s="9" t="str">
        <f>AgencyPickList!A734</f>
        <v>R0472</v>
      </c>
      <c r="K734" s="9" t="str">
        <f>AgencyPickList!B734</f>
        <v>Livingstone House</v>
      </c>
      <c r="L734" s="9" t="str">
        <f>AgencyPickList!C734</f>
        <v>F07B</v>
      </c>
      <c r="M734" s="9" t="str">
        <f>AgencyPickList!D734</f>
        <v>Dudley</v>
      </c>
      <c r="N734" s="9" t="str">
        <f>AgencyPickList!E734</f>
        <v>R</v>
      </c>
      <c r="O734" s="9" t="str">
        <f t="shared" si="11"/>
        <v>R0472 : Livingstone House</v>
      </c>
    </row>
    <row r="735" spans="2:15" x14ac:dyDescent="0.35">
      <c r="B735" s="10" t="e">
        <v>#N/A</v>
      </c>
      <c r="G735"/>
      <c r="J735" s="9" t="str">
        <f>AgencyPickList!A735</f>
        <v>R0473</v>
      </c>
      <c r="K735" s="9" t="str">
        <f>AgencyPickList!B735</f>
        <v>IRiS</v>
      </c>
      <c r="L735" s="9" t="str">
        <f>AgencyPickList!C735</f>
        <v>F07B</v>
      </c>
      <c r="M735" s="9" t="str">
        <f>AgencyPickList!D735</f>
        <v>Dudley</v>
      </c>
      <c r="N735" s="9" t="str">
        <f>AgencyPickList!E735</f>
        <v>R</v>
      </c>
      <c r="O735" s="9" t="str">
        <f t="shared" si="11"/>
        <v>R0473 : IRiS</v>
      </c>
    </row>
    <row r="736" spans="2:15" x14ac:dyDescent="0.35">
      <c r="B736" s="10" t="e">
        <v>#N/A</v>
      </c>
      <c r="G736"/>
      <c r="J736" s="9" t="str">
        <f>AgencyPickList!A736</f>
        <v>R0487</v>
      </c>
      <c r="K736" s="9" t="str">
        <f>AgencyPickList!B736</f>
        <v>CGL Birmingham ROR - Park House</v>
      </c>
      <c r="L736" s="9" t="str">
        <f>AgencyPickList!C736</f>
        <v>F07B</v>
      </c>
      <c r="M736" s="9" t="str">
        <f>AgencyPickList!D736</f>
        <v>Dudley</v>
      </c>
      <c r="N736" s="9" t="str">
        <f>AgencyPickList!E736</f>
        <v>R</v>
      </c>
      <c r="O736" s="9" t="str">
        <f t="shared" si="11"/>
        <v>R0487 : CGL Birmingham ROR - Park House</v>
      </c>
    </row>
    <row r="737" spans="2:15" x14ac:dyDescent="0.35">
      <c r="B737" s="10" t="e">
        <v>#N/A</v>
      </c>
      <c r="G737"/>
      <c r="J737" s="9" t="str">
        <f>AgencyPickList!A737</f>
        <v>R0488</v>
      </c>
      <c r="K737" s="9" t="str">
        <f>AgencyPickList!B737</f>
        <v>Worcestershire Recovery Partnership (Adult)</v>
      </c>
      <c r="L737" s="9" t="str">
        <f>AgencyPickList!C737</f>
        <v>F07B</v>
      </c>
      <c r="M737" s="9" t="str">
        <f>AgencyPickList!D737</f>
        <v>Dudley</v>
      </c>
      <c r="N737" s="9" t="str">
        <f>AgencyPickList!E737</f>
        <v>R</v>
      </c>
      <c r="O737" s="9" t="str">
        <f t="shared" si="11"/>
        <v>R0488 : Worcestershire Recovery Partnership (Adult)</v>
      </c>
    </row>
    <row r="738" spans="2:15" x14ac:dyDescent="0.35">
      <c r="B738" s="10" t="e">
        <v>#N/A</v>
      </c>
      <c r="G738"/>
      <c r="J738" s="9" t="str">
        <f>AgencyPickList!A738</f>
        <v>R0491</v>
      </c>
      <c r="K738" s="9" t="str">
        <f>AgencyPickList!B738</f>
        <v>CGL Walsall the Beacon Adult</v>
      </c>
      <c r="L738" s="9" t="str">
        <f>AgencyPickList!C738</f>
        <v>F07B</v>
      </c>
      <c r="M738" s="9" t="str">
        <f>AgencyPickList!D738</f>
        <v>Dudley</v>
      </c>
      <c r="N738" s="9" t="str">
        <f>AgencyPickList!E738</f>
        <v>R</v>
      </c>
      <c r="O738" s="9" t="str">
        <f t="shared" si="11"/>
        <v>R0491 : CGL Walsall the Beacon Adult</v>
      </c>
    </row>
    <row r="739" spans="2:15" x14ac:dyDescent="0.35">
      <c r="B739" s="10" t="e">
        <v>#N/A</v>
      </c>
      <c r="G739"/>
      <c r="J739" s="9" t="str">
        <f>AgencyPickList!A739</f>
        <v>L0296</v>
      </c>
      <c r="K739" s="9" t="str">
        <f>AgencyPickList!B739</f>
        <v>Kairos Community Trust (Rehab)</v>
      </c>
      <c r="L739" s="9" t="str">
        <f>AgencyPickList!C739</f>
        <v>H17B</v>
      </c>
      <c r="M739" s="9" t="str">
        <f>AgencyPickList!D739</f>
        <v>Ealing</v>
      </c>
      <c r="N739" s="9" t="str">
        <f>AgencyPickList!E739</f>
        <v>L</v>
      </c>
      <c r="O739" s="9" t="str">
        <f t="shared" si="11"/>
        <v>L0296 : Kairos Community Trust (Rehab)</v>
      </c>
    </row>
    <row r="740" spans="2:15" x14ac:dyDescent="0.35">
      <c r="B740" s="10" t="e">
        <v>#N/A</v>
      </c>
      <c r="G740"/>
      <c r="J740" s="9" t="str">
        <f>AgencyPickList!A740</f>
        <v>L0951</v>
      </c>
      <c r="K740" s="9" t="str">
        <f>AgencyPickList!B740</f>
        <v>CGL Ealing Easy Project YP</v>
      </c>
      <c r="L740" s="9" t="str">
        <f>AgencyPickList!C740</f>
        <v>H17B</v>
      </c>
      <c r="M740" s="9" t="str">
        <f>AgencyPickList!D740</f>
        <v>Ealing</v>
      </c>
      <c r="N740" s="9" t="str">
        <f>AgencyPickList!E740</f>
        <v>L</v>
      </c>
      <c r="O740" s="9" t="str">
        <f t="shared" si="11"/>
        <v>L0951 : CGL Ealing Easy Project YP</v>
      </c>
    </row>
    <row r="741" spans="2:15" x14ac:dyDescent="0.35">
      <c r="B741" s="10" t="e">
        <v>#N/A</v>
      </c>
      <c r="G741"/>
      <c r="J741" s="9" t="str">
        <f>AgencyPickList!A741</f>
        <v>L1198</v>
      </c>
      <c r="K741" s="9" t="str">
        <f>AgencyPickList!B741</f>
        <v>Consortium - Central Team - Lorraine Hewitt House</v>
      </c>
      <c r="L741" s="9" t="str">
        <f>AgencyPickList!C741</f>
        <v>H17B</v>
      </c>
      <c r="M741" s="9" t="str">
        <f>AgencyPickList!D741</f>
        <v>Ealing</v>
      </c>
      <c r="N741" s="9" t="str">
        <f>AgencyPickList!E741</f>
        <v>L</v>
      </c>
      <c r="O741" s="9" t="str">
        <f t="shared" si="11"/>
        <v>L1198 : Consortium - Central Team - Lorraine Hewitt House</v>
      </c>
    </row>
    <row r="742" spans="2:15" x14ac:dyDescent="0.35">
      <c r="B742" s="10" t="e">
        <v>#N/A</v>
      </c>
      <c r="G742"/>
      <c r="J742" s="9" t="str">
        <f>AgencyPickList!A742</f>
        <v>L1240</v>
      </c>
      <c r="K742" s="9" t="str">
        <f>AgencyPickList!B742</f>
        <v>Ealing RISE</v>
      </c>
      <c r="L742" s="9" t="str">
        <f>AgencyPickList!C742</f>
        <v>H17B</v>
      </c>
      <c r="M742" s="9" t="str">
        <f>AgencyPickList!D742</f>
        <v>Ealing</v>
      </c>
      <c r="N742" s="9" t="str">
        <f>AgencyPickList!E742</f>
        <v>L</v>
      </c>
      <c r="O742" s="9" t="str">
        <f t="shared" si="11"/>
        <v>L1240 : Ealing RISE</v>
      </c>
    </row>
    <row r="743" spans="2:15" x14ac:dyDescent="0.35">
      <c r="B743" s="10" t="e">
        <v>#N/A</v>
      </c>
      <c r="G743"/>
      <c r="J743" s="9" t="str">
        <f>AgencyPickList!A743</f>
        <v>L1247</v>
      </c>
      <c r="K743" s="9" t="str">
        <f>AgencyPickList!B743</f>
        <v>Haringey Specialist Drug Treatment Service</v>
      </c>
      <c r="L743" s="9" t="str">
        <f>AgencyPickList!C743</f>
        <v>H17B</v>
      </c>
      <c r="M743" s="9" t="str">
        <f>AgencyPickList!D743</f>
        <v>Ealing</v>
      </c>
      <c r="N743" s="9" t="str">
        <f>AgencyPickList!E743</f>
        <v>L</v>
      </c>
      <c r="O743" s="9" t="str">
        <f t="shared" si="11"/>
        <v>L1247 : Haringey Specialist Drug Treatment Service</v>
      </c>
    </row>
    <row r="744" spans="2:15" x14ac:dyDescent="0.35">
      <c r="B744" s="10" t="e">
        <v>#N/A</v>
      </c>
      <c r="G744"/>
      <c r="J744" s="9" t="str">
        <f>AgencyPickList!A744</f>
        <v>L1268</v>
      </c>
      <c r="K744" s="9" t="str">
        <f>AgencyPickList!B744</f>
        <v>Addiction Recovery Community Hillingdon (ARCH) - Adult</v>
      </c>
      <c r="L744" s="9" t="str">
        <f>AgencyPickList!C744</f>
        <v>H17B</v>
      </c>
      <c r="M744" s="9" t="str">
        <f>AgencyPickList!D744</f>
        <v>Ealing</v>
      </c>
      <c r="N744" s="9" t="str">
        <f>AgencyPickList!E744</f>
        <v>L</v>
      </c>
      <c r="O744" s="9" t="str">
        <f t="shared" si="11"/>
        <v>L1268 : Addiction Recovery Community Hillingdon (ARCH) - Adult</v>
      </c>
    </row>
    <row r="745" spans="2:15" x14ac:dyDescent="0.35">
      <c r="B745" s="10" t="e">
        <v>#N/A</v>
      </c>
      <c r="G745"/>
      <c r="J745" s="9" t="str">
        <f>AgencyPickList!A745</f>
        <v>L1279</v>
      </c>
      <c r="K745" s="9" t="str">
        <f>AgencyPickList!B745</f>
        <v>Drug and Alcohol Wellbeing Service (DAWS)</v>
      </c>
      <c r="L745" s="9" t="str">
        <f>AgencyPickList!C745</f>
        <v>H17B</v>
      </c>
      <c r="M745" s="9" t="str">
        <f>AgencyPickList!D745</f>
        <v>Ealing</v>
      </c>
      <c r="N745" s="9" t="str">
        <f>AgencyPickList!E745</f>
        <v>L</v>
      </c>
      <c r="O745" s="9" t="str">
        <f t="shared" si="11"/>
        <v>L1279 : Drug and Alcohol Wellbeing Service (DAWS)</v>
      </c>
    </row>
    <row r="746" spans="2:15" x14ac:dyDescent="0.35">
      <c r="B746" s="10" t="e">
        <v>#N/A</v>
      </c>
      <c r="G746"/>
      <c r="J746" s="9" t="str">
        <f>AgencyPickList!A746</f>
        <v>L1292</v>
      </c>
      <c r="K746" s="9" t="str">
        <f>AgencyPickList!B746</f>
        <v>Addictions Recovery Community Hounslow (ARC Hounslow)</v>
      </c>
      <c r="L746" s="9" t="str">
        <f>AgencyPickList!C746</f>
        <v>H17B</v>
      </c>
      <c r="M746" s="9" t="str">
        <f>AgencyPickList!D746</f>
        <v>Ealing</v>
      </c>
      <c r="N746" s="9" t="str">
        <f>AgencyPickList!E746</f>
        <v>L</v>
      </c>
      <c r="O746" s="9" t="str">
        <f t="shared" si="11"/>
        <v>L1292 : Addictions Recovery Community Hounslow (ARC Hounslow)</v>
      </c>
    </row>
    <row r="747" spans="2:15" x14ac:dyDescent="0.35">
      <c r="B747" s="10" t="e">
        <v>#N/A</v>
      </c>
      <c r="G747"/>
      <c r="J747" s="9" t="str">
        <f>AgencyPickList!A747</f>
        <v>L1303</v>
      </c>
      <c r="K747" s="9" t="str">
        <f>AgencyPickList!B747</f>
        <v>City and Hackney Recovery Service</v>
      </c>
      <c r="L747" s="9" t="str">
        <f>AgencyPickList!C747</f>
        <v>H17B</v>
      </c>
      <c r="M747" s="9" t="str">
        <f>AgencyPickList!D747</f>
        <v>Ealing</v>
      </c>
      <c r="N747" s="9" t="str">
        <f>AgencyPickList!E747</f>
        <v>L</v>
      </c>
      <c r="O747" s="9" t="str">
        <f t="shared" si="11"/>
        <v>L1303 : City and Hackney Recovery Service</v>
      </c>
    </row>
    <row r="748" spans="2:15" x14ac:dyDescent="0.35">
      <c r="B748" s="10" t="e">
        <v>#N/A</v>
      </c>
      <c r="G748"/>
      <c r="J748" s="9" t="str">
        <f>AgencyPickList!A748</f>
        <v>L1308</v>
      </c>
      <c r="K748" s="9" t="str">
        <f>AgencyPickList!B748</f>
        <v>Guy's and St Thomas' NHS Foundation Trust Inpatient Detox Unit</v>
      </c>
      <c r="L748" s="9" t="str">
        <f>AgencyPickList!C748</f>
        <v>H17B</v>
      </c>
      <c r="M748" s="9" t="str">
        <f>AgencyPickList!D748</f>
        <v>Ealing</v>
      </c>
      <c r="N748" s="9" t="str">
        <f>AgencyPickList!E748</f>
        <v>L</v>
      </c>
      <c r="O748" s="9" t="str">
        <f t="shared" si="11"/>
        <v>L1308 : Guy's and St Thomas' NHS Foundation Trust Inpatient Detox Unit</v>
      </c>
    </row>
    <row r="749" spans="2:15" x14ac:dyDescent="0.35">
      <c r="B749" s="10" t="e">
        <v>#N/A</v>
      </c>
      <c r="G749"/>
      <c r="J749" s="9" t="str">
        <f>AgencyPickList!A749</f>
        <v>L1312</v>
      </c>
      <c r="K749" s="9" t="str">
        <f>AgencyPickList!B749</f>
        <v>Guy's and St Thomas' NHS Foundation Trust Non-rough sleeping Addictions Clinical Care Suite</v>
      </c>
      <c r="L749" s="9" t="str">
        <f>AgencyPickList!C749</f>
        <v>H17B</v>
      </c>
      <c r="M749" s="9" t="str">
        <f>AgencyPickList!D749</f>
        <v>Ealing</v>
      </c>
      <c r="N749" s="9" t="str">
        <f>AgencyPickList!E749</f>
        <v>L</v>
      </c>
      <c r="O749" s="9" t="str">
        <f t="shared" si="11"/>
        <v>L1312 : Guy's and St Thomas' NHS Foundation Trust Non-rough sleeping Addictions Clinical Care Suite</v>
      </c>
    </row>
    <row r="750" spans="2:15" x14ac:dyDescent="0.35">
      <c r="B750" s="10" t="e">
        <v>#N/A</v>
      </c>
      <c r="G750"/>
      <c r="J750" s="9" t="str">
        <f>AgencyPickList!A750</f>
        <v>M0309</v>
      </c>
      <c r="K750" s="9" t="str">
        <f>AgencyPickList!B750</f>
        <v>Cyngor Alcohol Information Service (CAIS)</v>
      </c>
      <c r="L750" s="9" t="str">
        <f>AgencyPickList!C750</f>
        <v>H17B</v>
      </c>
      <c r="M750" s="9" t="str">
        <f>AgencyPickList!D750</f>
        <v>Ealing</v>
      </c>
      <c r="N750" s="9" t="str">
        <f>AgencyPickList!E750</f>
        <v>W</v>
      </c>
      <c r="O750" s="9" t="str">
        <f t="shared" si="11"/>
        <v>M0309 : Cyngor Alcohol Information Service (CAIS)</v>
      </c>
    </row>
    <row r="751" spans="2:15" x14ac:dyDescent="0.35">
      <c r="B751" s="10" t="e">
        <v>#N/A</v>
      </c>
      <c r="G751"/>
      <c r="J751" s="9" t="str">
        <f>AgencyPickList!A751</f>
        <v>M0341</v>
      </c>
      <c r="K751" s="9" t="str">
        <f>AgencyPickList!B751</f>
        <v>The Pavilion</v>
      </c>
      <c r="L751" s="9" t="str">
        <f>AgencyPickList!C751</f>
        <v>H17B</v>
      </c>
      <c r="M751" s="9" t="str">
        <f>AgencyPickList!D751</f>
        <v>Ealing</v>
      </c>
      <c r="N751" s="9" t="str">
        <f>AgencyPickList!E751</f>
        <v>W</v>
      </c>
      <c r="O751" s="9" t="str">
        <f t="shared" si="11"/>
        <v>M0341 : The Pavilion</v>
      </c>
    </row>
    <row r="752" spans="2:15" x14ac:dyDescent="0.35">
      <c r="B752" s="10" t="e">
        <v>#N/A</v>
      </c>
      <c r="G752"/>
      <c r="J752" s="9" t="str">
        <f>AgencyPickList!A752</f>
        <v>P0544</v>
      </c>
      <c r="K752" s="9" t="str">
        <f>AgencyPickList!B752</f>
        <v>Francis HouseStreetsceneSouthampton</v>
      </c>
      <c r="L752" s="9" t="str">
        <f>AgencyPickList!C752</f>
        <v>H17B</v>
      </c>
      <c r="M752" s="9" t="str">
        <f>AgencyPickList!D752</f>
        <v>Ealing</v>
      </c>
      <c r="N752" s="9" t="str">
        <f>AgencyPickList!E752</f>
        <v>P</v>
      </c>
      <c r="O752" s="9" t="str">
        <f t="shared" si="11"/>
        <v>P0544 : Francis HouseStreetsceneSouthampton</v>
      </c>
    </row>
    <row r="753" spans="2:15" x14ac:dyDescent="0.35">
      <c r="B753" s="10" t="e">
        <v>#N/A</v>
      </c>
      <c r="G753"/>
      <c r="J753" s="9" t="str">
        <f>AgencyPickList!A753</f>
        <v>P0611</v>
      </c>
      <c r="K753" s="9" t="str">
        <f>AgencyPickList!B753</f>
        <v>Bridge House</v>
      </c>
      <c r="L753" s="9" t="str">
        <f>AgencyPickList!C753</f>
        <v>H17B</v>
      </c>
      <c r="M753" s="9" t="str">
        <f>AgencyPickList!D753</f>
        <v>Ealing</v>
      </c>
      <c r="N753" s="9" t="str">
        <f>AgencyPickList!E753</f>
        <v>P</v>
      </c>
      <c r="O753" s="9" t="str">
        <f t="shared" si="11"/>
        <v>P0611 : Bridge House</v>
      </c>
    </row>
    <row r="754" spans="2:15" x14ac:dyDescent="0.35">
      <c r="B754" s="10" t="e">
        <v>#N/A</v>
      </c>
      <c r="G754"/>
      <c r="J754" s="9" t="str">
        <f>AgencyPickList!A754</f>
        <v>P1098</v>
      </c>
      <c r="K754" s="9" t="str">
        <f>AgencyPickList!B754</f>
        <v>Cranstoun RBWM</v>
      </c>
      <c r="L754" s="9" t="str">
        <f>AgencyPickList!C754</f>
        <v>H17B</v>
      </c>
      <c r="M754" s="9" t="str">
        <f>AgencyPickList!D754</f>
        <v>Ealing</v>
      </c>
      <c r="N754" s="9" t="str">
        <f>AgencyPickList!E754</f>
        <v>P</v>
      </c>
      <c r="O754" s="9" t="str">
        <f t="shared" si="11"/>
        <v>P1098 : Cranstoun RBWM</v>
      </c>
    </row>
    <row r="755" spans="2:15" x14ac:dyDescent="0.35">
      <c r="B755" s="10" t="e">
        <v>#N/A</v>
      </c>
      <c r="G755"/>
      <c r="J755" s="9" t="str">
        <f>AgencyPickList!A755</f>
        <v>P1125</v>
      </c>
      <c r="K755" s="9" t="str">
        <f>AgencyPickList!B755</f>
        <v>Addiction Recovery Centre Portsmouth</v>
      </c>
      <c r="L755" s="9" t="str">
        <f>AgencyPickList!C755</f>
        <v>H17B</v>
      </c>
      <c r="M755" s="9" t="str">
        <f>AgencyPickList!D755</f>
        <v>Ealing</v>
      </c>
      <c r="N755" s="9" t="str">
        <f>AgencyPickList!E755</f>
        <v>P</v>
      </c>
      <c r="O755" s="9" t="str">
        <f t="shared" si="11"/>
        <v>P1125 : Addiction Recovery Centre Portsmouth</v>
      </c>
    </row>
    <row r="756" spans="2:15" x14ac:dyDescent="0.35">
      <c r="B756" s="10" t="e">
        <v>#N/A</v>
      </c>
      <c r="G756"/>
      <c r="J756" s="9" t="str">
        <f>AgencyPickList!A756</f>
        <v>Q1647</v>
      </c>
      <c r="K756" s="9" t="str">
        <f>AgencyPickList!B756</f>
        <v>Via - Passmores House</v>
      </c>
      <c r="L756" s="9" t="str">
        <f>AgencyPickList!C756</f>
        <v>H17B</v>
      </c>
      <c r="M756" s="9" t="str">
        <f>AgencyPickList!D756</f>
        <v>Ealing</v>
      </c>
      <c r="N756" s="9" t="str">
        <f>AgencyPickList!E756</f>
        <v>Q</v>
      </c>
      <c r="O756" s="9" t="str">
        <f t="shared" si="11"/>
        <v>Q1647 : Via - Passmores House</v>
      </c>
    </row>
    <row r="757" spans="2:15" x14ac:dyDescent="0.35">
      <c r="B757" s="10" t="e">
        <v>#N/A</v>
      </c>
      <c r="G757"/>
      <c r="J757" s="9" t="str">
        <f>AgencyPickList!A757</f>
        <v>R0479</v>
      </c>
      <c r="K757" s="9" t="str">
        <f>AgencyPickList!B757</f>
        <v>Staffordshire Inpatients</v>
      </c>
      <c r="L757" s="9" t="str">
        <f>AgencyPickList!C757</f>
        <v>H17B</v>
      </c>
      <c r="M757" s="9" t="str">
        <f>AgencyPickList!D757</f>
        <v>Ealing</v>
      </c>
      <c r="N757" s="9" t="str">
        <f>AgencyPickList!E757</f>
        <v>R</v>
      </c>
      <c r="O757" s="9" t="str">
        <f t="shared" si="11"/>
        <v>R0479 : Staffordshire Inpatients</v>
      </c>
    </row>
    <row r="758" spans="2:15" x14ac:dyDescent="0.35">
      <c r="B758" s="10" t="e">
        <v>#N/A</v>
      </c>
      <c r="G758"/>
      <c r="J758" s="9" t="str">
        <f>AgencyPickList!A758</f>
        <v>SB317</v>
      </c>
      <c r="K758" s="9" t="str">
        <f>AgencyPickList!B758</f>
        <v>StreetScene Bournemouth</v>
      </c>
      <c r="L758" s="9" t="str">
        <f>AgencyPickList!C758</f>
        <v>H17B</v>
      </c>
      <c r="M758" s="9" t="str">
        <f>AgencyPickList!D758</f>
        <v>Ealing</v>
      </c>
      <c r="N758" s="9" t="str">
        <f>AgencyPickList!E758</f>
        <v>S</v>
      </c>
      <c r="O758" s="9" t="str">
        <f t="shared" si="11"/>
        <v>SB317 : StreetScene Bournemouth</v>
      </c>
    </row>
    <row r="759" spans="2:15" x14ac:dyDescent="0.35">
      <c r="B759" s="10" t="e">
        <v>#N/A</v>
      </c>
      <c r="G759"/>
      <c r="J759" s="9" t="str">
        <f>AgencyPickList!A759</f>
        <v>SG309</v>
      </c>
      <c r="K759" s="9" t="str">
        <f>AgencyPickList!B759</f>
        <v>THE NELSON TRUST</v>
      </c>
      <c r="L759" s="9" t="str">
        <f>AgencyPickList!C759</f>
        <v>H17B</v>
      </c>
      <c r="M759" s="9" t="str">
        <f>AgencyPickList!D759</f>
        <v>Ealing</v>
      </c>
      <c r="N759" s="9" t="str">
        <f>AgencyPickList!E759</f>
        <v>S</v>
      </c>
      <c r="O759" s="9" t="str">
        <f t="shared" si="11"/>
        <v>SG309 : THE NELSON TRUST</v>
      </c>
    </row>
    <row r="760" spans="2:15" x14ac:dyDescent="0.35">
      <c r="B760" s="10" t="e">
        <v>#N/A</v>
      </c>
      <c r="G760"/>
      <c r="J760" s="9" t="str">
        <f>AgencyPickList!A760</f>
        <v>SJ207</v>
      </c>
      <c r="K760" s="9" t="str">
        <f>AgencyPickList!B760</f>
        <v>Western Counselling</v>
      </c>
      <c r="L760" s="9" t="str">
        <f>AgencyPickList!C760</f>
        <v>H17B</v>
      </c>
      <c r="M760" s="9" t="str">
        <f>AgencyPickList!D760</f>
        <v>Ealing</v>
      </c>
      <c r="N760" s="9" t="str">
        <f>AgencyPickList!E760</f>
        <v>S</v>
      </c>
      <c r="O760" s="9" t="str">
        <f t="shared" si="11"/>
        <v>SJ207 : Western Counselling</v>
      </c>
    </row>
    <row r="761" spans="2:15" x14ac:dyDescent="0.35">
      <c r="B761" s="10" t="e">
        <v>#N/A</v>
      </c>
      <c r="G761"/>
      <c r="J761" s="9" t="str">
        <f>AgencyPickList!A761</f>
        <v>SJ302</v>
      </c>
      <c r="K761" s="9" t="str">
        <f>AgencyPickList!B761</f>
        <v>BROADWAY LODGE</v>
      </c>
      <c r="L761" s="9" t="str">
        <f>AgencyPickList!C761</f>
        <v>H17B</v>
      </c>
      <c r="M761" s="9" t="str">
        <f>AgencyPickList!D761</f>
        <v>Ealing</v>
      </c>
      <c r="N761" s="9" t="str">
        <f>AgencyPickList!E761</f>
        <v>S</v>
      </c>
      <c r="O761" s="9" t="str">
        <f t="shared" si="11"/>
        <v>SJ302 : BROADWAY LODGE</v>
      </c>
    </row>
    <row r="762" spans="2:15" x14ac:dyDescent="0.35">
      <c r="B762" s="10" t="e">
        <v>#N/A</v>
      </c>
      <c r="G762"/>
      <c r="J762" s="9" t="str">
        <f>AgencyPickList!A762</f>
        <v>SK205</v>
      </c>
      <c r="K762" s="9" t="str">
        <f>AgencyPickList!B762</f>
        <v>Somerset Drug and Alcohol Service - SDAS</v>
      </c>
      <c r="L762" s="9" t="str">
        <f>AgencyPickList!C762</f>
        <v>H17B</v>
      </c>
      <c r="M762" s="9" t="str">
        <f>AgencyPickList!D762</f>
        <v>Ealing</v>
      </c>
      <c r="N762" s="9" t="str">
        <f>AgencyPickList!E762</f>
        <v>S</v>
      </c>
      <c r="O762" s="9" t="str">
        <f t="shared" si="11"/>
        <v>SK205 : Somerset Drug and Alcohol Service - SDAS</v>
      </c>
    </row>
    <row r="763" spans="2:15" x14ac:dyDescent="0.35">
      <c r="B763" s="10" t="e">
        <v>#N/A</v>
      </c>
      <c r="G763"/>
      <c r="J763" s="9" t="str">
        <f>AgencyPickList!A763</f>
        <v>SO203</v>
      </c>
      <c r="K763" s="9" t="str">
        <f>AgencyPickList!B763</f>
        <v>Forward Trust - Clouds House</v>
      </c>
      <c r="L763" s="9" t="str">
        <f>AgencyPickList!C763</f>
        <v>H17B</v>
      </c>
      <c r="M763" s="9" t="str">
        <f>AgencyPickList!D763</f>
        <v>Ealing</v>
      </c>
      <c r="N763" s="9" t="str">
        <f>AgencyPickList!E763</f>
        <v>S</v>
      </c>
      <c r="O763" s="9" t="str">
        <f t="shared" si="11"/>
        <v>SO203 : Forward Trust - Clouds House</v>
      </c>
    </row>
    <row r="764" spans="2:15" x14ac:dyDescent="0.35">
      <c r="B764" s="10" t="e">
        <v>#N/A</v>
      </c>
      <c r="G764"/>
      <c r="J764" s="9" t="str">
        <f>AgencyPickList!A764</f>
        <v>U0430</v>
      </c>
      <c r="K764" s="9" t="str">
        <f>AgencyPickList!B764</f>
        <v>Oasis Recovery Communities Bradford</v>
      </c>
      <c r="L764" s="9" t="str">
        <f>AgencyPickList!C764</f>
        <v>H17B</v>
      </c>
      <c r="M764" s="9" t="str">
        <f>AgencyPickList!D764</f>
        <v>Ealing</v>
      </c>
      <c r="N764" s="9" t="str">
        <f>AgencyPickList!E764</f>
        <v>U</v>
      </c>
      <c r="O764" s="9" t="str">
        <f t="shared" si="11"/>
        <v>U0430 : Oasis Recovery Communities Bradford</v>
      </c>
    </row>
    <row r="765" spans="2:15" x14ac:dyDescent="0.35">
      <c r="B765" s="10" t="e">
        <v>#N/A</v>
      </c>
      <c r="G765"/>
      <c r="J765" s="9" t="str">
        <f>AgencyPickList!A765</f>
        <v>M0037</v>
      </c>
      <c r="K765" s="9" t="str">
        <f>AgencyPickList!B765</f>
        <v>Phoenix Futures Wirral Adult Services</v>
      </c>
      <c r="L765" s="9" t="str">
        <f>AgencyPickList!C765</f>
        <v>D02B</v>
      </c>
      <c r="M765" s="9" t="str">
        <f>AgencyPickList!D765</f>
        <v>East Riding of Yorkshire</v>
      </c>
      <c r="N765" s="9" t="str">
        <f>AgencyPickList!E765</f>
        <v>W</v>
      </c>
      <c r="O765" s="9" t="str">
        <f t="shared" si="11"/>
        <v>M0037 : Phoenix Futures Wirral Adult Services</v>
      </c>
    </row>
    <row r="766" spans="2:15" x14ac:dyDescent="0.35">
      <c r="B766" s="10" t="e">
        <v>#N/A</v>
      </c>
      <c r="G766"/>
      <c r="J766" s="9" t="str">
        <f>AgencyPickList!A766</f>
        <v>M0083</v>
      </c>
      <c r="K766" s="9" t="str">
        <f>AgencyPickList!B766</f>
        <v>Turning Point Stanfield House</v>
      </c>
      <c r="L766" s="9" t="str">
        <f>AgencyPickList!C766</f>
        <v>D02B</v>
      </c>
      <c r="M766" s="9" t="str">
        <f>AgencyPickList!D766</f>
        <v>East Riding of Yorkshire</v>
      </c>
      <c r="N766" s="9" t="str">
        <f>AgencyPickList!E766</f>
        <v>W</v>
      </c>
      <c r="O766" s="9" t="str">
        <f t="shared" si="11"/>
        <v>M0083 : Turning Point Stanfield House</v>
      </c>
    </row>
    <row r="767" spans="2:15" x14ac:dyDescent="0.35">
      <c r="B767" s="10" t="e">
        <v>#N/A</v>
      </c>
      <c r="G767"/>
      <c r="J767" s="9" t="str">
        <f>AgencyPickList!A767</f>
        <v>N1032</v>
      </c>
      <c r="K767" s="9" t="str">
        <f>AgencyPickList!B767</f>
        <v>START Hartlepool Adult</v>
      </c>
      <c r="L767" s="9" t="str">
        <f>AgencyPickList!C767</f>
        <v>D02B</v>
      </c>
      <c r="M767" s="9" t="str">
        <f>AgencyPickList!D767</f>
        <v>East Riding of Yorkshire</v>
      </c>
      <c r="N767" s="9" t="str">
        <f>AgencyPickList!E767</f>
        <v>N</v>
      </c>
      <c r="O767" s="9" t="str">
        <f t="shared" si="11"/>
        <v>N1032 : START Hartlepool Adult</v>
      </c>
    </row>
    <row r="768" spans="2:15" x14ac:dyDescent="0.35">
      <c r="B768" s="10" t="e">
        <v>#N/A</v>
      </c>
      <c r="G768"/>
      <c r="J768" s="9" t="str">
        <f>AgencyPickList!A768</f>
        <v>T1224</v>
      </c>
      <c r="K768" s="9" t="str">
        <f>AgencyPickList!B768</f>
        <v>New Oakwood Lodge - Derby Rehab (Phoenix Futures)</v>
      </c>
      <c r="L768" s="9" t="str">
        <f>AgencyPickList!C768</f>
        <v>D02B</v>
      </c>
      <c r="M768" s="9" t="str">
        <f>AgencyPickList!D768</f>
        <v>East Riding of Yorkshire</v>
      </c>
      <c r="N768" s="9" t="str">
        <f>AgencyPickList!E768</f>
        <v>T</v>
      </c>
      <c r="O768" s="9" t="str">
        <f t="shared" si="11"/>
        <v>T1224 : New Oakwood Lodge - Derby Rehab (Phoenix Futures)</v>
      </c>
    </row>
    <row r="769" spans="2:15" x14ac:dyDescent="0.35">
      <c r="B769" s="10" t="e">
        <v>#N/A</v>
      </c>
      <c r="G769"/>
      <c r="J769" s="9" t="str">
        <f>AgencyPickList!A769</f>
        <v>U0321</v>
      </c>
      <c r="K769" s="9" t="str">
        <f>AgencyPickList!B769</f>
        <v>Forward Trust The Bridges Hull</v>
      </c>
      <c r="L769" s="9" t="str">
        <f>AgencyPickList!C769</f>
        <v>D02B</v>
      </c>
      <c r="M769" s="9" t="str">
        <f>AgencyPickList!D769</f>
        <v>East Riding of Yorkshire</v>
      </c>
      <c r="N769" s="9" t="str">
        <f>AgencyPickList!E769</f>
        <v>U</v>
      </c>
      <c r="O769" s="9" t="str">
        <f t="shared" si="11"/>
        <v>U0321 : Forward Trust The Bridges Hull</v>
      </c>
    </row>
    <row r="770" spans="2:15" x14ac:dyDescent="0.35">
      <c r="B770" s="10" t="e">
        <v>#N/A</v>
      </c>
      <c r="G770"/>
      <c r="J770" s="9" t="str">
        <f>AgencyPickList!A770</f>
        <v>U0430</v>
      </c>
      <c r="K770" s="9" t="str">
        <f>AgencyPickList!B770</f>
        <v>Oasis Recovery Communities Bradford</v>
      </c>
      <c r="L770" s="9" t="str">
        <f>AgencyPickList!C770</f>
        <v>D02B</v>
      </c>
      <c r="M770" s="9" t="str">
        <f>AgencyPickList!D770</f>
        <v>East Riding of Yorkshire</v>
      </c>
      <c r="N770" s="9" t="str">
        <f>AgencyPickList!E770</f>
        <v>U</v>
      </c>
      <c r="O770" s="9" t="str">
        <f t="shared" si="11"/>
        <v>U0430 : Oasis Recovery Communities Bradford</v>
      </c>
    </row>
    <row r="771" spans="2:15" x14ac:dyDescent="0.35">
      <c r="B771" s="10" t="e">
        <v>#N/A</v>
      </c>
      <c r="G771"/>
      <c r="J771" s="9" t="str">
        <f>AgencyPickList!A771</f>
        <v>U0484</v>
      </c>
      <c r="K771" s="9" t="str">
        <f>AgencyPickList!B771</f>
        <v>North Yorkshire Horizons Drug and Alcohol Service (Humankind)</v>
      </c>
      <c r="L771" s="9" t="str">
        <f>AgencyPickList!C771</f>
        <v>D02B</v>
      </c>
      <c r="M771" s="9" t="str">
        <f>AgencyPickList!D771</f>
        <v>East Riding of Yorkshire</v>
      </c>
      <c r="N771" s="9" t="str">
        <f>AgencyPickList!E771</f>
        <v>U</v>
      </c>
      <c r="O771" s="9" t="str">
        <f t="shared" ref="O771:O834" si="12">IF(AND(J771&lt;&gt;"",J771&lt;&gt;0),J771&amp;" : "&amp;K771,"")</f>
        <v>U0484 : North Yorkshire Horizons Drug and Alcohol Service (Humankind)</v>
      </c>
    </row>
    <row r="772" spans="2:15" x14ac:dyDescent="0.35">
      <c r="B772" s="10" t="e">
        <v>#N/A</v>
      </c>
      <c r="G772"/>
      <c r="J772" s="9" t="str">
        <f>AgencyPickList!A772</f>
        <v>U0489</v>
      </c>
      <c r="K772" s="9" t="str">
        <f>AgencyPickList!B772</f>
        <v>Forward Leeds Adult (Humankind)</v>
      </c>
      <c r="L772" s="9" t="str">
        <f>AgencyPickList!C772</f>
        <v>D02B</v>
      </c>
      <c r="M772" s="9" t="str">
        <f>AgencyPickList!D772</f>
        <v>East Riding of Yorkshire</v>
      </c>
      <c r="N772" s="9" t="str">
        <f>AgencyPickList!E772</f>
        <v>U</v>
      </c>
      <c r="O772" s="9" t="str">
        <f t="shared" si="12"/>
        <v>U0489 : Forward Leeds Adult (Humankind)</v>
      </c>
    </row>
    <row r="773" spans="2:15" x14ac:dyDescent="0.35">
      <c r="B773" s="10" t="e">
        <v>#N/A</v>
      </c>
      <c r="G773"/>
      <c r="J773" s="9" t="str">
        <f>AgencyPickList!A773</f>
        <v>U0494</v>
      </c>
      <c r="K773" s="9" t="str">
        <f>AgencyPickList!B773</f>
        <v>East Riding Partnership Treatment Service - Adults</v>
      </c>
      <c r="L773" s="9" t="str">
        <f>AgencyPickList!C773</f>
        <v>D02B</v>
      </c>
      <c r="M773" s="9" t="str">
        <f>AgencyPickList!D773</f>
        <v>East Riding of Yorkshire</v>
      </c>
      <c r="N773" s="9" t="str">
        <f>AgencyPickList!E773</f>
        <v>U</v>
      </c>
      <c r="O773" s="9" t="str">
        <f t="shared" si="12"/>
        <v>U0494 : East Riding Partnership Treatment Service - Adults</v>
      </c>
    </row>
    <row r="774" spans="2:15" x14ac:dyDescent="0.35">
      <c r="B774" s="10" t="e">
        <v>#N/A</v>
      </c>
      <c r="G774"/>
      <c r="J774" s="9" t="str">
        <f>AgencyPickList!A774</f>
        <v>U0495</v>
      </c>
      <c r="K774" s="9" t="str">
        <f>AgencyPickList!B774</f>
        <v>East Riding Criminal Justice Service</v>
      </c>
      <c r="L774" s="9" t="str">
        <f>AgencyPickList!C774</f>
        <v>D02B</v>
      </c>
      <c r="M774" s="9" t="str">
        <f>AgencyPickList!D774</f>
        <v>East Riding of Yorkshire</v>
      </c>
      <c r="N774" s="9" t="str">
        <f>AgencyPickList!E774</f>
        <v>U</v>
      </c>
      <c r="O774" s="9" t="str">
        <f t="shared" si="12"/>
        <v>U0495 : East Riding Criminal Justice Service</v>
      </c>
    </row>
    <row r="775" spans="2:15" x14ac:dyDescent="0.35">
      <c r="B775" s="10" t="e">
        <v>#N/A</v>
      </c>
      <c r="G775"/>
      <c r="J775" s="9" t="str">
        <f>AgencyPickList!A775</f>
        <v>U0509</v>
      </c>
      <c r="K775" s="9" t="str">
        <f>AgencyPickList!B775</f>
        <v>Doncaster Drugs Service - CDT</v>
      </c>
      <c r="L775" s="9" t="str">
        <f>AgencyPickList!C775</f>
        <v>D02B</v>
      </c>
      <c r="M775" s="9" t="str">
        <f>AgencyPickList!D775</f>
        <v>East Riding of Yorkshire</v>
      </c>
      <c r="N775" s="9" t="str">
        <f>AgencyPickList!E775</f>
        <v>U</v>
      </c>
      <c r="O775" s="9" t="str">
        <f t="shared" si="12"/>
        <v>U0509 : Doncaster Drugs Service - CDT</v>
      </c>
    </row>
    <row r="776" spans="2:15" x14ac:dyDescent="0.35">
      <c r="B776" s="10" t="e">
        <v>#N/A</v>
      </c>
      <c r="G776"/>
      <c r="J776" s="9" t="str">
        <f>AgencyPickList!A776</f>
        <v>U0546</v>
      </c>
      <c r="K776" s="9" t="str">
        <f>AgencyPickList!B776</f>
        <v>Doncaster SDC - New Beginnings</v>
      </c>
      <c r="L776" s="9" t="str">
        <f>AgencyPickList!C776</f>
        <v>D02B</v>
      </c>
      <c r="M776" s="9" t="str">
        <f>AgencyPickList!D776</f>
        <v>East Riding of Yorkshire</v>
      </c>
      <c r="N776" s="9" t="str">
        <f>AgencyPickList!E776</f>
        <v>U</v>
      </c>
      <c r="O776" s="9" t="str">
        <f t="shared" si="12"/>
        <v>U0546 : Doncaster SDC - New Beginnings</v>
      </c>
    </row>
    <row r="777" spans="2:15" x14ac:dyDescent="0.35">
      <c r="B777" s="10" t="e">
        <v>#N/A</v>
      </c>
      <c r="G777"/>
      <c r="J777" s="9" t="str">
        <f>AgencyPickList!A777</f>
        <v>U0577</v>
      </c>
      <c r="K777" s="9" t="str">
        <f>AgencyPickList!B777</f>
        <v>Doncaster Criminal Justice Service</v>
      </c>
      <c r="L777" s="9" t="str">
        <f>AgencyPickList!C777</f>
        <v>D02B</v>
      </c>
      <c r="M777" s="9" t="str">
        <f>AgencyPickList!D777</f>
        <v>East Riding of Yorkshire</v>
      </c>
      <c r="N777" s="9" t="str">
        <f>AgencyPickList!E777</f>
        <v>U</v>
      </c>
      <c r="O777" s="9" t="str">
        <f t="shared" si="12"/>
        <v>U0577 : Doncaster Criminal Justice Service</v>
      </c>
    </row>
    <row r="778" spans="2:15" x14ac:dyDescent="0.35">
      <c r="B778" s="10" t="e">
        <v>#N/A</v>
      </c>
      <c r="G778"/>
      <c r="J778" s="9" t="str">
        <f>AgencyPickList!A778</f>
        <v>U0646</v>
      </c>
      <c r="K778" s="9" t="str">
        <f>AgencyPickList!B778</f>
        <v>Hull HTFT - Lot 2</v>
      </c>
      <c r="L778" s="9" t="str">
        <f>AgencyPickList!C778</f>
        <v>D02B</v>
      </c>
      <c r="M778" s="9" t="str">
        <f>AgencyPickList!D778</f>
        <v>East Riding of Yorkshire</v>
      </c>
      <c r="N778" s="9" t="str">
        <f>AgencyPickList!E778</f>
        <v>U</v>
      </c>
      <c r="O778" s="9" t="str">
        <f t="shared" si="12"/>
        <v>U0646 : Hull HTFT - Lot 2</v>
      </c>
    </row>
    <row r="779" spans="2:15" x14ac:dyDescent="0.35">
      <c r="B779" s="10" t="e">
        <v>#N/A</v>
      </c>
      <c r="G779"/>
      <c r="J779" s="9" t="str">
        <f>AgencyPickList!A779</f>
        <v>U0647</v>
      </c>
      <c r="K779" s="9" t="str">
        <f>AgencyPickList!B779</f>
        <v>CGL Hull</v>
      </c>
      <c r="L779" s="9" t="str">
        <f>AgencyPickList!C779</f>
        <v>D02B</v>
      </c>
      <c r="M779" s="9" t="str">
        <f>AgencyPickList!D779</f>
        <v>East Riding of Yorkshire</v>
      </c>
      <c r="N779" s="9" t="str">
        <f>AgencyPickList!E779</f>
        <v>U</v>
      </c>
      <c r="O779" s="9" t="str">
        <f t="shared" si="12"/>
        <v>U0647 : CGL Hull</v>
      </c>
    </row>
    <row r="780" spans="2:15" x14ac:dyDescent="0.35">
      <c r="B780" s="10" t="e">
        <v>#N/A</v>
      </c>
      <c r="G780"/>
      <c r="J780" s="9" t="str">
        <f>AgencyPickList!A780</f>
        <v>U0654</v>
      </c>
      <c r="K780" s="9" t="str">
        <f>AgencyPickList!B780</f>
        <v>New Vision Bradford Adult (Humankind)</v>
      </c>
      <c r="L780" s="9" t="str">
        <f>AgencyPickList!C780</f>
        <v>D02B</v>
      </c>
      <c r="M780" s="9" t="str">
        <f>AgencyPickList!D780</f>
        <v>East Riding of Yorkshire</v>
      </c>
      <c r="N780" s="9" t="str">
        <f>AgencyPickList!E780</f>
        <v>U</v>
      </c>
      <c r="O780" s="9" t="str">
        <f t="shared" si="12"/>
        <v>U0654 : New Vision Bradford Adult (Humankind)</v>
      </c>
    </row>
    <row r="781" spans="2:15" x14ac:dyDescent="0.35">
      <c r="B781" s="10" t="e">
        <v>#N/A</v>
      </c>
      <c r="G781"/>
      <c r="J781" s="9" t="str">
        <f>AgencyPickList!A781</f>
        <v>U0655</v>
      </c>
      <c r="K781" s="9" t="str">
        <f>AgencyPickList!B781</f>
        <v>Ark House Rehab Scarborough</v>
      </c>
      <c r="L781" s="9" t="str">
        <f>AgencyPickList!C781</f>
        <v>D02B</v>
      </c>
      <c r="M781" s="9" t="str">
        <f>AgencyPickList!D781</f>
        <v>East Riding of Yorkshire</v>
      </c>
      <c r="N781" s="9" t="str">
        <f>AgencyPickList!E781</f>
        <v>U</v>
      </c>
      <c r="O781" s="9" t="str">
        <f t="shared" si="12"/>
        <v>U0655 : Ark House Rehab Scarborough</v>
      </c>
    </row>
    <row r="782" spans="2:15" x14ac:dyDescent="0.35">
      <c r="B782" s="10" t="e">
        <v>#N/A</v>
      </c>
      <c r="G782"/>
      <c r="J782" s="9" t="str">
        <f>AgencyPickList!A782</f>
        <v>U0656</v>
      </c>
      <c r="K782" s="9" t="str">
        <f>AgencyPickList!B782</f>
        <v>Aspire Drug &amp; Alcohol Inpatient Doncaster</v>
      </c>
      <c r="L782" s="9" t="str">
        <f>AgencyPickList!C782</f>
        <v>D02B</v>
      </c>
      <c r="M782" s="9" t="str">
        <f>AgencyPickList!D782</f>
        <v>East Riding of Yorkshire</v>
      </c>
      <c r="N782" s="9" t="str">
        <f>AgencyPickList!E782</f>
        <v>U</v>
      </c>
      <c r="O782" s="9" t="str">
        <f t="shared" si="12"/>
        <v>U0656 : Aspire Drug &amp; Alcohol Inpatient Doncaster</v>
      </c>
    </row>
    <row r="783" spans="2:15" x14ac:dyDescent="0.35">
      <c r="B783" s="10" t="e">
        <v>#N/A</v>
      </c>
      <c r="G783"/>
      <c r="J783" s="9" t="str">
        <f>AgencyPickList!A783</f>
        <v>U0657</v>
      </c>
      <c r="K783" s="9" t="str">
        <f>AgencyPickList!B783</f>
        <v>Likewise Sheffield (Humankind)</v>
      </c>
      <c r="L783" s="9" t="str">
        <f>AgencyPickList!C783</f>
        <v>D02B</v>
      </c>
      <c r="M783" s="9" t="str">
        <f>AgencyPickList!D783</f>
        <v>East Riding of Yorkshire</v>
      </c>
      <c r="N783" s="9" t="str">
        <f>AgencyPickList!E783</f>
        <v>U</v>
      </c>
      <c r="O783" s="9" t="str">
        <f t="shared" si="12"/>
        <v>U0657 : Likewise Sheffield (Humankind)</v>
      </c>
    </row>
    <row r="784" spans="2:15" x14ac:dyDescent="0.35">
      <c r="B784" s="10" t="e">
        <v>#N/A</v>
      </c>
      <c r="G784"/>
      <c r="J784" s="9" t="str">
        <f>AgencyPickList!A784</f>
        <v>L1275</v>
      </c>
      <c r="K784" s="9" t="str">
        <f>AgencyPickList!B784</f>
        <v>INSPIRE Sutton</v>
      </c>
      <c r="L784" s="9" t="str">
        <f>AgencyPickList!C784</f>
        <v>J11B</v>
      </c>
      <c r="M784" s="9" t="str">
        <f>AgencyPickList!D784</f>
        <v>East Sussex</v>
      </c>
      <c r="N784" s="9" t="str">
        <f>AgencyPickList!E784</f>
        <v>L</v>
      </c>
      <c r="O784" s="9" t="str">
        <f t="shared" si="12"/>
        <v>L1275 : INSPIRE Sutton</v>
      </c>
    </row>
    <row r="785" spans="2:15" x14ac:dyDescent="0.35">
      <c r="B785" s="10" t="e">
        <v>#N/A</v>
      </c>
      <c r="G785"/>
      <c r="J785" s="9" t="str">
        <f>AgencyPickList!A785</f>
        <v>L5046</v>
      </c>
      <c r="K785" s="9" t="str">
        <f>AgencyPickList!B785</f>
        <v>Mount Carmel (Rehab)</v>
      </c>
      <c r="L785" s="9" t="str">
        <f>AgencyPickList!C785</f>
        <v>J11B</v>
      </c>
      <c r="M785" s="9" t="str">
        <f>AgencyPickList!D785</f>
        <v>East Sussex</v>
      </c>
      <c r="N785" s="9" t="str">
        <f>AgencyPickList!E785</f>
        <v>L</v>
      </c>
      <c r="O785" s="9" t="str">
        <f t="shared" si="12"/>
        <v>L5046 : Mount Carmel (Rehab)</v>
      </c>
    </row>
    <row r="786" spans="2:15" x14ac:dyDescent="0.35">
      <c r="B786" s="10" t="e">
        <v>#N/A</v>
      </c>
      <c r="G786"/>
      <c r="J786" s="9" t="str">
        <f>AgencyPickList!A786</f>
        <v>M0357</v>
      </c>
      <c r="K786" s="9" t="str">
        <f>AgencyPickList!B786</f>
        <v>Parkland Place Lancashire</v>
      </c>
      <c r="L786" s="9" t="str">
        <f>AgencyPickList!C786</f>
        <v>J11B</v>
      </c>
      <c r="M786" s="9" t="str">
        <f>AgencyPickList!D786</f>
        <v>East Sussex</v>
      </c>
      <c r="N786" s="9" t="str">
        <f>AgencyPickList!E786</f>
        <v>W</v>
      </c>
      <c r="O786" s="9" t="str">
        <f t="shared" si="12"/>
        <v>M0357 : Parkland Place Lancashire</v>
      </c>
    </row>
    <row r="787" spans="2:15" x14ac:dyDescent="0.35">
      <c r="B787" s="10" t="e">
        <v>#N/A</v>
      </c>
      <c r="G787"/>
      <c r="J787" s="9" t="str">
        <f>AgencyPickList!A787</f>
        <v>M0375</v>
      </c>
      <c r="K787" s="9" t="str">
        <f>AgencyPickList!B787</f>
        <v>Cumbria Addictions Service (Humankind)</v>
      </c>
      <c r="L787" s="9" t="str">
        <f>AgencyPickList!C787</f>
        <v>J11B</v>
      </c>
      <c r="M787" s="9" t="str">
        <f>AgencyPickList!D787</f>
        <v>East Sussex</v>
      </c>
      <c r="N787" s="9" t="str">
        <f>AgencyPickList!E787</f>
        <v>W</v>
      </c>
      <c r="O787" s="9" t="str">
        <f t="shared" si="12"/>
        <v>M0375 : Cumbria Addictions Service (Humankind)</v>
      </c>
    </row>
    <row r="788" spans="2:15" x14ac:dyDescent="0.35">
      <c r="B788" s="10" t="e">
        <v>#N/A</v>
      </c>
      <c r="G788"/>
      <c r="J788" s="9" t="str">
        <f>AgencyPickList!A788</f>
        <v>P0523</v>
      </c>
      <c r="K788" s="9" t="str">
        <f>AgencyPickList!B788</f>
        <v>ANA</v>
      </c>
      <c r="L788" s="9" t="str">
        <f>AgencyPickList!C788</f>
        <v>J11B</v>
      </c>
      <c r="M788" s="9" t="str">
        <f>AgencyPickList!D788</f>
        <v>East Sussex</v>
      </c>
      <c r="N788" s="9" t="str">
        <f>AgencyPickList!E788</f>
        <v>P</v>
      </c>
      <c r="O788" s="9" t="str">
        <f t="shared" si="12"/>
        <v>P0523 : ANA</v>
      </c>
    </row>
    <row r="789" spans="2:15" x14ac:dyDescent="0.35">
      <c r="B789" s="10" t="e">
        <v>#N/A</v>
      </c>
      <c r="G789"/>
      <c r="J789" s="9" t="str">
        <f>AgencyPickList!A789</f>
        <v>P0611</v>
      </c>
      <c r="K789" s="9" t="str">
        <f>AgencyPickList!B789</f>
        <v>Bridge House</v>
      </c>
      <c r="L789" s="9" t="str">
        <f>AgencyPickList!C789</f>
        <v>J11B</v>
      </c>
      <c r="M789" s="9" t="str">
        <f>AgencyPickList!D789</f>
        <v>East Sussex</v>
      </c>
      <c r="N789" s="9" t="str">
        <f>AgencyPickList!E789</f>
        <v>P</v>
      </c>
      <c r="O789" s="9" t="str">
        <f t="shared" si="12"/>
        <v>P0611 : Bridge House</v>
      </c>
    </row>
    <row r="790" spans="2:15" x14ac:dyDescent="0.35">
      <c r="B790" s="10" t="e">
        <v>#N/A</v>
      </c>
      <c r="G790"/>
      <c r="J790" s="9" t="str">
        <f>AgencyPickList!A790</f>
        <v>P0814</v>
      </c>
      <c r="K790" s="9" t="str">
        <f>AgencyPickList!B790</f>
        <v>East Sussex Under 25's SMS</v>
      </c>
      <c r="L790" s="9" t="str">
        <f>AgencyPickList!C790</f>
        <v>J11B</v>
      </c>
      <c r="M790" s="9" t="str">
        <f>AgencyPickList!D790</f>
        <v>East Sussex</v>
      </c>
      <c r="N790" s="9" t="str">
        <f>AgencyPickList!E790</f>
        <v>P</v>
      </c>
      <c r="O790" s="9" t="str">
        <f t="shared" si="12"/>
        <v>P0814 : East Sussex Under 25's SMS</v>
      </c>
    </row>
    <row r="791" spans="2:15" x14ac:dyDescent="0.35">
      <c r="B791" s="10" t="e">
        <v>#N/A</v>
      </c>
      <c r="G791"/>
      <c r="J791" s="9" t="str">
        <f>AgencyPickList!A791</f>
        <v>P0835</v>
      </c>
      <c r="K791" s="9" t="str">
        <f>AgencyPickList!B791</f>
        <v>Kenward Residential</v>
      </c>
      <c r="L791" s="9" t="str">
        <f>AgencyPickList!C791</f>
        <v>J11B</v>
      </c>
      <c r="M791" s="9" t="str">
        <f>AgencyPickList!D791</f>
        <v>East Sussex</v>
      </c>
      <c r="N791" s="9" t="str">
        <f>AgencyPickList!E791</f>
        <v>P</v>
      </c>
      <c r="O791" s="9" t="str">
        <f t="shared" si="12"/>
        <v>P0835 : Kenward Residential</v>
      </c>
    </row>
    <row r="792" spans="2:15" x14ac:dyDescent="0.35">
      <c r="B792" s="10" t="e">
        <v>#N/A</v>
      </c>
      <c r="G792"/>
      <c r="J792" s="9" t="str">
        <f>AgencyPickList!A792</f>
        <v>P0870</v>
      </c>
      <c r="K792" s="9" t="str">
        <f>AgencyPickList!B792</f>
        <v>East Sussex Family Service</v>
      </c>
      <c r="L792" s="9" t="str">
        <f>AgencyPickList!C792</f>
        <v>J11B</v>
      </c>
      <c r="M792" s="9" t="str">
        <f>AgencyPickList!D792</f>
        <v>East Sussex</v>
      </c>
      <c r="N792" s="9" t="str">
        <f>AgencyPickList!E792</f>
        <v>P</v>
      </c>
      <c r="O792" s="9" t="str">
        <f t="shared" si="12"/>
        <v>P0870 : East Sussex Family Service</v>
      </c>
    </row>
    <row r="793" spans="2:15" x14ac:dyDescent="0.35">
      <c r="B793" s="10" t="e">
        <v>#N/A</v>
      </c>
      <c r="G793"/>
      <c r="J793" s="9" t="str">
        <f>AgencyPickList!A793</f>
        <v>P1024</v>
      </c>
      <c r="K793" s="9" t="str">
        <f>AgencyPickList!B793</f>
        <v>CGL West Kent Adults</v>
      </c>
      <c r="L793" s="9" t="str">
        <f>AgencyPickList!C793</f>
        <v>J11B</v>
      </c>
      <c r="M793" s="9" t="str">
        <f>AgencyPickList!D793</f>
        <v>East Sussex</v>
      </c>
      <c r="N793" s="9" t="str">
        <f>AgencyPickList!E793</f>
        <v>P</v>
      </c>
      <c r="O793" s="9" t="str">
        <f t="shared" si="12"/>
        <v>P1024 : CGL West Kent Adults</v>
      </c>
    </row>
    <row r="794" spans="2:15" x14ac:dyDescent="0.35">
      <c r="B794" s="10" t="e">
        <v>#N/A</v>
      </c>
      <c r="G794"/>
      <c r="J794" s="9" t="str">
        <f>AgencyPickList!A794</f>
        <v>P1054</v>
      </c>
      <c r="K794" s="9" t="str">
        <f>AgencyPickList!B794</f>
        <v>CGL East Sussex DARS</v>
      </c>
      <c r="L794" s="9" t="str">
        <f>AgencyPickList!C794</f>
        <v>J11B</v>
      </c>
      <c r="M794" s="9" t="str">
        <f>AgencyPickList!D794</f>
        <v>East Sussex</v>
      </c>
      <c r="N794" s="9" t="str">
        <f>AgencyPickList!E794</f>
        <v>P</v>
      </c>
      <c r="O794" s="9" t="str">
        <f t="shared" si="12"/>
        <v>P1054 : CGL East Sussex DARS</v>
      </c>
    </row>
    <row r="795" spans="2:15" x14ac:dyDescent="0.35">
      <c r="B795" s="10" t="e">
        <v>#N/A</v>
      </c>
      <c r="G795"/>
      <c r="J795" s="9" t="str">
        <f>AgencyPickList!A795</f>
        <v>P1101</v>
      </c>
      <c r="K795" s="9" t="str">
        <f>AgencyPickList!B795</f>
        <v>East Kent Community Drug &amp; Alcohol Services</v>
      </c>
      <c r="L795" s="9" t="str">
        <f>AgencyPickList!C795</f>
        <v>J11B</v>
      </c>
      <c r="M795" s="9" t="str">
        <f>AgencyPickList!D795</f>
        <v>East Sussex</v>
      </c>
      <c r="N795" s="9" t="str">
        <f>AgencyPickList!E795</f>
        <v>P</v>
      </c>
      <c r="O795" s="9" t="str">
        <f t="shared" si="12"/>
        <v>P1101 : East Kent Community Drug &amp; Alcohol Services</v>
      </c>
    </row>
    <row r="796" spans="2:15" x14ac:dyDescent="0.35">
      <c r="B796" s="10" t="e">
        <v>#N/A</v>
      </c>
      <c r="G796"/>
      <c r="J796" s="9" t="str">
        <f>AgencyPickList!A796</f>
        <v>P1114</v>
      </c>
      <c r="K796" s="9" t="str">
        <f>AgencyPickList!B796</f>
        <v>CGL Brighton &amp; Hove</v>
      </c>
      <c r="L796" s="9" t="str">
        <f>AgencyPickList!C796</f>
        <v>J11B</v>
      </c>
      <c r="M796" s="9" t="str">
        <f>AgencyPickList!D796</f>
        <v>East Sussex</v>
      </c>
      <c r="N796" s="9" t="str">
        <f>AgencyPickList!E796</f>
        <v>P</v>
      </c>
      <c r="O796" s="9" t="str">
        <f t="shared" si="12"/>
        <v>P1114 : CGL Brighton &amp; Hove</v>
      </c>
    </row>
    <row r="797" spans="2:15" x14ac:dyDescent="0.35">
      <c r="B797" s="10" t="e">
        <v>#N/A</v>
      </c>
      <c r="G797"/>
      <c r="J797" s="9" t="str">
        <f>AgencyPickList!A797</f>
        <v>P1118</v>
      </c>
      <c r="K797" s="9" t="str">
        <f>AgencyPickList!B797</f>
        <v>Inclusion IPD</v>
      </c>
      <c r="L797" s="9" t="str">
        <f>AgencyPickList!C797</f>
        <v>J11B</v>
      </c>
      <c r="M797" s="9" t="str">
        <f>AgencyPickList!D797</f>
        <v>East Sussex</v>
      </c>
      <c r="N797" s="9" t="str">
        <f>AgencyPickList!E797</f>
        <v>P</v>
      </c>
      <c r="O797" s="9" t="str">
        <f t="shared" si="12"/>
        <v>P1118 : Inclusion IPD</v>
      </c>
    </row>
    <row r="798" spans="2:15" x14ac:dyDescent="0.35">
      <c r="B798" s="10" t="e">
        <v>#N/A</v>
      </c>
      <c r="G798"/>
      <c r="J798" s="9" t="str">
        <f>AgencyPickList!A798</f>
        <v>P1126</v>
      </c>
      <c r="K798" s="9" t="str">
        <f>AgencyPickList!B798</f>
        <v>Phoenix Futures Ophelia House</v>
      </c>
      <c r="L798" s="9" t="str">
        <f>AgencyPickList!C798</f>
        <v>J11B</v>
      </c>
      <c r="M798" s="9" t="str">
        <f>AgencyPickList!D798</f>
        <v>East Sussex</v>
      </c>
      <c r="N798" s="9" t="str">
        <f>AgencyPickList!E798</f>
        <v>P</v>
      </c>
      <c r="O798" s="9" t="str">
        <f t="shared" si="12"/>
        <v>P1126 : Phoenix Futures Ophelia House</v>
      </c>
    </row>
    <row r="799" spans="2:15" x14ac:dyDescent="0.35">
      <c r="B799" s="10" t="e">
        <v>#N/A</v>
      </c>
      <c r="G799"/>
      <c r="J799" s="9" t="str">
        <f>AgencyPickList!A799</f>
        <v>Q1311</v>
      </c>
      <c r="K799" s="9" t="str">
        <f>AgencyPickList!B799</f>
        <v>Hebron Trust</v>
      </c>
      <c r="L799" s="9" t="str">
        <f>AgencyPickList!C799</f>
        <v>J11B</v>
      </c>
      <c r="M799" s="9" t="str">
        <f>AgencyPickList!D799</f>
        <v>East Sussex</v>
      </c>
      <c r="N799" s="9" t="str">
        <f>AgencyPickList!E799</f>
        <v>Q</v>
      </c>
      <c r="O799" s="9" t="str">
        <f t="shared" si="12"/>
        <v>Q1311 : Hebron Trust</v>
      </c>
    </row>
    <row r="800" spans="2:15" x14ac:dyDescent="0.35">
      <c r="B800" s="10" t="e">
        <v>#N/A</v>
      </c>
      <c r="G800"/>
      <c r="J800" s="9" t="str">
        <f>AgencyPickList!A800</f>
        <v>Q1647</v>
      </c>
      <c r="K800" s="9" t="str">
        <f>AgencyPickList!B800</f>
        <v>Via - Passmores House</v>
      </c>
      <c r="L800" s="9" t="str">
        <f>AgencyPickList!C800</f>
        <v>J11B</v>
      </c>
      <c r="M800" s="9" t="str">
        <f>AgencyPickList!D800</f>
        <v>East Sussex</v>
      </c>
      <c r="N800" s="9" t="str">
        <f>AgencyPickList!E800</f>
        <v>Q</v>
      </c>
      <c r="O800" s="9" t="str">
        <f t="shared" si="12"/>
        <v>Q1647 : Via - Passmores House</v>
      </c>
    </row>
    <row r="801" spans="2:15" x14ac:dyDescent="0.35">
      <c r="B801" s="10" t="e">
        <v>#N/A</v>
      </c>
      <c r="G801"/>
      <c r="J801" s="9" t="str">
        <f>AgencyPickList!A801</f>
        <v>R0473</v>
      </c>
      <c r="K801" s="9" t="str">
        <f>AgencyPickList!B801</f>
        <v>IRiS</v>
      </c>
      <c r="L801" s="9" t="str">
        <f>AgencyPickList!C801</f>
        <v>J11B</v>
      </c>
      <c r="M801" s="9" t="str">
        <f>AgencyPickList!D801</f>
        <v>East Sussex</v>
      </c>
      <c r="N801" s="9" t="str">
        <f>AgencyPickList!E801</f>
        <v>R</v>
      </c>
      <c r="O801" s="9" t="str">
        <f t="shared" si="12"/>
        <v>R0473 : IRiS</v>
      </c>
    </row>
    <row r="802" spans="2:15" x14ac:dyDescent="0.35">
      <c r="B802" s="10" t="e">
        <v>#N/A</v>
      </c>
      <c r="G802"/>
      <c r="J802" s="9" t="str">
        <f>AgencyPickList!A802</f>
        <v>SG309</v>
      </c>
      <c r="K802" s="9" t="str">
        <f>AgencyPickList!B802</f>
        <v>THE NELSON TRUST</v>
      </c>
      <c r="L802" s="9" t="str">
        <f>AgencyPickList!C802</f>
        <v>J11B</v>
      </c>
      <c r="M802" s="9" t="str">
        <f>AgencyPickList!D802</f>
        <v>East Sussex</v>
      </c>
      <c r="N802" s="9" t="str">
        <f>AgencyPickList!E802</f>
        <v>S</v>
      </c>
      <c r="O802" s="9" t="str">
        <f t="shared" si="12"/>
        <v>SG309 : THE NELSON TRUST</v>
      </c>
    </row>
    <row r="803" spans="2:15" x14ac:dyDescent="0.35">
      <c r="B803" s="10" t="e">
        <v>#N/A</v>
      </c>
      <c r="G803"/>
      <c r="J803" s="9" t="str">
        <f>AgencyPickList!A803</f>
        <v>SL205</v>
      </c>
      <c r="K803" s="9" t="str">
        <f>AgencyPickList!B803</f>
        <v>PostScript360</v>
      </c>
      <c r="L803" s="9" t="str">
        <f>AgencyPickList!C803</f>
        <v>J11B</v>
      </c>
      <c r="M803" s="9" t="str">
        <f>AgencyPickList!D803</f>
        <v>East Sussex</v>
      </c>
      <c r="N803" s="9" t="str">
        <f>AgencyPickList!E803</f>
        <v>S</v>
      </c>
      <c r="O803" s="9" t="str">
        <f t="shared" si="12"/>
        <v>SL205 : PostScript360</v>
      </c>
    </row>
    <row r="804" spans="2:15" x14ac:dyDescent="0.35">
      <c r="B804" s="10" t="e">
        <v>#N/A</v>
      </c>
      <c r="G804"/>
      <c r="J804" s="9" t="str">
        <f>AgencyPickList!A804</f>
        <v>L0564</v>
      </c>
      <c r="K804" s="9" t="str">
        <f>AgencyPickList!B804</f>
        <v>Dual Diagnosis Network Haringey</v>
      </c>
      <c r="L804" s="9" t="str">
        <f>AgencyPickList!C804</f>
        <v>H18B</v>
      </c>
      <c r="M804" s="9" t="str">
        <f>AgencyPickList!D804</f>
        <v>Enfield</v>
      </c>
      <c r="N804" s="9" t="str">
        <f>AgencyPickList!E804</f>
        <v>L</v>
      </c>
      <c r="O804" s="9" t="str">
        <f t="shared" si="12"/>
        <v>L0564 : Dual Diagnosis Network Haringey</v>
      </c>
    </row>
    <row r="805" spans="2:15" x14ac:dyDescent="0.35">
      <c r="B805" s="10" t="e">
        <v>#N/A</v>
      </c>
      <c r="G805"/>
      <c r="J805" s="9" t="str">
        <f>AgencyPickList!A805</f>
        <v>L1209</v>
      </c>
      <c r="K805" s="9" t="str">
        <f>AgencyPickList!B805</f>
        <v>Enfield Dual Diagnosis Service</v>
      </c>
      <c r="L805" s="9" t="str">
        <f>AgencyPickList!C805</f>
        <v>H18B</v>
      </c>
      <c r="M805" s="9" t="str">
        <f>AgencyPickList!D805</f>
        <v>Enfield</v>
      </c>
      <c r="N805" s="9" t="str">
        <f>AgencyPickList!E805</f>
        <v>L</v>
      </c>
      <c r="O805" s="9" t="str">
        <f t="shared" si="12"/>
        <v>L1209 : Enfield Dual Diagnosis Service</v>
      </c>
    </row>
    <row r="806" spans="2:15" x14ac:dyDescent="0.35">
      <c r="B806" s="10" t="e">
        <v>#N/A</v>
      </c>
      <c r="G806"/>
      <c r="J806" s="9" t="str">
        <f>AgencyPickList!A806</f>
        <v>L1247</v>
      </c>
      <c r="K806" s="9" t="str">
        <f>AgencyPickList!B806</f>
        <v>Haringey Specialist Drug Treatment Service</v>
      </c>
      <c r="L806" s="9" t="str">
        <f>AgencyPickList!C806</f>
        <v>H18B</v>
      </c>
      <c r="M806" s="9" t="str">
        <f>AgencyPickList!D806</f>
        <v>Enfield</v>
      </c>
      <c r="N806" s="9" t="str">
        <f>AgencyPickList!E806</f>
        <v>L</v>
      </c>
      <c r="O806" s="9" t="str">
        <f t="shared" si="12"/>
        <v>L1247 : Haringey Specialist Drug Treatment Service</v>
      </c>
    </row>
    <row r="807" spans="2:15" x14ac:dyDescent="0.35">
      <c r="B807" s="10" t="e">
        <v>#N/A</v>
      </c>
      <c r="G807"/>
      <c r="J807" s="9" t="str">
        <f>AgencyPickList!A807</f>
        <v>L1284</v>
      </c>
      <c r="K807" s="9" t="str">
        <f>AgencyPickList!B807</f>
        <v>ENABLE Drug and Alcohol Service</v>
      </c>
      <c r="L807" s="9" t="str">
        <f>AgencyPickList!C807</f>
        <v>H18B</v>
      </c>
      <c r="M807" s="9" t="str">
        <f>AgencyPickList!D807</f>
        <v>Enfield</v>
      </c>
      <c r="N807" s="9" t="str">
        <f>AgencyPickList!E807</f>
        <v>L</v>
      </c>
      <c r="O807" s="9" t="str">
        <f t="shared" si="12"/>
        <v>L1284 : ENABLE Drug and Alcohol Service</v>
      </c>
    </row>
    <row r="808" spans="2:15" x14ac:dyDescent="0.35">
      <c r="B808" s="10" t="e">
        <v>#N/A</v>
      </c>
      <c r="G808"/>
      <c r="J808" s="9" t="str">
        <f>AgencyPickList!A808</f>
        <v>L1303</v>
      </c>
      <c r="K808" s="9" t="str">
        <f>AgencyPickList!B808</f>
        <v>City and Hackney Recovery Service</v>
      </c>
      <c r="L808" s="9" t="str">
        <f>AgencyPickList!C808</f>
        <v>H18B</v>
      </c>
      <c r="M808" s="9" t="str">
        <f>AgencyPickList!D808</f>
        <v>Enfield</v>
      </c>
      <c r="N808" s="9" t="str">
        <f>AgencyPickList!E808</f>
        <v>L</v>
      </c>
      <c r="O808" s="9" t="str">
        <f t="shared" si="12"/>
        <v>L1303 : City and Hackney Recovery Service</v>
      </c>
    </row>
    <row r="809" spans="2:15" x14ac:dyDescent="0.35">
      <c r="B809" s="10" t="e">
        <v>#N/A</v>
      </c>
      <c r="G809"/>
      <c r="J809" s="9" t="str">
        <f>AgencyPickList!A809</f>
        <v>L2002</v>
      </c>
      <c r="K809" s="9" t="str">
        <f>AgencyPickList!B809</f>
        <v>Enfield YP - Humankind</v>
      </c>
      <c r="L809" s="9" t="str">
        <f>AgencyPickList!C809</f>
        <v>H18B</v>
      </c>
      <c r="M809" s="9" t="str">
        <f>AgencyPickList!D809</f>
        <v>Enfield</v>
      </c>
      <c r="N809" s="9" t="str">
        <f>AgencyPickList!E809</f>
        <v>L</v>
      </c>
      <c r="O809" s="9" t="str">
        <f t="shared" si="12"/>
        <v>L2002 : Enfield YP - Humankind</v>
      </c>
    </row>
    <row r="810" spans="2:15" x14ac:dyDescent="0.35">
      <c r="B810" s="10" t="e">
        <v>#N/A</v>
      </c>
      <c r="G810"/>
      <c r="J810" s="9" t="str">
        <f>AgencyPickList!A810</f>
        <v>P0544</v>
      </c>
      <c r="K810" s="9" t="str">
        <f>AgencyPickList!B810</f>
        <v>Francis HouseStreetsceneSouthampton</v>
      </c>
      <c r="L810" s="9" t="str">
        <f>AgencyPickList!C810</f>
        <v>H18B</v>
      </c>
      <c r="M810" s="9" t="str">
        <f>AgencyPickList!D810</f>
        <v>Enfield</v>
      </c>
      <c r="N810" s="9" t="str">
        <f>AgencyPickList!E810</f>
        <v>P</v>
      </c>
      <c r="O810" s="9" t="str">
        <f t="shared" si="12"/>
        <v>P0544 : Francis HouseStreetsceneSouthampton</v>
      </c>
    </row>
    <row r="811" spans="2:15" x14ac:dyDescent="0.35">
      <c r="B811" s="10" t="e">
        <v>#N/A</v>
      </c>
      <c r="G811"/>
      <c r="J811" s="9" t="str">
        <f>AgencyPickList!A811</f>
        <v>P1090</v>
      </c>
      <c r="K811" s="9" t="str">
        <f>AgencyPickList!B811</f>
        <v>I-Access East Surrey</v>
      </c>
      <c r="L811" s="9" t="str">
        <f>AgencyPickList!C811</f>
        <v>H18B</v>
      </c>
      <c r="M811" s="9" t="str">
        <f>AgencyPickList!D811</f>
        <v>Enfield</v>
      </c>
      <c r="N811" s="9" t="str">
        <f>AgencyPickList!E811</f>
        <v>P</v>
      </c>
      <c r="O811" s="9" t="str">
        <f t="shared" si="12"/>
        <v>P1090 : I-Access East Surrey</v>
      </c>
    </row>
    <row r="812" spans="2:15" x14ac:dyDescent="0.35">
      <c r="B812" s="10" t="e">
        <v>#N/A</v>
      </c>
      <c r="G812"/>
      <c r="J812" s="9" t="str">
        <f>AgencyPickList!A812</f>
        <v>Q1419</v>
      </c>
      <c r="K812" s="9" t="str">
        <f>AgencyPickList!B812</f>
        <v>Essex STARS (West)</v>
      </c>
      <c r="L812" s="9" t="str">
        <f>AgencyPickList!C812</f>
        <v>H18B</v>
      </c>
      <c r="M812" s="9" t="str">
        <f>AgencyPickList!D812</f>
        <v>Enfield</v>
      </c>
      <c r="N812" s="9" t="str">
        <f>AgencyPickList!E812</f>
        <v>Q</v>
      </c>
      <c r="O812" s="9" t="str">
        <f t="shared" si="12"/>
        <v>Q1419 : Essex STARS (West)</v>
      </c>
    </row>
    <row r="813" spans="2:15" x14ac:dyDescent="0.35">
      <c r="B813" s="10" t="e">
        <v>#N/A</v>
      </c>
      <c r="G813"/>
      <c r="J813" s="9" t="str">
        <f>AgencyPickList!A813</f>
        <v>Q1647</v>
      </c>
      <c r="K813" s="9" t="str">
        <f>AgencyPickList!B813</f>
        <v>Via - Passmores House</v>
      </c>
      <c r="L813" s="9" t="str">
        <f>AgencyPickList!C813</f>
        <v>H18B</v>
      </c>
      <c r="M813" s="9" t="str">
        <f>AgencyPickList!D813</f>
        <v>Enfield</v>
      </c>
      <c r="N813" s="9" t="str">
        <f>AgencyPickList!E813</f>
        <v>Q</v>
      </c>
      <c r="O813" s="9" t="str">
        <f t="shared" si="12"/>
        <v>Q1647 : Via - Passmores House</v>
      </c>
    </row>
    <row r="814" spans="2:15" x14ac:dyDescent="0.35">
      <c r="B814" s="10" t="e">
        <v>#N/A</v>
      </c>
      <c r="G814"/>
      <c r="J814" s="9" t="str">
        <f>AgencyPickList!A814</f>
        <v>Q1660</v>
      </c>
      <c r="K814" s="9" t="str">
        <f>AgencyPickList!B814</f>
        <v>Open Road Harlow</v>
      </c>
      <c r="L814" s="9" t="str">
        <f>AgencyPickList!C814</f>
        <v>H18B</v>
      </c>
      <c r="M814" s="9" t="str">
        <f>AgencyPickList!D814</f>
        <v>Enfield</v>
      </c>
      <c r="N814" s="9" t="str">
        <f>AgencyPickList!E814</f>
        <v>Q</v>
      </c>
      <c r="O814" s="9" t="str">
        <f t="shared" si="12"/>
        <v>Q1660 : Open Road Harlow</v>
      </c>
    </row>
    <row r="815" spans="2:15" x14ac:dyDescent="0.35">
      <c r="B815" s="10" t="e">
        <v>#N/A</v>
      </c>
      <c r="G815"/>
      <c r="J815" s="9" t="str">
        <f>AgencyPickList!A815</f>
        <v>SB317</v>
      </c>
      <c r="K815" s="9" t="str">
        <f>AgencyPickList!B815</f>
        <v>StreetScene Bournemouth</v>
      </c>
      <c r="L815" s="9" t="str">
        <f>AgencyPickList!C815</f>
        <v>H18B</v>
      </c>
      <c r="M815" s="9" t="str">
        <f>AgencyPickList!D815</f>
        <v>Enfield</v>
      </c>
      <c r="N815" s="9" t="str">
        <f>AgencyPickList!E815</f>
        <v>S</v>
      </c>
      <c r="O815" s="9" t="str">
        <f t="shared" si="12"/>
        <v>SB317 : StreetScene Bournemouth</v>
      </c>
    </row>
    <row r="816" spans="2:15" x14ac:dyDescent="0.35">
      <c r="B816" s="10" t="e">
        <v>#N/A</v>
      </c>
      <c r="G816"/>
      <c r="J816" s="9" t="str">
        <f>AgencyPickList!A816</f>
        <v>SD303</v>
      </c>
      <c r="K816" s="9" t="str">
        <f>AgencyPickList!B816</f>
        <v>BOSENCE FARM COMMUNITY LTD</v>
      </c>
      <c r="L816" s="9" t="str">
        <f>AgencyPickList!C816</f>
        <v>H18B</v>
      </c>
      <c r="M816" s="9" t="str">
        <f>AgencyPickList!D816</f>
        <v>Enfield</v>
      </c>
      <c r="N816" s="9" t="str">
        <f>AgencyPickList!E816</f>
        <v>S</v>
      </c>
      <c r="O816" s="9" t="str">
        <f t="shared" si="12"/>
        <v>SD303 : BOSENCE FARM COMMUNITY LTD</v>
      </c>
    </row>
    <row r="817" spans="2:15" x14ac:dyDescent="0.35">
      <c r="B817" s="10" t="e">
        <v>#N/A</v>
      </c>
      <c r="G817"/>
      <c r="J817" s="9" t="str">
        <f>AgencyPickList!A817</f>
        <v>SJ302</v>
      </c>
      <c r="K817" s="9" t="str">
        <f>AgencyPickList!B817</f>
        <v>BROADWAY LODGE</v>
      </c>
      <c r="L817" s="9" t="str">
        <f>AgencyPickList!C817</f>
        <v>H18B</v>
      </c>
      <c r="M817" s="9" t="str">
        <f>AgencyPickList!D817</f>
        <v>Enfield</v>
      </c>
      <c r="N817" s="9" t="str">
        <f>AgencyPickList!E817</f>
        <v>S</v>
      </c>
      <c r="O817" s="9" t="str">
        <f t="shared" si="12"/>
        <v>SJ302 : BROADWAY LODGE</v>
      </c>
    </row>
    <row r="818" spans="2:15" x14ac:dyDescent="0.35">
      <c r="B818" s="10" t="e">
        <v>#N/A</v>
      </c>
      <c r="G818"/>
      <c r="J818" s="9" t="str">
        <f>AgencyPickList!A818</f>
        <v>L1275</v>
      </c>
      <c r="K818" s="9" t="str">
        <f>AgencyPickList!B818</f>
        <v>INSPIRE Sutton</v>
      </c>
      <c r="L818" s="9" t="str">
        <f>AgencyPickList!C818</f>
        <v>G05B</v>
      </c>
      <c r="M818" s="9" t="str">
        <f>AgencyPickList!D818</f>
        <v>Essex</v>
      </c>
      <c r="N818" s="9" t="str">
        <f>AgencyPickList!E818</f>
        <v>L</v>
      </c>
      <c r="O818" s="9" t="str">
        <f t="shared" si="12"/>
        <v>L1275 : INSPIRE Sutton</v>
      </c>
    </row>
    <row r="819" spans="2:15" x14ac:dyDescent="0.35">
      <c r="B819" s="10" t="e">
        <v>#N/A</v>
      </c>
      <c r="G819"/>
      <c r="J819" s="9" t="str">
        <f>AgencyPickList!A819</f>
        <v>L1284</v>
      </c>
      <c r="K819" s="9" t="str">
        <f>AgencyPickList!B819</f>
        <v>ENABLE Drug and Alcohol Service</v>
      </c>
      <c r="L819" s="9" t="str">
        <f>AgencyPickList!C819</f>
        <v>G05B</v>
      </c>
      <c r="M819" s="9" t="str">
        <f>AgencyPickList!D819</f>
        <v>Essex</v>
      </c>
      <c r="N819" s="9" t="str">
        <f>AgencyPickList!E819</f>
        <v>L</v>
      </c>
      <c r="O819" s="9" t="str">
        <f t="shared" si="12"/>
        <v>L1284 : ENABLE Drug and Alcohol Service</v>
      </c>
    </row>
    <row r="820" spans="2:15" x14ac:dyDescent="0.35">
      <c r="B820" s="10" t="e">
        <v>#N/A</v>
      </c>
      <c r="G820"/>
      <c r="J820" s="9" t="str">
        <f>AgencyPickList!A820</f>
        <v>L1291</v>
      </c>
      <c r="K820" s="9" t="str">
        <f>AgencyPickList!B820</f>
        <v>CGL Barking &amp; Dagenham</v>
      </c>
      <c r="L820" s="9" t="str">
        <f>AgencyPickList!C820</f>
        <v>G05B</v>
      </c>
      <c r="M820" s="9" t="str">
        <f>AgencyPickList!D820</f>
        <v>Essex</v>
      </c>
      <c r="N820" s="9" t="str">
        <f>AgencyPickList!E820</f>
        <v>L</v>
      </c>
      <c r="O820" s="9" t="str">
        <f t="shared" si="12"/>
        <v>L1291 : CGL Barking &amp; Dagenham</v>
      </c>
    </row>
    <row r="821" spans="2:15" x14ac:dyDescent="0.35">
      <c r="B821" s="10" t="e">
        <v>#N/A</v>
      </c>
      <c r="G821"/>
      <c r="J821" s="9" t="str">
        <f>AgencyPickList!A821</f>
        <v>L1303</v>
      </c>
      <c r="K821" s="9" t="str">
        <f>AgencyPickList!B821</f>
        <v>City and Hackney Recovery Service</v>
      </c>
      <c r="L821" s="9" t="str">
        <f>AgencyPickList!C821</f>
        <v>G05B</v>
      </c>
      <c r="M821" s="9" t="str">
        <f>AgencyPickList!D821</f>
        <v>Essex</v>
      </c>
      <c r="N821" s="9" t="str">
        <f>AgencyPickList!E821</f>
        <v>L</v>
      </c>
      <c r="O821" s="9" t="str">
        <f t="shared" si="12"/>
        <v>L1303 : City and Hackney Recovery Service</v>
      </c>
    </row>
    <row r="822" spans="2:15" x14ac:dyDescent="0.35">
      <c r="B822" s="10" t="e">
        <v>#N/A</v>
      </c>
      <c r="G822"/>
      <c r="J822" s="9" t="str">
        <f>AgencyPickList!A822</f>
        <v>M0037</v>
      </c>
      <c r="K822" s="9" t="str">
        <f>AgencyPickList!B822</f>
        <v>Phoenix Futures Wirral Adult Services</v>
      </c>
      <c r="L822" s="9" t="str">
        <f>AgencyPickList!C822</f>
        <v>G05B</v>
      </c>
      <c r="M822" s="9" t="str">
        <f>AgencyPickList!D822</f>
        <v>Essex</v>
      </c>
      <c r="N822" s="9" t="str">
        <f>AgencyPickList!E822</f>
        <v>W</v>
      </c>
      <c r="O822" s="9" t="str">
        <f t="shared" si="12"/>
        <v>M0037 : Phoenix Futures Wirral Adult Services</v>
      </c>
    </row>
    <row r="823" spans="2:15" x14ac:dyDescent="0.35">
      <c r="B823" s="10" t="e">
        <v>#N/A</v>
      </c>
      <c r="G823"/>
      <c r="J823" s="9" t="str">
        <f>AgencyPickList!A823</f>
        <v>P0034</v>
      </c>
      <c r="K823" s="9" t="str">
        <f>AgencyPickList!B823</f>
        <v>Yeldall Manor</v>
      </c>
      <c r="L823" s="9" t="str">
        <f>AgencyPickList!C823</f>
        <v>G05B</v>
      </c>
      <c r="M823" s="9" t="str">
        <f>AgencyPickList!D823</f>
        <v>Essex</v>
      </c>
      <c r="N823" s="9" t="str">
        <f>AgencyPickList!E823</f>
        <v>P</v>
      </c>
      <c r="O823" s="9" t="str">
        <f t="shared" si="12"/>
        <v>P0034 : Yeldall Manor</v>
      </c>
    </row>
    <row r="824" spans="2:15" x14ac:dyDescent="0.35">
      <c r="B824" s="10" t="e">
        <v>#N/A</v>
      </c>
      <c r="G824"/>
      <c r="J824" s="9" t="str">
        <f>AgencyPickList!A824</f>
        <v>P0611</v>
      </c>
      <c r="K824" s="9" t="str">
        <f>AgencyPickList!B824</f>
        <v>Bridge House</v>
      </c>
      <c r="L824" s="9" t="str">
        <f>AgencyPickList!C824</f>
        <v>G05B</v>
      </c>
      <c r="M824" s="9" t="str">
        <f>AgencyPickList!D824</f>
        <v>Essex</v>
      </c>
      <c r="N824" s="9" t="str">
        <f>AgencyPickList!E824</f>
        <v>P</v>
      </c>
      <c r="O824" s="9" t="str">
        <f t="shared" si="12"/>
        <v>P0611 : Bridge House</v>
      </c>
    </row>
    <row r="825" spans="2:15" x14ac:dyDescent="0.35">
      <c r="B825" s="10" t="e">
        <v>#N/A</v>
      </c>
      <c r="G825"/>
      <c r="J825" s="9" t="str">
        <f>AgencyPickList!A825</f>
        <v>P0835</v>
      </c>
      <c r="K825" s="9" t="str">
        <f>AgencyPickList!B825</f>
        <v>Kenward Residential</v>
      </c>
      <c r="L825" s="9" t="str">
        <f>AgencyPickList!C825</f>
        <v>G05B</v>
      </c>
      <c r="M825" s="9" t="str">
        <f>AgencyPickList!D825</f>
        <v>Essex</v>
      </c>
      <c r="N825" s="9" t="str">
        <f>AgencyPickList!E825</f>
        <v>P</v>
      </c>
      <c r="O825" s="9" t="str">
        <f t="shared" si="12"/>
        <v>P0835 : Kenward Residential</v>
      </c>
    </row>
    <row r="826" spans="2:15" x14ac:dyDescent="0.35">
      <c r="B826" s="10" t="e">
        <v>#N/A</v>
      </c>
      <c r="G826"/>
      <c r="J826" s="9" t="str">
        <f>AgencyPickList!A826</f>
        <v>P1126</v>
      </c>
      <c r="K826" s="9" t="str">
        <f>AgencyPickList!B826</f>
        <v>Phoenix Futures Ophelia House</v>
      </c>
      <c r="L826" s="9" t="str">
        <f>AgencyPickList!C826</f>
        <v>G05B</v>
      </c>
      <c r="M826" s="9" t="str">
        <f>AgencyPickList!D826</f>
        <v>Essex</v>
      </c>
      <c r="N826" s="9" t="str">
        <f>AgencyPickList!E826</f>
        <v>P</v>
      </c>
      <c r="O826" s="9" t="str">
        <f t="shared" si="12"/>
        <v>P1126 : Phoenix Futures Ophelia House</v>
      </c>
    </row>
    <row r="827" spans="2:15" x14ac:dyDescent="0.35">
      <c r="B827" s="10" t="e">
        <v>#N/A</v>
      </c>
      <c r="G827"/>
      <c r="J827" s="9" t="str">
        <f>AgencyPickList!A827</f>
        <v>Q1311</v>
      </c>
      <c r="K827" s="9" t="str">
        <f>AgencyPickList!B827</f>
        <v>Hebron Trust</v>
      </c>
      <c r="L827" s="9" t="str">
        <f>AgencyPickList!C827</f>
        <v>G05B</v>
      </c>
      <c r="M827" s="9" t="str">
        <f>AgencyPickList!D827</f>
        <v>Essex</v>
      </c>
      <c r="N827" s="9" t="str">
        <f>AgencyPickList!E827</f>
        <v>Q</v>
      </c>
      <c r="O827" s="9" t="str">
        <f t="shared" si="12"/>
        <v>Q1311 : Hebron Trust</v>
      </c>
    </row>
    <row r="828" spans="2:15" x14ac:dyDescent="0.35">
      <c r="B828" s="10" t="e">
        <v>#N/A</v>
      </c>
      <c r="G828"/>
      <c r="J828" s="9" t="str">
        <f>AgencyPickList!A828</f>
        <v>Q1405</v>
      </c>
      <c r="K828" s="9" t="str">
        <f>AgencyPickList!B828</f>
        <v>Essex STARS (South)</v>
      </c>
      <c r="L828" s="9" t="str">
        <f>AgencyPickList!C828</f>
        <v>G05B</v>
      </c>
      <c r="M828" s="9" t="str">
        <f>AgencyPickList!D828</f>
        <v>Essex</v>
      </c>
      <c r="N828" s="9" t="str">
        <f>AgencyPickList!E828</f>
        <v>Q</v>
      </c>
      <c r="O828" s="9" t="str">
        <f t="shared" si="12"/>
        <v>Q1405 : Essex STARS (South)</v>
      </c>
    </row>
    <row r="829" spans="2:15" x14ac:dyDescent="0.35">
      <c r="B829" s="10" t="e">
        <v>#N/A</v>
      </c>
      <c r="G829"/>
      <c r="J829" s="9" t="str">
        <f>AgencyPickList!A829</f>
        <v>Q1419</v>
      </c>
      <c r="K829" s="9" t="str">
        <f>AgencyPickList!B829</f>
        <v>Essex STARS (West)</v>
      </c>
      <c r="L829" s="9" t="str">
        <f>AgencyPickList!C829</f>
        <v>G05B</v>
      </c>
      <c r="M829" s="9" t="str">
        <f>AgencyPickList!D829</f>
        <v>Essex</v>
      </c>
      <c r="N829" s="9" t="str">
        <f>AgencyPickList!E829</f>
        <v>Q</v>
      </c>
      <c r="O829" s="9" t="str">
        <f t="shared" si="12"/>
        <v>Q1419 : Essex STARS (West)</v>
      </c>
    </row>
    <row r="830" spans="2:15" x14ac:dyDescent="0.35">
      <c r="B830" s="10" t="e">
        <v>#N/A</v>
      </c>
      <c r="G830"/>
      <c r="J830" s="9" t="str">
        <f>AgencyPickList!A830</f>
        <v>Q1423</v>
      </c>
      <c r="K830" s="9" t="str">
        <f>AgencyPickList!B830</f>
        <v>Open Road Clacton</v>
      </c>
      <c r="L830" s="9" t="str">
        <f>AgencyPickList!C830</f>
        <v>G05B</v>
      </c>
      <c r="M830" s="9" t="str">
        <f>AgencyPickList!D830</f>
        <v>Essex</v>
      </c>
      <c r="N830" s="9" t="str">
        <f>AgencyPickList!E830</f>
        <v>Q</v>
      </c>
      <c r="O830" s="9" t="str">
        <f t="shared" si="12"/>
        <v>Q1423 : Open Road Clacton</v>
      </c>
    </row>
    <row r="831" spans="2:15" x14ac:dyDescent="0.35">
      <c r="B831" s="10" t="e">
        <v>#N/A</v>
      </c>
      <c r="G831"/>
      <c r="J831" s="9" t="str">
        <f>AgencyPickList!A831</f>
        <v>Q1424</v>
      </c>
      <c r="K831" s="9" t="str">
        <f>AgencyPickList!B831</f>
        <v>Open Road Colchester</v>
      </c>
      <c r="L831" s="9" t="str">
        <f>AgencyPickList!C831</f>
        <v>G05B</v>
      </c>
      <c r="M831" s="9" t="str">
        <f>AgencyPickList!D831</f>
        <v>Essex</v>
      </c>
      <c r="N831" s="9" t="str">
        <f>AgencyPickList!E831</f>
        <v>Q</v>
      </c>
      <c r="O831" s="9" t="str">
        <f t="shared" si="12"/>
        <v>Q1424 : Open Road Colchester</v>
      </c>
    </row>
    <row r="832" spans="2:15" x14ac:dyDescent="0.35">
      <c r="B832" s="10" t="e">
        <v>#N/A</v>
      </c>
      <c r="G832"/>
      <c r="J832" s="9" t="str">
        <f>AgencyPickList!A832</f>
        <v>Q1425</v>
      </c>
      <c r="K832" s="9" t="str">
        <f>AgencyPickList!B832</f>
        <v>Essex STARS (North East)</v>
      </c>
      <c r="L832" s="9" t="str">
        <f>AgencyPickList!C832</f>
        <v>G05B</v>
      </c>
      <c r="M832" s="9" t="str">
        <f>AgencyPickList!D832</f>
        <v>Essex</v>
      </c>
      <c r="N832" s="9" t="str">
        <f>AgencyPickList!E832</f>
        <v>Q</v>
      </c>
      <c r="O832" s="9" t="str">
        <f t="shared" si="12"/>
        <v>Q1425 : Essex STARS (North East)</v>
      </c>
    </row>
    <row r="833" spans="2:15" x14ac:dyDescent="0.35">
      <c r="B833" s="10" t="e">
        <v>#N/A</v>
      </c>
      <c r="G833"/>
      <c r="J833" s="9" t="str">
        <f>AgencyPickList!A833</f>
        <v>Q1426</v>
      </c>
      <c r="K833" s="9" t="str">
        <f>AgencyPickList!B833</f>
        <v>Essex STARS (Mid)</v>
      </c>
      <c r="L833" s="9" t="str">
        <f>AgencyPickList!C833</f>
        <v>G05B</v>
      </c>
      <c r="M833" s="9" t="str">
        <f>AgencyPickList!D833</f>
        <v>Essex</v>
      </c>
      <c r="N833" s="9" t="str">
        <f>AgencyPickList!E833</f>
        <v>Q</v>
      </c>
      <c r="O833" s="9" t="str">
        <f t="shared" si="12"/>
        <v>Q1426 : Essex STARS (Mid)</v>
      </c>
    </row>
    <row r="834" spans="2:15" x14ac:dyDescent="0.35">
      <c r="B834" s="10" t="e">
        <v>#N/A</v>
      </c>
      <c r="G834"/>
      <c r="J834" s="9" t="str">
        <f>AgencyPickList!A834</f>
        <v>Q1427</v>
      </c>
      <c r="K834" s="9" t="str">
        <f>AgencyPickList!B834</f>
        <v>Essex Young People's Drug &amp; Alcohol Service</v>
      </c>
      <c r="L834" s="9" t="str">
        <f>AgencyPickList!C834</f>
        <v>G05B</v>
      </c>
      <c r="M834" s="9" t="str">
        <f>AgencyPickList!D834</f>
        <v>Essex</v>
      </c>
      <c r="N834" s="9" t="str">
        <f>AgencyPickList!E834</f>
        <v>Q</v>
      </c>
      <c r="O834" s="9" t="str">
        <f t="shared" si="12"/>
        <v>Q1427 : Essex Young People's Drug &amp; Alcohol Service</v>
      </c>
    </row>
    <row r="835" spans="2:15" x14ac:dyDescent="0.35">
      <c r="B835" s="10" t="e">
        <v>#N/A</v>
      </c>
      <c r="G835"/>
      <c r="J835" s="9" t="str">
        <f>AgencyPickList!A835</f>
        <v>Q1642</v>
      </c>
      <c r="K835" s="9" t="str">
        <f>AgencyPickList!B835</f>
        <v>Open Road Basildon</v>
      </c>
      <c r="L835" s="9" t="str">
        <f>AgencyPickList!C835</f>
        <v>G05B</v>
      </c>
      <c r="M835" s="9" t="str">
        <f>AgencyPickList!D835</f>
        <v>Essex</v>
      </c>
      <c r="N835" s="9" t="str">
        <f>AgencyPickList!E835</f>
        <v>Q</v>
      </c>
      <c r="O835" s="9" t="str">
        <f t="shared" ref="O835:O898" si="13">IF(AND(J835&lt;&gt;"",J835&lt;&gt;0),J835&amp;" : "&amp;K835,"")</f>
        <v>Q1642 : Open Road Basildon</v>
      </c>
    </row>
    <row r="836" spans="2:15" x14ac:dyDescent="0.35">
      <c r="B836" s="10" t="e">
        <v>#N/A</v>
      </c>
      <c r="G836"/>
      <c r="J836" s="9" t="str">
        <f>AgencyPickList!A836</f>
        <v>Q1647</v>
      </c>
      <c r="K836" s="9" t="str">
        <f>AgencyPickList!B836</f>
        <v>Via - Passmores House</v>
      </c>
      <c r="L836" s="9" t="str">
        <f>AgencyPickList!C836</f>
        <v>G05B</v>
      </c>
      <c r="M836" s="9" t="str">
        <f>AgencyPickList!D836</f>
        <v>Essex</v>
      </c>
      <c r="N836" s="9" t="str">
        <f>AgencyPickList!E836</f>
        <v>Q</v>
      </c>
      <c r="O836" s="9" t="str">
        <f t="shared" si="13"/>
        <v>Q1647 : Via - Passmores House</v>
      </c>
    </row>
    <row r="837" spans="2:15" x14ac:dyDescent="0.35">
      <c r="B837" s="10" t="e">
        <v>#N/A</v>
      </c>
      <c r="G837"/>
      <c r="J837" s="9" t="str">
        <f>AgencyPickList!A837</f>
        <v>Q1652</v>
      </c>
      <c r="K837" s="9" t="str">
        <f>AgencyPickList!B837</f>
        <v>East Coast Recovery Limited</v>
      </c>
      <c r="L837" s="9" t="str">
        <f>AgencyPickList!C837</f>
        <v>G05B</v>
      </c>
      <c r="M837" s="9" t="str">
        <f>AgencyPickList!D837</f>
        <v>Essex</v>
      </c>
      <c r="N837" s="9" t="str">
        <f>AgencyPickList!E837</f>
        <v>Q</v>
      </c>
      <c r="O837" s="9" t="str">
        <f t="shared" si="13"/>
        <v>Q1652 : East Coast Recovery Limited</v>
      </c>
    </row>
    <row r="838" spans="2:15" x14ac:dyDescent="0.35">
      <c r="B838" s="10" t="e">
        <v>#N/A</v>
      </c>
      <c r="G838"/>
      <c r="J838" s="9" t="str">
        <f>AgencyPickList!A838</f>
        <v>Q1659</v>
      </c>
      <c r="K838" s="9" t="str">
        <f>AgencyPickList!B838</f>
        <v>Open Road Chelmsford</v>
      </c>
      <c r="L838" s="9" t="str">
        <f>AgencyPickList!C838</f>
        <v>G05B</v>
      </c>
      <c r="M838" s="9" t="str">
        <f>AgencyPickList!D838</f>
        <v>Essex</v>
      </c>
      <c r="N838" s="9" t="str">
        <f>AgencyPickList!E838</f>
        <v>Q</v>
      </c>
      <c r="O838" s="9" t="str">
        <f t="shared" si="13"/>
        <v>Q1659 : Open Road Chelmsford</v>
      </c>
    </row>
    <row r="839" spans="2:15" x14ac:dyDescent="0.35">
      <c r="B839" s="10" t="e">
        <v>#N/A</v>
      </c>
      <c r="G839"/>
      <c r="J839" s="9" t="str">
        <f>AgencyPickList!A839</f>
        <v>Q1660</v>
      </c>
      <c r="K839" s="9" t="str">
        <f>AgencyPickList!B839</f>
        <v>Open Road Harlow</v>
      </c>
      <c r="L839" s="9" t="str">
        <f>AgencyPickList!C839</f>
        <v>G05B</v>
      </c>
      <c r="M839" s="9" t="str">
        <f>AgencyPickList!D839</f>
        <v>Essex</v>
      </c>
      <c r="N839" s="9" t="str">
        <f>AgencyPickList!E839</f>
        <v>Q</v>
      </c>
      <c r="O839" s="9" t="str">
        <f t="shared" si="13"/>
        <v>Q1660 : Open Road Harlow</v>
      </c>
    </row>
    <row r="840" spans="2:15" x14ac:dyDescent="0.35">
      <c r="B840" s="10" t="e">
        <v>#N/A</v>
      </c>
      <c r="G840"/>
      <c r="J840" s="9" t="str">
        <f>AgencyPickList!A840</f>
        <v>Q1685</v>
      </c>
      <c r="K840" s="9" t="str">
        <f>AgencyPickList!B840</f>
        <v>CGL Hertfordshire Drug and Alcohol Recovery Services - Cluster B (East)</v>
      </c>
      <c r="L840" s="9" t="str">
        <f>AgencyPickList!C840</f>
        <v>G05B</v>
      </c>
      <c r="M840" s="9" t="str">
        <f>AgencyPickList!D840</f>
        <v>Essex</v>
      </c>
      <c r="N840" s="9" t="str">
        <f>AgencyPickList!E840</f>
        <v>Q</v>
      </c>
      <c r="O840" s="9" t="str">
        <f t="shared" si="13"/>
        <v>Q1685 : CGL Hertfordshire Drug and Alcohol Recovery Services - Cluster B (East)</v>
      </c>
    </row>
    <row r="841" spans="2:15" x14ac:dyDescent="0.35">
      <c r="B841" s="10" t="e">
        <v>#N/A</v>
      </c>
      <c r="G841"/>
      <c r="J841" s="9" t="str">
        <f>AgencyPickList!A841</f>
        <v>Q1733</v>
      </c>
      <c r="K841" s="9" t="str">
        <f>AgencyPickList!B841</f>
        <v>Suffolk Recovery Service - Bury St Edmunds</v>
      </c>
      <c r="L841" s="9" t="str">
        <f>AgencyPickList!C841</f>
        <v>G05B</v>
      </c>
      <c r="M841" s="9" t="str">
        <f>AgencyPickList!D841</f>
        <v>Essex</v>
      </c>
      <c r="N841" s="9" t="str">
        <f>AgencyPickList!E841</f>
        <v>Q</v>
      </c>
      <c r="O841" s="9" t="str">
        <f t="shared" si="13"/>
        <v>Q1733 : Suffolk Recovery Service - Bury St Edmunds</v>
      </c>
    </row>
    <row r="842" spans="2:15" x14ac:dyDescent="0.35">
      <c r="B842" s="10" t="e">
        <v>#N/A</v>
      </c>
      <c r="G842"/>
      <c r="J842" s="9" t="str">
        <f>AgencyPickList!A842</f>
        <v>Q1734</v>
      </c>
      <c r="K842" s="9" t="str">
        <f>AgencyPickList!B842</f>
        <v>Suffolk Recovery Service - Ipswich</v>
      </c>
      <c r="L842" s="9" t="str">
        <f>AgencyPickList!C842</f>
        <v>G05B</v>
      </c>
      <c r="M842" s="9" t="str">
        <f>AgencyPickList!D842</f>
        <v>Essex</v>
      </c>
      <c r="N842" s="9" t="str">
        <f>AgencyPickList!E842</f>
        <v>Q</v>
      </c>
      <c r="O842" s="9" t="str">
        <f t="shared" si="13"/>
        <v>Q1734 : Suffolk Recovery Service - Ipswich</v>
      </c>
    </row>
    <row r="843" spans="2:15" x14ac:dyDescent="0.35">
      <c r="B843" s="10" t="e">
        <v>#N/A</v>
      </c>
      <c r="G843"/>
      <c r="J843" s="9" t="str">
        <f>AgencyPickList!A843</f>
        <v>Q1735</v>
      </c>
      <c r="K843" s="9" t="str">
        <f>AgencyPickList!B843</f>
        <v>Suffolk Recovery Service - Lowestoft</v>
      </c>
      <c r="L843" s="9" t="str">
        <f>AgencyPickList!C843</f>
        <v>G05B</v>
      </c>
      <c r="M843" s="9" t="str">
        <f>AgencyPickList!D843</f>
        <v>Essex</v>
      </c>
      <c r="N843" s="9" t="str">
        <f>AgencyPickList!E843</f>
        <v>Q</v>
      </c>
      <c r="O843" s="9" t="str">
        <f t="shared" si="13"/>
        <v>Q1735 : Suffolk Recovery Service - Lowestoft</v>
      </c>
    </row>
    <row r="844" spans="2:15" x14ac:dyDescent="0.35">
      <c r="B844" s="10" t="e">
        <v>#N/A</v>
      </c>
      <c r="G844"/>
      <c r="J844" s="9" t="str">
        <f>AgencyPickList!A844</f>
        <v>Q1739</v>
      </c>
      <c r="K844" s="9" t="str">
        <f>AgencyPickList!B844</f>
        <v>Central Bedfordshire Integrated Drug and Alcohol Service</v>
      </c>
      <c r="L844" s="9" t="str">
        <f>AgencyPickList!C844</f>
        <v>G05B</v>
      </c>
      <c r="M844" s="9" t="str">
        <f>AgencyPickList!D844</f>
        <v>Essex</v>
      </c>
      <c r="N844" s="9" t="str">
        <f>AgencyPickList!E844</f>
        <v>Q</v>
      </c>
      <c r="O844" s="9" t="str">
        <f t="shared" si="13"/>
        <v>Q1739 : Central Bedfordshire Integrated Drug and Alcohol Service</v>
      </c>
    </row>
    <row r="845" spans="2:15" x14ac:dyDescent="0.35">
      <c r="B845" s="10" t="e">
        <v>#N/A</v>
      </c>
      <c r="G845"/>
      <c r="J845" s="9" t="str">
        <f>AgencyPickList!A845</f>
        <v>Q1747</v>
      </c>
      <c r="K845" s="9" t="str">
        <f>AgencyPickList!B845</f>
        <v>Inclusion Visions</v>
      </c>
      <c r="L845" s="9" t="str">
        <f>AgencyPickList!C845</f>
        <v>G05B</v>
      </c>
      <c r="M845" s="9" t="str">
        <f>AgencyPickList!D845</f>
        <v>Essex</v>
      </c>
      <c r="N845" s="9" t="str">
        <f>AgencyPickList!E845</f>
        <v>Q</v>
      </c>
      <c r="O845" s="9" t="str">
        <f t="shared" si="13"/>
        <v>Q1747 : Inclusion Visions</v>
      </c>
    </row>
    <row r="846" spans="2:15" x14ac:dyDescent="0.35">
      <c r="B846" s="10" t="e">
        <v>#N/A</v>
      </c>
      <c r="G846"/>
      <c r="J846" s="9" t="str">
        <f>AgencyPickList!A846</f>
        <v>Q1749</v>
      </c>
      <c r="K846" s="9" t="str">
        <f>AgencyPickList!B846</f>
        <v>Community Recovery Essex</v>
      </c>
      <c r="L846" s="9" t="str">
        <f>AgencyPickList!C846</f>
        <v>G05B</v>
      </c>
      <c r="M846" s="9" t="str">
        <f>AgencyPickList!D846</f>
        <v>Essex</v>
      </c>
      <c r="N846" s="9" t="str">
        <f>AgencyPickList!E846</f>
        <v>Q</v>
      </c>
      <c r="O846" s="9" t="str">
        <f t="shared" si="13"/>
        <v>Q1749 : Community Recovery Essex</v>
      </c>
    </row>
    <row r="847" spans="2:15" x14ac:dyDescent="0.35">
      <c r="B847" s="10" t="e">
        <v>#N/A</v>
      </c>
      <c r="G847"/>
      <c r="J847" s="9" t="str">
        <f>AgencyPickList!A847</f>
        <v>Q1752</v>
      </c>
      <c r="K847" s="9" t="str">
        <f>AgencyPickList!B847</f>
        <v>Community Recovery Essex: Psychosocial Intervention Service (SIS)</v>
      </c>
      <c r="L847" s="9" t="str">
        <f>AgencyPickList!C847</f>
        <v>G05B</v>
      </c>
      <c r="M847" s="9" t="str">
        <f>AgencyPickList!D847</f>
        <v>Essex</v>
      </c>
      <c r="N847" s="9" t="str">
        <f>AgencyPickList!E847</f>
        <v>Q</v>
      </c>
      <c r="O847" s="9" t="str">
        <f t="shared" si="13"/>
        <v>Q1752 : Community Recovery Essex: Psychosocial Intervention Service (SIS)</v>
      </c>
    </row>
    <row r="848" spans="2:15" x14ac:dyDescent="0.35">
      <c r="B848" s="10" t="e">
        <v>#N/A</v>
      </c>
      <c r="G848"/>
      <c r="J848" s="9" t="str">
        <f>AgencyPickList!A848</f>
        <v>Q1753</v>
      </c>
      <c r="K848" s="9" t="str">
        <f>AgencyPickList!B848</f>
        <v>Children's Society</v>
      </c>
      <c r="L848" s="9" t="str">
        <f>AgencyPickList!C848</f>
        <v>G05B</v>
      </c>
      <c r="M848" s="9" t="str">
        <f>AgencyPickList!D848</f>
        <v>Essex</v>
      </c>
      <c r="N848" s="9" t="str">
        <f>AgencyPickList!E848</f>
        <v>Q</v>
      </c>
      <c r="O848" s="9" t="str">
        <f t="shared" si="13"/>
        <v>Q1753 : Children's Society</v>
      </c>
    </row>
    <row r="849" spans="2:15" x14ac:dyDescent="0.35">
      <c r="B849" s="10" t="e">
        <v>#N/A</v>
      </c>
      <c r="G849"/>
      <c r="J849" s="9" t="str">
        <f>AgencyPickList!A849</f>
        <v>Q1757</v>
      </c>
      <c r="K849" s="9" t="str">
        <f>AgencyPickList!B849</f>
        <v>Phoenix Futures - Essex ARC (Alcohol Recovery Community)</v>
      </c>
      <c r="L849" s="9" t="str">
        <f>AgencyPickList!C849</f>
        <v>G05B</v>
      </c>
      <c r="M849" s="9" t="str">
        <f>AgencyPickList!D849</f>
        <v>Essex</v>
      </c>
      <c r="N849" s="9" t="str">
        <f>AgencyPickList!E849</f>
        <v>Q</v>
      </c>
      <c r="O849" s="9" t="str">
        <f t="shared" si="13"/>
        <v>Q1757 : Phoenix Futures - Essex ARC (Alcohol Recovery Community)</v>
      </c>
    </row>
    <row r="850" spans="2:15" x14ac:dyDescent="0.35">
      <c r="B850" s="10" t="e">
        <v>#N/A</v>
      </c>
      <c r="G850"/>
      <c r="J850" s="9" t="str">
        <f>AgencyPickList!A850</f>
        <v>Q1758</v>
      </c>
      <c r="K850" s="9" t="str">
        <f>AgencyPickList!B850</f>
        <v>Addiction Recovery Community MK</v>
      </c>
      <c r="L850" s="9" t="str">
        <f>AgencyPickList!C850</f>
        <v>G05B</v>
      </c>
      <c r="M850" s="9" t="str">
        <f>AgencyPickList!D850</f>
        <v>Essex</v>
      </c>
      <c r="N850" s="9" t="str">
        <f>AgencyPickList!E850</f>
        <v>Q</v>
      </c>
      <c r="O850" s="9" t="str">
        <f t="shared" si="13"/>
        <v>Q1758 : Addiction Recovery Community MK</v>
      </c>
    </row>
    <row r="851" spans="2:15" x14ac:dyDescent="0.35">
      <c r="B851" s="10" t="e">
        <v>#N/A</v>
      </c>
      <c r="G851"/>
      <c r="J851" s="9" t="str">
        <f>AgencyPickList!A851</f>
        <v>Q1760</v>
      </c>
      <c r="K851" s="9" t="str">
        <f>AgencyPickList!B851</f>
        <v>The Forward Trust (Southend Adult)</v>
      </c>
      <c r="L851" s="9" t="str">
        <f>AgencyPickList!C851</f>
        <v>G05B</v>
      </c>
      <c r="M851" s="9" t="str">
        <f>AgencyPickList!D851</f>
        <v>Essex</v>
      </c>
      <c r="N851" s="9" t="str">
        <f>AgencyPickList!E851</f>
        <v>Q</v>
      </c>
      <c r="O851" s="9" t="str">
        <f t="shared" si="13"/>
        <v>Q1760 : The Forward Trust (Southend Adult)</v>
      </c>
    </row>
    <row r="852" spans="2:15" x14ac:dyDescent="0.35">
      <c r="B852" s="10" t="e">
        <v>#N/A</v>
      </c>
      <c r="G852"/>
      <c r="J852" s="9" t="str">
        <f>AgencyPickList!A852</f>
        <v>Q1762</v>
      </c>
      <c r="K852" s="9" t="str">
        <f>AgencyPickList!B852</f>
        <v>Essex STaRS Inpatient Detox (Regional Consortia)</v>
      </c>
      <c r="L852" s="9" t="str">
        <f>AgencyPickList!C852</f>
        <v>G05B</v>
      </c>
      <c r="M852" s="9" t="str">
        <f>AgencyPickList!D852</f>
        <v>Essex</v>
      </c>
      <c r="N852" s="9" t="str">
        <f>AgencyPickList!E852</f>
        <v>Q</v>
      </c>
      <c r="O852" s="9" t="str">
        <f t="shared" si="13"/>
        <v>Q1762 : Essex STaRS Inpatient Detox (Regional Consortia)</v>
      </c>
    </row>
    <row r="853" spans="2:15" x14ac:dyDescent="0.35">
      <c r="B853" s="10" t="e">
        <v>#N/A</v>
      </c>
      <c r="G853"/>
      <c r="J853" s="9" t="str">
        <f>AgencyPickList!A853</f>
        <v>SB317</v>
      </c>
      <c r="K853" s="9" t="str">
        <f>AgencyPickList!B853</f>
        <v>StreetScene Bournemouth</v>
      </c>
      <c r="L853" s="9" t="str">
        <f>AgencyPickList!C853</f>
        <v>G05B</v>
      </c>
      <c r="M853" s="9" t="str">
        <f>AgencyPickList!D853</f>
        <v>Essex</v>
      </c>
      <c r="N853" s="9" t="str">
        <f>AgencyPickList!E853</f>
        <v>S</v>
      </c>
      <c r="O853" s="9" t="str">
        <f t="shared" si="13"/>
        <v>SB317 : StreetScene Bournemouth</v>
      </c>
    </row>
    <row r="854" spans="2:15" x14ac:dyDescent="0.35">
      <c r="B854" s="10" t="e">
        <v>#N/A</v>
      </c>
      <c r="G854"/>
      <c r="J854" s="9" t="str">
        <f>AgencyPickList!A854</f>
        <v>SD208</v>
      </c>
      <c r="K854" s="9" t="str">
        <f>AgencyPickList!B854</f>
        <v>We Are With You Cornwall Adults</v>
      </c>
      <c r="L854" s="9" t="str">
        <f>AgencyPickList!C854</f>
        <v>G05B</v>
      </c>
      <c r="M854" s="9" t="str">
        <f>AgencyPickList!D854</f>
        <v>Essex</v>
      </c>
      <c r="N854" s="9" t="str">
        <f>AgencyPickList!E854</f>
        <v>S</v>
      </c>
      <c r="O854" s="9" t="str">
        <f t="shared" si="13"/>
        <v>SD208 : We Are With You Cornwall Adults</v>
      </c>
    </row>
    <row r="855" spans="2:15" x14ac:dyDescent="0.35">
      <c r="B855" s="10" t="e">
        <v>#N/A</v>
      </c>
      <c r="G855"/>
      <c r="J855" s="9" t="str">
        <f>AgencyPickList!A855</f>
        <v>SD303</v>
      </c>
      <c r="K855" s="9" t="str">
        <f>AgencyPickList!B855</f>
        <v>BOSENCE FARM COMMUNITY LTD</v>
      </c>
      <c r="L855" s="9" t="str">
        <f>AgencyPickList!C855</f>
        <v>G05B</v>
      </c>
      <c r="M855" s="9" t="str">
        <f>AgencyPickList!D855</f>
        <v>Essex</v>
      </c>
      <c r="N855" s="9" t="str">
        <f>AgencyPickList!E855</f>
        <v>S</v>
      </c>
      <c r="O855" s="9" t="str">
        <f t="shared" si="13"/>
        <v>SD303 : BOSENCE FARM COMMUNITY LTD</v>
      </c>
    </row>
    <row r="856" spans="2:15" x14ac:dyDescent="0.35">
      <c r="B856" s="10" t="e">
        <v>#N/A</v>
      </c>
      <c r="G856"/>
      <c r="J856" s="9" t="str">
        <f>AgencyPickList!A856</f>
        <v>SG309</v>
      </c>
      <c r="K856" s="9" t="str">
        <f>AgencyPickList!B856</f>
        <v>THE NELSON TRUST</v>
      </c>
      <c r="L856" s="9" t="str">
        <f>AgencyPickList!C856</f>
        <v>G05B</v>
      </c>
      <c r="M856" s="9" t="str">
        <f>AgencyPickList!D856</f>
        <v>Essex</v>
      </c>
      <c r="N856" s="9" t="str">
        <f>AgencyPickList!E856</f>
        <v>S</v>
      </c>
      <c r="O856" s="9" t="str">
        <f t="shared" si="13"/>
        <v>SG309 : THE NELSON TRUST</v>
      </c>
    </row>
    <row r="857" spans="2:15" x14ac:dyDescent="0.35">
      <c r="B857" s="10" t="e">
        <v>#N/A</v>
      </c>
      <c r="G857"/>
      <c r="J857" s="9" t="str">
        <f>AgencyPickList!A857</f>
        <v>SJ302</v>
      </c>
      <c r="K857" s="9" t="str">
        <f>AgencyPickList!B857</f>
        <v>BROADWAY LODGE</v>
      </c>
      <c r="L857" s="9" t="str">
        <f>AgencyPickList!C857</f>
        <v>G05B</v>
      </c>
      <c r="M857" s="9" t="str">
        <f>AgencyPickList!D857</f>
        <v>Essex</v>
      </c>
      <c r="N857" s="9" t="str">
        <f>AgencyPickList!E857</f>
        <v>S</v>
      </c>
      <c r="O857" s="9" t="str">
        <f t="shared" si="13"/>
        <v>SJ302 : BROADWAY LODGE</v>
      </c>
    </row>
    <row r="858" spans="2:15" x14ac:dyDescent="0.35">
      <c r="B858" s="10" t="e">
        <v>#N/A</v>
      </c>
      <c r="G858"/>
      <c r="J858" s="9" t="str">
        <f>AgencyPickList!A858</f>
        <v>SJ308</v>
      </c>
      <c r="K858" s="9" t="str">
        <f>AgencyPickList!B858</f>
        <v>Sefton Park</v>
      </c>
      <c r="L858" s="9" t="str">
        <f>AgencyPickList!C858</f>
        <v>G05B</v>
      </c>
      <c r="M858" s="9" t="str">
        <f>AgencyPickList!D858</f>
        <v>Essex</v>
      </c>
      <c r="N858" s="9" t="str">
        <f>AgencyPickList!E858</f>
        <v>S</v>
      </c>
      <c r="O858" s="9" t="str">
        <f t="shared" si="13"/>
        <v>SJ308 : Sefton Park</v>
      </c>
    </row>
    <row r="859" spans="2:15" x14ac:dyDescent="0.35">
      <c r="B859" s="10" t="e">
        <v>#N/A</v>
      </c>
      <c r="G859"/>
      <c r="J859" s="9" t="str">
        <f>AgencyPickList!A859</f>
        <v>SO203</v>
      </c>
      <c r="K859" s="9" t="str">
        <f>AgencyPickList!B859</f>
        <v>Forward Trust - Clouds House</v>
      </c>
      <c r="L859" s="9" t="str">
        <f>AgencyPickList!C859</f>
        <v>G05B</v>
      </c>
      <c r="M859" s="9" t="str">
        <f>AgencyPickList!D859</f>
        <v>Essex</v>
      </c>
      <c r="N859" s="9" t="str">
        <f>AgencyPickList!E859</f>
        <v>S</v>
      </c>
      <c r="O859" s="9" t="str">
        <f t="shared" si="13"/>
        <v>SO203 : Forward Trust - Clouds House</v>
      </c>
    </row>
    <row r="860" spans="2:15" x14ac:dyDescent="0.35">
      <c r="B860" s="10" t="e">
        <v>#N/A</v>
      </c>
      <c r="G860"/>
      <c r="J860" s="9" t="str">
        <f>AgencyPickList!A860</f>
        <v>T1219</v>
      </c>
      <c r="K860" s="9" t="str">
        <f>AgencyPickList!B860</f>
        <v>Turning Point Leicester Adult</v>
      </c>
      <c r="L860" s="9" t="str">
        <f>AgencyPickList!C860</f>
        <v>G05B</v>
      </c>
      <c r="M860" s="9" t="str">
        <f>AgencyPickList!D860</f>
        <v>Essex</v>
      </c>
      <c r="N860" s="9" t="str">
        <f>AgencyPickList!E860</f>
        <v>T</v>
      </c>
      <c r="O860" s="9" t="str">
        <f t="shared" si="13"/>
        <v>T1219 : Turning Point Leicester Adult</v>
      </c>
    </row>
    <row r="861" spans="2:15" x14ac:dyDescent="0.35">
      <c r="B861" s="10" t="e">
        <v>#N/A</v>
      </c>
      <c r="G861"/>
      <c r="J861" s="9" t="str">
        <f>AgencyPickList!A861</f>
        <v>T1224</v>
      </c>
      <c r="K861" s="9" t="str">
        <f>AgencyPickList!B861</f>
        <v>New Oakwood Lodge - Derby Rehab (Phoenix Futures)</v>
      </c>
      <c r="L861" s="9" t="str">
        <f>AgencyPickList!C861</f>
        <v>G05B</v>
      </c>
      <c r="M861" s="9" t="str">
        <f>AgencyPickList!D861</f>
        <v>Essex</v>
      </c>
      <c r="N861" s="9" t="str">
        <f>AgencyPickList!E861</f>
        <v>T</v>
      </c>
      <c r="O861" s="9" t="str">
        <f t="shared" si="13"/>
        <v>T1224 : New Oakwood Lodge - Derby Rehab (Phoenix Futures)</v>
      </c>
    </row>
    <row r="862" spans="2:15" x14ac:dyDescent="0.35">
      <c r="B862" s="10" t="e">
        <v>#N/A</v>
      </c>
      <c r="G862"/>
      <c r="J862" s="9" t="str">
        <f>AgencyPickList!A862</f>
        <v>T1225</v>
      </c>
      <c r="K862" s="9" t="str">
        <f>AgencyPickList!B862</f>
        <v>Substance to Solution (North Northants)</v>
      </c>
      <c r="L862" s="9" t="str">
        <f>AgencyPickList!C862</f>
        <v>G05B</v>
      </c>
      <c r="M862" s="9" t="str">
        <f>AgencyPickList!D862</f>
        <v>Essex</v>
      </c>
      <c r="N862" s="9" t="str">
        <f>AgencyPickList!E862</f>
        <v>T</v>
      </c>
      <c r="O862" s="9" t="str">
        <f t="shared" si="13"/>
        <v>T1225 : Substance to Solution (North Northants)</v>
      </c>
    </row>
    <row r="863" spans="2:15" x14ac:dyDescent="0.35">
      <c r="B863" s="10" t="e">
        <v>#N/A</v>
      </c>
      <c r="G863"/>
      <c r="J863" s="9" t="str">
        <f>AgencyPickList!A863</f>
        <v>N0934</v>
      </c>
      <c r="K863" s="9" t="str">
        <f>AgencyPickList!B863</f>
        <v>Oaktrees (The Cyrenians)</v>
      </c>
      <c r="L863" s="9" t="str">
        <f>AgencyPickList!C863</f>
        <v>A09B</v>
      </c>
      <c r="M863" s="9" t="str">
        <f>AgencyPickList!D863</f>
        <v>Gateshead</v>
      </c>
      <c r="N863" s="9" t="str">
        <f>AgencyPickList!E863</f>
        <v>N</v>
      </c>
      <c r="O863" s="9" t="str">
        <f t="shared" si="13"/>
        <v>N0934 : Oaktrees (The Cyrenians)</v>
      </c>
    </row>
    <row r="864" spans="2:15" x14ac:dyDescent="0.35">
      <c r="B864" s="10" t="e">
        <v>#N/A</v>
      </c>
      <c r="G864"/>
      <c r="J864" s="9" t="str">
        <f>AgencyPickList!A864</f>
        <v>N0988</v>
      </c>
      <c r="K864" s="9" t="str">
        <f>AgencyPickList!B864</f>
        <v>CGL Gateshead Recovery Partnership</v>
      </c>
      <c r="L864" s="9" t="str">
        <f>AgencyPickList!C864</f>
        <v>A09B</v>
      </c>
      <c r="M864" s="9" t="str">
        <f>AgencyPickList!D864</f>
        <v>Gateshead</v>
      </c>
      <c r="N864" s="9" t="str">
        <f>AgencyPickList!E864</f>
        <v>N</v>
      </c>
      <c r="O864" s="9" t="str">
        <f t="shared" si="13"/>
        <v>N0988 : CGL Gateshead Recovery Partnership</v>
      </c>
    </row>
    <row r="865" spans="2:15" x14ac:dyDescent="0.35">
      <c r="B865" s="10" t="e">
        <v>#N/A</v>
      </c>
      <c r="G865"/>
      <c r="J865" s="9" t="str">
        <f>AgencyPickList!A865</f>
        <v>N0989</v>
      </c>
      <c r="K865" s="9" t="str">
        <f>AgencyPickList!B865</f>
        <v>Platform YP Gateshead (Humankind) (deactive)</v>
      </c>
      <c r="L865" s="9" t="str">
        <f>AgencyPickList!C865</f>
        <v>A09B</v>
      </c>
      <c r="M865" s="9" t="str">
        <f>AgencyPickList!D865</f>
        <v>Gateshead</v>
      </c>
      <c r="N865" s="9" t="str">
        <f>AgencyPickList!E865</f>
        <v>N</v>
      </c>
      <c r="O865" s="9" t="str">
        <f t="shared" si="13"/>
        <v>N0989 : Platform YP Gateshead (Humankind) (deactive)</v>
      </c>
    </row>
    <row r="866" spans="2:15" x14ac:dyDescent="0.35">
      <c r="B866" s="10" t="e">
        <v>#N/A</v>
      </c>
      <c r="G866"/>
      <c r="J866" s="9" t="str">
        <f>AgencyPickList!A866</f>
        <v>N1005</v>
      </c>
      <c r="K866" s="9" t="str">
        <f>AgencyPickList!B866</f>
        <v>Sunderland Integrated Substance Misuse Service</v>
      </c>
      <c r="L866" s="9" t="str">
        <f>AgencyPickList!C866</f>
        <v>A09B</v>
      </c>
      <c r="M866" s="9" t="str">
        <f>AgencyPickList!D866</f>
        <v>Gateshead</v>
      </c>
      <c r="N866" s="9" t="str">
        <f>AgencyPickList!E866</f>
        <v>N</v>
      </c>
      <c r="O866" s="9" t="str">
        <f t="shared" si="13"/>
        <v>N1005 : Sunderland Integrated Substance Misuse Service</v>
      </c>
    </row>
    <row r="867" spans="2:15" x14ac:dyDescent="0.35">
      <c r="B867" s="10" t="e">
        <v>#N/A</v>
      </c>
      <c r="G867"/>
      <c r="J867" s="9" t="str">
        <f>AgencyPickList!A867</f>
        <v>N1010</v>
      </c>
      <c r="K867" s="9" t="str">
        <f>AgencyPickList!B867</f>
        <v>County Durham Drug and Alcohol Adult Recovery Service</v>
      </c>
      <c r="L867" s="9" t="str">
        <f>AgencyPickList!C867</f>
        <v>A09B</v>
      </c>
      <c r="M867" s="9" t="str">
        <f>AgencyPickList!D867</f>
        <v>Gateshead</v>
      </c>
      <c r="N867" s="9" t="str">
        <f>AgencyPickList!E867</f>
        <v>N</v>
      </c>
      <c r="O867" s="9" t="str">
        <f t="shared" si="13"/>
        <v>N1010 : County Durham Drug and Alcohol Adult Recovery Service</v>
      </c>
    </row>
    <row r="868" spans="2:15" x14ac:dyDescent="0.35">
      <c r="B868" s="10" t="e">
        <v>#N/A</v>
      </c>
      <c r="G868"/>
      <c r="J868" s="9" t="str">
        <f>AgencyPickList!A868</f>
        <v>N1014</v>
      </c>
      <c r="K868" s="9" t="str">
        <f>AgencyPickList!B868</f>
        <v>South Tyneside Substance Misuse Service (Humankind)</v>
      </c>
      <c r="L868" s="9" t="str">
        <f>AgencyPickList!C868</f>
        <v>A09B</v>
      </c>
      <c r="M868" s="9" t="str">
        <f>AgencyPickList!D868</f>
        <v>Gateshead</v>
      </c>
      <c r="N868" s="9" t="str">
        <f>AgencyPickList!E868</f>
        <v>N</v>
      </c>
      <c r="O868" s="9" t="str">
        <f t="shared" si="13"/>
        <v>N1014 : South Tyneside Substance Misuse Service (Humankind)</v>
      </c>
    </row>
    <row r="869" spans="2:15" x14ac:dyDescent="0.35">
      <c r="B869" s="10" t="e">
        <v>#N/A</v>
      </c>
      <c r="G869"/>
      <c r="J869" s="9" t="str">
        <f>AgencyPickList!A869</f>
        <v>N1016</v>
      </c>
      <c r="K869" s="9" t="str">
        <f>AgencyPickList!B869</f>
        <v>Newcastle Treatment and Recovery - Adult</v>
      </c>
      <c r="L869" s="9" t="str">
        <f>AgencyPickList!C869</f>
        <v>A09B</v>
      </c>
      <c r="M869" s="9" t="str">
        <f>AgencyPickList!D869</f>
        <v>Gateshead</v>
      </c>
      <c r="N869" s="9" t="str">
        <f>AgencyPickList!E869</f>
        <v>N</v>
      </c>
      <c r="O869" s="9" t="str">
        <f t="shared" si="13"/>
        <v>N1016 : Newcastle Treatment and Recovery - Adult</v>
      </c>
    </row>
    <row r="870" spans="2:15" x14ac:dyDescent="0.35">
      <c r="B870" s="10" t="e">
        <v>#N/A</v>
      </c>
      <c r="G870"/>
      <c r="J870" s="9" t="str">
        <f>AgencyPickList!A870</f>
        <v>N1019</v>
      </c>
      <c r="K870" s="9" t="str">
        <f>AgencyPickList!B870</f>
        <v>Newcastle Treatment and Recovery - DRR</v>
      </c>
      <c r="L870" s="9" t="str">
        <f>AgencyPickList!C870</f>
        <v>A09B</v>
      </c>
      <c r="M870" s="9" t="str">
        <f>AgencyPickList!D870</f>
        <v>Gateshead</v>
      </c>
      <c r="N870" s="9" t="str">
        <f>AgencyPickList!E870</f>
        <v>N</v>
      </c>
      <c r="O870" s="9" t="str">
        <f t="shared" si="13"/>
        <v>N1019 : Newcastle Treatment and Recovery - DRR</v>
      </c>
    </row>
    <row r="871" spans="2:15" x14ac:dyDescent="0.35">
      <c r="B871" s="10" t="e">
        <v>#N/A</v>
      </c>
      <c r="G871"/>
      <c r="J871" s="9" t="str">
        <f>AgencyPickList!A871</f>
        <v>N1028</v>
      </c>
      <c r="K871" s="9" t="str">
        <f>AgencyPickList!B871</f>
        <v>CGL Wear Recovery Sunderland</v>
      </c>
      <c r="L871" s="9" t="str">
        <f>AgencyPickList!C871</f>
        <v>A09B</v>
      </c>
      <c r="M871" s="9" t="str">
        <f>AgencyPickList!D871</f>
        <v>Gateshead</v>
      </c>
      <c r="N871" s="9" t="str">
        <f>AgencyPickList!E871</f>
        <v>N</v>
      </c>
      <c r="O871" s="9" t="str">
        <f t="shared" si="13"/>
        <v>N1028 : CGL Wear Recovery Sunderland</v>
      </c>
    </row>
    <row r="872" spans="2:15" x14ac:dyDescent="0.35">
      <c r="B872" s="10" t="e">
        <v>#N/A</v>
      </c>
      <c r="G872"/>
      <c r="J872" s="9" t="str">
        <f>AgencyPickList!A872</f>
        <v>Q1733</v>
      </c>
      <c r="K872" s="9" t="str">
        <f>AgencyPickList!B872</f>
        <v>Suffolk Recovery Service - Bury St Edmunds</v>
      </c>
      <c r="L872" s="9" t="str">
        <f>AgencyPickList!C872</f>
        <v>A09B</v>
      </c>
      <c r="M872" s="9" t="str">
        <f>AgencyPickList!D872</f>
        <v>Gateshead</v>
      </c>
      <c r="N872" s="9" t="str">
        <f>AgencyPickList!E872</f>
        <v>Q</v>
      </c>
      <c r="O872" s="9" t="str">
        <f t="shared" si="13"/>
        <v>Q1733 : Suffolk Recovery Service - Bury St Edmunds</v>
      </c>
    </row>
    <row r="873" spans="2:15" x14ac:dyDescent="0.35">
      <c r="B873" s="10" t="e">
        <v>#N/A</v>
      </c>
      <c r="G873"/>
      <c r="J873" s="9" t="str">
        <f>AgencyPickList!A873</f>
        <v>SJ302</v>
      </c>
      <c r="K873" s="9" t="str">
        <f>AgencyPickList!B873</f>
        <v>BROADWAY LODGE</v>
      </c>
      <c r="L873" s="9" t="str">
        <f>AgencyPickList!C873</f>
        <v>A09B</v>
      </c>
      <c r="M873" s="9" t="str">
        <f>AgencyPickList!D873</f>
        <v>Gateshead</v>
      </c>
      <c r="N873" s="9" t="str">
        <f>AgencyPickList!E873</f>
        <v>S</v>
      </c>
      <c r="O873" s="9" t="str">
        <f t="shared" si="13"/>
        <v>SJ302 : BROADWAY LODGE</v>
      </c>
    </row>
    <row r="874" spans="2:15" x14ac:dyDescent="0.35">
      <c r="B874" s="10" t="e">
        <v>#N/A</v>
      </c>
      <c r="G874"/>
      <c r="J874" s="9" t="str">
        <f>AgencyPickList!A874</f>
        <v>W0444</v>
      </c>
      <c r="K874" s="9" t="str">
        <f>AgencyPickList!B874</f>
        <v>Turning Point Smithfield Detox</v>
      </c>
      <c r="L874" s="9" t="str">
        <f>AgencyPickList!C874</f>
        <v>A09B</v>
      </c>
      <c r="M874" s="9" t="str">
        <f>AgencyPickList!D874</f>
        <v>Gateshead</v>
      </c>
      <c r="N874" s="9" t="str">
        <f>AgencyPickList!E874</f>
        <v>W</v>
      </c>
      <c r="O874" s="9" t="str">
        <f t="shared" si="13"/>
        <v>W0444 : Turning Point Smithfield Detox</v>
      </c>
    </row>
    <row r="875" spans="2:15" x14ac:dyDescent="0.35">
      <c r="B875" s="10" t="e">
        <v>#N/A</v>
      </c>
      <c r="G875"/>
      <c r="J875" s="9" t="str">
        <f>AgencyPickList!A875</f>
        <v>M0309</v>
      </c>
      <c r="K875" s="9" t="str">
        <f>AgencyPickList!B875</f>
        <v>Cyngor Alcohol Information Service (CAIS)</v>
      </c>
      <c r="L875" s="9" t="str">
        <f>AgencyPickList!C875</f>
        <v>K14B</v>
      </c>
      <c r="M875" s="9" t="str">
        <f>AgencyPickList!D875</f>
        <v>Gloucestershire</v>
      </c>
      <c r="N875" s="9" t="str">
        <f>AgencyPickList!E875</f>
        <v>W</v>
      </c>
      <c r="O875" s="9" t="str">
        <f t="shared" si="13"/>
        <v>M0309 : Cyngor Alcohol Information Service (CAIS)</v>
      </c>
    </row>
    <row r="876" spans="2:15" x14ac:dyDescent="0.35">
      <c r="B876" s="10" t="e">
        <v>#N/A</v>
      </c>
      <c r="G876"/>
      <c r="J876" s="9" t="str">
        <f>AgencyPickList!A876</f>
        <v>N1010</v>
      </c>
      <c r="K876" s="9" t="str">
        <f>AgencyPickList!B876</f>
        <v>County Durham Drug and Alcohol Adult Recovery Service</v>
      </c>
      <c r="L876" s="9" t="str">
        <f>AgencyPickList!C876</f>
        <v>K14B</v>
      </c>
      <c r="M876" s="9" t="str">
        <f>AgencyPickList!D876</f>
        <v>Gloucestershire</v>
      </c>
      <c r="N876" s="9" t="str">
        <f>AgencyPickList!E876</f>
        <v>N</v>
      </c>
      <c r="O876" s="9" t="str">
        <f t="shared" si="13"/>
        <v>N1010 : County Durham Drug and Alcohol Adult Recovery Service</v>
      </c>
    </row>
    <row r="877" spans="2:15" x14ac:dyDescent="0.35">
      <c r="B877" s="10" t="e">
        <v>#N/A</v>
      </c>
      <c r="G877"/>
      <c r="J877" s="9" t="str">
        <f>AgencyPickList!A877</f>
        <v>P1076</v>
      </c>
      <c r="K877" s="9" t="str">
        <f>AgencyPickList!B877</f>
        <v>Oxfordshire Roads to Recovery</v>
      </c>
      <c r="L877" s="9" t="str">
        <f>AgencyPickList!C877</f>
        <v>K14B</v>
      </c>
      <c r="M877" s="9" t="str">
        <f>AgencyPickList!D877</f>
        <v>Gloucestershire</v>
      </c>
      <c r="N877" s="9" t="str">
        <f>AgencyPickList!E877</f>
        <v>P</v>
      </c>
      <c r="O877" s="9" t="str">
        <f t="shared" si="13"/>
        <v>P1076 : Oxfordshire Roads to Recovery</v>
      </c>
    </row>
    <row r="878" spans="2:15" x14ac:dyDescent="0.35">
      <c r="B878" s="10" t="e">
        <v>#N/A</v>
      </c>
      <c r="G878"/>
      <c r="J878" s="9" t="str">
        <f>AgencyPickList!A878</f>
        <v>P1116</v>
      </c>
      <c r="K878" s="9" t="str">
        <f>AgencyPickList!B878</f>
        <v>Cranstoun Wokingham Adults</v>
      </c>
      <c r="L878" s="9" t="str">
        <f>AgencyPickList!C878</f>
        <v>K14B</v>
      </c>
      <c r="M878" s="9" t="str">
        <f>AgencyPickList!D878</f>
        <v>Gloucestershire</v>
      </c>
      <c r="N878" s="9" t="str">
        <f>AgencyPickList!E878</f>
        <v>P</v>
      </c>
      <c r="O878" s="9" t="str">
        <f t="shared" si="13"/>
        <v>P1116 : Cranstoun Wokingham Adults</v>
      </c>
    </row>
    <row r="879" spans="2:15" x14ac:dyDescent="0.35">
      <c r="B879" s="10" t="e">
        <v>#N/A</v>
      </c>
      <c r="G879"/>
      <c r="J879" s="9" t="str">
        <f>AgencyPickList!A879</f>
        <v>Q1647</v>
      </c>
      <c r="K879" s="9" t="str">
        <f>AgencyPickList!B879</f>
        <v>Via - Passmores House</v>
      </c>
      <c r="L879" s="9" t="str">
        <f>AgencyPickList!C879</f>
        <v>K14B</v>
      </c>
      <c r="M879" s="9" t="str">
        <f>AgencyPickList!D879</f>
        <v>Gloucestershire</v>
      </c>
      <c r="N879" s="9" t="str">
        <f>AgencyPickList!E879</f>
        <v>Q</v>
      </c>
      <c r="O879" s="9" t="str">
        <f t="shared" si="13"/>
        <v>Q1647 : Via - Passmores House</v>
      </c>
    </row>
    <row r="880" spans="2:15" x14ac:dyDescent="0.35">
      <c r="B880" s="10" t="e">
        <v>#N/A</v>
      </c>
      <c r="G880"/>
      <c r="J880" s="9" t="str">
        <f>AgencyPickList!A880</f>
        <v>Q1740</v>
      </c>
      <c r="K880" s="9" t="str">
        <f>AgencyPickList!B880</f>
        <v>Bedford Borough Integrated Drug and Alcohol Service</v>
      </c>
      <c r="L880" s="9" t="str">
        <f>AgencyPickList!C880</f>
        <v>K14B</v>
      </c>
      <c r="M880" s="9" t="str">
        <f>AgencyPickList!D880</f>
        <v>Gloucestershire</v>
      </c>
      <c r="N880" s="9" t="str">
        <f>AgencyPickList!E880</f>
        <v>Q</v>
      </c>
      <c r="O880" s="9" t="str">
        <f t="shared" si="13"/>
        <v>Q1740 : Bedford Borough Integrated Drug and Alcohol Service</v>
      </c>
    </row>
    <row r="881" spans="2:15" x14ac:dyDescent="0.35">
      <c r="B881" s="10" t="e">
        <v>#N/A</v>
      </c>
      <c r="G881"/>
      <c r="J881" s="9" t="str">
        <f>AgencyPickList!A881</f>
        <v>R0487</v>
      </c>
      <c r="K881" s="9" t="str">
        <f>AgencyPickList!B881</f>
        <v>CGL Birmingham ROR - Park House</v>
      </c>
      <c r="L881" s="9" t="str">
        <f>AgencyPickList!C881</f>
        <v>K14B</v>
      </c>
      <c r="M881" s="9" t="str">
        <f>AgencyPickList!D881</f>
        <v>Gloucestershire</v>
      </c>
      <c r="N881" s="9" t="str">
        <f>AgencyPickList!E881</f>
        <v>R</v>
      </c>
      <c r="O881" s="9" t="str">
        <f t="shared" si="13"/>
        <v>R0487 : CGL Birmingham ROR - Park House</v>
      </c>
    </row>
    <row r="882" spans="2:15" x14ac:dyDescent="0.35">
      <c r="B882" s="10" t="e">
        <v>#N/A</v>
      </c>
      <c r="G882"/>
      <c r="J882" s="9" t="str">
        <f>AgencyPickList!A882</f>
        <v>R0488</v>
      </c>
      <c r="K882" s="9" t="str">
        <f>AgencyPickList!B882</f>
        <v>Worcestershire Recovery Partnership (Adult)</v>
      </c>
      <c r="L882" s="9" t="str">
        <f>AgencyPickList!C882</f>
        <v>K14B</v>
      </c>
      <c r="M882" s="9" t="str">
        <f>AgencyPickList!D882</f>
        <v>Gloucestershire</v>
      </c>
      <c r="N882" s="9" t="str">
        <f>AgencyPickList!E882</f>
        <v>R</v>
      </c>
      <c r="O882" s="9" t="str">
        <f t="shared" si="13"/>
        <v>R0488 : Worcestershire Recovery Partnership (Adult)</v>
      </c>
    </row>
    <row r="883" spans="2:15" x14ac:dyDescent="0.35">
      <c r="B883" s="10" t="e">
        <v>#N/A</v>
      </c>
      <c r="G883"/>
      <c r="J883" s="9" t="str">
        <f>AgencyPickList!A883</f>
        <v>R0506</v>
      </c>
      <c r="K883" s="9" t="str">
        <f>AgencyPickList!B883</f>
        <v>CGL Coventry</v>
      </c>
      <c r="L883" s="9" t="str">
        <f>AgencyPickList!C883</f>
        <v>K14B</v>
      </c>
      <c r="M883" s="9" t="str">
        <f>AgencyPickList!D883</f>
        <v>Gloucestershire</v>
      </c>
      <c r="N883" s="9" t="str">
        <f>AgencyPickList!E883</f>
        <v>R</v>
      </c>
      <c r="O883" s="9" t="str">
        <f t="shared" si="13"/>
        <v>R0506 : CGL Coventry</v>
      </c>
    </row>
    <row r="884" spans="2:15" x14ac:dyDescent="0.35">
      <c r="B884" s="10" t="e">
        <v>#N/A</v>
      </c>
      <c r="G884"/>
      <c r="J884" s="9" t="str">
        <f>AgencyPickList!A884</f>
        <v>R0514</v>
      </c>
      <c r="K884" s="9" t="str">
        <f>AgencyPickList!B884</f>
        <v>Turning Point Adult</v>
      </c>
      <c r="L884" s="9" t="str">
        <f>AgencyPickList!C884</f>
        <v>K14B</v>
      </c>
      <c r="M884" s="9" t="str">
        <f>AgencyPickList!D884</f>
        <v>Gloucestershire</v>
      </c>
      <c r="N884" s="9" t="str">
        <f>AgencyPickList!E884</f>
        <v>R</v>
      </c>
      <c r="O884" s="9" t="str">
        <f t="shared" si="13"/>
        <v>R0514 : Turning Point Adult</v>
      </c>
    </row>
    <row r="885" spans="2:15" x14ac:dyDescent="0.35">
      <c r="B885" s="10" t="e">
        <v>#N/A</v>
      </c>
      <c r="G885"/>
      <c r="J885" s="9" t="str">
        <f>AgencyPickList!A885</f>
        <v>SA206</v>
      </c>
      <c r="K885" s="9" t="str">
        <f>AgencyPickList!B885</f>
        <v>Developing Health &amp; Independence (BANES)</v>
      </c>
      <c r="L885" s="9" t="str">
        <f>AgencyPickList!C885</f>
        <v>K14B</v>
      </c>
      <c r="M885" s="9" t="str">
        <f>AgencyPickList!D885</f>
        <v>Gloucestershire</v>
      </c>
      <c r="N885" s="9" t="str">
        <f>AgencyPickList!E885</f>
        <v>S</v>
      </c>
      <c r="O885" s="9" t="str">
        <f t="shared" si="13"/>
        <v>SA206 : Developing Health &amp; Independence (BANES)</v>
      </c>
    </row>
    <row r="886" spans="2:15" x14ac:dyDescent="0.35">
      <c r="B886" s="10" t="e">
        <v>#N/A</v>
      </c>
      <c r="G886"/>
      <c r="J886" s="9" t="str">
        <f>AgencyPickList!A886</f>
        <v>SB317</v>
      </c>
      <c r="K886" s="9" t="str">
        <f>AgencyPickList!B886</f>
        <v>StreetScene Bournemouth</v>
      </c>
      <c r="L886" s="9" t="str">
        <f>AgencyPickList!C886</f>
        <v>K14B</v>
      </c>
      <c r="M886" s="9" t="str">
        <f>AgencyPickList!D886</f>
        <v>Gloucestershire</v>
      </c>
      <c r="N886" s="9" t="str">
        <f>AgencyPickList!E886</f>
        <v>S</v>
      </c>
      <c r="O886" s="9" t="str">
        <f t="shared" si="13"/>
        <v>SB317 : StreetScene Bournemouth</v>
      </c>
    </row>
    <row r="887" spans="2:15" x14ac:dyDescent="0.35">
      <c r="B887" s="10" t="e">
        <v>#N/A</v>
      </c>
      <c r="G887"/>
      <c r="J887" s="9" t="str">
        <f>AgencyPickList!A887</f>
        <v>SC402</v>
      </c>
      <c r="K887" s="9" t="str">
        <f>AgencyPickList!B887</f>
        <v>CHART</v>
      </c>
      <c r="L887" s="9" t="str">
        <f>AgencyPickList!C887</f>
        <v>K14B</v>
      </c>
      <c r="M887" s="9" t="str">
        <f>AgencyPickList!D887</f>
        <v>Gloucestershire</v>
      </c>
      <c r="N887" s="9" t="str">
        <f>AgencyPickList!E887</f>
        <v>S</v>
      </c>
      <c r="O887" s="9" t="str">
        <f t="shared" si="13"/>
        <v>SC402 : CHART</v>
      </c>
    </row>
    <row r="888" spans="2:15" x14ac:dyDescent="0.35">
      <c r="B888" s="10" t="e">
        <v>#N/A</v>
      </c>
      <c r="G888"/>
      <c r="J888" s="9" t="str">
        <f>AgencyPickList!A888</f>
        <v>SD303</v>
      </c>
      <c r="K888" s="9" t="str">
        <f>AgencyPickList!B888</f>
        <v>BOSENCE FARM COMMUNITY LTD</v>
      </c>
      <c r="L888" s="9" t="str">
        <f>AgencyPickList!C888</f>
        <v>K14B</v>
      </c>
      <c r="M888" s="9" t="str">
        <f>AgencyPickList!D888</f>
        <v>Gloucestershire</v>
      </c>
      <c r="N888" s="9" t="str">
        <f>AgencyPickList!E888</f>
        <v>S</v>
      </c>
      <c r="O888" s="9" t="str">
        <f t="shared" si="13"/>
        <v>SD303 : BOSENCE FARM COMMUNITY LTD</v>
      </c>
    </row>
    <row r="889" spans="2:15" x14ac:dyDescent="0.35">
      <c r="B889" s="10" t="e">
        <v>#N/A</v>
      </c>
      <c r="G889"/>
      <c r="J889" s="9" t="str">
        <f>AgencyPickList!A889</f>
        <v>SG219</v>
      </c>
      <c r="K889" s="9" t="str">
        <f>AgencyPickList!B889</f>
        <v>CGL Gloucestershire Adults</v>
      </c>
      <c r="L889" s="9" t="str">
        <f>AgencyPickList!C889</f>
        <v>K14B</v>
      </c>
      <c r="M889" s="9" t="str">
        <f>AgencyPickList!D889</f>
        <v>Gloucestershire</v>
      </c>
      <c r="N889" s="9" t="str">
        <f>AgencyPickList!E889</f>
        <v>S</v>
      </c>
      <c r="O889" s="9" t="str">
        <f t="shared" si="13"/>
        <v>SG219 : CGL Gloucestershire Adults</v>
      </c>
    </row>
    <row r="890" spans="2:15" x14ac:dyDescent="0.35">
      <c r="B890" s="10" t="e">
        <v>#N/A</v>
      </c>
      <c r="G890"/>
      <c r="J890" s="9" t="str">
        <f>AgencyPickList!A890</f>
        <v>SG221</v>
      </c>
      <c r="K890" s="9" t="str">
        <f>AgencyPickList!B890</f>
        <v>Via - Gloucestershire</v>
      </c>
      <c r="L890" s="9" t="str">
        <f>AgencyPickList!C890</f>
        <v>K14B</v>
      </c>
      <c r="M890" s="9" t="str">
        <f>AgencyPickList!D890</f>
        <v>Gloucestershire</v>
      </c>
      <c r="N890" s="9" t="str">
        <f>AgencyPickList!E890</f>
        <v>S</v>
      </c>
      <c r="O890" s="9" t="str">
        <f t="shared" si="13"/>
        <v>SG221 : Via - Gloucestershire</v>
      </c>
    </row>
    <row r="891" spans="2:15" x14ac:dyDescent="0.35">
      <c r="B891" s="10" t="e">
        <v>#N/A</v>
      </c>
      <c r="G891"/>
      <c r="J891" s="9" t="str">
        <f>AgencyPickList!A891</f>
        <v>SG309</v>
      </c>
      <c r="K891" s="9" t="str">
        <f>AgencyPickList!B891</f>
        <v>THE NELSON TRUST</v>
      </c>
      <c r="L891" s="9" t="str">
        <f>AgencyPickList!C891</f>
        <v>K14B</v>
      </c>
      <c r="M891" s="9" t="str">
        <f>AgencyPickList!D891</f>
        <v>Gloucestershire</v>
      </c>
      <c r="N891" s="9" t="str">
        <f>AgencyPickList!E891</f>
        <v>S</v>
      </c>
      <c r="O891" s="9" t="str">
        <f t="shared" si="13"/>
        <v>SG309 : THE NELSON TRUST</v>
      </c>
    </row>
    <row r="892" spans="2:15" x14ac:dyDescent="0.35">
      <c r="B892" s="10" t="e">
        <v>#N/A</v>
      </c>
      <c r="G892"/>
      <c r="J892" s="9" t="str">
        <f>AgencyPickList!A892</f>
        <v>SG505</v>
      </c>
      <c r="K892" s="9" t="str">
        <f>AgencyPickList!B892</f>
        <v>Glos Youth Support Team Specialist Substance Misuse Service</v>
      </c>
      <c r="L892" s="9" t="str">
        <f>AgencyPickList!C892</f>
        <v>K14B</v>
      </c>
      <c r="M892" s="9" t="str">
        <f>AgencyPickList!D892</f>
        <v>Gloucestershire</v>
      </c>
      <c r="N892" s="9" t="str">
        <f>AgencyPickList!E892</f>
        <v>S</v>
      </c>
      <c r="O892" s="9" t="str">
        <f t="shared" si="13"/>
        <v>SG505 : Glos Youth Support Team Specialist Substance Misuse Service</v>
      </c>
    </row>
    <row r="893" spans="2:15" x14ac:dyDescent="0.35">
      <c r="B893" s="10" t="e">
        <v>#N/A</v>
      </c>
      <c r="G893"/>
      <c r="J893" s="9" t="str">
        <f>AgencyPickList!A893</f>
        <v>SH307</v>
      </c>
      <c r="K893" s="9" t="str">
        <f>AgencyPickList!B893</f>
        <v>Jasmine Mother's Recovery (Trevi)</v>
      </c>
      <c r="L893" s="9" t="str">
        <f>AgencyPickList!C893</f>
        <v>K14B</v>
      </c>
      <c r="M893" s="9" t="str">
        <f>AgencyPickList!D893</f>
        <v>Gloucestershire</v>
      </c>
      <c r="N893" s="9" t="str">
        <f>AgencyPickList!E893</f>
        <v>S</v>
      </c>
      <c r="O893" s="9" t="str">
        <f t="shared" si="13"/>
        <v>SH307 : Jasmine Mother's Recovery (Trevi)</v>
      </c>
    </row>
    <row r="894" spans="2:15" x14ac:dyDescent="0.35">
      <c r="B894" s="10" t="e">
        <v>#N/A</v>
      </c>
      <c r="G894"/>
      <c r="J894" s="9" t="str">
        <f>AgencyPickList!A894</f>
        <v>SJ207</v>
      </c>
      <c r="K894" s="9" t="str">
        <f>AgencyPickList!B894</f>
        <v>Western Counselling</v>
      </c>
      <c r="L894" s="9" t="str">
        <f>AgencyPickList!C894</f>
        <v>K14B</v>
      </c>
      <c r="M894" s="9" t="str">
        <f>AgencyPickList!D894</f>
        <v>Gloucestershire</v>
      </c>
      <c r="N894" s="9" t="str">
        <f>AgencyPickList!E894</f>
        <v>S</v>
      </c>
      <c r="O894" s="9" t="str">
        <f t="shared" si="13"/>
        <v>SJ207 : Western Counselling</v>
      </c>
    </row>
    <row r="895" spans="2:15" x14ac:dyDescent="0.35">
      <c r="B895" s="10" t="e">
        <v>#N/A</v>
      </c>
      <c r="G895"/>
      <c r="J895" s="9" t="str">
        <f>AgencyPickList!A895</f>
        <v>SJ209</v>
      </c>
      <c r="K895" s="9" t="str">
        <f>AgencyPickList!B895</f>
        <v>We Are With You North Somerset</v>
      </c>
      <c r="L895" s="9" t="str">
        <f>AgencyPickList!C895</f>
        <v>K14B</v>
      </c>
      <c r="M895" s="9" t="str">
        <f>AgencyPickList!D895</f>
        <v>Gloucestershire</v>
      </c>
      <c r="N895" s="9" t="str">
        <f>AgencyPickList!E895</f>
        <v>S</v>
      </c>
      <c r="O895" s="9" t="str">
        <f t="shared" si="13"/>
        <v>SJ209 : We Are With You North Somerset</v>
      </c>
    </row>
    <row r="896" spans="2:15" x14ac:dyDescent="0.35">
      <c r="B896" s="10" t="e">
        <v>#N/A</v>
      </c>
      <c r="G896"/>
      <c r="J896" s="9" t="str">
        <f>AgencyPickList!A896</f>
        <v>SJ302</v>
      </c>
      <c r="K896" s="9" t="str">
        <f>AgencyPickList!B896</f>
        <v>BROADWAY LODGE</v>
      </c>
      <c r="L896" s="9" t="str">
        <f>AgencyPickList!C896</f>
        <v>K14B</v>
      </c>
      <c r="M896" s="9" t="str">
        <f>AgencyPickList!D896</f>
        <v>Gloucestershire</v>
      </c>
      <c r="N896" s="9" t="str">
        <f>AgencyPickList!E896</f>
        <v>S</v>
      </c>
      <c r="O896" s="9" t="str">
        <f t="shared" si="13"/>
        <v>SJ302 : BROADWAY LODGE</v>
      </c>
    </row>
    <row r="897" spans="2:15" x14ac:dyDescent="0.35">
      <c r="B897" s="10" t="e">
        <v>#N/A</v>
      </c>
      <c r="G897"/>
      <c r="J897" s="9" t="str">
        <f>AgencyPickList!A897</f>
        <v>SJ308</v>
      </c>
      <c r="K897" s="9" t="str">
        <f>AgencyPickList!B897</f>
        <v>Sefton Park</v>
      </c>
      <c r="L897" s="9" t="str">
        <f>AgencyPickList!C897</f>
        <v>K14B</v>
      </c>
      <c r="M897" s="9" t="str">
        <f>AgencyPickList!D897</f>
        <v>Gloucestershire</v>
      </c>
      <c r="N897" s="9" t="str">
        <f>AgencyPickList!E897</f>
        <v>S</v>
      </c>
      <c r="O897" s="9" t="str">
        <f t="shared" si="13"/>
        <v>SJ308 : Sefton Park</v>
      </c>
    </row>
    <row r="898" spans="2:15" x14ac:dyDescent="0.35">
      <c r="B898" s="10" t="e">
        <v>#N/A</v>
      </c>
      <c r="G898"/>
      <c r="J898" s="9" t="str">
        <f>AgencyPickList!A898</f>
        <v>SL204</v>
      </c>
      <c r="K898" s="9" t="str">
        <f>AgencyPickList!B898</f>
        <v>South Gloucestershire Integrated Service</v>
      </c>
      <c r="L898" s="9" t="str">
        <f>AgencyPickList!C898</f>
        <v>K14B</v>
      </c>
      <c r="M898" s="9" t="str">
        <f>AgencyPickList!D898</f>
        <v>Gloucestershire</v>
      </c>
      <c r="N898" s="9" t="str">
        <f>AgencyPickList!E898</f>
        <v>S</v>
      </c>
      <c r="O898" s="9" t="str">
        <f t="shared" si="13"/>
        <v>SL204 : South Gloucestershire Integrated Service</v>
      </c>
    </row>
    <row r="899" spans="2:15" x14ac:dyDescent="0.35">
      <c r="B899" s="10" t="e">
        <v>#N/A</v>
      </c>
      <c r="G899"/>
      <c r="J899" s="9" t="str">
        <f>AgencyPickList!A899</f>
        <v>SM209</v>
      </c>
      <c r="K899" s="9" t="str">
        <f>AgencyPickList!B899</f>
        <v>Turning Point Swindon</v>
      </c>
      <c r="L899" s="9" t="str">
        <f>AgencyPickList!C899</f>
        <v>K14B</v>
      </c>
      <c r="M899" s="9" t="str">
        <f>AgencyPickList!D899</f>
        <v>Gloucestershire</v>
      </c>
      <c r="N899" s="9" t="str">
        <f>AgencyPickList!E899</f>
        <v>S</v>
      </c>
      <c r="O899" s="9" t="str">
        <f t="shared" ref="O899:O962" si="14">IF(AND(J899&lt;&gt;"",J899&lt;&gt;0),J899&amp;" : "&amp;K899,"")</f>
        <v>SM209 : Turning Point Swindon</v>
      </c>
    </row>
    <row r="900" spans="2:15" x14ac:dyDescent="0.35">
      <c r="B900" s="10" t="e">
        <v>#N/A</v>
      </c>
      <c r="G900"/>
      <c r="J900" s="9" t="str">
        <f>AgencyPickList!A900</f>
        <v>SM210</v>
      </c>
      <c r="K900" s="9" t="str">
        <f>AgencyPickList!B900</f>
        <v>Change, Grow, Live (Swindon)</v>
      </c>
      <c r="L900" s="9" t="str">
        <f>AgencyPickList!C900</f>
        <v>K14B</v>
      </c>
      <c r="M900" s="9" t="str">
        <f>AgencyPickList!D900</f>
        <v>Gloucestershire</v>
      </c>
      <c r="N900" s="9" t="str">
        <f>AgencyPickList!E900</f>
        <v>S</v>
      </c>
      <c r="O900" s="9" t="str">
        <f t="shared" si="14"/>
        <v>SM210 : Change, Grow, Live (Swindon)</v>
      </c>
    </row>
    <row r="901" spans="2:15" x14ac:dyDescent="0.35">
      <c r="B901" s="10" t="e">
        <v>#N/A</v>
      </c>
      <c r="G901"/>
      <c r="J901" s="9" t="str">
        <f>AgencyPickList!A901</f>
        <v>SO206</v>
      </c>
      <c r="K901" s="9" t="str">
        <f>AgencyPickList!B901</f>
        <v>Wiltshire Substance Misuse Services Trowbridge</v>
      </c>
      <c r="L901" s="9" t="str">
        <f>AgencyPickList!C901</f>
        <v>K14B</v>
      </c>
      <c r="M901" s="9" t="str">
        <f>AgencyPickList!D901</f>
        <v>Gloucestershire</v>
      </c>
      <c r="N901" s="9" t="str">
        <f>AgencyPickList!E901</f>
        <v>S</v>
      </c>
      <c r="O901" s="9" t="str">
        <f t="shared" si="14"/>
        <v>SO206 : Wiltshire Substance Misuse Services Trowbridge</v>
      </c>
    </row>
    <row r="902" spans="2:15" x14ac:dyDescent="0.35">
      <c r="B902" s="10" t="e">
        <v>#N/A</v>
      </c>
      <c r="G902"/>
      <c r="J902" s="9" t="str">
        <f>AgencyPickList!A902</f>
        <v>T0005</v>
      </c>
      <c r="K902" s="9" t="str">
        <f>AgencyPickList!B902</f>
        <v>Derbyshire Recovery Partnership</v>
      </c>
      <c r="L902" s="9" t="str">
        <f>AgencyPickList!C902</f>
        <v>K14B</v>
      </c>
      <c r="M902" s="9" t="str">
        <f>AgencyPickList!D902</f>
        <v>Gloucestershire</v>
      </c>
      <c r="N902" s="9" t="str">
        <f>AgencyPickList!E902</f>
        <v>T</v>
      </c>
      <c r="O902" s="9" t="str">
        <f t="shared" si="14"/>
        <v>T0005 : Derbyshire Recovery Partnership</v>
      </c>
    </row>
    <row r="903" spans="2:15" x14ac:dyDescent="0.35">
      <c r="B903" s="10" t="e">
        <v>#N/A</v>
      </c>
      <c r="G903"/>
      <c r="J903" s="9" t="str">
        <f>AgencyPickList!A903</f>
        <v>U0514</v>
      </c>
      <c r="K903" s="9" t="str">
        <f>AgencyPickList!B903</f>
        <v>Phoenix Futures Sheffield Adult Service</v>
      </c>
      <c r="L903" s="9" t="str">
        <f>AgencyPickList!C903</f>
        <v>K14B</v>
      </c>
      <c r="M903" s="9" t="str">
        <f>AgencyPickList!D903</f>
        <v>Gloucestershire</v>
      </c>
      <c r="N903" s="9" t="str">
        <f>AgencyPickList!E903</f>
        <v>U</v>
      </c>
      <c r="O903" s="9" t="str">
        <f t="shared" si="14"/>
        <v>U0514 : Phoenix Futures Sheffield Adult Service</v>
      </c>
    </row>
    <row r="904" spans="2:15" x14ac:dyDescent="0.35">
      <c r="B904" s="10" t="e">
        <v>#N/A</v>
      </c>
      <c r="G904"/>
      <c r="J904" s="9" t="str">
        <f>AgencyPickList!A904</f>
        <v>U0515</v>
      </c>
      <c r="K904" s="9" t="str">
        <f>AgencyPickList!B904</f>
        <v>Phoenix Futures Sheffield Family Service</v>
      </c>
      <c r="L904" s="9" t="str">
        <f>AgencyPickList!C904</f>
        <v>K14B</v>
      </c>
      <c r="M904" s="9" t="str">
        <f>AgencyPickList!D904</f>
        <v>Gloucestershire</v>
      </c>
      <c r="N904" s="9" t="str">
        <f>AgencyPickList!E904</f>
        <v>U</v>
      </c>
      <c r="O904" s="9" t="str">
        <f t="shared" si="14"/>
        <v>U0515 : Phoenix Futures Sheffield Family Service</v>
      </c>
    </row>
    <row r="905" spans="2:15" x14ac:dyDescent="0.35">
      <c r="B905" s="10" t="e">
        <v>#N/A</v>
      </c>
      <c r="G905"/>
      <c r="J905" s="9" t="str">
        <f>AgencyPickList!A905</f>
        <v>W0444</v>
      </c>
      <c r="K905" s="9" t="str">
        <f>AgencyPickList!B905</f>
        <v>Turning Point Smithfield Detox</v>
      </c>
      <c r="L905" s="9" t="str">
        <f>AgencyPickList!C905</f>
        <v>K14B</v>
      </c>
      <c r="M905" s="9" t="str">
        <f>AgencyPickList!D905</f>
        <v>Gloucestershire</v>
      </c>
      <c r="N905" s="9" t="str">
        <f>AgencyPickList!E905</f>
        <v>W</v>
      </c>
      <c r="O905" s="9" t="str">
        <f t="shared" si="14"/>
        <v>W0444 : Turning Point Smithfield Detox</v>
      </c>
    </row>
    <row r="906" spans="2:15" x14ac:dyDescent="0.35">
      <c r="B906" s="10" t="e">
        <v>#N/A</v>
      </c>
      <c r="G906"/>
      <c r="J906" s="9" t="str">
        <f>AgencyPickList!A906</f>
        <v>L1260</v>
      </c>
      <c r="K906" s="9" t="str">
        <f>AgencyPickList!B906</f>
        <v>Humankind PCRS</v>
      </c>
      <c r="L906" s="9" t="str">
        <f>AgencyPickList!C906</f>
        <v>H19B</v>
      </c>
      <c r="M906" s="9" t="str">
        <f>AgencyPickList!D906</f>
        <v>Greenwich</v>
      </c>
      <c r="N906" s="9" t="str">
        <f>AgencyPickList!E906</f>
        <v>L</v>
      </c>
      <c r="O906" s="9" t="str">
        <f t="shared" si="14"/>
        <v>L1260 : Humankind PCRS</v>
      </c>
    </row>
    <row r="907" spans="2:15" x14ac:dyDescent="0.35">
      <c r="B907" s="10" t="e">
        <v>#N/A</v>
      </c>
      <c r="G907"/>
      <c r="J907" s="9" t="str">
        <f>AgencyPickList!A907</f>
        <v>L1262</v>
      </c>
      <c r="K907" s="9" t="str">
        <f>AgencyPickList!B907</f>
        <v>SLAM ADD Wandsworth Opioid</v>
      </c>
      <c r="L907" s="9" t="str">
        <f>AgencyPickList!C907</f>
        <v>H19B</v>
      </c>
      <c r="M907" s="9" t="str">
        <f>AgencyPickList!D907</f>
        <v>Greenwich</v>
      </c>
      <c r="N907" s="9" t="str">
        <f>AgencyPickList!E907</f>
        <v>L</v>
      </c>
      <c r="O907" s="9" t="str">
        <f t="shared" si="14"/>
        <v>L1262 : SLAM ADD Wandsworth Opioid</v>
      </c>
    </row>
    <row r="908" spans="2:15" x14ac:dyDescent="0.35">
      <c r="B908" s="10" t="e">
        <v>#N/A</v>
      </c>
      <c r="G908"/>
      <c r="J908" s="9" t="str">
        <f>AgencyPickList!A908</f>
        <v>L1273</v>
      </c>
      <c r="K908" s="9" t="str">
        <f>AgencyPickList!B908</f>
        <v>CGL Southwark</v>
      </c>
      <c r="L908" s="9" t="str">
        <f>AgencyPickList!C908</f>
        <v>H19B</v>
      </c>
      <c r="M908" s="9" t="str">
        <f>AgencyPickList!D908</f>
        <v>Greenwich</v>
      </c>
      <c r="N908" s="9" t="str">
        <f>AgencyPickList!E908</f>
        <v>L</v>
      </c>
      <c r="O908" s="9" t="str">
        <f t="shared" si="14"/>
        <v>L1273 : CGL Southwark</v>
      </c>
    </row>
    <row r="909" spans="2:15" x14ac:dyDescent="0.35">
      <c r="B909" s="10" t="e">
        <v>#N/A</v>
      </c>
      <c r="G909"/>
      <c r="J909" s="9" t="str">
        <f>AgencyPickList!A909</f>
        <v>L1295</v>
      </c>
      <c r="K909" s="9" t="str">
        <f>AgencyPickList!B909</f>
        <v>Via - Greenwich</v>
      </c>
      <c r="L909" s="9" t="str">
        <f>AgencyPickList!C909</f>
        <v>H19B</v>
      </c>
      <c r="M909" s="9" t="str">
        <f>AgencyPickList!D909</f>
        <v>Greenwich</v>
      </c>
      <c r="N909" s="9" t="str">
        <f>AgencyPickList!E909</f>
        <v>L</v>
      </c>
      <c r="O909" s="9" t="str">
        <f t="shared" si="14"/>
        <v>L1295 : Via - Greenwich</v>
      </c>
    </row>
    <row r="910" spans="2:15" x14ac:dyDescent="0.35">
      <c r="B910" s="10" t="e">
        <v>#N/A</v>
      </c>
      <c r="G910"/>
      <c r="J910" s="9" t="str">
        <f>AgencyPickList!A910</f>
        <v>L1303</v>
      </c>
      <c r="K910" s="9" t="str">
        <f>AgencyPickList!B910</f>
        <v>City and Hackney Recovery Service</v>
      </c>
      <c r="L910" s="9" t="str">
        <f>AgencyPickList!C910</f>
        <v>H19B</v>
      </c>
      <c r="M910" s="9" t="str">
        <f>AgencyPickList!D910</f>
        <v>Greenwich</v>
      </c>
      <c r="N910" s="9" t="str">
        <f>AgencyPickList!E910</f>
        <v>L</v>
      </c>
      <c r="O910" s="9" t="str">
        <f t="shared" si="14"/>
        <v>L1303 : City and Hackney Recovery Service</v>
      </c>
    </row>
    <row r="911" spans="2:15" x14ac:dyDescent="0.35">
      <c r="B911" s="10" t="e">
        <v>#N/A</v>
      </c>
      <c r="G911"/>
      <c r="J911" s="9" t="str">
        <f>AgencyPickList!A911</f>
        <v>L1315</v>
      </c>
      <c r="K911" s="9" t="str">
        <f>AgencyPickList!B911</f>
        <v>Mildmay Mission Hospital Stabilisation-based Intermediate Rehabilitation beds</v>
      </c>
      <c r="L911" s="9" t="str">
        <f>AgencyPickList!C911</f>
        <v>H19B</v>
      </c>
      <c r="M911" s="9" t="str">
        <f>AgencyPickList!D911</f>
        <v>Greenwich</v>
      </c>
      <c r="N911" s="9" t="str">
        <f>AgencyPickList!E911</f>
        <v>L</v>
      </c>
      <c r="O911" s="9" t="str">
        <f t="shared" si="14"/>
        <v>L1315 : Mildmay Mission Hospital Stabilisation-based Intermediate Rehabilitation beds</v>
      </c>
    </row>
    <row r="912" spans="2:15" x14ac:dyDescent="0.35">
      <c r="B912" s="10" t="e">
        <v>#N/A</v>
      </c>
      <c r="G912"/>
      <c r="J912" s="9" t="str">
        <f>AgencyPickList!A912</f>
        <v>L1318</v>
      </c>
      <c r="K912" s="9" t="str">
        <f>AgencyPickList!B912</f>
        <v>Via - Kingston</v>
      </c>
      <c r="L912" s="9" t="str">
        <f>AgencyPickList!C912</f>
        <v>H19B</v>
      </c>
      <c r="M912" s="9" t="str">
        <f>AgencyPickList!D912</f>
        <v>Greenwich</v>
      </c>
      <c r="N912" s="9" t="str">
        <f>AgencyPickList!E912</f>
        <v>L</v>
      </c>
      <c r="O912" s="9" t="str">
        <f t="shared" si="14"/>
        <v>L1318 : Via - Kingston</v>
      </c>
    </row>
    <row r="913" spans="2:15" x14ac:dyDescent="0.35">
      <c r="B913" s="10" t="e">
        <v>#N/A</v>
      </c>
      <c r="G913"/>
      <c r="J913" s="9" t="str">
        <f>AgencyPickList!A913</f>
        <v>P0523</v>
      </c>
      <c r="K913" s="9" t="str">
        <f>AgencyPickList!B913</f>
        <v>ANA</v>
      </c>
      <c r="L913" s="9" t="str">
        <f>AgencyPickList!C913</f>
        <v>H19B</v>
      </c>
      <c r="M913" s="9" t="str">
        <f>AgencyPickList!D913</f>
        <v>Greenwich</v>
      </c>
      <c r="N913" s="9" t="str">
        <f>AgencyPickList!E913</f>
        <v>P</v>
      </c>
      <c r="O913" s="9" t="str">
        <f t="shared" si="14"/>
        <v>P0523 : ANA</v>
      </c>
    </row>
    <row r="914" spans="2:15" x14ac:dyDescent="0.35">
      <c r="B914" s="10" t="e">
        <v>#N/A</v>
      </c>
      <c r="G914"/>
      <c r="J914" s="9" t="str">
        <f>AgencyPickList!A914</f>
        <v>P0835</v>
      </c>
      <c r="K914" s="9" t="str">
        <f>AgencyPickList!B914</f>
        <v>Kenward Residential</v>
      </c>
      <c r="L914" s="9" t="str">
        <f>AgencyPickList!C914</f>
        <v>H19B</v>
      </c>
      <c r="M914" s="9" t="str">
        <f>AgencyPickList!D914</f>
        <v>Greenwich</v>
      </c>
      <c r="N914" s="9" t="str">
        <f>AgencyPickList!E914</f>
        <v>P</v>
      </c>
      <c r="O914" s="9" t="str">
        <f t="shared" si="14"/>
        <v>P0835 : Kenward Residential</v>
      </c>
    </row>
    <row r="915" spans="2:15" x14ac:dyDescent="0.35">
      <c r="B915" s="10" t="e">
        <v>#N/A</v>
      </c>
      <c r="G915"/>
      <c r="J915" s="9" t="str">
        <f>AgencyPickList!A915</f>
        <v>Q1647</v>
      </c>
      <c r="K915" s="9" t="str">
        <f>AgencyPickList!B915</f>
        <v>Via - Passmores House</v>
      </c>
      <c r="L915" s="9" t="str">
        <f>AgencyPickList!C915</f>
        <v>H19B</v>
      </c>
      <c r="M915" s="9" t="str">
        <f>AgencyPickList!D915</f>
        <v>Greenwich</v>
      </c>
      <c r="N915" s="9" t="str">
        <f>AgencyPickList!E915</f>
        <v>Q</v>
      </c>
      <c r="O915" s="9" t="str">
        <f t="shared" si="14"/>
        <v>Q1647 : Via - Passmores House</v>
      </c>
    </row>
    <row r="916" spans="2:15" x14ac:dyDescent="0.35">
      <c r="B916" s="10" t="e">
        <v>#N/A</v>
      </c>
      <c r="G916"/>
      <c r="J916" s="9" t="str">
        <f>AgencyPickList!A916</f>
        <v>SJ207</v>
      </c>
      <c r="K916" s="9" t="str">
        <f>AgencyPickList!B916</f>
        <v>Western Counselling</v>
      </c>
      <c r="L916" s="9" t="str">
        <f>AgencyPickList!C916</f>
        <v>H19B</v>
      </c>
      <c r="M916" s="9" t="str">
        <f>AgencyPickList!D916</f>
        <v>Greenwich</v>
      </c>
      <c r="N916" s="9" t="str">
        <f>AgencyPickList!E916</f>
        <v>S</v>
      </c>
      <c r="O916" s="9" t="str">
        <f t="shared" si="14"/>
        <v>SJ207 : Western Counselling</v>
      </c>
    </row>
    <row r="917" spans="2:15" x14ac:dyDescent="0.35">
      <c r="B917" s="10" t="e">
        <v>#N/A</v>
      </c>
      <c r="G917"/>
      <c r="J917" s="9" t="str">
        <f>AgencyPickList!A917</f>
        <v>SJ308</v>
      </c>
      <c r="K917" s="9" t="str">
        <f>AgencyPickList!B917</f>
        <v>Sefton Park</v>
      </c>
      <c r="L917" s="9" t="str">
        <f>AgencyPickList!C917</f>
        <v>H19B</v>
      </c>
      <c r="M917" s="9" t="str">
        <f>AgencyPickList!D917</f>
        <v>Greenwich</v>
      </c>
      <c r="N917" s="9" t="str">
        <f>AgencyPickList!E917</f>
        <v>S</v>
      </c>
      <c r="O917" s="9" t="str">
        <f t="shared" si="14"/>
        <v>SJ308 : Sefton Park</v>
      </c>
    </row>
    <row r="918" spans="2:15" x14ac:dyDescent="0.35">
      <c r="B918" s="10" t="e">
        <v>#N/A</v>
      </c>
      <c r="G918"/>
      <c r="J918" s="9" t="str">
        <f>AgencyPickList!A918</f>
        <v>U0515</v>
      </c>
      <c r="K918" s="9" t="str">
        <f>AgencyPickList!B918</f>
        <v>Phoenix Futures Sheffield Family Service</v>
      </c>
      <c r="L918" s="9" t="str">
        <f>AgencyPickList!C918</f>
        <v>H19B</v>
      </c>
      <c r="M918" s="9" t="str">
        <f>AgencyPickList!D918</f>
        <v>Greenwich</v>
      </c>
      <c r="N918" s="9" t="str">
        <f>AgencyPickList!E918</f>
        <v>U</v>
      </c>
      <c r="O918" s="9" t="str">
        <f t="shared" si="14"/>
        <v>U0515 : Phoenix Futures Sheffield Family Service</v>
      </c>
    </row>
    <row r="919" spans="2:15" x14ac:dyDescent="0.35">
      <c r="B919" s="10" t="e">
        <v>#N/A</v>
      </c>
      <c r="G919"/>
      <c r="J919" s="9" t="str">
        <f>AgencyPickList!A919</f>
        <v>L0158</v>
      </c>
      <c r="K919" s="9" t="str">
        <f>AgencyPickList!B919</f>
        <v>SLAM Bexley CDT (The Pier Road Project)</v>
      </c>
      <c r="L919" s="9" t="str">
        <f>AgencyPickList!C919</f>
        <v>H06B</v>
      </c>
      <c r="M919" s="9" t="str">
        <f>AgencyPickList!D919</f>
        <v>Hackney</v>
      </c>
      <c r="N919" s="9" t="str">
        <f>AgencyPickList!E919</f>
        <v>L</v>
      </c>
      <c r="O919" s="9" t="str">
        <f t="shared" si="14"/>
        <v>L0158 : SLAM Bexley CDT (The Pier Road Project)</v>
      </c>
    </row>
    <row r="920" spans="2:15" x14ac:dyDescent="0.35">
      <c r="B920" s="10" t="e">
        <v>#N/A</v>
      </c>
      <c r="G920"/>
      <c r="J920" s="9" t="str">
        <f>AgencyPickList!A920</f>
        <v>L0330</v>
      </c>
      <c r="K920" s="9" t="str">
        <f>AgencyPickList!B920</f>
        <v>Equinox (Detox)</v>
      </c>
      <c r="L920" s="9" t="str">
        <f>AgencyPickList!C920</f>
        <v>H06B</v>
      </c>
      <c r="M920" s="9" t="str">
        <f>AgencyPickList!D920</f>
        <v>Hackney</v>
      </c>
      <c r="N920" s="9" t="str">
        <f>AgencyPickList!E920</f>
        <v>L</v>
      </c>
      <c r="O920" s="9" t="str">
        <f t="shared" si="14"/>
        <v>L0330 : Equinox (Detox)</v>
      </c>
    </row>
    <row r="921" spans="2:15" x14ac:dyDescent="0.35">
      <c r="B921" s="10" t="e">
        <v>#N/A</v>
      </c>
      <c r="G921"/>
      <c r="J921" s="9" t="str">
        <f>AgencyPickList!A921</f>
        <v>L1247</v>
      </c>
      <c r="K921" s="9" t="str">
        <f>AgencyPickList!B921</f>
        <v>Haringey Specialist Drug Treatment Service</v>
      </c>
      <c r="L921" s="9" t="str">
        <f>AgencyPickList!C921</f>
        <v>H06B</v>
      </c>
      <c r="M921" s="9" t="str">
        <f>AgencyPickList!D921</f>
        <v>Hackney</v>
      </c>
      <c r="N921" s="9" t="str">
        <f>AgencyPickList!E921</f>
        <v>L</v>
      </c>
      <c r="O921" s="9" t="str">
        <f t="shared" si="14"/>
        <v>L1247 : Haringey Specialist Drug Treatment Service</v>
      </c>
    </row>
    <row r="922" spans="2:15" x14ac:dyDescent="0.35">
      <c r="B922" s="10" t="e">
        <v>#N/A</v>
      </c>
      <c r="G922"/>
      <c r="J922" s="9" t="str">
        <f>AgencyPickList!A922</f>
        <v>L1256</v>
      </c>
      <c r="K922" s="9" t="str">
        <f>AgencyPickList!B922</f>
        <v>Croydon Adult Recovery Network</v>
      </c>
      <c r="L922" s="9" t="str">
        <f>AgencyPickList!C922</f>
        <v>H06B</v>
      </c>
      <c r="M922" s="9" t="str">
        <f>AgencyPickList!D922</f>
        <v>Hackney</v>
      </c>
      <c r="N922" s="9" t="str">
        <f>AgencyPickList!E922</f>
        <v>L</v>
      </c>
      <c r="O922" s="9" t="str">
        <f t="shared" si="14"/>
        <v>L1256 : Croydon Adult Recovery Network</v>
      </c>
    </row>
    <row r="923" spans="2:15" x14ac:dyDescent="0.35">
      <c r="B923" s="10" t="e">
        <v>#N/A</v>
      </c>
      <c r="G923"/>
      <c r="J923" s="9" t="str">
        <f>AgencyPickList!A923</f>
        <v>L1284</v>
      </c>
      <c r="K923" s="9" t="str">
        <f>AgencyPickList!B923</f>
        <v>ENABLE Drug and Alcohol Service</v>
      </c>
      <c r="L923" s="9" t="str">
        <f>AgencyPickList!C923</f>
        <v>H06B</v>
      </c>
      <c r="M923" s="9" t="str">
        <f>AgencyPickList!D923</f>
        <v>Hackney</v>
      </c>
      <c r="N923" s="9" t="str">
        <f>AgencyPickList!E923</f>
        <v>L</v>
      </c>
      <c r="O923" s="9" t="str">
        <f t="shared" si="14"/>
        <v>L1284 : ENABLE Drug and Alcohol Service</v>
      </c>
    </row>
    <row r="924" spans="2:15" x14ac:dyDescent="0.35">
      <c r="B924" s="10" t="e">
        <v>#N/A</v>
      </c>
      <c r="G924"/>
      <c r="J924" s="9" t="str">
        <f>AgencyPickList!A924</f>
        <v>L1293</v>
      </c>
      <c r="K924" s="9" t="str">
        <f>AgencyPickList!B924</f>
        <v>CGL Tower Hamlets Reset Treatment</v>
      </c>
      <c r="L924" s="9" t="str">
        <f>AgencyPickList!C924</f>
        <v>H06B</v>
      </c>
      <c r="M924" s="9" t="str">
        <f>AgencyPickList!D924</f>
        <v>Hackney</v>
      </c>
      <c r="N924" s="9" t="str">
        <f>AgencyPickList!E924</f>
        <v>L</v>
      </c>
      <c r="O924" s="9" t="str">
        <f t="shared" si="14"/>
        <v>L1293 : CGL Tower Hamlets Reset Treatment</v>
      </c>
    </row>
    <row r="925" spans="2:15" x14ac:dyDescent="0.35">
      <c r="B925" s="10" t="e">
        <v>#N/A</v>
      </c>
      <c r="G925"/>
      <c r="J925" s="9" t="str">
        <f>AgencyPickList!A925</f>
        <v>L1303</v>
      </c>
      <c r="K925" s="9" t="str">
        <f>AgencyPickList!B925</f>
        <v>City and Hackney Recovery Service</v>
      </c>
      <c r="L925" s="9" t="str">
        <f>AgencyPickList!C925</f>
        <v>H06B</v>
      </c>
      <c r="M925" s="9" t="str">
        <f>AgencyPickList!D925</f>
        <v>Hackney</v>
      </c>
      <c r="N925" s="9" t="str">
        <f>AgencyPickList!E925</f>
        <v>L</v>
      </c>
      <c r="O925" s="9" t="str">
        <f t="shared" si="14"/>
        <v>L1303 : City and Hackney Recovery Service</v>
      </c>
    </row>
    <row r="926" spans="2:15" x14ac:dyDescent="0.35">
      <c r="B926" s="10" t="e">
        <v>#N/A</v>
      </c>
      <c r="G926"/>
      <c r="J926" s="9" t="str">
        <f>AgencyPickList!A926</f>
        <v>L1308</v>
      </c>
      <c r="K926" s="9" t="str">
        <f>AgencyPickList!B926</f>
        <v>Guy's and St Thomas' NHS Foundation Trust Inpatient Detox Unit</v>
      </c>
      <c r="L926" s="9" t="str">
        <f>AgencyPickList!C926</f>
        <v>H06B</v>
      </c>
      <c r="M926" s="9" t="str">
        <f>AgencyPickList!D926</f>
        <v>Hackney</v>
      </c>
      <c r="N926" s="9" t="str">
        <f>AgencyPickList!E926</f>
        <v>L</v>
      </c>
      <c r="O926" s="9" t="str">
        <f t="shared" si="14"/>
        <v>L1308 : Guy's and St Thomas' NHS Foundation Trust Inpatient Detox Unit</v>
      </c>
    </row>
    <row r="927" spans="2:15" x14ac:dyDescent="0.35">
      <c r="B927" s="10" t="e">
        <v>#N/A</v>
      </c>
      <c r="G927"/>
      <c r="J927" s="9" t="str">
        <f>AgencyPickList!A927</f>
        <v>L1312</v>
      </c>
      <c r="K927" s="9" t="str">
        <f>AgencyPickList!B927</f>
        <v>Guy's and St Thomas' NHS Foundation Trust Non-rough sleeping Addictions Clinical Care Suite</v>
      </c>
      <c r="L927" s="9" t="str">
        <f>AgencyPickList!C927</f>
        <v>H06B</v>
      </c>
      <c r="M927" s="9" t="str">
        <f>AgencyPickList!D927</f>
        <v>Hackney</v>
      </c>
      <c r="N927" s="9" t="str">
        <f>AgencyPickList!E927</f>
        <v>L</v>
      </c>
      <c r="O927" s="9" t="str">
        <f t="shared" si="14"/>
        <v>L1312 : Guy's and St Thomas' NHS Foundation Trust Non-rough sleeping Addictions Clinical Care Suite</v>
      </c>
    </row>
    <row r="928" spans="2:15" x14ac:dyDescent="0.35">
      <c r="B928" s="10" t="e">
        <v>#N/A</v>
      </c>
      <c r="G928"/>
      <c r="J928" s="9" t="str">
        <f>AgencyPickList!A928</f>
        <v>L1315</v>
      </c>
      <c r="K928" s="9" t="str">
        <f>AgencyPickList!B928</f>
        <v>Mildmay Mission Hospital Stabilisation-based Intermediate Rehabilitation beds</v>
      </c>
      <c r="L928" s="9" t="str">
        <f>AgencyPickList!C928</f>
        <v>H06B</v>
      </c>
      <c r="M928" s="9" t="str">
        <f>AgencyPickList!D928</f>
        <v>Hackney</v>
      </c>
      <c r="N928" s="9" t="str">
        <f>AgencyPickList!E928</f>
        <v>L</v>
      </c>
      <c r="O928" s="9" t="str">
        <f t="shared" si="14"/>
        <v>L1315 : Mildmay Mission Hospital Stabilisation-based Intermediate Rehabilitation beds</v>
      </c>
    </row>
    <row r="929" spans="2:15" x14ac:dyDescent="0.35">
      <c r="B929" s="10" t="e">
        <v>#N/A</v>
      </c>
      <c r="G929"/>
      <c r="J929" s="9" t="str">
        <f>AgencyPickList!A929</f>
        <v>P0034</v>
      </c>
      <c r="K929" s="9" t="str">
        <f>AgencyPickList!B929</f>
        <v>Yeldall Manor</v>
      </c>
      <c r="L929" s="9" t="str">
        <f>AgencyPickList!C929</f>
        <v>H06B</v>
      </c>
      <c r="M929" s="9" t="str">
        <f>AgencyPickList!D929</f>
        <v>Hackney</v>
      </c>
      <c r="N929" s="9" t="str">
        <f>AgencyPickList!E929</f>
        <v>P</v>
      </c>
      <c r="O929" s="9" t="str">
        <f t="shared" si="14"/>
        <v>P0034 : Yeldall Manor</v>
      </c>
    </row>
    <row r="930" spans="2:15" x14ac:dyDescent="0.35">
      <c r="B930" s="10" t="e">
        <v>#N/A</v>
      </c>
      <c r="G930"/>
      <c r="J930" s="9" t="str">
        <f>AgencyPickList!A930</f>
        <v>P0523</v>
      </c>
      <c r="K930" s="9" t="str">
        <f>AgencyPickList!B930</f>
        <v>ANA</v>
      </c>
      <c r="L930" s="9" t="str">
        <f>AgencyPickList!C930</f>
        <v>H06B</v>
      </c>
      <c r="M930" s="9" t="str">
        <f>AgencyPickList!D930</f>
        <v>Hackney</v>
      </c>
      <c r="N930" s="9" t="str">
        <f>AgencyPickList!E930</f>
        <v>P</v>
      </c>
      <c r="O930" s="9" t="str">
        <f t="shared" si="14"/>
        <v>P0523 : ANA</v>
      </c>
    </row>
    <row r="931" spans="2:15" x14ac:dyDescent="0.35">
      <c r="B931" s="10" t="e">
        <v>#N/A</v>
      </c>
      <c r="G931"/>
      <c r="J931" s="9" t="str">
        <f>AgencyPickList!A931</f>
        <v>P0611</v>
      </c>
      <c r="K931" s="9" t="str">
        <f>AgencyPickList!B931</f>
        <v>Bridge House</v>
      </c>
      <c r="L931" s="9" t="str">
        <f>AgencyPickList!C931</f>
        <v>H06B</v>
      </c>
      <c r="M931" s="9" t="str">
        <f>AgencyPickList!D931</f>
        <v>Hackney</v>
      </c>
      <c r="N931" s="9" t="str">
        <f>AgencyPickList!E931</f>
        <v>P</v>
      </c>
      <c r="O931" s="9" t="str">
        <f t="shared" si="14"/>
        <v>P0611 : Bridge House</v>
      </c>
    </row>
    <row r="932" spans="2:15" x14ac:dyDescent="0.35">
      <c r="B932" s="10" t="e">
        <v>#N/A</v>
      </c>
      <c r="G932"/>
      <c r="J932" s="9" t="str">
        <f>AgencyPickList!A932</f>
        <v>Q1647</v>
      </c>
      <c r="K932" s="9" t="str">
        <f>AgencyPickList!B932</f>
        <v>Via - Passmores House</v>
      </c>
      <c r="L932" s="9" t="str">
        <f>AgencyPickList!C932</f>
        <v>H06B</v>
      </c>
      <c r="M932" s="9" t="str">
        <f>AgencyPickList!D932</f>
        <v>Hackney</v>
      </c>
      <c r="N932" s="9" t="str">
        <f>AgencyPickList!E932</f>
        <v>Q</v>
      </c>
      <c r="O932" s="9" t="str">
        <f t="shared" si="14"/>
        <v>Q1647 : Via - Passmores House</v>
      </c>
    </row>
    <row r="933" spans="2:15" x14ac:dyDescent="0.35">
      <c r="B933" s="10" t="e">
        <v>#N/A</v>
      </c>
      <c r="G933"/>
      <c r="J933" s="9" t="str">
        <f>AgencyPickList!A933</f>
        <v>R0092</v>
      </c>
      <c r="K933" s="9" t="str">
        <f>AgencyPickList!B933</f>
        <v>BAC O'Connor</v>
      </c>
      <c r="L933" s="9" t="str">
        <f>AgencyPickList!C933</f>
        <v>H06B</v>
      </c>
      <c r="M933" s="9" t="str">
        <f>AgencyPickList!D933</f>
        <v>Hackney</v>
      </c>
      <c r="N933" s="9" t="str">
        <f>AgencyPickList!E933</f>
        <v>R</v>
      </c>
      <c r="O933" s="9" t="str">
        <f t="shared" si="14"/>
        <v>R0092 : BAC O'Connor</v>
      </c>
    </row>
    <row r="934" spans="2:15" x14ac:dyDescent="0.35">
      <c r="B934" s="10" t="e">
        <v>#N/A</v>
      </c>
      <c r="G934"/>
      <c r="J934" s="9" t="str">
        <f>AgencyPickList!A934</f>
        <v>SB206</v>
      </c>
      <c r="K934" s="9" t="str">
        <f>AgencyPickList!B934</f>
        <v>PROVIDENCE PROJECT</v>
      </c>
      <c r="L934" s="9" t="str">
        <f>AgencyPickList!C934</f>
        <v>H06B</v>
      </c>
      <c r="M934" s="9" t="str">
        <f>AgencyPickList!D934</f>
        <v>Hackney</v>
      </c>
      <c r="N934" s="9" t="str">
        <f>AgencyPickList!E934</f>
        <v>S</v>
      </c>
      <c r="O934" s="9" t="str">
        <f t="shared" si="14"/>
        <v>SB206 : PROVIDENCE PROJECT</v>
      </c>
    </row>
    <row r="935" spans="2:15" x14ac:dyDescent="0.35">
      <c r="B935" s="10" t="e">
        <v>#N/A</v>
      </c>
      <c r="G935"/>
      <c r="J935" s="9" t="str">
        <f>AgencyPickList!A935</f>
        <v>SB317</v>
      </c>
      <c r="K935" s="9" t="str">
        <f>AgencyPickList!B935</f>
        <v>StreetScene Bournemouth</v>
      </c>
      <c r="L935" s="9" t="str">
        <f>AgencyPickList!C935</f>
        <v>H06B</v>
      </c>
      <c r="M935" s="9" t="str">
        <f>AgencyPickList!D935</f>
        <v>Hackney</v>
      </c>
      <c r="N935" s="9" t="str">
        <f>AgencyPickList!E935</f>
        <v>S</v>
      </c>
      <c r="O935" s="9" t="str">
        <f t="shared" si="14"/>
        <v>SB317 : StreetScene Bournemouth</v>
      </c>
    </row>
    <row r="936" spans="2:15" x14ac:dyDescent="0.35">
      <c r="B936" s="10" t="e">
        <v>#N/A</v>
      </c>
      <c r="G936"/>
      <c r="J936" s="9" t="str">
        <f>AgencyPickList!A936</f>
        <v>SD303</v>
      </c>
      <c r="K936" s="9" t="str">
        <f>AgencyPickList!B936</f>
        <v>BOSENCE FARM COMMUNITY LTD</v>
      </c>
      <c r="L936" s="9" t="str">
        <f>AgencyPickList!C936</f>
        <v>H06B</v>
      </c>
      <c r="M936" s="9" t="str">
        <f>AgencyPickList!D936</f>
        <v>Hackney</v>
      </c>
      <c r="N936" s="9" t="str">
        <f>AgencyPickList!E936</f>
        <v>S</v>
      </c>
      <c r="O936" s="9" t="str">
        <f t="shared" si="14"/>
        <v>SD303 : BOSENCE FARM COMMUNITY LTD</v>
      </c>
    </row>
    <row r="937" spans="2:15" x14ac:dyDescent="0.35">
      <c r="B937" s="10" t="e">
        <v>#N/A</v>
      </c>
      <c r="G937"/>
      <c r="J937" s="9" t="str">
        <f>AgencyPickList!A937</f>
        <v>SG309</v>
      </c>
      <c r="K937" s="9" t="str">
        <f>AgencyPickList!B937</f>
        <v>THE NELSON TRUST</v>
      </c>
      <c r="L937" s="9" t="str">
        <f>AgencyPickList!C937</f>
        <v>H06B</v>
      </c>
      <c r="M937" s="9" t="str">
        <f>AgencyPickList!D937</f>
        <v>Hackney</v>
      </c>
      <c r="N937" s="9" t="str">
        <f>AgencyPickList!E937</f>
        <v>S</v>
      </c>
      <c r="O937" s="9" t="str">
        <f t="shared" si="14"/>
        <v>SG309 : THE NELSON TRUST</v>
      </c>
    </row>
    <row r="938" spans="2:15" x14ac:dyDescent="0.35">
      <c r="B938" s="10" t="e">
        <v>#N/A</v>
      </c>
      <c r="G938"/>
      <c r="J938" s="9" t="str">
        <f>AgencyPickList!A938</f>
        <v>SH307</v>
      </c>
      <c r="K938" s="9" t="str">
        <f>AgencyPickList!B938</f>
        <v>Jasmine Mother's Recovery (Trevi)</v>
      </c>
      <c r="L938" s="9" t="str">
        <f>AgencyPickList!C938</f>
        <v>H06B</v>
      </c>
      <c r="M938" s="9" t="str">
        <f>AgencyPickList!D938</f>
        <v>Hackney</v>
      </c>
      <c r="N938" s="9" t="str">
        <f>AgencyPickList!E938</f>
        <v>S</v>
      </c>
      <c r="O938" s="9" t="str">
        <f t="shared" si="14"/>
        <v>SH307 : Jasmine Mother's Recovery (Trevi)</v>
      </c>
    </row>
    <row r="939" spans="2:15" x14ac:dyDescent="0.35">
      <c r="B939" s="10" t="e">
        <v>#N/A</v>
      </c>
      <c r="G939"/>
      <c r="J939" s="9" t="str">
        <f>AgencyPickList!A939</f>
        <v>M0022</v>
      </c>
      <c r="K939" s="9" t="str">
        <f>AgencyPickList!B939</f>
        <v>Kaleidoscope Birchwood</v>
      </c>
      <c r="L939" s="9" t="str">
        <f>AgencyPickList!C939</f>
        <v>B08B</v>
      </c>
      <c r="M939" s="9" t="str">
        <f>AgencyPickList!D939</f>
        <v>Halton</v>
      </c>
      <c r="N939" s="9" t="str">
        <f>AgencyPickList!E939</f>
        <v>W</v>
      </c>
      <c r="O939" s="9" t="str">
        <f t="shared" si="14"/>
        <v>M0022 : Kaleidoscope Birchwood</v>
      </c>
    </row>
    <row r="940" spans="2:15" x14ac:dyDescent="0.35">
      <c r="B940" s="10" t="e">
        <v>#N/A</v>
      </c>
      <c r="G940"/>
      <c r="J940" s="9" t="str">
        <f>AgencyPickList!A940</f>
        <v>M0052</v>
      </c>
      <c r="K940" s="9" t="str">
        <f>AgencyPickList!B940</f>
        <v>MERC Hope Centre Drugs</v>
      </c>
      <c r="L940" s="9" t="str">
        <f>AgencyPickList!C940</f>
        <v>B08B</v>
      </c>
      <c r="M940" s="9" t="str">
        <f>AgencyPickList!D940</f>
        <v>Halton</v>
      </c>
      <c r="N940" s="9" t="str">
        <f>AgencyPickList!E940</f>
        <v>W</v>
      </c>
      <c r="O940" s="9" t="str">
        <f t="shared" si="14"/>
        <v>M0052 : MERC Hope Centre Drugs</v>
      </c>
    </row>
    <row r="941" spans="2:15" x14ac:dyDescent="0.35">
      <c r="B941" s="10" t="e">
        <v>#N/A</v>
      </c>
      <c r="G941"/>
      <c r="J941" s="9" t="str">
        <f>AgencyPickList!A941</f>
        <v>M0189</v>
      </c>
      <c r="K941" s="9" t="str">
        <f>AgencyPickList!B941</f>
        <v>OASIS Recovery Communities Runcorn</v>
      </c>
      <c r="L941" s="9" t="str">
        <f>AgencyPickList!C941</f>
        <v>B08B</v>
      </c>
      <c r="M941" s="9" t="str">
        <f>AgencyPickList!D941</f>
        <v>Halton</v>
      </c>
      <c r="N941" s="9" t="str">
        <f>AgencyPickList!E941</f>
        <v>W</v>
      </c>
      <c r="O941" s="9" t="str">
        <f t="shared" si="14"/>
        <v>M0189 : OASIS Recovery Communities Runcorn</v>
      </c>
    </row>
    <row r="942" spans="2:15" x14ac:dyDescent="0.35">
      <c r="B942" s="10" t="e">
        <v>#N/A</v>
      </c>
      <c r="G942"/>
      <c r="J942" s="9" t="str">
        <f>AgencyPickList!A942</f>
        <v>M0278</v>
      </c>
      <c r="K942" s="9" t="str">
        <f>AgencyPickList!B942</f>
        <v>CGL Halton IRS</v>
      </c>
      <c r="L942" s="9" t="str">
        <f>AgencyPickList!C942</f>
        <v>B08B</v>
      </c>
      <c r="M942" s="9" t="str">
        <f>AgencyPickList!D942</f>
        <v>Halton</v>
      </c>
      <c r="N942" s="9" t="str">
        <f>AgencyPickList!E942</f>
        <v>W</v>
      </c>
      <c r="O942" s="9" t="str">
        <f t="shared" si="14"/>
        <v>M0278 : CGL Halton IRS</v>
      </c>
    </row>
    <row r="943" spans="2:15" x14ac:dyDescent="0.35">
      <c r="B943" s="10" t="e">
        <v>#N/A</v>
      </c>
      <c r="G943"/>
      <c r="J943" s="9" t="str">
        <f>AgencyPickList!A943</f>
        <v>M0309</v>
      </c>
      <c r="K943" s="9" t="str">
        <f>AgencyPickList!B943</f>
        <v>Cyngor Alcohol Information Service (CAIS)</v>
      </c>
      <c r="L943" s="9" t="str">
        <f>AgencyPickList!C943</f>
        <v>B08B</v>
      </c>
      <c r="M943" s="9" t="str">
        <f>AgencyPickList!D943</f>
        <v>Halton</v>
      </c>
      <c r="N943" s="9" t="str">
        <f>AgencyPickList!E943</f>
        <v>W</v>
      </c>
      <c r="O943" s="9" t="str">
        <f t="shared" si="14"/>
        <v>M0309 : Cyngor Alcohol Information Service (CAIS)</v>
      </c>
    </row>
    <row r="944" spans="2:15" x14ac:dyDescent="0.35">
      <c r="B944" s="10" t="e">
        <v>#N/A</v>
      </c>
      <c r="G944"/>
      <c r="J944" s="9" t="str">
        <f>AgencyPickList!A944</f>
        <v>M0342</v>
      </c>
      <c r="K944" s="9" t="str">
        <f>AgencyPickList!B944</f>
        <v>We Are With You - Liverpool Integrated Treatment Service</v>
      </c>
      <c r="L944" s="9" t="str">
        <f>AgencyPickList!C944</f>
        <v>B08B</v>
      </c>
      <c r="M944" s="9" t="str">
        <f>AgencyPickList!D944</f>
        <v>Halton</v>
      </c>
      <c r="N944" s="9" t="str">
        <f>AgencyPickList!E944</f>
        <v>W</v>
      </c>
      <c r="O944" s="9" t="str">
        <f t="shared" si="14"/>
        <v>M0342 : We Are With You - Liverpool Integrated Treatment Service</v>
      </c>
    </row>
    <row r="945" spans="2:15" x14ac:dyDescent="0.35">
      <c r="B945" s="10" t="e">
        <v>#N/A</v>
      </c>
      <c r="G945"/>
      <c r="J945" s="9" t="str">
        <f>AgencyPickList!A945</f>
        <v>M0357</v>
      </c>
      <c r="K945" s="9" t="str">
        <f>AgencyPickList!B945</f>
        <v>Parkland Place Lancashire</v>
      </c>
      <c r="L945" s="9" t="str">
        <f>AgencyPickList!C945</f>
        <v>B08B</v>
      </c>
      <c r="M945" s="9" t="str">
        <f>AgencyPickList!D945</f>
        <v>Halton</v>
      </c>
      <c r="N945" s="9" t="str">
        <f>AgencyPickList!E945</f>
        <v>W</v>
      </c>
      <c r="O945" s="9" t="str">
        <f t="shared" si="14"/>
        <v>M0357 : Parkland Place Lancashire</v>
      </c>
    </row>
    <row r="946" spans="2:15" x14ac:dyDescent="0.35">
      <c r="B946" s="10" t="e">
        <v>#N/A</v>
      </c>
      <c r="G946"/>
      <c r="J946" s="9" t="str">
        <f>AgencyPickList!A946</f>
        <v>P1090</v>
      </c>
      <c r="K946" s="9" t="str">
        <f>AgencyPickList!B946</f>
        <v>I-Access East Surrey</v>
      </c>
      <c r="L946" s="9" t="str">
        <f>AgencyPickList!C946</f>
        <v>B08B</v>
      </c>
      <c r="M946" s="9" t="str">
        <f>AgencyPickList!D946</f>
        <v>Halton</v>
      </c>
      <c r="N946" s="9" t="str">
        <f>AgencyPickList!E946</f>
        <v>P</v>
      </c>
      <c r="O946" s="9" t="str">
        <f t="shared" si="14"/>
        <v>P1090 : I-Access East Surrey</v>
      </c>
    </row>
    <row r="947" spans="2:15" x14ac:dyDescent="0.35">
      <c r="B947" s="10" t="e">
        <v>#N/A</v>
      </c>
      <c r="G947"/>
      <c r="J947" s="9" t="str">
        <f>AgencyPickList!A947</f>
        <v>R0468</v>
      </c>
      <c r="K947" s="9" t="str">
        <f>AgencyPickList!B947</f>
        <v>Recovery Wolverhampton (Adult)</v>
      </c>
      <c r="L947" s="9" t="str">
        <f>AgencyPickList!C947</f>
        <v>B08B</v>
      </c>
      <c r="M947" s="9" t="str">
        <f>AgencyPickList!D947</f>
        <v>Halton</v>
      </c>
      <c r="N947" s="9" t="str">
        <f>AgencyPickList!E947</f>
        <v>R</v>
      </c>
      <c r="O947" s="9" t="str">
        <f t="shared" si="14"/>
        <v>R0468 : Recovery Wolverhampton (Adult)</v>
      </c>
    </row>
    <row r="948" spans="2:15" x14ac:dyDescent="0.35">
      <c r="B948" s="10" t="e">
        <v>#N/A</v>
      </c>
      <c r="G948"/>
      <c r="J948" s="9" t="str">
        <f>AgencyPickList!A948</f>
        <v>T1224</v>
      </c>
      <c r="K948" s="9" t="str">
        <f>AgencyPickList!B948</f>
        <v>New Oakwood Lodge - Derby Rehab (Phoenix Futures)</v>
      </c>
      <c r="L948" s="9" t="str">
        <f>AgencyPickList!C948</f>
        <v>B08B</v>
      </c>
      <c r="M948" s="9" t="str">
        <f>AgencyPickList!D948</f>
        <v>Halton</v>
      </c>
      <c r="N948" s="9" t="str">
        <f>AgencyPickList!E948</f>
        <v>T</v>
      </c>
      <c r="O948" s="9" t="str">
        <f t="shared" si="14"/>
        <v>T1224 : New Oakwood Lodge - Derby Rehab (Phoenix Futures)</v>
      </c>
    </row>
    <row r="949" spans="2:15" x14ac:dyDescent="0.35">
      <c r="B949" s="10" t="e">
        <v>#N/A</v>
      </c>
      <c r="G949"/>
      <c r="J949" s="9" t="str">
        <f>AgencyPickList!A949</f>
        <v>U0484</v>
      </c>
      <c r="K949" s="9" t="str">
        <f>AgencyPickList!B949</f>
        <v>North Yorkshire Horizons Drug and Alcohol Service (Humankind)</v>
      </c>
      <c r="L949" s="9" t="str">
        <f>AgencyPickList!C949</f>
        <v>B08B</v>
      </c>
      <c r="M949" s="9" t="str">
        <f>AgencyPickList!D949</f>
        <v>Halton</v>
      </c>
      <c r="N949" s="9" t="str">
        <f>AgencyPickList!E949</f>
        <v>U</v>
      </c>
      <c r="O949" s="9" t="str">
        <f t="shared" si="14"/>
        <v>U0484 : North Yorkshire Horizons Drug and Alcohol Service (Humankind)</v>
      </c>
    </row>
    <row r="950" spans="2:15" x14ac:dyDescent="0.35">
      <c r="B950" s="10" t="e">
        <v>#N/A</v>
      </c>
      <c r="G950"/>
      <c r="J950" s="9" t="str">
        <f>AgencyPickList!A950</f>
        <v>U0509</v>
      </c>
      <c r="K950" s="9" t="str">
        <f>AgencyPickList!B950</f>
        <v>Doncaster Drugs Service - CDT</v>
      </c>
      <c r="L950" s="9" t="str">
        <f>AgencyPickList!C950</f>
        <v>B08B</v>
      </c>
      <c r="M950" s="9" t="str">
        <f>AgencyPickList!D950</f>
        <v>Halton</v>
      </c>
      <c r="N950" s="9" t="str">
        <f>AgencyPickList!E950</f>
        <v>U</v>
      </c>
      <c r="O950" s="9" t="str">
        <f t="shared" si="14"/>
        <v>U0509 : Doncaster Drugs Service - CDT</v>
      </c>
    </row>
    <row r="951" spans="2:15" x14ac:dyDescent="0.35">
      <c r="B951" s="10" t="e">
        <v>#N/A</v>
      </c>
      <c r="G951"/>
      <c r="J951" s="9" t="str">
        <f>AgencyPickList!A951</f>
        <v>U0514</v>
      </c>
      <c r="K951" s="9" t="str">
        <f>AgencyPickList!B951</f>
        <v>Phoenix Futures Sheffield Adult Service</v>
      </c>
      <c r="L951" s="9" t="str">
        <f>AgencyPickList!C951</f>
        <v>B08B</v>
      </c>
      <c r="M951" s="9" t="str">
        <f>AgencyPickList!D951</f>
        <v>Halton</v>
      </c>
      <c r="N951" s="9" t="str">
        <f>AgencyPickList!E951</f>
        <v>U</v>
      </c>
      <c r="O951" s="9" t="str">
        <f t="shared" si="14"/>
        <v>U0514 : Phoenix Futures Sheffield Adult Service</v>
      </c>
    </row>
    <row r="952" spans="2:15" x14ac:dyDescent="0.35">
      <c r="B952" s="10" t="e">
        <v>#N/A</v>
      </c>
      <c r="G952"/>
      <c r="J952" s="9" t="str">
        <f>AgencyPickList!A952</f>
        <v>U0515</v>
      </c>
      <c r="K952" s="9" t="str">
        <f>AgencyPickList!B952</f>
        <v>Phoenix Futures Sheffield Family Service</v>
      </c>
      <c r="L952" s="9" t="str">
        <f>AgencyPickList!C952</f>
        <v>B08B</v>
      </c>
      <c r="M952" s="9" t="str">
        <f>AgencyPickList!D952</f>
        <v>Halton</v>
      </c>
      <c r="N952" s="9" t="str">
        <f>AgencyPickList!E952</f>
        <v>U</v>
      </c>
      <c r="O952" s="9" t="str">
        <f t="shared" si="14"/>
        <v>U0515 : Phoenix Futures Sheffield Family Service</v>
      </c>
    </row>
    <row r="953" spans="2:15" x14ac:dyDescent="0.35">
      <c r="B953" s="10" t="e">
        <v>#N/A</v>
      </c>
      <c r="G953"/>
      <c r="J953" s="9" t="str">
        <f>AgencyPickList!A953</f>
        <v>L0330</v>
      </c>
      <c r="K953" s="9" t="str">
        <f>AgencyPickList!B953</f>
        <v>Equinox (Detox)</v>
      </c>
      <c r="L953" s="9" t="str">
        <f>AgencyPickList!C953</f>
        <v>H20B</v>
      </c>
      <c r="M953" s="9" t="str">
        <f>AgencyPickList!D953</f>
        <v>Hammersmith and Fulham</v>
      </c>
      <c r="N953" s="9" t="str">
        <f>AgencyPickList!E953</f>
        <v>L</v>
      </c>
      <c r="O953" s="9" t="str">
        <f t="shared" si="14"/>
        <v>L0330 : Equinox (Detox)</v>
      </c>
    </row>
    <row r="954" spans="2:15" x14ac:dyDescent="0.35">
      <c r="B954" s="10" t="e">
        <v>#N/A</v>
      </c>
      <c r="G954"/>
      <c r="J954" s="9" t="str">
        <f>AgencyPickList!A954</f>
        <v>L0997</v>
      </c>
      <c r="K954" s="9" t="str">
        <f>AgencyPickList!B954</f>
        <v>The Hungerford Young People Service</v>
      </c>
      <c r="L954" s="9" t="str">
        <f>AgencyPickList!C954</f>
        <v>H20B</v>
      </c>
      <c r="M954" s="9" t="str">
        <f>AgencyPickList!D954</f>
        <v>Hammersmith and Fulham</v>
      </c>
      <c r="N954" s="9" t="str">
        <f>AgencyPickList!E954</f>
        <v>L</v>
      </c>
      <c r="O954" s="9" t="str">
        <f t="shared" si="14"/>
        <v>L0997 : The Hungerford Young People Service</v>
      </c>
    </row>
    <row r="955" spans="2:15" x14ac:dyDescent="0.35">
      <c r="B955" s="10" t="e">
        <v>#N/A</v>
      </c>
      <c r="G955"/>
      <c r="J955" s="9" t="str">
        <f>AgencyPickList!A955</f>
        <v>L1198</v>
      </c>
      <c r="K955" s="9" t="str">
        <f>AgencyPickList!B955</f>
        <v>Consortium - Central Team - Lorraine Hewitt House</v>
      </c>
      <c r="L955" s="9" t="str">
        <f>AgencyPickList!C955</f>
        <v>H20B</v>
      </c>
      <c r="M955" s="9" t="str">
        <f>AgencyPickList!D955</f>
        <v>Hammersmith and Fulham</v>
      </c>
      <c r="N955" s="9" t="str">
        <f>AgencyPickList!E955</f>
        <v>L</v>
      </c>
      <c r="O955" s="9" t="str">
        <f t="shared" si="14"/>
        <v>L1198 : Consortium - Central Team - Lorraine Hewitt House</v>
      </c>
    </row>
    <row r="956" spans="2:15" x14ac:dyDescent="0.35">
      <c r="B956" s="10" t="e">
        <v>#N/A</v>
      </c>
      <c r="G956"/>
      <c r="J956" s="9" t="str">
        <f>AgencyPickList!A956</f>
        <v>L1238</v>
      </c>
      <c r="K956" s="9" t="str">
        <f>AgencyPickList!B956</f>
        <v>Kairos Community Trust Garden Day Programme</v>
      </c>
      <c r="L956" s="9" t="str">
        <f>AgencyPickList!C956</f>
        <v>H20B</v>
      </c>
      <c r="M956" s="9" t="str">
        <f>AgencyPickList!D956</f>
        <v>Hammersmith and Fulham</v>
      </c>
      <c r="N956" s="9" t="str">
        <f>AgencyPickList!E956</f>
        <v>L</v>
      </c>
      <c r="O956" s="9" t="str">
        <f t="shared" si="14"/>
        <v>L1238 : Kairos Community Trust Garden Day Programme</v>
      </c>
    </row>
    <row r="957" spans="2:15" x14ac:dyDescent="0.35">
      <c r="B957" s="10" t="e">
        <v>#N/A</v>
      </c>
      <c r="G957"/>
      <c r="J957" s="9" t="str">
        <f>AgencyPickList!A957</f>
        <v>L1279</v>
      </c>
      <c r="K957" s="9" t="str">
        <f>AgencyPickList!B957</f>
        <v>Drug and Alcohol Wellbeing Service (DAWS)</v>
      </c>
      <c r="L957" s="9" t="str">
        <f>AgencyPickList!C957</f>
        <v>H20B</v>
      </c>
      <c r="M957" s="9" t="str">
        <f>AgencyPickList!D957</f>
        <v>Hammersmith and Fulham</v>
      </c>
      <c r="N957" s="9" t="str">
        <f>AgencyPickList!E957</f>
        <v>L</v>
      </c>
      <c r="O957" s="9" t="str">
        <f t="shared" si="14"/>
        <v>L1279 : Drug and Alcohol Wellbeing Service (DAWS)</v>
      </c>
    </row>
    <row r="958" spans="2:15" x14ac:dyDescent="0.35">
      <c r="B958" s="10" t="e">
        <v>#N/A</v>
      </c>
      <c r="G958"/>
      <c r="J958" s="9" t="str">
        <f>AgencyPickList!A958</f>
        <v>L1284</v>
      </c>
      <c r="K958" s="9" t="str">
        <f>AgencyPickList!B958</f>
        <v>ENABLE Drug and Alcohol Service</v>
      </c>
      <c r="L958" s="9" t="str">
        <f>AgencyPickList!C958</f>
        <v>H20B</v>
      </c>
      <c r="M958" s="9" t="str">
        <f>AgencyPickList!D958</f>
        <v>Hammersmith and Fulham</v>
      </c>
      <c r="N958" s="9" t="str">
        <f>AgencyPickList!E958</f>
        <v>L</v>
      </c>
      <c r="O958" s="9" t="str">
        <f t="shared" si="14"/>
        <v>L1284 : ENABLE Drug and Alcohol Service</v>
      </c>
    </row>
    <row r="959" spans="2:15" x14ac:dyDescent="0.35">
      <c r="B959" s="10" t="e">
        <v>#N/A</v>
      </c>
      <c r="G959"/>
      <c r="J959" s="9" t="str">
        <f>AgencyPickList!A959</f>
        <v>L1292</v>
      </c>
      <c r="K959" s="9" t="str">
        <f>AgencyPickList!B959</f>
        <v>Addictions Recovery Community Hounslow (ARC Hounslow)</v>
      </c>
      <c r="L959" s="9" t="str">
        <f>AgencyPickList!C959</f>
        <v>H20B</v>
      </c>
      <c r="M959" s="9" t="str">
        <f>AgencyPickList!D959</f>
        <v>Hammersmith and Fulham</v>
      </c>
      <c r="N959" s="9" t="str">
        <f>AgencyPickList!E959</f>
        <v>L</v>
      </c>
      <c r="O959" s="9" t="str">
        <f t="shared" si="14"/>
        <v>L1292 : Addictions Recovery Community Hounslow (ARC Hounslow)</v>
      </c>
    </row>
    <row r="960" spans="2:15" x14ac:dyDescent="0.35">
      <c r="B960" s="10" t="e">
        <v>#N/A</v>
      </c>
      <c r="G960"/>
      <c r="J960" s="9" t="str">
        <f>AgencyPickList!A960</f>
        <v>L1308</v>
      </c>
      <c r="K960" s="9" t="str">
        <f>AgencyPickList!B960</f>
        <v>Guy's and St Thomas' NHS Foundation Trust Inpatient Detox Unit</v>
      </c>
      <c r="L960" s="9" t="str">
        <f>AgencyPickList!C960</f>
        <v>H20B</v>
      </c>
      <c r="M960" s="9" t="str">
        <f>AgencyPickList!D960</f>
        <v>Hammersmith and Fulham</v>
      </c>
      <c r="N960" s="9" t="str">
        <f>AgencyPickList!E960</f>
        <v>L</v>
      </c>
      <c r="O960" s="9" t="str">
        <f t="shared" si="14"/>
        <v>L1308 : Guy's and St Thomas' NHS Foundation Trust Inpatient Detox Unit</v>
      </c>
    </row>
    <row r="961" spans="2:15" x14ac:dyDescent="0.35">
      <c r="B961" s="10" t="e">
        <v>#N/A</v>
      </c>
      <c r="G961"/>
      <c r="J961" s="9" t="str">
        <f>AgencyPickList!A961</f>
        <v>L1309</v>
      </c>
      <c r="K961" s="9" t="str">
        <f>AgencyPickList!B961</f>
        <v>Drug and Alcohol Wellbeing Service Hammersmith and Fulham</v>
      </c>
      <c r="L961" s="9" t="str">
        <f>AgencyPickList!C961</f>
        <v>H20B</v>
      </c>
      <c r="M961" s="9" t="str">
        <f>AgencyPickList!D961</f>
        <v>Hammersmith and Fulham</v>
      </c>
      <c r="N961" s="9" t="str">
        <f>AgencyPickList!E961</f>
        <v>L</v>
      </c>
      <c r="O961" s="9" t="str">
        <f t="shared" si="14"/>
        <v>L1309 : Drug and Alcohol Wellbeing Service Hammersmith and Fulham</v>
      </c>
    </row>
    <row r="962" spans="2:15" x14ac:dyDescent="0.35">
      <c r="B962" s="10" t="e">
        <v>#N/A</v>
      </c>
      <c r="G962"/>
      <c r="J962" s="9" t="str">
        <f>AgencyPickList!A962</f>
        <v>L1310</v>
      </c>
      <c r="K962" s="9" t="str">
        <f>AgencyPickList!B962</f>
        <v>Drug and Alcohol Wellbeing Service Kensington and Chelsea</v>
      </c>
      <c r="L962" s="9" t="str">
        <f>AgencyPickList!C962</f>
        <v>H20B</v>
      </c>
      <c r="M962" s="9" t="str">
        <f>AgencyPickList!D962</f>
        <v>Hammersmith and Fulham</v>
      </c>
      <c r="N962" s="9" t="str">
        <f>AgencyPickList!E962</f>
        <v>L</v>
      </c>
      <c r="O962" s="9" t="str">
        <f t="shared" si="14"/>
        <v>L1310 : Drug and Alcohol Wellbeing Service Kensington and Chelsea</v>
      </c>
    </row>
    <row r="963" spans="2:15" x14ac:dyDescent="0.35">
      <c r="B963" s="10" t="e">
        <v>#N/A</v>
      </c>
      <c r="G963"/>
      <c r="J963" s="9" t="str">
        <f>AgencyPickList!A963</f>
        <v>L1312</v>
      </c>
      <c r="K963" s="9" t="str">
        <f>AgencyPickList!B963</f>
        <v>Guy's and St Thomas' NHS Foundation Trust Non-rough sleeping Addictions Clinical Care Suite</v>
      </c>
      <c r="L963" s="9" t="str">
        <f>AgencyPickList!C963</f>
        <v>H20B</v>
      </c>
      <c r="M963" s="9" t="str">
        <f>AgencyPickList!D963</f>
        <v>Hammersmith and Fulham</v>
      </c>
      <c r="N963" s="9" t="str">
        <f>AgencyPickList!E963</f>
        <v>L</v>
      </c>
      <c r="O963" s="9" t="str">
        <f t="shared" ref="O963:O1026" si="15">IF(AND(J963&lt;&gt;"",J963&lt;&gt;0),J963&amp;" : "&amp;K963,"")</f>
        <v>L1312 : Guy's and St Thomas' NHS Foundation Trust Non-rough sleeping Addictions Clinical Care Suite</v>
      </c>
    </row>
    <row r="964" spans="2:15" x14ac:dyDescent="0.35">
      <c r="B964" s="10" t="e">
        <v>#N/A</v>
      </c>
      <c r="G964"/>
      <c r="J964" s="9" t="str">
        <f>AgencyPickList!A964</f>
        <v>L1319</v>
      </c>
      <c r="K964" s="9" t="str">
        <f>AgencyPickList!B964</f>
        <v>The Doctor Hickey Surgery</v>
      </c>
      <c r="L964" s="9" t="str">
        <f>AgencyPickList!C964</f>
        <v>H20B</v>
      </c>
      <c r="M964" s="9" t="str">
        <f>AgencyPickList!D964</f>
        <v>Hammersmith and Fulham</v>
      </c>
      <c r="N964" s="9" t="str">
        <f>AgencyPickList!E964</f>
        <v>L</v>
      </c>
      <c r="O964" s="9" t="str">
        <f t="shared" si="15"/>
        <v>L1319 : The Doctor Hickey Surgery</v>
      </c>
    </row>
    <row r="965" spans="2:15" x14ac:dyDescent="0.35">
      <c r="B965" s="10" t="e">
        <v>#N/A</v>
      </c>
      <c r="G965"/>
      <c r="J965" s="9" t="str">
        <f>AgencyPickList!A965</f>
        <v>L5062</v>
      </c>
      <c r="K965" s="9" t="str">
        <f>AgencyPickList!B965</f>
        <v>CGL H&amp;F Alcohol Service</v>
      </c>
      <c r="L965" s="9" t="str">
        <f>AgencyPickList!C965</f>
        <v>H20B</v>
      </c>
      <c r="M965" s="9" t="str">
        <f>AgencyPickList!D965</f>
        <v>Hammersmith and Fulham</v>
      </c>
      <c r="N965" s="9" t="str">
        <f>AgencyPickList!E965</f>
        <v>L</v>
      </c>
      <c r="O965" s="9" t="str">
        <f t="shared" si="15"/>
        <v>L5062 : CGL H&amp;F Alcohol Service</v>
      </c>
    </row>
    <row r="966" spans="2:15" x14ac:dyDescent="0.35">
      <c r="B966" s="10" t="e">
        <v>#N/A</v>
      </c>
      <c r="G966"/>
      <c r="J966" s="9" t="str">
        <f>AgencyPickList!A966</f>
        <v>L5064</v>
      </c>
      <c r="K966" s="9" t="str">
        <f>AgencyPickList!B966</f>
        <v>CGL Westminster Alcohol Service</v>
      </c>
      <c r="L966" s="9" t="str">
        <f>AgencyPickList!C966</f>
        <v>H20B</v>
      </c>
      <c r="M966" s="9" t="str">
        <f>AgencyPickList!D966</f>
        <v>Hammersmith and Fulham</v>
      </c>
      <c r="N966" s="9" t="str">
        <f>AgencyPickList!E966</f>
        <v>L</v>
      </c>
      <c r="O966" s="9" t="str">
        <f t="shared" si="15"/>
        <v>L5064 : CGL Westminster Alcohol Service</v>
      </c>
    </row>
    <row r="967" spans="2:15" x14ac:dyDescent="0.35">
      <c r="B967" s="10" t="e">
        <v>#N/A</v>
      </c>
      <c r="G967"/>
      <c r="J967" s="9" t="str">
        <f>AgencyPickList!A967</f>
        <v>P0034</v>
      </c>
      <c r="K967" s="9" t="str">
        <f>AgencyPickList!B967</f>
        <v>Yeldall Manor</v>
      </c>
      <c r="L967" s="9" t="str">
        <f>AgencyPickList!C967</f>
        <v>H20B</v>
      </c>
      <c r="M967" s="9" t="str">
        <f>AgencyPickList!D967</f>
        <v>Hammersmith and Fulham</v>
      </c>
      <c r="N967" s="9" t="str">
        <f>AgencyPickList!E967</f>
        <v>P</v>
      </c>
      <c r="O967" s="9" t="str">
        <f t="shared" si="15"/>
        <v>P0034 : Yeldall Manor</v>
      </c>
    </row>
    <row r="968" spans="2:15" x14ac:dyDescent="0.35">
      <c r="B968" s="10" t="e">
        <v>#N/A</v>
      </c>
      <c r="G968"/>
      <c r="J968" s="9" t="str">
        <f>AgencyPickList!A968</f>
        <v>P0523</v>
      </c>
      <c r="K968" s="9" t="str">
        <f>AgencyPickList!B968</f>
        <v>ANA</v>
      </c>
      <c r="L968" s="9" t="str">
        <f>AgencyPickList!C968</f>
        <v>H20B</v>
      </c>
      <c r="M968" s="9" t="str">
        <f>AgencyPickList!D968</f>
        <v>Hammersmith and Fulham</v>
      </c>
      <c r="N968" s="9" t="str">
        <f>AgencyPickList!E968</f>
        <v>P</v>
      </c>
      <c r="O968" s="9" t="str">
        <f t="shared" si="15"/>
        <v>P0523 : ANA</v>
      </c>
    </row>
    <row r="969" spans="2:15" x14ac:dyDescent="0.35">
      <c r="B969" s="10" t="e">
        <v>#N/A</v>
      </c>
      <c r="G969"/>
      <c r="J969" s="9" t="str">
        <f>AgencyPickList!A969</f>
        <v>P0544</v>
      </c>
      <c r="K969" s="9" t="str">
        <f>AgencyPickList!B969</f>
        <v>Francis HouseStreetsceneSouthampton</v>
      </c>
      <c r="L969" s="9" t="str">
        <f>AgencyPickList!C969</f>
        <v>H20B</v>
      </c>
      <c r="M969" s="9" t="str">
        <f>AgencyPickList!D969</f>
        <v>Hammersmith and Fulham</v>
      </c>
      <c r="N969" s="9" t="str">
        <f>AgencyPickList!E969</f>
        <v>P</v>
      </c>
      <c r="O969" s="9" t="str">
        <f t="shared" si="15"/>
        <v>P0544 : Francis HouseStreetsceneSouthampton</v>
      </c>
    </row>
    <row r="970" spans="2:15" x14ac:dyDescent="0.35">
      <c r="B970" s="10" t="e">
        <v>#N/A</v>
      </c>
      <c r="G970"/>
      <c r="J970" s="9" t="str">
        <f>AgencyPickList!A970</f>
        <v>P1089</v>
      </c>
      <c r="K970" s="9" t="str">
        <f>AgencyPickList!B970</f>
        <v>I-Access North West Surrey</v>
      </c>
      <c r="L970" s="9" t="str">
        <f>AgencyPickList!C970</f>
        <v>H20B</v>
      </c>
      <c r="M970" s="9" t="str">
        <f>AgencyPickList!D970</f>
        <v>Hammersmith and Fulham</v>
      </c>
      <c r="N970" s="9" t="str">
        <f>AgencyPickList!E970</f>
        <v>P</v>
      </c>
      <c r="O970" s="9" t="str">
        <f t="shared" si="15"/>
        <v>P1089 : I-Access North West Surrey</v>
      </c>
    </row>
    <row r="971" spans="2:15" x14ac:dyDescent="0.35">
      <c r="B971" s="10" t="e">
        <v>#N/A</v>
      </c>
      <c r="G971"/>
      <c r="J971" s="9" t="str">
        <f>AgencyPickList!A971</f>
        <v>P1090</v>
      </c>
      <c r="K971" s="9" t="str">
        <f>AgencyPickList!B971</f>
        <v>I-Access East Surrey</v>
      </c>
      <c r="L971" s="9" t="str">
        <f>AgencyPickList!C971</f>
        <v>H20B</v>
      </c>
      <c r="M971" s="9" t="str">
        <f>AgencyPickList!D971</f>
        <v>Hammersmith and Fulham</v>
      </c>
      <c r="N971" s="9" t="str">
        <f>AgencyPickList!E971</f>
        <v>P</v>
      </c>
      <c r="O971" s="9" t="str">
        <f t="shared" si="15"/>
        <v>P1090 : I-Access East Surrey</v>
      </c>
    </row>
    <row r="972" spans="2:15" x14ac:dyDescent="0.35">
      <c r="B972" s="10" t="e">
        <v>#N/A</v>
      </c>
      <c r="G972"/>
      <c r="J972" s="9" t="str">
        <f>AgencyPickList!A972</f>
        <v>Q1728</v>
      </c>
      <c r="K972" s="9" t="str">
        <f>AgencyPickList!B972</f>
        <v>Oxygen Recovery Service</v>
      </c>
      <c r="L972" s="9" t="str">
        <f>AgencyPickList!C972</f>
        <v>H20B</v>
      </c>
      <c r="M972" s="9" t="str">
        <f>AgencyPickList!D972</f>
        <v>Hammersmith and Fulham</v>
      </c>
      <c r="N972" s="9" t="str">
        <f>AgencyPickList!E972</f>
        <v>Q</v>
      </c>
      <c r="O972" s="9" t="str">
        <f t="shared" si="15"/>
        <v>Q1728 : Oxygen Recovery Service</v>
      </c>
    </row>
    <row r="973" spans="2:15" x14ac:dyDescent="0.35">
      <c r="B973" s="10" t="e">
        <v>#N/A</v>
      </c>
      <c r="G973"/>
      <c r="J973" s="9" t="str">
        <f>AgencyPickList!A973</f>
        <v>Q1763</v>
      </c>
      <c r="K973" s="9" t="str">
        <f>AgencyPickList!B973</f>
        <v>Oxygen Inpatient Detox</v>
      </c>
      <c r="L973" s="9" t="str">
        <f>AgencyPickList!C973</f>
        <v>H20B</v>
      </c>
      <c r="M973" s="9" t="str">
        <f>AgencyPickList!D973</f>
        <v>Hammersmith and Fulham</v>
      </c>
      <c r="N973" s="9" t="str">
        <f>AgencyPickList!E973</f>
        <v>Q</v>
      </c>
      <c r="O973" s="9" t="str">
        <f t="shared" si="15"/>
        <v>Q1763 : Oxygen Inpatient Detox</v>
      </c>
    </row>
    <row r="974" spans="2:15" x14ac:dyDescent="0.35">
      <c r="B974" s="10" t="e">
        <v>#N/A</v>
      </c>
      <c r="G974"/>
      <c r="J974" s="9" t="str">
        <f>AgencyPickList!A974</f>
        <v>R0092</v>
      </c>
      <c r="K974" s="9" t="str">
        <f>AgencyPickList!B974</f>
        <v>BAC O'Connor</v>
      </c>
      <c r="L974" s="9" t="str">
        <f>AgencyPickList!C974</f>
        <v>H20B</v>
      </c>
      <c r="M974" s="9" t="str">
        <f>AgencyPickList!D974</f>
        <v>Hammersmith and Fulham</v>
      </c>
      <c r="N974" s="9" t="str">
        <f>AgencyPickList!E974</f>
        <v>R</v>
      </c>
      <c r="O974" s="9" t="str">
        <f t="shared" si="15"/>
        <v>R0092 : BAC O'Connor</v>
      </c>
    </row>
    <row r="975" spans="2:15" x14ac:dyDescent="0.35">
      <c r="B975" s="10" t="e">
        <v>#N/A</v>
      </c>
      <c r="G975"/>
      <c r="J975" s="9" t="str">
        <f>AgencyPickList!A975</f>
        <v>SB317</v>
      </c>
      <c r="K975" s="9" t="str">
        <f>AgencyPickList!B975</f>
        <v>StreetScene Bournemouth</v>
      </c>
      <c r="L975" s="9" t="str">
        <f>AgencyPickList!C975</f>
        <v>H20B</v>
      </c>
      <c r="M975" s="9" t="str">
        <f>AgencyPickList!D975</f>
        <v>Hammersmith and Fulham</v>
      </c>
      <c r="N975" s="9" t="str">
        <f>AgencyPickList!E975</f>
        <v>S</v>
      </c>
      <c r="O975" s="9" t="str">
        <f t="shared" si="15"/>
        <v>SB317 : StreetScene Bournemouth</v>
      </c>
    </row>
    <row r="976" spans="2:15" x14ac:dyDescent="0.35">
      <c r="B976" s="10" t="e">
        <v>#N/A</v>
      </c>
      <c r="G976"/>
      <c r="J976" s="9" t="str">
        <f>AgencyPickList!A976</f>
        <v>SD303</v>
      </c>
      <c r="K976" s="9" t="str">
        <f>AgencyPickList!B976</f>
        <v>BOSENCE FARM COMMUNITY LTD</v>
      </c>
      <c r="L976" s="9" t="str">
        <f>AgencyPickList!C976</f>
        <v>H20B</v>
      </c>
      <c r="M976" s="9" t="str">
        <f>AgencyPickList!D976</f>
        <v>Hammersmith and Fulham</v>
      </c>
      <c r="N976" s="9" t="str">
        <f>AgencyPickList!E976</f>
        <v>S</v>
      </c>
      <c r="O976" s="9" t="str">
        <f t="shared" si="15"/>
        <v>SD303 : BOSENCE FARM COMMUNITY LTD</v>
      </c>
    </row>
    <row r="977" spans="2:15" x14ac:dyDescent="0.35">
      <c r="B977" s="10" t="e">
        <v>#N/A</v>
      </c>
      <c r="G977"/>
      <c r="J977" s="9" t="str">
        <f>AgencyPickList!A977</f>
        <v>SG309</v>
      </c>
      <c r="K977" s="9" t="str">
        <f>AgencyPickList!B977</f>
        <v>THE NELSON TRUST</v>
      </c>
      <c r="L977" s="9" t="str">
        <f>AgencyPickList!C977</f>
        <v>H20B</v>
      </c>
      <c r="M977" s="9" t="str">
        <f>AgencyPickList!D977</f>
        <v>Hammersmith and Fulham</v>
      </c>
      <c r="N977" s="9" t="str">
        <f>AgencyPickList!E977</f>
        <v>S</v>
      </c>
      <c r="O977" s="9" t="str">
        <f t="shared" si="15"/>
        <v>SG309 : THE NELSON TRUST</v>
      </c>
    </row>
    <row r="978" spans="2:15" x14ac:dyDescent="0.35">
      <c r="B978" s="10" t="e">
        <v>#N/A</v>
      </c>
      <c r="G978"/>
      <c r="J978" s="9" t="str">
        <f>AgencyPickList!A978</f>
        <v>SH307</v>
      </c>
      <c r="K978" s="9" t="str">
        <f>AgencyPickList!B978</f>
        <v>Jasmine Mother's Recovery (Trevi)</v>
      </c>
      <c r="L978" s="9" t="str">
        <f>AgencyPickList!C978</f>
        <v>H20B</v>
      </c>
      <c r="M978" s="9" t="str">
        <f>AgencyPickList!D978</f>
        <v>Hammersmith and Fulham</v>
      </c>
      <c r="N978" s="9" t="str">
        <f>AgencyPickList!E978</f>
        <v>S</v>
      </c>
      <c r="O978" s="9" t="str">
        <f t="shared" si="15"/>
        <v>SH307 : Jasmine Mother's Recovery (Trevi)</v>
      </c>
    </row>
    <row r="979" spans="2:15" x14ac:dyDescent="0.35">
      <c r="B979" s="10" t="e">
        <v>#N/A</v>
      </c>
      <c r="G979"/>
      <c r="J979" s="9" t="str">
        <f>AgencyPickList!A979</f>
        <v>SJ308</v>
      </c>
      <c r="K979" s="9" t="str">
        <f>AgencyPickList!B979</f>
        <v>Sefton Park</v>
      </c>
      <c r="L979" s="9" t="str">
        <f>AgencyPickList!C979</f>
        <v>H20B</v>
      </c>
      <c r="M979" s="9" t="str">
        <f>AgencyPickList!D979</f>
        <v>Hammersmith and Fulham</v>
      </c>
      <c r="N979" s="9" t="str">
        <f>AgencyPickList!E979</f>
        <v>S</v>
      </c>
      <c r="O979" s="9" t="str">
        <f t="shared" si="15"/>
        <v>SJ308 : Sefton Park</v>
      </c>
    </row>
    <row r="980" spans="2:15" x14ac:dyDescent="0.35">
      <c r="B980" s="10" t="e">
        <v>#N/A</v>
      </c>
      <c r="G980"/>
      <c r="J980" s="9" t="str">
        <f>AgencyPickList!A980</f>
        <v>SJ312</v>
      </c>
      <c r="K980" s="9" t="str">
        <f>AgencyPickList!B980</f>
        <v>Westcliffe House</v>
      </c>
      <c r="L980" s="9" t="str">
        <f>AgencyPickList!C980</f>
        <v>H20B</v>
      </c>
      <c r="M980" s="9" t="str">
        <f>AgencyPickList!D980</f>
        <v>Hammersmith and Fulham</v>
      </c>
      <c r="N980" s="9" t="str">
        <f>AgencyPickList!E980</f>
        <v>S</v>
      </c>
      <c r="O980" s="9" t="str">
        <f t="shared" si="15"/>
        <v>SJ312 : Westcliffe House</v>
      </c>
    </row>
    <row r="981" spans="2:15" x14ac:dyDescent="0.35">
      <c r="B981" s="10" t="e">
        <v>#N/A</v>
      </c>
      <c r="G981"/>
      <c r="J981" s="9" t="str">
        <f>AgencyPickList!A981</f>
        <v>SK317</v>
      </c>
      <c r="K981" s="9" t="str">
        <f>AgencyPickList!B981</f>
        <v>Somewhere House</v>
      </c>
      <c r="L981" s="9" t="str">
        <f>AgencyPickList!C981</f>
        <v>H20B</v>
      </c>
      <c r="M981" s="9" t="str">
        <f>AgencyPickList!D981</f>
        <v>Hammersmith and Fulham</v>
      </c>
      <c r="N981" s="9" t="str">
        <f>AgencyPickList!E981</f>
        <v>S</v>
      </c>
      <c r="O981" s="9" t="str">
        <f t="shared" si="15"/>
        <v>SK317 : Somewhere House</v>
      </c>
    </row>
    <row r="982" spans="2:15" x14ac:dyDescent="0.35">
      <c r="B982" s="10" t="e">
        <v>#N/A</v>
      </c>
      <c r="G982"/>
      <c r="J982" s="9" t="str">
        <f>AgencyPickList!A982</f>
        <v>T1175</v>
      </c>
      <c r="K982" s="9" t="str">
        <f>AgencyPickList!B982</f>
        <v>Derby City Prescribing Service</v>
      </c>
      <c r="L982" s="9" t="str">
        <f>AgencyPickList!C982</f>
        <v>H20B</v>
      </c>
      <c r="M982" s="9" t="str">
        <f>AgencyPickList!D982</f>
        <v>Hammersmith and Fulham</v>
      </c>
      <c r="N982" s="9" t="str">
        <f>AgencyPickList!E982</f>
        <v>T</v>
      </c>
      <c r="O982" s="9" t="str">
        <f t="shared" si="15"/>
        <v>T1175 : Derby City Prescribing Service</v>
      </c>
    </row>
    <row r="983" spans="2:15" x14ac:dyDescent="0.35">
      <c r="B983" s="10" t="e">
        <v>#N/A</v>
      </c>
      <c r="G983"/>
      <c r="J983" s="9" t="str">
        <f>AgencyPickList!A983</f>
        <v>W0444</v>
      </c>
      <c r="K983" s="9" t="str">
        <f>AgencyPickList!B983</f>
        <v>Turning Point Smithfield Detox</v>
      </c>
      <c r="L983" s="9" t="str">
        <f>AgencyPickList!C983</f>
        <v>H20B</v>
      </c>
      <c r="M983" s="9" t="str">
        <f>AgencyPickList!D983</f>
        <v>Hammersmith and Fulham</v>
      </c>
      <c r="N983" s="9" t="str">
        <f>AgencyPickList!E983</f>
        <v>W</v>
      </c>
      <c r="O983" s="9" t="str">
        <f t="shared" si="15"/>
        <v>W0444 : Turning Point Smithfield Detox</v>
      </c>
    </row>
    <row r="984" spans="2:15" x14ac:dyDescent="0.35">
      <c r="B984" s="10" t="e">
        <v>#N/A</v>
      </c>
      <c r="G984"/>
      <c r="J984" s="9" t="str">
        <f>AgencyPickList!A984</f>
        <v>L1284</v>
      </c>
      <c r="K984" s="9" t="str">
        <f>AgencyPickList!B984</f>
        <v>ENABLE Drug and Alcohol Service</v>
      </c>
      <c r="L984" s="9" t="str">
        <f>AgencyPickList!C984</f>
        <v>J15B</v>
      </c>
      <c r="M984" s="9" t="str">
        <f>AgencyPickList!D984</f>
        <v>Hampshire</v>
      </c>
      <c r="N984" s="9" t="str">
        <f>AgencyPickList!E984</f>
        <v>L</v>
      </c>
      <c r="O984" s="9" t="str">
        <f t="shared" si="15"/>
        <v>L1284 : ENABLE Drug and Alcohol Service</v>
      </c>
    </row>
    <row r="985" spans="2:15" x14ac:dyDescent="0.35">
      <c r="B985" s="10" t="e">
        <v>#N/A</v>
      </c>
      <c r="G985"/>
      <c r="J985" s="9" t="str">
        <f>AgencyPickList!A985</f>
        <v>L1292</v>
      </c>
      <c r="K985" s="9" t="str">
        <f>AgencyPickList!B985</f>
        <v>Addictions Recovery Community Hounslow (ARC Hounslow)</v>
      </c>
      <c r="L985" s="9" t="str">
        <f>AgencyPickList!C985</f>
        <v>J15B</v>
      </c>
      <c r="M985" s="9" t="str">
        <f>AgencyPickList!D985</f>
        <v>Hampshire</v>
      </c>
      <c r="N985" s="9" t="str">
        <f>AgencyPickList!E985</f>
        <v>L</v>
      </c>
      <c r="O985" s="9" t="str">
        <f t="shared" si="15"/>
        <v>L1292 : Addictions Recovery Community Hounslow (ARC Hounslow)</v>
      </c>
    </row>
    <row r="986" spans="2:15" x14ac:dyDescent="0.35">
      <c r="B986" s="10" t="e">
        <v>#N/A</v>
      </c>
      <c r="G986"/>
      <c r="J986" s="9" t="str">
        <f>AgencyPickList!A986</f>
        <v>M0309</v>
      </c>
      <c r="K986" s="9" t="str">
        <f>AgencyPickList!B986</f>
        <v>Cyngor Alcohol Information Service (CAIS)</v>
      </c>
      <c r="L986" s="9" t="str">
        <f>AgencyPickList!C986</f>
        <v>J15B</v>
      </c>
      <c r="M986" s="9" t="str">
        <f>AgencyPickList!D986</f>
        <v>Hampshire</v>
      </c>
      <c r="N986" s="9" t="str">
        <f>AgencyPickList!E986</f>
        <v>W</v>
      </c>
      <c r="O986" s="9" t="str">
        <f t="shared" si="15"/>
        <v>M0309 : Cyngor Alcohol Information Service (CAIS)</v>
      </c>
    </row>
    <row r="987" spans="2:15" x14ac:dyDescent="0.35">
      <c r="B987" s="10" t="e">
        <v>#N/A</v>
      </c>
      <c r="G987"/>
      <c r="J987" s="9" t="str">
        <f>AgencyPickList!A987</f>
        <v>P0034</v>
      </c>
      <c r="K987" s="9" t="str">
        <f>AgencyPickList!B987</f>
        <v>Yeldall Manor</v>
      </c>
      <c r="L987" s="9" t="str">
        <f>AgencyPickList!C987</f>
        <v>J15B</v>
      </c>
      <c r="M987" s="9" t="str">
        <f>AgencyPickList!D987</f>
        <v>Hampshire</v>
      </c>
      <c r="N987" s="9" t="str">
        <f>AgencyPickList!E987</f>
        <v>P</v>
      </c>
      <c r="O987" s="9" t="str">
        <f t="shared" si="15"/>
        <v>P0034 : Yeldall Manor</v>
      </c>
    </row>
    <row r="988" spans="2:15" x14ac:dyDescent="0.35">
      <c r="B988" s="10" t="e">
        <v>#N/A</v>
      </c>
      <c r="G988"/>
      <c r="J988" s="9" t="str">
        <f>AgencyPickList!A988</f>
        <v>P0523</v>
      </c>
      <c r="K988" s="9" t="str">
        <f>AgencyPickList!B988</f>
        <v>ANA</v>
      </c>
      <c r="L988" s="9" t="str">
        <f>AgencyPickList!C988</f>
        <v>J15B</v>
      </c>
      <c r="M988" s="9" t="str">
        <f>AgencyPickList!D988</f>
        <v>Hampshire</v>
      </c>
      <c r="N988" s="9" t="str">
        <f>AgencyPickList!E988</f>
        <v>P</v>
      </c>
      <c r="O988" s="9" t="str">
        <f t="shared" si="15"/>
        <v>P0523 : ANA</v>
      </c>
    </row>
    <row r="989" spans="2:15" x14ac:dyDescent="0.35">
      <c r="B989" s="10" t="e">
        <v>#N/A</v>
      </c>
      <c r="G989"/>
      <c r="J989" s="9" t="str">
        <f>AgencyPickList!A989</f>
        <v>P0544</v>
      </c>
      <c r="K989" s="9" t="str">
        <f>AgencyPickList!B989</f>
        <v>Francis HouseStreetsceneSouthampton</v>
      </c>
      <c r="L989" s="9" t="str">
        <f>AgencyPickList!C989</f>
        <v>J15B</v>
      </c>
      <c r="M989" s="9" t="str">
        <f>AgencyPickList!D989</f>
        <v>Hampshire</v>
      </c>
      <c r="N989" s="9" t="str">
        <f>AgencyPickList!E989</f>
        <v>P</v>
      </c>
      <c r="O989" s="9" t="str">
        <f t="shared" si="15"/>
        <v>P0544 : Francis HouseStreetsceneSouthampton</v>
      </c>
    </row>
    <row r="990" spans="2:15" x14ac:dyDescent="0.35">
      <c r="B990" s="10" t="e">
        <v>#N/A</v>
      </c>
      <c r="G990"/>
      <c r="J990" s="9" t="str">
        <f>AgencyPickList!A990</f>
        <v>P0611</v>
      </c>
      <c r="K990" s="9" t="str">
        <f>AgencyPickList!B990</f>
        <v>Bridge House</v>
      </c>
      <c r="L990" s="9" t="str">
        <f>AgencyPickList!C990</f>
        <v>J15B</v>
      </c>
      <c r="M990" s="9" t="str">
        <f>AgencyPickList!D990</f>
        <v>Hampshire</v>
      </c>
      <c r="N990" s="9" t="str">
        <f>AgencyPickList!E990</f>
        <v>P</v>
      </c>
      <c r="O990" s="9" t="str">
        <f t="shared" si="15"/>
        <v>P0611 : Bridge House</v>
      </c>
    </row>
    <row r="991" spans="2:15" x14ac:dyDescent="0.35">
      <c r="B991" s="10" t="e">
        <v>#N/A</v>
      </c>
      <c r="G991"/>
      <c r="J991" s="9" t="str">
        <f>AgencyPickList!A991</f>
        <v>P0858</v>
      </c>
      <c r="K991" s="9" t="str">
        <f>AgencyPickList!B991</f>
        <v>Addiction Recovery Centre</v>
      </c>
      <c r="L991" s="9" t="str">
        <f>AgencyPickList!C991</f>
        <v>J15B</v>
      </c>
      <c r="M991" s="9" t="str">
        <f>AgencyPickList!D991</f>
        <v>Hampshire</v>
      </c>
      <c r="N991" s="9" t="str">
        <f>AgencyPickList!E991</f>
        <v>P</v>
      </c>
      <c r="O991" s="9" t="str">
        <f t="shared" si="15"/>
        <v>P0858 : Addiction Recovery Centre</v>
      </c>
    </row>
    <row r="992" spans="2:15" x14ac:dyDescent="0.35">
      <c r="B992" s="10" t="e">
        <v>#N/A</v>
      </c>
      <c r="G992"/>
      <c r="J992" s="9" t="str">
        <f>AgencyPickList!A992</f>
        <v>P1049</v>
      </c>
      <c r="K992" s="9" t="str">
        <f>AgencyPickList!B992</f>
        <v>Recovery Hub</v>
      </c>
      <c r="L992" s="9" t="str">
        <f>AgencyPickList!C992</f>
        <v>J15B</v>
      </c>
      <c r="M992" s="9" t="str">
        <f>AgencyPickList!D992</f>
        <v>Hampshire</v>
      </c>
      <c r="N992" s="9" t="str">
        <f>AgencyPickList!E992</f>
        <v>P</v>
      </c>
      <c r="O992" s="9" t="str">
        <f t="shared" si="15"/>
        <v>P1049 : Recovery Hub</v>
      </c>
    </row>
    <row r="993" spans="2:15" x14ac:dyDescent="0.35">
      <c r="B993" s="10" t="e">
        <v>#N/A</v>
      </c>
      <c r="G993"/>
      <c r="J993" s="9" t="str">
        <f>AgencyPickList!A993</f>
        <v>P1071</v>
      </c>
      <c r="K993" s="9" t="str">
        <f>AgencyPickList!B993</f>
        <v>Cranstoun West Berkshire</v>
      </c>
      <c r="L993" s="9" t="str">
        <f>AgencyPickList!C993</f>
        <v>J15B</v>
      </c>
      <c r="M993" s="9" t="str">
        <f>AgencyPickList!D993</f>
        <v>Hampshire</v>
      </c>
      <c r="N993" s="9" t="str">
        <f>AgencyPickList!E993</f>
        <v>P</v>
      </c>
      <c r="O993" s="9" t="str">
        <f t="shared" si="15"/>
        <v>P1071 : Cranstoun West Berkshire</v>
      </c>
    </row>
    <row r="994" spans="2:15" x14ac:dyDescent="0.35">
      <c r="B994" s="10" t="e">
        <v>#N/A</v>
      </c>
      <c r="G994"/>
      <c r="J994" s="9" t="str">
        <f>AgencyPickList!A994</f>
        <v>P1079</v>
      </c>
      <c r="K994" s="9" t="str">
        <f>AgencyPickList!B994</f>
        <v>Aldershot - Inclusion Recovery Hampshire</v>
      </c>
      <c r="L994" s="9" t="str">
        <f>AgencyPickList!C994</f>
        <v>J15B</v>
      </c>
      <c r="M994" s="9" t="str">
        <f>AgencyPickList!D994</f>
        <v>Hampshire</v>
      </c>
      <c r="N994" s="9" t="str">
        <f>AgencyPickList!E994</f>
        <v>P</v>
      </c>
      <c r="O994" s="9" t="str">
        <f t="shared" si="15"/>
        <v>P1079 : Aldershot - Inclusion Recovery Hampshire</v>
      </c>
    </row>
    <row r="995" spans="2:15" x14ac:dyDescent="0.35">
      <c r="B995" s="10" t="e">
        <v>#N/A</v>
      </c>
      <c r="G995"/>
      <c r="J995" s="9" t="str">
        <f>AgencyPickList!A995</f>
        <v>P1080</v>
      </c>
      <c r="K995" s="9" t="str">
        <f>AgencyPickList!B995</f>
        <v>Andover - Inclusion Recovery Hampshire</v>
      </c>
      <c r="L995" s="9" t="str">
        <f>AgencyPickList!C995</f>
        <v>J15B</v>
      </c>
      <c r="M995" s="9" t="str">
        <f>AgencyPickList!D995</f>
        <v>Hampshire</v>
      </c>
      <c r="N995" s="9" t="str">
        <f>AgencyPickList!E995</f>
        <v>P</v>
      </c>
      <c r="O995" s="9" t="str">
        <f t="shared" si="15"/>
        <v>P1080 : Andover - Inclusion Recovery Hampshire</v>
      </c>
    </row>
    <row r="996" spans="2:15" x14ac:dyDescent="0.35">
      <c r="B996" s="10" t="e">
        <v>#N/A</v>
      </c>
      <c r="G996"/>
      <c r="J996" s="9" t="str">
        <f>AgencyPickList!A996</f>
        <v>P1081</v>
      </c>
      <c r="K996" s="9" t="str">
        <f>AgencyPickList!B996</f>
        <v>Basingstoke - Inclusion Recovery Hampshire</v>
      </c>
      <c r="L996" s="9" t="str">
        <f>AgencyPickList!C996</f>
        <v>J15B</v>
      </c>
      <c r="M996" s="9" t="str">
        <f>AgencyPickList!D996</f>
        <v>Hampshire</v>
      </c>
      <c r="N996" s="9" t="str">
        <f>AgencyPickList!E996</f>
        <v>P</v>
      </c>
      <c r="O996" s="9" t="str">
        <f t="shared" si="15"/>
        <v>P1081 : Basingstoke - Inclusion Recovery Hampshire</v>
      </c>
    </row>
    <row r="997" spans="2:15" x14ac:dyDescent="0.35">
      <c r="B997" s="10" t="e">
        <v>#N/A</v>
      </c>
      <c r="G997"/>
      <c r="J997" s="9" t="str">
        <f>AgencyPickList!A997</f>
        <v>P1082</v>
      </c>
      <c r="K997" s="9" t="str">
        <f>AgencyPickList!B997</f>
        <v>Eastleigh - Inclusion Recovery Hampshire</v>
      </c>
      <c r="L997" s="9" t="str">
        <f>AgencyPickList!C997</f>
        <v>J15B</v>
      </c>
      <c r="M997" s="9" t="str">
        <f>AgencyPickList!D997</f>
        <v>Hampshire</v>
      </c>
      <c r="N997" s="9" t="str">
        <f>AgencyPickList!E997</f>
        <v>P</v>
      </c>
      <c r="O997" s="9" t="str">
        <f t="shared" si="15"/>
        <v>P1082 : Eastleigh - Inclusion Recovery Hampshire</v>
      </c>
    </row>
    <row r="998" spans="2:15" x14ac:dyDescent="0.35">
      <c r="B998" s="10" t="e">
        <v>#N/A</v>
      </c>
      <c r="G998"/>
      <c r="J998" s="9" t="str">
        <f>AgencyPickList!A998</f>
        <v>P1083</v>
      </c>
      <c r="K998" s="9" t="str">
        <f>AgencyPickList!B998</f>
        <v>Fareham - Inclusion Recovery Hampshire</v>
      </c>
      <c r="L998" s="9" t="str">
        <f>AgencyPickList!C998</f>
        <v>J15B</v>
      </c>
      <c r="M998" s="9" t="str">
        <f>AgencyPickList!D998</f>
        <v>Hampshire</v>
      </c>
      <c r="N998" s="9" t="str">
        <f>AgencyPickList!E998</f>
        <v>P</v>
      </c>
      <c r="O998" s="9" t="str">
        <f t="shared" si="15"/>
        <v>P1083 : Fareham - Inclusion Recovery Hampshire</v>
      </c>
    </row>
    <row r="999" spans="2:15" x14ac:dyDescent="0.35">
      <c r="B999" s="10" t="e">
        <v>#N/A</v>
      </c>
      <c r="G999"/>
      <c r="J999" s="9" t="str">
        <f>AgencyPickList!A999</f>
        <v>P1084</v>
      </c>
      <c r="K999" s="9" t="str">
        <f>AgencyPickList!B999</f>
        <v>Havant - Inclusion Recovery Hampshire</v>
      </c>
      <c r="L999" s="9" t="str">
        <f>AgencyPickList!C999</f>
        <v>J15B</v>
      </c>
      <c r="M999" s="9" t="str">
        <f>AgencyPickList!D999</f>
        <v>Hampshire</v>
      </c>
      <c r="N999" s="9" t="str">
        <f>AgencyPickList!E999</f>
        <v>P</v>
      </c>
      <c r="O999" s="9" t="str">
        <f t="shared" si="15"/>
        <v>P1084 : Havant - Inclusion Recovery Hampshire</v>
      </c>
    </row>
    <row r="1000" spans="2:15" x14ac:dyDescent="0.35">
      <c r="B1000" s="10" t="e">
        <v>#N/A</v>
      </c>
      <c r="G1000"/>
      <c r="J1000" s="9" t="str">
        <f>AgencyPickList!A1000</f>
        <v>P1085</v>
      </c>
      <c r="K1000" s="9" t="str">
        <f>AgencyPickList!B1000</f>
        <v>Ringwood - Inclusion Recovery Hampshire</v>
      </c>
      <c r="L1000" s="9" t="str">
        <f>AgencyPickList!C1000</f>
        <v>J15B</v>
      </c>
      <c r="M1000" s="9" t="str">
        <f>AgencyPickList!D1000</f>
        <v>Hampshire</v>
      </c>
      <c r="N1000" s="9" t="str">
        <f>AgencyPickList!E1000</f>
        <v>P</v>
      </c>
      <c r="O1000" s="9" t="str">
        <f t="shared" si="15"/>
        <v>P1085 : Ringwood - Inclusion Recovery Hampshire</v>
      </c>
    </row>
    <row r="1001" spans="2:15" x14ac:dyDescent="0.35">
      <c r="B1001" s="10" t="e">
        <v>#N/A</v>
      </c>
      <c r="G1001"/>
      <c r="J1001" s="9" t="str">
        <f>AgencyPickList!A1001</f>
        <v>P1086</v>
      </c>
      <c r="K1001" s="9" t="str">
        <f>AgencyPickList!B1001</f>
        <v>Winchester - Inclusion Recovery Hampshire</v>
      </c>
      <c r="L1001" s="9" t="str">
        <f>AgencyPickList!C1001</f>
        <v>J15B</v>
      </c>
      <c r="M1001" s="9" t="str">
        <f>AgencyPickList!D1001</f>
        <v>Hampshire</v>
      </c>
      <c r="N1001" s="9" t="str">
        <f>AgencyPickList!E1001</f>
        <v>P</v>
      </c>
      <c r="O1001" s="9" t="str">
        <f t="shared" si="15"/>
        <v>P1086 : Winchester - Inclusion Recovery Hampshire</v>
      </c>
    </row>
    <row r="1002" spans="2:15" x14ac:dyDescent="0.35">
      <c r="B1002" s="10" t="e">
        <v>#N/A</v>
      </c>
      <c r="G1002"/>
      <c r="J1002" s="9" t="str">
        <f>AgencyPickList!A1002</f>
        <v>P1089</v>
      </c>
      <c r="K1002" s="9" t="str">
        <f>AgencyPickList!B1002</f>
        <v>I-Access North West Surrey</v>
      </c>
      <c r="L1002" s="9" t="str">
        <f>AgencyPickList!C1002</f>
        <v>J15B</v>
      </c>
      <c r="M1002" s="9" t="str">
        <f>AgencyPickList!D1002</f>
        <v>Hampshire</v>
      </c>
      <c r="N1002" s="9" t="str">
        <f>AgencyPickList!E1002</f>
        <v>P</v>
      </c>
      <c r="O1002" s="9" t="str">
        <f t="shared" si="15"/>
        <v>P1089 : I-Access North West Surrey</v>
      </c>
    </row>
    <row r="1003" spans="2:15" x14ac:dyDescent="0.35">
      <c r="B1003" s="10" t="e">
        <v>#N/A</v>
      </c>
      <c r="G1003"/>
      <c r="J1003" s="9" t="str">
        <f>AgencyPickList!A1003</f>
        <v>P1090</v>
      </c>
      <c r="K1003" s="9" t="str">
        <f>AgencyPickList!B1003</f>
        <v>I-Access East Surrey</v>
      </c>
      <c r="L1003" s="9" t="str">
        <f>AgencyPickList!C1003</f>
        <v>J15B</v>
      </c>
      <c r="M1003" s="9" t="str">
        <f>AgencyPickList!D1003</f>
        <v>Hampshire</v>
      </c>
      <c r="N1003" s="9" t="str">
        <f>AgencyPickList!E1003</f>
        <v>P</v>
      </c>
      <c r="O1003" s="9" t="str">
        <f t="shared" si="15"/>
        <v>P1090 : I-Access East Surrey</v>
      </c>
    </row>
    <row r="1004" spans="2:15" x14ac:dyDescent="0.35">
      <c r="B1004" s="10" t="e">
        <v>#N/A</v>
      </c>
      <c r="G1004"/>
      <c r="J1004" s="9" t="str">
        <f>AgencyPickList!A1004</f>
        <v>P1091</v>
      </c>
      <c r="K1004" s="9" t="str">
        <f>AgencyPickList!B1004</f>
        <v>I-Access South West Surrey</v>
      </c>
      <c r="L1004" s="9" t="str">
        <f>AgencyPickList!C1004</f>
        <v>J15B</v>
      </c>
      <c r="M1004" s="9" t="str">
        <f>AgencyPickList!D1004</f>
        <v>Hampshire</v>
      </c>
      <c r="N1004" s="9" t="str">
        <f>AgencyPickList!E1004</f>
        <v>P</v>
      </c>
      <c r="O1004" s="9" t="str">
        <f t="shared" si="15"/>
        <v>P1091 : I-Access South West Surrey</v>
      </c>
    </row>
    <row r="1005" spans="2:15" x14ac:dyDescent="0.35">
      <c r="B1005" s="10" t="e">
        <v>#N/A</v>
      </c>
      <c r="G1005"/>
      <c r="J1005" s="9" t="str">
        <f>AgencyPickList!A1005</f>
        <v>P1098</v>
      </c>
      <c r="K1005" s="9" t="str">
        <f>AgencyPickList!B1005</f>
        <v>Cranstoun RBWM</v>
      </c>
      <c r="L1005" s="9" t="str">
        <f>AgencyPickList!C1005</f>
        <v>J15B</v>
      </c>
      <c r="M1005" s="9" t="str">
        <f>AgencyPickList!D1005</f>
        <v>Hampshire</v>
      </c>
      <c r="N1005" s="9" t="str">
        <f>AgencyPickList!E1005</f>
        <v>P</v>
      </c>
      <c r="O1005" s="9" t="str">
        <f t="shared" si="15"/>
        <v>P1098 : Cranstoun RBWM</v>
      </c>
    </row>
    <row r="1006" spans="2:15" x14ac:dyDescent="0.35">
      <c r="B1006" s="10" t="e">
        <v>#N/A</v>
      </c>
      <c r="G1006"/>
      <c r="J1006" s="9" t="str">
        <f>AgencyPickList!A1006</f>
        <v>P1104</v>
      </c>
      <c r="K1006" s="9" t="str">
        <f>AgencyPickList!B1006</f>
        <v>Young Person's Service - Inclusion Recovery Hampshire</v>
      </c>
      <c r="L1006" s="9" t="str">
        <f>AgencyPickList!C1006</f>
        <v>J15B</v>
      </c>
      <c r="M1006" s="9" t="str">
        <f>AgencyPickList!D1006</f>
        <v>Hampshire</v>
      </c>
      <c r="N1006" s="9" t="str">
        <f>AgencyPickList!E1006</f>
        <v>P</v>
      </c>
      <c r="O1006" s="9" t="str">
        <f t="shared" si="15"/>
        <v>P1104 : Young Person's Service - Inclusion Recovery Hampshire</v>
      </c>
    </row>
    <row r="1007" spans="2:15" x14ac:dyDescent="0.35">
      <c r="B1007" s="10" t="e">
        <v>#N/A</v>
      </c>
      <c r="G1007"/>
      <c r="J1007" s="9" t="str">
        <f>AgencyPickList!A1007</f>
        <v>P1118</v>
      </c>
      <c r="K1007" s="9" t="str">
        <f>AgencyPickList!B1007</f>
        <v>Inclusion IPD</v>
      </c>
      <c r="L1007" s="9" t="str">
        <f>AgencyPickList!C1007</f>
        <v>J15B</v>
      </c>
      <c r="M1007" s="9" t="str">
        <f>AgencyPickList!D1007</f>
        <v>Hampshire</v>
      </c>
      <c r="N1007" s="9" t="str">
        <f>AgencyPickList!E1007</f>
        <v>P</v>
      </c>
      <c r="O1007" s="9" t="str">
        <f t="shared" si="15"/>
        <v>P1118 : Inclusion IPD</v>
      </c>
    </row>
    <row r="1008" spans="2:15" x14ac:dyDescent="0.35">
      <c r="B1008" s="10" t="e">
        <v>#N/A</v>
      </c>
      <c r="G1008"/>
      <c r="J1008" s="9" t="str">
        <f>AgencyPickList!A1008</f>
        <v>P1120</v>
      </c>
      <c r="K1008" s="9" t="str">
        <f>AgencyPickList!B1008</f>
        <v>Via - West Berkshire</v>
      </c>
      <c r="L1008" s="9" t="str">
        <f>AgencyPickList!C1008</f>
        <v>J15B</v>
      </c>
      <c r="M1008" s="9" t="str">
        <f>AgencyPickList!D1008</f>
        <v>Hampshire</v>
      </c>
      <c r="N1008" s="9" t="str">
        <f>AgencyPickList!E1008</f>
        <v>P</v>
      </c>
      <c r="O1008" s="9" t="str">
        <f t="shared" si="15"/>
        <v>P1120 : Via - West Berkshire</v>
      </c>
    </row>
    <row r="1009" spans="2:15" x14ac:dyDescent="0.35">
      <c r="B1009" s="10" t="e">
        <v>#N/A</v>
      </c>
      <c r="G1009"/>
      <c r="J1009" s="9" t="str">
        <f>AgencyPickList!A1009</f>
        <v>P1125</v>
      </c>
      <c r="K1009" s="9" t="str">
        <f>AgencyPickList!B1009</f>
        <v>Addiction Recovery Centre Portsmouth</v>
      </c>
      <c r="L1009" s="9" t="str">
        <f>AgencyPickList!C1009</f>
        <v>J15B</v>
      </c>
      <c r="M1009" s="9" t="str">
        <f>AgencyPickList!D1009</f>
        <v>Hampshire</v>
      </c>
      <c r="N1009" s="9" t="str">
        <f>AgencyPickList!E1009</f>
        <v>P</v>
      </c>
      <c r="O1009" s="9" t="str">
        <f t="shared" si="15"/>
        <v>P1125 : Addiction Recovery Centre Portsmouth</v>
      </c>
    </row>
    <row r="1010" spans="2:15" x14ac:dyDescent="0.35">
      <c r="B1010" s="10" t="e">
        <v>#N/A</v>
      </c>
      <c r="G1010"/>
      <c r="J1010" s="9" t="str">
        <f>AgencyPickList!A1010</f>
        <v>R0512</v>
      </c>
      <c r="K1010" s="9" t="str">
        <f>AgencyPickList!B1010</f>
        <v>Humankind Staffordshire</v>
      </c>
      <c r="L1010" s="9" t="str">
        <f>AgencyPickList!C1010</f>
        <v>J15B</v>
      </c>
      <c r="M1010" s="9" t="str">
        <f>AgencyPickList!D1010</f>
        <v>Hampshire</v>
      </c>
      <c r="N1010" s="9" t="str">
        <f>AgencyPickList!E1010</f>
        <v>R</v>
      </c>
      <c r="O1010" s="9" t="str">
        <f t="shared" si="15"/>
        <v>R0512 : Humankind Staffordshire</v>
      </c>
    </row>
    <row r="1011" spans="2:15" x14ac:dyDescent="0.35">
      <c r="B1011" s="10" t="e">
        <v>#N/A</v>
      </c>
      <c r="G1011"/>
      <c r="J1011" s="9" t="str">
        <f>AgencyPickList!A1011</f>
        <v>R0514</v>
      </c>
      <c r="K1011" s="9" t="str">
        <f>AgencyPickList!B1011</f>
        <v>Turning Point Adult</v>
      </c>
      <c r="L1011" s="9" t="str">
        <f>AgencyPickList!C1011</f>
        <v>J15B</v>
      </c>
      <c r="M1011" s="9" t="str">
        <f>AgencyPickList!D1011</f>
        <v>Hampshire</v>
      </c>
      <c r="N1011" s="9" t="str">
        <f>AgencyPickList!E1011</f>
        <v>R</v>
      </c>
      <c r="O1011" s="9" t="str">
        <f t="shared" si="15"/>
        <v>R0514 : Turning Point Adult</v>
      </c>
    </row>
    <row r="1012" spans="2:15" x14ac:dyDescent="0.35">
      <c r="B1012" s="10" t="e">
        <v>#N/A</v>
      </c>
      <c r="G1012"/>
      <c r="J1012" s="9" t="str">
        <f>AgencyPickList!A1012</f>
        <v>SB205</v>
      </c>
      <c r="K1012" s="9" t="str">
        <f>AgencyPickList!B1012</f>
        <v>With You BCP</v>
      </c>
      <c r="L1012" s="9" t="str">
        <f>AgencyPickList!C1012</f>
        <v>J15B</v>
      </c>
      <c r="M1012" s="9" t="str">
        <f>AgencyPickList!D1012</f>
        <v>Hampshire</v>
      </c>
      <c r="N1012" s="9" t="str">
        <f>AgencyPickList!E1012</f>
        <v>S</v>
      </c>
      <c r="O1012" s="9" t="str">
        <f t="shared" si="15"/>
        <v>SB205 : With You BCP</v>
      </c>
    </row>
    <row r="1013" spans="2:15" x14ac:dyDescent="0.35">
      <c r="B1013" s="10" t="e">
        <v>#N/A</v>
      </c>
      <c r="G1013"/>
      <c r="J1013" s="9" t="str">
        <f>AgencyPickList!A1013</f>
        <v>SB206</v>
      </c>
      <c r="K1013" s="9" t="str">
        <f>AgencyPickList!B1013</f>
        <v>PROVIDENCE PROJECT</v>
      </c>
      <c r="L1013" s="9" t="str">
        <f>AgencyPickList!C1013</f>
        <v>J15B</v>
      </c>
      <c r="M1013" s="9" t="str">
        <f>AgencyPickList!D1013</f>
        <v>Hampshire</v>
      </c>
      <c r="N1013" s="9" t="str">
        <f>AgencyPickList!E1013</f>
        <v>S</v>
      </c>
      <c r="O1013" s="9" t="str">
        <f t="shared" si="15"/>
        <v>SB206 : PROVIDENCE PROJECT</v>
      </c>
    </row>
    <row r="1014" spans="2:15" x14ac:dyDescent="0.35">
      <c r="B1014" s="10" t="e">
        <v>#N/A</v>
      </c>
      <c r="G1014"/>
      <c r="J1014" s="9" t="str">
        <f>AgencyPickList!A1014</f>
        <v>SB317</v>
      </c>
      <c r="K1014" s="9" t="str">
        <f>AgencyPickList!B1014</f>
        <v>StreetScene Bournemouth</v>
      </c>
      <c r="L1014" s="9" t="str">
        <f>AgencyPickList!C1014</f>
        <v>J15B</v>
      </c>
      <c r="M1014" s="9" t="str">
        <f>AgencyPickList!D1014</f>
        <v>Hampshire</v>
      </c>
      <c r="N1014" s="9" t="str">
        <f>AgencyPickList!E1014</f>
        <v>S</v>
      </c>
      <c r="O1014" s="9" t="str">
        <f t="shared" si="15"/>
        <v>SB317 : StreetScene Bournemouth</v>
      </c>
    </row>
    <row r="1015" spans="2:15" x14ac:dyDescent="0.35">
      <c r="B1015" s="10" t="e">
        <v>#N/A</v>
      </c>
      <c r="G1015"/>
      <c r="J1015" s="9" t="str">
        <f>AgencyPickList!A1015</f>
        <v>SH307</v>
      </c>
      <c r="K1015" s="9" t="str">
        <f>AgencyPickList!B1015</f>
        <v>Jasmine Mother's Recovery (Trevi)</v>
      </c>
      <c r="L1015" s="9" t="str">
        <f>AgencyPickList!C1015</f>
        <v>J15B</v>
      </c>
      <c r="M1015" s="9" t="str">
        <f>AgencyPickList!D1015</f>
        <v>Hampshire</v>
      </c>
      <c r="N1015" s="9" t="str">
        <f>AgencyPickList!E1015</f>
        <v>S</v>
      </c>
      <c r="O1015" s="9" t="str">
        <f t="shared" si="15"/>
        <v>SH307 : Jasmine Mother's Recovery (Trevi)</v>
      </c>
    </row>
    <row r="1016" spans="2:15" x14ac:dyDescent="0.35">
      <c r="B1016" s="10" t="e">
        <v>#N/A</v>
      </c>
      <c r="G1016"/>
      <c r="J1016" s="9" t="str">
        <f>AgencyPickList!A1016</f>
        <v>SJ207</v>
      </c>
      <c r="K1016" s="9" t="str">
        <f>AgencyPickList!B1016</f>
        <v>Western Counselling</v>
      </c>
      <c r="L1016" s="9" t="str">
        <f>AgencyPickList!C1016</f>
        <v>J15B</v>
      </c>
      <c r="M1016" s="9" t="str">
        <f>AgencyPickList!D1016</f>
        <v>Hampshire</v>
      </c>
      <c r="N1016" s="9" t="str">
        <f>AgencyPickList!E1016</f>
        <v>S</v>
      </c>
      <c r="O1016" s="9" t="str">
        <f t="shared" si="15"/>
        <v>SJ207 : Western Counselling</v>
      </c>
    </row>
    <row r="1017" spans="2:15" x14ac:dyDescent="0.35">
      <c r="B1017" s="10" t="e">
        <v>#N/A</v>
      </c>
      <c r="G1017"/>
      <c r="J1017" s="9" t="str">
        <f>AgencyPickList!A1017</f>
        <v>SJ302</v>
      </c>
      <c r="K1017" s="9" t="str">
        <f>AgencyPickList!B1017</f>
        <v>BROADWAY LODGE</v>
      </c>
      <c r="L1017" s="9" t="str">
        <f>AgencyPickList!C1017</f>
        <v>J15B</v>
      </c>
      <c r="M1017" s="9" t="str">
        <f>AgencyPickList!D1017</f>
        <v>Hampshire</v>
      </c>
      <c r="N1017" s="9" t="str">
        <f>AgencyPickList!E1017</f>
        <v>S</v>
      </c>
      <c r="O1017" s="9" t="str">
        <f t="shared" si="15"/>
        <v>SJ302 : BROADWAY LODGE</v>
      </c>
    </row>
    <row r="1018" spans="2:15" x14ac:dyDescent="0.35">
      <c r="B1018" s="10" t="e">
        <v>#N/A</v>
      </c>
      <c r="G1018"/>
      <c r="J1018" s="9" t="str">
        <f>AgencyPickList!A1018</f>
        <v>SK317</v>
      </c>
      <c r="K1018" s="9" t="str">
        <f>AgencyPickList!B1018</f>
        <v>Somewhere House</v>
      </c>
      <c r="L1018" s="9" t="str">
        <f>AgencyPickList!C1018</f>
        <v>J15B</v>
      </c>
      <c r="M1018" s="9" t="str">
        <f>AgencyPickList!D1018</f>
        <v>Hampshire</v>
      </c>
      <c r="N1018" s="9" t="str">
        <f>AgencyPickList!E1018</f>
        <v>S</v>
      </c>
      <c r="O1018" s="9" t="str">
        <f t="shared" si="15"/>
        <v>SK317 : Somewhere House</v>
      </c>
    </row>
    <row r="1019" spans="2:15" x14ac:dyDescent="0.35">
      <c r="B1019" s="10" t="e">
        <v>#N/A</v>
      </c>
      <c r="G1019"/>
      <c r="J1019" s="9" t="str">
        <f>AgencyPickList!A1019</f>
        <v>SO203</v>
      </c>
      <c r="K1019" s="9" t="str">
        <f>AgencyPickList!B1019</f>
        <v>Forward Trust - Clouds House</v>
      </c>
      <c r="L1019" s="9" t="str">
        <f>AgencyPickList!C1019</f>
        <v>J15B</v>
      </c>
      <c r="M1019" s="9" t="str">
        <f>AgencyPickList!D1019</f>
        <v>Hampshire</v>
      </c>
      <c r="N1019" s="9" t="str">
        <f>AgencyPickList!E1019</f>
        <v>S</v>
      </c>
      <c r="O1019" s="9" t="str">
        <f t="shared" si="15"/>
        <v>SO203 : Forward Trust - Clouds House</v>
      </c>
    </row>
    <row r="1020" spans="2:15" x14ac:dyDescent="0.35">
      <c r="B1020" s="10" t="e">
        <v>#N/A</v>
      </c>
      <c r="G1020"/>
      <c r="J1020" s="9" t="str">
        <f>AgencyPickList!A1020</f>
        <v>SO205</v>
      </c>
      <c r="K1020" s="9" t="str">
        <f>AgencyPickList!B1020</f>
        <v>Wiltshire Substance Misuse Services Salisbury</v>
      </c>
      <c r="L1020" s="9" t="str">
        <f>AgencyPickList!C1020</f>
        <v>J15B</v>
      </c>
      <c r="M1020" s="9" t="str">
        <f>AgencyPickList!D1020</f>
        <v>Hampshire</v>
      </c>
      <c r="N1020" s="9" t="str">
        <f>AgencyPickList!E1020</f>
        <v>S</v>
      </c>
      <c r="O1020" s="9" t="str">
        <f t="shared" si="15"/>
        <v>SO205 : Wiltshire Substance Misuse Services Salisbury</v>
      </c>
    </row>
    <row r="1021" spans="2:15" x14ac:dyDescent="0.35">
      <c r="B1021" s="10" t="e">
        <v>#N/A</v>
      </c>
      <c r="G1021"/>
      <c r="J1021" s="9" t="str">
        <f>AgencyPickList!A1021</f>
        <v>L0330</v>
      </c>
      <c r="K1021" s="9" t="str">
        <f>AgencyPickList!B1021</f>
        <v>Equinox (Detox)</v>
      </c>
      <c r="L1021" s="9" t="str">
        <f>AgencyPickList!C1021</f>
        <v>H21B</v>
      </c>
      <c r="M1021" s="9" t="str">
        <f>AgencyPickList!D1021</f>
        <v>Haringey</v>
      </c>
      <c r="N1021" s="9" t="str">
        <f>AgencyPickList!E1021</f>
        <v>L</v>
      </c>
      <c r="O1021" s="9" t="str">
        <f t="shared" si="15"/>
        <v>L0330 : Equinox (Detox)</v>
      </c>
    </row>
    <row r="1022" spans="2:15" x14ac:dyDescent="0.35">
      <c r="B1022" s="10" t="e">
        <v>#N/A</v>
      </c>
      <c r="G1022"/>
      <c r="J1022" s="9" t="str">
        <f>AgencyPickList!A1022</f>
        <v>L0564</v>
      </c>
      <c r="K1022" s="9" t="str">
        <f>AgencyPickList!B1022</f>
        <v>Dual Diagnosis Network Haringey</v>
      </c>
      <c r="L1022" s="9" t="str">
        <f>AgencyPickList!C1022</f>
        <v>H21B</v>
      </c>
      <c r="M1022" s="9" t="str">
        <f>AgencyPickList!D1022</f>
        <v>Haringey</v>
      </c>
      <c r="N1022" s="9" t="str">
        <f>AgencyPickList!E1022</f>
        <v>L</v>
      </c>
      <c r="O1022" s="9" t="str">
        <f t="shared" si="15"/>
        <v>L0564 : Dual Diagnosis Network Haringey</v>
      </c>
    </row>
    <row r="1023" spans="2:15" x14ac:dyDescent="0.35">
      <c r="B1023" s="10" t="e">
        <v>#N/A</v>
      </c>
      <c r="G1023"/>
      <c r="J1023" s="9" t="str">
        <f>AgencyPickList!A1023</f>
        <v>L0960</v>
      </c>
      <c r="K1023" s="9" t="str">
        <f>AgencyPickList!B1023</f>
        <v>Humankind Insight Platform</v>
      </c>
      <c r="L1023" s="9" t="str">
        <f>AgencyPickList!C1023</f>
        <v>H21B</v>
      </c>
      <c r="M1023" s="9" t="str">
        <f>AgencyPickList!D1023</f>
        <v>Haringey</v>
      </c>
      <c r="N1023" s="9" t="str">
        <f>AgencyPickList!E1023</f>
        <v>L</v>
      </c>
      <c r="O1023" s="9" t="str">
        <f t="shared" si="15"/>
        <v>L0960 : Humankind Insight Platform</v>
      </c>
    </row>
    <row r="1024" spans="2:15" x14ac:dyDescent="0.35">
      <c r="B1024" s="10" t="e">
        <v>#N/A</v>
      </c>
      <c r="G1024"/>
      <c r="J1024" s="9" t="str">
        <f>AgencyPickList!A1024</f>
        <v>L1246</v>
      </c>
      <c r="K1024" s="9" t="str">
        <f>AgencyPickList!B1024</f>
        <v>Haringey Recovery Service</v>
      </c>
      <c r="L1024" s="9" t="str">
        <f>AgencyPickList!C1024</f>
        <v>H21B</v>
      </c>
      <c r="M1024" s="9" t="str">
        <f>AgencyPickList!D1024</f>
        <v>Haringey</v>
      </c>
      <c r="N1024" s="9" t="str">
        <f>AgencyPickList!E1024</f>
        <v>L</v>
      </c>
      <c r="O1024" s="9" t="str">
        <f t="shared" si="15"/>
        <v>L1246 : Haringey Recovery Service</v>
      </c>
    </row>
    <row r="1025" spans="2:15" x14ac:dyDescent="0.35">
      <c r="B1025" s="10" t="e">
        <v>#N/A</v>
      </c>
      <c r="G1025"/>
      <c r="J1025" s="9" t="str">
        <f>AgencyPickList!A1025</f>
        <v>L1247</v>
      </c>
      <c r="K1025" s="9" t="str">
        <f>AgencyPickList!B1025</f>
        <v>Haringey Specialist Drug Treatment Service</v>
      </c>
      <c r="L1025" s="9" t="str">
        <f>AgencyPickList!C1025</f>
        <v>H21B</v>
      </c>
      <c r="M1025" s="9" t="str">
        <f>AgencyPickList!D1025</f>
        <v>Haringey</v>
      </c>
      <c r="N1025" s="9" t="str">
        <f>AgencyPickList!E1025</f>
        <v>L</v>
      </c>
      <c r="O1025" s="9" t="str">
        <f t="shared" si="15"/>
        <v>L1247 : Haringey Specialist Drug Treatment Service</v>
      </c>
    </row>
    <row r="1026" spans="2:15" x14ac:dyDescent="0.35">
      <c r="B1026" s="10" t="e">
        <v>#N/A</v>
      </c>
      <c r="G1026"/>
      <c r="J1026" s="9" t="str">
        <f>AgencyPickList!A1026</f>
        <v>L1284</v>
      </c>
      <c r="K1026" s="9" t="str">
        <f>AgencyPickList!B1026</f>
        <v>ENABLE Drug and Alcohol Service</v>
      </c>
      <c r="L1026" s="9" t="str">
        <f>AgencyPickList!C1026</f>
        <v>H21B</v>
      </c>
      <c r="M1026" s="9" t="str">
        <f>AgencyPickList!D1026</f>
        <v>Haringey</v>
      </c>
      <c r="N1026" s="9" t="str">
        <f>AgencyPickList!E1026</f>
        <v>L</v>
      </c>
      <c r="O1026" s="9" t="str">
        <f t="shared" si="15"/>
        <v>L1284 : ENABLE Drug and Alcohol Service</v>
      </c>
    </row>
    <row r="1027" spans="2:15" x14ac:dyDescent="0.35">
      <c r="B1027" s="10" t="e">
        <v>#N/A</v>
      </c>
      <c r="G1027"/>
      <c r="J1027" s="9" t="str">
        <f>AgencyPickList!A1027</f>
        <v>L1303</v>
      </c>
      <c r="K1027" s="9" t="str">
        <f>AgencyPickList!B1027</f>
        <v>City and Hackney Recovery Service</v>
      </c>
      <c r="L1027" s="9" t="str">
        <f>AgencyPickList!C1027</f>
        <v>H21B</v>
      </c>
      <c r="M1027" s="9" t="str">
        <f>AgencyPickList!D1027</f>
        <v>Haringey</v>
      </c>
      <c r="N1027" s="9" t="str">
        <f>AgencyPickList!E1027</f>
        <v>L</v>
      </c>
      <c r="O1027" s="9" t="str">
        <f t="shared" ref="O1027:O1090" si="16">IF(AND(J1027&lt;&gt;"",J1027&lt;&gt;0),J1027&amp;" : "&amp;K1027,"")</f>
        <v>L1303 : City and Hackney Recovery Service</v>
      </c>
    </row>
    <row r="1028" spans="2:15" x14ac:dyDescent="0.35">
      <c r="B1028" s="10" t="e">
        <v>#N/A</v>
      </c>
      <c r="G1028"/>
      <c r="J1028" s="9" t="str">
        <f>AgencyPickList!A1028</f>
        <v>L1315</v>
      </c>
      <c r="K1028" s="9" t="str">
        <f>AgencyPickList!B1028</f>
        <v>Mildmay Mission Hospital Stabilisation-based Intermediate Rehabilitation beds</v>
      </c>
      <c r="L1028" s="9" t="str">
        <f>AgencyPickList!C1028</f>
        <v>H21B</v>
      </c>
      <c r="M1028" s="9" t="str">
        <f>AgencyPickList!D1028</f>
        <v>Haringey</v>
      </c>
      <c r="N1028" s="9" t="str">
        <f>AgencyPickList!E1028</f>
        <v>L</v>
      </c>
      <c r="O1028" s="9" t="str">
        <f t="shared" si="16"/>
        <v>L1315 : Mildmay Mission Hospital Stabilisation-based Intermediate Rehabilitation beds</v>
      </c>
    </row>
    <row r="1029" spans="2:15" x14ac:dyDescent="0.35">
      <c r="B1029" s="10" t="e">
        <v>#N/A</v>
      </c>
      <c r="G1029"/>
      <c r="J1029" s="9" t="str">
        <f>AgencyPickList!A1029</f>
        <v>L5059</v>
      </c>
      <c r="K1029" s="9" t="str">
        <f>AgencyPickList!B1029</f>
        <v>Haringey Alcohol Treatment Service</v>
      </c>
      <c r="L1029" s="9" t="str">
        <f>AgencyPickList!C1029</f>
        <v>H21B</v>
      </c>
      <c r="M1029" s="9" t="str">
        <f>AgencyPickList!D1029</f>
        <v>Haringey</v>
      </c>
      <c r="N1029" s="9" t="str">
        <f>AgencyPickList!E1029</f>
        <v>L</v>
      </c>
      <c r="O1029" s="9" t="str">
        <f t="shared" si="16"/>
        <v>L5059 : Haringey Alcohol Treatment Service</v>
      </c>
    </row>
    <row r="1030" spans="2:15" x14ac:dyDescent="0.35">
      <c r="B1030" s="10" t="e">
        <v>#N/A</v>
      </c>
      <c r="G1030"/>
      <c r="J1030" s="9" t="str">
        <f>AgencyPickList!A1030</f>
        <v>M0022</v>
      </c>
      <c r="K1030" s="9" t="str">
        <f>AgencyPickList!B1030</f>
        <v>Kaleidoscope Birchwood</v>
      </c>
      <c r="L1030" s="9" t="str">
        <f>AgencyPickList!C1030</f>
        <v>H21B</v>
      </c>
      <c r="M1030" s="9" t="str">
        <f>AgencyPickList!D1030</f>
        <v>Haringey</v>
      </c>
      <c r="N1030" s="9" t="str">
        <f>AgencyPickList!E1030</f>
        <v>W</v>
      </c>
      <c r="O1030" s="9" t="str">
        <f t="shared" si="16"/>
        <v>M0022 : Kaleidoscope Birchwood</v>
      </c>
    </row>
    <row r="1031" spans="2:15" x14ac:dyDescent="0.35">
      <c r="B1031" s="10" t="e">
        <v>#N/A</v>
      </c>
      <c r="G1031"/>
      <c r="J1031" s="9" t="str">
        <f>AgencyPickList!A1031</f>
        <v>N1016</v>
      </c>
      <c r="K1031" s="9" t="str">
        <f>AgencyPickList!B1031</f>
        <v>Newcastle Treatment and Recovery - Adult</v>
      </c>
      <c r="L1031" s="9" t="str">
        <f>AgencyPickList!C1031</f>
        <v>H21B</v>
      </c>
      <c r="M1031" s="9" t="str">
        <f>AgencyPickList!D1031</f>
        <v>Haringey</v>
      </c>
      <c r="N1031" s="9" t="str">
        <f>AgencyPickList!E1031</f>
        <v>N</v>
      </c>
      <c r="O1031" s="9" t="str">
        <f t="shared" si="16"/>
        <v>N1016 : Newcastle Treatment and Recovery - Adult</v>
      </c>
    </row>
    <row r="1032" spans="2:15" x14ac:dyDescent="0.35">
      <c r="B1032" s="10" t="e">
        <v>#N/A</v>
      </c>
      <c r="G1032"/>
      <c r="J1032" s="9" t="str">
        <f>AgencyPickList!A1032</f>
        <v>P0544</v>
      </c>
      <c r="K1032" s="9" t="str">
        <f>AgencyPickList!B1032</f>
        <v>Francis HouseStreetsceneSouthampton</v>
      </c>
      <c r="L1032" s="9" t="str">
        <f>AgencyPickList!C1032</f>
        <v>H21B</v>
      </c>
      <c r="M1032" s="9" t="str">
        <f>AgencyPickList!D1032</f>
        <v>Haringey</v>
      </c>
      <c r="N1032" s="9" t="str">
        <f>AgencyPickList!E1032</f>
        <v>P</v>
      </c>
      <c r="O1032" s="9" t="str">
        <f t="shared" si="16"/>
        <v>P0544 : Francis HouseStreetsceneSouthampton</v>
      </c>
    </row>
    <row r="1033" spans="2:15" x14ac:dyDescent="0.35">
      <c r="B1033" s="10" t="e">
        <v>#N/A</v>
      </c>
      <c r="G1033"/>
      <c r="J1033" s="9" t="str">
        <f>AgencyPickList!A1033</f>
        <v>Q1647</v>
      </c>
      <c r="K1033" s="9" t="str">
        <f>AgencyPickList!B1033</f>
        <v>Via - Passmores House</v>
      </c>
      <c r="L1033" s="9" t="str">
        <f>AgencyPickList!C1033</f>
        <v>H21B</v>
      </c>
      <c r="M1033" s="9" t="str">
        <f>AgencyPickList!D1033</f>
        <v>Haringey</v>
      </c>
      <c r="N1033" s="9" t="str">
        <f>AgencyPickList!E1033</f>
        <v>Q</v>
      </c>
      <c r="O1033" s="9" t="str">
        <f t="shared" si="16"/>
        <v>Q1647 : Via - Passmores House</v>
      </c>
    </row>
    <row r="1034" spans="2:15" x14ac:dyDescent="0.35">
      <c r="B1034" s="10" t="e">
        <v>#N/A</v>
      </c>
      <c r="G1034"/>
      <c r="J1034" s="9" t="str">
        <f>AgencyPickList!A1034</f>
        <v>Q1728</v>
      </c>
      <c r="K1034" s="9" t="str">
        <f>AgencyPickList!B1034</f>
        <v>Oxygen Recovery Service</v>
      </c>
      <c r="L1034" s="9" t="str">
        <f>AgencyPickList!C1034</f>
        <v>H21B</v>
      </c>
      <c r="M1034" s="9" t="str">
        <f>AgencyPickList!D1034</f>
        <v>Haringey</v>
      </c>
      <c r="N1034" s="9" t="str">
        <f>AgencyPickList!E1034</f>
        <v>Q</v>
      </c>
      <c r="O1034" s="9" t="str">
        <f t="shared" si="16"/>
        <v>Q1728 : Oxygen Recovery Service</v>
      </c>
    </row>
    <row r="1035" spans="2:15" x14ac:dyDescent="0.35">
      <c r="B1035" s="10" t="e">
        <v>#N/A</v>
      </c>
      <c r="G1035"/>
      <c r="J1035" s="9" t="str">
        <f>AgencyPickList!A1035</f>
        <v>Q1763</v>
      </c>
      <c r="K1035" s="9" t="str">
        <f>AgencyPickList!B1035</f>
        <v>Oxygen Inpatient Detox</v>
      </c>
      <c r="L1035" s="9" t="str">
        <f>AgencyPickList!C1035</f>
        <v>H21B</v>
      </c>
      <c r="M1035" s="9" t="str">
        <f>AgencyPickList!D1035</f>
        <v>Haringey</v>
      </c>
      <c r="N1035" s="9" t="str">
        <f>AgencyPickList!E1035</f>
        <v>Q</v>
      </c>
      <c r="O1035" s="9" t="str">
        <f t="shared" si="16"/>
        <v>Q1763 : Oxygen Inpatient Detox</v>
      </c>
    </row>
    <row r="1036" spans="2:15" x14ac:dyDescent="0.35">
      <c r="B1036" s="10" t="e">
        <v>#N/A</v>
      </c>
      <c r="G1036"/>
      <c r="J1036" s="9" t="str">
        <f>AgencyPickList!A1036</f>
        <v>R0472</v>
      </c>
      <c r="K1036" s="9" t="str">
        <f>AgencyPickList!B1036</f>
        <v>Livingstone House</v>
      </c>
      <c r="L1036" s="9" t="str">
        <f>AgencyPickList!C1036</f>
        <v>H21B</v>
      </c>
      <c r="M1036" s="9" t="str">
        <f>AgencyPickList!D1036</f>
        <v>Haringey</v>
      </c>
      <c r="N1036" s="9" t="str">
        <f>AgencyPickList!E1036</f>
        <v>R</v>
      </c>
      <c r="O1036" s="9" t="str">
        <f t="shared" si="16"/>
        <v>R0472 : Livingstone House</v>
      </c>
    </row>
    <row r="1037" spans="2:15" x14ac:dyDescent="0.35">
      <c r="B1037" s="10" t="e">
        <v>#N/A</v>
      </c>
      <c r="G1037"/>
      <c r="J1037" s="9" t="str">
        <f>AgencyPickList!A1037</f>
        <v>SB317</v>
      </c>
      <c r="K1037" s="9" t="str">
        <f>AgencyPickList!B1037</f>
        <v>StreetScene Bournemouth</v>
      </c>
      <c r="L1037" s="9" t="str">
        <f>AgencyPickList!C1037</f>
        <v>H21B</v>
      </c>
      <c r="M1037" s="9" t="str">
        <f>AgencyPickList!D1037</f>
        <v>Haringey</v>
      </c>
      <c r="N1037" s="9" t="str">
        <f>AgencyPickList!E1037</f>
        <v>S</v>
      </c>
      <c r="O1037" s="9" t="str">
        <f t="shared" si="16"/>
        <v>SB317 : StreetScene Bournemouth</v>
      </c>
    </row>
    <row r="1038" spans="2:15" x14ac:dyDescent="0.35">
      <c r="B1038" s="10" t="e">
        <v>#N/A</v>
      </c>
      <c r="G1038"/>
      <c r="J1038" s="9" t="str">
        <f>AgencyPickList!A1038</f>
        <v>SD303</v>
      </c>
      <c r="K1038" s="9" t="str">
        <f>AgencyPickList!B1038</f>
        <v>BOSENCE FARM COMMUNITY LTD</v>
      </c>
      <c r="L1038" s="9" t="str">
        <f>AgencyPickList!C1038</f>
        <v>H21B</v>
      </c>
      <c r="M1038" s="9" t="str">
        <f>AgencyPickList!D1038</f>
        <v>Haringey</v>
      </c>
      <c r="N1038" s="9" t="str">
        <f>AgencyPickList!E1038</f>
        <v>S</v>
      </c>
      <c r="O1038" s="9" t="str">
        <f t="shared" si="16"/>
        <v>SD303 : BOSENCE FARM COMMUNITY LTD</v>
      </c>
    </row>
    <row r="1039" spans="2:15" x14ac:dyDescent="0.35">
      <c r="B1039" s="10" t="e">
        <v>#N/A</v>
      </c>
      <c r="G1039"/>
      <c r="J1039" s="9" t="str">
        <f>AgencyPickList!A1039</f>
        <v>SH204</v>
      </c>
      <c r="K1039" s="9" t="str">
        <f>AgencyPickList!B1039</f>
        <v>Harbour Drug &amp; Alcohol Services</v>
      </c>
      <c r="L1039" s="9" t="str">
        <f>AgencyPickList!C1039</f>
        <v>H21B</v>
      </c>
      <c r="M1039" s="9" t="str">
        <f>AgencyPickList!D1039</f>
        <v>Haringey</v>
      </c>
      <c r="N1039" s="9" t="str">
        <f>AgencyPickList!E1039</f>
        <v>S</v>
      </c>
      <c r="O1039" s="9" t="str">
        <f t="shared" si="16"/>
        <v>SH204 : Harbour Drug &amp; Alcohol Services</v>
      </c>
    </row>
    <row r="1040" spans="2:15" x14ac:dyDescent="0.35">
      <c r="B1040" s="10" t="e">
        <v>#N/A</v>
      </c>
      <c r="G1040"/>
      <c r="J1040" s="9" t="str">
        <f>AgencyPickList!A1040</f>
        <v>SJ207</v>
      </c>
      <c r="K1040" s="9" t="str">
        <f>AgencyPickList!B1040</f>
        <v>Western Counselling</v>
      </c>
      <c r="L1040" s="9" t="str">
        <f>AgencyPickList!C1040</f>
        <v>H21B</v>
      </c>
      <c r="M1040" s="9" t="str">
        <f>AgencyPickList!D1040</f>
        <v>Haringey</v>
      </c>
      <c r="N1040" s="9" t="str">
        <f>AgencyPickList!E1040</f>
        <v>S</v>
      </c>
      <c r="O1040" s="9" t="str">
        <f t="shared" si="16"/>
        <v>SJ207 : Western Counselling</v>
      </c>
    </row>
    <row r="1041" spans="2:15" x14ac:dyDescent="0.35">
      <c r="B1041" s="10" t="e">
        <v>#N/A</v>
      </c>
      <c r="G1041"/>
      <c r="J1041" s="9" t="str">
        <f>AgencyPickList!A1041</f>
        <v>SJ302</v>
      </c>
      <c r="K1041" s="9" t="str">
        <f>AgencyPickList!B1041</f>
        <v>BROADWAY LODGE</v>
      </c>
      <c r="L1041" s="9" t="str">
        <f>AgencyPickList!C1041</f>
        <v>H21B</v>
      </c>
      <c r="M1041" s="9" t="str">
        <f>AgencyPickList!D1041</f>
        <v>Haringey</v>
      </c>
      <c r="N1041" s="9" t="str">
        <f>AgencyPickList!E1041</f>
        <v>S</v>
      </c>
      <c r="O1041" s="9" t="str">
        <f t="shared" si="16"/>
        <v>SJ302 : BROADWAY LODGE</v>
      </c>
    </row>
    <row r="1042" spans="2:15" x14ac:dyDescent="0.35">
      <c r="B1042" s="10" t="e">
        <v>#N/A</v>
      </c>
      <c r="G1042"/>
      <c r="J1042" s="9" t="str">
        <f>AgencyPickList!A1042</f>
        <v>SK317</v>
      </c>
      <c r="K1042" s="9" t="str">
        <f>AgencyPickList!B1042</f>
        <v>Somewhere House</v>
      </c>
      <c r="L1042" s="9" t="str">
        <f>AgencyPickList!C1042</f>
        <v>H21B</v>
      </c>
      <c r="M1042" s="9" t="str">
        <f>AgencyPickList!D1042</f>
        <v>Haringey</v>
      </c>
      <c r="N1042" s="9" t="str">
        <f>AgencyPickList!E1042</f>
        <v>S</v>
      </c>
      <c r="O1042" s="9" t="str">
        <f t="shared" si="16"/>
        <v>SK317 : Somewhere House</v>
      </c>
    </row>
    <row r="1043" spans="2:15" x14ac:dyDescent="0.35">
      <c r="B1043" s="10" t="e">
        <v>#N/A</v>
      </c>
      <c r="G1043"/>
      <c r="J1043" s="9" t="str">
        <f>AgencyPickList!A1043</f>
        <v>U0514</v>
      </c>
      <c r="K1043" s="9" t="str">
        <f>AgencyPickList!B1043</f>
        <v>Phoenix Futures Sheffield Adult Service</v>
      </c>
      <c r="L1043" s="9" t="str">
        <f>AgencyPickList!C1043</f>
        <v>H21B</v>
      </c>
      <c r="M1043" s="9" t="str">
        <f>AgencyPickList!D1043</f>
        <v>Haringey</v>
      </c>
      <c r="N1043" s="9" t="str">
        <f>AgencyPickList!E1043</f>
        <v>U</v>
      </c>
      <c r="O1043" s="9" t="str">
        <f t="shared" si="16"/>
        <v>U0514 : Phoenix Futures Sheffield Adult Service</v>
      </c>
    </row>
    <row r="1044" spans="2:15" x14ac:dyDescent="0.35">
      <c r="B1044" s="10" t="e">
        <v>#N/A</v>
      </c>
      <c r="G1044"/>
      <c r="J1044" s="9" t="str">
        <f>AgencyPickList!A1044</f>
        <v>L0953</v>
      </c>
      <c r="K1044" s="9" t="str">
        <f>AgencyPickList!B1044</f>
        <v>Compass Harrow YPDAS</v>
      </c>
      <c r="L1044" s="9" t="str">
        <f>AgencyPickList!C1044</f>
        <v>H31B</v>
      </c>
      <c r="M1044" s="9" t="str">
        <f>AgencyPickList!D1044</f>
        <v>Harrow</v>
      </c>
      <c r="N1044" s="9" t="str">
        <f>AgencyPickList!E1044</f>
        <v>L</v>
      </c>
      <c r="O1044" s="9" t="str">
        <f t="shared" si="16"/>
        <v>L0953 : Compass Harrow YPDAS</v>
      </c>
    </row>
    <row r="1045" spans="2:15" x14ac:dyDescent="0.35">
      <c r="B1045" s="10" t="e">
        <v>#N/A</v>
      </c>
      <c r="G1045"/>
      <c r="J1045" s="9" t="str">
        <f>AgencyPickList!A1045</f>
        <v>L1240</v>
      </c>
      <c r="K1045" s="9" t="str">
        <f>AgencyPickList!B1045</f>
        <v>Ealing RISE</v>
      </c>
      <c r="L1045" s="9" t="str">
        <f>AgencyPickList!C1045</f>
        <v>H31B</v>
      </c>
      <c r="M1045" s="9" t="str">
        <f>AgencyPickList!D1045</f>
        <v>Harrow</v>
      </c>
      <c r="N1045" s="9" t="str">
        <f>AgencyPickList!E1045</f>
        <v>L</v>
      </c>
      <c r="O1045" s="9" t="str">
        <f t="shared" si="16"/>
        <v>L1240 : Ealing RISE</v>
      </c>
    </row>
    <row r="1046" spans="2:15" x14ac:dyDescent="0.35">
      <c r="B1046" s="10" t="e">
        <v>#N/A</v>
      </c>
      <c r="G1046"/>
      <c r="J1046" s="9" t="str">
        <f>AgencyPickList!A1046</f>
        <v>L1247</v>
      </c>
      <c r="K1046" s="9" t="str">
        <f>AgencyPickList!B1046</f>
        <v>Haringey Specialist Drug Treatment Service</v>
      </c>
      <c r="L1046" s="9" t="str">
        <f>AgencyPickList!C1046</f>
        <v>H31B</v>
      </c>
      <c r="M1046" s="9" t="str">
        <f>AgencyPickList!D1046</f>
        <v>Harrow</v>
      </c>
      <c r="N1046" s="9" t="str">
        <f>AgencyPickList!E1046</f>
        <v>L</v>
      </c>
      <c r="O1046" s="9" t="str">
        <f t="shared" si="16"/>
        <v>L1247 : Haringey Specialist Drug Treatment Service</v>
      </c>
    </row>
    <row r="1047" spans="2:15" x14ac:dyDescent="0.35">
      <c r="B1047" s="10" t="e">
        <v>#N/A</v>
      </c>
      <c r="G1047"/>
      <c r="J1047" s="9" t="str">
        <f>AgencyPickList!A1047</f>
        <v>L1292</v>
      </c>
      <c r="K1047" s="9" t="str">
        <f>AgencyPickList!B1047</f>
        <v>Addictions Recovery Community Hounslow (ARC Hounslow)</v>
      </c>
      <c r="L1047" s="9" t="str">
        <f>AgencyPickList!C1047</f>
        <v>H31B</v>
      </c>
      <c r="M1047" s="9" t="str">
        <f>AgencyPickList!D1047</f>
        <v>Harrow</v>
      </c>
      <c r="N1047" s="9" t="str">
        <f>AgencyPickList!E1047</f>
        <v>L</v>
      </c>
      <c r="O1047" s="9" t="str">
        <f t="shared" si="16"/>
        <v>L1292 : Addictions Recovery Community Hounslow (ARC Hounslow)</v>
      </c>
    </row>
    <row r="1048" spans="2:15" x14ac:dyDescent="0.35">
      <c r="B1048" s="10" t="e">
        <v>#N/A</v>
      </c>
      <c r="G1048"/>
      <c r="J1048" s="9" t="str">
        <f>AgencyPickList!A1048</f>
        <v>L1296</v>
      </c>
      <c r="K1048" s="9" t="str">
        <f>AgencyPickList!B1048</f>
        <v>CGL Barnet Adult</v>
      </c>
      <c r="L1048" s="9" t="str">
        <f>AgencyPickList!C1048</f>
        <v>H31B</v>
      </c>
      <c r="M1048" s="9" t="str">
        <f>AgencyPickList!D1048</f>
        <v>Harrow</v>
      </c>
      <c r="N1048" s="9" t="str">
        <f>AgencyPickList!E1048</f>
        <v>L</v>
      </c>
      <c r="O1048" s="9" t="str">
        <f t="shared" si="16"/>
        <v>L1296 : CGL Barnet Adult</v>
      </c>
    </row>
    <row r="1049" spans="2:15" x14ac:dyDescent="0.35">
      <c r="B1049" s="10" t="e">
        <v>#N/A</v>
      </c>
      <c r="G1049"/>
      <c r="J1049" s="9" t="str">
        <f>AgencyPickList!A1049</f>
        <v>L1302</v>
      </c>
      <c r="K1049" s="9" t="str">
        <f>AgencyPickList!B1049</f>
        <v>Via - Harrow</v>
      </c>
      <c r="L1049" s="9" t="str">
        <f>AgencyPickList!C1049</f>
        <v>H31B</v>
      </c>
      <c r="M1049" s="9" t="str">
        <f>AgencyPickList!D1049</f>
        <v>Harrow</v>
      </c>
      <c r="N1049" s="9" t="str">
        <f>AgencyPickList!E1049</f>
        <v>L</v>
      </c>
      <c r="O1049" s="9" t="str">
        <f t="shared" si="16"/>
        <v>L1302 : Via - Harrow</v>
      </c>
    </row>
    <row r="1050" spans="2:15" x14ac:dyDescent="0.35">
      <c r="B1050" s="10" t="e">
        <v>#N/A</v>
      </c>
      <c r="G1050"/>
      <c r="J1050" s="9" t="str">
        <f>AgencyPickList!A1050</f>
        <v>L1303</v>
      </c>
      <c r="K1050" s="9" t="str">
        <f>AgencyPickList!B1050</f>
        <v>City and Hackney Recovery Service</v>
      </c>
      <c r="L1050" s="9" t="str">
        <f>AgencyPickList!C1050</f>
        <v>H31B</v>
      </c>
      <c r="M1050" s="9" t="str">
        <f>AgencyPickList!D1050</f>
        <v>Harrow</v>
      </c>
      <c r="N1050" s="9" t="str">
        <f>AgencyPickList!E1050</f>
        <v>L</v>
      </c>
      <c r="O1050" s="9" t="str">
        <f t="shared" si="16"/>
        <v>L1303 : City and Hackney Recovery Service</v>
      </c>
    </row>
    <row r="1051" spans="2:15" x14ac:dyDescent="0.35">
      <c r="B1051" s="10" t="e">
        <v>#N/A</v>
      </c>
      <c r="G1051"/>
      <c r="J1051" s="9" t="str">
        <f>AgencyPickList!A1051</f>
        <v>L1308</v>
      </c>
      <c r="K1051" s="9" t="str">
        <f>AgencyPickList!B1051</f>
        <v>Guy's and St Thomas' NHS Foundation Trust Inpatient Detox Unit</v>
      </c>
      <c r="L1051" s="9" t="str">
        <f>AgencyPickList!C1051</f>
        <v>H31B</v>
      </c>
      <c r="M1051" s="9" t="str">
        <f>AgencyPickList!D1051</f>
        <v>Harrow</v>
      </c>
      <c r="N1051" s="9" t="str">
        <f>AgencyPickList!E1051</f>
        <v>L</v>
      </c>
      <c r="O1051" s="9" t="str">
        <f t="shared" si="16"/>
        <v>L1308 : Guy's and St Thomas' NHS Foundation Trust Inpatient Detox Unit</v>
      </c>
    </row>
    <row r="1052" spans="2:15" x14ac:dyDescent="0.35">
      <c r="B1052" s="10" t="e">
        <v>#N/A</v>
      </c>
      <c r="G1052"/>
      <c r="J1052" s="9" t="str">
        <f>AgencyPickList!A1052</f>
        <v>L1315</v>
      </c>
      <c r="K1052" s="9" t="str">
        <f>AgencyPickList!B1052</f>
        <v>Mildmay Mission Hospital Stabilisation-based Intermediate Rehabilitation beds</v>
      </c>
      <c r="L1052" s="9" t="str">
        <f>AgencyPickList!C1052</f>
        <v>H31B</v>
      </c>
      <c r="M1052" s="9" t="str">
        <f>AgencyPickList!D1052</f>
        <v>Harrow</v>
      </c>
      <c r="N1052" s="9" t="str">
        <f>AgencyPickList!E1052</f>
        <v>L</v>
      </c>
      <c r="O1052" s="9" t="str">
        <f t="shared" si="16"/>
        <v>L1315 : Mildmay Mission Hospital Stabilisation-based Intermediate Rehabilitation beds</v>
      </c>
    </row>
    <row r="1053" spans="2:15" x14ac:dyDescent="0.35">
      <c r="B1053" s="10" t="e">
        <v>#N/A</v>
      </c>
      <c r="G1053"/>
      <c r="J1053" s="9" t="str">
        <f>AgencyPickList!A1053</f>
        <v>L5046</v>
      </c>
      <c r="K1053" s="9" t="str">
        <f>AgencyPickList!B1053</f>
        <v>Mount Carmel (Rehab)</v>
      </c>
      <c r="L1053" s="9" t="str">
        <f>AgencyPickList!C1053</f>
        <v>H31B</v>
      </c>
      <c r="M1053" s="9" t="str">
        <f>AgencyPickList!D1053</f>
        <v>Harrow</v>
      </c>
      <c r="N1053" s="9" t="str">
        <f>AgencyPickList!E1053</f>
        <v>L</v>
      </c>
      <c r="O1053" s="9" t="str">
        <f t="shared" si="16"/>
        <v>L5046 : Mount Carmel (Rehab)</v>
      </c>
    </row>
    <row r="1054" spans="2:15" x14ac:dyDescent="0.35">
      <c r="B1054" s="10" t="e">
        <v>#N/A</v>
      </c>
      <c r="G1054"/>
      <c r="J1054" s="9" t="str">
        <f>AgencyPickList!A1054</f>
        <v>P0835</v>
      </c>
      <c r="K1054" s="9" t="str">
        <f>AgencyPickList!B1054</f>
        <v>Kenward Residential</v>
      </c>
      <c r="L1054" s="9" t="str">
        <f>AgencyPickList!C1054</f>
        <v>H31B</v>
      </c>
      <c r="M1054" s="9" t="str">
        <f>AgencyPickList!D1054</f>
        <v>Harrow</v>
      </c>
      <c r="N1054" s="9" t="str">
        <f>AgencyPickList!E1054</f>
        <v>P</v>
      </c>
      <c r="O1054" s="9" t="str">
        <f t="shared" si="16"/>
        <v>P0835 : Kenward Residential</v>
      </c>
    </row>
    <row r="1055" spans="2:15" x14ac:dyDescent="0.35">
      <c r="B1055" s="10" t="e">
        <v>#N/A</v>
      </c>
      <c r="G1055"/>
      <c r="J1055" s="9" t="str">
        <f>AgencyPickList!A1055</f>
        <v>P1090</v>
      </c>
      <c r="K1055" s="9" t="str">
        <f>AgencyPickList!B1055</f>
        <v>I-Access East Surrey</v>
      </c>
      <c r="L1055" s="9" t="str">
        <f>AgencyPickList!C1055</f>
        <v>H31B</v>
      </c>
      <c r="M1055" s="9" t="str">
        <f>AgencyPickList!D1055</f>
        <v>Harrow</v>
      </c>
      <c r="N1055" s="9" t="str">
        <f>AgencyPickList!E1055</f>
        <v>P</v>
      </c>
      <c r="O1055" s="9" t="str">
        <f t="shared" si="16"/>
        <v>P1090 : I-Access East Surrey</v>
      </c>
    </row>
    <row r="1056" spans="2:15" x14ac:dyDescent="0.35">
      <c r="B1056" s="10" t="e">
        <v>#N/A</v>
      </c>
      <c r="G1056"/>
      <c r="J1056" s="9" t="str">
        <f>AgencyPickList!A1056</f>
        <v>P1125</v>
      </c>
      <c r="K1056" s="9" t="str">
        <f>AgencyPickList!B1056</f>
        <v>Addiction Recovery Centre Portsmouth</v>
      </c>
      <c r="L1056" s="9" t="str">
        <f>AgencyPickList!C1056</f>
        <v>H31B</v>
      </c>
      <c r="M1056" s="9" t="str">
        <f>AgencyPickList!D1056</f>
        <v>Harrow</v>
      </c>
      <c r="N1056" s="9" t="str">
        <f>AgencyPickList!E1056</f>
        <v>P</v>
      </c>
      <c r="O1056" s="9" t="str">
        <f t="shared" si="16"/>
        <v>P1125 : Addiction Recovery Centre Portsmouth</v>
      </c>
    </row>
    <row r="1057" spans="2:15" x14ac:dyDescent="0.35">
      <c r="B1057" s="10" t="e">
        <v>#N/A</v>
      </c>
      <c r="G1057"/>
      <c r="J1057" s="9" t="str">
        <f>AgencyPickList!A1057</f>
        <v>Q1647</v>
      </c>
      <c r="K1057" s="9" t="str">
        <f>AgencyPickList!B1057</f>
        <v>Via - Passmores House</v>
      </c>
      <c r="L1057" s="9" t="str">
        <f>AgencyPickList!C1057</f>
        <v>H31B</v>
      </c>
      <c r="M1057" s="9" t="str">
        <f>AgencyPickList!D1057</f>
        <v>Harrow</v>
      </c>
      <c r="N1057" s="9" t="str">
        <f>AgencyPickList!E1057</f>
        <v>Q</v>
      </c>
      <c r="O1057" s="9" t="str">
        <f t="shared" si="16"/>
        <v>Q1647 : Via - Passmores House</v>
      </c>
    </row>
    <row r="1058" spans="2:15" x14ac:dyDescent="0.35">
      <c r="B1058" s="10" t="e">
        <v>#N/A</v>
      </c>
      <c r="G1058"/>
      <c r="J1058" s="9" t="str">
        <f>AgencyPickList!A1058</f>
        <v>Q1728</v>
      </c>
      <c r="K1058" s="9" t="str">
        <f>AgencyPickList!B1058</f>
        <v>Oxygen Recovery Service</v>
      </c>
      <c r="L1058" s="9" t="str">
        <f>AgencyPickList!C1058</f>
        <v>H31B</v>
      </c>
      <c r="M1058" s="9" t="str">
        <f>AgencyPickList!D1058</f>
        <v>Harrow</v>
      </c>
      <c r="N1058" s="9" t="str">
        <f>AgencyPickList!E1058</f>
        <v>Q</v>
      </c>
      <c r="O1058" s="9" t="str">
        <f t="shared" si="16"/>
        <v>Q1728 : Oxygen Recovery Service</v>
      </c>
    </row>
    <row r="1059" spans="2:15" x14ac:dyDescent="0.35">
      <c r="B1059" s="10" t="e">
        <v>#N/A</v>
      </c>
      <c r="G1059"/>
      <c r="J1059" s="9" t="str">
        <f>AgencyPickList!A1059</f>
        <v>SD301</v>
      </c>
      <c r="K1059" s="9" t="str">
        <f>AgencyPickList!B1059</f>
        <v>We Are With You Chy</v>
      </c>
      <c r="L1059" s="9" t="str">
        <f>AgencyPickList!C1059</f>
        <v>H31B</v>
      </c>
      <c r="M1059" s="9" t="str">
        <f>AgencyPickList!D1059</f>
        <v>Harrow</v>
      </c>
      <c r="N1059" s="9" t="str">
        <f>AgencyPickList!E1059</f>
        <v>S</v>
      </c>
      <c r="O1059" s="9" t="str">
        <f t="shared" si="16"/>
        <v>SD301 : We Are With You Chy</v>
      </c>
    </row>
    <row r="1060" spans="2:15" x14ac:dyDescent="0.35">
      <c r="B1060" s="10" t="e">
        <v>#N/A</v>
      </c>
      <c r="G1060"/>
      <c r="J1060" s="9" t="str">
        <f>AgencyPickList!A1060</f>
        <v>SG309</v>
      </c>
      <c r="K1060" s="9" t="str">
        <f>AgencyPickList!B1060</f>
        <v>THE NELSON TRUST</v>
      </c>
      <c r="L1060" s="9" t="str">
        <f>AgencyPickList!C1060</f>
        <v>H31B</v>
      </c>
      <c r="M1060" s="9" t="str">
        <f>AgencyPickList!D1060</f>
        <v>Harrow</v>
      </c>
      <c r="N1060" s="9" t="str">
        <f>AgencyPickList!E1060</f>
        <v>S</v>
      </c>
      <c r="O1060" s="9" t="str">
        <f t="shared" si="16"/>
        <v>SG309 : THE NELSON TRUST</v>
      </c>
    </row>
    <row r="1061" spans="2:15" x14ac:dyDescent="0.35">
      <c r="B1061" s="10" t="e">
        <v>#N/A</v>
      </c>
      <c r="G1061"/>
      <c r="J1061" s="9" t="str">
        <f>AgencyPickList!A1061</f>
        <v>SH307</v>
      </c>
      <c r="K1061" s="9" t="str">
        <f>AgencyPickList!B1061</f>
        <v>Jasmine Mother's Recovery (Trevi)</v>
      </c>
      <c r="L1061" s="9" t="str">
        <f>AgencyPickList!C1061</f>
        <v>H31B</v>
      </c>
      <c r="M1061" s="9" t="str">
        <f>AgencyPickList!D1061</f>
        <v>Harrow</v>
      </c>
      <c r="N1061" s="9" t="str">
        <f>AgencyPickList!E1061</f>
        <v>S</v>
      </c>
      <c r="O1061" s="9" t="str">
        <f t="shared" si="16"/>
        <v>SH307 : Jasmine Mother's Recovery (Trevi)</v>
      </c>
    </row>
    <row r="1062" spans="2:15" x14ac:dyDescent="0.35">
      <c r="B1062" s="10" t="e">
        <v>#N/A</v>
      </c>
      <c r="G1062"/>
      <c r="J1062" s="9" t="str">
        <f>AgencyPickList!A1062</f>
        <v>SO203</v>
      </c>
      <c r="K1062" s="9" t="str">
        <f>AgencyPickList!B1062</f>
        <v>Forward Trust - Clouds House</v>
      </c>
      <c r="L1062" s="9" t="str">
        <f>AgencyPickList!C1062</f>
        <v>H31B</v>
      </c>
      <c r="M1062" s="9" t="str">
        <f>AgencyPickList!D1062</f>
        <v>Harrow</v>
      </c>
      <c r="N1062" s="9" t="str">
        <f>AgencyPickList!E1062</f>
        <v>S</v>
      </c>
      <c r="O1062" s="9" t="str">
        <f t="shared" si="16"/>
        <v>SO203 : Forward Trust - Clouds House</v>
      </c>
    </row>
    <row r="1063" spans="2:15" x14ac:dyDescent="0.35">
      <c r="B1063" s="10" t="e">
        <v>#N/A</v>
      </c>
      <c r="G1063"/>
      <c r="J1063" s="9" t="str">
        <f>AgencyPickList!A1063</f>
        <v>M0037</v>
      </c>
      <c r="K1063" s="9" t="str">
        <f>AgencyPickList!B1063</f>
        <v>Phoenix Futures Wirral Adult Services</v>
      </c>
      <c r="L1063" s="9" t="str">
        <f>AgencyPickList!C1063</f>
        <v>A03B</v>
      </c>
      <c r="M1063" s="9" t="str">
        <f>AgencyPickList!D1063</f>
        <v>Hartlepool</v>
      </c>
      <c r="N1063" s="9" t="str">
        <f>AgencyPickList!E1063</f>
        <v>W</v>
      </c>
      <c r="O1063" s="9" t="str">
        <f t="shared" si="16"/>
        <v>M0037 : Phoenix Futures Wirral Adult Services</v>
      </c>
    </row>
    <row r="1064" spans="2:15" x14ac:dyDescent="0.35">
      <c r="B1064" s="10" t="e">
        <v>#N/A</v>
      </c>
      <c r="G1064"/>
      <c r="J1064" s="9" t="str">
        <f>AgencyPickList!A1064</f>
        <v>M0051</v>
      </c>
      <c r="K1064" s="9" t="str">
        <f>AgencyPickList!B1064</f>
        <v>Littledale Hall</v>
      </c>
      <c r="L1064" s="9" t="str">
        <f>AgencyPickList!C1064</f>
        <v>A03B</v>
      </c>
      <c r="M1064" s="9" t="str">
        <f>AgencyPickList!D1064</f>
        <v>Hartlepool</v>
      </c>
      <c r="N1064" s="9" t="str">
        <f>AgencyPickList!E1064</f>
        <v>W</v>
      </c>
      <c r="O1064" s="9" t="str">
        <f t="shared" si="16"/>
        <v>M0051 : Littledale Hall</v>
      </c>
    </row>
    <row r="1065" spans="2:15" x14ac:dyDescent="0.35">
      <c r="B1065" s="10" t="e">
        <v>#N/A</v>
      </c>
      <c r="G1065"/>
      <c r="J1065" s="9" t="str">
        <f>AgencyPickList!A1065</f>
        <v>M0341</v>
      </c>
      <c r="K1065" s="9" t="str">
        <f>AgencyPickList!B1065</f>
        <v>The Pavilion</v>
      </c>
      <c r="L1065" s="9" t="str">
        <f>AgencyPickList!C1065</f>
        <v>A03B</v>
      </c>
      <c r="M1065" s="9" t="str">
        <f>AgencyPickList!D1065</f>
        <v>Hartlepool</v>
      </c>
      <c r="N1065" s="9" t="str">
        <f>AgencyPickList!E1065</f>
        <v>W</v>
      </c>
      <c r="O1065" s="9" t="str">
        <f t="shared" si="16"/>
        <v>M0341 : The Pavilion</v>
      </c>
    </row>
    <row r="1066" spans="2:15" x14ac:dyDescent="0.35">
      <c r="B1066" s="10" t="e">
        <v>#N/A</v>
      </c>
      <c r="G1066"/>
      <c r="J1066" s="9" t="str">
        <f>AgencyPickList!A1066</f>
        <v>N1010</v>
      </c>
      <c r="K1066" s="9" t="str">
        <f>AgencyPickList!B1066</f>
        <v>County Durham Drug and Alcohol Adult Recovery Service</v>
      </c>
      <c r="L1066" s="9" t="str">
        <f>AgencyPickList!C1066</f>
        <v>A03B</v>
      </c>
      <c r="M1066" s="9" t="str">
        <f>AgencyPickList!D1066</f>
        <v>Hartlepool</v>
      </c>
      <c r="N1066" s="9" t="str">
        <f>AgencyPickList!E1066</f>
        <v>N</v>
      </c>
      <c r="O1066" s="9" t="str">
        <f t="shared" si="16"/>
        <v>N1010 : County Durham Drug and Alcohol Adult Recovery Service</v>
      </c>
    </row>
    <row r="1067" spans="2:15" x14ac:dyDescent="0.35">
      <c r="B1067" s="10" t="e">
        <v>#N/A</v>
      </c>
      <c r="G1067"/>
      <c r="J1067" s="9" t="str">
        <f>AgencyPickList!A1067</f>
        <v>N1016</v>
      </c>
      <c r="K1067" s="9" t="str">
        <f>AgencyPickList!B1067</f>
        <v>Newcastle Treatment and Recovery - Adult</v>
      </c>
      <c r="L1067" s="9" t="str">
        <f>AgencyPickList!C1067</f>
        <v>A03B</v>
      </c>
      <c r="M1067" s="9" t="str">
        <f>AgencyPickList!D1067</f>
        <v>Hartlepool</v>
      </c>
      <c r="N1067" s="9" t="str">
        <f>AgencyPickList!E1067</f>
        <v>N</v>
      </c>
      <c r="O1067" s="9" t="str">
        <f t="shared" si="16"/>
        <v>N1016 : Newcastle Treatment and Recovery - Adult</v>
      </c>
    </row>
    <row r="1068" spans="2:15" x14ac:dyDescent="0.35">
      <c r="B1068" s="10" t="e">
        <v>#N/A</v>
      </c>
      <c r="G1068"/>
      <c r="J1068" s="9" t="str">
        <f>AgencyPickList!A1068</f>
        <v>N1024</v>
      </c>
      <c r="K1068" s="9" t="str">
        <f>AgencyPickList!B1068</f>
        <v>Hartlepool Adult Substance Misuse Service</v>
      </c>
      <c r="L1068" s="9" t="str">
        <f>AgencyPickList!C1068</f>
        <v>A03B</v>
      </c>
      <c r="M1068" s="9" t="str">
        <f>AgencyPickList!D1068</f>
        <v>Hartlepool</v>
      </c>
      <c r="N1068" s="9" t="str">
        <f>AgencyPickList!E1068</f>
        <v>N</v>
      </c>
      <c r="O1068" s="9" t="str">
        <f t="shared" si="16"/>
        <v>N1024 : Hartlepool Adult Substance Misuse Service</v>
      </c>
    </row>
    <row r="1069" spans="2:15" x14ac:dyDescent="0.35">
      <c r="B1069" s="10" t="e">
        <v>#N/A</v>
      </c>
      <c r="G1069"/>
      <c r="J1069" s="9" t="str">
        <f>AgencyPickList!A1069</f>
        <v>N1025</v>
      </c>
      <c r="K1069" s="9" t="str">
        <f>AgencyPickList!B1069</f>
        <v>Hartlepool YP Substance Misuse Service</v>
      </c>
      <c r="L1069" s="9" t="str">
        <f>AgencyPickList!C1069</f>
        <v>A03B</v>
      </c>
      <c r="M1069" s="9" t="str">
        <f>AgencyPickList!D1069</f>
        <v>Hartlepool</v>
      </c>
      <c r="N1069" s="9" t="str">
        <f>AgencyPickList!E1069</f>
        <v>N</v>
      </c>
      <c r="O1069" s="9" t="str">
        <f t="shared" si="16"/>
        <v>N1025 : Hartlepool YP Substance Misuse Service</v>
      </c>
    </row>
    <row r="1070" spans="2:15" x14ac:dyDescent="0.35">
      <c r="B1070" s="10" t="e">
        <v>#N/A</v>
      </c>
      <c r="G1070"/>
      <c r="J1070" s="9" t="str">
        <f>AgencyPickList!A1070</f>
        <v>N1032</v>
      </c>
      <c r="K1070" s="9" t="str">
        <f>AgencyPickList!B1070</f>
        <v>START Hartlepool Adult</v>
      </c>
      <c r="L1070" s="9" t="str">
        <f>AgencyPickList!C1070</f>
        <v>A03B</v>
      </c>
      <c r="M1070" s="9" t="str">
        <f>AgencyPickList!D1070</f>
        <v>Hartlepool</v>
      </c>
      <c r="N1070" s="9" t="str">
        <f>AgencyPickList!E1070</f>
        <v>N</v>
      </c>
      <c r="O1070" s="9" t="str">
        <f t="shared" si="16"/>
        <v>N1032 : START Hartlepool Adult</v>
      </c>
    </row>
    <row r="1071" spans="2:15" x14ac:dyDescent="0.35">
      <c r="B1071" s="10" t="e">
        <v>#N/A</v>
      </c>
      <c r="G1071"/>
      <c r="J1071" s="9" t="str">
        <f>AgencyPickList!A1071</f>
        <v>N1033</v>
      </c>
      <c r="K1071" s="9" t="str">
        <f>AgencyPickList!B1071</f>
        <v>START Hartlepool YP</v>
      </c>
      <c r="L1071" s="9" t="str">
        <f>AgencyPickList!C1071</f>
        <v>A03B</v>
      </c>
      <c r="M1071" s="9" t="str">
        <f>AgencyPickList!D1071</f>
        <v>Hartlepool</v>
      </c>
      <c r="N1071" s="9" t="str">
        <f>AgencyPickList!E1071</f>
        <v>N</v>
      </c>
      <c r="O1071" s="9" t="str">
        <f t="shared" si="16"/>
        <v>N1033 : START Hartlepool YP</v>
      </c>
    </row>
    <row r="1072" spans="2:15" x14ac:dyDescent="0.35">
      <c r="B1072" s="10" t="e">
        <v>#N/A</v>
      </c>
      <c r="G1072"/>
      <c r="J1072" s="9" t="str">
        <f>AgencyPickList!A1072</f>
        <v>SG309</v>
      </c>
      <c r="K1072" s="9" t="str">
        <f>AgencyPickList!B1072</f>
        <v>THE NELSON TRUST</v>
      </c>
      <c r="L1072" s="9" t="str">
        <f>AgencyPickList!C1072</f>
        <v>A03B</v>
      </c>
      <c r="M1072" s="9" t="str">
        <f>AgencyPickList!D1072</f>
        <v>Hartlepool</v>
      </c>
      <c r="N1072" s="9" t="str">
        <f>AgencyPickList!E1072</f>
        <v>S</v>
      </c>
      <c r="O1072" s="9" t="str">
        <f t="shared" si="16"/>
        <v>SG309 : THE NELSON TRUST</v>
      </c>
    </row>
    <row r="1073" spans="2:15" x14ac:dyDescent="0.35">
      <c r="B1073" s="10" t="e">
        <v>#N/A</v>
      </c>
      <c r="G1073"/>
      <c r="J1073" s="9" t="str">
        <f>AgencyPickList!A1073</f>
        <v>L1254</v>
      </c>
      <c r="K1073" s="9" t="str">
        <f>AgencyPickList!B1073</f>
        <v>CGL Newham RISE</v>
      </c>
      <c r="L1073" s="9" t="str">
        <f>AgencyPickList!C1073</f>
        <v>H02B</v>
      </c>
      <c r="M1073" s="9" t="str">
        <f>AgencyPickList!D1073</f>
        <v>Havering</v>
      </c>
      <c r="N1073" s="9" t="str">
        <f>AgencyPickList!E1073</f>
        <v>L</v>
      </c>
      <c r="O1073" s="9" t="str">
        <f t="shared" si="16"/>
        <v>L1254 : CGL Newham RISE</v>
      </c>
    </row>
    <row r="1074" spans="2:15" x14ac:dyDescent="0.35">
      <c r="B1074" s="10" t="e">
        <v>#N/A</v>
      </c>
      <c r="G1074"/>
      <c r="J1074" s="9" t="str">
        <f>AgencyPickList!A1074</f>
        <v>L1291</v>
      </c>
      <c r="K1074" s="9" t="str">
        <f>AgencyPickList!B1074</f>
        <v>CGL Barking &amp; Dagenham</v>
      </c>
      <c r="L1074" s="9" t="str">
        <f>AgencyPickList!C1074</f>
        <v>H02B</v>
      </c>
      <c r="M1074" s="9" t="str">
        <f>AgencyPickList!D1074</f>
        <v>Havering</v>
      </c>
      <c r="N1074" s="9" t="str">
        <f>AgencyPickList!E1074</f>
        <v>L</v>
      </c>
      <c r="O1074" s="9" t="str">
        <f t="shared" si="16"/>
        <v>L1291 : CGL Barking &amp; Dagenham</v>
      </c>
    </row>
    <row r="1075" spans="2:15" x14ac:dyDescent="0.35">
      <c r="B1075" s="10" t="e">
        <v>#N/A</v>
      </c>
      <c r="G1075"/>
      <c r="J1075" s="9" t="str">
        <f>AgencyPickList!A1075</f>
        <v>L1303</v>
      </c>
      <c r="K1075" s="9" t="str">
        <f>AgencyPickList!B1075</f>
        <v>City and Hackney Recovery Service</v>
      </c>
      <c r="L1075" s="9" t="str">
        <f>AgencyPickList!C1075</f>
        <v>H02B</v>
      </c>
      <c r="M1075" s="9" t="str">
        <f>AgencyPickList!D1075</f>
        <v>Havering</v>
      </c>
      <c r="N1075" s="9" t="str">
        <f>AgencyPickList!E1075</f>
        <v>L</v>
      </c>
      <c r="O1075" s="9" t="str">
        <f t="shared" si="16"/>
        <v>L1303 : City and Hackney Recovery Service</v>
      </c>
    </row>
    <row r="1076" spans="2:15" x14ac:dyDescent="0.35">
      <c r="B1076" s="10" t="e">
        <v>#N/A</v>
      </c>
      <c r="G1076"/>
      <c r="J1076" s="9" t="str">
        <f>AgencyPickList!A1076</f>
        <v>L1304</v>
      </c>
      <c r="K1076" s="9" t="str">
        <f>AgencyPickList!B1076</f>
        <v>CGL Havering Adults</v>
      </c>
      <c r="L1076" s="9" t="str">
        <f>AgencyPickList!C1076</f>
        <v>H02B</v>
      </c>
      <c r="M1076" s="9" t="str">
        <f>AgencyPickList!D1076</f>
        <v>Havering</v>
      </c>
      <c r="N1076" s="9" t="str">
        <f>AgencyPickList!E1076</f>
        <v>L</v>
      </c>
      <c r="O1076" s="9" t="str">
        <f t="shared" si="16"/>
        <v>L1304 : CGL Havering Adults</v>
      </c>
    </row>
    <row r="1077" spans="2:15" x14ac:dyDescent="0.35">
      <c r="B1077" s="10" t="e">
        <v>#N/A</v>
      </c>
      <c r="G1077"/>
      <c r="J1077" s="9" t="str">
        <f>AgencyPickList!A1077</f>
        <v>Q1424</v>
      </c>
      <c r="K1077" s="9" t="str">
        <f>AgencyPickList!B1077</f>
        <v>Open Road Colchester</v>
      </c>
      <c r="L1077" s="9" t="str">
        <f>AgencyPickList!C1077</f>
        <v>H02B</v>
      </c>
      <c r="M1077" s="9" t="str">
        <f>AgencyPickList!D1077</f>
        <v>Havering</v>
      </c>
      <c r="N1077" s="9" t="str">
        <f>AgencyPickList!E1077</f>
        <v>Q</v>
      </c>
      <c r="O1077" s="9" t="str">
        <f t="shared" si="16"/>
        <v>Q1424 : Open Road Colchester</v>
      </c>
    </row>
    <row r="1078" spans="2:15" x14ac:dyDescent="0.35">
      <c r="B1078" s="10" t="e">
        <v>#N/A</v>
      </c>
      <c r="G1078"/>
      <c r="J1078" s="9" t="str">
        <f>AgencyPickList!A1078</f>
        <v>Q1425</v>
      </c>
      <c r="K1078" s="9" t="str">
        <f>AgencyPickList!B1078</f>
        <v>Essex STARS (North East)</v>
      </c>
      <c r="L1078" s="9" t="str">
        <f>AgencyPickList!C1078</f>
        <v>H02B</v>
      </c>
      <c r="M1078" s="9" t="str">
        <f>AgencyPickList!D1078</f>
        <v>Havering</v>
      </c>
      <c r="N1078" s="9" t="str">
        <f>AgencyPickList!E1078</f>
        <v>Q</v>
      </c>
      <c r="O1078" s="9" t="str">
        <f t="shared" si="16"/>
        <v>Q1425 : Essex STARS (North East)</v>
      </c>
    </row>
    <row r="1079" spans="2:15" x14ac:dyDescent="0.35">
      <c r="B1079" s="10" t="e">
        <v>#N/A</v>
      </c>
      <c r="G1079"/>
      <c r="J1079" s="9" t="str">
        <f>AgencyPickList!A1079</f>
        <v>Q1426</v>
      </c>
      <c r="K1079" s="9" t="str">
        <f>AgencyPickList!B1079</f>
        <v>Essex STARS (Mid)</v>
      </c>
      <c r="L1079" s="9" t="str">
        <f>AgencyPickList!C1079</f>
        <v>H02B</v>
      </c>
      <c r="M1079" s="9" t="str">
        <f>AgencyPickList!D1079</f>
        <v>Havering</v>
      </c>
      <c r="N1079" s="9" t="str">
        <f>AgencyPickList!E1079</f>
        <v>Q</v>
      </c>
      <c r="O1079" s="9" t="str">
        <f t="shared" si="16"/>
        <v>Q1426 : Essex STARS (Mid)</v>
      </c>
    </row>
    <row r="1080" spans="2:15" x14ac:dyDescent="0.35">
      <c r="B1080" s="10" t="e">
        <v>#N/A</v>
      </c>
      <c r="G1080"/>
      <c r="J1080" s="9" t="str">
        <f>AgencyPickList!A1080</f>
        <v>Q1659</v>
      </c>
      <c r="K1080" s="9" t="str">
        <f>AgencyPickList!B1080</f>
        <v>Open Road Chelmsford</v>
      </c>
      <c r="L1080" s="9" t="str">
        <f>AgencyPickList!C1080</f>
        <v>H02B</v>
      </c>
      <c r="M1080" s="9" t="str">
        <f>AgencyPickList!D1080</f>
        <v>Havering</v>
      </c>
      <c r="N1080" s="9" t="str">
        <f>AgencyPickList!E1080</f>
        <v>Q</v>
      </c>
      <c r="O1080" s="9" t="str">
        <f t="shared" si="16"/>
        <v>Q1659 : Open Road Chelmsford</v>
      </c>
    </row>
    <row r="1081" spans="2:15" x14ac:dyDescent="0.35">
      <c r="B1081" s="10" t="e">
        <v>#N/A</v>
      </c>
      <c r="G1081"/>
      <c r="J1081" s="9" t="str">
        <f>AgencyPickList!A1081</f>
        <v>Q1747</v>
      </c>
      <c r="K1081" s="9" t="str">
        <f>AgencyPickList!B1081</f>
        <v>Inclusion Visions</v>
      </c>
      <c r="L1081" s="9" t="str">
        <f>AgencyPickList!C1081</f>
        <v>H02B</v>
      </c>
      <c r="M1081" s="9" t="str">
        <f>AgencyPickList!D1081</f>
        <v>Havering</v>
      </c>
      <c r="N1081" s="9" t="str">
        <f>AgencyPickList!E1081</f>
        <v>Q</v>
      </c>
      <c r="O1081" s="9" t="str">
        <f t="shared" si="16"/>
        <v>Q1747 : Inclusion Visions</v>
      </c>
    </row>
    <row r="1082" spans="2:15" x14ac:dyDescent="0.35">
      <c r="B1082" s="10" t="e">
        <v>#N/A</v>
      </c>
      <c r="G1082"/>
      <c r="J1082" s="9" t="str">
        <f>AgencyPickList!A1082</f>
        <v>SB317</v>
      </c>
      <c r="K1082" s="9" t="str">
        <f>AgencyPickList!B1082</f>
        <v>StreetScene Bournemouth</v>
      </c>
      <c r="L1082" s="9" t="str">
        <f>AgencyPickList!C1082</f>
        <v>H02B</v>
      </c>
      <c r="M1082" s="9" t="str">
        <f>AgencyPickList!D1082</f>
        <v>Havering</v>
      </c>
      <c r="N1082" s="9" t="str">
        <f>AgencyPickList!E1082</f>
        <v>S</v>
      </c>
      <c r="O1082" s="9" t="str">
        <f t="shared" si="16"/>
        <v>SB317 : StreetScene Bournemouth</v>
      </c>
    </row>
    <row r="1083" spans="2:15" x14ac:dyDescent="0.35">
      <c r="B1083" s="10" t="e">
        <v>#N/A</v>
      </c>
      <c r="G1083"/>
      <c r="J1083" s="9" t="str">
        <f>AgencyPickList!A1083</f>
        <v>M0022</v>
      </c>
      <c r="K1083" s="9" t="str">
        <f>AgencyPickList!B1083</f>
        <v>Kaleidoscope Birchwood</v>
      </c>
      <c r="L1083" s="9" t="str">
        <f>AgencyPickList!C1083</f>
        <v>F08B</v>
      </c>
      <c r="M1083" s="9" t="str">
        <f>AgencyPickList!D1083</f>
        <v>Herefordshire</v>
      </c>
      <c r="N1083" s="9" t="str">
        <f>AgencyPickList!E1083</f>
        <v>W</v>
      </c>
      <c r="O1083" s="9" t="str">
        <f t="shared" si="16"/>
        <v>M0022 : Kaleidoscope Birchwood</v>
      </c>
    </row>
    <row r="1084" spans="2:15" x14ac:dyDescent="0.35">
      <c r="B1084" s="10" t="e">
        <v>#N/A</v>
      </c>
      <c r="G1084"/>
      <c r="J1084" s="9" t="str">
        <f>AgencyPickList!A1084</f>
        <v>M0037</v>
      </c>
      <c r="K1084" s="9" t="str">
        <f>AgencyPickList!B1084</f>
        <v>Phoenix Futures Wirral Adult Services</v>
      </c>
      <c r="L1084" s="9" t="str">
        <f>AgencyPickList!C1084</f>
        <v>F08B</v>
      </c>
      <c r="M1084" s="9" t="str">
        <f>AgencyPickList!D1084</f>
        <v>Herefordshire</v>
      </c>
      <c r="N1084" s="9" t="str">
        <f>AgencyPickList!E1084</f>
        <v>W</v>
      </c>
      <c r="O1084" s="9" t="str">
        <f t="shared" si="16"/>
        <v>M0037 : Phoenix Futures Wirral Adult Services</v>
      </c>
    </row>
    <row r="1085" spans="2:15" x14ac:dyDescent="0.35">
      <c r="B1085" s="10" t="e">
        <v>#N/A</v>
      </c>
      <c r="G1085"/>
      <c r="J1085" s="9" t="str">
        <f>AgencyPickList!A1085</f>
        <v>Q1739</v>
      </c>
      <c r="K1085" s="9" t="str">
        <f>AgencyPickList!B1085</f>
        <v>Central Bedfordshire Integrated Drug and Alcohol Service</v>
      </c>
      <c r="L1085" s="9" t="str">
        <f>AgencyPickList!C1085</f>
        <v>F08B</v>
      </c>
      <c r="M1085" s="9" t="str">
        <f>AgencyPickList!D1085</f>
        <v>Herefordshire</v>
      </c>
      <c r="N1085" s="9" t="str">
        <f>AgencyPickList!E1085</f>
        <v>Q</v>
      </c>
      <c r="O1085" s="9" t="str">
        <f t="shared" si="16"/>
        <v>Q1739 : Central Bedfordshire Integrated Drug and Alcohol Service</v>
      </c>
    </row>
    <row r="1086" spans="2:15" x14ac:dyDescent="0.35">
      <c r="B1086" s="10" t="e">
        <v>#N/A</v>
      </c>
      <c r="G1086"/>
      <c r="J1086" s="9" t="str">
        <f>AgencyPickList!A1086</f>
        <v>Q1740</v>
      </c>
      <c r="K1086" s="9" t="str">
        <f>AgencyPickList!B1086</f>
        <v>Bedford Borough Integrated Drug and Alcohol Service</v>
      </c>
      <c r="L1086" s="9" t="str">
        <f>AgencyPickList!C1086</f>
        <v>F08B</v>
      </c>
      <c r="M1086" s="9" t="str">
        <f>AgencyPickList!D1086</f>
        <v>Herefordshire</v>
      </c>
      <c r="N1086" s="9" t="str">
        <f>AgencyPickList!E1086</f>
        <v>Q</v>
      </c>
      <c r="O1086" s="9" t="str">
        <f t="shared" si="16"/>
        <v>Q1740 : Bedford Borough Integrated Drug and Alcohol Service</v>
      </c>
    </row>
    <row r="1087" spans="2:15" x14ac:dyDescent="0.35">
      <c r="B1087" s="10" t="e">
        <v>#N/A</v>
      </c>
      <c r="G1087"/>
      <c r="J1087" s="9" t="str">
        <f>AgencyPickList!A1087</f>
        <v>R0468</v>
      </c>
      <c r="K1087" s="9" t="str">
        <f>AgencyPickList!B1087</f>
        <v>Recovery Wolverhampton (Adult)</v>
      </c>
      <c r="L1087" s="9" t="str">
        <f>AgencyPickList!C1087</f>
        <v>F08B</v>
      </c>
      <c r="M1087" s="9" t="str">
        <f>AgencyPickList!D1087</f>
        <v>Herefordshire</v>
      </c>
      <c r="N1087" s="9" t="str">
        <f>AgencyPickList!E1087</f>
        <v>R</v>
      </c>
      <c r="O1087" s="9" t="str">
        <f t="shared" si="16"/>
        <v>R0468 : Recovery Wolverhampton (Adult)</v>
      </c>
    </row>
    <row r="1088" spans="2:15" x14ac:dyDescent="0.35">
      <c r="B1088" s="10" t="e">
        <v>#N/A</v>
      </c>
      <c r="G1088"/>
      <c r="J1088" s="9" t="str">
        <f>AgencyPickList!A1088</f>
        <v>R0488</v>
      </c>
      <c r="K1088" s="9" t="str">
        <f>AgencyPickList!B1088</f>
        <v>Worcestershire Recovery Partnership (Adult)</v>
      </c>
      <c r="L1088" s="9" t="str">
        <f>AgencyPickList!C1088</f>
        <v>F08B</v>
      </c>
      <c r="M1088" s="9" t="str">
        <f>AgencyPickList!D1088</f>
        <v>Herefordshire</v>
      </c>
      <c r="N1088" s="9" t="str">
        <f>AgencyPickList!E1088</f>
        <v>R</v>
      </c>
      <c r="O1088" s="9" t="str">
        <f t="shared" si="16"/>
        <v>R0488 : Worcestershire Recovery Partnership (Adult)</v>
      </c>
    </row>
    <row r="1089" spans="2:15" x14ac:dyDescent="0.35">
      <c r="B1089" s="10" t="e">
        <v>#N/A</v>
      </c>
      <c r="G1089"/>
      <c r="J1089" s="9" t="str">
        <f>AgencyPickList!A1089</f>
        <v>R0514</v>
      </c>
      <c r="K1089" s="9" t="str">
        <f>AgencyPickList!B1089</f>
        <v>Turning Point Adult</v>
      </c>
      <c r="L1089" s="9" t="str">
        <f>AgencyPickList!C1089</f>
        <v>F08B</v>
      </c>
      <c r="M1089" s="9" t="str">
        <f>AgencyPickList!D1089</f>
        <v>Herefordshire</v>
      </c>
      <c r="N1089" s="9" t="str">
        <f>AgencyPickList!E1089</f>
        <v>R</v>
      </c>
      <c r="O1089" s="9" t="str">
        <f t="shared" si="16"/>
        <v>R0514 : Turning Point Adult</v>
      </c>
    </row>
    <row r="1090" spans="2:15" x14ac:dyDescent="0.35">
      <c r="B1090" s="10" t="e">
        <v>#N/A</v>
      </c>
      <c r="G1090"/>
      <c r="J1090" s="9" t="str">
        <f>AgencyPickList!A1090</f>
        <v>SD303</v>
      </c>
      <c r="K1090" s="9" t="str">
        <f>AgencyPickList!B1090</f>
        <v>BOSENCE FARM COMMUNITY LTD</v>
      </c>
      <c r="L1090" s="9" t="str">
        <f>AgencyPickList!C1090</f>
        <v>F08B</v>
      </c>
      <c r="M1090" s="9" t="str">
        <f>AgencyPickList!D1090</f>
        <v>Herefordshire</v>
      </c>
      <c r="N1090" s="9" t="str">
        <f>AgencyPickList!E1090</f>
        <v>S</v>
      </c>
      <c r="O1090" s="9" t="str">
        <f t="shared" si="16"/>
        <v>SD303 : BOSENCE FARM COMMUNITY LTD</v>
      </c>
    </row>
    <row r="1091" spans="2:15" x14ac:dyDescent="0.35">
      <c r="B1091" s="10" t="e">
        <v>#N/A</v>
      </c>
      <c r="G1091"/>
      <c r="J1091" s="9" t="str">
        <f>AgencyPickList!A1091</f>
        <v>SH307</v>
      </c>
      <c r="K1091" s="9" t="str">
        <f>AgencyPickList!B1091</f>
        <v>Jasmine Mother's Recovery (Trevi)</v>
      </c>
      <c r="L1091" s="9" t="str">
        <f>AgencyPickList!C1091</f>
        <v>F08B</v>
      </c>
      <c r="M1091" s="9" t="str">
        <f>AgencyPickList!D1091</f>
        <v>Herefordshire</v>
      </c>
      <c r="N1091" s="9" t="str">
        <f>AgencyPickList!E1091</f>
        <v>S</v>
      </c>
      <c r="O1091" s="9" t="str">
        <f t="shared" ref="O1091:O1154" si="17">IF(AND(J1091&lt;&gt;"",J1091&lt;&gt;0),J1091&amp;" : "&amp;K1091,"")</f>
        <v>SH307 : Jasmine Mother's Recovery (Trevi)</v>
      </c>
    </row>
    <row r="1092" spans="2:15" x14ac:dyDescent="0.35">
      <c r="B1092" s="10" t="e">
        <v>#N/A</v>
      </c>
      <c r="G1092"/>
      <c r="J1092" s="9" t="str">
        <f>AgencyPickList!A1092</f>
        <v>SJ302</v>
      </c>
      <c r="K1092" s="9" t="str">
        <f>AgencyPickList!B1092</f>
        <v>BROADWAY LODGE</v>
      </c>
      <c r="L1092" s="9" t="str">
        <f>AgencyPickList!C1092</f>
        <v>F08B</v>
      </c>
      <c r="M1092" s="9" t="str">
        <f>AgencyPickList!D1092</f>
        <v>Herefordshire</v>
      </c>
      <c r="N1092" s="9" t="str">
        <f>AgencyPickList!E1092</f>
        <v>S</v>
      </c>
      <c r="O1092" s="9" t="str">
        <f t="shared" si="17"/>
        <v>SJ302 : BROADWAY LODGE</v>
      </c>
    </row>
    <row r="1093" spans="2:15" x14ac:dyDescent="0.35">
      <c r="B1093" s="10" t="e">
        <v>#N/A</v>
      </c>
      <c r="G1093"/>
      <c r="J1093" s="9" t="str">
        <f>AgencyPickList!A1093</f>
        <v>SJ308</v>
      </c>
      <c r="K1093" s="9" t="str">
        <f>AgencyPickList!B1093</f>
        <v>Sefton Park</v>
      </c>
      <c r="L1093" s="9" t="str">
        <f>AgencyPickList!C1093</f>
        <v>F08B</v>
      </c>
      <c r="M1093" s="9" t="str">
        <f>AgencyPickList!D1093</f>
        <v>Herefordshire</v>
      </c>
      <c r="N1093" s="9" t="str">
        <f>AgencyPickList!E1093</f>
        <v>S</v>
      </c>
      <c r="O1093" s="9" t="str">
        <f t="shared" si="17"/>
        <v>SJ308 : Sefton Park</v>
      </c>
    </row>
    <row r="1094" spans="2:15" x14ac:dyDescent="0.35">
      <c r="B1094" s="10" t="e">
        <v>#N/A</v>
      </c>
      <c r="G1094"/>
      <c r="J1094" s="9" t="str">
        <f>AgencyPickList!A1094</f>
        <v>SO203</v>
      </c>
      <c r="K1094" s="9" t="str">
        <f>AgencyPickList!B1094</f>
        <v>Forward Trust - Clouds House</v>
      </c>
      <c r="L1094" s="9" t="str">
        <f>AgencyPickList!C1094</f>
        <v>F08B</v>
      </c>
      <c r="M1094" s="9" t="str">
        <f>AgencyPickList!D1094</f>
        <v>Herefordshire</v>
      </c>
      <c r="N1094" s="9" t="str">
        <f>AgencyPickList!E1094</f>
        <v>S</v>
      </c>
      <c r="O1094" s="9" t="str">
        <f t="shared" si="17"/>
        <v>SO203 : Forward Trust - Clouds House</v>
      </c>
    </row>
    <row r="1095" spans="2:15" x14ac:dyDescent="0.35">
      <c r="B1095" s="10" t="e">
        <v>#N/A</v>
      </c>
      <c r="G1095"/>
      <c r="J1095" s="9" t="str">
        <f>AgencyPickList!A1095</f>
        <v>W0444</v>
      </c>
      <c r="K1095" s="9" t="str">
        <f>AgencyPickList!B1095</f>
        <v>Turning Point Smithfield Detox</v>
      </c>
      <c r="L1095" s="9" t="str">
        <f>AgencyPickList!C1095</f>
        <v>F08B</v>
      </c>
      <c r="M1095" s="9" t="str">
        <f>AgencyPickList!D1095</f>
        <v>Herefordshire</v>
      </c>
      <c r="N1095" s="9" t="str">
        <f>AgencyPickList!E1095</f>
        <v>W</v>
      </c>
      <c r="O1095" s="9" t="str">
        <f t="shared" si="17"/>
        <v>W0444 : Turning Point Smithfield Detox</v>
      </c>
    </row>
    <row r="1096" spans="2:15" x14ac:dyDescent="0.35">
      <c r="B1096" s="10" t="e">
        <v>#N/A</v>
      </c>
      <c r="G1096"/>
      <c r="J1096" s="9" t="str">
        <f>AgencyPickList!A1096</f>
        <v>L0998</v>
      </c>
      <c r="K1096" s="9" t="str">
        <f>AgencyPickList!B1096</f>
        <v>CGL Barnet YP</v>
      </c>
      <c r="L1096" s="9" t="str">
        <f>AgencyPickList!C1096</f>
        <v>G08B</v>
      </c>
      <c r="M1096" s="9" t="str">
        <f>AgencyPickList!D1096</f>
        <v>Hertfordshire</v>
      </c>
      <c r="N1096" s="9" t="str">
        <f>AgencyPickList!E1096</f>
        <v>L</v>
      </c>
      <c r="O1096" s="9" t="str">
        <f t="shared" si="17"/>
        <v>L0998 : CGL Barnet YP</v>
      </c>
    </row>
    <row r="1097" spans="2:15" x14ac:dyDescent="0.35">
      <c r="B1097" s="10" t="e">
        <v>#N/A</v>
      </c>
      <c r="G1097"/>
      <c r="J1097" s="9" t="str">
        <f>AgencyPickList!A1097</f>
        <v>L1284</v>
      </c>
      <c r="K1097" s="9" t="str">
        <f>AgencyPickList!B1097</f>
        <v>ENABLE Drug and Alcohol Service</v>
      </c>
      <c r="L1097" s="9" t="str">
        <f>AgencyPickList!C1097</f>
        <v>G08B</v>
      </c>
      <c r="M1097" s="9" t="str">
        <f>AgencyPickList!D1097</f>
        <v>Hertfordshire</v>
      </c>
      <c r="N1097" s="9" t="str">
        <f>AgencyPickList!E1097</f>
        <v>L</v>
      </c>
      <c r="O1097" s="9" t="str">
        <f t="shared" si="17"/>
        <v>L1284 : ENABLE Drug and Alcohol Service</v>
      </c>
    </row>
    <row r="1098" spans="2:15" x14ac:dyDescent="0.35">
      <c r="B1098" s="10" t="e">
        <v>#N/A</v>
      </c>
      <c r="G1098"/>
      <c r="J1098" s="9" t="str">
        <f>AgencyPickList!A1098</f>
        <v>L1292</v>
      </c>
      <c r="K1098" s="9" t="str">
        <f>AgencyPickList!B1098</f>
        <v>Addictions Recovery Community Hounslow (ARC Hounslow)</v>
      </c>
      <c r="L1098" s="9" t="str">
        <f>AgencyPickList!C1098</f>
        <v>G08B</v>
      </c>
      <c r="M1098" s="9" t="str">
        <f>AgencyPickList!D1098</f>
        <v>Hertfordshire</v>
      </c>
      <c r="N1098" s="9" t="str">
        <f>AgencyPickList!E1098</f>
        <v>L</v>
      </c>
      <c r="O1098" s="9" t="str">
        <f t="shared" si="17"/>
        <v>L1292 : Addictions Recovery Community Hounslow (ARC Hounslow)</v>
      </c>
    </row>
    <row r="1099" spans="2:15" x14ac:dyDescent="0.35">
      <c r="B1099" s="10" t="e">
        <v>#N/A</v>
      </c>
      <c r="G1099"/>
      <c r="J1099" s="9" t="str">
        <f>AgencyPickList!A1099</f>
        <v>L1303</v>
      </c>
      <c r="K1099" s="9" t="str">
        <f>AgencyPickList!B1099</f>
        <v>City and Hackney Recovery Service</v>
      </c>
      <c r="L1099" s="9" t="str">
        <f>AgencyPickList!C1099</f>
        <v>G08B</v>
      </c>
      <c r="M1099" s="9" t="str">
        <f>AgencyPickList!D1099</f>
        <v>Hertfordshire</v>
      </c>
      <c r="N1099" s="9" t="str">
        <f>AgencyPickList!E1099</f>
        <v>L</v>
      </c>
      <c r="O1099" s="9" t="str">
        <f t="shared" si="17"/>
        <v>L1303 : City and Hackney Recovery Service</v>
      </c>
    </row>
    <row r="1100" spans="2:15" x14ac:dyDescent="0.35">
      <c r="B1100" s="10" t="e">
        <v>#N/A</v>
      </c>
      <c r="G1100"/>
      <c r="J1100" s="9" t="str">
        <f>AgencyPickList!A1100</f>
        <v>M0037</v>
      </c>
      <c r="K1100" s="9" t="str">
        <f>AgencyPickList!B1100</f>
        <v>Phoenix Futures Wirral Adult Services</v>
      </c>
      <c r="L1100" s="9" t="str">
        <f>AgencyPickList!C1100</f>
        <v>G08B</v>
      </c>
      <c r="M1100" s="9" t="str">
        <f>AgencyPickList!D1100</f>
        <v>Hertfordshire</v>
      </c>
      <c r="N1100" s="9" t="str">
        <f>AgencyPickList!E1100</f>
        <v>W</v>
      </c>
      <c r="O1100" s="9" t="str">
        <f t="shared" si="17"/>
        <v>M0037 : Phoenix Futures Wirral Adult Services</v>
      </c>
    </row>
    <row r="1101" spans="2:15" x14ac:dyDescent="0.35">
      <c r="B1101" s="10" t="e">
        <v>#N/A</v>
      </c>
      <c r="G1101"/>
      <c r="J1101" s="9" t="str">
        <f>AgencyPickList!A1101</f>
        <v>M0189</v>
      </c>
      <c r="K1101" s="9" t="str">
        <f>AgencyPickList!B1101</f>
        <v>OASIS Recovery Communities Runcorn</v>
      </c>
      <c r="L1101" s="9" t="str">
        <f>AgencyPickList!C1101</f>
        <v>G08B</v>
      </c>
      <c r="M1101" s="9" t="str">
        <f>AgencyPickList!D1101</f>
        <v>Hertfordshire</v>
      </c>
      <c r="N1101" s="9" t="str">
        <f>AgencyPickList!E1101</f>
        <v>W</v>
      </c>
      <c r="O1101" s="9" t="str">
        <f t="shared" si="17"/>
        <v>M0189 : OASIS Recovery Communities Runcorn</v>
      </c>
    </row>
    <row r="1102" spans="2:15" x14ac:dyDescent="0.35">
      <c r="B1102" s="10" t="e">
        <v>#N/A</v>
      </c>
      <c r="G1102"/>
      <c r="J1102" s="9" t="str">
        <f>AgencyPickList!A1102</f>
        <v>M0372</v>
      </c>
      <c r="K1102" s="9" t="str">
        <f>AgencyPickList!B1102</f>
        <v>Liverpool University Hospitals NHS Foundation Trust</v>
      </c>
      <c r="L1102" s="9" t="str">
        <f>AgencyPickList!C1102</f>
        <v>G08B</v>
      </c>
      <c r="M1102" s="9" t="str">
        <f>AgencyPickList!D1102</f>
        <v>Hertfordshire</v>
      </c>
      <c r="N1102" s="9" t="str">
        <f>AgencyPickList!E1102</f>
        <v>W</v>
      </c>
      <c r="O1102" s="9" t="str">
        <f t="shared" si="17"/>
        <v>M0372 : Liverpool University Hospitals NHS Foundation Trust</v>
      </c>
    </row>
    <row r="1103" spans="2:15" x14ac:dyDescent="0.35">
      <c r="B1103" s="10" t="e">
        <v>#N/A</v>
      </c>
      <c r="G1103"/>
      <c r="J1103" s="9" t="str">
        <f>AgencyPickList!A1103</f>
        <v>P0523</v>
      </c>
      <c r="K1103" s="9" t="str">
        <f>AgencyPickList!B1103</f>
        <v>ANA</v>
      </c>
      <c r="L1103" s="9" t="str">
        <f>AgencyPickList!C1103</f>
        <v>G08B</v>
      </c>
      <c r="M1103" s="9" t="str">
        <f>AgencyPickList!D1103</f>
        <v>Hertfordshire</v>
      </c>
      <c r="N1103" s="9" t="str">
        <f>AgencyPickList!E1103</f>
        <v>P</v>
      </c>
      <c r="O1103" s="9" t="str">
        <f t="shared" si="17"/>
        <v>P0523 : ANA</v>
      </c>
    </row>
    <row r="1104" spans="2:15" x14ac:dyDescent="0.35">
      <c r="B1104" s="10" t="e">
        <v>#N/A</v>
      </c>
      <c r="G1104"/>
      <c r="J1104" s="9" t="str">
        <f>AgencyPickList!A1104</f>
        <v>P0544</v>
      </c>
      <c r="K1104" s="9" t="str">
        <f>AgencyPickList!B1104</f>
        <v>Francis HouseStreetsceneSouthampton</v>
      </c>
      <c r="L1104" s="9" t="str">
        <f>AgencyPickList!C1104</f>
        <v>G08B</v>
      </c>
      <c r="M1104" s="9" t="str">
        <f>AgencyPickList!D1104</f>
        <v>Hertfordshire</v>
      </c>
      <c r="N1104" s="9" t="str">
        <f>AgencyPickList!E1104</f>
        <v>P</v>
      </c>
      <c r="O1104" s="9" t="str">
        <f t="shared" si="17"/>
        <v>P0544 : Francis HouseStreetsceneSouthampton</v>
      </c>
    </row>
    <row r="1105" spans="2:15" x14ac:dyDescent="0.35">
      <c r="B1105" s="10" t="e">
        <v>#N/A</v>
      </c>
      <c r="G1105"/>
      <c r="J1105" s="9" t="str">
        <f>AgencyPickList!A1105</f>
        <v>P1083</v>
      </c>
      <c r="K1105" s="9" t="str">
        <f>AgencyPickList!B1105</f>
        <v>Fareham - Inclusion Recovery Hampshire</v>
      </c>
      <c r="L1105" s="9" t="str">
        <f>AgencyPickList!C1105</f>
        <v>G08B</v>
      </c>
      <c r="M1105" s="9" t="str">
        <f>AgencyPickList!D1105</f>
        <v>Hertfordshire</v>
      </c>
      <c r="N1105" s="9" t="str">
        <f>AgencyPickList!E1105</f>
        <v>P</v>
      </c>
      <c r="O1105" s="9" t="str">
        <f t="shared" si="17"/>
        <v>P1083 : Fareham - Inclusion Recovery Hampshire</v>
      </c>
    </row>
    <row r="1106" spans="2:15" x14ac:dyDescent="0.35">
      <c r="B1106" s="10" t="e">
        <v>#N/A</v>
      </c>
      <c r="G1106"/>
      <c r="J1106" s="9" t="str">
        <f>AgencyPickList!A1106</f>
        <v>P1102</v>
      </c>
      <c r="K1106" s="9" t="str">
        <f>AgencyPickList!B1106</f>
        <v>One Recovery Bucks</v>
      </c>
      <c r="L1106" s="9" t="str">
        <f>AgencyPickList!C1106</f>
        <v>G08B</v>
      </c>
      <c r="M1106" s="9" t="str">
        <f>AgencyPickList!D1106</f>
        <v>Hertfordshire</v>
      </c>
      <c r="N1106" s="9" t="str">
        <f>AgencyPickList!E1106</f>
        <v>P</v>
      </c>
      <c r="O1106" s="9" t="str">
        <f t="shared" si="17"/>
        <v>P1102 : One Recovery Bucks</v>
      </c>
    </row>
    <row r="1107" spans="2:15" x14ac:dyDescent="0.35">
      <c r="B1107" s="10" t="e">
        <v>#N/A</v>
      </c>
      <c r="G1107"/>
      <c r="J1107" s="9" t="str">
        <f>AgencyPickList!A1107</f>
        <v>Q1419</v>
      </c>
      <c r="K1107" s="9" t="str">
        <f>AgencyPickList!B1107</f>
        <v>Essex STARS (West)</v>
      </c>
      <c r="L1107" s="9" t="str">
        <f>AgencyPickList!C1107</f>
        <v>G08B</v>
      </c>
      <c r="M1107" s="9" t="str">
        <f>AgencyPickList!D1107</f>
        <v>Hertfordshire</v>
      </c>
      <c r="N1107" s="9" t="str">
        <f>AgencyPickList!E1107</f>
        <v>Q</v>
      </c>
      <c r="O1107" s="9" t="str">
        <f t="shared" si="17"/>
        <v>Q1419 : Essex STARS (West)</v>
      </c>
    </row>
    <row r="1108" spans="2:15" x14ac:dyDescent="0.35">
      <c r="B1108" s="10" t="e">
        <v>#N/A</v>
      </c>
      <c r="G1108"/>
      <c r="J1108" s="9" t="str">
        <f>AgencyPickList!A1108</f>
        <v>Q1557</v>
      </c>
      <c r="K1108" s="9" t="str">
        <f>AgencyPickList!B1108</f>
        <v>Meadowell Clinic at Upton Road Surgery</v>
      </c>
      <c r="L1108" s="9" t="str">
        <f>AgencyPickList!C1108</f>
        <v>G08B</v>
      </c>
      <c r="M1108" s="9" t="str">
        <f>AgencyPickList!D1108</f>
        <v>Hertfordshire</v>
      </c>
      <c r="N1108" s="9" t="str">
        <f>AgencyPickList!E1108</f>
        <v>Q</v>
      </c>
      <c r="O1108" s="9" t="str">
        <f t="shared" si="17"/>
        <v>Q1557 : Meadowell Clinic at Upton Road Surgery</v>
      </c>
    </row>
    <row r="1109" spans="2:15" x14ac:dyDescent="0.35">
      <c r="B1109" s="10" t="e">
        <v>#N/A</v>
      </c>
      <c r="G1109"/>
      <c r="J1109" s="9" t="str">
        <f>AgencyPickList!A1109</f>
        <v>Q1636</v>
      </c>
      <c r="K1109" s="9" t="str">
        <f>AgencyPickList!B1109</f>
        <v>Resolve</v>
      </c>
      <c r="L1109" s="9" t="str">
        <f>AgencyPickList!C1109</f>
        <v>G08B</v>
      </c>
      <c r="M1109" s="9" t="str">
        <f>AgencyPickList!D1109</f>
        <v>Hertfordshire</v>
      </c>
      <c r="N1109" s="9" t="str">
        <f>AgencyPickList!E1109</f>
        <v>Q</v>
      </c>
      <c r="O1109" s="9" t="str">
        <f t="shared" si="17"/>
        <v>Q1636 : Resolve</v>
      </c>
    </row>
    <row r="1110" spans="2:15" x14ac:dyDescent="0.35">
      <c r="B1110" s="10" t="e">
        <v>#N/A</v>
      </c>
      <c r="G1110"/>
      <c r="J1110" s="9" t="str">
        <f>AgencyPickList!A1110</f>
        <v>Q1647</v>
      </c>
      <c r="K1110" s="9" t="str">
        <f>AgencyPickList!B1110</f>
        <v>Via - Passmores House</v>
      </c>
      <c r="L1110" s="9" t="str">
        <f>AgencyPickList!C1110</f>
        <v>G08B</v>
      </c>
      <c r="M1110" s="9" t="str">
        <f>AgencyPickList!D1110</f>
        <v>Hertfordshire</v>
      </c>
      <c r="N1110" s="9" t="str">
        <f>AgencyPickList!E1110</f>
        <v>Q</v>
      </c>
      <c r="O1110" s="9" t="str">
        <f t="shared" si="17"/>
        <v>Q1647 : Via - Passmores House</v>
      </c>
    </row>
    <row r="1111" spans="2:15" x14ac:dyDescent="0.35">
      <c r="B1111" s="10" t="e">
        <v>#N/A</v>
      </c>
      <c r="G1111"/>
      <c r="J1111" s="9" t="str">
        <f>AgencyPickList!A1111</f>
        <v>Q1660</v>
      </c>
      <c r="K1111" s="9" t="str">
        <f>AgencyPickList!B1111</f>
        <v>Open Road Harlow</v>
      </c>
      <c r="L1111" s="9" t="str">
        <f>AgencyPickList!C1111</f>
        <v>G08B</v>
      </c>
      <c r="M1111" s="9" t="str">
        <f>AgencyPickList!D1111</f>
        <v>Hertfordshire</v>
      </c>
      <c r="N1111" s="9" t="str">
        <f>AgencyPickList!E1111</f>
        <v>Q</v>
      </c>
      <c r="O1111" s="9" t="str">
        <f t="shared" si="17"/>
        <v>Q1660 : Open Road Harlow</v>
      </c>
    </row>
    <row r="1112" spans="2:15" x14ac:dyDescent="0.35">
      <c r="B1112" s="10" t="e">
        <v>#N/A</v>
      </c>
      <c r="G1112"/>
      <c r="J1112" s="9" t="str">
        <f>AgencyPickList!A1112</f>
        <v>Q1684</v>
      </c>
      <c r="K1112" s="9" t="str">
        <f>AgencyPickList!B1112</f>
        <v>CGL Hertfordshire Drug and Alcohol Recovery Services - Cluster A (North)</v>
      </c>
      <c r="L1112" s="9" t="str">
        <f>AgencyPickList!C1112</f>
        <v>G08B</v>
      </c>
      <c r="M1112" s="9" t="str">
        <f>AgencyPickList!D1112</f>
        <v>Hertfordshire</v>
      </c>
      <c r="N1112" s="9" t="str">
        <f>AgencyPickList!E1112</f>
        <v>Q</v>
      </c>
      <c r="O1112" s="9" t="str">
        <f t="shared" si="17"/>
        <v>Q1684 : CGL Hertfordshire Drug and Alcohol Recovery Services - Cluster A (North)</v>
      </c>
    </row>
    <row r="1113" spans="2:15" x14ac:dyDescent="0.35">
      <c r="B1113" s="10" t="e">
        <v>#N/A</v>
      </c>
      <c r="G1113"/>
      <c r="J1113" s="9" t="str">
        <f>AgencyPickList!A1113</f>
        <v>Q1685</v>
      </c>
      <c r="K1113" s="9" t="str">
        <f>AgencyPickList!B1113</f>
        <v>CGL Hertfordshire Drug and Alcohol Recovery Services - Cluster B (East)</v>
      </c>
      <c r="L1113" s="9" t="str">
        <f>AgencyPickList!C1113</f>
        <v>G08B</v>
      </c>
      <c r="M1113" s="9" t="str">
        <f>AgencyPickList!D1113</f>
        <v>Hertfordshire</v>
      </c>
      <c r="N1113" s="9" t="str">
        <f>AgencyPickList!E1113</f>
        <v>Q</v>
      </c>
      <c r="O1113" s="9" t="str">
        <f t="shared" si="17"/>
        <v>Q1685 : CGL Hertfordshire Drug and Alcohol Recovery Services - Cluster B (East)</v>
      </c>
    </row>
    <row r="1114" spans="2:15" x14ac:dyDescent="0.35">
      <c r="B1114" s="10" t="e">
        <v>#N/A</v>
      </c>
      <c r="G1114"/>
      <c r="J1114" s="9" t="str">
        <f>AgencyPickList!A1114</f>
        <v>Q1686</v>
      </c>
      <c r="K1114" s="9" t="str">
        <f>AgencyPickList!B1114</f>
        <v>CGL Hertfordshire Drug and Alcohol Recovery Services - Cluster C (South)</v>
      </c>
      <c r="L1114" s="9" t="str">
        <f>AgencyPickList!C1114</f>
        <v>G08B</v>
      </c>
      <c r="M1114" s="9" t="str">
        <f>AgencyPickList!D1114</f>
        <v>Hertfordshire</v>
      </c>
      <c r="N1114" s="9" t="str">
        <f>AgencyPickList!E1114</f>
        <v>Q</v>
      </c>
      <c r="O1114" s="9" t="str">
        <f t="shared" si="17"/>
        <v>Q1686 : CGL Hertfordshire Drug and Alcohol Recovery Services - Cluster C (South)</v>
      </c>
    </row>
    <row r="1115" spans="2:15" x14ac:dyDescent="0.35">
      <c r="B1115" s="10" t="e">
        <v>#N/A</v>
      </c>
      <c r="G1115"/>
      <c r="J1115" s="9" t="str">
        <f>AgencyPickList!A1115</f>
        <v>Q1687</v>
      </c>
      <c r="K1115" s="9" t="str">
        <f>AgencyPickList!B1115</f>
        <v>CGL Hertfordshire Drug and Alcohol Recovery Services - Cluster D (West)</v>
      </c>
      <c r="L1115" s="9" t="str">
        <f>AgencyPickList!C1115</f>
        <v>G08B</v>
      </c>
      <c r="M1115" s="9" t="str">
        <f>AgencyPickList!D1115</f>
        <v>Hertfordshire</v>
      </c>
      <c r="N1115" s="9" t="str">
        <f>AgencyPickList!E1115</f>
        <v>Q</v>
      </c>
      <c r="O1115" s="9" t="str">
        <f t="shared" si="17"/>
        <v>Q1687 : CGL Hertfordshire Drug and Alcohol Recovery Services - Cluster D (West)</v>
      </c>
    </row>
    <row r="1116" spans="2:15" x14ac:dyDescent="0.35">
      <c r="B1116" s="10" t="e">
        <v>#N/A</v>
      </c>
      <c r="G1116"/>
      <c r="J1116" s="9" t="str">
        <f>AgencyPickList!A1116</f>
        <v>Q1728</v>
      </c>
      <c r="K1116" s="9" t="str">
        <f>AgencyPickList!B1116</f>
        <v>Oxygen Recovery Service</v>
      </c>
      <c r="L1116" s="9" t="str">
        <f>AgencyPickList!C1116</f>
        <v>G08B</v>
      </c>
      <c r="M1116" s="9" t="str">
        <f>AgencyPickList!D1116</f>
        <v>Hertfordshire</v>
      </c>
      <c r="N1116" s="9" t="str">
        <f>AgencyPickList!E1116</f>
        <v>Q</v>
      </c>
      <c r="O1116" s="9" t="str">
        <f t="shared" si="17"/>
        <v>Q1728 : Oxygen Recovery Service</v>
      </c>
    </row>
    <row r="1117" spans="2:15" x14ac:dyDescent="0.35">
      <c r="B1117" s="10" t="e">
        <v>#N/A</v>
      </c>
      <c r="G1117"/>
      <c r="J1117" s="9" t="str">
        <f>AgencyPickList!A1117</f>
        <v>Q1739</v>
      </c>
      <c r="K1117" s="9" t="str">
        <f>AgencyPickList!B1117</f>
        <v>Central Bedfordshire Integrated Drug and Alcohol Service</v>
      </c>
      <c r="L1117" s="9" t="str">
        <f>AgencyPickList!C1117</f>
        <v>G08B</v>
      </c>
      <c r="M1117" s="9" t="str">
        <f>AgencyPickList!D1117</f>
        <v>Hertfordshire</v>
      </c>
      <c r="N1117" s="9" t="str">
        <f>AgencyPickList!E1117</f>
        <v>Q</v>
      </c>
      <c r="O1117" s="9" t="str">
        <f t="shared" si="17"/>
        <v>Q1739 : Central Bedfordshire Integrated Drug and Alcohol Service</v>
      </c>
    </row>
    <row r="1118" spans="2:15" x14ac:dyDescent="0.35">
      <c r="B1118" s="10" t="e">
        <v>#N/A</v>
      </c>
      <c r="G1118"/>
      <c r="J1118" s="9" t="str">
        <f>AgencyPickList!A1118</f>
        <v>Q1740</v>
      </c>
      <c r="K1118" s="9" t="str">
        <f>AgencyPickList!B1118</f>
        <v>Bedford Borough Integrated Drug and Alcohol Service</v>
      </c>
      <c r="L1118" s="9" t="str">
        <f>AgencyPickList!C1118</f>
        <v>G08B</v>
      </c>
      <c r="M1118" s="9" t="str">
        <f>AgencyPickList!D1118</f>
        <v>Hertfordshire</v>
      </c>
      <c r="N1118" s="9" t="str">
        <f>AgencyPickList!E1118</f>
        <v>Q</v>
      </c>
      <c r="O1118" s="9" t="str">
        <f t="shared" si="17"/>
        <v>Q1740 : Bedford Borough Integrated Drug and Alcohol Service</v>
      </c>
    </row>
    <row r="1119" spans="2:15" x14ac:dyDescent="0.35">
      <c r="B1119" s="10" t="e">
        <v>#N/A</v>
      </c>
      <c r="G1119"/>
      <c r="J1119" s="9" t="str">
        <f>AgencyPickList!A1119</f>
        <v>Q1751</v>
      </c>
      <c r="K1119" s="9" t="str">
        <f>AgencyPickList!B1119</f>
        <v>The Living Room Hertfordshire</v>
      </c>
      <c r="L1119" s="9" t="str">
        <f>AgencyPickList!C1119</f>
        <v>G08B</v>
      </c>
      <c r="M1119" s="9" t="str">
        <f>AgencyPickList!D1119</f>
        <v>Hertfordshire</v>
      </c>
      <c r="N1119" s="9" t="str">
        <f>AgencyPickList!E1119</f>
        <v>Q</v>
      </c>
      <c r="O1119" s="9" t="str">
        <f t="shared" si="17"/>
        <v>Q1751 : The Living Room Hertfordshire</v>
      </c>
    </row>
    <row r="1120" spans="2:15" x14ac:dyDescent="0.35">
      <c r="B1120" s="10" t="e">
        <v>#N/A</v>
      </c>
      <c r="G1120"/>
      <c r="J1120" s="9" t="str">
        <f>AgencyPickList!A1120</f>
        <v>Q1756</v>
      </c>
      <c r="K1120" s="9" t="str">
        <f>AgencyPickList!B1120</f>
        <v>CGL - Hertfordshire YP</v>
      </c>
      <c r="L1120" s="9" t="str">
        <f>AgencyPickList!C1120</f>
        <v>G08B</v>
      </c>
      <c r="M1120" s="9" t="str">
        <f>AgencyPickList!D1120</f>
        <v>Hertfordshire</v>
      </c>
      <c r="N1120" s="9" t="str">
        <f>AgencyPickList!E1120</f>
        <v>Q</v>
      </c>
      <c r="O1120" s="9" t="str">
        <f t="shared" si="17"/>
        <v>Q1756 : CGL - Hertfordshire YP</v>
      </c>
    </row>
    <row r="1121" spans="2:15" x14ac:dyDescent="0.35">
      <c r="B1121" s="10" t="e">
        <v>#N/A</v>
      </c>
      <c r="G1121"/>
      <c r="J1121" s="9" t="str">
        <f>AgencyPickList!A1121</f>
        <v>Q1758</v>
      </c>
      <c r="K1121" s="9" t="str">
        <f>AgencyPickList!B1121</f>
        <v>Addiction Recovery Community MK</v>
      </c>
      <c r="L1121" s="9" t="str">
        <f>AgencyPickList!C1121</f>
        <v>G08B</v>
      </c>
      <c r="M1121" s="9" t="str">
        <f>AgencyPickList!D1121</f>
        <v>Hertfordshire</v>
      </c>
      <c r="N1121" s="9" t="str">
        <f>AgencyPickList!E1121</f>
        <v>Q</v>
      </c>
      <c r="O1121" s="9" t="str">
        <f t="shared" si="17"/>
        <v>Q1758 : Addiction Recovery Community MK</v>
      </c>
    </row>
    <row r="1122" spans="2:15" x14ac:dyDescent="0.35">
      <c r="B1122" s="10" t="e">
        <v>#N/A</v>
      </c>
      <c r="G1122"/>
      <c r="J1122" s="9" t="str">
        <f>AgencyPickList!A1122</f>
        <v>Q1763</v>
      </c>
      <c r="K1122" s="9" t="str">
        <f>AgencyPickList!B1122</f>
        <v>Oxygen Inpatient Detox</v>
      </c>
      <c r="L1122" s="9" t="str">
        <f>AgencyPickList!C1122</f>
        <v>G08B</v>
      </c>
      <c r="M1122" s="9" t="str">
        <f>AgencyPickList!D1122</f>
        <v>Hertfordshire</v>
      </c>
      <c r="N1122" s="9" t="str">
        <f>AgencyPickList!E1122</f>
        <v>Q</v>
      </c>
      <c r="O1122" s="9" t="str">
        <f t="shared" si="17"/>
        <v>Q1763 : Oxygen Inpatient Detox</v>
      </c>
    </row>
    <row r="1123" spans="2:15" x14ac:dyDescent="0.35">
      <c r="B1123" s="10" t="e">
        <v>#N/A</v>
      </c>
      <c r="G1123"/>
      <c r="J1123" s="9" t="str">
        <f>AgencyPickList!A1123</f>
        <v>Q1765</v>
      </c>
      <c r="K1123" s="9" t="str">
        <f>AgencyPickList!B1123</f>
        <v>E of E Regional Consortia Step Down Provision</v>
      </c>
      <c r="L1123" s="9" t="str">
        <f>AgencyPickList!C1123</f>
        <v>G08B</v>
      </c>
      <c r="M1123" s="9" t="str">
        <f>AgencyPickList!D1123</f>
        <v>Hertfordshire</v>
      </c>
      <c r="N1123" s="9" t="str">
        <f>AgencyPickList!E1123</f>
        <v>Q</v>
      </c>
      <c r="O1123" s="9" t="str">
        <f t="shared" si="17"/>
        <v>Q1765 : E of E Regional Consortia Step Down Provision</v>
      </c>
    </row>
    <row r="1124" spans="2:15" x14ac:dyDescent="0.35">
      <c r="B1124" s="10" t="e">
        <v>#N/A</v>
      </c>
      <c r="G1124"/>
      <c r="J1124" s="9" t="str">
        <f>AgencyPickList!A1124</f>
        <v>R0092</v>
      </c>
      <c r="K1124" s="9" t="str">
        <f>AgencyPickList!B1124</f>
        <v>BAC O'Connor</v>
      </c>
      <c r="L1124" s="9" t="str">
        <f>AgencyPickList!C1124</f>
        <v>G08B</v>
      </c>
      <c r="M1124" s="9" t="str">
        <f>AgencyPickList!D1124</f>
        <v>Hertfordshire</v>
      </c>
      <c r="N1124" s="9" t="str">
        <f>AgencyPickList!E1124</f>
        <v>R</v>
      </c>
      <c r="O1124" s="9" t="str">
        <f t="shared" si="17"/>
        <v>R0092 : BAC O'Connor</v>
      </c>
    </row>
    <row r="1125" spans="2:15" x14ac:dyDescent="0.35">
      <c r="B1125" s="10" t="e">
        <v>#N/A</v>
      </c>
      <c r="G1125"/>
      <c r="J1125" s="9" t="str">
        <f>AgencyPickList!A1125</f>
        <v>R0487</v>
      </c>
      <c r="K1125" s="9" t="str">
        <f>AgencyPickList!B1125</f>
        <v>CGL Birmingham ROR - Park House</v>
      </c>
      <c r="L1125" s="9" t="str">
        <f>AgencyPickList!C1125</f>
        <v>G08B</v>
      </c>
      <c r="M1125" s="9" t="str">
        <f>AgencyPickList!D1125</f>
        <v>Hertfordshire</v>
      </c>
      <c r="N1125" s="9" t="str">
        <f>AgencyPickList!E1125</f>
        <v>R</v>
      </c>
      <c r="O1125" s="9" t="str">
        <f t="shared" si="17"/>
        <v>R0487 : CGL Birmingham ROR - Park House</v>
      </c>
    </row>
    <row r="1126" spans="2:15" x14ac:dyDescent="0.35">
      <c r="B1126" s="10" t="e">
        <v>#N/A</v>
      </c>
      <c r="G1126"/>
      <c r="J1126" s="9" t="str">
        <f>AgencyPickList!A1126</f>
        <v>R0488</v>
      </c>
      <c r="K1126" s="9" t="str">
        <f>AgencyPickList!B1126</f>
        <v>Worcestershire Recovery Partnership (Adult)</v>
      </c>
      <c r="L1126" s="9" t="str">
        <f>AgencyPickList!C1126</f>
        <v>G08B</v>
      </c>
      <c r="M1126" s="9" t="str">
        <f>AgencyPickList!D1126</f>
        <v>Hertfordshire</v>
      </c>
      <c r="N1126" s="9" t="str">
        <f>AgencyPickList!E1126</f>
        <v>R</v>
      </c>
      <c r="O1126" s="9" t="str">
        <f t="shared" si="17"/>
        <v>R0488 : Worcestershire Recovery Partnership (Adult)</v>
      </c>
    </row>
    <row r="1127" spans="2:15" x14ac:dyDescent="0.35">
      <c r="B1127" s="10" t="e">
        <v>#N/A</v>
      </c>
      <c r="G1127"/>
      <c r="J1127" s="9" t="str">
        <f>AgencyPickList!A1127</f>
        <v>SB317</v>
      </c>
      <c r="K1127" s="9" t="str">
        <f>AgencyPickList!B1127</f>
        <v>StreetScene Bournemouth</v>
      </c>
      <c r="L1127" s="9" t="str">
        <f>AgencyPickList!C1127</f>
        <v>G08B</v>
      </c>
      <c r="M1127" s="9" t="str">
        <f>AgencyPickList!D1127</f>
        <v>Hertfordshire</v>
      </c>
      <c r="N1127" s="9" t="str">
        <f>AgencyPickList!E1127</f>
        <v>S</v>
      </c>
      <c r="O1127" s="9" t="str">
        <f t="shared" si="17"/>
        <v>SB317 : StreetScene Bournemouth</v>
      </c>
    </row>
    <row r="1128" spans="2:15" x14ac:dyDescent="0.35">
      <c r="B1128" s="10" t="e">
        <v>#N/A</v>
      </c>
      <c r="G1128"/>
      <c r="J1128" s="9" t="str">
        <f>AgencyPickList!A1128</f>
        <v>SG309</v>
      </c>
      <c r="K1128" s="9" t="str">
        <f>AgencyPickList!B1128</f>
        <v>THE NELSON TRUST</v>
      </c>
      <c r="L1128" s="9" t="str">
        <f>AgencyPickList!C1128</f>
        <v>G08B</v>
      </c>
      <c r="M1128" s="9" t="str">
        <f>AgencyPickList!D1128</f>
        <v>Hertfordshire</v>
      </c>
      <c r="N1128" s="9" t="str">
        <f>AgencyPickList!E1128</f>
        <v>S</v>
      </c>
      <c r="O1128" s="9" t="str">
        <f t="shared" si="17"/>
        <v>SG309 : THE NELSON TRUST</v>
      </c>
    </row>
    <row r="1129" spans="2:15" x14ac:dyDescent="0.35">
      <c r="B1129" s="10" t="e">
        <v>#N/A</v>
      </c>
      <c r="G1129"/>
      <c r="J1129" s="9" t="str">
        <f>AgencyPickList!A1129</f>
        <v>SJ207</v>
      </c>
      <c r="K1129" s="9" t="str">
        <f>AgencyPickList!B1129</f>
        <v>Western Counselling</v>
      </c>
      <c r="L1129" s="9" t="str">
        <f>AgencyPickList!C1129</f>
        <v>G08B</v>
      </c>
      <c r="M1129" s="9" t="str">
        <f>AgencyPickList!D1129</f>
        <v>Hertfordshire</v>
      </c>
      <c r="N1129" s="9" t="str">
        <f>AgencyPickList!E1129</f>
        <v>S</v>
      </c>
      <c r="O1129" s="9" t="str">
        <f t="shared" si="17"/>
        <v>SJ207 : Western Counselling</v>
      </c>
    </row>
    <row r="1130" spans="2:15" x14ac:dyDescent="0.35">
      <c r="B1130" s="10" t="e">
        <v>#N/A</v>
      </c>
      <c r="G1130"/>
      <c r="J1130" s="9" t="str">
        <f>AgencyPickList!A1130</f>
        <v>SJ302</v>
      </c>
      <c r="K1130" s="9" t="str">
        <f>AgencyPickList!B1130</f>
        <v>BROADWAY LODGE</v>
      </c>
      <c r="L1130" s="9" t="str">
        <f>AgencyPickList!C1130</f>
        <v>G08B</v>
      </c>
      <c r="M1130" s="9" t="str">
        <f>AgencyPickList!D1130</f>
        <v>Hertfordshire</v>
      </c>
      <c r="N1130" s="9" t="str">
        <f>AgencyPickList!E1130</f>
        <v>S</v>
      </c>
      <c r="O1130" s="9" t="str">
        <f t="shared" si="17"/>
        <v>SJ302 : BROADWAY LODGE</v>
      </c>
    </row>
    <row r="1131" spans="2:15" x14ac:dyDescent="0.35">
      <c r="B1131" s="10" t="e">
        <v>#N/A</v>
      </c>
      <c r="G1131"/>
      <c r="J1131" s="9" t="str">
        <f>AgencyPickList!A1131</f>
        <v>T1214</v>
      </c>
      <c r="K1131" s="9" t="str">
        <f>AgencyPickList!B1131</f>
        <v>The Level</v>
      </c>
      <c r="L1131" s="9" t="str">
        <f>AgencyPickList!C1131</f>
        <v>G08B</v>
      </c>
      <c r="M1131" s="9" t="str">
        <f>AgencyPickList!D1131</f>
        <v>Hertfordshire</v>
      </c>
      <c r="N1131" s="9" t="str">
        <f>AgencyPickList!E1131</f>
        <v>T</v>
      </c>
      <c r="O1131" s="9" t="str">
        <f t="shared" si="17"/>
        <v>T1214 : The Level</v>
      </c>
    </row>
    <row r="1132" spans="2:15" x14ac:dyDescent="0.35">
      <c r="B1132" s="10" t="e">
        <v>#N/A</v>
      </c>
      <c r="G1132"/>
      <c r="J1132" s="9" t="str">
        <f>AgencyPickList!A1132</f>
        <v>T1224</v>
      </c>
      <c r="K1132" s="9" t="str">
        <f>AgencyPickList!B1132</f>
        <v>New Oakwood Lodge - Derby Rehab (Phoenix Futures)</v>
      </c>
      <c r="L1132" s="9" t="str">
        <f>AgencyPickList!C1132</f>
        <v>G08B</v>
      </c>
      <c r="M1132" s="9" t="str">
        <f>AgencyPickList!D1132</f>
        <v>Hertfordshire</v>
      </c>
      <c r="N1132" s="9" t="str">
        <f>AgencyPickList!E1132</f>
        <v>T</v>
      </c>
      <c r="O1132" s="9" t="str">
        <f t="shared" si="17"/>
        <v>T1224 : New Oakwood Lodge - Derby Rehab (Phoenix Futures)</v>
      </c>
    </row>
    <row r="1133" spans="2:15" x14ac:dyDescent="0.35">
      <c r="B1133" s="10" t="e">
        <v>#N/A</v>
      </c>
      <c r="G1133"/>
      <c r="J1133" s="9" t="str">
        <f>AgencyPickList!A1133</f>
        <v>U0430</v>
      </c>
      <c r="K1133" s="9" t="str">
        <f>AgencyPickList!B1133</f>
        <v>Oasis Recovery Communities Bradford</v>
      </c>
      <c r="L1133" s="9" t="str">
        <f>AgencyPickList!C1133</f>
        <v>G08B</v>
      </c>
      <c r="M1133" s="9" t="str">
        <f>AgencyPickList!D1133</f>
        <v>Hertfordshire</v>
      </c>
      <c r="N1133" s="9" t="str">
        <f>AgencyPickList!E1133</f>
        <v>U</v>
      </c>
      <c r="O1133" s="9" t="str">
        <f t="shared" si="17"/>
        <v>U0430 : Oasis Recovery Communities Bradford</v>
      </c>
    </row>
    <row r="1134" spans="2:15" x14ac:dyDescent="0.35">
      <c r="B1134" s="10" t="e">
        <v>#N/A</v>
      </c>
      <c r="G1134"/>
      <c r="J1134" s="9" t="str">
        <f>AgencyPickList!A1134</f>
        <v>U0515</v>
      </c>
      <c r="K1134" s="9" t="str">
        <f>AgencyPickList!B1134</f>
        <v>Phoenix Futures Sheffield Family Service</v>
      </c>
      <c r="L1134" s="9" t="str">
        <f>AgencyPickList!C1134</f>
        <v>G08B</v>
      </c>
      <c r="M1134" s="9" t="str">
        <f>AgencyPickList!D1134</f>
        <v>Hertfordshire</v>
      </c>
      <c r="N1134" s="9" t="str">
        <f>AgencyPickList!E1134</f>
        <v>U</v>
      </c>
      <c r="O1134" s="9" t="str">
        <f t="shared" si="17"/>
        <v>U0515 : Phoenix Futures Sheffield Family Service</v>
      </c>
    </row>
    <row r="1135" spans="2:15" x14ac:dyDescent="0.35">
      <c r="B1135" s="10" t="e">
        <v>#N/A</v>
      </c>
      <c r="G1135"/>
      <c r="J1135" s="9" t="str">
        <f>AgencyPickList!A1135</f>
        <v>L0330</v>
      </c>
      <c r="K1135" s="9" t="str">
        <f>AgencyPickList!B1135</f>
        <v>Equinox (Detox)</v>
      </c>
      <c r="L1135" s="9" t="str">
        <f>AgencyPickList!C1135</f>
        <v>H32B</v>
      </c>
      <c r="M1135" s="9" t="str">
        <f>AgencyPickList!D1135</f>
        <v>Hillingdon</v>
      </c>
      <c r="N1135" s="9" t="str">
        <f>AgencyPickList!E1135</f>
        <v>L</v>
      </c>
      <c r="O1135" s="9" t="str">
        <f t="shared" si="17"/>
        <v>L0330 : Equinox (Detox)</v>
      </c>
    </row>
    <row r="1136" spans="2:15" x14ac:dyDescent="0.35">
      <c r="B1136" s="10" t="e">
        <v>#N/A</v>
      </c>
      <c r="G1136"/>
      <c r="J1136" s="9" t="str">
        <f>AgencyPickList!A1136</f>
        <v>L0940</v>
      </c>
      <c r="K1136" s="9" t="str">
        <f>AgencyPickList!B1136</f>
        <v>Humankind Insight RBKC</v>
      </c>
      <c r="L1136" s="9" t="str">
        <f>AgencyPickList!C1136</f>
        <v>H32B</v>
      </c>
      <c r="M1136" s="9" t="str">
        <f>AgencyPickList!D1136</f>
        <v>Hillingdon</v>
      </c>
      <c r="N1136" s="9" t="str">
        <f>AgencyPickList!E1136</f>
        <v>L</v>
      </c>
      <c r="O1136" s="9" t="str">
        <f t="shared" si="17"/>
        <v>L0940 : Humankind Insight RBKC</v>
      </c>
    </row>
    <row r="1137" spans="2:15" x14ac:dyDescent="0.35">
      <c r="B1137" s="10" t="e">
        <v>#N/A</v>
      </c>
      <c r="G1137"/>
      <c r="J1137" s="9" t="str">
        <f>AgencyPickList!A1137</f>
        <v>L0976</v>
      </c>
      <c r="K1137" s="9" t="str">
        <f>AgencyPickList!B1137</f>
        <v>Addiction Recovery Community Hillingdon (ARCH) - YP</v>
      </c>
      <c r="L1137" s="9" t="str">
        <f>AgencyPickList!C1137</f>
        <v>H32B</v>
      </c>
      <c r="M1137" s="9" t="str">
        <f>AgencyPickList!D1137</f>
        <v>Hillingdon</v>
      </c>
      <c r="N1137" s="9" t="str">
        <f>AgencyPickList!E1137</f>
        <v>L</v>
      </c>
      <c r="O1137" s="9" t="str">
        <f t="shared" si="17"/>
        <v>L0976 : Addiction Recovery Community Hillingdon (ARCH) - YP</v>
      </c>
    </row>
    <row r="1138" spans="2:15" x14ac:dyDescent="0.35">
      <c r="B1138" s="10" t="e">
        <v>#N/A</v>
      </c>
      <c r="G1138"/>
      <c r="J1138" s="9" t="str">
        <f>AgencyPickList!A1138</f>
        <v>L1198</v>
      </c>
      <c r="K1138" s="9" t="str">
        <f>AgencyPickList!B1138</f>
        <v>Consortium - Central Team - Lorraine Hewitt House</v>
      </c>
      <c r="L1138" s="9" t="str">
        <f>AgencyPickList!C1138</f>
        <v>H32B</v>
      </c>
      <c r="M1138" s="9" t="str">
        <f>AgencyPickList!D1138</f>
        <v>Hillingdon</v>
      </c>
      <c r="N1138" s="9" t="str">
        <f>AgencyPickList!E1138</f>
        <v>L</v>
      </c>
      <c r="O1138" s="9" t="str">
        <f t="shared" si="17"/>
        <v>L1198 : Consortium - Central Team - Lorraine Hewitt House</v>
      </c>
    </row>
    <row r="1139" spans="2:15" x14ac:dyDescent="0.35">
      <c r="B1139" s="10" t="e">
        <v>#N/A</v>
      </c>
      <c r="G1139"/>
      <c r="J1139" s="9" t="str">
        <f>AgencyPickList!A1139</f>
        <v>L1268</v>
      </c>
      <c r="K1139" s="9" t="str">
        <f>AgencyPickList!B1139</f>
        <v>Addiction Recovery Community Hillingdon (ARCH) - Adult</v>
      </c>
      <c r="L1139" s="9" t="str">
        <f>AgencyPickList!C1139</f>
        <v>H32B</v>
      </c>
      <c r="M1139" s="9" t="str">
        <f>AgencyPickList!D1139</f>
        <v>Hillingdon</v>
      </c>
      <c r="N1139" s="9" t="str">
        <f>AgencyPickList!E1139</f>
        <v>L</v>
      </c>
      <c r="O1139" s="9" t="str">
        <f t="shared" si="17"/>
        <v>L1268 : Addiction Recovery Community Hillingdon (ARCH) - Adult</v>
      </c>
    </row>
    <row r="1140" spans="2:15" x14ac:dyDescent="0.35">
      <c r="B1140" s="10" t="e">
        <v>#N/A</v>
      </c>
      <c r="G1140"/>
      <c r="J1140" s="9" t="str">
        <f>AgencyPickList!A1140</f>
        <v>L1292</v>
      </c>
      <c r="K1140" s="9" t="str">
        <f>AgencyPickList!B1140</f>
        <v>Addictions Recovery Community Hounslow (ARC Hounslow)</v>
      </c>
      <c r="L1140" s="9" t="str">
        <f>AgencyPickList!C1140</f>
        <v>H32B</v>
      </c>
      <c r="M1140" s="9" t="str">
        <f>AgencyPickList!D1140</f>
        <v>Hillingdon</v>
      </c>
      <c r="N1140" s="9" t="str">
        <f>AgencyPickList!E1140</f>
        <v>L</v>
      </c>
      <c r="O1140" s="9" t="str">
        <f t="shared" si="17"/>
        <v>L1292 : Addictions Recovery Community Hounslow (ARC Hounslow)</v>
      </c>
    </row>
    <row r="1141" spans="2:15" x14ac:dyDescent="0.35">
      <c r="B1141" s="10" t="e">
        <v>#N/A</v>
      </c>
      <c r="G1141"/>
      <c r="J1141" s="9" t="str">
        <f>AgencyPickList!A1141</f>
        <v>L1300</v>
      </c>
      <c r="K1141" s="9" t="str">
        <f>AgencyPickList!B1141</f>
        <v>SLAM ADD Richmond Opioid</v>
      </c>
      <c r="L1141" s="9" t="str">
        <f>AgencyPickList!C1141</f>
        <v>H32B</v>
      </c>
      <c r="M1141" s="9" t="str">
        <f>AgencyPickList!D1141</f>
        <v>Hillingdon</v>
      </c>
      <c r="N1141" s="9" t="str">
        <f>AgencyPickList!E1141</f>
        <v>L</v>
      </c>
      <c r="O1141" s="9" t="str">
        <f t="shared" si="17"/>
        <v>L1300 : SLAM ADD Richmond Opioid</v>
      </c>
    </row>
    <row r="1142" spans="2:15" x14ac:dyDescent="0.35">
      <c r="B1142" s="10" t="e">
        <v>#N/A</v>
      </c>
      <c r="G1142"/>
      <c r="J1142" s="9" t="str">
        <f>AgencyPickList!A1142</f>
        <v>L1303</v>
      </c>
      <c r="K1142" s="9" t="str">
        <f>AgencyPickList!B1142</f>
        <v>City and Hackney Recovery Service</v>
      </c>
      <c r="L1142" s="9" t="str">
        <f>AgencyPickList!C1142</f>
        <v>H32B</v>
      </c>
      <c r="M1142" s="9" t="str">
        <f>AgencyPickList!D1142</f>
        <v>Hillingdon</v>
      </c>
      <c r="N1142" s="9" t="str">
        <f>AgencyPickList!E1142</f>
        <v>L</v>
      </c>
      <c r="O1142" s="9" t="str">
        <f t="shared" si="17"/>
        <v>L1303 : City and Hackney Recovery Service</v>
      </c>
    </row>
    <row r="1143" spans="2:15" x14ac:dyDescent="0.35">
      <c r="B1143" s="10" t="e">
        <v>#N/A</v>
      </c>
      <c r="G1143"/>
      <c r="J1143" s="9" t="str">
        <f>AgencyPickList!A1143</f>
        <v>L1308</v>
      </c>
      <c r="K1143" s="9" t="str">
        <f>AgencyPickList!B1143</f>
        <v>Guy's and St Thomas' NHS Foundation Trust Inpatient Detox Unit</v>
      </c>
      <c r="L1143" s="9" t="str">
        <f>AgencyPickList!C1143</f>
        <v>H32B</v>
      </c>
      <c r="M1143" s="9" t="str">
        <f>AgencyPickList!D1143</f>
        <v>Hillingdon</v>
      </c>
      <c r="N1143" s="9" t="str">
        <f>AgencyPickList!E1143</f>
        <v>L</v>
      </c>
      <c r="O1143" s="9" t="str">
        <f t="shared" si="17"/>
        <v>L1308 : Guy's and St Thomas' NHS Foundation Trust Inpatient Detox Unit</v>
      </c>
    </row>
    <row r="1144" spans="2:15" x14ac:dyDescent="0.35">
      <c r="B1144" s="10" t="e">
        <v>#N/A</v>
      </c>
      <c r="G1144"/>
      <c r="J1144" s="9" t="str">
        <f>AgencyPickList!A1144</f>
        <v>P0034</v>
      </c>
      <c r="K1144" s="9" t="str">
        <f>AgencyPickList!B1144</f>
        <v>Yeldall Manor</v>
      </c>
      <c r="L1144" s="9" t="str">
        <f>AgencyPickList!C1144</f>
        <v>H32B</v>
      </c>
      <c r="M1144" s="9" t="str">
        <f>AgencyPickList!D1144</f>
        <v>Hillingdon</v>
      </c>
      <c r="N1144" s="9" t="str">
        <f>AgencyPickList!E1144</f>
        <v>P</v>
      </c>
      <c r="O1144" s="9" t="str">
        <f t="shared" si="17"/>
        <v>P0034 : Yeldall Manor</v>
      </c>
    </row>
    <row r="1145" spans="2:15" x14ac:dyDescent="0.35">
      <c r="B1145" s="10" t="e">
        <v>#N/A</v>
      </c>
      <c r="G1145"/>
      <c r="J1145" s="9" t="str">
        <f>AgencyPickList!A1145</f>
        <v>P0611</v>
      </c>
      <c r="K1145" s="9" t="str">
        <f>AgencyPickList!B1145</f>
        <v>Bridge House</v>
      </c>
      <c r="L1145" s="9" t="str">
        <f>AgencyPickList!C1145</f>
        <v>H32B</v>
      </c>
      <c r="M1145" s="9" t="str">
        <f>AgencyPickList!D1145</f>
        <v>Hillingdon</v>
      </c>
      <c r="N1145" s="9" t="str">
        <f>AgencyPickList!E1145</f>
        <v>P</v>
      </c>
      <c r="O1145" s="9" t="str">
        <f t="shared" si="17"/>
        <v>P0611 : Bridge House</v>
      </c>
    </row>
    <row r="1146" spans="2:15" x14ac:dyDescent="0.35">
      <c r="B1146" s="10" t="e">
        <v>#N/A</v>
      </c>
      <c r="G1146"/>
      <c r="J1146" s="9" t="str">
        <f>AgencyPickList!A1146</f>
        <v>P0835</v>
      </c>
      <c r="K1146" s="9" t="str">
        <f>AgencyPickList!B1146</f>
        <v>Kenward Residential</v>
      </c>
      <c r="L1146" s="9" t="str">
        <f>AgencyPickList!C1146</f>
        <v>H32B</v>
      </c>
      <c r="M1146" s="9" t="str">
        <f>AgencyPickList!D1146</f>
        <v>Hillingdon</v>
      </c>
      <c r="N1146" s="9" t="str">
        <f>AgencyPickList!E1146</f>
        <v>P</v>
      </c>
      <c r="O1146" s="9" t="str">
        <f t="shared" si="17"/>
        <v>P0835 : Kenward Residential</v>
      </c>
    </row>
    <row r="1147" spans="2:15" x14ac:dyDescent="0.35">
      <c r="B1147" s="10" t="e">
        <v>#N/A</v>
      </c>
      <c r="G1147"/>
      <c r="J1147" s="9" t="str">
        <f>AgencyPickList!A1147</f>
        <v>P1089</v>
      </c>
      <c r="K1147" s="9" t="str">
        <f>AgencyPickList!B1147</f>
        <v>I-Access North West Surrey</v>
      </c>
      <c r="L1147" s="9" t="str">
        <f>AgencyPickList!C1147</f>
        <v>H32B</v>
      </c>
      <c r="M1147" s="9" t="str">
        <f>AgencyPickList!D1147</f>
        <v>Hillingdon</v>
      </c>
      <c r="N1147" s="9" t="str">
        <f>AgencyPickList!E1147</f>
        <v>P</v>
      </c>
      <c r="O1147" s="9" t="str">
        <f t="shared" si="17"/>
        <v>P1089 : I-Access North West Surrey</v>
      </c>
    </row>
    <row r="1148" spans="2:15" x14ac:dyDescent="0.35">
      <c r="B1148" s="10" t="e">
        <v>#N/A</v>
      </c>
      <c r="G1148"/>
      <c r="J1148" s="9" t="str">
        <f>AgencyPickList!A1148</f>
        <v>P1102</v>
      </c>
      <c r="K1148" s="9" t="str">
        <f>AgencyPickList!B1148</f>
        <v>One Recovery Bucks</v>
      </c>
      <c r="L1148" s="9" t="str">
        <f>AgencyPickList!C1148</f>
        <v>H32B</v>
      </c>
      <c r="M1148" s="9" t="str">
        <f>AgencyPickList!D1148</f>
        <v>Hillingdon</v>
      </c>
      <c r="N1148" s="9" t="str">
        <f>AgencyPickList!E1148</f>
        <v>P</v>
      </c>
      <c r="O1148" s="9" t="str">
        <f t="shared" si="17"/>
        <v>P1102 : One Recovery Bucks</v>
      </c>
    </row>
    <row r="1149" spans="2:15" x14ac:dyDescent="0.35">
      <c r="B1149" s="10" t="e">
        <v>#N/A</v>
      </c>
      <c r="G1149"/>
      <c r="J1149" s="9" t="str">
        <f>AgencyPickList!A1149</f>
        <v>Q1647</v>
      </c>
      <c r="K1149" s="9" t="str">
        <f>AgencyPickList!B1149</f>
        <v>Via - Passmores House</v>
      </c>
      <c r="L1149" s="9" t="str">
        <f>AgencyPickList!C1149</f>
        <v>H32B</v>
      </c>
      <c r="M1149" s="9" t="str">
        <f>AgencyPickList!D1149</f>
        <v>Hillingdon</v>
      </c>
      <c r="N1149" s="9" t="str">
        <f>AgencyPickList!E1149</f>
        <v>Q</v>
      </c>
      <c r="O1149" s="9" t="str">
        <f t="shared" si="17"/>
        <v>Q1647 : Via - Passmores House</v>
      </c>
    </row>
    <row r="1150" spans="2:15" x14ac:dyDescent="0.35">
      <c r="B1150" s="10" t="e">
        <v>#N/A</v>
      </c>
      <c r="G1150"/>
      <c r="J1150" s="9" t="str">
        <f>AgencyPickList!A1150</f>
        <v>Q1758</v>
      </c>
      <c r="K1150" s="9" t="str">
        <f>AgencyPickList!B1150</f>
        <v>Addiction Recovery Community MK</v>
      </c>
      <c r="L1150" s="9" t="str">
        <f>AgencyPickList!C1150</f>
        <v>H32B</v>
      </c>
      <c r="M1150" s="9" t="str">
        <f>AgencyPickList!D1150</f>
        <v>Hillingdon</v>
      </c>
      <c r="N1150" s="9" t="str">
        <f>AgencyPickList!E1150</f>
        <v>Q</v>
      </c>
      <c r="O1150" s="9" t="str">
        <f t="shared" si="17"/>
        <v>Q1758 : Addiction Recovery Community MK</v>
      </c>
    </row>
    <row r="1151" spans="2:15" x14ac:dyDescent="0.35">
      <c r="B1151" s="10" t="e">
        <v>#N/A</v>
      </c>
      <c r="G1151"/>
      <c r="J1151" s="9" t="str">
        <f>AgencyPickList!A1151</f>
        <v>R0472</v>
      </c>
      <c r="K1151" s="9" t="str">
        <f>AgencyPickList!B1151</f>
        <v>Livingstone House</v>
      </c>
      <c r="L1151" s="9" t="str">
        <f>AgencyPickList!C1151</f>
        <v>H32B</v>
      </c>
      <c r="M1151" s="9" t="str">
        <f>AgencyPickList!D1151</f>
        <v>Hillingdon</v>
      </c>
      <c r="N1151" s="9" t="str">
        <f>AgencyPickList!E1151</f>
        <v>R</v>
      </c>
      <c r="O1151" s="9" t="str">
        <f t="shared" si="17"/>
        <v>R0472 : Livingstone House</v>
      </c>
    </row>
    <row r="1152" spans="2:15" x14ac:dyDescent="0.35">
      <c r="B1152" s="10" t="e">
        <v>#N/A</v>
      </c>
      <c r="G1152"/>
      <c r="J1152" s="9" t="str">
        <f>AgencyPickList!A1152</f>
        <v>SB317</v>
      </c>
      <c r="K1152" s="9" t="str">
        <f>AgencyPickList!B1152</f>
        <v>StreetScene Bournemouth</v>
      </c>
      <c r="L1152" s="9" t="str">
        <f>AgencyPickList!C1152</f>
        <v>H32B</v>
      </c>
      <c r="M1152" s="9" t="str">
        <f>AgencyPickList!D1152</f>
        <v>Hillingdon</v>
      </c>
      <c r="N1152" s="9" t="str">
        <f>AgencyPickList!E1152</f>
        <v>S</v>
      </c>
      <c r="O1152" s="9" t="str">
        <f t="shared" si="17"/>
        <v>SB317 : StreetScene Bournemouth</v>
      </c>
    </row>
    <row r="1153" spans="2:15" x14ac:dyDescent="0.35">
      <c r="B1153" s="10" t="e">
        <v>#N/A</v>
      </c>
      <c r="G1153"/>
      <c r="J1153" s="9" t="str">
        <f>AgencyPickList!A1153</f>
        <v>SH307</v>
      </c>
      <c r="K1153" s="9" t="str">
        <f>AgencyPickList!B1153</f>
        <v>Jasmine Mother's Recovery (Trevi)</v>
      </c>
      <c r="L1153" s="9" t="str">
        <f>AgencyPickList!C1153</f>
        <v>H32B</v>
      </c>
      <c r="M1153" s="9" t="str">
        <f>AgencyPickList!D1153</f>
        <v>Hillingdon</v>
      </c>
      <c r="N1153" s="9" t="str">
        <f>AgencyPickList!E1153</f>
        <v>S</v>
      </c>
      <c r="O1153" s="9" t="str">
        <f t="shared" si="17"/>
        <v>SH307 : Jasmine Mother's Recovery (Trevi)</v>
      </c>
    </row>
    <row r="1154" spans="2:15" x14ac:dyDescent="0.35">
      <c r="B1154" s="10" t="e">
        <v>#N/A</v>
      </c>
      <c r="G1154"/>
      <c r="J1154" s="9" t="str">
        <f>AgencyPickList!A1154</f>
        <v>SJ308</v>
      </c>
      <c r="K1154" s="9" t="str">
        <f>AgencyPickList!B1154</f>
        <v>Sefton Park</v>
      </c>
      <c r="L1154" s="9" t="str">
        <f>AgencyPickList!C1154</f>
        <v>H32B</v>
      </c>
      <c r="M1154" s="9" t="str">
        <f>AgencyPickList!D1154</f>
        <v>Hillingdon</v>
      </c>
      <c r="N1154" s="9" t="str">
        <f>AgencyPickList!E1154</f>
        <v>S</v>
      </c>
      <c r="O1154" s="9" t="str">
        <f t="shared" si="17"/>
        <v>SJ308 : Sefton Park</v>
      </c>
    </row>
    <row r="1155" spans="2:15" x14ac:dyDescent="0.35">
      <c r="B1155" s="10" t="e">
        <v>#N/A</v>
      </c>
      <c r="G1155"/>
      <c r="J1155" s="9" t="str">
        <f>AgencyPickList!A1155</f>
        <v>SL204</v>
      </c>
      <c r="K1155" s="9" t="str">
        <f>AgencyPickList!B1155</f>
        <v>South Gloucestershire Integrated Service</v>
      </c>
      <c r="L1155" s="9" t="str">
        <f>AgencyPickList!C1155</f>
        <v>H32B</v>
      </c>
      <c r="M1155" s="9" t="str">
        <f>AgencyPickList!D1155</f>
        <v>Hillingdon</v>
      </c>
      <c r="N1155" s="9" t="str">
        <f>AgencyPickList!E1155</f>
        <v>S</v>
      </c>
      <c r="O1155" s="9" t="str">
        <f t="shared" ref="O1155:O1218" si="18">IF(AND(J1155&lt;&gt;"",J1155&lt;&gt;0),J1155&amp;" : "&amp;K1155,"")</f>
        <v>SL204 : South Gloucestershire Integrated Service</v>
      </c>
    </row>
    <row r="1156" spans="2:15" x14ac:dyDescent="0.35">
      <c r="B1156" s="10" t="e">
        <v>#N/A</v>
      </c>
      <c r="G1156"/>
      <c r="J1156" s="9" t="str">
        <f>AgencyPickList!A1156</f>
        <v>SM305</v>
      </c>
      <c r="K1156" s="9" t="str">
        <f>AgencyPickList!B1156</f>
        <v>Salvation Army - Gloucester House</v>
      </c>
      <c r="L1156" s="9" t="str">
        <f>AgencyPickList!C1156</f>
        <v>H32B</v>
      </c>
      <c r="M1156" s="9" t="str">
        <f>AgencyPickList!D1156</f>
        <v>Hillingdon</v>
      </c>
      <c r="N1156" s="9" t="str">
        <f>AgencyPickList!E1156</f>
        <v>S</v>
      </c>
      <c r="O1156" s="9" t="str">
        <f t="shared" si="18"/>
        <v>SM305 : Salvation Army - Gloucester House</v>
      </c>
    </row>
    <row r="1157" spans="2:15" x14ac:dyDescent="0.35">
      <c r="B1157" s="10" t="e">
        <v>#N/A</v>
      </c>
      <c r="G1157"/>
      <c r="J1157" s="9" t="str">
        <f>AgencyPickList!A1157</f>
        <v>L0990</v>
      </c>
      <c r="K1157" s="9" t="str">
        <f>AgencyPickList!B1157</f>
        <v>Hounslow Young Persons EngageD (HYPED)</v>
      </c>
      <c r="L1157" s="9" t="str">
        <f>AgencyPickList!C1157</f>
        <v>H33B</v>
      </c>
      <c r="M1157" s="9" t="str">
        <f>AgencyPickList!D1157</f>
        <v>Hounslow</v>
      </c>
      <c r="N1157" s="9" t="str">
        <f>AgencyPickList!E1157</f>
        <v>L</v>
      </c>
      <c r="O1157" s="9" t="str">
        <f t="shared" si="18"/>
        <v>L0990 : Hounslow Young Persons EngageD (HYPED)</v>
      </c>
    </row>
    <row r="1158" spans="2:15" x14ac:dyDescent="0.35">
      <c r="B1158" s="10" t="e">
        <v>#N/A</v>
      </c>
      <c r="G1158"/>
      <c r="J1158" s="9" t="str">
        <f>AgencyPickList!A1158</f>
        <v>L1198</v>
      </c>
      <c r="K1158" s="9" t="str">
        <f>AgencyPickList!B1158</f>
        <v>Consortium - Central Team - Lorraine Hewitt House</v>
      </c>
      <c r="L1158" s="9" t="str">
        <f>AgencyPickList!C1158</f>
        <v>H33B</v>
      </c>
      <c r="M1158" s="9" t="str">
        <f>AgencyPickList!D1158</f>
        <v>Hounslow</v>
      </c>
      <c r="N1158" s="9" t="str">
        <f>AgencyPickList!E1158</f>
        <v>L</v>
      </c>
      <c r="O1158" s="9" t="str">
        <f t="shared" si="18"/>
        <v>L1198 : Consortium - Central Team - Lorraine Hewitt House</v>
      </c>
    </row>
    <row r="1159" spans="2:15" x14ac:dyDescent="0.35">
      <c r="B1159" s="10" t="e">
        <v>#N/A</v>
      </c>
      <c r="G1159"/>
      <c r="J1159" s="9" t="str">
        <f>AgencyPickList!A1159</f>
        <v>L1240</v>
      </c>
      <c r="K1159" s="9" t="str">
        <f>AgencyPickList!B1159</f>
        <v>Ealing RISE</v>
      </c>
      <c r="L1159" s="9" t="str">
        <f>AgencyPickList!C1159</f>
        <v>H33B</v>
      </c>
      <c r="M1159" s="9" t="str">
        <f>AgencyPickList!D1159</f>
        <v>Hounslow</v>
      </c>
      <c r="N1159" s="9" t="str">
        <f>AgencyPickList!E1159</f>
        <v>L</v>
      </c>
      <c r="O1159" s="9" t="str">
        <f t="shared" si="18"/>
        <v>L1240 : Ealing RISE</v>
      </c>
    </row>
    <row r="1160" spans="2:15" x14ac:dyDescent="0.35">
      <c r="B1160" s="10" t="e">
        <v>#N/A</v>
      </c>
      <c r="G1160"/>
      <c r="J1160" s="9" t="str">
        <f>AgencyPickList!A1160</f>
        <v>L1268</v>
      </c>
      <c r="K1160" s="9" t="str">
        <f>AgencyPickList!B1160</f>
        <v>Addiction Recovery Community Hillingdon (ARCH) - Adult</v>
      </c>
      <c r="L1160" s="9" t="str">
        <f>AgencyPickList!C1160</f>
        <v>H33B</v>
      </c>
      <c r="M1160" s="9" t="str">
        <f>AgencyPickList!D1160</f>
        <v>Hounslow</v>
      </c>
      <c r="N1160" s="9" t="str">
        <f>AgencyPickList!E1160</f>
        <v>L</v>
      </c>
      <c r="O1160" s="9" t="str">
        <f t="shared" si="18"/>
        <v>L1268 : Addiction Recovery Community Hillingdon (ARCH) - Adult</v>
      </c>
    </row>
    <row r="1161" spans="2:15" x14ac:dyDescent="0.35">
      <c r="B1161" s="10" t="e">
        <v>#N/A</v>
      </c>
      <c r="G1161"/>
      <c r="J1161" s="9" t="str">
        <f>AgencyPickList!A1161</f>
        <v>L1292</v>
      </c>
      <c r="K1161" s="9" t="str">
        <f>AgencyPickList!B1161</f>
        <v>Addictions Recovery Community Hounslow (ARC Hounslow)</v>
      </c>
      <c r="L1161" s="9" t="str">
        <f>AgencyPickList!C1161</f>
        <v>H33B</v>
      </c>
      <c r="M1161" s="9" t="str">
        <f>AgencyPickList!D1161</f>
        <v>Hounslow</v>
      </c>
      <c r="N1161" s="9" t="str">
        <f>AgencyPickList!E1161</f>
        <v>L</v>
      </c>
      <c r="O1161" s="9" t="str">
        <f t="shared" si="18"/>
        <v>L1292 : Addictions Recovery Community Hounslow (ARC Hounslow)</v>
      </c>
    </row>
    <row r="1162" spans="2:15" x14ac:dyDescent="0.35">
      <c r="B1162" s="10" t="e">
        <v>#N/A</v>
      </c>
      <c r="G1162"/>
      <c r="J1162" s="9" t="str">
        <f>AgencyPickList!A1162</f>
        <v>L1312</v>
      </c>
      <c r="K1162" s="9" t="str">
        <f>AgencyPickList!B1162</f>
        <v>Guy's and St Thomas' NHS Foundation Trust Non-rough sleeping Addictions Clinical Care Suite</v>
      </c>
      <c r="L1162" s="9" t="str">
        <f>AgencyPickList!C1162</f>
        <v>H33B</v>
      </c>
      <c r="M1162" s="9" t="str">
        <f>AgencyPickList!D1162</f>
        <v>Hounslow</v>
      </c>
      <c r="N1162" s="9" t="str">
        <f>AgencyPickList!E1162</f>
        <v>L</v>
      </c>
      <c r="O1162" s="9" t="str">
        <f t="shared" si="18"/>
        <v>L1312 : Guy's and St Thomas' NHS Foundation Trust Non-rough sleeping Addictions Clinical Care Suite</v>
      </c>
    </row>
    <row r="1163" spans="2:15" x14ac:dyDescent="0.35">
      <c r="B1163" s="10" t="e">
        <v>#N/A</v>
      </c>
      <c r="G1163"/>
      <c r="J1163" s="9" t="str">
        <f>AgencyPickList!A1163</f>
        <v>M0309</v>
      </c>
      <c r="K1163" s="9" t="str">
        <f>AgencyPickList!B1163</f>
        <v>Cyngor Alcohol Information Service (CAIS)</v>
      </c>
      <c r="L1163" s="9" t="str">
        <f>AgencyPickList!C1163</f>
        <v>H33B</v>
      </c>
      <c r="M1163" s="9" t="str">
        <f>AgencyPickList!D1163</f>
        <v>Hounslow</v>
      </c>
      <c r="N1163" s="9" t="str">
        <f>AgencyPickList!E1163</f>
        <v>W</v>
      </c>
      <c r="O1163" s="9" t="str">
        <f t="shared" si="18"/>
        <v>M0309 : Cyngor Alcohol Information Service (CAIS)</v>
      </c>
    </row>
    <row r="1164" spans="2:15" x14ac:dyDescent="0.35">
      <c r="B1164" s="10" t="e">
        <v>#N/A</v>
      </c>
      <c r="G1164"/>
      <c r="J1164" s="9" t="str">
        <f>AgencyPickList!A1164</f>
        <v>M0341</v>
      </c>
      <c r="K1164" s="9" t="str">
        <f>AgencyPickList!B1164</f>
        <v>The Pavilion</v>
      </c>
      <c r="L1164" s="9" t="str">
        <f>AgencyPickList!C1164</f>
        <v>H33B</v>
      </c>
      <c r="M1164" s="9" t="str">
        <f>AgencyPickList!D1164</f>
        <v>Hounslow</v>
      </c>
      <c r="N1164" s="9" t="str">
        <f>AgencyPickList!E1164</f>
        <v>W</v>
      </c>
      <c r="O1164" s="9" t="str">
        <f t="shared" si="18"/>
        <v>M0341 : The Pavilion</v>
      </c>
    </row>
    <row r="1165" spans="2:15" x14ac:dyDescent="0.35">
      <c r="B1165" s="10" t="e">
        <v>#N/A</v>
      </c>
      <c r="G1165"/>
      <c r="J1165" s="9" t="str">
        <f>AgencyPickList!A1165</f>
        <v>P0034</v>
      </c>
      <c r="K1165" s="9" t="str">
        <f>AgencyPickList!B1165</f>
        <v>Yeldall Manor</v>
      </c>
      <c r="L1165" s="9" t="str">
        <f>AgencyPickList!C1165</f>
        <v>H33B</v>
      </c>
      <c r="M1165" s="9" t="str">
        <f>AgencyPickList!D1165</f>
        <v>Hounslow</v>
      </c>
      <c r="N1165" s="9" t="str">
        <f>AgencyPickList!E1165</f>
        <v>P</v>
      </c>
      <c r="O1165" s="9" t="str">
        <f t="shared" si="18"/>
        <v>P0034 : Yeldall Manor</v>
      </c>
    </row>
    <row r="1166" spans="2:15" x14ac:dyDescent="0.35">
      <c r="B1166" s="10" t="e">
        <v>#N/A</v>
      </c>
      <c r="G1166"/>
      <c r="J1166" s="9" t="str">
        <f>AgencyPickList!A1166</f>
        <v>P1081</v>
      </c>
      <c r="K1166" s="9" t="str">
        <f>AgencyPickList!B1166</f>
        <v>Basingstoke - Inclusion Recovery Hampshire</v>
      </c>
      <c r="L1166" s="9" t="str">
        <f>AgencyPickList!C1166</f>
        <v>H33B</v>
      </c>
      <c r="M1166" s="9" t="str">
        <f>AgencyPickList!D1166</f>
        <v>Hounslow</v>
      </c>
      <c r="N1166" s="9" t="str">
        <f>AgencyPickList!E1166</f>
        <v>P</v>
      </c>
      <c r="O1166" s="9" t="str">
        <f t="shared" si="18"/>
        <v>P1081 : Basingstoke - Inclusion Recovery Hampshire</v>
      </c>
    </row>
    <row r="1167" spans="2:15" x14ac:dyDescent="0.35">
      <c r="B1167" s="10" t="e">
        <v>#N/A</v>
      </c>
      <c r="G1167"/>
      <c r="J1167" s="9" t="str">
        <f>AgencyPickList!A1167</f>
        <v>P1089</v>
      </c>
      <c r="K1167" s="9" t="str">
        <f>AgencyPickList!B1167</f>
        <v>I-Access North West Surrey</v>
      </c>
      <c r="L1167" s="9" t="str">
        <f>AgencyPickList!C1167</f>
        <v>H33B</v>
      </c>
      <c r="M1167" s="9" t="str">
        <f>AgencyPickList!D1167</f>
        <v>Hounslow</v>
      </c>
      <c r="N1167" s="9" t="str">
        <f>AgencyPickList!E1167</f>
        <v>P</v>
      </c>
      <c r="O1167" s="9" t="str">
        <f t="shared" si="18"/>
        <v>P1089 : I-Access North West Surrey</v>
      </c>
    </row>
    <row r="1168" spans="2:15" x14ac:dyDescent="0.35">
      <c r="B1168" s="10" t="e">
        <v>#N/A</v>
      </c>
      <c r="G1168"/>
      <c r="J1168" s="9" t="str">
        <f>AgencyPickList!A1168</f>
        <v>P1091</v>
      </c>
      <c r="K1168" s="9" t="str">
        <f>AgencyPickList!B1168</f>
        <v>I-Access South West Surrey</v>
      </c>
      <c r="L1168" s="9" t="str">
        <f>AgencyPickList!C1168</f>
        <v>H33B</v>
      </c>
      <c r="M1168" s="9" t="str">
        <f>AgencyPickList!D1168</f>
        <v>Hounslow</v>
      </c>
      <c r="N1168" s="9" t="str">
        <f>AgencyPickList!E1168</f>
        <v>P</v>
      </c>
      <c r="O1168" s="9" t="str">
        <f t="shared" si="18"/>
        <v>P1091 : I-Access South West Surrey</v>
      </c>
    </row>
    <row r="1169" spans="2:15" x14ac:dyDescent="0.35">
      <c r="B1169" s="10" t="e">
        <v>#N/A</v>
      </c>
      <c r="G1169"/>
      <c r="J1169" s="9" t="str">
        <f>AgencyPickList!A1169</f>
        <v>P1102</v>
      </c>
      <c r="K1169" s="9" t="str">
        <f>AgencyPickList!B1169</f>
        <v>One Recovery Bucks</v>
      </c>
      <c r="L1169" s="9" t="str">
        <f>AgencyPickList!C1169</f>
        <v>H33B</v>
      </c>
      <c r="M1169" s="9" t="str">
        <f>AgencyPickList!D1169</f>
        <v>Hounslow</v>
      </c>
      <c r="N1169" s="9" t="str">
        <f>AgencyPickList!E1169</f>
        <v>P</v>
      </c>
      <c r="O1169" s="9" t="str">
        <f t="shared" si="18"/>
        <v>P1102 : One Recovery Bucks</v>
      </c>
    </row>
    <row r="1170" spans="2:15" x14ac:dyDescent="0.35">
      <c r="B1170" s="10" t="e">
        <v>#N/A</v>
      </c>
      <c r="G1170"/>
      <c r="J1170" s="9" t="str">
        <f>AgencyPickList!A1170</f>
        <v>Q1647</v>
      </c>
      <c r="K1170" s="9" t="str">
        <f>AgencyPickList!B1170</f>
        <v>Via - Passmores House</v>
      </c>
      <c r="L1170" s="9" t="str">
        <f>AgencyPickList!C1170</f>
        <v>H33B</v>
      </c>
      <c r="M1170" s="9" t="str">
        <f>AgencyPickList!D1170</f>
        <v>Hounslow</v>
      </c>
      <c r="N1170" s="9" t="str">
        <f>AgencyPickList!E1170</f>
        <v>Q</v>
      </c>
      <c r="O1170" s="9" t="str">
        <f t="shared" si="18"/>
        <v>Q1647 : Via - Passmores House</v>
      </c>
    </row>
    <row r="1171" spans="2:15" x14ac:dyDescent="0.35">
      <c r="B1171" s="10" t="e">
        <v>#N/A</v>
      </c>
      <c r="G1171"/>
      <c r="J1171" s="9" t="str">
        <f>AgencyPickList!A1171</f>
        <v>M0341</v>
      </c>
      <c r="K1171" s="9" t="str">
        <f>AgencyPickList!B1171</f>
        <v>The Pavilion</v>
      </c>
      <c r="L1171" s="9" t="str">
        <f>AgencyPickList!C1171</f>
        <v>J18B</v>
      </c>
      <c r="M1171" s="9" t="str">
        <f>AgencyPickList!D1171</f>
        <v>Isle of Wight</v>
      </c>
      <c r="N1171" s="9" t="str">
        <f>AgencyPickList!E1171</f>
        <v>W</v>
      </c>
      <c r="O1171" s="9" t="str">
        <f t="shared" si="18"/>
        <v>M0341 : The Pavilion</v>
      </c>
    </row>
    <row r="1172" spans="2:15" x14ac:dyDescent="0.35">
      <c r="B1172" s="10" t="e">
        <v>#N/A</v>
      </c>
      <c r="G1172"/>
      <c r="J1172" s="9" t="str">
        <f>AgencyPickList!A1172</f>
        <v>P0611</v>
      </c>
      <c r="K1172" s="9" t="str">
        <f>AgencyPickList!B1172</f>
        <v>Bridge House</v>
      </c>
      <c r="L1172" s="9" t="str">
        <f>AgencyPickList!C1172</f>
        <v>J18B</v>
      </c>
      <c r="M1172" s="9" t="str">
        <f>AgencyPickList!D1172</f>
        <v>Isle of Wight</v>
      </c>
      <c r="N1172" s="9" t="str">
        <f>AgencyPickList!E1172</f>
        <v>P</v>
      </c>
      <c r="O1172" s="9" t="str">
        <f t="shared" si="18"/>
        <v>P0611 : Bridge House</v>
      </c>
    </row>
    <row r="1173" spans="2:15" x14ac:dyDescent="0.35">
      <c r="B1173" s="10" t="e">
        <v>#N/A</v>
      </c>
      <c r="G1173"/>
      <c r="J1173" s="9" t="str">
        <f>AgencyPickList!A1173</f>
        <v>P0835</v>
      </c>
      <c r="K1173" s="9" t="str">
        <f>AgencyPickList!B1173</f>
        <v>Kenward Residential</v>
      </c>
      <c r="L1173" s="9" t="str">
        <f>AgencyPickList!C1173</f>
        <v>J18B</v>
      </c>
      <c r="M1173" s="9" t="str">
        <f>AgencyPickList!D1173</f>
        <v>Isle of Wight</v>
      </c>
      <c r="N1173" s="9" t="str">
        <f>AgencyPickList!E1173</f>
        <v>P</v>
      </c>
      <c r="O1173" s="9" t="str">
        <f t="shared" si="18"/>
        <v>P0835 : Kenward Residential</v>
      </c>
    </row>
    <row r="1174" spans="2:15" x14ac:dyDescent="0.35">
      <c r="B1174" s="10" t="e">
        <v>#N/A</v>
      </c>
      <c r="G1174"/>
      <c r="J1174" s="9" t="str">
        <f>AgencyPickList!A1174</f>
        <v>P1083</v>
      </c>
      <c r="K1174" s="9" t="str">
        <f>AgencyPickList!B1174</f>
        <v>Fareham - Inclusion Recovery Hampshire</v>
      </c>
      <c r="L1174" s="9" t="str">
        <f>AgencyPickList!C1174</f>
        <v>J18B</v>
      </c>
      <c r="M1174" s="9" t="str">
        <f>AgencyPickList!D1174</f>
        <v>Isle of Wight</v>
      </c>
      <c r="N1174" s="9" t="str">
        <f>AgencyPickList!E1174</f>
        <v>P</v>
      </c>
      <c r="O1174" s="9" t="str">
        <f t="shared" si="18"/>
        <v>P1083 : Fareham - Inclusion Recovery Hampshire</v>
      </c>
    </row>
    <row r="1175" spans="2:15" x14ac:dyDescent="0.35">
      <c r="B1175" s="10" t="e">
        <v>#N/A</v>
      </c>
      <c r="G1175"/>
      <c r="J1175" s="9" t="str">
        <f>AgencyPickList!A1175</f>
        <v>P1085</v>
      </c>
      <c r="K1175" s="9" t="str">
        <f>AgencyPickList!B1175</f>
        <v>Ringwood - Inclusion Recovery Hampshire</v>
      </c>
      <c r="L1175" s="9" t="str">
        <f>AgencyPickList!C1175</f>
        <v>J18B</v>
      </c>
      <c r="M1175" s="9" t="str">
        <f>AgencyPickList!D1175</f>
        <v>Isle of Wight</v>
      </c>
      <c r="N1175" s="9" t="str">
        <f>AgencyPickList!E1175</f>
        <v>P</v>
      </c>
      <c r="O1175" s="9" t="str">
        <f t="shared" si="18"/>
        <v>P1085 : Ringwood - Inclusion Recovery Hampshire</v>
      </c>
    </row>
    <row r="1176" spans="2:15" x14ac:dyDescent="0.35">
      <c r="B1176" s="10" t="e">
        <v>#N/A</v>
      </c>
      <c r="G1176"/>
      <c r="J1176" s="9" t="str">
        <f>AgencyPickList!A1176</f>
        <v>P1108</v>
      </c>
      <c r="K1176" s="9" t="str">
        <f>AgencyPickList!B1176</f>
        <v>Inclusion Isle of Wight Adults</v>
      </c>
      <c r="L1176" s="9" t="str">
        <f>AgencyPickList!C1176</f>
        <v>J18B</v>
      </c>
      <c r="M1176" s="9" t="str">
        <f>AgencyPickList!D1176</f>
        <v>Isle of Wight</v>
      </c>
      <c r="N1176" s="9" t="str">
        <f>AgencyPickList!E1176</f>
        <v>P</v>
      </c>
      <c r="O1176" s="9" t="str">
        <f t="shared" si="18"/>
        <v>P1108 : Inclusion Isle of Wight Adults</v>
      </c>
    </row>
    <row r="1177" spans="2:15" x14ac:dyDescent="0.35">
      <c r="B1177" s="10" t="e">
        <v>#N/A</v>
      </c>
      <c r="G1177"/>
      <c r="J1177" s="9" t="str">
        <f>AgencyPickList!A1177</f>
        <v>P1109</v>
      </c>
      <c r="K1177" s="9" t="str">
        <f>AgencyPickList!B1177</f>
        <v>Inclusion Isle of Wight Young Person's</v>
      </c>
      <c r="L1177" s="9" t="str">
        <f>AgencyPickList!C1177</f>
        <v>J18B</v>
      </c>
      <c r="M1177" s="9" t="str">
        <f>AgencyPickList!D1177</f>
        <v>Isle of Wight</v>
      </c>
      <c r="N1177" s="9" t="str">
        <f>AgencyPickList!E1177</f>
        <v>P</v>
      </c>
      <c r="O1177" s="9" t="str">
        <f t="shared" si="18"/>
        <v>P1109 : Inclusion Isle of Wight Young Person's</v>
      </c>
    </row>
    <row r="1178" spans="2:15" x14ac:dyDescent="0.35">
      <c r="B1178" s="10" t="e">
        <v>#N/A</v>
      </c>
      <c r="G1178"/>
      <c r="J1178" s="9" t="str">
        <f>AgencyPickList!A1178</f>
        <v>SA206</v>
      </c>
      <c r="K1178" s="9" t="str">
        <f>AgencyPickList!B1178</f>
        <v>Developing Health &amp; Independence (BANES)</v>
      </c>
      <c r="L1178" s="9" t="str">
        <f>AgencyPickList!C1178</f>
        <v>J18B</v>
      </c>
      <c r="M1178" s="9" t="str">
        <f>AgencyPickList!D1178</f>
        <v>Isle of Wight</v>
      </c>
      <c r="N1178" s="9" t="str">
        <f>AgencyPickList!E1178</f>
        <v>S</v>
      </c>
      <c r="O1178" s="9" t="str">
        <f t="shared" si="18"/>
        <v>SA206 : Developing Health &amp; Independence (BANES)</v>
      </c>
    </row>
    <row r="1179" spans="2:15" x14ac:dyDescent="0.35">
      <c r="B1179" s="10" t="e">
        <v>#N/A</v>
      </c>
      <c r="G1179"/>
      <c r="J1179" s="9" t="str">
        <f>AgencyPickList!A1179</f>
        <v>SB317</v>
      </c>
      <c r="K1179" s="9" t="str">
        <f>AgencyPickList!B1179</f>
        <v>StreetScene Bournemouth</v>
      </c>
      <c r="L1179" s="9" t="str">
        <f>AgencyPickList!C1179</f>
        <v>J18B</v>
      </c>
      <c r="M1179" s="9" t="str">
        <f>AgencyPickList!D1179</f>
        <v>Isle of Wight</v>
      </c>
      <c r="N1179" s="9" t="str">
        <f>AgencyPickList!E1179</f>
        <v>S</v>
      </c>
      <c r="O1179" s="9" t="str">
        <f t="shared" si="18"/>
        <v>SB317 : StreetScene Bournemouth</v>
      </c>
    </row>
    <row r="1180" spans="2:15" x14ac:dyDescent="0.35">
      <c r="B1180" s="10" t="e">
        <v>#N/A</v>
      </c>
      <c r="G1180"/>
      <c r="J1180" s="9" t="str">
        <f>AgencyPickList!A1180</f>
        <v>SG309</v>
      </c>
      <c r="K1180" s="9" t="str">
        <f>AgencyPickList!B1180</f>
        <v>THE NELSON TRUST</v>
      </c>
      <c r="L1180" s="9" t="str">
        <f>AgencyPickList!C1180</f>
        <v>J18B</v>
      </c>
      <c r="M1180" s="9" t="str">
        <f>AgencyPickList!D1180</f>
        <v>Isle of Wight</v>
      </c>
      <c r="N1180" s="9" t="str">
        <f>AgencyPickList!E1180</f>
        <v>S</v>
      </c>
      <c r="O1180" s="9" t="str">
        <f t="shared" si="18"/>
        <v>SG309 : THE NELSON TRUST</v>
      </c>
    </row>
    <row r="1181" spans="2:15" x14ac:dyDescent="0.35">
      <c r="B1181" s="10" t="e">
        <v>#N/A</v>
      </c>
      <c r="G1181"/>
      <c r="J1181" s="9" t="str">
        <f>AgencyPickList!A1181</f>
        <v>L0960</v>
      </c>
      <c r="K1181" s="9" t="str">
        <f>AgencyPickList!B1181</f>
        <v>Humankind Insight Platform</v>
      </c>
      <c r="L1181" s="9" t="str">
        <f>AgencyPickList!C1181</f>
        <v>H04B</v>
      </c>
      <c r="M1181" s="9" t="str">
        <f>AgencyPickList!D1181</f>
        <v>Islington</v>
      </c>
      <c r="N1181" s="9" t="str">
        <f>AgencyPickList!E1181</f>
        <v>L</v>
      </c>
      <c r="O1181" s="9" t="str">
        <f t="shared" si="18"/>
        <v>L0960 : Humankind Insight Platform</v>
      </c>
    </row>
    <row r="1182" spans="2:15" x14ac:dyDescent="0.35">
      <c r="B1182" s="10" t="e">
        <v>#N/A</v>
      </c>
      <c r="G1182"/>
      <c r="J1182" s="9" t="str">
        <f>AgencyPickList!A1182</f>
        <v>L1246</v>
      </c>
      <c r="K1182" s="9" t="str">
        <f>AgencyPickList!B1182</f>
        <v>Haringey Recovery Service</v>
      </c>
      <c r="L1182" s="9" t="str">
        <f>AgencyPickList!C1182</f>
        <v>H04B</v>
      </c>
      <c r="M1182" s="9" t="str">
        <f>AgencyPickList!D1182</f>
        <v>Islington</v>
      </c>
      <c r="N1182" s="9" t="str">
        <f>AgencyPickList!E1182</f>
        <v>L</v>
      </c>
      <c r="O1182" s="9" t="str">
        <f t="shared" si="18"/>
        <v>L1246 : Haringey Recovery Service</v>
      </c>
    </row>
    <row r="1183" spans="2:15" x14ac:dyDescent="0.35">
      <c r="B1183" s="10" t="e">
        <v>#N/A</v>
      </c>
      <c r="G1183"/>
      <c r="J1183" s="9" t="str">
        <f>AgencyPickList!A1183</f>
        <v>L1247</v>
      </c>
      <c r="K1183" s="9" t="str">
        <f>AgencyPickList!B1183</f>
        <v>Haringey Specialist Drug Treatment Service</v>
      </c>
      <c r="L1183" s="9" t="str">
        <f>AgencyPickList!C1183</f>
        <v>H04B</v>
      </c>
      <c r="M1183" s="9" t="str">
        <f>AgencyPickList!D1183</f>
        <v>Islington</v>
      </c>
      <c r="N1183" s="9" t="str">
        <f>AgencyPickList!E1183</f>
        <v>L</v>
      </c>
      <c r="O1183" s="9" t="str">
        <f t="shared" si="18"/>
        <v>L1247 : Haringey Specialist Drug Treatment Service</v>
      </c>
    </row>
    <row r="1184" spans="2:15" x14ac:dyDescent="0.35">
      <c r="B1184" s="10" t="e">
        <v>#N/A</v>
      </c>
      <c r="G1184"/>
      <c r="J1184" s="9" t="str">
        <f>AgencyPickList!A1184</f>
        <v>L1276</v>
      </c>
      <c r="K1184" s="9" t="str">
        <f>AgencyPickList!B1184</f>
        <v>Camden Specialist Drug Service</v>
      </c>
      <c r="L1184" s="9" t="str">
        <f>AgencyPickList!C1184</f>
        <v>H04B</v>
      </c>
      <c r="M1184" s="9" t="str">
        <f>AgencyPickList!D1184</f>
        <v>Islington</v>
      </c>
      <c r="N1184" s="9" t="str">
        <f>AgencyPickList!E1184</f>
        <v>L</v>
      </c>
      <c r="O1184" s="9" t="str">
        <f t="shared" si="18"/>
        <v>L1276 : Camden Specialist Drug Service</v>
      </c>
    </row>
    <row r="1185" spans="2:15" x14ac:dyDescent="0.35">
      <c r="B1185" s="10" t="e">
        <v>#N/A</v>
      </c>
      <c r="G1185"/>
      <c r="J1185" s="9" t="str">
        <f>AgencyPickList!A1185</f>
        <v>L1288</v>
      </c>
      <c r="K1185" s="9" t="str">
        <f>AgencyPickList!B1185</f>
        <v>Better Lives - Islington</v>
      </c>
      <c r="L1185" s="9" t="str">
        <f>AgencyPickList!C1185</f>
        <v>H04B</v>
      </c>
      <c r="M1185" s="9" t="str">
        <f>AgencyPickList!D1185</f>
        <v>Islington</v>
      </c>
      <c r="N1185" s="9" t="str">
        <f>AgencyPickList!E1185</f>
        <v>L</v>
      </c>
      <c r="O1185" s="9" t="str">
        <f t="shared" si="18"/>
        <v>L1288 : Better Lives - Islington</v>
      </c>
    </row>
    <row r="1186" spans="2:15" x14ac:dyDescent="0.35">
      <c r="B1186" s="10" t="e">
        <v>#N/A</v>
      </c>
      <c r="G1186"/>
      <c r="J1186" s="9" t="str">
        <f>AgencyPickList!A1186</f>
        <v>L1292</v>
      </c>
      <c r="K1186" s="9" t="str">
        <f>AgencyPickList!B1186</f>
        <v>Addictions Recovery Community Hounslow (ARC Hounslow)</v>
      </c>
      <c r="L1186" s="9" t="str">
        <f>AgencyPickList!C1186</f>
        <v>H04B</v>
      </c>
      <c r="M1186" s="9" t="str">
        <f>AgencyPickList!D1186</f>
        <v>Islington</v>
      </c>
      <c r="N1186" s="9" t="str">
        <f>AgencyPickList!E1186</f>
        <v>L</v>
      </c>
      <c r="O1186" s="9" t="str">
        <f t="shared" si="18"/>
        <v>L1292 : Addictions Recovery Community Hounslow (ARC Hounslow)</v>
      </c>
    </row>
    <row r="1187" spans="2:15" x14ac:dyDescent="0.35">
      <c r="B1187" s="10" t="e">
        <v>#N/A</v>
      </c>
      <c r="G1187"/>
      <c r="J1187" s="9" t="str">
        <f>AgencyPickList!A1187</f>
        <v>L1303</v>
      </c>
      <c r="K1187" s="9" t="str">
        <f>AgencyPickList!B1187</f>
        <v>City and Hackney Recovery Service</v>
      </c>
      <c r="L1187" s="9" t="str">
        <f>AgencyPickList!C1187</f>
        <v>H04B</v>
      </c>
      <c r="M1187" s="9" t="str">
        <f>AgencyPickList!D1187</f>
        <v>Islington</v>
      </c>
      <c r="N1187" s="9" t="str">
        <f>AgencyPickList!E1187</f>
        <v>L</v>
      </c>
      <c r="O1187" s="9" t="str">
        <f t="shared" si="18"/>
        <v>L1303 : City and Hackney Recovery Service</v>
      </c>
    </row>
    <row r="1188" spans="2:15" x14ac:dyDescent="0.35">
      <c r="B1188" s="10" t="e">
        <v>#N/A</v>
      </c>
      <c r="G1188"/>
      <c r="J1188" s="9" t="str">
        <f>AgencyPickList!A1188</f>
        <v>L1307</v>
      </c>
      <c r="K1188" s="9" t="str">
        <f>AgencyPickList!B1188</f>
        <v>Via - Inroads - Islington</v>
      </c>
      <c r="L1188" s="9" t="str">
        <f>AgencyPickList!C1188</f>
        <v>H04B</v>
      </c>
      <c r="M1188" s="9" t="str">
        <f>AgencyPickList!D1188</f>
        <v>Islington</v>
      </c>
      <c r="N1188" s="9" t="str">
        <f>AgencyPickList!E1188</f>
        <v>L</v>
      </c>
      <c r="O1188" s="9" t="str">
        <f t="shared" si="18"/>
        <v>L1307 : Via - Inroads - Islington</v>
      </c>
    </row>
    <row r="1189" spans="2:15" x14ac:dyDescent="0.35">
      <c r="B1189" s="10" t="e">
        <v>#N/A</v>
      </c>
      <c r="G1189"/>
      <c r="J1189" s="9" t="str">
        <f>AgencyPickList!A1189</f>
        <v>L1308</v>
      </c>
      <c r="K1189" s="9" t="str">
        <f>AgencyPickList!B1189</f>
        <v>Guy's and St Thomas' NHS Foundation Trust Inpatient Detox Unit</v>
      </c>
      <c r="L1189" s="9" t="str">
        <f>AgencyPickList!C1189</f>
        <v>H04B</v>
      </c>
      <c r="M1189" s="9" t="str">
        <f>AgencyPickList!D1189</f>
        <v>Islington</v>
      </c>
      <c r="N1189" s="9" t="str">
        <f>AgencyPickList!E1189</f>
        <v>L</v>
      </c>
      <c r="O1189" s="9" t="str">
        <f t="shared" si="18"/>
        <v>L1308 : Guy's and St Thomas' NHS Foundation Trust Inpatient Detox Unit</v>
      </c>
    </row>
    <row r="1190" spans="2:15" x14ac:dyDescent="0.35">
      <c r="B1190" s="10" t="e">
        <v>#N/A</v>
      </c>
      <c r="G1190"/>
      <c r="J1190" s="9" t="str">
        <f>AgencyPickList!A1190</f>
        <v>L1315</v>
      </c>
      <c r="K1190" s="9" t="str">
        <f>AgencyPickList!B1190</f>
        <v>Mildmay Mission Hospital Stabilisation-based Intermediate Rehabilitation beds</v>
      </c>
      <c r="L1190" s="9" t="str">
        <f>AgencyPickList!C1190</f>
        <v>H04B</v>
      </c>
      <c r="M1190" s="9" t="str">
        <f>AgencyPickList!D1190</f>
        <v>Islington</v>
      </c>
      <c r="N1190" s="9" t="str">
        <f>AgencyPickList!E1190</f>
        <v>L</v>
      </c>
      <c r="O1190" s="9" t="str">
        <f t="shared" si="18"/>
        <v>L1315 : Mildmay Mission Hospital Stabilisation-based Intermediate Rehabilitation beds</v>
      </c>
    </row>
    <row r="1191" spans="2:15" x14ac:dyDescent="0.35">
      <c r="B1191" s="10" t="e">
        <v>#N/A</v>
      </c>
      <c r="G1191"/>
      <c r="J1191" s="9" t="str">
        <f>AgencyPickList!A1191</f>
        <v>L5059</v>
      </c>
      <c r="K1191" s="9" t="str">
        <f>AgencyPickList!B1191</f>
        <v>Haringey Alcohol Treatment Service</v>
      </c>
      <c r="L1191" s="9" t="str">
        <f>AgencyPickList!C1191</f>
        <v>H04B</v>
      </c>
      <c r="M1191" s="9" t="str">
        <f>AgencyPickList!D1191</f>
        <v>Islington</v>
      </c>
      <c r="N1191" s="9" t="str">
        <f>AgencyPickList!E1191</f>
        <v>L</v>
      </c>
      <c r="O1191" s="9" t="str">
        <f t="shared" si="18"/>
        <v>L5059 : Haringey Alcohol Treatment Service</v>
      </c>
    </row>
    <row r="1192" spans="2:15" x14ac:dyDescent="0.35">
      <c r="B1192" s="10" t="e">
        <v>#N/A</v>
      </c>
      <c r="G1192"/>
      <c r="J1192" s="9" t="str">
        <f>AgencyPickList!A1192</f>
        <v>M0022</v>
      </c>
      <c r="K1192" s="9" t="str">
        <f>AgencyPickList!B1192</f>
        <v>Kaleidoscope Birchwood</v>
      </c>
      <c r="L1192" s="9" t="str">
        <f>AgencyPickList!C1192</f>
        <v>H04B</v>
      </c>
      <c r="M1192" s="9" t="str">
        <f>AgencyPickList!D1192</f>
        <v>Islington</v>
      </c>
      <c r="N1192" s="9" t="str">
        <f>AgencyPickList!E1192</f>
        <v>W</v>
      </c>
      <c r="O1192" s="9" t="str">
        <f t="shared" si="18"/>
        <v>M0022 : Kaleidoscope Birchwood</v>
      </c>
    </row>
    <row r="1193" spans="2:15" x14ac:dyDescent="0.35">
      <c r="B1193" s="10" t="e">
        <v>#N/A</v>
      </c>
      <c r="G1193"/>
      <c r="J1193" s="9" t="str">
        <f>AgencyPickList!A1193</f>
        <v>M0037</v>
      </c>
      <c r="K1193" s="9" t="str">
        <f>AgencyPickList!B1193</f>
        <v>Phoenix Futures Wirral Adult Services</v>
      </c>
      <c r="L1193" s="9" t="str">
        <f>AgencyPickList!C1193</f>
        <v>H04B</v>
      </c>
      <c r="M1193" s="9" t="str">
        <f>AgencyPickList!D1193</f>
        <v>Islington</v>
      </c>
      <c r="N1193" s="9" t="str">
        <f>AgencyPickList!E1193</f>
        <v>W</v>
      </c>
      <c r="O1193" s="9" t="str">
        <f t="shared" si="18"/>
        <v>M0037 : Phoenix Futures Wirral Adult Services</v>
      </c>
    </row>
    <row r="1194" spans="2:15" x14ac:dyDescent="0.35">
      <c r="B1194" s="10" t="e">
        <v>#N/A</v>
      </c>
      <c r="G1194"/>
      <c r="J1194" s="9" t="str">
        <f>AgencyPickList!A1194</f>
        <v>P0523</v>
      </c>
      <c r="K1194" s="9" t="str">
        <f>AgencyPickList!B1194</f>
        <v>ANA</v>
      </c>
      <c r="L1194" s="9" t="str">
        <f>AgencyPickList!C1194</f>
        <v>H04B</v>
      </c>
      <c r="M1194" s="9" t="str">
        <f>AgencyPickList!D1194</f>
        <v>Islington</v>
      </c>
      <c r="N1194" s="9" t="str">
        <f>AgencyPickList!E1194</f>
        <v>P</v>
      </c>
      <c r="O1194" s="9" t="str">
        <f t="shared" si="18"/>
        <v>P0523 : ANA</v>
      </c>
    </row>
    <row r="1195" spans="2:15" x14ac:dyDescent="0.35">
      <c r="B1195" s="10" t="e">
        <v>#N/A</v>
      </c>
      <c r="G1195"/>
      <c r="J1195" s="9" t="str">
        <f>AgencyPickList!A1195</f>
        <v>P0544</v>
      </c>
      <c r="K1195" s="9" t="str">
        <f>AgencyPickList!B1195</f>
        <v>Francis HouseStreetsceneSouthampton</v>
      </c>
      <c r="L1195" s="9" t="str">
        <f>AgencyPickList!C1195</f>
        <v>H04B</v>
      </c>
      <c r="M1195" s="9" t="str">
        <f>AgencyPickList!D1195</f>
        <v>Islington</v>
      </c>
      <c r="N1195" s="9" t="str">
        <f>AgencyPickList!E1195</f>
        <v>P</v>
      </c>
      <c r="O1195" s="9" t="str">
        <f t="shared" si="18"/>
        <v>P0544 : Francis HouseStreetsceneSouthampton</v>
      </c>
    </row>
    <row r="1196" spans="2:15" x14ac:dyDescent="0.35">
      <c r="B1196" s="10" t="e">
        <v>#N/A</v>
      </c>
      <c r="G1196"/>
      <c r="J1196" s="9" t="str">
        <f>AgencyPickList!A1196</f>
        <v>Q1647</v>
      </c>
      <c r="K1196" s="9" t="str">
        <f>AgencyPickList!B1196</f>
        <v>Via - Passmores House</v>
      </c>
      <c r="L1196" s="9" t="str">
        <f>AgencyPickList!C1196</f>
        <v>H04B</v>
      </c>
      <c r="M1196" s="9" t="str">
        <f>AgencyPickList!D1196</f>
        <v>Islington</v>
      </c>
      <c r="N1196" s="9" t="str">
        <f>AgencyPickList!E1196</f>
        <v>Q</v>
      </c>
      <c r="O1196" s="9" t="str">
        <f t="shared" si="18"/>
        <v>Q1647 : Via - Passmores House</v>
      </c>
    </row>
    <row r="1197" spans="2:15" x14ac:dyDescent="0.35">
      <c r="B1197" s="10" t="e">
        <v>#N/A</v>
      </c>
      <c r="G1197"/>
      <c r="J1197" s="9" t="str">
        <f>AgencyPickList!A1197</f>
        <v>Q1728</v>
      </c>
      <c r="K1197" s="9" t="str">
        <f>AgencyPickList!B1197</f>
        <v>Oxygen Recovery Service</v>
      </c>
      <c r="L1197" s="9" t="str">
        <f>AgencyPickList!C1197</f>
        <v>H04B</v>
      </c>
      <c r="M1197" s="9" t="str">
        <f>AgencyPickList!D1197</f>
        <v>Islington</v>
      </c>
      <c r="N1197" s="9" t="str">
        <f>AgencyPickList!E1197</f>
        <v>Q</v>
      </c>
      <c r="O1197" s="9" t="str">
        <f t="shared" si="18"/>
        <v>Q1728 : Oxygen Recovery Service</v>
      </c>
    </row>
    <row r="1198" spans="2:15" x14ac:dyDescent="0.35">
      <c r="B1198" s="10" t="e">
        <v>#N/A</v>
      </c>
      <c r="G1198"/>
      <c r="J1198" s="9" t="str">
        <f>AgencyPickList!A1198</f>
        <v>SB206</v>
      </c>
      <c r="K1198" s="9" t="str">
        <f>AgencyPickList!B1198</f>
        <v>PROVIDENCE PROJECT</v>
      </c>
      <c r="L1198" s="9" t="str">
        <f>AgencyPickList!C1198</f>
        <v>H04B</v>
      </c>
      <c r="M1198" s="9" t="str">
        <f>AgencyPickList!D1198</f>
        <v>Islington</v>
      </c>
      <c r="N1198" s="9" t="str">
        <f>AgencyPickList!E1198</f>
        <v>S</v>
      </c>
      <c r="O1198" s="9" t="str">
        <f t="shared" si="18"/>
        <v>SB206 : PROVIDENCE PROJECT</v>
      </c>
    </row>
    <row r="1199" spans="2:15" x14ac:dyDescent="0.35">
      <c r="B1199" s="10" t="e">
        <v>#N/A</v>
      </c>
      <c r="G1199"/>
      <c r="J1199" s="9" t="str">
        <f>AgencyPickList!A1199</f>
        <v>SB317</v>
      </c>
      <c r="K1199" s="9" t="str">
        <f>AgencyPickList!B1199</f>
        <v>StreetScene Bournemouth</v>
      </c>
      <c r="L1199" s="9" t="str">
        <f>AgencyPickList!C1199</f>
        <v>H04B</v>
      </c>
      <c r="M1199" s="9" t="str">
        <f>AgencyPickList!D1199</f>
        <v>Islington</v>
      </c>
      <c r="N1199" s="9" t="str">
        <f>AgencyPickList!E1199</f>
        <v>S</v>
      </c>
      <c r="O1199" s="9" t="str">
        <f t="shared" si="18"/>
        <v>SB317 : StreetScene Bournemouth</v>
      </c>
    </row>
    <row r="1200" spans="2:15" x14ac:dyDescent="0.35">
      <c r="B1200" s="10" t="e">
        <v>#N/A</v>
      </c>
      <c r="G1200"/>
      <c r="J1200" s="9" t="str">
        <f>AgencyPickList!A1200</f>
        <v>SD208</v>
      </c>
      <c r="K1200" s="9" t="str">
        <f>AgencyPickList!B1200</f>
        <v>We Are With You Cornwall Adults</v>
      </c>
      <c r="L1200" s="9" t="str">
        <f>AgencyPickList!C1200</f>
        <v>H04B</v>
      </c>
      <c r="M1200" s="9" t="str">
        <f>AgencyPickList!D1200</f>
        <v>Islington</v>
      </c>
      <c r="N1200" s="9" t="str">
        <f>AgencyPickList!E1200</f>
        <v>S</v>
      </c>
      <c r="O1200" s="9" t="str">
        <f t="shared" si="18"/>
        <v>SD208 : We Are With You Cornwall Adults</v>
      </c>
    </row>
    <row r="1201" spans="2:15" x14ac:dyDescent="0.35">
      <c r="B1201" s="10" t="e">
        <v>#N/A</v>
      </c>
      <c r="G1201"/>
      <c r="J1201" s="9" t="str">
        <f>AgencyPickList!A1201</f>
        <v>SD301</v>
      </c>
      <c r="K1201" s="9" t="str">
        <f>AgencyPickList!B1201</f>
        <v>We Are With You Chy</v>
      </c>
      <c r="L1201" s="9" t="str">
        <f>AgencyPickList!C1201</f>
        <v>H04B</v>
      </c>
      <c r="M1201" s="9" t="str">
        <f>AgencyPickList!D1201</f>
        <v>Islington</v>
      </c>
      <c r="N1201" s="9" t="str">
        <f>AgencyPickList!E1201</f>
        <v>S</v>
      </c>
      <c r="O1201" s="9" t="str">
        <f t="shared" si="18"/>
        <v>SD301 : We Are With You Chy</v>
      </c>
    </row>
    <row r="1202" spans="2:15" x14ac:dyDescent="0.35">
      <c r="B1202" s="10" t="e">
        <v>#N/A</v>
      </c>
      <c r="G1202"/>
      <c r="J1202" s="9" t="str">
        <f>AgencyPickList!A1202</f>
        <v>SD303</v>
      </c>
      <c r="K1202" s="9" t="str">
        <f>AgencyPickList!B1202</f>
        <v>BOSENCE FARM COMMUNITY LTD</v>
      </c>
      <c r="L1202" s="9" t="str">
        <f>AgencyPickList!C1202</f>
        <v>H04B</v>
      </c>
      <c r="M1202" s="9" t="str">
        <f>AgencyPickList!D1202</f>
        <v>Islington</v>
      </c>
      <c r="N1202" s="9" t="str">
        <f>AgencyPickList!E1202</f>
        <v>S</v>
      </c>
      <c r="O1202" s="9" t="str">
        <f t="shared" si="18"/>
        <v>SD303 : BOSENCE FARM COMMUNITY LTD</v>
      </c>
    </row>
    <row r="1203" spans="2:15" x14ac:dyDescent="0.35">
      <c r="B1203" s="10" t="e">
        <v>#N/A</v>
      </c>
      <c r="G1203"/>
      <c r="J1203" s="9" t="str">
        <f>AgencyPickList!A1203</f>
        <v>SG309</v>
      </c>
      <c r="K1203" s="9" t="str">
        <f>AgencyPickList!B1203</f>
        <v>THE NELSON TRUST</v>
      </c>
      <c r="L1203" s="9" t="str">
        <f>AgencyPickList!C1203</f>
        <v>H04B</v>
      </c>
      <c r="M1203" s="9" t="str">
        <f>AgencyPickList!D1203</f>
        <v>Islington</v>
      </c>
      <c r="N1203" s="9" t="str">
        <f>AgencyPickList!E1203</f>
        <v>S</v>
      </c>
      <c r="O1203" s="9" t="str">
        <f t="shared" si="18"/>
        <v>SG309 : THE NELSON TRUST</v>
      </c>
    </row>
    <row r="1204" spans="2:15" x14ac:dyDescent="0.35">
      <c r="B1204" s="10" t="e">
        <v>#N/A</v>
      </c>
      <c r="G1204"/>
      <c r="J1204" s="9" t="str">
        <f>AgencyPickList!A1204</f>
        <v>SJ207</v>
      </c>
      <c r="K1204" s="9" t="str">
        <f>AgencyPickList!B1204</f>
        <v>Western Counselling</v>
      </c>
      <c r="L1204" s="9" t="str">
        <f>AgencyPickList!C1204</f>
        <v>H04B</v>
      </c>
      <c r="M1204" s="9" t="str">
        <f>AgencyPickList!D1204</f>
        <v>Islington</v>
      </c>
      <c r="N1204" s="9" t="str">
        <f>AgencyPickList!E1204</f>
        <v>S</v>
      </c>
      <c r="O1204" s="9" t="str">
        <f t="shared" si="18"/>
        <v>SJ207 : Western Counselling</v>
      </c>
    </row>
    <row r="1205" spans="2:15" x14ac:dyDescent="0.35">
      <c r="B1205" s="10" t="e">
        <v>#N/A</v>
      </c>
      <c r="G1205"/>
      <c r="J1205" s="9" t="str">
        <f>AgencyPickList!A1205</f>
        <v>SK317</v>
      </c>
      <c r="K1205" s="9" t="str">
        <f>AgencyPickList!B1205</f>
        <v>Somewhere House</v>
      </c>
      <c r="L1205" s="9" t="str">
        <f>AgencyPickList!C1205</f>
        <v>H04B</v>
      </c>
      <c r="M1205" s="9" t="str">
        <f>AgencyPickList!D1205</f>
        <v>Islington</v>
      </c>
      <c r="N1205" s="9" t="str">
        <f>AgencyPickList!E1205</f>
        <v>S</v>
      </c>
      <c r="O1205" s="9" t="str">
        <f t="shared" si="18"/>
        <v>SK317 : Somewhere House</v>
      </c>
    </row>
    <row r="1206" spans="2:15" x14ac:dyDescent="0.35">
      <c r="B1206" s="10" t="e">
        <v>#N/A</v>
      </c>
      <c r="G1206"/>
      <c r="J1206" s="9" t="str">
        <f>AgencyPickList!A1206</f>
        <v>U0321</v>
      </c>
      <c r="K1206" s="9" t="str">
        <f>AgencyPickList!B1206</f>
        <v>Forward Trust The Bridges Hull</v>
      </c>
      <c r="L1206" s="9" t="str">
        <f>AgencyPickList!C1206</f>
        <v>H04B</v>
      </c>
      <c r="M1206" s="9" t="str">
        <f>AgencyPickList!D1206</f>
        <v>Islington</v>
      </c>
      <c r="N1206" s="9" t="str">
        <f>AgencyPickList!E1206</f>
        <v>U</v>
      </c>
      <c r="O1206" s="9" t="str">
        <f t="shared" si="18"/>
        <v>U0321 : Forward Trust The Bridges Hull</v>
      </c>
    </row>
    <row r="1207" spans="2:15" x14ac:dyDescent="0.35">
      <c r="B1207" s="10" t="e">
        <v>#N/A</v>
      </c>
      <c r="G1207"/>
      <c r="J1207" s="9" t="str">
        <f>AgencyPickList!A1207</f>
        <v>U0514</v>
      </c>
      <c r="K1207" s="9" t="str">
        <f>AgencyPickList!B1207</f>
        <v>Phoenix Futures Sheffield Adult Service</v>
      </c>
      <c r="L1207" s="9" t="str">
        <f>AgencyPickList!C1207</f>
        <v>H04B</v>
      </c>
      <c r="M1207" s="9" t="str">
        <f>AgencyPickList!D1207</f>
        <v>Islington</v>
      </c>
      <c r="N1207" s="9" t="str">
        <f>AgencyPickList!E1207</f>
        <v>U</v>
      </c>
      <c r="O1207" s="9" t="str">
        <f t="shared" si="18"/>
        <v>U0514 : Phoenix Futures Sheffield Adult Service</v>
      </c>
    </row>
    <row r="1208" spans="2:15" x14ac:dyDescent="0.35">
      <c r="B1208" s="10" t="e">
        <v>#N/A</v>
      </c>
      <c r="G1208"/>
      <c r="J1208" s="9" t="str">
        <f>AgencyPickList!A1208</f>
        <v>U0515</v>
      </c>
      <c r="K1208" s="9" t="str">
        <f>AgencyPickList!B1208</f>
        <v>Phoenix Futures Sheffield Family Service</v>
      </c>
      <c r="L1208" s="9" t="str">
        <f>AgencyPickList!C1208</f>
        <v>H04B</v>
      </c>
      <c r="M1208" s="9" t="str">
        <f>AgencyPickList!D1208</f>
        <v>Islington</v>
      </c>
      <c r="N1208" s="9" t="str">
        <f>AgencyPickList!E1208</f>
        <v>U</v>
      </c>
      <c r="O1208" s="9" t="str">
        <f t="shared" si="18"/>
        <v>U0515 : Phoenix Futures Sheffield Family Service</v>
      </c>
    </row>
    <row r="1209" spans="2:15" x14ac:dyDescent="0.35">
      <c r="B1209" s="10" t="e">
        <v>#N/A</v>
      </c>
      <c r="G1209"/>
      <c r="J1209" s="9" t="str">
        <f>AgencyPickList!A1209</f>
        <v>L0330</v>
      </c>
      <c r="K1209" s="9" t="str">
        <f>AgencyPickList!B1209</f>
        <v>Equinox (Detox)</v>
      </c>
      <c r="L1209" s="9" t="str">
        <f>AgencyPickList!C1209</f>
        <v>H22B</v>
      </c>
      <c r="M1209" s="9" t="str">
        <f>AgencyPickList!D1209</f>
        <v>Kensington and Chelsea</v>
      </c>
      <c r="N1209" s="9" t="str">
        <f>AgencyPickList!E1209</f>
        <v>L</v>
      </c>
      <c r="O1209" s="9" t="str">
        <f t="shared" si="18"/>
        <v>L0330 : Equinox (Detox)</v>
      </c>
    </row>
    <row r="1210" spans="2:15" x14ac:dyDescent="0.35">
      <c r="B1210" s="10" t="e">
        <v>#N/A</v>
      </c>
      <c r="G1210"/>
      <c r="J1210" s="9" t="str">
        <f>AgencyPickList!A1210</f>
        <v>L0940</v>
      </c>
      <c r="K1210" s="9" t="str">
        <f>AgencyPickList!B1210</f>
        <v>Humankind Insight RBKC</v>
      </c>
      <c r="L1210" s="9" t="str">
        <f>AgencyPickList!C1210</f>
        <v>H22B</v>
      </c>
      <c r="M1210" s="9" t="str">
        <f>AgencyPickList!D1210</f>
        <v>Kensington and Chelsea</v>
      </c>
      <c r="N1210" s="9" t="str">
        <f>AgencyPickList!E1210</f>
        <v>L</v>
      </c>
      <c r="O1210" s="9" t="str">
        <f t="shared" si="18"/>
        <v>L0940 : Humankind Insight RBKC</v>
      </c>
    </row>
    <row r="1211" spans="2:15" x14ac:dyDescent="0.35">
      <c r="B1211" s="10" t="e">
        <v>#N/A</v>
      </c>
      <c r="G1211"/>
      <c r="J1211" s="9" t="str">
        <f>AgencyPickList!A1211</f>
        <v>L1219</v>
      </c>
      <c r="K1211" s="9" t="str">
        <f>AgencyPickList!B1211</f>
        <v>Janus Enterprise</v>
      </c>
      <c r="L1211" s="9" t="str">
        <f>AgencyPickList!C1211</f>
        <v>H22B</v>
      </c>
      <c r="M1211" s="9" t="str">
        <f>AgencyPickList!D1211</f>
        <v>Kensington and Chelsea</v>
      </c>
      <c r="N1211" s="9" t="str">
        <f>AgencyPickList!E1211</f>
        <v>L</v>
      </c>
      <c r="O1211" s="9" t="str">
        <f t="shared" si="18"/>
        <v>L1219 : Janus Enterprise</v>
      </c>
    </row>
    <row r="1212" spans="2:15" x14ac:dyDescent="0.35">
      <c r="B1212" s="10" t="e">
        <v>#N/A</v>
      </c>
      <c r="G1212"/>
      <c r="J1212" s="9" t="str">
        <f>AgencyPickList!A1212</f>
        <v>L1279</v>
      </c>
      <c r="K1212" s="9" t="str">
        <f>AgencyPickList!B1212</f>
        <v>Drug and Alcohol Wellbeing Service (DAWS)</v>
      </c>
      <c r="L1212" s="9" t="str">
        <f>AgencyPickList!C1212</f>
        <v>H22B</v>
      </c>
      <c r="M1212" s="9" t="str">
        <f>AgencyPickList!D1212</f>
        <v>Kensington and Chelsea</v>
      </c>
      <c r="N1212" s="9" t="str">
        <f>AgencyPickList!E1212</f>
        <v>L</v>
      </c>
      <c r="O1212" s="9" t="str">
        <f t="shared" si="18"/>
        <v>L1279 : Drug and Alcohol Wellbeing Service (DAWS)</v>
      </c>
    </row>
    <row r="1213" spans="2:15" x14ac:dyDescent="0.35">
      <c r="B1213" s="10" t="e">
        <v>#N/A</v>
      </c>
      <c r="G1213"/>
      <c r="J1213" s="9" t="str">
        <f>AgencyPickList!A1213</f>
        <v>L1309</v>
      </c>
      <c r="K1213" s="9" t="str">
        <f>AgencyPickList!B1213</f>
        <v>Drug and Alcohol Wellbeing Service Hammersmith and Fulham</v>
      </c>
      <c r="L1213" s="9" t="str">
        <f>AgencyPickList!C1213</f>
        <v>H22B</v>
      </c>
      <c r="M1213" s="9" t="str">
        <f>AgencyPickList!D1213</f>
        <v>Kensington and Chelsea</v>
      </c>
      <c r="N1213" s="9" t="str">
        <f>AgencyPickList!E1213</f>
        <v>L</v>
      </c>
      <c r="O1213" s="9" t="str">
        <f t="shared" si="18"/>
        <v>L1309 : Drug and Alcohol Wellbeing Service Hammersmith and Fulham</v>
      </c>
    </row>
    <row r="1214" spans="2:15" x14ac:dyDescent="0.35">
      <c r="B1214" s="10" t="e">
        <v>#N/A</v>
      </c>
      <c r="G1214"/>
      <c r="J1214" s="9" t="str">
        <f>AgencyPickList!A1214</f>
        <v>L1310</v>
      </c>
      <c r="K1214" s="9" t="str">
        <f>AgencyPickList!B1214</f>
        <v>Drug and Alcohol Wellbeing Service Kensington and Chelsea</v>
      </c>
      <c r="L1214" s="9" t="str">
        <f>AgencyPickList!C1214</f>
        <v>H22B</v>
      </c>
      <c r="M1214" s="9" t="str">
        <f>AgencyPickList!D1214</f>
        <v>Kensington and Chelsea</v>
      </c>
      <c r="N1214" s="9" t="str">
        <f>AgencyPickList!E1214</f>
        <v>L</v>
      </c>
      <c r="O1214" s="9" t="str">
        <f t="shared" si="18"/>
        <v>L1310 : Drug and Alcohol Wellbeing Service Kensington and Chelsea</v>
      </c>
    </row>
    <row r="1215" spans="2:15" x14ac:dyDescent="0.35">
      <c r="B1215" s="10" t="e">
        <v>#N/A</v>
      </c>
      <c r="G1215"/>
      <c r="J1215" s="9" t="str">
        <f>AgencyPickList!A1215</f>
        <v>L1312</v>
      </c>
      <c r="K1215" s="9" t="str">
        <f>AgencyPickList!B1215</f>
        <v>Guy's and St Thomas' NHS Foundation Trust Non-rough sleeping Addictions Clinical Care Suite</v>
      </c>
      <c r="L1215" s="9" t="str">
        <f>AgencyPickList!C1215</f>
        <v>H22B</v>
      </c>
      <c r="M1215" s="9" t="str">
        <f>AgencyPickList!D1215</f>
        <v>Kensington and Chelsea</v>
      </c>
      <c r="N1215" s="9" t="str">
        <f>AgencyPickList!E1215</f>
        <v>L</v>
      </c>
      <c r="O1215" s="9" t="str">
        <f t="shared" si="18"/>
        <v>L1312 : Guy's and St Thomas' NHS Foundation Trust Non-rough sleeping Addictions Clinical Care Suite</v>
      </c>
    </row>
    <row r="1216" spans="2:15" x14ac:dyDescent="0.35">
      <c r="B1216" s="10" t="e">
        <v>#N/A</v>
      </c>
      <c r="G1216"/>
      <c r="J1216" s="9" t="str">
        <f>AgencyPickList!A1216</f>
        <v>L5061</v>
      </c>
      <c r="K1216" s="9" t="str">
        <f>AgencyPickList!B1216</f>
        <v>CGL Tri-Borough Alcohol Service</v>
      </c>
      <c r="L1216" s="9" t="str">
        <f>AgencyPickList!C1216</f>
        <v>H22B</v>
      </c>
      <c r="M1216" s="9" t="str">
        <f>AgencyPickList!D1216</f>
        <v>Kensington and Chelsea</v>
      </c>
      <c r="N1216" s="9" t="str">
        <f>AgencyPickList!E1216</f>
        <v>L</v>
      </c>
      <c r="O1216" s="9" t="str">
        <f t="shared" si="18"/>
        <v>L5061 : CGL Tri-Borough Alcohol Service</v>
      </c>
    </row>
    <row r="1217" spans="2:15" x14ac:dyDescent="0.35">
      <c r="B1217" s="10" t="e">
        <v>#N/A</v>
      </c>
      <c r="G1217"/>
      <c r="J1217" s="9" t="str">
        <f>AgencyPickList!A1217</f>
        <v>L5063</v>
      </c>
      <c r="K1217" s="9" t="str">
        <f>AgencyPickList!B1217</f>
        <v>CGL K&amp;C Alcohol Service</v>
      </c>
      <c r="L1217" s="9" t="str">
        <f>AgencyPickList!C1217</f>
        <v>H22B</v>
      </c>
      <c r="M1217" s="9" t="str">
        <f>AgencyPickList!D1217</f>
        <v>Kensington and Chelsea</v>
      </c>
      <c r="N1217" s="9" t="str">
        <f>AgencyPickList!E1217</f>
        <v>L</v>
      </c>
      <c r="O1217" s="9" t="str">
        <f t="shared" si="18"/>
        <v>L5063 : CGL K&amp;C Alcohol Service</v>
      </c>
    </row>
    <row r="1218" spans="2:15" x14ac:dyDescent="0.35">
      <c r="B1218" s="10" t="e">
        <v>#N/A</v>
      </c>
      <c r="G1218"/>
      <c r="J1218" s="9" t="str">
        <f>AgencyPickList!A1218</f>
        <v>L5064</v>
      </c>
      <c r="K1218" s="9" t="str">
        <f>AgencyPickList!B1218</f>
        <v>CGL Westminster Alcohol Service</v>
      </c>
      <c r="L1218" s="9" t="str">
        <f>AgencyPickList!C1218</f>
        <v>H22B</v>
      </c>
      <c r="M1218" s="9" t="str">
        <f>AgencyPickList!D1218</f>
        <v>Kensington and Chelsea</v>
      </c>
      <c r="N1218" s="9" t="str">
        <f>AgencyPickList!E1218</f>
        <v>L</v>
      </c>
      <c r="O1218" s="9" t="str">
        <f t="shared" si="18"/>
        <v>L5064 : CGL Westminster Alcohol Service</v>
      </c>
    </row>
    <row r="1219" spans="2:15" x14ac:dyDescent="0.35">
      <c r="B1219" s="10" t="e">
        <v>#N/A</v>
      </c>
      <c r="G1219"/>
      <c r="J1219" s="9" t="str">
        <f>AgencyPickList!A1219</f>
        <v>M0357</v>
      </c>
      <c r="K1219" s="9" t="str">
        <f>AgencyPickList!B1219</f>
        <v>Parkland Place Lancashire</v>
      </c>
      <c r="L1219" s="9" t="str">
        <f>AgencyPickList!C1219</f>
        <v>H22B</v>
      </c>
      <c r="M1219" s="9" t="str">
        <f>AgencyPickList!D1219</f>
        <v>Kensington and Chelsea</v>
      </c>
      <c r="N1219" s="9" t="str">
        <f>AgencyPickList!E1219</f>
        <v>W</v>
      </c>
      <c r="O1219" s="9" t="str">
        <f t="shared" ref="O1219:O1282" si="19">IF(AND(J1219&lt;&gt;"",J1219&lt;&gt;0),J1219&amp;" : "&amp;K1219,"")</f>
        <v>M0357 : Parkland Place Lancashire</v>
      </c>
    </row>
    <row r="1220" spans="2:15" x14ac:dyDescent="0.35">
      <c r="B1220" s="10" t="e">
        <v>#N/A</v>
      </c>
      <c r="G1220"/>
      <c r="J1220" s="9" t="str">
        <f>AgencyPickList!A1220</f>
        <v>P0523</v>
      </c>
      <c r="K1220" s="9" t="str">
        <f>AgencyPickList!B1220</f>
        <v>ANA</v>
      </c>
      <c r="L1220" s="9" t="str">
        <f>AgencyPickList!C1220</f>
        <v>H22B</v>
      </c>
      <c r="M1220" s="9" t="str">
        <f>AgencyPickList!D1220</f>
        <v>Kensington and Chelsea</v>
      </c>
      <c r="N1220" s="9" t="str">
        <f>AgencyPickList!E1220</f>
        <v>P</v>
      </c>
      <c r="O1220" s="9" t="str">
        <f t="shared" si="19"/>
        <v>P0523 : ANA</v>
      </c>
    </row>
    <row r="1221" spans="2:15" x14ac:dyDescent="0.35">
      <c r="B1221" s="10" t="e">
        <v>#N/A</v>
      </c>
      <c r="G1221"/>
      <c r="J1221" s="9" t="str">
        <f>AgencyPickList!A1221</f>
        <v>P0544</v>
      </c>
      <c r="K1221" s="9" t="str">
        <f>AgencyPickList!B1221</f>
        <v>Francis HouseStreetsceneSouthampton</v>
      </c>
      <c r="L1221" s="9" t="str">
        <f>AgencyPickList!C1221</f>
        <v>H22B</v>
      </c>
      <c r="M1221" s="9" t="str">
        <f>AgencyPickList!D1221</f>
        <v>Kensington and Chelsea</v>
      </c>
      <c r="N1221" s="9" t="str">
        <f>AgencyPickList!E1221</f>
        <v>P</v>
      </c>
      <c r="O1221" s="9" t="str">
        <f t="shared" si="19"/>
        <v>P0544 : Francis HouseStreetsceneSouthampton</v>
      </c>
    </row>
    <row r="1222" spans="2:15" x14ac:dyDescent="0.35">
      <c r="B1222" s="10" t="e">
        <v>#N/A</v>
      </c>
      <c r="G1222"/>
      <c r="J1222" s="9" t="str">
        <f>AgencyPickList!A1222</f>
        <v>Q1728</v>
      </c>
      <c r="K1222" s="9" t="str">
        <f>AgencyPickList!B1222</f>
        <v>Oxygen Recovery Service</v>
      </c>
      <c r="L1222" s="9" t="str">
        <f>AgencyPickList!C1222</f>
        <v>H22B</v>
      </c>
      <c r="M1222" s="9" t="str">
        <f>AgencyPickList!D1222</f>
        <v>Kensington and Chelsea</v>
      </c>
      <c r="N1222" s="9" t="str">
        <f>AgencyPickList!E1222</f>
        <v>Q</v>
      </c>
      <c r="O1222" s="9" t="str">
        <f t="shared" si="19"/>
        <v>Q1728 : Oxygen Recovery Service</v>
      </c>
    </row>
    <row r="1223" spans="2:15" x14ac:dyDescent="0.35">
      <c r="B1223" s="10" t="e">
        <v>#N/A</v>
      </c>
      <c r="G1223"/>
      <c r="J1223" s="9" t="str">
        <f>AgencyPickList!A1223</f>
        <v>Q1763</v>
      </c>
      <c r="K1223" s="9" t="str">
        <f>AgencyPickList!B1223</f>
        <v>Oxygen Inpatient Detox</v>
      </c>
      <c r="L1223" s="9" t="str">
        <f>AgencyPickList!C1223</f>
        <v>H22B</v>
      </c>
      <c r="M1223" s="9" t="str">
        <f>AgencyPickList!D1223</f>
        <v>Kensington and Chelsea</v>
      </c>
      <c r="N1223" s="9" t="str">
        <f>AgencyPickList!E1223</f>
        <v>Q</v>
      </c>
      <c r="O1223" s="9" t="str">
        <f t="shared" si="19"/>
        <v>Q1763 : Oxygen Inpatient Detox</v>
      </c>
    </row>
    <row r="1224" spans="2:15" x14ac:dyDescent="0.35">
      <c r="B1224" s="10" t="e">
        <v>#N/A</v>
      </c>
      <c r="G1224"/>
      <c r="J1224" s="9" t="str">
        <f>AgencyPickList!A1224</f>
        <v>SB317</v>
      </c>
      <c r="K1224" s="9" t="str">
        <f>AgencyPickList!B1224</f>
        <v>StreetScene Bournemouth</v>
      </c>
      <c r="L1224" s="9" t="str">
        <f>AgencyPickList!C1224</f>
        <v>H22B</v>
      </c>
      <c r="M1224" s="9" t="str">
        <f>AgencyPickList!D1224</f>
        <v>Kensington and Chelsea</v>
      </c>
      <c r="N1224" s="9" t="str">
        <f>AgencyPickList!E1224</f>
        <v>S</v>
      </c>
      <c r="O1224" s="9" t="str">
        <f t="shared" si="19"/>
        <v>SB317 : StreetScene Bournemouth</v>
      </c>
    </row>
    <row r="1225" spans="2:15" x14ac:dyDescent="0.35">
      <c r="B1225" s="10" t="e">
        <v>#N/A</v>
      </c>
      <c r="G1225"/>
      <c r="J1225" s="9" t="str">
        <f>AgencyPickList!A1225</f>
        <v>SG309</v>
      </c>
      <c r="K1225" s="9" t="str">
        <f>AgencyPickList!B1225</f>
        <v>THE NELSON TRUST</v>
      </c>
      <c r="L1225" s="9" t="str">
        <f>AgencyPickList!C1225</f>
        <v>H22B</v>
      </c>
      <c r="M1225" s="9" t="str">
        <f>AgencyPickList!D1225</f>
        <v>Kensington and Chelsea</v>
      </c>
      <c r="N1225" s="9" t="str">
        <f>AgencyPickList!E1225</f>
        <v>S</v>
      </c>
      <c r="O1225" s="9" t="str">
        <f t="shared" si="19"/>
        <v>SG309 : THE NELSON TRUST</v>
      </c>
    </row>
    <row r="1226" spans="2:15" x14ac:dyDescent="0.35">
      <c r="B1226" s="10" t="e">
        <v>#N/A</v>
      </c>
      <c r="G1226"/>
      <c r="J1226" s="9" t="str">
        <f>AgencyPickList!A1226</f>
        <v>SJ207</v>
      </c>
      <c r="K1226" s="9" t="str">
        <f>AgencyPickList!B1226</f>
        <v>Western Counselling</v>
      </c>
      <c r="L1226" s="9" t="str">
        <f>AgencyPickList!C1226</f>
        <v>H22B</v>
      </c>
      <c r="M1226" s="9" t="str">
        <f>AgencyPickList!D1226</f>
        <v>Kensington and Chelsea</v>
      </c>
      <c r="N1226" s="9" t="str">
        <f>AgencyPickList!E1226</f>
        <v>S</v>
      </c>
      <c r="O1226" s="9" t="str">
        <f t="shared" si="19"/>
        <v>SJ207 : Western Counselling</v>
      </c>
    </row>
    <row r="1227" spans="2:15" x14ac:dyDescent="0.35">
      <c r="B1227" s="10" t="e">
        <v>#N/A</v>
      </c>
      <c r="G1227"/>
      <c r="J1227" s="9" t="str">
        <f>AgencyPickList!A1227</f>
        <v>SJ312</v>
      </c>
      <c r="K1227" s="9" t="str">
        <f>AgencyPickList!B1227</f>
        <v>Westcliffe House</v>
      </c>
      <c r="L1227" s="9" t="str">
        <f>AgencyPickList!C1227</f>
        <v>H22B</v>
      </c>
      <c r="M1227" s="9" t="str">
        <f>AgencyPickList!D1227</f>
        <v>Kensington and Chelsea</v>
      </c>
      <c r="N1227" s="9" t="str">
        <f>AgencyPickList!E1227</f>
        <v>S</v>
      </c>
      <c r="O1227" s="9" t="str">
        <f t="shared" si="19"/>
        <v>SJ312 : Westcliffe House</v>
      </c>
    </row>
    <row r="1228" spans="2:15" x14ac:dyDescent="0.35">
      <c r="B1228" s="10" t="e">
        <v>#N/A</v>
      </c>
      <c r="G1228"/>
      <c r="J1228" s="9" t="str">
        <f>AgencyPickList!A1228</f>
        <v>SM305</v>
      </c>
      <c r="K1228" s="9" t="str">
        <f>AgencyPickList!B1228</f>
        <v>Salvation Army - Gloucester House</v>
      </c>
      <c r="L1228" s="9" t="str">
        <f>AgencyPickList!C1228</f>
        <v>H22B</v>
      </c>
      <c r="M1228" s="9" t="str">
        <f>AgencyPickList!D1228</f>
        <v>Kensington and Chelsea</v>
      </c>
      <c r="N1228" s="9" t="str">
        <f>AgencyPickList!E1228</f>
        <v>S</v>
      </c>
      <c r="O1228" s="9" t="str">
        <f t="shared" si="19"/>
        <v>SM305 : Salvation Army - Gloucester House</v>
      </c>
    </row>
    <row r="1229" spans="2:15" x14ac:dyDescent="0.35">
      <c r="B1229" s="10" t="e">
        <v>#N/A</v>
      </c>
      <c r="G1229"/>
      <c r="J1229" s="9" t="str">
        <f>AgencyPickList!A1229</f>
        <v>SO203</v>
      </c>
      <c r="K1229" s="9" t="str">
        <f>AgencyPickList!B1229</f>
        <v>Forward Trust - Clouds House</v>
      </c>
      <c r="L1229" s="9" t="str">
        <f>AgencyPickList!C1229</f>
        <v>H22B</v>
      </c>
      <c r="M1229" s="9" t="str">
        <f>AgencyPickList!D1229</f>
        <v>Kensington and Chelsea</v>
      </c>
      <c r="N1229" s="9" t="str">
        <f>AgencyPickList!E1229</f>
        <v>S</v>
      </c>
      <c r="O1229" s="9" t="str">
        <f t="shared" si="19"/>
        <v>SO203 : Forward Trust - Clouds House</v>
      </c>
    </row>
    <row r="1230" spans="2:15" x14ac:dyDescent="0.35">
      <c r="B1230" s="10" t="e">
        <v>#N/A</v>
      </c>
      <c r="G1230"/>
      <c r="J1230" s="9" t="str">
        <f>AgencyPickList!A1230</f>
        <v>U0515</v>
      </c>
      <c r="K1230" s="9" t="str">
        <f>AgencyPickList!B1230</f>
        <v>Phoenix Futures Sheffield Family Service</v>
      </c>
      <c r="L1230" s="9" t="str">
        <f>AgencyPickList!C1230</f>
        <v>H22B</v>
      </c>
      <c r="M1230" s="9" t="str">
        <f>AgencyPickList!D1230</f>
        <v>Kensington and Chelsea</v>
      </c>
      <c r="N1230" s="9" t="str">
        <f>AgencyPickList!E1230</f>
        <v>U</v>
      </c>
      <c r="O1230" s="9" t="str">
        <f t="shared" si="19"/>
        <v>U0515 : Phoenix Futures Sheffield Family Service</v>
      </c>
    </row>
    <row r="1231" spans="2:15" x14ac:dyDescent="0.35">
      <c r="B1231" s="10" t="e">
        <v>#N/A</v>
      </c>
      <c r="G1231"/>
      <c r="J1231" s="9" t="str">
        <f>AgencyPickList!A1231</f>
        <v>W0444</v>
      </c>
      <c r="K1231" s="9" t="str">
        <f>AgencyPickList!B1231</f>
        <v>Turning Point Smithfield Detox</v>
      </c>
      <c r="L1231" s="9" t="str">
        <f>AgencyPickList!C1231</f>
        <v>H22B</v>
      </c>
      <c r="M1231" s="9" t="str">
        <f>AgencyPickList!D1231</f>
        <v>Kensington and Chelsea</v>
      </c>
      <c r="N1231" s="9" t="str">
        <f>AgencyPickList!E1231</f>
        <v>W</v>
      </c>
      <c r="O1231" s="9" t="str">
        <f t="shared" si="19"/>
        <v>W0444 : Turning Point Smithfield Detox</v>
      </c>
    </row>
    <row r="1232" spans="2:15" x14ac:dyDescent="0.35">
      <c r="B1232" s="10" t="e">
        <v>#N/A</v>
      </c>
      <c r="G1232"/>
      <c r="J1232" s="9" t="str">
        <f>AgencyPickList!A1232</f>
        <v>L1275</v>
      </c>
      <c r="K1232" s="9" t="str">
        <f>AgencyPickList!B1232</f>
        <v>INSPIRE Sutton</v>
      </c>
      <c r="L1232" s="9" t="str">
        <f>AgencyPickList!C1232</f>
        <v>J13B</v>
      </c>
      <c r="M1232" s="9" t="str">
        <f>AgencyPickList!D1232</f>
        <v>Kent</v>
      </c>
      <c r="N1232" s="9" t="str">
        <f>AgencyPickList!E1232</f>
        <v>L</v>
      </c>
      <c r="O1232" s="9" t="str">
        <f t="shared" si="19"/>
        <v>L1275 : INSPIRE Sutton</v>
      </c>
    </row>
    <row r="1233" spans="2:15" x14ac:dyDescent="0.35">
      <c r="B1233" s="10" t="e">
        <v>#N/A</v>
      </c>
      <c r="G1233"/>
      <c r="J1233" s="9" t="str">
        <f>AgencyPickList!A1233</f>
        <v>L1292</v>
      </c>
      <c r="K1233" s="9" t="str">
        <f>AgencyPickList!B1233</f>
        <v>Addictions Recovery Community Hounslow (ARC Hounslow)</v>
      </c>
      <c r="L1233" s="9" t="str">
        <f>AgencyPickList!C1233</f>
        <v>J13B</v>
      </c>
      <c r="M1233" s="9" t="str">
        <f>AgencyPickList!D1233</f>
        <v>Kent</v>
      </c>
      <c r="N1233" s="9" t="str">
        <f>AgencyPickList!E1233</f>
        <v>L</v>
      </c>
      <c r="O1233" s="9" t="str">
        <f t="shared" si="19"/>
        <v>L1292 : Addictions Recovery Community Hounslow (ARC Hounslow)</v>
      </c>
    </row>
    <row r="1234" spans="2:15" x14ac:dyDescent="0.35">
      <c r="B1234" s="10" t="e">
        <v>#N/A</v>
      </c>
      <c r="G1234"/>
      <c r="J1234" s="9" t="str">
        <f>AgencyPickList!A1234</f>
        <v>L5046</v>
      </c>
      <c r="K1234" s="9" t="str">
        <f>AgencyPickList!B1234</f>
        <v>Mount Carmel (Rehab)</v>
      </c>
      <c r="L1234" s="9" t="str">
        <f>AgencyPickList!C1234</f>
        <v>J13B</v>
      </c>
      <c r="M1234" s="9" t="str">
        <f>AgencyPickList!D1234</f>
        <v>Kent</v>
      </c>
      <c r="N1234" s="9" t="str">
        <f>AgencyPickList!E1234</f>
        <v>L</v>
      </c>
      <c r="O1234" s="9" t="str">
        <f t="shared" si="19"/>
        <v>L5046 : Mount Carmel (Rehab)</v>
      </c>
    </row>
    <row r="1235" spans="2:15" x14ac:dyDescent="0.35">
      <c r="B1235" s="10" t="e">
        <v>#N/A</v>
      </c>
      <c r="G1235"/>
      <c r="J1235" s="9" t="str">
        <f>AgencyPickList!A1235</f>
        <v>M0309</v>
      </c>
      <c r="K1235" s="9" t="str">
        <f>AgencyPickList!B1235</f>
        <v>Cyngor Alcohol Information Service (CAIS)</v>
      </c>
      <c r="L1235" s="9" t="str">
        <f>AgencyPickList!C1235</f>
        <v>J13B</v>
      </c>
      <c r="M1235" s="9" t="str">
        <f>AgencyPickList!D1235</f>
        <v>Kent</v>
      </c>
      <c r="N1235" s="9" t="str">
        <f>AgencyPickList!E1235</f>
        <v>W</v>
      </c>
      <c r="O1235" s="9" t="str">
        <f t="shared" si="19"/>
        <v>M0309 : Cyngor Alcohol Information Service (CAIS)</v>
      </c>
    </row>
    <row r="1236" spans="2:15" x14ac:dyDescent="0.35">
      <c r="B1236" s="10" t="e">
        <v>#N/A</v>
      </c>
      <c r="G1236"/>
      <c r="J1236" s="9" t="str">
        <f>AgencyPickList!A1236</f>
        <v>M0357</v>
      </c>
      <c r="K1236" s="9" t="str">
        <f>AgencyPickList!B1236</f>
        <v>Parkland Place Lancashire</v>
      </c>
      <c r="L1236" s="9" t="str">
        <f>AgencyPickList!C1236</f>
        <v>J13B</v>
      </c>
      <c r="M1236" s="9" t="str">
        <f>AgencyPickList!D1236</f>
        <v>Kent</v>
      </c>
      <c r="N1236" s="9" t="str">
        <f>AgencyPickList!E1236</f>
        <v>W</v>
      </c>
      <c r="O1236" s="9" t="str">
        <f t="shared" si="19"/>
        <v>M0357 : Parkland Place Lancashire</v>
      </c>
    </row>
    <row r="1237" spans="2:15" x14ac:dyDescent="0.35">
      <c r="B1237" s="10" t="e">
        <v>#N/A</v>
      </c>
      <c r="G1237"/>
      <c r="J1237" s="9" t="str">
        <f>AgencyPickList!A1237</f>
        <v>N1014</v>
      </c>
      <c r="K1237" s="9" t="str">
        <f>AgencyPickList!B1237</f>
        <v>South Tyneside Substance Misuse Service (Humankind)</v>
      </c>
      <c r="L1237" s="9" t="str">
        <f>AgencyPickList!C1237</f>
        <v>J13B</v>
      </c>
      <c r="M1237" s="9" t="str">
        <f>AgencyPickList!D1237</f>
        <v>Kent</v>
      </c>
      <c r="N1237" s="9" t="str">
        <f>AgencyPickList!E1237</f>
        <v>N</v>
      </c>
      <c r="O1237" s="9" t="str">
        <f t="shared" si="19"/>
        <v>N1014 : South Tyneside Substance Misuse Service (Humankind)</v>
      </c>
    </row>
    <row r="1238" spans="2:15" x14ac:dyDescent="0.35">
      <c r="B1238" s="10" t="e">
        <v>#N/A</v>
      </c>
      <c r="G1238"/>
      <c r="J1238" s="9" t="str">
        <f>AgencyPickList!A1238</f>
        <v>P0034</v>
      </c>
      <c r="K1238" s="9" t="str">
        <f>AgencyPickList!B1238</f>
        <v>Yeldall Manor</v>
      </c>
      <c r="L1238" s="9" t="str">
        <f>AgencyPickList!C1238</f>
        <v>J13B</v>
      </c>
      <c r="M1238" s="9" t="str">
        <f>AgencyPickList!D1238</f>
        <v>Kent</v>
      </c>
      <c r="N1238" s="9" t="str">
        <f>AgencyPickList!E1238</f>
        <v>P</v>
      </c>
      <c r="O1238" s="9" t="str">
        <f t="shared" si="19"/>
        <v>P0034 : Yeldall Manor</v>
      </c>
    </row>
    <row r="1239" spans="2:15" x14ac:dyDescent="0.35">
      <c r="B1239" s="10" t="e">
        <v>#N/A</v>
      </c>
      <c r="G1239"/>
      <c r="J1239" s="9" t="str">
        <f>AgencyPickList!A1239</f>
        <v>P0523</v>
      </c>
      <c r="K1239" s="9" t="str">
        <f>AgencyPickList!B1239</f>
        <v>ANA</v>
      </c>
      <c r="L1239" s="9" t="str">
        <f>AgencyPickList!C1239</f>
        <v>J13B</v>
      </c>
      <c r="M1239" s="9" t="str">
        <f>AgencyPickList!D1239</f>
        <v>Kent</v>
      </c>
      <c r="N1239" s="9" t="str">
        <f>AgencyPickList!E1239</f>
        <v>P</v>
      </c>
      <c r="O1239" s="9" t="str">
        <f t="shared" si="19"/>
        <v>P0523 : ANA</v>
      </c>
    </row>
    <row r="1240" spans="2:15" x14ac:dyDescent="0.35">
      <c r="B1240" s="10" t="e">
        <v>#N/A</v>
      </c>
      <c r="G1240"/>
      <c r="J1240" s="9" t="str">
        <f>AgencyPickList!A1240</f>
        <v>P0611</v>
      </c>
      <c r="K1240" s="9" t="str">
        <f>AgencyPickList!B1240</f>
        <v>Bridge House</v>
      </c>
      <c r="L1240" s="9" t="str">
        <f>AgencyPickList!C1240</f>
        <v>J13B</v>
      </c>
      <c r="M1240" s="9" t="str">
        <f>AgencyPickList!D1240</f>
        <v>Kent</v>
      </c>
      <c r="N1240" s="9" t="str">
        <f>AgencyPickList!E1240</f>
        <v>P</v>
      </c>
      <c r="O1240" s="9" t="str">
        <f t="shared" si="19"/>
        <v>P0611 : Bridge House</v>
      </c>
    </row>
    <row r="1241" spans="2:15" x14ac:dyDescent="0.35">
      <c r="B1241" s="10" t="e">
        <v>#N/A</v>
      </c>
      <c r="G1241"/>
      <c r="J1241" s="9" t="str">
        <f>AgencyPickList!A1241</f>
        <v>P0835</v>
      </c>
      <c r="K1241" s="9" t="str">
        <f>AgencyPickList!B1241</f>
        <v>Kenward Residential</v>
      </c>
      <c r="L1241" s="9" t="str">
        <f>AgencyPickList!C1241</f>
        <v>J13B</v>
      </c>
      <c r="M1241" s="9" t="str">
        <f>AgencyPickList!D1241</f>
        <v>Kent</v>
      </c>
      <c r="N1241" s="9" t="str">
        <f>AgencyPickList!E1241</f>
        <v>P</v>
      </c>
      <c r="O1241" s="9" t="str">
        <f t="shared" si="19"/>
        <v>P0835 : Kenward Residential</v>
      </c>
    </row>
    <row r="1242" spans="2:15" x14ac:dyDescent="0.35">
      <c r="B1242" s="10" t="e">
        <v>#N/A</v>
      </c>
      <c r="G1242"/>
      <c r="J1242" s="9" t="str">
        <f>AgencyPickList!A1242</f>
        <v>P1024</v>
      </c>
      <c r="K1242" s="9" t="str">
        <f>AgencyPickList!B1242</f>
        <v>CGL West Kent Adults</v>
      </c>
      <c r="L1242" s="9" t="str">
        <f>AgencyPickList!C1242</f>
        <v>J13B</v>
      </c>
      <c r="M1242" s="9" t="str">
        <f>AgencyPickList!D1242</f>
        <v>Kent</v>
      </c>
      <c r="N1242" s="9" t="str">
        <f>AgencyPickList!E1242</f>
        <v>P</v>
      </c>
      <c r="O1242" s="9" t="str">
        <f t="shared" si="19"/>
        <v>P1024 : CGL West Kent Adults</v>
      </c>
    </row>
    <row r="1243" spans="2:15" x14ac:dyDescent="0.35">
      <c r="B1243" s="10" t="e">
        <v>#N/A</v>
      </c>
      <c r="G1243"/>
      <c r="J1243" s="9" t="str">
        <f>AgencyPickList!A1243</f>
        <v>P1054</v>
      </c>
      <c r="K1243" s="9" t="str">
        <f>AgencyPickList!B1243</f>
        <v>CGL East Sussex DARS</v>
      </c>
      <c r="L1243" s="9" t="str">
        <f>AgencyPickList!C1243</f>
        <v>J13B</v>
      </c>
      <c r="M1243" s="9" t="str">
        <f>AgencyPickList!D1243</f>
        <v>Kent</v>
      </c>
      <c r="N1243" s="9" t="str">
        <f>AgencyPickList!E1243</f>
        <v>P</v>
      </c>
      <c r="O1243" s="9" t="str">
        <f t="shared" si="19"/>
        <v>P1054 : CGL East Sussex DARS</v>
      </c>
    </row>
    <row r="1244" spans="2:15" x14ac:dyDescent="0.35">
      <c r="B1244" s="10" t="e">
        <v>#N/A</v>
      </c>
      <c r="G1244"/>
      <c r="J1244" s="9" t="str">
        <f>AgencyPickList!A1244</f>
        <v>P1060</v>
      </c>
      <c r="K1244" s="9" t="str">
        <f>AgencyPickList!B1244</f>
        <v>Turning Point MARS</v>
      </c>
      <c r="L1244" s="9" t="str">
        <f>AgencyPickList!C1244</f>
        <v>J13B</v>
      </c>
      <c r="M1244" s="9" t="str">
        <f>AgencyPickList!D1244</f>
        <v>Kent</v>
      </c>
      <c r="N1244" s="9" t="str">
        <f>AgencyPickList!E1244</f>
        <v>P</v>
      </c>
      <c r="O1244" s="9" t="str">
        <f t="shared" si="19"/>
        <v>P1060 : Turning Point MARS</v>
      </c>
    </row>
    <row r="1245" spans="2:15" x14ac:dyDescent="0.35">
      <c r="B1245" s="10" t="e">
        <v>#N/A</v>
      </c>
      <c r="G1245"/>
      <c r="J1245" s="9" t="str">
        <f>AgencyPickList!A1245</f>
        <v>P1062</v>
      </c>
      <c r="K1245" s="9" t="str">
        <f>AgencyPickList!B1245</f>
        <v>We Are With You - Kent YP</v>
      </c>
      <c r="L1245" s="9" t="str">
        <f>AgencyPickList!C1245</f>
        <v>J13B</v>
      </c>
      <c r="M1245" s="9" t="str">
        <f>AgencyPickList!D1245</f>
        <v>Kent</v>
      </c>
      <c r="N1245" s="9" t="str">
        <f>AgencyPickList!E1245</f>
        <v>P</v>
      </c>
      <c r="O1245" s="9" t="str">
        <f t="shared" si="19"/>
        <v>P1062 : We Are With You - Kent YP</v>
      </c>
    </row>
    <row r="1246" spans="2:15" x14ac:dyDescent="0.35">
      <c r="B1246" s="10" t="e">
        <v>#N/A</v>
      </c>
      <c r="G1246"/>
      <c r="J1246" s="9" t="str">
        <f>AgencyPickList!A1246</f>
        <v>P1089</v>
      </c>
      <c r="K1246" s="9" t="str">
        <f>AgencyPickList!B1246</f>
        <v>I-Access North West Surrey</v>
      </c>
      <c r="L1246" s="9" t="str">
        <f>AgencyPickList!C1246</f>
        <v>J13B</v>
      </c>
      <c r="M1246" s="9" t="str">
        <f>AgencyPickList!D1246</f>
        <v>Kent</v>
      </c>
      <c r="N1246" s="9" t="str">
        <f>AgencyPickList!E1246</f>
        <v>P</v>
      </c>
      <c r="O1246" s="9" t="str">
        <f t="shared" si="19"/>
        <v>P1089 : I-Access North West Surrey</v>
      </c>
    </row>
    <row r="1247" spans="2:15" x14ac:dyDescent="0.35">
      <c r="B1247" s="10" t="e">
        <v>#N/A</v>
      </c>
      <c r="G1247"/>
      <c r="J1247" s="9" t="str">
        <f>AgencyPickList!A1247</f>
        <v>P1098</v>
      </c>
      <c r="K1247" s="9" t="str">
        <f>AgencyPickList!B1247</f>
        <v>Cranstoun RBWM</v>
      </c>
      <c r="L1247" s="9" t="str">
        <f>AgencyPickList!C1247</f>
        <v>J13B</v>
      </c>
      <c r="M1247" s="9" t="str">
        <f>AgencyPickList!D1247</f>
        <v>Kent</v>
      </c>
      <c r="N1247" s="9" t="str">
        <f>AgencyPickList!E1247</f>
        <v>P</v>
      </c>
      <c r="O1247" s="9" t="str">
        <f t="shared" si="19"/>
        <v>P1098 : Cranstoun RBWM</v>
      </c>
    </row>
    <row r="1248" spans="2:15" x14ac:dyDescent="0.35">
      <c r="B1248" s="10" t="e">
        <v>#N/A</v>
      </c>
      <c r="G1248"/>
      <c r="J1248" s="9" t="str">
        <f>AgencyPickList!A1248</f>
        <v>P1101</v>
      </c>
      <c r="K1248" s="9" t="str">
        <f>AgencyPickList!B1248</f>
        <v>East Kent Community Drug &amp; Alcohol Services</v>
      </c>
      <c r="L1248" s="9" t="str">
        <f>AgencyPickList!C1248</f>
        <v>J13B</v>
      </c>
      <c r="M1248" s="9" t="str">
        <f>AgencyPickList!D1248</f>
        <v>Kent</v>
      </c>
      <c r="N1248" s="9" t="str">
        <f>AgencyPickList!E1248</f>
        <v>P</v>
      </c>
      <c r="O1248" s="9" t="str">
        <f t="shared" si="19"/>
        <v>P1101 : East Kent Community Drug &amp; Alcohol Services</v>
      </c>
    </row>
    <row r="1249" spans="2:15" x14ac:dyDescent="0.35">
      <c r="B1249" s="10" t="e">
        <v>#N/A</v>
      </c>
      <c r="G1249"/>
      <c r="J1249" s="9" t="str">
        <f>AgencyPickList!A1249</f>
        <v>P1105</v>
      </c>
      <c r="K1249" s="9" t="str">
        <f>AgencyPickList!B1249</f>
        <v>East Kent Residential Recovery Service</v>
      </c>
      <c r="L1249" s="9" t="str">
        <f>AgencyPickList!C1249</f>
        <v>J13B</v>
      </c>
      <c r="M1249" s="9" t="str">
        <f>AgencyPickList!D1249</f>
        <v>Kent</v>
      </c>
      <c r="N1249" s="9" t="str">
        <f>AgencyPickList!E1249</f>
        <v>P</v>
      </c>
      <c r="O1249" s="9" t="str">
        <f t="shared" si="19"/>
        <v>P1105 : East Kent Residential Recovery Service</v>
      </c>
    </row>
    <row r="1250" spans="2:15" x14ac:dyDescent="0.35">
      <c r="B1250" s="10" t="e">
        <v>#N/A</v>
      </c>
      <c r="G1250"/>
      <c r="J1250" s="9" t="str">
        <f>AgencyPickList!A1250</f>
        <v>P1118</v>
      </c>
      <c r="K1250" s="9" t="str">
        <f>AgencyPickList!B1250</f>
        <v>Inclusion IPD</v>
      </c>
      <c r="L1250" s="9" t="str">
        <f>AgencyPickList!C1250</f>
        <v>J13B</v>
      </c>
      <c r="M1250" s="9" t="str">
        <f>AgencyPickList!D1250</f>
        <v>Kent</v>
      </c>
      <c r="N1250" s="9" t="str">
        <f>AgencyPickList!E1250</f>
        <v>P</v>
      </c>
      <c r="O1250" s="9" t="str">
        <f t="shared" si="19"/>
        <v>P1118 : Inclusion IPD</v>
      </c>
    </row>
    <row r="1251" spans="2:15" x14ac:dyDescent="0.35">
      <c r="B1251" s="10" t="e">
        <v>#N/A</v>
      </c>
      <c r="G1251"/>
      <c r="J1251" s="9" t="str">
        <f>AgencyPickList!A1251</f>
        <v>P1122</v>
      </c>
      <c r="K1251" s="9" t="str">
        <f>AgencyPickList!B1251</f>
        <v>The Forward Trust Medway Adults</v>
      </c>
      <c r="L1251" s="9" t="str">
        <f>AgencyPickList!C1251</f>
        <v>J13B</v>
      </c>
      <c r="M1251" s="9" t="str">
        <f>AgencyPickList!D1251</f>
        <v>Kent</v>
      </c>
      <c r="N1251" s="9" t="str">
        <f>AgencyPickList!E1251</f>
        <v>P</v>
      </c>
      <c r="O1251" s="9" t="str">
        <f t="shared" si="19"/>
        <v>P1122 : The Forward Trust Medway Adults</v>
      </c>
    </row>
    <row r="1252" spans="2:15" x14ac:dyDescent="0.35">
      <c r="B1252" s="10" t="e">
        <v>#N/A</v>
      </c>
      <c r="G1252"/>
      <c r="J1252" s="9" t="str">
        <f>AgencyPickList!A1252</f>
        <v>Q1647</v>
      </c>
      <c r="K1252" s="9" t="str">
        <f>AgencyPickList!B1252</f>
        <v>Via - Passmores House</v>
      </c>
      <c r="L1252" s="9" t="str">
        <f>AgencyPickList!C1252</f>
        <v>J13B</v>
      </c>
      <c r="M1252" s="9" t="str">
        <f>AgencyPickList!D1252</f>
        <v>Kent</v>
      </c>
      <c r="N1252" s="9" t="str">
        <f>AgencyPickList!E1252</f>
        <v>Q</v>
      </c>
      <c r="O1252" s="9" t="str">
        <f t="shared" si="19"/>
        <v>Q1647 : Via - Passmores House</v>
      </c>
    </row>
    <row r="1253" spans="2:15" x14ac:dyDescent="0.35">
      <c r="B1253" s="10" t="e">
        <v>#N/A</v>
      </c>
      <c r="G1253"/>
      <c r="J1253" s="9" t="str">
        <f>AgencyPickList!A1253</f>
        <v>Q1747</v>
      </c>
      <c r="K1253" s="9" t="str">
        <f>AgencyPickList!B1253</f>
        <v>Inclusion Visions</v>
      </c>
      <c r="L1253" s="9" t="str">
        <f>AgencyPickList!C1253</f>
        <v>J13B</v>
      </c>
      <c r="M1253" s="9" t="str">
        <f>AgencyPickList!D1253</f>
        <v>Kent</v>
      </c>
      <c r="N1253" s="9" t="str">
        <f>AgencyPickList!E1253</f>
        <v>Q</v>
      </c>
      <c r="O1253" s="9" t="str">
        <f t="shared" si="19"/>
        <v>Q1747 : Inclusion Visions</v>
      </c>
    </row>
    <row r="1254" spans="2:15" x14ac:dyDescent="0.35">
      <c r="B1254" s="10" t="e">
        <v>#N/A</v>
      </c>
      <c r="G1254"/>
      <c r="J1254" s="9" t="str">
        <f>AgencyPickList!A1254</f>
        <v>Q1760</v>
      </c>
      <c r="K1254" s="9" t="str">
        <f>AgencyPickList!B1254</f>
        <v>The Forward Trust (Southend Adult)</v>
      </c>
      <c r="L1254" s="9" t="str">
        <f>AgencyPickList!C1254</f>
        <v>J13B</v>
      </c>
      <c r="M1254" s="9" t="str">
        <f>AgencyPickList!D1254</f>
        <v>Kent</v>
      </c>
      <c r="N1254" s="9" t="str">
        <f>AgencyPickList!E1254</f>
        <v>Q</v>
      </c>
      <c r="O1254" s="9" t="str">
        <f t="shared" si="19"/>
        <v>Q1760 : The Forward Trust (Southend Adult)</v>
      </c>
    </row>
    <row r="1255" spans="2:15" x14ac:dyDescent="0.35">
      <c r="B1255" s="10" t="e">
        <v>#N/A</v>
      </c>
      <c r="G1255"/>
      <c r="J1255" s="9" t="str">
        <f>AgencyPickList!A1255</f>
        <v>R0472</v>
      </c>
      <c r="K1255" s="9" t="str">
        <f>AgencyPickList!B1255</f>
        <v>Livingstone House</v>
      </c>
      <c r="L1255" s="9" t="str">
        <f>AgencyPickList!C1255</f>
        <v>J13B</v>
      </c>
      <c r="M1255" s="9" t="str">
        <f>AgencyPickList!D1255</f>
        <v>Kent</v>
      </c>
      <c r="N1255" s="9" t="str">
        <f>AgencyPickList!E1255</f>
        <v>R</v>
      </c>
      <c r="O1255" s="9" t="str">
        <f t="shared" si="19"/>
        <v>R0472 : Livingstone House</v>
      </c>
    </row>
    <row r="1256" spans="2:15" x14ac:dyDescent="0.35">
      <c r="B1256" s="10" t="e">
        <v>#N/A</v>
      </c>
      <c r="G1256"/>
      <c r="J1256" s="9" t="str">
        <f>AgencyPickList!A1256</f>
        <v>R0507</v>
      </c>
      <c r="K1256" s="9" t="str">
        <f>AgencyPickList!B1256</f>
        <v>Inclusion Telford Adult Service (Telford STARS)</v>
      </c>
      <c r="L1256" s="9" t="str">
        <f>AgencyPickList!C1256</f>
        <v>J13B</v>
      </c>
      <c r="M1256" s="9" t="str">
        <f>AgencyPickList!D1256</f>
        <v>Kent</v>
      </c>
      <c r="N1256" s="9" t="str">
        <f>AgencyPickList!E1256</f>
        <v>R</v>
      </c>
      <c r="O1256" s="9" t="str">
        <f t="shared" si="19"/>
        <v>R0507 : Inclusion Telford Adult Service (Telford STARS)</v>
      </c>
    </row>
    <row r="1257" spans="2:15" x14ac:dyDescent="0.35">
      <c r="B1257" s="10" t="e">
        <v>#N/A</v>
      </c>
      <c r="G1257"/>
      <c r="J1257" s="9" t="str">
        <f>AgencyPickList!A1257</f>
        <v>SD303</v>
      </c>
      <c r="K1257" s="9" t="str">
        <f>AgencyPickList!B1257</f>
        <v>BOSENCE FARM COMMUNITY LTD</v>
      </c>
      <c r="L1257" s="9" t="str">
        <f>AgencyPickList!C1257</f>
        <v>J13B</v>
      </c>
      <c r="M1257" s="9" t="str">
        <f>AgencyPickList!D1257</f>
        <v>Kent</v>
      </c>
      <c r="N1257" s="9" t="str">
        <f>AgencyPickList!E1257</f>
        <v>S</v>
      </c>
      <c r="O1257" s="9" t="str">
        <f t="shared" si="19"/>
        <v>SD303 : BOSENCE FARM COMMUNITY LTD</v>
      </c>
    </row>
    <row r="1258" spans="2:15" x14ac:dyDescent="0.35">
      <c r="B1258" s="10" t="e">
        <v>#N/A</v>
      </c>
      <c r="G1258"/>
      <c r="J1258" s="9" t="str">
        <f>AgencyPickList!A1258</f>
        <v>SL205</v>
      </c>
      <c r="K1258" s="9" t="str">
        <f>AgencyPickList!B1258</f>
        <v>PostScript360</v>
      </c>
      <c r="L1258" s="9" t="str">
        <f>AgencyPickList!C1258</f>
        <v>J13B</v>
      </c>
      <c r="M1258" s="9" t="str">
        <f>AgencyPickList!D1258</f>
        <v>Kent</v>
      </c>
      <c r="N1258" s="9" t="str">
        <f>AgencyPickList!E1258</f>
        <v>S</v>
      </c>
      <c r="O1258" s="9" t="str">
        <f t="shared" si="19"/>
        <v>SL205 : PostScript360</v>
      </c>
    </row>
    <row r="1259" spans="2:15" x14ac:dyDescent="0.35">
      <c r="B1259" s="10" t="e">
        <v>#N/A</v>
      </c>
      <c r="G1259"/>
      <c r="J1259" s="9" t="str">
        <f>AgencyPickList!A1259</f>
        <v>SO203</v>
      </c>
      <c r="K1259" s="9" t="str">
        <f>AgencyPickList!B1259</f>
        <v>Forward Trust - Clouds House</v>
      </c>
      <c r="L1259" s="9" t="str">
        <f>AgencyPickList!C1259</f>
        <v>J13B</v>
      </c>
      <c r="M1259" s="9" t="str">
        <f>AgencyPickList!D1259</f>
        <v>Kent</v>
      </c>
      <c r="N1259" s="9" t="str">
        <f>AgencyPickList!E1259</f>
        <v>S</v>
      </c>
      <c r="O1259" s="9" t="str">
        <f t="shared" si="19"/>
        <v>SO203 : Forward Trust - Clouds House</v>
      </c>
    </row>
    <row r="1260" spans="2:15" x14ac:dyDescent="0.35">
      <c r="B1260" s="10" t="e">
        <v>#N/A</v>
      </c>
      <c r="G1260"/>
      <c r="J1260" s="9" t="str">
        <f>AgencyPickList!A1260</f>
        <v>T1175</v>
      </c>
      <c r="K1260" s="9" t="str">
        <f>AgencyPickList!B1260</f>
        <v>Derby City Prescribing Service</v>
      </c>
      <c r="L1260" s="9" t="str">
        <f>AgencyPickList!C1260</f>
        <v>J13B</v>
      </c>
      <c r="M1260" s="9" t="str">
        <f>AgencyPickList!D1260</f>
        <v>Kent</v>
      </c>
      <c r="N1260" s="9" t="str">
        <f>AgencyPickList!E1260</f>
        <v>T</v>
      </c>
      <c r="O1260" s="9" t="str">
        <f t="shared" si="19"/>
        <v>T1175 : Derby City Prescribing Service</v>
      </c>
    </row>
    <row r="1261" spans="2:15" x14ac:dyDescent="0.35">
      <c r="B1261" s="10" t="e">
        <v>#N/A</v>
      </c>
      <c r="G1261"/>
      <c r="J1261" s="9" t="str">
        <f>AgencyPickList!A1261</f>
        <v>T1208</v>
      </c>
      <c r="K1261" s="9" t="str">
        <f>AgencyPickList!B1261</f>
        <v>Nottingham Recovery Network</v>
      </c>
      <c r="L1261" s="9" t="str">
        <f>AgencyPickList!C1261</f>
        <v>J13B</v>
      </c>
      <c r="M1261" s="9" t="str">
        <f>AgencyPickList!D1261</f>
        <v>Kent</v>
      </c>
      <c r="N1261" s="9" t="str">
        <f>AgencyPickList!E1261</f>
        <v>T</v>
      </c>
      <c r="O1261" s="9" t="str">
        <f t="shared" si="19"/>
        <v>T1208 : Nottingham Recovery Network</v>
      </c>
    </row>
    <row r="1262" spans="2:15" x14ac:dyDescent="0.35">
      <c r="B1262" s="10" t="e">
        <v>#N/A</v>
      </c>
      <c r="G1262"/>
      <c r="J1262" s="9" t="str">
        <f>AgencyPickList!A1262</f>
        <v>T1224</v>
      </c>
      <c r="K1262" s="9" t="str">
        <f>AgencyPickList!B1262</f>
        <v>New Oakwood Lodge - Derby Rehab (Phoenix Futures)</v>
      </c>
      <c r="L1262" s="9" t="str">
        <f>AgencyPickList!C1262</f>
        <v>J13B</v>
      </c>
      <c r="M1262" s="9" t="str">
        <f>AgencyPickList!D1262</f>
        <v>Kent</v>
      </c>
      <c r="N1262" s="9" t="str">
        <f>AgencyPickList!E1262</f>
        <v>T</v>
      </c>
      <c r="O1262" s="9" t="str">
        <f t="shared" si="19"/>
        <v>T1224 : New Oakwood Lodge - Derby Rehab (Phoenix Futures)</v>
      </c>
    </row>
    <row r="1263" spans="2:15" x14ac:dyDescent="0.35">
      <c r="B1263" s="10" t="e">
        <v>#N/A</v>
      </c>
      <c r="G1263"/>
      <c r="J1263" s="9" t="str">
        <f>AgencyPickList!A1263</f>
        <v>U0321</v>
      </c>
      <c r="K1263" s="9" t="str">
        <f>AgencyPickList!B1263</f>
        <v>Forward Trust The Bridges Hull</v>
      </c>
      <c r="L1263" s="9" t="str">
        <f>AgencyPickList!C1263</f>
        <v>J13B</v>
      </c>
      <c r="M1263" s="9" t="str">
        <f>AgencyPickList!D1263</f>
        <v>Kent</v>
      </c>
      <c r="N1263" s="9" t="str">
        <f>AgencyPickList!E1263</f>
        <v>U</v>
      </c>
      <c r="O1263" s="9" t="str">
        <f t="shared" si="19"/>
        <v>U0321 : Forward Trust The Bridges Hull</v>
      </c>
    </row>
    <row r="1264" spans="2:15" x14ac:dyDescent="0.35">
      <c r="B1264" s="10" t="e">
        <v>#N/A</v>
      </c>
      <c r="G1264"/>
      <c r="J1264" s="9" t="str">
        <f>AgencyPickList!A1264</f>
        <v>U0489</v>
      </c>
      <c r="K1264" s="9" t="str">
        <f>AgencyPickList!B1264</f>
        <v>Forward Leeds Adult (Humankind)</v>
      </c>
      <c r="L1264" s="9" t="str">
        <f>AgencyPickList!C1264</f>
        <v>J13B</v>
      </c>
      <c r="M1264" s="9" t="str">
        <f>AgencyPickList!D1264</f>
        <v>Kent</v>
      </c>
      <c r="N1264" s="9" t="str">
        <f>AgencyPickList!E1264</f>
        <v>U</v>
      </c>
      <c r="O1264" s="9" t="str">
        <f t="shared" si="19"/>
        <v>U0489 : Forward Leeds Adult (Humankind)</v>
      </c>
    </row>
    <row r="1265" spans="2:15" x14ac:dyDescent="0.35">
      <c r="B1265" s="10" t="e">
        <v>#N/A</v>
      </c>
      <c r="G1265"/>
      <c r="J1265" s="9" t="str">
        <f>AgencyPickList!A1265</f>
        <v>U0509</v>
      </c>
      <c r="K1265" s="9" t="str">
        <f>AgencyPickList!B1265</f>
        <v>Doncaster Drugs Service - CDT</v>
      </c>
      <c r="L1265" s="9" t="str">
        <f>AgencyPickList!C1265</f>
        <v>J13B</v>
      </c>
      <c r="M1265" s="9" t="str">
        <f>AgencyPickList!D1265</f>
        <v>Kent</v>
      </c>
      <c r="N1265" s="9" t="str">
        <f>AgencyPickList!E1265</f>
        <v>U</v>
      </c>
      <c r="O1265" s="9" t="str">
        <f t="shared" si="19"/>
        <v>U0509 : Doncaster Drugs Service - CDT</v>
      </c>
    </row>
    <row r="1266" spans="2:15" x14ac:dyDescent="0.35">
      <c r="B1266" s="10" t="e">
        <v>#N/A</v>
      </c>
      <c r="G1266"/>
      <c r="J1266" s="9" t="str">
        <f>AgencyPickList!A1266</f>
        <v>U0654</v>
      </c>
      <c r="K1266" s="9" t="str">
        <f>AgencyPickList!B1266</f>
        <v>New Vision Bradford Adult (Humankind)</v>
      </c>
      <c r="L1266" s="9" t="str">
        <f>AgencyPickList!C1266</f>
        <v>J13B</v>
      </c>
      <c r="M1266" s="9" t="str">
        <f>AgencyPickList!D1266</f>
        <v>Kent</v>
      </c>
      <c r="N1266" s="9" t="str">
        <f>AgencyPickList!E1266</f>
        <v>U</v>
      </c>
      <c r="O1266" s="9" t="str">
        <f t="shared" si="19"/>
        <v>U0654 : New Vision Bradford Adult (Humankind)</v>
      </c>
    </row>
    <row r="1267" spans="2:15" x14ac:dyDescent="0.35">
      <c r="B1267" s="10" t="e">
        <v>#N/A</v>
      </c>
      <c r="G1267"/>
      <c r="J1267" s="9" t="str">
        <f>AgencyPickList!A1267</f>
        <v>M0037</v>
      </c>
      <c r="K1267" s="9" t="str">
        <f>AgencyPickList!B1267</f>
        <v>Phoenix Futures Wirral Adult Services</v>
      </c>
      <c r="L1267" s="9" t="str">
        <f>AgencyPickList!C1267</f>
        <v>D01B</v>
      </c>
      <c r="M1267" s="9" t="str">
        <f>AgencyPickList!D1267</f>
        <v>Kingston upon Hull</v>
      </c>
      <c r="N1267" s="9" t="str">
        <f>AgencyPickList!E1267</f>
        <v>W</v>
      </c>
      <c r="O1267" s="9" t="str">
        <f t="shared" si="19"/>
        <v>M0037 : Phoenix Futures Wirral Adult Services</v>
      </c>
    </row>
    <row r="1268" spans="2:15" x14ac:dyDescent="0.35">
      <c r="B1268" s="10" t="e">
        <v>#N/A</v>
      </c>
      <c r="G1268"/>
      <c r="J1268" s="9" t="str">
        <f>AgencyPickList!A1268</f>
        <v>M0189</v>
      </c>
      <c r="K1268" s="9" t="str">
        <f>AgencyPickList!B1268</f>
        <v>OASIS Recovery Communities Runcorn</v>
      </c>
      <c r="L1268" s="9" t="str">
        <f>AgencyPickList!C1268</f>
        <v>D01B</v>
      </c>
      <c r="M1268" s="9" t="str">
        <f>AgencyPickList!D1268</f>
        <v>Kingston upon Hull</v>
      </c>
      <c r="N1268" s="9" t="str">
        <f>AgencyPickList!E1268</f>
        <v>W</v>
      </c>
      <c r="O1268" s="9" t="str">
        <f t="shared" si="19"/>
        <v>M0189 : OASIS Recovery Communities Runcorn</v>
      </c>
    </row>
    <row r="1269" spans="2:15" x14ac:dyDescent="0.35">
      <c r="B1269" s="10" t="e">
        <v>#N/A</v>
      </c>
      <c r="G1269"/>
      <c r="J1269" s="9" t="str">
        <f>AgencyPickList!A1269</f>
        <v>M0243</v>
      </c>
      <c r="K1269" s="9" t="str">
        <f>AgencyPickList!B1269</f>
        <v>GMMH The Chapman-Barker Unit</v>
      </c>
      <c r="L1269" s="9" t="str">
        <f>AgencyPickList!C1269</f>
        <v>D01B</v>
      </c>
      <c r="M1269" s="9" t="str">
        <f>AgencyPickList!D1269</f>
        <v>Kingston upon Hull</v>
      </c>
      <c r="N1269" s="9" t="str">
        <f>AgencyPickList!E1269</f>
        <v>W</v>
      </c>
      <c r="O1269" s="9" t="str">
        <f t="shared" si="19"/>
        <v>M0243 : GMMH The Chapman-Barker Unit</v>
      </c>
    </row>
    <row r="1270" spans="2:15" x14ac:dyDescent="0.35">
      <c r="B1270" s="10" t="e">
        <v>#N/A</v>
      </c>
      <c r="G1270"/>
      <c r="J1270" s="9" t="str">
        <f>AgencyPickList!A1270</f>
        <v>M0338</v>
      </c>
      <c r="K1270" s="9" t="str">
        <f>AgencyPickList!B1270</f>
        <v>Salus Withnell Hall</v>
      </c>
      <c r="L1270" s="9" t="str">
        <f>AgencyPickList!C1270</f>
        <v>D01B</v>
      </c>
      <c r="M1270" s="9" t="str">
        <f>AgencyPickList!D1270</f>
        <v>Kingston upon Hull</v>
      </c>
      <c r="N1270" s="9" t="str">
        <f>AgencyPickList!E1270</f>
        <v>W</v>
      </c>
      <c r="O1270" s="9" t="str">
        <f t="shared" si="19"/>
        <v>M0338 : Salus Withnell Hall</v>
      </c>
    </row>
    <row r="1271" spans="2:15" x14ac:dyDescent="0.35">
      <c r="B1271" s="10" t="e">
        <v>#N/A</v>
      </c>
      <c r="G1271"/>
      <c r="J1271" s="9" t="str">
        <f>AgencyPickList!A1271</f>
        <v>M0357</v>
      </c>
      <c r="K1271" s="9" t="str">
        <f>AgencyPickList!B1271</f>
        <v>Parkland Place Lancashire</v>
      </c>
      <c r="L1271" s="9" t="str">
        <f>AgencyPickList!C1271</f>
        <v>D01B</v>
      </c>
      <c r="M1271" s="9" t="str">
        <f>AgencyPickList!D1271</f>
        <v>Kingston upon Hull</v>
      </c>
      <c r="N1271" s="9" t="str">
        <f>AgencyPickList!E1271</f>
        <v>W</v>
      </c>
      <c r="O1271" s="9" t="str">
        <f t="shared" si="19"/>
        <v>M0357 : Parkland Place Lancashire</v>
      </c>
    </row>
    <row r="1272" spans="2:15" x14ac:dyDescent="0.35">
      <c r="B1272" s="10" t="e">
        <v>#N/A</v>
      </c>
      <c r="G1272"/>
      <c r="J1272" s="9" t="str">
        <f>AgencyPickList!A1272</f>
        <v>N1014</v>
      </c>
      <c r="K1272" s="9" t="str">
        <f>AgencyPickList!B1272</f>
        <v>South Tyneside Substance Misuse Service (Humankind)</v>
      </c>
      <c r="L1272" s="9" t="str">
        <f>AgencyPickList!C1272</f>
        <v>D01B</v>
      </c>
      <c r="M1272" s="9" t="str">
        <f>AgencyPickList!D1272</f>
        <v>Kingston upon Hull</v>
      </c>
      <c r="N1272" s="9" t="str">
        <f>AgencyPickList!E1272</f>
        <v>N</v>
      </c>
      <c r="O1272" s="9" t="str">
        <f t="shared" si="19"/>
        <v>N1014 : South Tyneside Substance Misuse Service (Humankind)</v>
      </c>
    </row>
    <row r="1273" spans="2:15" x14ac:dyDescent="0.35">
      <c r="B1273" s="10" t="e">
        <v>#N/A</v>
      </c>
      <c r="G1273"/>
      <c r="J1273" s="9" t="str">
        <f>AgencyPickList!A1273</f>
        <v>N1032</v>
      </c>
      <c r="K1273" s="9" t="str">
        <f>AgencyPickList!B1273</f>
        <v>START Hartlepool Adult</v>
      </c>
      <c r="L1273" s="9" t="str">
        <f>AgencyPickList!C1273</f>
        <v>D01B</v>
      </c>
      <c r="M1273" s="9" t="str">
        <f>AgencyPickList!D1273</f>
        <v>Kingston upon Hull</v>
      </c>
      <c r="N1273" s="9" t="str">
        <f>AgencyPickList!E1273</f>
        <v>N</v>
      </c>
      <c r="O1273" s="9" t="str">
        <f t="shared" si="19"/>
        <v>N1032 : START Hartlepool Adult</v>
      </c>
    </row>
    <row r="1274" spans="2:15" x14ac:dyDescent="0.35">
      <c r="B1274" s="10" t="e">
        <v>#N/A</v>
      </c>
      <c r="G1274"/>
      <c r="J1274" s="9" t="str">
        <f>AgencyPickList!A1274</f>
        <v>R0516</v>
      </c>
      <c r="K1274" s="9" t="str">
        <f>AgencyPickList!B1274</f>
        <v>With You at Stoke-on-Trent Adult</v>
      </c>
      <c r="L1274" s="9" t="str">
        <f>AgencyPickList!C1274</f>
        <v>D01B</v>
      </c>
      <c r="M1274" s="9" t="str">
        <f>AgencyPickList!D1274</f>
        <v>Kingston upon Hull</v>
      </c>
      <c r="N1274" s="9" t="str">
        <f>AgencyPickList!E1274</f>
        <v>R</v>
      </c>
      <c r="O1274" s="9" t="str">
        <f t="shared" si="19"/>
        <v>R0516 : With You at Stoke-on-Trent Adult</v>
      </c>
    </row>
    <row r="1275" spans="2:15" x14ac:dyDescent="0.35">
      <c r="B1275" s="10" t="e">
        <v>#N/A</v>
      </c>
      <c r="G1275"/>
      <c r="J1275" s="9" t="str">
        <f>AgencyPickList!A1275</f>
        <v>SG309</v>
      </c>
      <c r="K1275" s="9" t="str">
        <f>AgencyPickList!B1275</f>
        <v>THE NELSON TRUST</v>
      </c>
      <c r="L1275" s="9" t="str">
        <f>AgencyPickList!C1275</f>
        <v>D01B</v>
      </c>
      <c r="M1275" s="9" t="str">
        <f>AgencyPickList!D1275</f>
        <v>Kingston upon Hull</v>
      </c>
      <c r="N1275" s="9" t="str">
        <f>AgencyPickList!E1275</f>
        <v>S</v>
      </c>
      <c r="O1275" s="9" t="str">
        <f t="shared" si="19"/>
        <v>SG309 : THE NELSON TRUST</v>
      </c>
    </row>
    <row r="1276" spans="2:15" x14ac:dyDescent="0.35">
      <c r="B1276" s="10" t="e">
        <v>#N/A</v>
      </c>
      <c r="G1276"/>
      <c r="J1276" s="9" t="str">
        <f>AgencyPickList!A1276</f>
        <v>U0321</v>
      </c>
      <c r="K1276" s="9" t="str">
        <f>AgencyPickList!B1276</f>
        <v>Forward Trust The Bridges Hull</v>
      </c>
      <c r="L1276" s="9" t="str">
        <f>AgencyPickList!C1276</f>
        <v>D01B</v>
      </c>
      <c r="M1276" s="9" t="str">
        <f>AgencyPickList!D1276</f>
        <v>Kingston upon Hull</v>
      </c>
      <c r="N1276" s="9" t="str">
        <f>AgencyPickList!E1276</f>
        <v>U</v>
      </c>
      <c r="O1276" s="9" t="str">
        <f t="shared" si="19"/>
        <v>U0321 : Forward Trust The Bridges Hull</v>
      </c>
    </row>
    <row r="1277" spans="2:15" x14ac:dyDescent="0.35">
      <c r="B1277" s="10" t="e">
        <v>#N/A</v>
      </c>
      <c r="G1277"/>
      <c r="J1277" s="9" t="str">
        <f>AgencyPickList!A1277</f>
        <v>U0375</v>
      </c>
      <c r="K1277" s="9" t="str">
        <f>AgencyPickList!B1277</f>
        <v>Refresh Hull YP</v>
      </c>
      <c r="L1277" s="9" t="str">
        <f>AgencyPickList!C1277</f>
        <v>D01B</v>
      </c>
      <c r="M1277" s="9" t="str">
        <f>AgencyPickList!D1277</f>
        <v>Kingston upon Hull</v>
      </c>
      <c r="N1277" s="9" t="str">
        <f>AgencyPickList!E1277</f>
        <v>U</v>
      </c>
      <c r="O1277" s="9" t="str">
        <f t="shared" si="19"/>
        <v>U0375 : Refresh Hull YP</v>
      </c>
    </row>
    <row r="1278" spans="2:15" x14ac:dyDescent="0.35">
      <c r="B1278" s="10" t="e">
        <v>#N/A</v>
      </c>
      <c r="G1278"/>
      <c r="J1278" s="9" t="str">
        <f>AgencyPickList!A1278</f>
        <v>U0430</v>
      </c>
      <c r="K1278" s="9" t="str">
        <f>AgencyPickList!B1278</f>
        <v>Oasis Recovery Communities Bradford</v>
      </c>
      <c r="L1278" s="9" t="str">
        <f>AgencyPickList!C1278</f>
        <v>D01B</v>
      </c>
      <c r="M1278" s="9" t="str">
        <f>AgencyPickList!D1278</f>
        <v>Kingston upon Hull</v>
      </c>
      <c r="N1278" s="9" t="str">
        <f>AgencyPickList!E1278</f>
        <v>U</v>
      </c>
      <c r="O1278" s="9" t="str">
        <f t="shared" si="19"/>
        <v>U0430 : Oasis Recovery Communities Bradford</v>
      </c>
    </row>
    <row r="1279" spans="2:15" x14ac:dyDescent="0.35">
      <c r="B1279" s="10" t="e">
        <v>#N/A</v>
      </c>
      <c r="G1279"/>
      <c r="J1279" s="9" t="str">
        <f>AgencyPickList!A1279</f>
        <v>U0484</v>
      </c>
      <c r="K1279" s="9" t="str">
        <f>AgencyPickList!B1279</f>
        <v>North Yorkshire Horizons Drug and Alcohol Service (Humankind)</v>
      </c>
      <c r="L1279" s="9" t="str">
        <f>AgencyPickList!C1279</f>
        <v>D01B</v>
      </c>
      <c r="M1279" s="9" t="str">
        <f>AgencyPickList!D1279</f>
        <v>Kingston upon Hull</v>
      </c>
      <c r="N1279" s="9" t="str">
        <f>AgencyPickList!E1279</f>
        <v>U</v>
      </c>
      <c r="O1279" s="9" t="str">
        <f t="shared" si="19"/>
        <v>U0484 : North Yorkshire Horizons Drug and Alcohol Service (Humankind)</v>
      </c>
    </row>
    <row r="1280" spans="2:15" x14ac:dyDescent="0.35">
      <c r="B1280" s="10" t="e">
        <v>#N/A</v>
      </c>
      <c r="G1280"/>
      <c r="J1280" s="9" t="str">
        <f>AgencyPickList!A1280</f>
        <v>U0489</v>
      </c>
      <c r="K1280" s="9" t="str">
        <f>AgencyPickList!B1280</f>
        <v>Forward Leeds Adult (Humankind)</v>
      </c>
      <c r="L1280" s="9" t="str">
        <f>AgencyPickList!C1280</f>
        <v>D01B</v>
      </c>
      <c r="M1280" s="9" t="str">
        <f>AgencyPickList!D1280</f>
        <v>Kingston upon Hull</v>
      </c>
      <c r="N1280" s="9" t="str">
        <f>AgencyPickList!E1280</f>
        <v>U</v>
      </c>
      <c r="O1280" s="9" t="str">
        <f t="shared" si="19"/>
        <v>U0489 : Forward Leeds Adult (Humankind)</v>
      </c>
    </row>
    <row r="1281" spans="2:15" x14ac:dyDescent="0.35">
      <c r="B1281" s="10" t="e">
        <v>#N/A</v>
      </c>
      <c r="G1281"/>
      <c r="J1281" s="9" t="str">
        <f>AgencyPickList!A1281</f>
        <v>U0494</v>
      </c>
      <c r="K1281" s="9" t="str">
        <f>AgencyPickList!B1281</f>
        <v>East Riding Partnership Treatment Service - Adults</v>
      </c>
      <c r="L1281" s="9" t="str">
        <f>AgencyPickList!C1281</f>
        <v>D01B</v>
      </c>
      <c r="M1281" s="9" t="str">
        <f>AgencyPickList!D1281</f>
        <v>Kingston upon Hull</v>
      </c>
      <c r="N1281" s="9" t="str">
        <f>AgencyPickList!E1281</f>
        <v>U</v>
      </c>
      <c r="O1281" s="9" t="str">
        <f t="shared" si="19"/>
        <v>U0494 : East Riding Partnership Treatment Service - Adults</v>
      </c>
    </row>
    <row r="1282" spans="2:15" x14ac:dyDescent="0.35">
      <c r="B1282" s="10" t="e">
        <v>#N/A</v>
      </c>
      <c r="G1282"/>
      <c r="J1282" s="9" t="str">
        <f>AgencyPickList!A1282</f>
        <v>U0495</v>
      </c>
      <c r="K1282" s="9" t="str">
        <f>AgencyPickList!B1282</f>
        <v>East Riding Criminal Justice Service</v>
      </c>
      <c r="L1282" s="9" t="str">
        <f>AgencyPickList!C1282</f>
        <v>D01B</v>
      </c>
      <c r="M1282" s="9" t="str">
        <f>AgencyPickList!D1282</f>
        <v>Kingston upon Hull</v>
      </c>
      <c r="N1282" s="9" t="str">
        <f>AgencyPickList!E1282</f>
        <v>U</v>
      </c>
      <c r="O1282" s="9" t="str">
        <f t="shared" si="19"/>
        <v>U0495 : East Riding Criminal Justice Service</v>
      </c>
    </row>
    <row r="1283" spans="2:15" x14ac:dyDescent="0.35">
      <c r="B1283" s="10" t="e">
        <v>#N/A</v>
      </c>
      <c r="G1283"/>
      <c r="J1283" s="9" t="str">
        <f>AgencyPickList!A1283</f>
        <v>U0509</v>
      </c>
      <c r="K1283" s="9" t="str">
        <f>AgencyPickList!B1283</f>
        <v>Doncaster Drugs Service - CDT</v>
      </c>
      <c r="L1283" s="9" t="str">
        <f>AgencyPickList!C1283</f>
        <v>D01B</v>
      </c>
      <c r="M1283" s="9" t="str">
        <f>AgencyPickList!D1283</f>
        <v>Kingston upon Hull</v>
      </c>
      <c r="N1283" s="9" t="str">
        <f>AgencyPickList!E1283</f>
        <v>U</v>
      </c>
      <c r="O1283" s="9" t="str">
        <f t="shared" ref="O1283:O1346" si="20">IF(AND(J1283&lt;&gt;"",J1283&lt;&gt;0),J1283&amp;" : "&amp;K1283,"")</f>
        <v>U0509 : Doncaster Drugs Service - CDT</v>
      </c>
    </row>
    <row r="1284" spans="2:15" x14ac:dyDescent="0.35">
      <c r="B1284" s="10" t="e">
        <v>#N/A</v>
      </c>
      <c r="G1284"/>
      <c r="J1284" s="9" t="str">
        <f>AgencyPickList!A1284</f>
        <v>U0514</v>
      </c>
      <c r="K1284" s="9" t="str">
        <f>AgencyPickList!B1284</f>
        <v>Phoenix Futures Sheffield Adult Service</v>
      </c>
      <c r="L1284" s="9" t="str">
        <f>AgencyPickList!C1284</f>
        <v>D01B</v>
      </c>
      <c r="M1284" s="9" t="str">
        <f>AgencyPickList!D1284</f>
        <v>Kingston upon Hull</v>
      </c>
      <c r="N1284" s="9" t="str">
        <f>AgencyPickList!E1284</f>
        <v>U</v>
      </c>
      <c r="O1284" s="9" t="str">
        <f t="shared" si="20"/>
        <v>U0514 : Phoenix Futures Sheffield Adult Service</v>
      </c>
    </row>
    <row r="1285" spans="2:15" x14ac:dyDescent="0.35">
      <c r="B1285" s="10" t="e">
        <v>#N/A</v>
      </c>
      <c r="G1285"/>
      <c r="J1285" s="9" t="str">
        <f>AgencyPickList!A1285</f>
        <v>U0546</v>
      </c>
      <c r="K1285" s="9" t="str">
        <f>AgencyPickList!B1285</f>
        <v>Doncaster SDC - New Beginnings</v>
      </c>
      <c r="L1285" s="9" t="str">
        <f>AgencyPickList!C1285</f>
        <v>D01B</v>
      </c>
      <c r="M1285" s="9" t="str">
        <f>AgencyPickList!D1285</f>
        <v>Kingston upon Hull</v>
      </c>
      <c r="N1285" s="9" t="str">
        <f>AgencyPickList!E1285</f>
        <v>U</v>
      </c>
      <c r="O1285" s="9" t="str">
        <f t="shared" si="20"/>
        <v>U0546 : Doncaster SDC - New Beginnings</v>
      </c>
    </row>
    <row r="1286" spans="2:15" x14ac:dyDescent="0.35">
      <c r="B1286" s="10" t="e">
        <v>#N/A</v>
      </c>
      <c r="G1286"/>
      <c r="J1286" s="9" t="str">
        <f>AgencyPickList!A1286</f>
        <v>U0577</v>
      </c>
      <c r="K1286" s="9" t="str">
        <f>AgencyPickList!B1286</f>
        <v>Doncaster Criminal Justice Service</v>
      </c>
      <c r="L1286" s="9" t="str">
        <f>AgencyPickList!C1286</f>
        <v>D01B</v>
      </c>
      <c r="M1286" s="9" t="str">
        <f>AgencyPickList!D1286</f>
        <v>Kingston upon Hull</v>
      </c>
      <c r="N1286" s="9" t="str">
        <f>AgencyPickList!E1286</f>
        <v>U</v>
      </c>
      <c r="O1286" s="9" t="str">
        <f t="shared" si="20"/>
        <v>U0577 : Doncaster Criminal Justice Service</v>
      </c>
    </row>
    <row r="1287" spans="2:15" x14ac:dyDescent="0.35">
      <c r="B1287" s="10" t="e">
        <v>#N/A</v>
      </c>
      <c r="G1287"/>
      <c r="J1287" s="9" t="str">
        <f>AgencyPickList!A1287</f>
        <v>U0637</v>
      </c>
      <c r="K1287" s="9" t="str">
        <f>AgencyPickList!B1287</f>
        <v>Changing Lives York</v>
      </c>
      <c r="L1287" s="9" t="str">
        <f>AgencyPickList!C1287</f>
        <v>D01B</v>
      </c>
      <c r="M1287" s="9" t="str">
        <f>AgencyPickList!D1287</f>
        <v>Kingston upon Hull</v>
      </c>
      <c r="N1287" s="9" t="str">
        <f>AgencyPickList!E1287</f>
        <v>U</v>
      </c>
      <c r="O1287" s="9" t="str">
        <f t="shared" si="20"/>
        <v>U0637 : Changing Lives York</v>
      </c>
    </row>
    <row r="1288" spans="2:15" x14ac:dyDescent="0.35">
      <c r="B1288" s="10" t="e">
        <v>#N/A</v>
      </c>
      <c r="G1288"/>
      <c r="J1288" s="9" t="str">
        <f>AgencyPickList!A1288</f>
        <v>U0646</v>
      </c>
      <c r="K1288" s="9" t="str">
        <f>AgencyPickList!B1288</f>
        <v>Hull HTFT - Lot 2</v>
      </c>
      <c r="L1288" s="9" t="str">
        <f>AgencyPickList!C1288</f>
        <v>D01B</v>
      </c>
      <c r="M1288" s="9" t="str">
        <f>AgencyPickList!D1288</f>
        <v>Kingston upon Hull</v>
      </c>
      <c r="N1288" s="9" t="str">
        <f>AgencyPickList!E1288</f>
        <v>U</v>
      </c>
      <c r="O1288" s="9" t="str">
        <f t="shared" si="20"/>
        <v>U0646 : Hull HTFT - Lot 2</v>
      </c>
    </row>
    <row r="1289" spans="2:15" x14ac:dyDescent="0.35">
      <c r="B1289" s="10" t="e">
        <v>#N/A</v>
      </c>
      <c r="G1289"/>
      <c r="J1289" s="9" t="str">
        <f>AgencyPickList!A1289</f>
        <v>U0647</v>
      </c>
      <c r="K1289" s="9" t="str">
        <f>AgencyPickList!B1289</f>
        <v>CGL Hull</v>
      </c>
      <c r="L1289" s="9" t="str">
        <f>AgencyPickList!C1289</f>
        <v>D01B</v>
      </c>
      <c r="M1289" s="9" t="str">
        <f>AgencyPickList!D1289</f>
        <v>Kingston upon Hull</v>
      </c>
      <c r="N1289" s="9" t="str">
        <f>AgencyPickList!E1289</f>
        <v>U</v>
      </c>
      <c r="O1289" s="9" t="str">
        <f t="shared" si="20"/>
        <v>U0647 : CGL Hull</v>
      </c>
    </row>
    <row r="1290" spans="2:15" x14ac:dyDescent="0.35">
      <c r="B1290" s="10" t="e">
        <v>#N/A</v>
      </c>
      <c r="G1290"/>
      <c r="J1290" s="9" t="str">
        <f>AgencyPickList!A1290</f>
        <v>U0654</v>
      </c>
      <c r="K1290" s="9" t="str">
        <f>AgencyPickList!B1290</f>
        <v>New Vision Bradford Adult (Humankind)</v>
      </c>
      <c r="L1290" s="9" t="str">
        <f>AgencyPickList!C1290</f>
        <v>D01B</v>
      </c>
      <c r="M1290" s="9" t="str">
        <f>AgencyPickList!D1290</f>
        <v>Kingston upon Hull</v>
      </c>
      <c r="N1290" s="9" t="str">
        <f>AgencyPickList!E1290</f>
        <v>U</v>
      </c>
      <c r="O1290" s="9" t="str">
        <f t="shared" si="20"/>
        <v>U0654 : New Vision Bradford Adult (Humankind)</v>
      </c>
    </row>
    <row r="1291" spans="2:15" x14ac:dyDescent="0.35">
      <c r="B1291" s="10" t="e">
        <v>#N/A</v>
      </c>
      <c r="G1291"/>
      <c r="J1291" s="9" t="str">
        <f>AgencyPickList!A1291</f>
        <v>U0655</v>
      </c>
      <c r="K1291" s="9" t="str">
        <f>AgencyPickList!B1291</f>
        <v>Ark House Rehab Scarborough</v>
      </c>
      <c r="L1291" s="9" t="str">
        <f>AgencyPickList!C1291</f>
        <v>D01B</v>
      </c>
      <c r="M1291" s="9" t="str">
        <f>AgencyPickList!D1291</f>
        <v>Kingston upon Hull</v>
      </c>
      <c r="N1291" s="9" t="str">
        <f>AgencyPickList!E1291</f>
        <v>U</v>
      </c>
      <c r="O1291" s="9" t="str">
        <f t="shared" si="20"/>
        <v>U0655 : Ark House Rehab Scarborough</v>
      </c>
    </row>
    <row r="1292" spans="2:15" x14ac:dyDescent="0.35">
      <c r="B1292" s="10" t="e">
        <v>#N/A</v>
      </c>
      <c r="G1292"/>
      <c r="J1292" s="9" t="str">
        <f>AgencyPickList!A1292</f>
        <v>U0656</v>
      </c>
      <c r="K1292" s="9" t="str">
        <f>AgencyPickList!B1292</f>
        <v>Aspire Drug &amp; Alcohol Inpatient Doncaster</v>
      </c>
      <c r="L1292" s="9" t="str">
        <f>AgencyPickList!C1292</f>
        <v>D01B</v>
      </c>
      <c r="M1292" s="9" t="str">
        <f>AgencyPickList!D1292</f>
        <v>Kingston upon Hull</v>
      </c>
      <c r="N1292" s="9" t="str">
        <f>AgencyPickList!E1292</f>
        <v>U</v>
      </c>
      <c r="O1292" s="9" t="str">
        <f t="shared" si="20"/>
        <v>U0656 : Aspire Drug &amp; Alcohol Inpatient Doncaster</v>
      </c>
    </row>
    <row r="1293" spans="2:15" x14ac:dyDescent="0.35">
      <c r="B1293" s="10" t="e">
        <v>#N/A</v>
      </c>
      <c r="G1293"/>
      <c r="J1293" s="9" t="str">
        <f>AgencyPickList!A1293</f>
        <v>L1198</v>
      </c>
      <c r="K1293" s="9" t="str">
        <f>AgencyPickList!B1293</f>
        <v>Consortium - Central Team - Lorraine Hewitt House</v>
      </c>
      <c r="L1293" s="9" t="str">
        <f>AgencyPickList!C1293</f>
        <v>H23B</v>
      </c>
      <c r="M1293" s="9" t="str">
        <f>AgencyPickList!D1293</f>
        <v>Kingston upon Thames</v>
      </c>
      <c r="N1293" s="9" t="str">
        <f>AgencyPickList!E1293</f>
        <v>L</v>
      </c>
      <c r="O1293" s="9" t="str">
        <f t="shared" si="20"/>
        <v>L1198 : Consortium - Central Team - Lorraine Hewitt House</v>
      </c>
    </row>
    <row r="1294" spans="2:15" x14ac:dyDescent="0.35">
      <c r="B1294" s="10" t="e">
        <v>#N/A</v>
      </c>
      <c r="G1294"/>
      <c r="J1294" s="9" t="str">
        <f>AgencyPickList!A1294</f>
        <v>L1244</v>
      </c>
      <c r="K1294" s="9" t="str">
        <f>AgencyPickList!B1294</f>
        <v>Kingston Wellbeing Service</v>
      </c>
      <c r="L1294" s="9" t="str">
        <f>AgencyPickList!C1294</f>
        <v>H23B</v>
      </c>
      <c r="M1294" s="9" t="str">
        <f>AgencyPickList!D1294</f>
        <v>Kingston upon Thames</v>
      </c>
      <c r="N1294" s="9" t="str">
        <f>AgencyPickList!E1294</f>
        <v>L</v>
      </c>
      <c r="O1294" s="9" t="str">
        <f t="shared" si="20"/>
        <v>L1244 : Kingston Wellbeing Service</v>
      </c>
    </row>
    <row r="1295" spans="2:15" x14ac:dyDescent="0.35">
      <c r="B1295" s="10" t="e">
        <v>#N/A</v>
      </c>
      <c r="G1295"/>
      <c r="J1295" s="9" t="str">
        <f>AgencyPickList!A1295</f>
        <v>L1275</v>
      </c>
      <c r="K1295" s="9" t="str">
        <f>AgencyPickList!B1295</f>
        <v>INSPIRE Sutton</v>
      </c>
      <c r="L1295" s="9" t="str">
        <f>AgencyPickList!C1295</f>
        <v>H23B</v>
      </c>
      <c r="M1295" s="9" t="str">
        <f>AgencyPickList!D1295</f>
        <v>Kingston upon Thames</v>
      </c>
      <c r="N1295" s="9" t="str">
        <f>AgencyPickList!E1295</f>
        <v>L</v>
      </c>
      <c r="O1295" s="9" t="str">
        <f t="shared" si="20"/>
        <v>L1275 : INSPIRE Sutton</v>
      </c>
    </row>
    <row r="1296" spans="2:15" x14ac:dyDescent="0.35">
      <c r="B1296" s="10" t="e">
        <v>#N/A</v>
      </c>
      <c r="G1296"/>
      <c r="J1296" s="9" t="str">
        <f>AgencyPickList!A1296</f>
        <v>L1292</v>
      </c>
      <c r="K1296" s="9" t="str">
        <f>AgencyPickList!B1296</f>
        <v>Addictions Recovery Community Hounslow (ARC Hounslow)</v>
      </c>
      <c r="L1296" s="9" t="str">
        <f>AgencyPickList!C1296</f>
        <v>H23B</v>
      </c>
      <c r="M1296" s="9" t="str">
        <f>AgencyPickList!D1296</f>
        <v>Kingston upon Thames</v>
      </c>
      <c r="N1296" s="9" t="str">
        <f>AgencyPickList!E1296</f>
        <v>L</v>
      </c>
      <c r="O1296" s="9" t="str">
        <f t="shared" si="20"/>
        <v>L1292 : Addictions Recovery Community Hounslow (ARC Hounslow)</v>
      </c>
    </row>
    <row r="1297" spans="2:15" x14ac:dyDescent="0.35">
      <c r="B1297" s="10" t="e">
        <v>#N/A</v>
      </c>
      <c r="G1297"/>
      <c r="J1297" s="9" t="str">
        <f>AgencyPickList!A1297</f>
        <v>L1308</v>
      </c>
      <c r="K1297" s="9" t="str">
        <f>AgencyPickList!B1297</f>
        <v>Guy's and St Thomas' NHS Foundation Trust Inpatient Detox Unit</v>
      </c>
      <c r="L1297" s="9" t="str">
        <f>AgencyPickList!C1297</f>
        <v>H23B</v>
      </c>
      <c r="M1297" s="9" t="str">
        <f>AgencyPickList!D1297</f>
        <v>Kingston upon Thames</v>
      </c>
      <c r="N1297" s="9" t="str">
        <f>AgencyPickList!E1297</f>
        <v>L</v>
      </c>
      <c r="O1297" s="9" t="str">
        <f t="shared" si="20"/>
        <v>L1308 : Guy's and St Thomas' NHS Foundation Trust Inpatient Detox Unit</v>
      </c>
    </row>
    <row r="1298" spans="2:15" x14ac:dyDescent="0.35">
      <c r="B1298" s="10" t="e">
        <v>#N/A</v>
      </c>
      <c r="G1298"/>
      <c r="J1298" s="9" t="str">
        <f>AgencyPickList!A1298</f>
        <v>L1312</v>
      </c>
      <c r="K1298" s="9" t="str">
        <f>AgencyPickList!B1298</f>
        <v>Guy's and St Thomas' NHS Foundation Trust Non-rough sleeping Addictions Clinical Care Suite</v>
      </c>
      <c r="L1298" s="9" t="str">
        <f>AgencyPickList!C1298</f>
        <v>H23B</v>
      </c>
      <c r="M1298" s="9" t="str">
        <f>AgencyPickList!D1298</f>
        <v>Kingston upon Thames</v>
      </c>
      <c r="N1298" s="9" t="str">
        <f>AgencyPickList!E1298</f>
        <v>L</v>
      </c>
      <c r="O1298" s="9" t="str">
        <f t="shared" si="20"/>
        <v>L1312 : Guy's and St Thomas' NHS Foundation Trust Non-rough sleeping Addictions Clinical Care Suite</v>
      </c>
    </row>
    <row r="1299" spans="2:15" x14ac:dyDescent="0.35">
      <c r="B1299" s="10" t="e">
        <v>#N/A</v>
      </c>
      <c r="G1299"/>
      <c r="J1299" s="9" t="str">
        <f>AgencyPickList!A1299</f>
        <v>L1318</v>
      </c>
      <c r="K1299" s="9" t="str">
        <f>AgencyPickList!B1299</f>
        <v>Via - Kingston</v>
      </c>
      <c r="L1299" s="9" t="str">
        <f>AgencyPickList!C1299</f>
        <v>H23B</v>
      </c>
      <c r="M1299" s="9" t="str">
        <f>AgencyPickList!D1299</f>
        <v>Kingston upon Thames</v>
      </c>
      <c r="N1299" s="9" t="str">
        <f>AgencyPickList!E1299</f>
        <v>L</v>
      </c>
      <c r="O1299" s="9" t="str">
        <f t="shared" si="20"/>
        <v>L1318 : Via - Kingston</v>
      </c>
    </row>
    <row r="1300" spans="2:15" x14ac:dyDescent="0.35">
      <c r="B1300" s="10" t="e">
        <v>#N/A</v>
      </c>
      <c r="G1300"/>
      <c r="J1300" s="9" t="str">
        <f>AgencyPickList!A1300</f>
        <v>M0037</v>
      </c>
      <c r="K1300" s="9" t="str">
        <f>AgencyPickList!B1300</f>
        <v>Phoenix Futures Wirral Adult Services</v>
      </c>
      <c r="L1300" s="9" t="str">
        <f>AgencyPickList!C1300</f>
        <v>H23B</v>
      </c>
      <c r="M1300" s="9" t="str">
        <f>AgencyPickList!D1300</f>
        <v>Kingston upon Thames</v>
      </c>
      <c r="N1300" s="9" t="str">
        <f>AgencyPickList!E1300</f>
        <v>W</v>
      </c>
      <c r="O1300" s="9" t="str">
        <f t="shared" si="20"/>
        <v>M0037 : Phoenix Futures Wirral Adult Services</v>
      </c>
    </row>
    <row r="1301" spans="2:15" x14ac:dyDescent="0.35">
      <c r="B1301" s="10" t="e">
        <v>#N/A</v>
      </c>
      <c r="G1301"/>
      <c r="J1301" s="9" t="str">
        <f>AgencyPickList!A1301</f>
        <v>P0523</v>
      </c>
      <c r="K1301" s="9" t="str">
        <f>AgencyPickList!B1301</f>
        <v>ANA</v>
      </c>
      <c r="L1301" s="9" t="str">
        <f>AgencyPickList!C1301</f>
        <v>H23B</v>
      </c>
      <c r="M1301" s="9" t="str">
        <f>AgencyPickList!D1301</f>
        <v>Kingston upon Thames</v>
      </c>
      <c r="N1301" s="9" t="str">
        <f>AgencyPickList!E1301</f>
        <v>P</v>
      </c>
      <c r="O1301" s="9" t="str">
        <f t="shared" si="20"/>
        <v>P0523 : ANA</v>
      </c>
    </row>
    <row r="1302" spans="2:15" x14ac:dyDescent="0.35">
      <c r="B1302" s="10" t="e">
        <v>#N/A</v>
      </c>
      <c r="G1302"/>
      <c r="J1302" s="9" t="str">
        <f>AgencyPickList!A1302</f>
        <v>P0835</v>
      </c>
      <c r="K1302" s="9" t="str">
        <f>AgencyPickList!B1302</f>
        <v>Kenward Residential</v>
      </c>
      <c r="L1302" s="9" t="str">
        <f>AgencyPickList!C1302</f>
        <v>H23B</v>
      </c>
      <c r="M1302" s="9" t="str">
        <f>AgencyPickList!D1302</f>
        <v>Kingston upon Thames</v>
      </c>
      <c r="N1302" s="9" t="str">
        <f>AgencyPickList!E1302</f>
        <v>P</v>
      </c>
      <c r="O1302" s="9" t="str">
        <f t="shared" si="20"/>
        <v>P0835 : Kenward Residential</v>
      </c>
    </row>
    <row r="1303" spans="2:15" x14ac:dyDescent="0.35">
      <c r="B1303" s="10" t="e">
        <v>#N/A</v>
      </c>
      <c r="G1303"/>
      <c r="J1303" s="9" t="str">
        <f>AgencyPickList!A1303</f>
        <v>P1089</v>
      </c>
      <c r="K1303" s="9" t="str">
        <f>AgencyPickList!B1303</f>
        <v>I-Access North West Surrey</v>
      </c>
      <c r="L1303" s="9" t="str">
        <f>AgencyPickList!C1303</f>
        <v>H23B</v>
      </c>
      <c r="M1303" s="9" t="str">
        <f>AgencyPickList!D1303</f>
        <v>Kingston upon Thames</v>
      </c>
      <c r="N1303" s="9" t="str">
        <f>AgencyPickList!E1303</f>
        <v>P</v>
      </c>
      <c r="O1303" s="9" t="str">
        <f t="shared" si="20"/>
        <v>P1089 : I-Access North West Surrey</v>
      </c>
    </row>
    <row r="1304" spans="2:15" x14ac:dyDescent="0.35">
      <c r="B1304" s="10" t="e">
        <v>#N/A</v>
      </c>
      <c r="G1304"/>
      <c r="J1304" s="9" t="str">
        <f>AgencyPickList!A1304</f>
        <v>P1090</v>
      </c>
      <c r="K1304" s="9" t="str">
        <f>AgencyPickList!B1304</f>
        <v>I-Access East Surrey</v>
      </c>
      <c r="L1304" s="9" t="str">
        <f>AgencyPickList!C1304</f>
        <v>H23B</v>
      </c>
      <c r="M1304" s="9" t="str">
        <f>AgencyPickList!D1304</f>
        <v>Kingston upon Thames</v>
      </c>
      <c r="N1304" s="9" t="str">
        <f>AgencyPickList!E1304</f>
        <v>P</v>
      </c>
      <c r="O1304" s="9" t="str">
        <f t="shared" si="20"/>
        <v>P1090 : I-Access East Surrey</v>
      </c>
    </row>
    <row r="1305" spans="2:15" x14ac:dyDescent="0.35">
      <c r="B1305" s="10" t="e">
        <v>#N/A</v>
      </c>
      <c r="G1305"/>
      <c r="J1305" s="9" t="str">
        <f>AgencyPickList!A1305</f>
        <v>P1091</v>
      </c>
      <c r="K1305" s="9" t="str">
        <f>AgencyPickList!B1305</f>
        <v>I-Access South West Surrey</v>
      </c>
      <c r="L1305" s="9" t="str">
        <f>AgencyPickList!C1305</f>
        <v>H23B</v>
      </c>
      <c r="M1305" s="9" t="str">
        <f>AgencyPickList!D1305</f>
        <v>Kingston upon Thames</v>
      </c>
      <c r="N1305" s="9" t="str">
        <f>AgencyPickList!E1305</f>
        <v>P</v>
      </c>
      <c r="O1305" s="9" t="str">
        <f t="shared" si="20"/>
        <v>P1091 : I-Access South West Surrey</v>
      </c>
    </row>
    <row r="1306" spans="2:15" x14ac:dyDescent="0.35">
      <c r="B1306" s="10" t="e">
        <v>#N/A</v>
      </c>
      <c r="G1306"/>
      <c r="J1306" s="9" t="str">
        <f>AgencyPickList!A1306</f>
        <v>Q1311</v>
      </c>
      <c r="K1306" s="9" t="str">
        <f>AgencyPickList!B1306</f>
        <v>Hebron Trust</v>
      </c>
      <c r="L1306" s="9" t="str">
        <f>AgencyPickList!C1306</f>
        <v>H23B</v>
      </c>
      <c r="M1306" s="9" t="str">
        <f>AgencyPickList!D1306</f>
        <v>Kingston upon Thames</v>
      </c>
      <c r="N1306" s="9" t="str">
        <f>AgencyPickList!E1306</f>
        <v>Q</v>
      </c>
      <c r="O1306" s="9" t="str">
        <f t="shared" si="20"/>
        <v>Q1311 : Hebron Trust</v>
      </c>
    </row>
    <row r="1307" spans="2:15" x14ac:dyDescent="0.35">
      <c r="B1307" s="10" t="e">
        <v>#N/A</v>
      </c>
      <c r="G1307"/>
      <c r="J1307" s="9" t="str">
        <f>AgencyPickList!A1307</f>
        <v>Q1647</v>
      </c>
      <c r="K1307" s="9" t="str">
        <f>AgencyPickList!B1307</f>
        <v>Via - Passmores House</v>
      </c>
      <c r="L1307" s="9" t="str">
        <f>AgencyPickList!C1307</f>
        <v>H23B</v>
      </c>
      <c r="M1307" s="9" t="str">
        <f>AgencyPickList!D1307</f>
        <v>Kingston upon Thames</v>
      </c>
      <c r="N1307" s="9" t="str">
        <f>AgencyPickList!E1307</f>
        <v>Q</v>
      </c>
      <c r="O1307" s="9" t="str">
        <f t="shared" si="20"/>
        <v>Q1647 : Via - Passmores House</v>
      </c>
    </row>
    <row r="1308" spans="2:15" x14ac:dyDescent="0.35">
      <c r="B1308" s="10" t="e">
        <v>#N/A</v>
      </c>
      <c r="G1308"/>
      <c r="J1308" s="9" t="str">
        <f>AgencyPickList!A1308</f>
        <v>SJ207</v>
      </c>
      <c r="K1308" s="9" t="str">
        <f>AgencyPickList!B1308</f>
        <v>Western Counselling</v>
      </c>
      <c r="L1308" s="9" t="str">
        <f>AgencyPickList!C1308</f>
        <v>H23B</v>
      </c>
      <c r="M1308" s="9" t="str">
        <f>AgencyPickList!D1308</f>
        <v>Kingston upon Thames</v>
      </c>
      <c r="N1308" s="9" t="str">
        <f>AgencyPickList!E1308</f>
        <v>S</v>
      </c>
      <c r="O1308" s="9" t="str">
        <f t="shared" si="20"/>
        <v>SJ207 : Western Counselling</v>
      </c>
    </row>
    <row r="1309" spans="2:15" x14ac:dyDescent="0.35">
      <c r="B1309" s="10" t="e">
        <v>#N/A</v>
      </c>
      <c r="G1309"/>
      <c r="J1309" s="9" t="str">
        <f>AgencyPickList!A1309</f>
        <v>M0037</v>
      </c>
      <c r="K1309" s="9" t="str">
        <f>AgencyPickList!B1309</f>
        <v>Phoenix Futures Wirral Adult Services</v>
      </c>
      <c r="L1309" s="9" t="str">
        <f>AgencyPickList!C1309</f>
        <v>D04B</v>
      </c>
      <c r="M1309" s="9" t="str">
        <f>AgencyPickList!D1309</f>
        <v>Kirklees</v>
      </c>
      <c r="N1309" s="9" t="str">
        <f>AgencyPickList!E1309</f>
        <v>W</v>
      </c>
      <c r="O1309" s="9" t="str">
        <f t="shared" si="20"/>
        <v>M0037 : Phoenix Futures Wirral Adult Services</v>
      </c>
    </row>
    <row r="1310" spans="2:15" x14ac:dyDescent="0.35">
      <c r="B1310" s="10" t="e">
        <v>#N/A</v>
      </c>
      <c r="G1310"/>
      <c r="J1310" s="9" t="str">
        <f>AgencyPickList!A1310</f>
        <v>M0243</v>
      </c>
      <c r="K1310" s="9" t="str">
        <f>AgencyPickList!B1310</f>
        <v>GMMH The Chapman-Barker Unit</v>
      </c>
      <c r="L1310" s="9" t="str">
        <f>AgencyPickList!C1310</f>
        <v>D04B</v>
      </c>
      <c r="M1310" s="9" t="str">
        <f>AgencyPickList!D1310</f>
        <v>Kirklees</v>
      </c>
      <c r="N1310" s="9" t="str">
        <f>AgencyPickList!E1310</f>
        <v>W</v>
      </c>
      <c r="O1310" s="9" t="str">
        <f t="shared" si="20"/>
        <v>M0243 : GMMH The Chapman-Barker Unit</v>
      </c>
    </row>
    <row r="1311" spans="2:15" x14ac:dyDescent="0.35">
      <c r="B1311" s="10" t="e">
        <v>#N/A</v>
      </c>
      <c r="G1311"/>
      <c r="J1311" s="9" t="str">
        <f>AgencyPickList!A1311</f>
        <v>M0309</v>
      </c>
      <c r="K1311" s="9" t="str">
        <f>AgencyPickList!B1311</f>
        <v>Cyngor Alcohol Information Service (CAIS)</v>
      </c>
      <c r="L1311" s="9" t="str">
        <f>AgencyPickList!C1311</f>
        <v>D04B</v>
      </c>
      <c r="M1311" s="9" t="str">
        <f>AgencyPickList!D1311</f>
        <v>Kirklees</v>
      </c>
      <c r="N1311" s="9" t="str">
        <f>AgencyPickList!E1311</f>
        <v>W</v>
      </c>
      <c r="O1311" s="9" t="str">
        <f t="shared" si="20"/>
        <v>M0309 : Cyngor Alcohol Information Service (CAIS)</v>
      </c>
    </row>
    <row r="1312" spans="2:15" x14ac:dyDescent="0.35">
      <c r="B1312" s="10" t="e">
        <v>#N/A</v>
      </c>
      <c r="G1312"/>
      <c r="J1312" s="9" t="str">
        <f>AgencyPickList!A1312</f>
        <v>M0352</v>
      </c>
      <c r="K1312" s="9" t="str">
        <f>AgencyPickList!B1312</f>
        <v>Acquiesce</v>
      </c>
      <c r="L1312" s="9" t="str">
        <f>AgencyPickList!C1312</f>
        <v>D04B</v>
      </c>
      <c r="M1312" s="9" t="str">
        <f>AgencyPickList!D1312</f>
        <v>Kirklees</v>
      </c>
      <c r="N1312" s="9" t="str">
        <f>AgencyPickList!E1312</f>
        <v>W</v>
      </c>
      <c r="O1312" s="9" t="str">
        <f t="shared" si="20"/>
        <v>M0352 : Acquiesce</v>
      </c>
    </row>
    <row r="1313" spans="2:15" x14ac:dyDescent="0.35">
      <c r="B1313" s="10" t="e">
        <v>#N/A</v>
      </c>
      <c r="G1313"/>
      <c r="J1313" s="9" t="str">
        <f>AgencyPickList!A1313</f>
        <v>M0354</v>
      </c>
      <c r="K1313" s="9" t="str">
        <f>AgencyPickList!B1313</f>
        <v>Turning Point Oldham ROAR</v>
      </c>
      <c r="L1313" s="9" t="str">
        <f>AgencyPickList!C1313</f>
        <v>D04B</v>
      </c>
      <c r="M1313" s="9" t="str">
        <f>AgencyPickList!D1313</f>
        <v>Kirklees</v>
      </c>
      <c r="N1313" s="9" t="str">
        <f>AgencyPickList!E1313</f>
        <v>W</v>
      </c>
      <c r="O1313" s="9" t="str">
        <f t="shared" si="20"/>
        <v>M0354 : Turning Point Oldham ROAR</v>
      </c>
    </row>
    <row r="1314" spans="2:15" x14ac:dyDescent="0.35">
      <c r="B1314" s="10" t="e">
        <v>#N/A</v>
      </c>
      <c r="G1314"/>
      <c r="J1314" s="9" t="str">
        <f>AgencyPickList!A1314</f>
        <v>M0357</v>
      </c>
      <c r="K1314" s="9" t="str">
        <f>AgencyPickList!B1314</f>
        <v>Parkland Place Lancashire</v>
      </c>
      <c r="L1314" s="9" t="str">
        <f>AgencyPickList!C1314</f>
        <v>D04B</v>
      </c>
      <c r="M1314" s="9" t="str">
        <f>AgencyPickList!D1314</f>
        <v>Kirklees</v>
      </c>
      <c r="N1314" s="9" t="str">
        <f>AgencyPickList!E1314</f>
        <v>W</v>
      </c>
      <c r="O1314" s="9" t="str">
        <f t="shared" si="20"/>
        <v>M0357 : Parkland Place Lancashire</v>
      </c>
    </row>
    <row r="1315" spans="2:15" x14ac:dyDescent="0.35">
      <c r="B1315" s="10" t="e">
        <v>#N/A</v>
      </c>
      <c r="G1315"/>
      <c r="J1315" s="9" t="str">
        <f>AgencyPickList!A1315</f>
        <v>R0473</v>
      </c>
      <c r="K1315" s="9" t="str">
        <f>AgencyPickList!B1315</f>
        <v>IRiS</v>
      </c>
      <c r="L1315" s="9" t="str">
        <f>AgencyPickList!C1315</f>
        <v>D04B</v>
      </c>
      <c r="M1315" s="9" t="str">
        <f>AgencyPickList!D1315</f>
        <v>Kirklees</v>
      </c>
      <c r="N1315" s="9" t="str">
        <f>AgencyPickList!E1315</f>
        <v>R</v>
      </c>
      <c r="O1315" s="9" t="str">
        <f t="shared" si="20"/>
        <v>R0473 : IRiS</v>
      </c>
    </row>
    <row r="1316" spans="2:15" x14ac:dyDescent="0.35">
      <c r="B1316" s="10" t="e">
        <v>#N/A</v>
      </c>
      <c r="G1316"/>
      <c r="J1316" s="9" t="str">
        <f>AgencyPickList!A1316</f>
        <v>SD303</v>
      </c>
      <c r="K1316" s="9" t="str">
        <f>AgencyPickList!B1316</f>
        <v>BOSENCE FARM COMMUNITY LTD</v>
      </c>
      <c r="L1316" s="9" t="str">
        <f>AgencyPickList!C1316</f>
        <v>D04B</v>
      </c>
      <c r="M1316" s="9" t="str">
        <f>AgencyPickList!D1316</f>
        <v>Kirklees</v>
      </c>
      <c r="N1316" s="9" t="str">
        <f>AgencyPickList!E1316</f>
        <v>S</v>
      </c>
      <c r="O1316" s="9" t="str">
        <f t="shared" si="20"/>
        <v>SD303 : BOSENCE FARM COMMUNITY LTD</v>
      </c>
    </row>
    <row r="1317" spans="2:15" x14ac:dyDescent="0.35">
      <c r="B1317" s="10" t="e">
        <v>#N/A</v>
      </c>
      <c r="G1317"/>
      <c r="J1317" s="9" t="str">
        <f>AgencyPickList!A1317</f>
        <v>T1224</v>
      </c>
      <c r="K1317" s="9" t="str">
        <f>AgencyPickList!B1317</f>
        <v>New Oakwood Lodge - Derby Rehab (Phoenix Futures)</v>
      </c>
      <c r="L1317" s="9" t="str">
        <f>AgencyPickList!C1317</f>
        <v>D04B</v>
      </c>
      <c r="M1317" s="9" t="str">
        <f>AgencyPickList!D1317</f>
        <v>Kirklees</v>
      </c>
      <c r="N1317" s="9" t="str">
        <f>AgencyPickList!E1317</f>
        <v>T</v>
      </c>
      <c r="O1317" s="9" t="str">
        <f t="shared" si="20"/>
        <v>T1224 : New Oakwood Lodge - Derby Rehab (Phoenix Futures)</v>
      </c>
    </row>
    <row r="1318" spans="2:15" x14ac:dyDescent="0.35">
      <c r="B1318" s="10" t="e">
        <v>#N/A</v>
      </c>
      <c r="G1318"/>
      <c r="J1318" s="9" t="str">
        <f>AgencyPickList!A1318</f>
        <v>U0039</v>
      </c>
      <c r="K1318" s="9" t="str">
        <f>AgencyPickList!B1318</f>
        <v>Wakefield Inspiring Recovery</v>
      </c>
      <c r="L1318" s="9" t="str">
        <f>AgencyPickList!C1318</f>
        <v>D04B</v>
      </c>
      <c r="M1318" s="9" t="str">
        <f>AgencyPickList!D1318</f>
        <v>Kirklees</v>
      </c>
      <c r="N1318" s="9" t="str">
        <f>AgencyPickList!E1318</f>
        <v>U</v>
      </c>
      <c r="O1318" s="9" t="str">
        <f t="shared" si="20"/>
        <v>U0039 : Wakefield Inspiring Recovery</v>
      </c>
    </row>
    <row r="1319" spans="2:15" x14ac:dyDescent="0.35">
      <c r="B1319" s="10" t="e">
        <v>#N/A</v>
      </c>
      <c r="G1319"/>
      <c r="J1319" s="9" t="str">
        <f>AgencyPickList!A1319</f>
        <v>U0430</v>
      </c>
      <c r="K1319" s="9" t="str">
        <f>AgencyPickList!B1319</f>
        <v>Oasis Recovery Communities Bradford</v>
      </c>
      <c r="L1319" s="9" t="str">
        <f>AgencyPickList!C1319</f>
        <v>D04B</v>
      </c>
      <c r="M1319" s="9" t="str">
        <f>AgencyPickList!D1319</f>
        <v>Kirklees</v>
      </c>
      <c r="N1319" s="9" t="str">
        <f>AgencyPickList!E1319</f>
        <v>U</v>
      </c>
      <c r="O1319" s="9" t="str">
        <f t="shared" si="20"/>
        <v>U0430 : Oasis Recovery Communities Bradford</v>
      </c>
    </row>
    <row r="1320" spans="2:15" x14ac:dyDescent="0.35">
      <c r="B1320" s="10" t="e">
        <v>#N/A</v>
      </c>
      <c r="G1320"/>
      <c r="J1320" s="9" t="str">
        <f>AgencyPickList!A1320</f>
        <v>U0447</v>
      </c>
      <c r="K1320" s="9" t="str">
        <f>AgencyPickList!B1320</f>
        <v>CGL Kirklees YP</v>
      </c>
      <c r="L1320" s="9" t="str">
        <f>AgencyPickList!C1320</f>
        <v>D04B</v>
      </c>
      <c r="M1320" s="9" t="str">
        <f>AgencyPickList!D1320</f>
        <v>Kirklees</v>
      </c>
      <c r="N1320" s="9" t="str">
        <f>AgencyPickList!E1320</f>
        <v>U</v>
      </c>
      <c r="O1320" s="9" t="str">
        <f t="shared" si="20"/>
        <v>U0447 : CGL Kirklees YP</v>
      </c>
    </row>
    <row r="1321" spans="2:15" x14ac:dyDescent="0.35">
      <c r="B1321" s="10" t="e">
        <v>#N/A</v>
      </c>
      <c r="G1321"/>
      <c r="J1321" s="9" t="str">
        <f>AgencyPickList!A1321</f>
        <v>U0484</v>
      </c>
      <c r="K1321" s="9" t="str">
        <f>AgencyPickList!B1321</f>
        <v>North Yorkshire Horizons Drug and Alcohol Service (Humankind)</v>
      </c>
      <c r="L1321" s="9" t="str">
        <f>AgencyPickList!C1321</f>
        <v>D04B</v>
      </c>
      <c r="M1321" s="9" t="str">
        <f>AgencyPickList!D1321</f>
        <v>Kirklees</v>
      </c>
      <c r="N1321" s="9" t="str">
        <f>AgencyPickList!E1321</f>
        <v>U</v>
      </c>
      <c r="O1321" s="9" t="str">
        <f t="shared" si="20"/>
        <v>U0484 : North Yorkshire Horizons Drug and Alcohol Service (Humankind)</v>
      </c>
    </row>
    <row r="1322" spans="2:15" x14ac:dyDescent="0.35">
      <c r="B1322" s="10" t="e">
        <v>#N/A</v>
      </c>
      <c r="G1322"/>
      <c r="J1322" s="9" t="str">
        <f>AgencyPickList!A1322</f>
        <v>U0488</v>
      </c>
      <c r="K1322" s="9" t="str">
        <f>AgencyPickList!B1322</f>
        <v>Calderdale Drug and Alcohol Service (Humankind)</v>
      </c>
      <c r="L1322" s="9" t="str">
        <f>AgencyPickList!C1322</f>
        <v>D04B</v>
      </c>
      <c r="M1322" s="9" t="str">
        <f>AgencyPickList!D1322</f>
        <v>Kirklees</v>
      </c>
      <c r="N1322" s="9" t="str">
        <f>AgencyPickList!E1322</f>
        <v>U</v>
      </c>
      <c r="O1322" s="9" t="str">
        <f t="shared" si="20"/>
        <v>U0488 : Calderdale Drug and Alcohol Service (Humankind)</v>
      </c>
    </row>
    <row r="1323" spans="2:15" x14ac:dyDescent="0.35">
      <c r="B1323" s="10" t="e">
        <v>#N/A</v>
      </c>
      <c r="G1323"/>
      <c r="J1323" s="9" t="str">
        <f>AgencyPickList!A1323</f>
        <v>U0489</v>
      </c>
      <c r="K1323" s="9" t="str">
        <f>AgencyPickList!B1323</f>
        <v>Forward Leeds Adult (Humankind)</v>
      </c>
      <c r="L1323" s="9" t="str">
        <f>AgencyPickList!C1323</f>
        <v>D04B</v>
      </c>
      <c r="M1323" s="9" t="str">
        <f>AgencyPickList!D1323</f>
        <v>Kirklees</v>
      </c>
      <c r="N1323" s="9" t="str">
        <f>AgencyPickList!E1323</f>
        <v>U</v>
      </c>
      <c r="O1323" s="9" t="str">
        <f t="shared" si="20"/>
        <v>U0489 : Forward Leeds Adult (Humankind)</v>
      </c>
    </row>
    <row r="1324" spans="2:15" x14ac:dyDescent="0.35">
      <c r="B1324" s="10" t="e">
        <v>#N/A</v>
      </c>
      <c r="G1324"/>
      <c r="J1324" s="9" t="str">
        <f>AgencyPickList!A1324</f>
        <v>U0509</v>
      </c>
      <c r="K1324" s="9" t="str">
        <f>AgencyPickList!B1324</f>
        <v>Doncaster Drugs Service - CDT</v>
      </c>
      <c r="L1324" s="9" t="str">
        <f>AgencyPickList!C1324</f>
        <v>D04B</v>
      </c>
      <c r="M1324" s="9" t="str">
        <f>AgencyPickList!D1324</f>
        <v>Kirklees</v>
      </c>
      <c r="N1324" s="9" t="str">
        <f>AgencyPickList!E1324</f>
        <v>U</v>
      </c>
      <c r="O1324" s="9" t="str">
        <f t="shared" si="20"/>
        <v>U0509 : Doncaster Drugs Service - CDT</v>
      </c>
    </row>
    <row r="1325" spans="2:15" x14ac:dyDescent="0.35">
      <c r="B1325" s="10" t="e">
        <v>#N/A</v>
      </c>
      <c r="G1325"/>
      <c r="J1325" s="9" t="str">
        <f>AgencyPickList!A1325</f>
        <v>U0514</v>
      </c>
      <c r="K1325" s="9" t="str">
        <f>AgencyPickList!B1325</f>
        <v>Phoenix Futures Sheffield Adult Service</v>
      </c>
      <c r="L1325" s="9" t="str">
        <f>AgencyPickList!C1325</f>
        <v>D04B</v>
      </c>
      <c r="M1325" s="9" t="str">
        <f>AgencyPickList!D1325</f>
        <v>Kirklees</v>
      </c>
      <c r="N1325" s="9" t="str">
        <f>AgencyPickList!E1325</f>
        <v>U</v>
      </c>
      <c r="O1325" s="9" t="str">
        <f t="shared" si="20"/>
        <v>U0514 : Phoenix Futures Sheffield Adult Service</v>
      </c>
    </row>
    <row r="1326" spans="2:15" x14ac:dyDescent="0.35">
      <c r="B1326" s="10" t="e">
        <v>#N/A</v>
      </c>
      <c r="G1326"/>
      <c r="J1326" s="9" t="str">
        <f>AgencyPickList!A1326</f>
        <v>U0635</v>
      </c>
      <c r="K1326" s="9" t="str">
        <f>AgencyPickList!B1326</f>
        <v>Barnsley Substance Misuse Service (Humankind)</v>
      </c>
      <c r="L1326" s="9" t="str">
        <f>AgencyPickList!C1326</f>
        <v>D04B</v>
      </c>
      <c r="M1326" s="9" t="str">
        <f>AgencyPickList!D1326</f>
        <v>Kirklees</v>
      </c>
      <c r="N1326" s="9" t="str">
        <f>AgencyPickList!E1326</f>
        <v>U</v>
      </c>
      <c r="O1326" s="9" t="str">
        <f t="shared" si="20"/>
        <v>U0635 : Barnsley Substance Misuse Service (Humankind)</v>
      </c>
    </row>
    <row r="1327" spans="2:15" x14ac:dyDescent="0.35">
      <c r="B1327" s="10" t="e">
        <v>#N/A</v>
      </c>
      <c r="G1327"/>
      <c r="J1327" s="9" t="str">
        <f>AgencyPickList!A1327</f>
        <v>U0636</v>
      </c>
      <c r="K1327" s="9" t="str">
        <f>AgencyPickList!B1327</f>
        <v>Calderdale Young People Service (Humankind)</v>
      </c>
      <c r="L1327" s="9" t="str">
        <f>AgencyPickList!C1327</f>
        <v>D04B</v>
      </c>
      <c r="M1327" s="9" t="str">
        <f>AgencyPickList!D1327</f>
        <v>Kirklees</v>
      </c>
      <c r="N1327" s="9" t="str">
        <f>AgencyPickList!E1327</f>
        <v>U</v>
      </c>
      <c r="O1327" s="9" t="str">
        <f t="shared" si="20"/>
        <v>U0636 : Calderdale Young People Service (Humankind)</v>
      </c>
    </row>
    <row r="1328" spans="2:15" x14ac:dyDescent="0.35">
      <c r="B1328" s="10" t="e">
        <v>#N/A</v>
      </c>
      <c r="G1328"/>
      <c r="J1328" s="9" t="str">
        <f>AgencyPickList!A1328</f>
        <v>U0639</v>
      </c>
      <c r="K1328" s="9" t="str">
        <f>AgencyPickList!B1328</f>
        <v>CGL Bradford New Directions (deactive)</v>
      </c>
      <c r="L1328" s="9" t="str">
        <f>AgencyPickList!C1328</f>
        <v>D04B</v>
      </c>
      <c r="M1328" s="9" t="str">
        <f>AgencyPickList!D1328</f>
        <v>Kirklees</v>
      </c>
      <c r="N1328" s="9" t="str">
        <f>AgencyPickList!E1328</f>
        <v>U</v>
      </c>
      <c r="O1328" s="9" t="str">
        <f t="shared" si="20"/>
        <v>U0639 : CGL Bradford New Directions (deactive)</v>
      </c>
    </row>
    <row r="1329" spans="2:15" x14ac:dyDescent="0.35">
      <c r="B1329" s="10" t="e">
        <v>#N/A</v>
      </c>
      <c r="G1329"/>
      <c r="J1329" s="9" t="str">
        <f>AgencyPickList!A1329</f>
        <v>U0645</v>
      </c>
      <c r="K1329" s="9" t="str">
        <f>AgencyPickList!B1329</f>
        <v>CGL Kirklees</v>
      </c>
      <c r="L1329" s="9" t="str">
        <f>AgencyPickList!C1329</f>
        <v>D04B</v>
      </c>
      <c r="M1329" s="9" t="str">
        <f>AgencyPickList!D1329</f>
        <v>Kirklees</v>
      </c>
      <c r="N1329" s="9" t="str">
        <f>AgencyPickList!E1329</f>
        <v>U</v>
      </c>
      <c r="O1329" s="9" t="str">
        <f t="shared" si="20"/>
        <v>U0645 : CGL Kirklees</v>
      </c>
    </row>
    <row r="1330" spans="2:15" x14ac:dyDescent="0.35">
      <c r="B1330" s="10" t="e">
        <v>#N/A</v>
      </c>
      <c r="G1330"/>
      <c r="J1330" s="9" t="str">
        <f>AgencyPickList!A1330</f>
        <v>U0654</v>
      </c>
      <c r="K1330" s="9" t="str">
        <f>AgencyPickList!B1330</f>
        <v>New Vision Bradford Adult (Humankind)</v>
      </c>
      <c r="L1330" s="9" t="str">
        <f>AgencyPickList!C1330</f>
        <v>D04B</v>
      </c>
      <c r="M1330" s="9" t="str">
        <f>AgencyPickList!D1330</f>
        <v>Kirklees</v>
      </c>
      <c r="N1330" s="9" t="str">
        <f>AgencyPickList!E1330</f>
        <v>U</v>
      </c>
      <c r="O1330" s="9" t="str">
        <f t="shared" si="20"/>
        <v>U0654 : New Vision Bradford Adult (Humankind)</v>
      </c>
    </row>
    <row r="1331" spans="2:15" x14ac:dyDescent="0.35">
      <c r="B1331" s="10" t="e">
        <v>#N/A</v>
      </c>
      <c r="G1331"/>
      <c r="J1331" s="9" t="str">
        <f>AgencyPickList!A1331</f>
        <v>W0444</v>
      </c>
      <c r="K1331" s="9" t="str">
        <f>AgencyPickList!B1331</f>
        <v>Turning Point Smithfield Detox</v>
      </c>
      <c r="L1331" s="9" t="str">
        <f>AgencyPickList!C1331</f>
        <v>D04B</v>
      </c>
      <c r="M1331" s="9" t="str">
        <f>AgencyPickList!D1331</f>
        <v>Kirklees</v>
      </c>
      <c r="N1331" s="9" t="str">
        <f>AgencyPickList!E1331</f>
        <v>W</v>
      </c>
      <c r="O1331" s="9" t="str">
        <f t="shared" si="20"/>
        <v>W0444 : Turning Point Smithfield Detox</v>
      </c>
    </row>
    <row r="1332" spans="2:15" x14ac:dyDescent="0.35">
      <c r="B1332" s="10" t="e">
        <v>#N/A</v>
      </c>
      <c r="G1332"/>
      <c r="J1332" s="9" t="str">
        <f>AgencyPickList!A1332</f>
        <v>M0010</v>
      </c>
      <c r="K1332" s="9" t="str">
        <f>AgencyPickList!B1332</f>
        <v>MERC Brook Place</v>
      </c>
      <c r="L1332" s="9" t="str">
        <f>AgencyPickList!C1332</f>
        <v>B11B</v>
      </c>
      <c r="M1332" s="9" t="str">
        <f>AgencyPickList!D1332</f>
        <v>Knowsley</v>
      </c>
      <c r="N1332" s="9" t="str">
        <f>AgencyPickList!E1332</f>
        <v>W</v>
      </c>
      <c r="O1332" s="9" t="str">
        <f t="shared" si="20"/>
        <v>M0010 : MERC Brook Place</v>
      </c>
    </row>
    <row r="1333" spans="2:15" x14ac:dyDescent="0.35">
      <c r="B1333" s="10" t="e">
        <v>#N/A</v>
      </c>
      <c r="G1333"/>
      <c r="J1333" s="9" t="str">
        <f>AgencyPickList!A1333</f>
        <v>M0037</v>
      </c>
      <c r="K1333" s="9" t="str">
        <f>AgencyPickList!B1333</f>
        <v>Phoenix Futures Wirral Adult Services</v>
      </c>
      <c r="L1333" s="9" t="str">
        <f>AgencyPickList!C1333</f>
        <v>B11B</v>
      </c>
      <c r="M1333" s="9" t="str">
        <f>AgencyPickList!D1333</f>
        <v>Knowsley</v>
      </c>
      <c r="N1333" s="9" t="str">
        <f>AgencyPickList!E1333</f>
        <v>W</v>
      </c>
      <c r="O1333" s="9" t="str">
        <f t="shared" si="20"/>
        <v>M0037 : Phoenix Futures Wirral Adult Services</v>
      </c>
    </row>
    <row r="1334" spans="2:15" x14ac:dyDescent="0.35">
      <c r="B1334" s="10" t="e">
        <v>#N/A</v>
      </c>
      <c r="G1334"/>
      <c r="J1334" s="9" t="str">
        <f>AgencyPickList!A1334</f>
        <v>M0092</v>
      </c>
      <c r="K1334" s="9" t="str">
        <f>AgencyPickList!B1334</f>
        <v>MERC DRR</v>
      </c>
      <c r="L1334" s="9" t="str">
        <f>AgencyPickList!C1334</f>
        <v>B11B</v>
      </c>
      <c r="M1334" s="9" t="str">
        <f>AgencyPickList!D1334</f>
        <v>Knowsley</v>
      </c>
      <c r="N1334" s="9" t="str">
        <f>AgencyPickList!E1334</f>
        <v>W</v>
      </c>
      <c r="O1334" s="9" t="str">
        <f t="shared" si="20"/>
        <v>M0092 : MERC DRR</v>
      </c>
    </row>
    <row r="1335" spans="2:15" x14ac:dyDescent="0.35">
      <c r="B1335" s="10" t="e">
        <v>#N/A</v>
      </c>
      <c r="G1335"/>
      <c r="J1335" s="9" t="str">
        <f>AgencyPickList!A1335</f>
        <v>M0243</v>
      </c>
      <c r="K1335" s="9" t="str">
        <f>AgencyPickList!B1335</f>
        <v>GMMH The Chapman-Barker Unit</v>
      </c>
      <c r="L1335" s="9" t="str">
        <f>AgencyPickList!C1335</f>
        <v>B11B</v>
      </c>
      <c r="M1335" s="9" t="str">
        <f>AgencyPickList!D1335</f>
        <v>Knowsley</v>
      </c>
      <c r="N1335" s="9" t="str">
        <f>AgencyPickList!E1335</f>
        <v>W</v>
      </c>
      <c r="O1335" s="9" t="str">
        <f t="shared" si="20"/>
        <v>M0243 : GMMH The Chapman-Barker Unit</v>
      </c>
    </row>
    <row r="1336" spans="2:15" x14ac:dyDescent="0.35">
      <c r="B1336" s="10" t="e">
        <v>#N/A</v>
      </c>
      <c r="G1336"/>
      <c r="J1336" s="9" t="str">
        <f>AgencyPickList!A1336</f>
        <v>M0312</v>
      </c>
      <c r="K1336" s="9" t="str">
        <f>AgencyPickList!B1336</f>
        <v>CGL Knowsley IRS</v>
      </c>
      <c r="L1336" s="9" t="str">
        <f>AgencyPickList!C1336</f>
        <v>B11B</v>
      </c>
      <c r="M1336" s="9" t="str">
        <f>AgencyPickList!D1336</f>
        <v>Knowsley</v>
      </c>
      <c r="N1336" s="9" t="str">
        <f>AgencyPickList!E1336</f>
        <v>W</v>
      </c>
      <c r="O1336" s="9" t="str">
        <f t="shared" si="20"/>
        <v>M0312 : CGL Knowsley IRS</v>
      </c>
    </row>
    <row r="1337" spans="2:15" x14ac:dyDescent="0.35">
      <c r="B1337" s="10" t="e">
        <v>#N/A</v>
      </c>
      <c r="G1337"/>
      <c r="J1337" s="9" t="str">
        <f>AgencyPickList!A1337</f>
        <v>M0321</v>
      </c>
      <c r="K1337" s="9" t="str">
        <f>AgencyPickList!B1337</f>
        <v>Tom Harrison House</v>
      </c>
      <c r="L1337" s="9" t="str">
        <f>AgencyPickList!C1337</f>
        <v>B11B</v>
      </c>
      <c r="M1337" s="9" t="str">
        <f>AgencyPickList!D1337</f>
        <v>Knowsley</v>
      </c>
      <c r="N1337" s="9" t="str">
        <f>AgencyPickList!E1337</f>
        <v>W</v>
      </c>
      <c r="O1337" s="9" t="str">
        <f t="shared" si="20"/>
        <v>M0321 : Tom Harrison House</v>
      </c>
    </row>
    <row r="1338" spans="2:15" x14ac:dyDescent="0.35">
      <c r="B1338" s="10" t="e">
        <v>#N/A</v>
      </c>
      <c r="G1338"/>
      <c r="J1338" s="9" t="str">
        <f>AgencyPickList!A1338</f>
        <v>M0342</v>
      </c>
      <c r="K1338" s="9" t="str">
        <f>AgencyPickList!B1338</f>
        <v>We Are With You - Liverpool Integrated Treatment Service</v>
      </c>
      <c r="L1338" s="9" t="str">
        <f>AgencyPickList!C1338</f>
        <v>B11B</v>
      </c>
      <c r="M1338" s="9" t="str">
        <f>AgencyPickList!D1338</f>
        <v>Knowsley</v>
      </c>
      <c r="N1338" s="9" t="str">
        <f>AgencyPickList!E1338</f>
        <v>W</v>
      </c>
      <c r="O1338" s="9" t="str">
        <f t="shared" si="20"/>
        <v>M0342 : We Are With You - Liverpool Integrated Treatment Service</v>
      </c>
    </row>
    <row r="1339" spans="2:15" x14ac:dyDescent="0.35">
      <c r="B1339" s="10" t="e">
        <v>#N/A</v>
      </c>
      <c r="G1339"/>
      <c r="J1339" s="9" t="str">
        <f>AgencyPickList!A1339</f>
        <v>Q1758</v>
      </c>
      <c r="K1339" s="9" t="str">
        <f>AgencyPickList!B1339</f>
        <v>Addiction Recovery Community MK</v>
      </c>
      <c r="L1339" s="9" t="str">
        <f>AgencyPickList!C1339</f>
        <v>B11B</v>
      </c>
      <c r="M1339" s="9" t="str">
        <f>AgencyPickList!D1339</f>
        <v>Knowsley</v>
      </c>
      <c r="N1339" s="9" t="str">
        <f>AgencyPickList!E1339</f>
        <v>Q</v>
      </c>
      <c r="O1339" s="9" t="str">
        <f t="shared" si="20"/>
        <v>Q1758 : Addiction Recovery Community MK</v>
      </c>
    </row>
    <row r="1340" spans="2:15" x14ac:dyDescent="0.35">
      <c r="B1340" s="10" t="e">
        <v>#N/A</v>
      </c>
      <c r="G1340"/>
      <c r="J1340" s="9" t="str">
        <f>AgencyPickList!A1340</f>
        <v>L0330</v>
      </c>
      <c r="K1340" s="9" t="str">
        <f>AgencyPickList!B1340</f>
        <v>Equinox (Detox)</v>
      </c>
      <c r="L1340" s="9" t="str">
        <f>AgencyPickList!C1340</f>
        <v>H07B</v>
      </c>
      <c r="M1340" s="9" t="str">
        <f>AgencyPickList!D1340</f>
        <v>Lambeth</v>
      </c>
      <c r="N1340" s="9" t="str">
        <f>AgencyPickList!E1340</f>
        <v>L</v>
      </c>
      <c r="O1340" s="9" t="str">
        <f t="shared" si="20"/>
        <v>L0330 : Equinox (Detox)</v>
      </c>
    </row>
    <row r="1341" spans="2:15" x14ac:dyDescent="0.35">
      <c r="B1341" s="10" t="e">
        <v>#N/A</v>
      </c>
      <c r="G1341"/>
      <c r="J1341" s="9" t="str">
        <f>AgencyPickList!A1341</f>
        <v>L0658</v>
      </c>
      <c r="K1341" s="9" t="str">
        <f>AgencyPickList!B1341</f>
        <v>SLAM Lambeth DTTO/DRR</v>
      </c>
      <c r="L1341" s="9" t="str">
        <f>AgencyPickList!C1341</f>
        <v>H07B</v>
      </c>
      <c r="M1341" s="9" t="str">
        <f>AgencyPickList!D1341</f>
        <v>Lambeth</v>
      </c>
      <c r="N1341" s="9" t="str">
        <f>AgencyPickList!E1341</f>
        <v>L</v>
      </c>
      <c r="O1341" s="9" t="str">
        <f t="shared" si="20"/>
        <v>L0658 : SLAM Lambeth DTTO/DRR</v>
      </c>
    </row>
    <row r="1342" spans="2:15" x14ac:dyDescent="0.35">
      <c r="B1342" s="10" t="e">
        <v>#N/A</v>
      </c>
      <c r="G1342"/>
      <c r="J1342" s="9" t="str">
        <f>AgencyPickList!A1342</f>
        <v>L0978</v>
      </c>
      <c r="K1342" s="9" t="str">
        <f>AgencyPickList!B1342</f>
        <v>Lambeth Youth Offending Service</v>
      </c>
      <c r="L1342" s="9" t="str">
        <f>AgencyPickList!C1342</f>
        <v>H07B</v>
      </c>
      <c r="M1342" s="9" t="str">
        <f>AgencyPickList!D1342</f>
        <v>Lambeth</v>
      </c>
      <c r="N1342" s="9" t="str">
        <f>AgencyPickList!E1342</f>
        <v>L</v>
      </c>
      <c r="O1342" s="9" t="str">
        <f t="shared" si="20"/>
        <v>L0978 : Lambeth Youth Offending Service</v>
      </c>
    </row>
    <row r="1343" spans="2:15" x14ac:dyDescent="0.35">
      <c r="B1343" s="10" t="e">
        <v>#N/A</v>
      </c>
      <c r="G1343"/>
      <c r="J1343" s="9" t="str">
        <f>AgencyPickList!A1343</f>
        <v>L1179</v>
      </c>
      <c r="K1343" s="9" t="str">
        <f>AgencyPickList!B1343</f>
        <v>CGL Bromley Adult SMS</v>
      </c>
      <c r="L1343" s="9" t="str">
        <f>AgencyPickList!C1343</f>
        <v>H07B</v>
      </c>
      <c r="M1343" s="9" t="str">
        <f>AgencyPickList!D1343</f>
        <v>Lambeth</v>
      </c>
      <c r="N1343" s="9" t="str">
        <f>AgencyPickList!E1343</f>
        <v>L</v>
      </c>
      <c r="O1343" s="9" t="str">
        <f t="shared" si="20"/>
        <v>L1179 : CGL Bromley Adult SMS</v>
      </c>
    </row>
    <row r="1344" spans="2:15" x14ac:dyDescent="0.35">
      <c r="B1344" s="10" t="e">
        <v>#N/A</v>
      </c>
      <c r="G1344"/>
      <c r="J1344" s="9" t="str">
        <f>AgencyPickList!A1344</f>
        <v>L1195</v>
      </c>
      <c r="K1344" s="9" t="str">
        <f>AgencyPickList!B1344</f>
        <v>Consortium - Assessment and Treatment Team - Lorraine Hewitt House</v>
      </c>
      <c r="L1344" s="9" t="str">
        <f>AgencyPickList!C1344</f>
        <v>H07B</v>
      </c>
      <c r="M1344" s="9" t="str">
        <f>AgencyPickList!D1344</f>
        <v>Lambeth</v>
      </c>
      <c r="N1344" s="9" t="str">
        <f>AgencyPickList!E1344</f>
        <v>L</v>
      </c>
      <c r="O1344" s="9" t="str">
        <f t="shared" si="20"/>
        <v>L1195 : Consortium - Assessment and Treatment Team - Lorraine Hewitt House</v>
      </c>
    </row>
    <row r="1345" spans="2:15" x14ac:dyDescent="0.35">
      <c r="B1345" s="10" t="e">
        <v>#N/A</v>
      </c>
      <c r="G1345"/>
      <c r="J1345" s="9" t="str">
        <f>AgencyPickList!A1345</f>
        <v>L1198</v>
      </c>
      <c r="K1345" s="9" t="str">
        <f>AgencyPickList!B1345</f>
        <v>Consortium - Central Team - Lorraine Hewitt House</v>
      </c>
      <c r="L1345" s="9" t="str">
        <f>AgencyPickList!C1345</f>
        <v>H07B</v>
      </c>
      <c r="M1345" s="9" t="str">
        <f>AgencyPickList!D1345</f>
        <v>Lambeth</v>
      </c>
      <c r="N1345" s="9" t="str">
        <f>AgencyPickList!E1345</f>
        <v>L</v>
      </c>
      <c r="O1345" s="9" t="str">
        <f t="shared" si="20"/>
        <v>L1198 : Consortium - Central Team - Lorraine Hewitt House</v>
      </c>
    </row>
    <row r="1346" spans="2:15" x14ac:dyDescent="0.35">
      <c r="B1346" s="10" t="e">
        <v>#N/A</v>
      </c>
      <c r="G1346"/>
      <c r="J1346" s="9" t="str">
        <f>AgencyPickList!A1346</f>
        <v>L1199</v>
      </c>
      <c r="K1346" s="9" t="str">
        <f>AgencyPickList!B1346</f>
        <v>Consortium - Shared Care</v>
      </c>
      <c r="L1346" s="9" t="str">
        <f>AgencyPickList!C1346</f>
        <v>H07B</v>
      </c>
      <c r="M1346" s="9" t="str">
        <f>AgencyPickList!D1346</f>
        <v>Lambeth</v>
      </c>
      <c r="N1346" s="9" t="str">
        <f>AgencyPickList!E1346</f>
        <v>L</v>
      </c>
      <c r="O1346" s="9" t="str">
        <f t="shared" si="20"/>
        <v>L1199 : Consortium - Shared Care</v>
      </c>
    </row>
    <row r="1347" spans="2:15" x14ac:dyDescent="0.35">
      <c r="B1347" s="10" t="e">
        <v>#N/A</v>
      </c>
      <c r="G1347"/>
      <c r="J1347" s="9" t="str">
        <f>AgencyPickList!A1347</f>
        <v>L1219</v>
      </c>
      <c r="K1347" s="9" t="str">
        <f>AgencyPickList!B1347</f>
        <v>Janus Enterprise</v>
      </c>
      <c r="L1347" s="9" t="str">
        <f>AgencyPickList!C1347</f>
        <v>H07B</v>
      </c>
      <c r="M1347" s="9" t="str">
        <f>AgencyPickList!D1347</f>
        <v>Lambeth</v>
      </c>
      <c r="N1347" s="9" t="str">
        <f>AgencyPickList!E1347</f>
        <v>L</v>
      </c>
      <c r="O1347" s="9" t="str">
        <f t="shared" ref="O1347:O1410" si="21">IF(AND(J1347&lt;&gt;"",J1347&lt;&gt;0),J1347&amp;" : "&amp;K1347,"")</f>
        <v>L1219 : Janus Enterprise</v>
      </c>
    </row>
    <row r="1348" spans="2:15" x14ac:dyDescent="0.35">
      <c r="B1348" s="10" t="e">
        <v>#N/A</v>
      </c>
      <c r="G1348"/>
      <c r="J1348" s="9" t="str">
        <f>AgencyPickList!A1348</f>
        <v>L1256</v>
      </c>
      <c r="K1348" s="9" t="str">
        <f>AgencyPickList!B1348</f>
        <v>Croydon Adult Recovery Network</v>
      </c>
      <c r="L1348" s="9" t="str">
        <f>AgencyPickList!C1348</f>
        <v>H07B</v>
      </c>
      <c r="M1348" s="9" t="str">
        <f>AgencyPickList!D1348</f>
        <v>Lambeth</v>
      </c>
      <c r="N1348" s="9" t="str">
        <f>AgencyPickList!E1348</f>
        <v>L</v>
      </c>
      <c r="O1348" s="9" t="str">
        <f t="shared" si="21"/>
        <v>L1256 : Croydon Adult Recovery Network</v>
      </c>
    </row>
    <row r="1349" spans="2:15" x14ac:dyDescent="0.35">
      <c r="B1349" s="10" t="e">
        <v>#N/A</v>
      </c>
      <c r="G1349"/>
      <c r="J1349" s="9" t="str">
        <f>AgencyPickList!A1349</f>
        <v>L1262</v>
      </c>
      <c r="K1349" s="9" t="str">
        <f>AgencyPickList!B1349</f>
        <v>SLAM ADD Wandsworth Opioid</v>
      </c>
      <c r="L1349" s="9" t="str">
        <f>AgencyPickList!C1349</f>
        <v>H07B</v>
      </c>
      <c r="M1349" s="9" t="str">
        <f>AgencyPickList!D1349</f>
        <v>Lambeth</v>
      </c>
      <c r="N1349" s="9" t="str">
        <f>AgencyPickList!E1349</f>
        <v>L</v>
      </c>
      <c r="O1349" s="9" t="str">
        <f t="shared" si="21"/>
        <v>L1262 : SLAM ADD Wandsworth Opioid</v>
      </c>
    </row>
    <row r="1350" spans="2:15" x14ac:dyDescent="0.35">
      <c r="B1350" s="10" t="e">
        <v>#N/A</v>
      </c>
      <c r="G1350"/>
      <c r="J1350" s="9" t="str">
        <f>AgencyPickList!A1350</f>
        <v>L1263</v>
      </c>
      <c r="K1350" s="9" t="str">
        <f>AgencyPickList!B1350</f>
        <v>SLAM ADD Wandsworth Primary Care</v>
      </c>
      <c r="L1350" s="9" t="str">
        <f>AgencyPickList!C1350</f>
        <v>H07B</v>
      </c>
      <c r="M1350" s="9" t="str">
        <f>AgencyPickList!D1350</f>
        <v>Lambeth</v>
      </c>
      <c r="N1350" s="9" t="str">
        <f>AgencyPickList!E1350</f>
        <v>L</v>
      </c>
      <c r="O1350" s="9" t="str">
        <f t="shared" si="21"/>
        <v>L1263 : SLAM ADD Wandsworth Primary Care</v>
      </c>
    </row>
    <row r="1351" spans="2:15" x14ac:dyDescent="0.35">
      <c r="B1351" s="10" t="e">
        <v>#N/A</v>
      </c>
      <c r="G1351"/>
      <c r="J1351" s="9" t="str">
        <f>AgencyPickList!A1351</f>
        <v>L1275</v>
      </c>
      <c r="K1351" s="9" t="str">
        <f>AgencyPickList!B1351</f>
        <v>INSPIRE Sutton</v>
      </c>
      <c r="L1351" s="9" t="str">
        <f>AgencyPickList!C1351</f>
        <v>H07B</v>
      </c>
      <c r="M1351" s="9" t="str">
        <f>AgencyPickList!D1351</f>
        <v>Lambeth</v>
      </c>
      <c r="N1351" s="9" t="str">
        <f>AgencyPickList!E1351</f>
        <v>L</v>
      </c>
      <c r="O1351" s="9" t="str">
        <f t="shared" si="21"/>
        <v>L1275 : INSPIRE Sutton</v>
      </c>
    </row>
    <row r="1352" spans="2:15" x14ac:dyDescent="0.35">
      <c r="B1352" s="10" t="e">
        <v>#N/A</v>
      </c>
      <c r="G1352"/>
      <c r="J1352" s="9" t="str">
        <f>AgencyPickList!A1352</f>
        <v>L1279</v>
      </c>
      <c r="K1352" s="9" t="str">
        <f>AgencyPickList!B1352</f>
        <v>Drug and Alcohol Wellbeing Service (DAWS)</v>
      </c>
      <c r="L1352" s="9" t="str">
        <f>AgencyPickList!C1352</f>
        <v>H07B</v>
      </c>
      <c r="M1352" s="9" t="str">
        <f>AgencyPickList!D1352</f>
        <v>Lambeth</v>
      </c>
      <c r="N1352" s="9" t="str">
        <f>AgencyPickList!E1352</f>
        <v>L</v>
      </c>
      <c r="O1352" s="9" t="str">
        <f t="shared" si="21"/>
        <v>L1279 : Drug and Alcohol Wellbeing Service (DAWS)</v>
      </c>
    </row>
    <row r="1353" spans="2:15" x14ac:dyDescent="0.35">
      <c r="B1353" s="10" t="e">
        <v>#N/A</v>
      </c>
      <c r="G1353"/>
      <c r="J1353" s="9" t="str">
        <f>AgencyPickList!A1353</f>
        <v>L1286</v>
      </c>
      <c r="K1353" s="9" t="str">
        <f>AgencyPickList!B1353</f>
        <v>ODAAT HOPE WORLDWIDE</v>
      </c>
      <c r="L1353" s="9" t="str">
        <f>AgencyPickList!C1353</f>
        <v>H07B</v>
      </c>
      <c r="M1353" s="9" t="str">
        <f>AgencyPickList!D1353</f>
        <v>Lambeth</v>
      </c>
      <c r="N1353" s="9" t="str">
        <f>AgencyPickList!E1353</f>
        <v>L</v>
      </c>
      <c r="O1353" s="9" t="str">
        <f t="shared" si="21"/>
        <v>L1286 : ODAAT HOPE WORLDWIDE</v>
      </c>
    </row>
    <row r="1354" spans="2:15" x14ac:dyDescent="0.35">
      <c r="B1354" s="10" t="e">
        <v>#N/A</v>
      </c>
      <c r="G1354"/>
      <c r="J1354" s="9" t="str">
        <f>AgencyPickList!A1354</f>
        <v>L1288</v>
      </c>
      <c r="K1354" s="9" t="str">
        <f>AgencyPickList!B1354</f>
        <v>Better Lives - Islington</v>
      </c>
      <c r="L1354" s="9" t="str">
        <f>AgencyPickList!C1354</f>
        <v>H07B</v>
      </c>
      <c r="M1354" s="9" t="str">
        <f>AgencyPickList!D1354</f>
        <v>Lambeth</v>
      </c>
      <c r="N1354" s="9" t="str">
        <f>AgencyPickList!E1354</f>
        <v>L</v>
      </c>
      <c r="O1354" s="9" t="str">
        <f t="shared" si="21"/>
        <v>L1288 : Better Lives - Islington</v>
      </c>
    </row>
    <row r="1355" spans="2:15" x14ac:dyDescent="0.35">
      <c r="B1355" s="10" t="e">
        <v>#N/A</v>
      </c>
      <c r="G1355"/>
      <c r="J1355" s="9" t="str">
        <f>AgencyPickList!A1355</f>
        <v>L1297</v>
      </c>
      <c r="K1355" s="9" t="str">
        <f>AgencyPickList!B1355</f>
        <v>ADD Wandsworth Day Programme</v>
      </c>
      <c r="L1355" s="9" t="str">
        <f>AgencyPickList!C1355</f>
        <v>H07B</v>
      </c>
      <c r="M1355" s="9" t="str">
        <f>AgencyPickList!D1355</f>
        <v>Lambeth</v>
      </c>
      <c r="N1355" s="9" t="str">
        <f>AgencyPickList!E1355</f>
        <v>L</v>
      </c>
      <c r="O1355" s="9" t="str">
        <f t="shared" si="21"/>
        <v>L1297 : ADD Wandsworth Day Programme</v>
      </c>
    </row>
    <row r="1356" spans="2:15" x14ac:dyDescent="0.35">
      <c r="B1356" s="10" t="e">
        <v>#N/A</v>
      </c>
      <c r="G1356"/>
      <c r="J1356" s="9" t="str">
        <f>AgencyPickList!A1356</f>
        <v>L1303</v>
      </c>
      <c r="K1356" s="9" t="str">
        <f>AgencyPickList!B1356</f>
        <v>City and Hackney Recovery Service</v>
      </c>
      <c r="L1356" s="9" t="str">
        <f>AgencyPickList!C1356</f>
        <v>H07B</v>
      </c>
      <c r="M1356" s="9" t="str">
        <f>AgencyPickList!D1356</f>
        <v>Lambeth</v>
      </c>
      <c r="N1356" s="9" t="str">
        <f>AgencyPickList!E1356</f>
        <v>L</v>
      </c>
      <c r="O1356" s="9" t="str">
        <f t="shared" si="21"/>
        <v>L1303 : City and Hackney Recovery Service</v>
      </c>
    </row>
    <row r="1357" spans="2:15" x14ac:dyDescent="0.35">
      <c r="B1357" s="10" t="e">
        <v>#N/A</v>
      </c>
      <c r="G1357"/>
      <c r="J1357" s="9" t="str">
        <f>AgencyPickList!A1357</f>
        <v>L1308</v>
      </c>
      <c r="K1357" s="9" t="str">
        <f>AgencyPickList!B1357</f>
        <v>Guy's and St Thomas' NHS Foundation Trust Inpatient Detox Unit</v>
      </c>
      <c r="L1357" s="9" t="str">
        <f>AgencyPickList!C1357</f>
        <v>H07B</v>
      </c>
      <c r="M1357" s="9" t="str">
        <f>AgencyPickList!D1357</f>
        <v>Lambeth</v>
      </c>
      <c r="N1357" s="9" t="str">
        <f>AgencyPickList!E1357</f>
        <v>L</v>
      </c>
      <c r="O1357" s="9" t="str">
        <f t="shared" si="21"/>
        <v>L1308 : Guy's and St Thomas' NHS Foundation Trust Inpatient Detox Unit</v>
      </c>
    </row>
    <row r="1358" spans="2:15" x14ac:dyDescent="0.35">
      <c r="B1358" s="10" t="e">
        <v>#N/A</v>
      </c>
      <c r="G1358"/>
      <c r="J1358" s="9" t="str">
        <f>AgencyPickList!A1358</f>
        <v>L1310</v>
      </c>
      <c r="K1358" s="9" t="str">
        <f>AgencyPickList!B1358</f>
        <v>Drug and Alcohol Wellbeing Service Kensington and Chelsea</v>
      </c>
      <c r="L1358" s="9" t="str">
        <f>AgencyPickList!C1358</f>
        <v>H07B</v>
      </c>
      <c r="M1358" s="9" t="str">
        <f>AgencyPickList!D1358</f>
        <v>Lambeth</v>
      </c>
      <c r="N1358" s="9" t="str">
        <f>AgencyPickList!E1358</f>
        <v>L</v>
      </c>
      <c r="O1358" s="9" t="str">
        <f t="shared" si="21"/>
        <v>L1310 : Drug and Alcohol Wellbeing Service Kensington and Chelsea</v>
      </c>
    </row>
    <row r="1359" spans="2:15" x14ac:dyDescent="0.35">
      <c r="B1359" s="10" t="e">
        <v>#N/A</v>
      </c>
      <c r="G1359"/>
      <c r="J1359" s="9" t="str">
        <f>AgencyPickList!A1359</f>
        <v>L1311</v>
      </c>
      <c r="K1359" s="9" t="str">
        <f>AgencyPickList!B1359</f>
        <v>CGL Croydon Adult</v>
      </c>
      <c r="L1359" s="9" t="str">
        <f>AgencyPickList!C1359</f>
        <v>H07B</v>
      </c>
      <c r="M1359" s="9" t="str">
        <f>AgencyPickList!D1359</f>
        <v>Lambeth</v>
      </c>
      <c r="N1359" s="9" t="str">
        <f>AgencyPickList!E1359</f>
        <v>L</v>
      </c>
      <c r="O1359" s="9" t="str">
        <f t="shared" si="21"/>
        <v>L1311 : CGL Croydon Adult</v>
      </c>
    </row>
    <row r="1360" spans="2:15" x14ac:dyDescent="0.35">
      <c r="B1360" s="10" t="e">
        <v>#N/A</v>
      </c>
      <c r="G1360"/>
      <c r="J1360" s="9" t="str">
        <f>AgencyPickList!A1360</f>
        <v>L1312</v>
      </c>
      <c r="K1360" s="9" t="str">
        <f>AgencyPickList!B1360</f>
        <v>Guy's and St Thomas' NHS Foundation Trust Non-rough sleeping Addictions Clinical Care Suite</v>
      </c>
      <c r="L1360" s="9" t="str">
        <f>AgencyPickList!C1360</f>
        <v>H07B</v>
      </c>
      <c r="M1360" s="9" t="str">
        <f>AgencyPickList!D1360</f>
        <v>Lambeth</v>
      </c>
      <c r="N1360" s="9" t="str">
        <f>AgencyPickList!E1360</f>
        <v>L</v>
      </c>
      <c r="O1360" s="9" t="str">
        <f t="shared" si="21"/>
        <v>L1312 : Guy's and St Thomas' NHS Foundation Trust Non-rough sleeping Addictions Clinical Care Suite</v>
      </c>
    </row>
    <row r="1361" spans="2:15" x14ac:dyDescent="0.35">
      <c r="B1361" s="10" t="e">
        <v>#N/A</v>
      </c>
      <c r="G1361"/>
      <c r="J1361" s="9" t="str">
        <f>AgencyPickList!A1361</f>
        <v>L5046</v>
      </c>
      <c r="K1361" s="9" t="str">
        <f>AgencyPickList!B1361</f>
        <v>Mount Carmel (Rehab)</v>
      </c>
      <c r="L1361" s="9" t="str">
        <f>AgencyPickList!C1361</f>
        <v>H07B</v>
      </c>
      <c r="M1361" s="9" t="str">
        <f>AgencyPickList!D1361</f>
        <v>Lambeth</v>
      </c>
      <c r="N1361" s="9" t="str">
        <f>AgencyPickList!E1361</f>
        <v>L</v>
      </c>
      <c r="O1361" s="9" t="str">
        <f t="shared" si="21"/>
        <v>L5046 : Mount Carmel (Rehab)</v>
      </c>
    </row>
    <row r="1362" spans="2:15" x14ac:dyDescent="0.35">
      <c r="B1362" s="10" t="e">
        <v>#N/A</v>
      </c>
      <c r="G1362"/>
      <c r="J1362" s="9" t="str">
        <f>AgencyPickList!A1362</f>
        <v>M0037</v>
      </c>
      <c r="K1362" s="9" t="str">
        <f>AgencyPickList!B1362</f>
        <v>Phoenix Futures Wirral Adult Services</v>
      </c>
      <c r="L1362" s="9" t="str">
        <f>AgencyPickList!C1362</f>
        <v>H07B</v>
      </c>
      <c r="M1362" s="9" t="str">
        <f>AgencyPickList!D1362</f>
        <v>Lambeth</v>
      </c>
      <c r="N1362" s="9" t="str">
        <f>AgencyPickList!E1362</f>
        <v>W</v>
      </c>
      <c r="O1362" s="9" t="str">
        <f t="shared" si="21"/>
        <v>M0037 : Phoenix Futures Wirral Adult Services</v>
      </c>
    </row>
    <row r="1363" spans="2:15" x14ac:dyDescent="0.35">
      <c r="B1363" s="10" t="e">
        <v>#N/A</v>
      </c>
      <c r="G1363"/>
      <c r="J1363" s="9" t="str">
        <f>AgencyPickList!A1363</f>
        <v>P0523</v>
      </c>
      <c r="K1363" s="9" t="str">
        <f>AgencyPickList!B1363</f>
        <v>ANA</v>
      </c>
      <c r="L1363" s="9" t="str">
        <f>AgencyPickList!C1363</f>
        <v>H07B</v>
      </c>
      <c r="M1363" s="9" t="str">
        <f>AgencyPickList!D1363</f>
        <v>Lambeth</v>
      </c>
      <c r="N1363" s="9" t="str">
        <f>AgencyPickList!E1363</f>
        <v>P</v>
      </c>
      <c r="O1363" s="9" t="str">
        <f t="shared" si="21"/>
        <v>P0523 : ANA</v>
      </c>
    </row>
    <row r="1364" spans="2:15" x14ac:dyDescent="0.35">
      <c r="B1364" s="10" t="e">
        <v>#N/A</v>
      </c>
      <c r="G1364"/>
      <c r="J1364" s="9" t="str">
        <f>AgencyPickList!A1364</f>
        <v>P0544</v>
      </c>
      <c r="K1364" s="9" t="str">
        <f>AgencyPickList!B1364</f>
        <v>Francis HouseStreetsceneSouthampton</v>
      </c>
      <c r="L1364" s="9" t="str">
        <f>AgencyPickList!C1364</f>
        <v>H07B</v>
      </c>
      <c r="M1364" s="9" t="str">
        <f>AgencyPickList!D1364</f>
        <v>Lambeth</v>
      </c>
      <c r="N1364" s="9" t="str">
        <f>AgencyPickList!E1364</f>
        <v>P</v>
      </c>
      <c r="O1364" s="9" t="str">
        <f t="shared" si="21"/>
        <v>P0544 : Francis HouseStreetsceneSouthampton</v>
      </c>
    </row>
    <row r="1365" spans="2:15" x14ac:dyDescent="0.35">
      <c r="B1365" s="10" t="e">
        <v>#N/A</v>
      </c>
      <c r="G1365"/>
      <c r="J1365" s="9" t="str">
        <f>AgencyPickList!A1365</f>
        <v>P0835</v>
      </c>
      <c r="K1365" s="9" t="str">
        <f>AgencyPickList!B1365</f>
        <v>Kenward Residential</v>
      </c>
      <c r="L1365" s="9" t="str">
        <f>AgencyPickList!C1365</f>
        <v>H07B</v>
      </c>
      <c r="M1365" s="9" t="str">
        <f>AgencyPickList!D1365</f>
        <v>Lambeth</v>
      </c>
      <c r="N1365" s="9" t="str">
        <f>AgencyPickList!E1365</f>
        <v>P</v>
      </c>
      <c r="O1365" s="9" t="str">
        <f t="shared" si="21"/>
        <v>P0835 : Kenward Residential</v>
      </c>
    </row>
    <row r="1366" spans="2:15" x14ac:dyDescent="0.35">
      <c r="B1366" s="10" t="e">
        <v>#N/A</v>
      </c>
      <c r="G1366"/>
      <c r="J1366" s="9" t="str">
        <f>AgencyPickList!A1366</f>
        <v>P1089</v>
      </c>
      <c r="K1366" s="9" t="str">
        <f>AgencyPickList!B1366</f>
        <v>I-Access North West Surrey</v>
      </c>
      <c r="L1366" s="9" t="str">
        <f>AgencyPickList!C1366</f>
        <v>H07B</v>
      </c>
      <c r="M1366" s="9" t="str">
        <f>AgencyPickList!D1366</f>
        <v>Lambeth</v>
      </c>
      <c r="N1366" s="9" t="str">
        <f>AgencyPickList!E1366</f>
        <v>P</v>
      </c>
      <c r="O1366" s="9" t="str">
        <f t="shared" si="21"/>
        <v>P1089 : I-Access North West Surrey</v>
      </c>
    </row>
    <row r="1367" spans="2:15" x14ac:dyDescent="0.35">
      <c r="B1367" s="10" t="e">
        <v>#N/A</v>
      </c>
      <c r="G1367"/>
      <c r="J1367" s="9" t="str">
        <f>AgencyPickList!A1367</f>
        <v>P1090</v>
      </c>
      <c r="K1367" s="9" t="str">
        <f>AgencyPickList!B1367</f>
        <v>I-Access East Surrey</v>
      </c>
      <c r="L1367" s="9" t="str">
        <f>AgencyPickList!C1367</f>
        <v>H07B</v>
      </c>
      <c r="M1367" s="9" t="str">
        <f>AgencyPickList!D1367</f>
        <v>Lambeth</v>
      </c>
      <c r="N1367" s="9" t="str">
        <f>AgencyPickList!E1367</f>
        <v>P</v>
      </c>
      <c r="O1367" s="9" t="str">
        <f t="shared" si="21"/>
        <v>P1090 : I-Access East Surrey</v>
      </c>
    </row>
    <row r="1368" spans="2:15" x14ac:dyDescent="0.35">
      <c r="B1368" s="10" t="e">
        <v>#N/A</v>
      </c>
      <c r="G1368"/>
      <c r="J1368" s="9" t="str">
        <f>AgencyPickList!A1368</f>
        <v>P1101</v>
      </c>
      <c r="K1368" s="9" t="str">
        <f>AgencyPickList!B1368</f>
        <v>East Kent Community Drug &amp; Alcohol Services</v>
      </c>
      <c r="L1368" s="9" t="str">
        <f>AgencyPickList!C1368</f>
        <v>H07B</v>
      </c>
      <c r="M1368" s="9" t="str">
        <f>AgencyPickList!D1368</f>
        <v>Lambeth</v>
      </c>
      <c r="N1368" s="9" t="str">
        <f>AgencyPickList!E1368</f>
        <v>P</v>
      </c>
      <c r="O1368" s="9" t="str">
        <f t="shared" si="21"/>
        <v>P1101 : East Kent Community Drug &amp; Alcohol Services</v>
      </c>
    </row>
    <row r="1369" spans="2:15" x14ac:dyDescent="0.35">
      <c r="B1369" s="10" t="e">
        <v>#N/A</v>
      </c>
      <c r="G1369"/>
      <c r="J1369" s="9" t="str">
        <f>AgencyPickList!A1369</f>
        <v>Q1311</v>
      </c>
      <c r="K1369" s="9" t="str">
        <f>AgencyPickList!B1369</f>
        <v>Hebron Trust</v>
      </c>
      <c r="L1369" s="9" t="str">
        <f>AgencyPickList!C1369</f>
        <v>H07B</v>
      </c>
      <c r="M1369" s="9" t="str">
        <f>AgencyPickList!D1369</f>
        <v>Lambeth</v>
      </c>
      <c r="N1369" s="9" t="str">
        <f>AgencyPickList!E1369</f>
        <v>Q</v>
      </c>
      <c r="O1369" s="9" t="str">
        <f t="shared" si="21"/>
        <v>Q1311 : Hebron Trust</v>
      </c>
    </row>
    <row r="1370" spans="2:15" x14ac:dyDescent="0.35">
      <c r="B1370" s="10" t="e">
        <v>#N/A</v>
      </c>
      <c r="G1370"/>
      <c r="J1370" s="9" t="str">
        <f>AgencyPickList!A1370</f>
        <v>Q1424</v>
      </c>
      <c r="K1370" s="9" t="str">
        <f>AgencyPickList!B1370</f>
        <v>Open Road Colchester</v>
      </c>
      <c r="L1370" s="9" t="str">
        <f>AgencyPickList!C1370</f>
        <v>H07B</v>
      </c>
      <c r="M1370" s="9" t="str">
        <f>AgencyPickList!D1370</f>
        <v>Lambeth</v>
      </c>
      <c r="N1370" s="9" t="str">
        <f>AgencyPickList!E1370</f>
        <v>Q</v>
      </c>
      <c r="O1370" s="9" t="str">
        <f t="shared" si="21"/>
        <v>Q1424 : Open Road Colchester</v>
      </c>
    </row>
    <row r="1371" spans="2:15" x14ac:dyDescent="0.35">
      <c r="B1371" s="10" t="e">
        <v>#N/A</v>
      </c>
      <c r="G1371"/>
      <c r="J1371" s="9" t="str">
        <f>AgencyPickList!A1371</f>
        <v>Q1425</v>
      </c>
      <c r="K1371" s="9" t="str">
        <f>AgencyPickList!B1371</f>
        <v>Essex STARS (North East)</v>
      </c>
      <c r="L1371" s="9" t="str">
        <f>AgencyPickList!C1371</f>
        <v>H07B</v>
      </c>
      <c r="M1371" s="9" t="str">
        <f>AgencyPickList!D1371</f>
        <v>Lambeth</v>
      </c>
      <c r="N1371" s="9" t="str">
        <f>AgencyPickList!E1371</f>
        <v>Q</v>
      </c>
      <c r="O1371" s="9" t="str">
        <f t="shared" si="21"/>
        <v>Q1425 : Essex STARS (North East)</v>
      </c>
    </row>
    <row r="1372" spans="2:15" x14ac:dyDescent="0.35">
      <c r="B1372" s="10" t="e">
        <v>#N/A</v>
      </c>
      <c r="G1372"/>
      <c r="J1372" s="9" t="str">
        <f>AgencyPickList!A1372</f>
        <v>Q1647</v>
      </c>
      <c r="K1372" s="9" t="str">
        <f>AgencyPickList!B1372</f>
        <v>Via - Passmores House</v>
      </c>
      <c r="L1372" s="9" t="str">
        <f>AgencyPickList!C1372</f>
        <v>H07B</v>
      </c>
      <c r="M1372" s="9" t="str">
        <f>AgencyPickList!D1372</f>
        <v>Lambeth</v>
      </c>
      <c r="N1372" s="9" t="str">
        <f>AgencyPickList!E1372</f>
        <v>Q</v>
      </c>
      <c r="O1372" s="9" t="str">
        <f t="shared" si="21"/>
        <v>Q1647 : Via - Passmores House</v>
      </c>
    </row>
    <row r="1373" spans="2:15" x14ac:dyDescent="0.35">
      <c r="B1373" s="10" t="e">
        <v>#N/A</v>
      </c>
      <c r="G1373"/>
      <c r="J1373" s="9" t="str">
        <f>AgencyPickList!A1373</f>
        <v>SB317</v>
      </c>
      <c r="K1373" s="9" t="str">
        <f>AgencyPickList!B1373</f>
        <v>StreetScene Bournemouth</v>
      </c>
      <c r="L1373" s="9" t="str">
        <f>AgencyPickList!C1373</f>
        <v>H07B</v>
      </c>
      <c r="M1373" s="9" t="str">
        <f>AgencyPickList!D1373</f>
        <v>Lambeth</v>
      </c>
      <c r="N1373" s="9" t="str">
        <f>AgencyPickList!E1373</f>
        <v>S</v>
      </c>
      <c r="O1373" s="9" t="str">
        <f t="shared" si="21"/>
        <v>SB317 : StreetScene Bournemouth</v>
      </c>
    </row>
    <row r="1374" spans="2:15" x14ac:dyDescent="0.35">
      <c r="B1374" s="10" t="e">
        <v>#N/A</v>
      </c>
      <c r="G1374"/>
      <c r="J1374" s="9" t="str">
        <f>AgencyPickList!A1374</f>
        <v>SH307</v>
      </c>
      <c r="K1374" s="9" t="str">
        <f>AgencyPickList!B1374</f>
        <v>Jasmine Mother's Recovery (Trevi)</v>
      </c>
      <c r="L1374" s="9" t="str">
        <f>AgencyPickList!C1374</f>
        <v>H07B</v>
      </c>
      <c r="M1374" s="9" t="str">
        <f>AgencyPickList!D1374</f>
        <v>Lambeth</v>
      </c>
      <c r="N1374" s="9" t="str">
        <f>AgencyPickList!E1374</f>
        <v>S</v>
      </c>
      <c r="O1374" s="9" t="str">
        <f t="shared" si="21"/>
        <v>SH307 : Jasmine Mother's Recovery (Trevi)</v>
      </c>
    </row>
    <row r="1375" spans="2:15" x14ac:dyDescent="0.35">
      <c r="B1375" s="10" t="e">
        <v>#N/A</v>
      </c>
      <c r="G1375"/>
      <c r="J1375" s="9" t="str">
        <f>AgencyPickList!A1375</f>
        <v>SJ209</v>
      </c>
      <c r="K1375" s="9" t="str">
        <f>AgencyPickList!B1375</f>
        <v>We Are With You North Somerset</v>
      </c>
      <c r="L1375" s="9" t="str">
        <f>AgencyPickList!C1375</f>
        <v>H07B</v>
      </c>
      <c r="M1375" s="9" t="str">
        <f>AgencyPickList!D1375</f>
        <v>Lambeth</v>
      </c>
      <c r="N1375" s="9" t="str">
        <f>AgencyPickList!E1375</f>
        <v>S</v>
      </c>
      <c r="O1375" s="9" t="str">
        <f t="shared" si="21"/>
        <v>SJ209 : We Are With You North Somerset</v>
      </c>
    </row>
    <row r="1376" spans="2:15" x14ac:dyDescent="0.35">
      <c r="B1376" s="10" t="e">
        <v>#N/A</v>
      </c>
      <c r="G1376"/>
      <c r="J1376" s="9" t="str">
        <f>AgencyPickList!A1376</f>
        <v>SJ308</v>
      </c>
      <c r="K1376" s="9" t="str">
        <f>AgencyPickList!B1376</f>
        <v>Sefton Park</v>
      </c>
      <c r="L1376" s="9" t="str">
        <f>AgencyPickList!C1376</f>
        <v>H07B</v>
      </c>
      <c r="M1376" s="9" t="str">
        <f>AgencyPickList!D1376</f>
        <v>Lambeth</v>
      </c>
      <c r="N1376" s="9" t="str">
        <f>AgencyPickList!E1376</f>
        <v>S</v>
      </c>
      <c r="O1376" s="9" t="str">
        <f t="shared" si="21"/>
        <v>SJ308 : Sefton Park</v>
      </c>
    </row>
    <row r="1377" spans="2:15" x14ac:dyDescent="0.35">
      <c r="B1377" s="10" t="e">
        <v>#N/A</v>
      </c>
      <c r="G1377"/>
      <c r="J1377" s="9" t="str">
        <f>AgencyPickList!A1377</f>
        <v>T1214</v>
      </c>
      <c r="K1377" s="9" t="str">
        <f>AgencyPickList!B1377</f>
        <v>The Level</v>
      </c>
      <c r="L1377" s="9" t="str">
        <f>AgencyPickList!C1377</f>
        <v>H07B</v>
      </c>
      <c r="M1377" s="9" t="str">
        <f>AgencyPickList!D1377</f>
        <v>Lambeth</v>
      </c>
      <c r="N1377" s="9" t="str">
        <f>AgencyPickList!E1377</f>
        <v>T</v>
      </c>
      <c r="O1377" s="9" t="str">
        <f t="shared" si="21"/>
        <v>T1214 : The Level</v>
      </c>
    </row>
    <row r="1378" spans="2:15" x14ac:dyDescent="0.35">
      <c r="B1378" s="10" t="e">
        <v>#N/A</v>
      </c>
      <c r="G1378"/>
      <c r="J1378" s="9" t="str">
        <f>AgencyPickList!A1378</f>
        <v>U0321</v>
      </c>
      <c r="K1378" s="9" t="str">
        <f>AgencyPickList!B1378</f>
        <v>Forward Trust The Bridges Hull</v>
      </c>
      <c r="L1378" s="9" t="str">
        <f>AgencyPickList!C1378</f>
        <v>H07B</v>
      </c>
      <c r="M1378" s="9" t="str">
        <f>AgencyPickList!D1378</f>
        <v>Lambeth</v>
      </c>
      <c r="N1378" s="9" t="str">
        <f>AgencyPickList!E1378</f>
        <v>U</v>
      </c>
      <c r="O1378" s="9" t="str">
        <f t="shared" si="21"/>
        <v>U0321 : Forward Trust The Bridges Hull</v>
      </c>
    </row>
    <row r="1379" spans="2:15" x14ac:dyDescent="0.35">
      <c r="B1379" s="10" t="e">
        <v>#N/A</v>
      </c>
      <c r="G1379"/>
      <c r="J1379" s="9" t="str">
        <f>AgencyPickList!A1379</f>
        <v>M0037</v>
      </c>
      <c r="K1379" s="9" t="str">
        <f>AgencyPickList!B1379</f>
        <v>Phoenix Futures Wirral Adult Services</v>
      </c>
      <c r="L1379" s="9" t="str">
        <f>AgencyPickList!C1379</f>
        <v>B05B</v>
      </c>
      <c r="M1379" s="9" t="str">
        <f>AgencyPickList!D1379</f>
        <v>Lancashire</v>
      </c>
      <c r="N1379" s="9" t="str">
        <f>AgencyPickList!E1379</f>
        <v>W</v>
      </c>
      <c r="O1379" s="9" t="str">
        <f t="shared" si="21"/>
        <v>M0037 : Phoenix Futures Wirral Adult Services</v>
      </c>
    </row>
    <row r="1380" spans="2:15" x14ac:dyDescent="0.35">
      <c r="B1380" s="10" t="e">
        <v>#N/A</v>
      </c>
      <c r="G1380"/>
      <c r="J1380" s="9" t="str">
        <f>AgencyPickList!A1380</f>
        <v>M0051</v>
      </c>
      <c r="K1380" s="9" t="str">
        <f>AgencyPickList!B1380</f>
        <v>Littledale Hall</v>
      </c>
      <c r="L1380" s="9" t="str">
        <f>AgencyPickList!C1380</f>
        <v>B05B</v>
      </c>
      <c r="M1380" s="9" t="str">
        <f>AgencyPickList!D1380</f>
        <v>Lancashire</v>
      </c>
      <c r="N1380" s="9" t="str">
        <f>AgencyPickList!E1380</f>
        <v>W</v>
      </c>
      <c r="O1380" s="9" t="str">
        <f t="shared" si="21"/>
        <v>M0051 : Littledale Hall</v>
      </c>
    </row>
    <row r="1381" spans="2:15" x14ac:dyDescent="0.35">
      <c r="B1381" s="10" t="e">
        <v>#N/A</v>
      </c>
      <c r="G1381"/>
      <c r="J1381" s="9" t="str">
        <f>AgencyPickList!A1381</f>
        <v>M0083</v>
      </c>
      <c r="K1381" s="9" t="str">
        <f>AgencyPickList!B1381</f>
        <v>Turning Point Stanfield House</v>
      </c>
      <c r="L1381" s="9" t="str">
        <f>AgencyPickList!C1381</f>
        <v>B05B</v>
      </c>
      <c r="M1381" s="9" t="str">
        <f>AgencyPickList!D1381</f>
        <v>Lancashire</v>
      </c>
      <c r="N1381" s="9" t="str">
        <f>AgencyPickList!E1381</f>
        <v>W</v>
      </c>
      <c r="O1381" s="9" t="str">
        <f t="shared" si="21"/>
        <v>M0083 : Turning Point Stanfield House</v>
      </c>
    </row>
    <row r="1382" spans="2:15" x14ac:dyDescent="0.35">
      <c r="B1382" s="10" t="e">
        <v>#N/A</v>
      </c>
      <c r="G1382"/>
      <c r="J1382" s="9" t="str">
        <f>AgencyPickList!A1382</f>
        <v>M0119</v>
      </c>
      <c r="K1382" s="9" t="str">
        <f>AgencyPickList!B1382</f>
        <v>Holgate House</v>
      </c>
      <c r="L1382" s="9" t="str">
        <f>AgencyPickList!C1382</f>
        <v>B05B</v>
      </c>
      <c r="M1382" s="9" t="str">
        <f>AgencyPickList!D1382</f>
        <v>Lancashire</v>
      </c>
      <c r="N1382" s="9" t="str">
        <f>AgencyPickList!E1382</f>
        <v>W</v>
      </c>
      <c r="O1382" s="9" t="str">
        <f t="shared" si="21"/>
        <v>M0119 : Holgate House</v>
      </c>
    </row>
    <row r="1383" spans="2:15" x14ac:dyDescent="0.35">
      <c r="B1383" s="10" t="e">
        <v>#N/A</v>
      </c>
      <c r="G1383"/>
      <c r="J1383" s="9" t="str">
        <f>AgencyPickList!A1383</f>
        <v>M0243</v>
      </c>
      <c r="K1383" s="9" t="str">
        <f>AgencyPickList!B1383</f>
        <v>GMMH The Chapman-Barker Unit</v>
      </c>
      <c r="L1383" s="9" t="str">
        <f>AgencyPickList!C1383</f>
        <v>B05B</v>
      </c>
      <c r="M1383" s="9" t="str">
        <f>AgencyPickList!D1383</f>
        <v>Lancashire</v>
      </c>
      <c r="N1383" s="9" t="str">
        <f>AgencyPickList!E1383</f>
        <v>W</v>
      </c>
      <c r="O1383" s="9" t="str">
        <f t="shared" si="21"/>
        <v>M0243 : GMMH The Chapman-Barker Unit</v>
      </c>
    </row>
    <row r="1384" spans="2:15" x14ac:dyDescent="0.35">
      <c r="B1384" s="10" t="e">
        <v>#N/A</v>
      </c>
      <c r="G1384"/>
      <c r="J1384" s="9" t="str">
        <f>AgencyPickList!A1384</f>
        <v>M0251</v>
      </c>
      <c r="K1384" s="9" t="str">
        <f>AgencyPickList!B1384</f>
        <v>CGL East Lancs Inspire</v>
      </c>
      <c r="L1384" s="9" t="str">
        <f>AgencyPickList!C1384</f>
        <v>B05B</v>
      </c>
      <c r="M1384" s="9" t="str">
        <f>AgencyPickList!D1384</f>
        <v>Lancashire</v>
      </c>
      <c r="N1384" s="9" t="str">
        <f>AgencyPickList!E1384</f>
        <v>W</v>
      </c>
      <c r="O1384" s="9" t="str">
        <f t="shared" si="21"/>
        <v>M0251 : CGL East Lancs Inspire</v>
      </c>
    </row>
    <row r="1385" spans="2:15" x14ac:dyDescent="0.35">
      <c r="B1385" s="10" t="e">
        <v>#N/A</v>
      </c>
      <c r="G1385"/>
      <c r="J1385" s="9" t="str">
        <f>AgencyPickList!A1385</f>
        <v>M0289</v>
      </c>
      <c r="K1385" s="9" t="str">
        <f>AgencyPickList!B1385</f>
        <v>Turning Point Leigh Bank</v>
      </c>
      <c r="L1385" s="9" t="str">
        <f>AgencyPickList!C1385</f>
        <v>B05B</v>
      </c>
      <c r="M1385" s="9" t="str">
        <f>AgencyPickList!D1385</f>
        <v>Lancashire</v>
      </c>
      <c r="N1385" s="9" t="str">
        <f>AgencyPickList!E1385</f>
        <v>W</v>
      </c>
      <c r="O1385" s="9" t="str">
        <f t="shared" si="21"/>
        <v>M0289 : Turning Point Leigh Bank</v>
      </c>
    </row>
    <row r="1386" spans="2:15" x14ac:dyDescent="0.35">
      <c r="B1386" s="10" t="e">
        <v>#N/A</v>
      </c>
      <c r="G1386"/>
      <c r="J1386" s="9" t="str">
        <f>AgencyPickList!A1386</f>
        <v>M0297</v>
      </c>
      <c r="K1386" s="9" t="str">
        <f>AgencyPickList!B1386</f>
        <v>THOMAS Community Recovery Salford</v>
      </c>
      <c r="L1386" s="9" t="str">
        <f>AgencyPickList!C1386</f>
        <v>B05B</v>
      </c>
      <c r="M1386" s="9" t="str">
        <f>AgencyPickList!D1386</f>
        <v>Lancashire</v>
      </c>
      <c r="N1386" s="9" t="str">
        <f>AgencyPickList!E1386</f>
        <v>W</v>
      </c>
      <c r="O1386" s="9" t="str">
        <f t="shared" si="21"/>
        <v>M0297 : THOMAS Community Recovery Salford</v>
      </c>
    </row>
    <row r="1387" spans="2:15" x14ac:dyDescent="0.35">
      <c r="B1387" s="10" t="e">
        <v>#N/A</v>
      </c>
      <c r="G1387"/>
      <c r="J1387" s="9" t="str">
        <f>AgencyPickList!A1387</f>
        <v>M0309</v>
      </c>
      <c r="K1387" s="9" t="str">
        <f>AgencyPickList!B1387</f>
        <v>Cyngor Alcohol Information Service (CAIS)</v>
      </c>
      <c r="L1387" s="9" t="str">
        <f>AgencyPickList!C1387</f>
        <v>B05B</v>
      </c>
      <c r="M1387" s="9" t="str">
        <f>AgencyPickList!D1387</f>
        <v>Lancashire</v>
      </c>
      <c r="N1387" s="9" t="str">
        <f>AgencyPickList!E1387</f>
        <v>W</v>
      </c>
      <c r="O1387" s="9" t="str">
        <f t="shared" si="21"/>
        <v>M0309 : Cyngor Alcohol Information Service (CAIS)</v>
      </c>
    </row>
    <row r="1388" spans="2:15" x14ac:dyDescent="0.35">
      <c r="B1388" s="10" t="e">
        <v>#N/A</v>
      </c>
      <c r="G1388"/>
      <c r="J1388" s="9" t="str">
        <f>AgencyPickList!A1388</f>
        <v>M0310</v>
      </c>
      <c r="K1388" s="9" t="str">
        <f>AgencyPickList!B1388</f>
        <v>Shardale St Annes Limited</v>
      </c>
      <c r="L1388" s="9" t="str">
        <f>AgencyPickList!C1388</f>
        <v>B05B</v>
      </c>
      <c r="M1388" s="9" t="str">
        <f>AgencyPickList!D1388</f>
        <v>Lancashire</v>
      </c>
      <c r="N1388" s="9" t="str">
        <f>AgencyPickList!E1388</f>
        <v>W</v>
      </c>
      <c r="O1388" s="9" t="str">
        <f t="shared" si="21"/>
        <v>M0310 : Shardale St Annes Limited</v>
      </c>
    </row>
    <row r="1389" spans="2:15" x14ac:dyDescent="0.35">
      <c r="B1389" s="10" t="e">
        <v>#N/A</v>
      </c>
      <c r="G1389"/>
      <c r="J1389" s="9" t="str">
        <f>AgencyPickList!A1389</f>
        <v>M0314</v>
      </c>
      <c r="K1389" s="9" t="str">
        <f>AgencyPickList!B1389</f>
        <v>CGL North Lancs Inspire</v>
      </c>
      <c r="L1389" s="9" t="str">
        <f>AgencyPickList!C1389</f>
        <v>B05B</v>
      </c>
      <c r="M1389" s="9" t="str">
        <f>AgencyPickList!D1389</f>
        <v>Lancashire</v>
      </c>
      <c r="N1389" s="9" t="str">
        <f>AgencyPickList!E1389</f>
        <v>W</v>
      </c>
      <c r="O1389" s="9" t="str">
        <f t="shared" si="21"/>
        <v>M0314 : CGL North Lancs Inspire</v>
      </c>
    </row>
    <row r="1390" spans="2:15" x14ac:dyDescent="0.35">
      <c r="B1390" s="10" t="e">
        <v>#N/A</v>
      </c>
      <c r="G1390"/>
      <c r="J1390" s="9" t="str">
        <f>AgencyPickList!A1390</f>
        <v>M0338</v>
      </c>
      <c r="K1390" s="9" t="str">
        <f>AgencyPickList!B1390</f>
        <v>Salus Withnell Hall</v>
      </c>
      <c r="L1390" s="9" t="str">
        <f>AgencyPickList!C1390</f>
        <v>B05B</v>
      </c>
      <c r="M1390" s="9" t="str">
        <f>AgencyPickList!D1390</f>
        <v>Lancashire</v>
      </c>
      <c r="N1390" s="9" t="str">
        <f>AgencyPickList!E1390</f>
        <v>W</v>
      </c>
      <c r="O1390" s="9" t="str">
        <f t="shared" si="21"/>
        <v>M0338 : Salus Withnell Hall</v>
      </c>
    </row>
    <row r="1391" spans="2:15" x14ac:dyDescent="0.35">
      <c r="B1391" s="10" t="e">
        <v>#N/A</v>
      </c>
      <c r="G1391"/>
      <c r="J1391" s="9" t="str">
        <f>AgencyPickList!A1391</f>
        <v>M0341</v>
      </c>
      <c r="K1391" s="9" t="str">
        <f>AgencyPickList!B1391</f>
        <v>The Pavilion</v>
      </c>
      <c r="L1391" s="9" t="str">
        <f>AgencyPickList!C1391</f>
        <v>B05B</v>
      </c>
      <c r="M1391" s="9" t="str">
        <f>AgencyPickList!D1391</f>
        <v>Lancashire</v>
      </c>
      <c r="N1391" s="9" t="str">
        <f>AgencyPickList!E1391</f>
        <v>W</v>
      </c>
      <c r="O1391" s="9" t="str">
        <f t="shared" si="21"/>
        <v>M0341 : The Pavilion</v>
      </c>
    </row>
    <row r="1392" spans="2:15" x14ac:dyDescent="0.35">
      <c r="B1392" s="10" t="e">
        <v>#N/A</v>
      </c>
      <c r="G1392"/>
      <c r="J1392" s="9" t="str">
        <f>AgencyPickList!A1392</f>
        <v>M0343</v>
      </c>
      <c r="K1392" s="9" t="str">
        <f>AgencyPickList!B1392</f>
        <v>We Are With You - Lancashire YP</v>
      </c>
      <c r="L1392" s="9" t="str">
        <f>AgencyPickList!C1392</f>
        <v>B05B</v>
      </c>
      <c r="M1392" s="9" t="str">
        <f>AgencyPickList!D1392</f>
        <v>Lancashire</v>
      </c>
      <c r="N1392" s="9" t="str">
        <f>AgencyPickList!E1392</f>
        <v>W</v>
      </c>
      <c r="O1392" s="9" t="str">
        <f t="shared" si="21"/>
        <v>M0343 : We Are With You - Lancashire YP</v>
      </c>
    </row>
    <row r="1393" spans="2:15" x14ac:dyDescent="0.35">
      <c r="B1393" s="10" t="e">
        <v>#N/A</v>
      </c>
      <c r="G1393"/>
      <c r="J1393" s="9" t="str">
        <f>AgencyPickList!A1393</f>
        <v>M0347</v>
      </c>
      <c r="K1393" s="9" t="str">
        <f>AgencyPickList!B1393</f>
        <v>Blackpool Horizon/Delphi Medical</v>
      </c>
      <c r="L1393" s="9" t="str">
        <f>AgencyPickList!C1393</f>
        <v>B05B</v>
      </c>
      <c r="M1393" s="9" t="str">
        <f>AgencyPickList!D1393</f>
        <v>Lancashire</v>
      </c>
      <c r="N1393" s="9" t="str">
        <f>AgencyPickList!E1393</f>
        <v>W</v>
      </c>
      <c r="O1393" s="9" t="str">
        <f t="shared" si="21"/>
        <v>M0347 : Blackpool Horizon/Delphi Medical</v>
      </c>
    </row>
    <row r="1394" spans="2:15" x14ac:dyDescent="0.35">
      <c r="B1394" s="10" t="e">
        <v>#N/A</v>
      </c>
      <c r="G1394"/>
      <c r="J1394" s="9" t="str">
        <f>AgencyPickList!A1394</f>
        <v>M0352</v>
      </c>
      <c r="K1394" s="9" t="str">
        <f>AgencyPickList!B1394</f>
        <v>Acquiesce</v>
      </c>
      <c r="L1394" s="9" t="str">
        <f>AgencyPickList!C1394</f>
        <v>B05B</v>
      </c>
      <c r="M1394" s="9" t="str">
        <f>AgencyPickList!D1394</f>
        <v>Lancashire</v>
      </c>
      <c r="N1394" s="9" t="str">
        <f>AgencyPickList!E1394</f>
        <v>W</v>
      </c>
      <c r="O1394" s="9" t="str">
        <f t="shared" si="21"/>
        <v>M0352 : Acquiesce</v>
      </c>
    </row>
    <row r="1395" spans="2:15" x14ac:dyDescent="0.35">
      <c r="B1395" s="10" t="e">
        <v>#N/A</v>
      </c>
      <c r="G1395"/>
      <c r="J1395" s="9" t="str">
        <f>AgencyPickList!A1395</f>
        <v>M0355</v>
      </c>
      <c r="K1395" s="9" t="str">
        <f>AgencyPickList!B1395</f>
        <v>Turning Point Rochdale ROAR</v>
      </c>
      <c r="L1395" s="9" t="str">
        <f>AgencyPickList!C1395</f>
        <v>B05B</v>
      </c>
      <c r="M1395" s="9" t="str">
        <f>AgencyPickList!D1395</f>
        <v>Lancashire</v>
      </c>
      <c r="N1395" s="9" t="str">
        <f>AgencyPickList!E1395</f>
        <v>W</v>
      </c>
      <c r="O1395" s="9" t="str">
        <f t="shared" si="21"/>
        <v>M0355 : Turning Point Rochdale ROAR</v>
      </c>
    </row>
    <row r="1396" spans="2:15" x14ac:dyDescent="0.35">
      <c r="B1396" s="10" t="e">
        <v>#N/A</v>
      </c>
      <c r="G1396"/>
      <c r="J1396" s="9" t="str">
        <f>AgencyPickList!A1396</f>
        <v>M0357</v>
      </c>
      <c r="K1396" s="9" t="str">
        <f>AgencyPickList!B1396</f>
        <v>Parkland Place Lancashire</v>
      </c>
      <c r="L1396" s="9" t="str">
        <f>AgencyPickList!C1396</f>
        <v>B05B</v>
      </c>
      <c r="M1396" s="9" t="str">
        <f>AgencyPickList!D1396</f>
        <v>Lancashire</v>
      </c>
      <c r="N1396" s="9" t="str">
        <f>AgencyPickList!E1396</f>
        <v>W</v>
      </c>
      <c r="O1396" s="9" t="str">
        <f t="shared" si="21"/>
        <v>M0357 : Parkland Place Lancashire</v>
      </c>
    </row>
    <row r="1397" spans="2:15" x14ac:dyDescent="0.35">
      <c r="B1397" s="10" t="e">
        <v>#N/A</v>
      </c>
      <c r="G1397"/>
      <c r="J1397" s="9" t="str">
        <f>AgencyPickList!A1397</f>
        <v>M0358</v>
      </c>
      <c r="K1397" s="9" t="str">
        <f>AgencyPickList!B1397</f>
        <v>CGL Central Lancs Inspire</v>
      </c>
      <c r="L1397" s="9" t="str">
        <f>AgencyPickList!C1397</f>
        <v>B05B</v>
      </c>
      <c r="M1397" s="9" t="str">
        <f>AgencyPickList!D1397</f>
        <v>Lancashire</v>
      </c>
      <c r="N1397" s="9" t="str">
        <f>AgencyPickList!E1397</f>
        <v>W</v>
      </c>
      <c r="O1397" s="9" t="str">
        <f t="shared" si="21"/>
        <v>M0358 : CGL Central Lancs Inspire</v>
      </c>
    </row>
    <row r="1398" spans="2:15" x14ac:dyDescent="0.35">
      <c r="B1398" s="10" t="e">
        <v>#N/A</v>
      </c>
      <c r="G1398"/>
      <c r="J1398" s="9" t="str">
        <f>AgencyPickList!A1398</f>
        <v>M0373</v>
      </c>
      <c r="K1398" s="9" t="str">
        <f>AgencyPickList!B1398</f>
        <v>We Are With You Lancashire Family Safeguarding</v>
      </c>
      <c r="L1398" s="9" t="str">
        <f>AgencyPickList!C1398</f>
        <v>B05B</v>
      </c>
      <c r="M1398" s="9" t="str">
        <f>AgencyPickList!D1398</f>
        <v>Lancashire</v>
      </c>
      <c r="N1398" s="9" t="str">
        <f>AgencyPickList!E1398</f>
        <v>W</v>
      </c>
      <c r="O1398" s="9" t="str">
        <f t="shared" si="21"/>
        <v>M0373 : We Are With You Lancashire Family Safeguarding</v>
      </c>
    </row>
    <row r="1399" spans="2:15" x14ac:dyDescent="0.35">
      <c r="B1399" s="10" t="e">
        <v>#N/A</v>
      </c>
      <c r="G1399"/>
      <c r="J1399" s="9" t="str">
        <f>AgencyPickList!A1399</f>
        <v>M0375</v>
      </c>
      <c r="K1399" s="9" t="str">
        <f>AgencyPickList!B1399</f>
        <v>Cumbria Addictions Service (Humankind)</v>
      </c>
      <c r="L1399" s="9" t="str">
        <f>AgencyPickList!C1399</f>
        <v>B05B</v>
      </c>
      <c r="M1399" s="9" t="str">
        <f>AgencyPickList!D1399</f>
        <v>Lancashire</v>
      </c>
      <c r="N1399" s="9" t="str">
        <f>AgencyPickList!E1399</f>
        <v>W</v>
      </c>
      <c r="O1399" s="9" t="str">
        <f t="shared" si="21"/>
        <v>M0375 : Cumbria Addictions Service (Humankind)</v>
      </c>
    </row>
    <row r="1400" spans="2:15" x14ac:dyDescent="0.35">
      <c r="B1400" s="10" t="e">
        <v>#N/A</v>
      </c>
      <c r="G1400"/>
      <c r="J1400" s="9" t="str">
        <f>AgencyPickList!A1400</f>
        <v>M0377</v>
      </c>
      <c r="K1400" s="9" t="str">
        <f>AgencyPickList!B1400</f>
        <v>Delphi Medical Blackburn with Darwen</v>
      </c>
      <c r="L1400" s="9" t="str">
        <f>AgencyPickList!C1400</f>
        <v>B05B</v>
      </c>
      <c r="M1400" s="9" t="str">
        <f>AgencyPickList!D1400</f>
        <v>Lancashire</v>
      </c>
      <c r="N1400" s="9" t="str">
        <f>AgencyPickList!E1400</f>
        <v>W</v>
      </c>
      <c r="O1400" s="9" t="str">
        <f t="shared" si="21"/>
        <v>M0377 : Delphi Medical Blackburn with Darwen</v>
      </c>
    </row>
    <row r="1401" spans="2:15" x14ac:dyDescent="0.35">
      <c r="B1401" s="10" t="e">
        <v>#N/A</v>
      </c>
      <c r="G1401"/>
      <c r="J1401" s="9" t="str">
        <f>AgencyPickList!A1401</f>
        <v>P1101</v>
      </c>
      <c r="K1401" s="9" t="str">
        <f>AgencyPickList!B1401</f>
        <v>East Kent Community Drug &amp; Alcohol Services</v>
      </c>
      <c r="L1401" s="9" t="str">
        <f>AgencyPickList!C1401</f>
        <v>B05B</v>
      </c>
      <c r="M1401" s="9" t="str">
        <f>AgencyPickList!D1401</f>
        <v>Lancashire</v>
      </c>
      <c r="N1401" s="9" t="str">
        <f>AgencyPickList!E1401</f>
        <v>P</v>
      </c>
      <c r="O1401" s="9" t="str">
        <f t="shared" si="21"/>
        <v>P1101 : East Kent Community Drug &amp; Alcohol Services</v>
      </c>
    </row>
    <row r="1402" spans="2:15" x14ac:dyDescent="0.35">
      <c r="B1402" s="10" t="e">
        <v>#N/A</v>
      </c>
      <c r="G1402"/>
      <c r="J1402" s="9" t="str">
        <f>AgencyPickList!A1402</f>
        <v>P1112</v>
      </c>
      <c r="K1402" s="9" t="str">
        <f>AgencyPickList!B1402</f>
        <v>CGL Reading</v>
      </c>
      <c r="L1402" s="9" t="str">
        <f>AgencyPickList!C1402</f>
        <v>B05B</v>
      </c>
      <c r="M1402" s="9" t="str">
        <f>AgencyPickList!D1402</f>
        <v>Lancashire</v>
      </c>
      <c r="N1402" s="9" t="str">
        <f>AgencyPickList!E1402</f>
        <v>P</v>
      </c>
      <c r="O1402" s="9" t="str">
        <f t="shared" si="21"/>
        <v>P1112 : CGL Reading</v>
      </c>
    </row>
    <row r="1403" spans="2:15" x14ac:dyDescent="0.35">
      <c r="B1403" s="10" t="e">
        <v>#N/A</v>
      </c>
      <c r="G1403"/>
      <c r="J1403" s="9" t="str">
        <f>AgencyPickList!A1403</f>
        <v>Q1311</v>
      </c>
      <c r="K1403" s="9" t="str">
        <f>AgencyPickList!B1403</f>
        <v>Hebron Trust</v>
      </c>
      <c r="L1403" s="9" t="str">
        <f>AgencyPickList!C1403</f>
        <v>B05B</v>
      </c>
      <c r="M1403" s="9" t="str">
        <f>AgencyPickList!D1403</f>
        <v>Lancashire</v>
      </c>
      <c r="N1403" s="9" t="str">
        <f>AgencyPickList!E1403</f>
        <v>Q</v>
      </c>
      <c r="O1403" s="9" t="str">
        <f t="shared" si="21"/>
        <v>Q1311 : Hebron Trust</v>
      </c>
    </row>
    <row r="1404" spans="2:15" x14ac:dyDescent="0.35">
      <c r="B1404" s="10" t="e">
        <v>#N/A</v>
      </c>
      <c r="G1404"/>
      <c r="J1404" s="9" t="str">
        <f>AgencyPickList!A1404</f>
        <v>Q1758</v>
      </c>
      <c r="K1404" s="9" t="str">
        <f>AgencyPickList!B1404</f>
        <v>Addiction Recovery Community MK</v>
      </c>
      <c r="L1404" s="9" t="str">
        <f>AgencyPickList!C1404</f>
        <v>B05B</v>
      </c>
      <c r="M1404" s="9" t="str">
        <f>AgencyPickList!D1404</f>
        <v>Lancashire</v>
      </c>
      <c r="N1404" s="9" t="str">
        <f>AgencyPickList!E1404</f>
        <v>Q</v>
      </c>
      <c r="O1404" s="9" t="str">
        <f t="shared" si="21"/>
        <v>Q1758 : Addiction Recovery Community MK</v>
      </c>
    </row>
    <row r="1405" spans="2:15" x14ac:dyDescent="0.35">
      <c r="B1405" s="10" t="e">
        <v>#N/A</v>
      </c>
      <c r="G1405"/>
      <c r="J1405" s="9" t="str">
        <f>AgencyPickList!A1405</f>
        <v>SL205</v>
      </c>
      <c r="K1405" s="9" t="str">
        <f>AgencyPickList!B1405</f>
        <v>PostScript360</v>
      </c>
      <c r="L1405" s="9" t="str">
        <f>AgencyPickList!C1405</f>
        <v>B05B</v>
      </c>
      <c r="M1405" s="9" t="str">
        <f>AgencyPickList!D1405</f>
        <v>Lancashire</v>
      </c>
      <c r="N1405" s="9" t="str">
        <f>AgencyPickList!E1405</f>
        <v>S</v>
      </c>
      <c r="O1405" s="9" t="str">
        <f t="shared" si="21"/>
        <v>SL205 : PostScript360</v>
      </c>
    </row>
    <row r="1406" spans="2:15" x14ac:dyDescent="0.35">
      <c r="B1406" s="10" t="e">
        <v>#N/A</v>
      </c>
      <c r="G1406"/>
      <c r="J1406" s="9" t="str">
        <f>AgencyPickList!A1406</f>
        <v>T0005</v>
      </c>
      <c r="K1406" s="9" t="str">
        <f>AgencyPickList!B1406</f>
        <v>Derbyshire Recovery Partnership</v>
      </c>
      <c r="L1406" s="9" t="str">
        <f>AgencyPickList!C1406</f>
        <v>B05B</v>
      </c>
      <c r="M1406" s="9" t="str">
        <f>AgencyPickList!D1406</f>
        <v>Lancashire</v>
      </c>
      <c r="N1406" s="9" t="str">
        <f>AgencyPickList!E1406</f>
        <v>T</v>
      </c>
      <c r="O1406" s="9" t="str">
        <f t="shared" si="21"/>
        <v>T0005 : Derbyshire Recovery Partnership</v>
      </c>
    </row>
    <row r="1407" spans="2:15" x14ac:dyDescent="0.35">
      <c r="B1407" s="10" t="e">
        <v>#N/A</v>
      </c>
      <c r="G1407"/>
      <c r="J1407" s="9" t="str">
        <f>AgencyPickList!A1407</f>
        <v>T1175</v>
      </c>
      <c r="K1407" s="9" t="str">
        <f>AgencyPickList!B1407</f>
        <v>Derby City Prescribing Service</v>
      </c>
      <c r="L1407" s="9" t="str">
        <f>AgencyPickList!C1407</f>
        <v>B05B</v>
      </c>
      <c r="M1407" s="9" t="str">
        <f>AgencyPickList!D1407</f>
        <v>Lancashire</v>
      </c>
      <c r="N1407" s="9" t="str">
        <f>AgencyPickList!E1407</f>
        <v>T</v>
      </c>
      <c r="O1407" s="9" t="str">
        <f t="shared" si="21"/>
        <v>T1175 : Derby City Prescribing Service</v>
      </c>
    </row>
    <row r="1408" spans="2:15" x14ac:dyDescent="0.35">
      <c r="B1408" s="10" t="e">
        <v>#N/A</v>
      </c>
      <c r="G1408"/>
      <c r="J1408" s="9" t="str">
        <f>AgencyPickList!A1408</f>
        <v>T1214</v>
      </c>
      <c r="K1408" s="9" t="str">
        <f>AgencyPickList!B1408</f>
        <v>The Level</v>
      </c>
      <c r="L1408" s="9" t="str">
        <f>AgencyPickList!C1408</f>
        <v>B05B</v>
      </c>
      <c r="M1408" s="9" t="str">
        <f>AgencyPickList!D1408</f>
        <v>Lancashire</v>
      </c>
      <c r="N1408" s="9" t="str">
        <f>AgencyPickList!E1408</f>
        <v>T</v>
      </c>
      <c r="O1408" s="9" t="str">
        <f t="shared" si="21"/>
        <v>T1214 : The Level</v>
      </c>
    </row>
    <row r="1409" spans="2:15" x14ac:dyDescent="0.35">
      <c r="B1409" s="10" t="e">
        <v>#N/A</v>
      </c>
      <c r="G1409"/>
      <c r="J1409" s="9" t="str">
        <f>AgencyPickList!A1409</f>
        <v>U0321</v>
      </c>
      <c r="K1409" s="9" t="str">
        <f>AgencyPickList!B1409</f>
        <v>Forward Trust The Bridges Hull</v>
      </c>
      <c r="L1409" s="9" t="str">
        <f>AgencyPickList!C1409</f>
        <v>B05B</v>
      </c>
      <c r="M1409" s="9" t="str">
        <f>AgencyPickList!D1409</f>
        <v>Lancashire</v>
      </c>
      <c r="N1409" s="9" t="str">
        <f>AgencyPickList!E1409</f>
        <v>U</v>
      </c>
      <c r="O1409" s="9" t="str">
        <f t="shared" si="21"/>
        <v>U0321 : Forward Trust The Bridges Hull</v>
      </c>
    </row>
    <row r="1410" spans="2:15" x14ac:dyDescent="0.35">
      <c r="B1410" s="10" t="e">
        <v>#N/A</v>
      </c>
      <c r="G1410"/>
      <c r="J1410" s="9" t="str">
        <f>AgencyPickList!A1410</f>
        <v>U0484</v>
      </c>
      <c r="K1410" s="9" t="str">
        <f>AgencyPickList!B1410</f>
        <v>North Yorkshire Horizons Drug and Alcohol Service (Humankind)</v>
      </c>
      <c r="L1410" s="9" t="str">
        <f>AgencyPickList!C1410</f>
        <v>B05B</v>
      </c>
      <c r="M1410" s="9" t="str">
        <f>AgencyPickList!D1410</f>
        <v>Lancashire</v>
      </c>
      <c r="N1410" s="9" t="str">
        <f>AgencyPickList!E1410</f>
        <v>U</v>
      </c>
      <c r="O1410" s="9" t="str">
        <f t="shared" si="21"/>
        <v>U0484 : North Yorkshire Horizons Drug and Alcohol Service (Humankind)</v>
      </c>
    </row>
    <row r="1411" spans="2:15" x14ac:dyDescent="0.35">
      <c r="B1411" s="10" t="e">
        <v>#N/A</v>
      </c>
      <c r="G1411"/>
      <c r="J1411" s="9" t="str">
        <f>AgencyPickList!A1411</f>
        <v>U0488</v>
      </c>
      <c r="K1411" s="9" t="str">
        <f>AgencyPickList!B1411</f>
        <v>Calderdale Drug and Alcohol Service (Humankind)</v>
      </c>
      <c r="L1411" s="9" t="str">
        <f>AgencyPickList!C1411</f>
        <v>B05B</v>
      </c>
      <c r="M1411" s="9" t="str">
        <f>AgencyPickList!D1411</f>
        <v>Lancashire</v>
      </c>
      <c r="N1411" s="9" t="str">
        <f>AgencyPickList!E1411</f>
        <v>U</v>
      </c>
      <c r="O1411" s="9" t="str">
        <f t="shared" ref="O1411:O1474" si="22">IF(AND(J1411&lt;&gt;"",J1411&lt;&gt;0),J1411&amp;" : "&amp;K1411,"")</f>
        <v>U0488 : Calderdale Drug and Alcohol Service (Humankind)</v>
      </c>
    </row>
    <row r="1412" spans="2:15" x14ac:dyDescent="0.35">
      <c r="B1412" s="10" t="e">
        <v>#N/A</v>
      </c>
      <c r="G1412"/>
      <c r="J1412" s="9" t="str">
        <f>AgencyPickList!A1412</f>
        <v>U0489</v>
      </c>
      <c r="K1412" s="9" t="str">
        <f>AgencyPickList!B1412</f>
        <v>Forward Leeds Adult (Humankind)</v>
      </c>
      <c r="L1412" s="9" t="str">
        <f>AgencyPickList!C1412</f>
        <v>B05B</v>
      </c>
      <c r="M1412" s="9" t="str">
        <f>AgencyPickList!D1412</f>
        <v>Lancashire</v>
      </c>
      <c r="N1412" s="9" t="str">
        <f>AgencyPickList!E1412</f>
        <v>U</v>
      </c>
      <c r="O1412" s="9" t="str">
        <f t="shared" si="22"/>
        <v>U0489 : Forward Leeds Adult (Humankind)</v>
      </c>
    </row>
    <row r="1413" spans="2:15" x14ac:dyDescent="0.35">
      <c r="B1413" s="10" t="e">
        <v>#N/A</v>
      </c>
      <c r="G1413"/>
      <c r="J1413" s="9" t="str">
        <f>AgencyPickList!A1413</f>
        <v>U0514</v>
      </c>
      <c r="K1413" s="9" t="str">
        <f>AgencyPickList!B1413</f>
        <v>Phoenix Futures Sheffield Adult Service</v>
      </c>
      <c r="L1413" s="9" t="str">
        <f>AgencyPickList!C1413</f>
        <v>B05B</v>
      </c>
      <c r="M1413" s="9" t="str">
        <f>AgencyPickList!D1413</f>
        <v>Lancashire</v>
      </c>
      <c r="N1413" s="9" t="str">
        <f>AgencyPickList!E1413</f>
        <v>U</v>
      </c>
      <c r="O1413" s="9" t="str">
        <f t="shared" si="22"/>
        <v>U0514 : Phoenix Futures Sheffield Adult Service</v>
      </c>
    </row>
    <row r="1414" spans="2:15" x14ac:dyDescent="0.35">
      <c r="B1414" s="10" t="e">
        <v>#N/A</v>
      </c>
      <c r="G1414"/>
      <c r="J1414" s="9" t="str">
        <f>AgencyPickList!A1414</f>
        <v>U0515</v>
      </c>
      <c r="K1414" s="9" t="str">
        <f>AgencyPickList!B1414</f>
        <v>Phoenix Futures Sheffield Family Service</v>
      </c>
      <c r="L1414" s="9" t="str">
        <f>AgencyPickList!C1414</f>
        <v>B05B</v>
      </c>
      <c r="M1414" s="9" t="str">
        <f>AgencyPickList!D1414</f>
        <v>Lancashire</v>
      </c>
      <c r="N1414" s="9" t="str">
        <f>AgencyPickList!E1414</f>
        <v>U</v>
      </c>
      <c r="O1414" s="9" t="str">
        <f t="shared" si="22"/>
        <v>U0515 : Phoenix Futures Sheffield Family Service</v>
      </c>
    </row>
    <row r="1415" spans="2:15" x14ac:dyDescent="0.35">
      <c r="B1415" s="10" t="e">
        <v>#N/A</v>
      </c>
      <c r="G1415"/>
      <c r="J1415" s="9" t="str">
        <f>AgencyPickList!A1415</f>
        <v>U0577</v>
      </c>
      <c r="K1415" s="9" t="str">
        <f>AgencyPickList!B1415</f>
        <v>Doncaster Criminal Justice Service</v>
      </c>
      <c r="L1415" s="9" t="str">
        <f>AgencyPickList!C1415</f>
        <v>B05B</v>
      </c>
      <c r="M1415" s="9" t="str">
        <f>AgencyPickList!D1415</f>
        <v>Lancashire</v>
      </c>
      <c r="N1415" s="9" t="str">
        <f>AgencyPickList!E1415</f>
        <v>U</v>
      </c>
      <c r="O1415" s="9" t="str">
        <f t="shared" si="22"/>
        <v>U0577 : Doncaster Criminal Justice Service</v>
      </c>
    </row>
    <row r="1416" spans="2:15" x14ac:dyDescent="0.35">
      <c r="B1416" s="10" t="e">
        <v>#N/A</v>
      </c>
      <c r="G1416"/>
      <c r="J1416" s="9" t="str">
        <f>AgencyPickList!A1416</f>
        <v>U0654</v>
      </c>
      <c r="K1416" s="9" t="str">
        <f>AgencyPickList!B1416</f>
        <v>New Vision Bradford Adult (Humankind)</v>
      </c>
      <c r="L1416" s="9" t="str">
        <f>AgencyPickList!C1416</f>
        <v>B05B</v>
      </c>
      <c r="M1416" s="9" t="str">
        <f>AgencyPickList!D1416</f>
        <v>Lancashire</v>
      </c>
      <c r="N1416" s="9" t="str">
        <f>AgencyPickList!E1416</f>
        <v>U</v>
      </c>
      <c r="O1416" s="9" t="str">
        <f t="shared" si="22"/>
        <v>U0654 : New Vision Bradford Adult (Humankind)</v>
      </c>
    </row>
    <row r="1417" spans="2:15" x14ac:dyDescent="0.35">
      <c r="B1417" s="10" t="e">
        <v>#N/A</v>
      </c>
      <c r="G1417"/>
      <c r="J1417" s="9" t="str">
        <f>AgencyPickList!A1417</f>
        <v>W0017</v>
      </c>
      <c r="K1417" s="9" t="str">
        <f>AgencyPickList!B1417</f>
        <v>PENC Stockport CDT</v>
      </c>
      <c r="L1417" s="9" t="str">
        <f>AgencyPickList!C1417</f>
        <v>B05B</v>
      </c>
      <c r="M1417" s="9" t="str">
        <f>AgencyPickList!D1417</f>
        <v>Lancashire</v>
      </c>
      <c r="N1417" s="9" t="str">
        <f>AgencyPickList!E1417</f>
        <v>W</v>
      </c>
      <c r="O1417" s="9" t="str">
        <f t="shared" si="22"/>
        <v>W0017 : PENC Stockport CDT</v>
      </c>
    </row>
    <row r="1418" spans="2:15" x14ac:dyDescent="0.35">
      <c r="B1418" s="10" t="e">
        <v>#N/A</v>
      </c>
      <c r="G1418"/>
      <c r="J1418" s="9" t="str">
        <f>AgencyPickList!A1418</f>
        <v>W0053</v>
      </c>
      <c r="K1418" s="9" t="str">
        <f>AgencyPickList!B1418</f>
        <v>ACORN</v>
      </c>
      <c r="L1418" s="9" t="str">
        <f>AgencyPickList!C1418</f>
        <v>B05B</v>
      </c>
      <c r="M1418" s="9" t="str">
        <f>AgencyPickList!D1418</f>
        <v>Lancashire</v>
      </c>
      <c r="N1418" s="9" t="str">
        <f>AgencyPickList!E1418</f>
        <v>W</v>
      </c>
      <c r="O1418" s="9" t="str">
        <f t="shared" si="22"/>
        <v>W0053 : ACORN</v>
      </c>
    </row>
    <row r="1419" spans="2:15" x14ac:dyDescent="0.35">
      <c r="B1419" s="10" t="e">
        <v>#N/A</v>
      </c>
      <c r="G1419"/>
      <c r="J1419" s="9" t="str">
        <f>AgencyPickList!A1419</f>
        <v>W0064</v>
      </c>
      <c r="K1419" s="9" t="str">
        <f>AgencyPickList!B1419</f>
        <v>THOMAS Blackburn</v>
      </c>
      <c r="L1419" s="9" t="str">
        <f>AgencyPickList!C1419</f>
        <v>B05B</v>
      </c>
      <c r="M1419" s="9" t="str">
        <f>AgencyPickList!D1419</f>
        <v>Lancashire</v>
      </c>
      <c r="N1419" s="9" t="str">
        <f>AgencyPickList!E1419</f>
        <v>W</v>
      </c>
      <c r="O1419" s="9" t="str">
        <f t="shared" si="22"/>
        <v>W0064 : THOMAS Blackburn</v>
      </c>
    </row>
    <row r="1420" spans="2:15" x14ac:dyDescent="0.35">
      <c r="B1420" s="10" t="e">
        <v>#N/A</v>
      </c>
      <c r="G1420"/>
      <c r="J1420" s="9" t="str">
        <f>AgencyPickList!A1420</f>
        <v>W0444</v>
      </c>
      <c r="K1420" s="9" t="str">
        <f>AgencyPickList!B1420</f>
        <v>Turning Point Smithfield Detox</v>
      </c>
      <c r="L1420" s="9" t="str">
        <f>AgencyPickList!C1420</f>
        <v>B05B</v>
      </c>
      <c r="M1420" s="9" t="str">
        <f>AgencyPickList!D1420</f>
        <v>Lancashire</v>
      </c>
      <c r="N1420" s="9" t="str">
        <f>AgencyPickList!E1420</f>
        <v>W</v>
      </c>
      <c r="O1420" s="9" t="str">
        <f t="shared" si="22"/>
        <v>W0444 : Turning Point Smithfield Detox</v>
      </c>
    </row>
    <row r="1421" spans="2:15" x14ac:dyDescent="0.35">
      <c r="B1421" s="10" t="e">
        <v>#N/A</v>
      </c>
      <c r="G1421"/>
      <c r="J1421" s="9" t="str">
        <f>AgencyPickList!A1421</f>
        <v>M0037</v>
      </c>
      <c r="K1421" s="9" t="str">
        <f>AgencyPickList!B1421</f>
        <v>Phoenix Futures Wirral Adult Services</v>
      </c>
      <c r="L1421" s="9" t="str">
        <f>AgencyPickList!C1421</f>
        <v>D12B</v>
      </c>
      <c r="M1421" s="9" t="str">
        <f>AgencyPickList!D1421</f>
        <v>Leeds</v>
      </c>
      <c r="N1421" s="9" t="str">
        <f>AgencyPickList!E1421</f>
        <v>W</v>
      </c>
      <c r="O1421" s="9" t="str">
        <f t="shared" si="22"/>
        <v>M0037 : Phoenix Futures Wirral Adult Services</v>
      </c>
    </row>
    <row r="1422" spans="2:15" x14ac:dyDescent="0.35">
      <c r="B1422" s="10" t="e">
        <v>#N/A</v>
      </c>
      <c r="G1422"/>
      <c r="J1422" s="9" t="str">
        <f>AgencyPickList!A1422</f>
        <v>M0051</v>
      </c>
      <c r="K1422" s="9" t="str">
        <f>AgencyPickList!B1422</f>
        <v>Littledale Hall</v>
      </c>
      <c r="L1422" s="9" t="str">
        <f>AgencyPickList!C1422</f>
        <v>D12B</v>
      </c>
      <c r="M1422" s="9" t="str">
        <f>AgencyPickList!D1422</f>
        <v>Leeds</v>
      </c>
      <c r="N1422" s="9" t="str">
        <f>AgencyPickList!E1422</f>
        <v>W</v>
      </c>
      <c r="O1422" s="9" t="str">
        <f t="shared" si="22"/>
        <v>M0051 : Littledale Hall</v>
      </c>
    </row>
    <row r="1423" spans="2:15" x14ac:dyDescent="0.35">
      <c r="B1423" s="10" t="e">
        <v>#N/A</v>
      </c>
      <c r="G1423"/>
      <c r="J1423" s="9" t="str">
        <f>AgencyPickList!A1423</f>
        <v>M0119</v>
      </c>
      <c r="K1423" s="9" t="str">
        <f>AgencyPickList!B1423</f>
        <v>Holgate House</v>
      </c>
      <c r="L1423" s="9" t="str">
        <f>AgencyPickList!C1423</f>
        <v>D12B</v>
      </c>
      <c r="M1423" s="9" t="str">
        <f>AgencyPickList!D1423</f>
        <v>Leeds</v>
      </c>
      <c r="N1423" s="9" t="str">
        <f>AgencyPickList!E1423</f>
        <v>W</v>
      </c>
      <c r="O1423" s="9" t="str">
        <f t="shared" si="22"/>
        <v>M0119 : Holgate House</v>
      </c>
    </row>
    <row r="1424" spans="2:15" x14ac:dyDescent="0.35">
      <c r="B1424" s="10" t="e">
        <v>#N/A</v>
      </c>
      <c r="G1424"/>
      <c r="J1424" s="9" t="str">
        <f>AgencyPickList!A1424</f>
        <v>M0189</v>
      </c>
      <c r="K1424" s="9" t="str">
        <f>AgencyPickList!B1424</f>
        <v>OASIS Recovery Communities Runcorn</v>
      </c>
      <c r="L1424" s="9" t="str">
        <f>AgencyPickList!C1424</f>
        <v>D12B</v>
      </c>
      <c r="M1424" s="9" t="str">
        <f>AgencyPickList!D1424</f>
        <v>Leeds</v>
      </c>
      <c r="N1424" s="9" t="str">
        <f>AgencyPickList!E1424</f>
        <v>W</v>
      </c>
      <c r="O1424" s="9" t="str">
        <f t="shared" si="22"/>
        <v>M0189 : OASIS Recovery Communities Runcorn</v>
      </c>
    </row>
    <row r="1425" spans="2:15" x14ac:dyDescent="0.35">
      <c r="B1425" s="10" t="e">
        <v>#N/A</v>
      </c>
      <c r="G1425"/>
      <c r="J1425" s="9" t="str">
        <f>AgencyPickList!A1425</f>
        <v>M0243</v>
      </c>
      <c r="K1425" s="9" t="str">
        <f>AgencyPickList!B1425</f>
        <v>GMMH The Chapman-Barker Unit</v>
      </c>
      <c r="L1425" s="9" t="str">
        <f>AgencyPickList!C1425</f>
        <v>D12B</v>
      </c>
      <c r="M1425" s="9" t="str">
        <f>AgencyPickList!D1425</f>
        <v>Leeds</v>
      </c>
      <c r="N1425" s="9" t="str">
        <f>AgencyPickList!E1425</f>
        <v>W</v>
      </c>
      <c r="O1425" s="9" t="str">
        <f t="shared" si="22"/>
        <v>M0243 : GMMH The Chapman-Barker Unit</v>
      </c>
    </row>
    <row r="1426" spans="2:15" x14ac:dyDescent="0.35">
      <c r="B1426" s="10" t="e">
        <v>#N/A</v>
      </c>
      <c r="G1426"/>
      <c r="J1426" s="9" t="str">
        <f>AgencyPickList!A1426</f>
        <v>M0341</v>
      </c>
      <c r="K1426" s="9" t="str">
        <f>AgencyPickList!B1426</f>
        <v>The Pavilion</v>
      </c>
      <c r="L1426" s="9" t="str">
        <f>AgencyPickList!C1426</f>
        <v>D12B</v>
      </c>
      <c r="M1426" s="9" t="str">
        <f>AgencyPickList!D1426</f>
        <v>Leeds</v>
      </c>
      <c r="N1426" s="9" t="str">
        <f>AgencyPickList!E1426</f>
        <v>W</v>
      </c>
      <c r="O1426" s="9" t="str">
        <f t="shared" si="22"/>
        <v>M0341 : The Pavilion</v>
      </c>
    </row>
    <row r="1427" spans="2:15" x14ac:dyDescent="0.35">
      <c r="B1427" s="10" t="e">
        <v>#N/A</v>
      </c>
      <c r="G1427"/>
      <c r="J1427" s="9" t="str">
        <f>AgencyPickList!A1427</f>
        <v>N1032</v>
      </c>
      <c r="K1427" s="9" t="str">
        <f>AgencyPickList!B1427</f>
        <v>START Hartlepool Adult</v>
      </c>
      <c r="L1427" s="9" t="str">
        <f>AgencyPickList!C1427</f>
        <v>D12B</v>
      </c>
      <c r="M1427" s="9" t="str">
        <f>AgencyPickList!D1427</f>
        <v>Leeds</v>
      </c>
      <c r="N1427" s="9" t="str">
        <f>AgencyPickList!E1427</f>
        <v>N</v>
      </c>
      <c r="O1427" s="9" t="str">
        <f t="shared" si="22"/>
        <v>N1032 : START Hartlepool Adult</v>
      </c>
    </row>
    <row r="1428" spans="2:15" x14ac:dyDescent="0.35">
      <c r="B1428" s="10" t="e">
        <v>#N/A</v>
      </c>
      <c r="G1428"/>
      <c r="J1428" s="9" t="str">
        <f>AgencyPickList!A1428</f>
        <v>R0468</v>
      </c>
      <c r="K1428" s="9" t="str">
        <f>AgencyPickList!B1428</f>
        <v>Recovery Wolverhampton (Adult)</v>
      </c>
      <c r="L1428" s="9" t="str">
        <f>AgencyPickList!C1428</f>
        <v>D12B</v>
      </c>
      <c r="M1428" s="9" t="str">
        <f>AgencyPickList!D1428</f>
        <v>Leeds</v>
      </c>
      <c r="N1428" s="9" t="str">
        <f>AgencyPickList!E1428</f>
        <v>R</v>
      </c>
      <c r="O1428" s="9" t="str">
        <f t="shared" si="22"/>
        <v>R0468 : Recovery Wolverhampton (Adult)</v>
      </c>
    </row>
    <row r="1429" spans="2:15" x14ac:dyDescent="0.35">
      <c r="B1429" s="10" t="e">
        <v>#N/A</v>
      </c>
      <c r="G1429"/>
      <c r="J1429" s="9" t="str">
        <f>AgencyPickList!A1429</f>
        <v>R0479</v>
      </c>
      <c r="K1429" s="9" t="str">
        <f>AgencyPickList!B1429</f>
        <v>Staffordshire Inpatients</v>
      </c>
      <c r="L1429" s="9" t="str">
        <f>AgencyPickList!C1429</f>
        <v>D12B</v>
      </c>
      <c r="M1429" s="9" t="str">
        <f>AgencyPickList!D1429</f>
        <v>Leeds</v>
      </c>
      <c r="N1429" s="9" t="str">
        <f>AgencyPickList!E1429</f>
        <v>R</v>
      </c>
      <c r="O1429" s="9" t="str">
        <f t="shared" si="22"/>
        <v>R0479 : Staffordshire Inpatients</v>
      </c>
    </row>
    <row r="1430" spans="2:15" x14ac:dyDescent="0.35">
      <c r="B1430" s="10" t="e">
        <v>#N/A</v>
      </c>
      <c r="G1430"/>
      <c r="J1430" s="9" t="str">
        <f>AgencyPickList!A1430</f>
        <v>T1224</v>
      </c>
      <c r="K1430" s="9" t="str">
        <f>AgencyPickList!B1430</f>
        <v>New Oakwood Lodge - Derby Rehab (Phoenix Futures)</v>
      </c>
      <c r="L1430" s="9" t="str">
        <f>AgencyPickList!C1430</f>
        <v>D12B</v>
      </c>
      <c r="M1430" s="9" t="str">
        <f>AgencyPickList!D1430</f>
        <v>Leeds</v>
      </c>
      <c r="N1430" s="9" t="str">
        <f>AgencyPickList!E1430</f>
        <v>T</v>
      </c>
      <c r="O1430" s="9" t="str">
        <f t="shared" si="22"/>
        <v>T1224 : New Oakwood Lodge - Derby Rehab (Phoenix Futures)</v>
      </c>
    </row>
    <row r="1431" spans="2:15" x14ac:dyDescent="0.35">
      <c r="B1431" s="10" t="e">
        <v>#N/A</v>
      </c>
      <c r="G1431"/>
      <c r="J1431" s="9" t="str">
        <f>AgencyPickList!A1431</f>
        <v>U0039</v>
      </c>
      <c r="K1431" s="9" t="str">
        <f>AgencyPickList!B1431</f>
        <v>Wakefield Inspiring Recovery</v>
      </c>
      <c r="L1431" s="9" t="str">
        <f>AgencyPickList!C1431</f>
        <v>D12B</v>
      </c>
      <c r="M1431" s="9" t="str">
        <f>AgencyPickList!D1431</f>
        <v>Leeds</v>
      </c>
      <c r="N1431" s="9" t="str">
        <f>AgencyPickList!E1431</f>
        <v>U</v>
      </c>
      <c r="O1431" s="9" t="str">
        <f t="shared" si="22"/>
        <v>U0039 : Wakefield Inspiring Recovery</v>
      </c>
    </row>
    <row r="1432" spans="2:15" x14ac:dyDescent="0.35">
      <c r="B1432" s="10" t="e">
        <v>#N/A</v>
      </c>
      <c r="G1432"/>
      <c r="J1432" s="9" t="str">
        <f>AgencyPickList!A1432</f>
        <v>U0321</v>
      </c>
      <c r="K1432" s="9" t="str">
        <f>AgencyPickList!B1432</f>
        <v>Forward Trust The Bridges Hull</v>
      </c>
      <c r="L1432" s="9" t="str">
        <f>AgencyPickList!C1432</f>
        <v>D12B</v>
      </c>
      <c r="M1432" s="9" t="str">
        <f>AgencyPickList!D1432</f>
        <v>Leeds</v>
      </c>
      <c r="N1432" s="9" t="str">
        <f>AgencyPickList!E1432</f>
        <v>U</v>
      </c>
      <c r="O1432" s="9" t="str">
        <f t="shared" si="22"/>
        <v>U0321 : Forward Trust The Bridges Hull</v>
      </c>
    </row>
    <row r="1433" spans="2:15" x14ac:dyDescent="0.35">
      <c r="B1433" s="10" t="e">
        <v>#N/A</v>
      </c>
      <c r="G1433"/>
      <c r="J1433" s="9" t="str">
        <f>AgencyPickList!A1433</f>
        <v>U0430</v>
      </c>
      <c r="K1433" s="9" t="str">
        <f>AgencyPickList!B1433</f>
        <v>Oasis Recovery Communities Bradford</v>
      </c>
      <c r="L1433" s="9" t="str">
        <f>AgencyPickList!C1433</f>
        <v>D12B</v>
      </c>
      <c r="M1433" s="9" t="str">
        <f>AgencyPickList!D1433</f>
        <v>Leeds</v>
      </c>
      <c r="N1433" s="9" t="str">
        <f>AgencyPickList!E1433</f>
        <v>U</v>
      </c>
      <c r="O1433" s="9" t="str">
        <f t="shared" si="22"/>
        <v>U0430 : Oasis Recovery Communities Bradford</v>
      </c>
    </row>
    <row r="1434" spans="2:15" x14ac:dyDescent="0.35">
      <c r="B1434" s="10" t="e">
        <v>#N/A</v>
      </c>
      <c r="G1434"/>
      <c r="J1434" s="9" t="str">
        <f>AgencyPickList!A1434</f>
        <v>U0484</v>
      </c>
      <c r="K1434" s="9" t="str">
        <f>AgencyPickList!B1434</f>
        <v>North Yorkshire Horizons Drug and Alcohol Service (Humankind)</v>
      </c>
      <c r="L1434" s="9" t="str">
        <f>AgencyPickList!C1434</f>
        <v>D12B</v>
      </c>
      <c r="M1434" s="9" t="str">
        <f>AgencyPickList!D1434</f>
        <v>Leeds</v>
      </c>
      <c r="N1434" s="9" t="str">
        <f>AgencyPickList!E1434</f>
        <v>U</v>
      </c>
      <c r="O1434" s="9" t="str">
        <f t="shared" si="22"/>
        <v>U0484 : North Yorkshire Horizons Drug and Alcohol Service (Humankind)</v>
      </c>
    </row>
    <row r="1435" spans="2:15" x14ac:dyDescent="0.35">
      <c r="B1435" s="10" t="e">
        <v>#N/A</v>
      </c>
      <c r="G1435"/>
      <c r="J1435" s="9" t="str">
        <f>AgencyPickList!A1435</f>
        <v>U0488</v>
      </c>
      <c r="K1435" s="9" t="str">
        <f>AgencyPickList!B1435</f>
        <v>Calderdale Drug and Alcohol Service (Humankind)</v>
      </c>
      <c r="L1435" s="9" t="str">
        <f>AgencyPickList!C1435</f>
        <v>D12B</v>
      </c>
      <c r="M1435" s="9" t="str">
        <f>AgencyPickList!D1435</f>
        <v>Leeds</v>
      </c>
      <c r="N1435" s="9" t="str">
        <f>AgencyPickList!E1435</f>
        <v>U</v>
      </c>
      <c r="O1435" s="9" t="str">
        <f t="shared" si="22"/>
        <v>U0488 : Calderdale Drug and Alcohol Service (Humankind)</v>
      </c>
    </row>
    <row r="1436" spans="2:15" x14ac:dyDescent="0.35">
      <c r="B1436" s="10" t="e">
        <v>#N/A</v>
      </c>
      <c r="G1436"/>
      <c r="J1436" s="9" t="str">
        <f>AgencyPickList!A1436</f>
        <v>U0489</v>
      </c>
      <c r="K1436" s="9" t="str">
        <f>AgencyPickList!B1436</f>
        <v>Forward Leeds Adult (Humankind)</v>
      </c>
      <c r="L1436" s="9" t="str">
        <f>AgencyPickList!C1436</f>
        <v>D12B</v>
      </c>
      <c r="M1436" s="9" t="str">
        <f>AgencyPickList!D1436</f>
        <v>Leeds</v>
      </c>
      <c r="N1436" s="9" t="str">
        <f>AgencyPickList!E1436</f>
        <v>U</v>
      </c>
      <c r="O1436" s="9" t="str">
        <f t="shared" si="22"/>
        <v>U0489 : Forward Leeds Adult (Humankind)</v>
      </c>
    </row>
    <row r="1437" spans="2:15" x14ac:dyDescent="0.35">
      <c r="B1437" s="10" t="e">
        <v>#N/A</v>
      </c>
      <c r="G1437"/>
      <c r="J1437" s="9" t="str">
        <f>AgencyPickList!A1437</f>
        <v>U0490</v>
      </c>
      <c r="K1437" s="9" t="str">
        <f>AgencyPickList!B1437</f>
        <v>Forward Leeds YP (Humankind)</v>
      </c>
      <c r="L1437" s="9" t="str">
        <f>AgencyPickList!C1437</f>
        <v>D12B</v>
      </c>
      <c r="M1437" s="9" t="str">
        <f>AgencyPickList!D1437</f>
        <v>Leeds</v>
      </c>
      <c r="N1437" s="9" t="str">
        <f>AgencyPickList!E1437</f>
        <v>U</v>
      </c>
      <c r="O1437" s="9" t="str">
        <f t="shared" si="22"/>
        <v>U0490 : Forward Leeds YP (Humankind)</v>
      </c>
    </row>
    <row r="1438" spans="2:15" x14ac:dyDescent="0.35">
      <c r="B1438" s="10" t="e">
        <v>#N/A</v>
      </c>
      <c r="G1438"/>
      <c r="J1438" s="9" t="str">
        <f>AgencyPickList!A1438</f>
        <v>U0494</v>
      </c>
      <c r="K1438" s="9" t="str">
        <f>AgencyPickList!B1438</f>
        <v>East Riding Partnership Treatment Service - Adults</v>
      </c>
      <c r="L1438" s="9" t="str">
        <f>AgencyPickList!C1438</f>
        <v>D12B</v>
      </c>
      <c r="M1438" s="9" t="str">
        <f>AgencyPickList!D1438</f>
        <v>Leeds</v>
      </c>
      <c r="N1438" s="9" t="str">
        <f>AgencyPickList!E1438</f>
        <v>U</v>
      </c>
      <c r="O1438" s="9" t="str">
        <f t="shared" si="22"/>
        <v>U0494 : East Riding Partnership Treatment Service - Adults</v>
      </c>
    </row>
    <row r="1439" spans="2:15" x14ac:dyDescent="0.35">
      <c r="B1439" s="10" t="e">
        <v>#N/A</v>
      </c>
      <c r="G1439"/>
      <c r="J1439" s="9" t="str">
        <f>AgencyPickList!A1439</f>
        <v>U0495</v>
      </c>
      <c r="K1439" s="9" t="str">
        <f>AgencyPickList!B1439</f>
        <v>East Riding Criminal Justice Service</v>
      </c>
      <c r="L1439" s="9" t="str">
        <f>AgencyPickList!C1439</f>
        <v>D12B</v>
      </c>
      <c r="M1439" s="9" t="str">
        <f>AgencyPickList!D1439</f>
        <v>Leeds</v>
      </c>
      <c r="N1439" s="9" t="str">
        <f>AgencyPickList!E1439</f>
        <v>U</v>
      </c>
      <c r="O1439" s="9" t="str">
        <f t="shared" si="22"/>
        <v>U0495 : East Riding Criminal Justice Service</v>
      </c>
    </row>
    <row r="1440" spans="2:15" x14ac:dyDescent="0.35">
      <c r="B1440" s="10" t="e">
        <v>#N/A</v>
      </c>
      <c r="G1440"/>
      <c r="J1440" s="9" t="str">
        <f>AgencyPickList!A1440</f>
        <v>U0509</v>
      </c>
      <c r="K1440" s="9" t="str">
        <f>AgencyPickList!B1440</f>
        <v>Doncaster Drugs Service - CDT</v>
      </c>
      <c r="L1440" s="9" t="str">
        <f>AgencyPickList!C1440</f>
        <v>D12B</v>
      </c>
      <c r="M1440" s="9" t="str">
        <f>AgencyPickList!D1440</f>
        <v>Leeds</v>
      </c>
      <c r="N1440" s="9" t="str">
        <f>AgencyPickList!E1440</f>
        <v>U</v>
      </c>
      <c r="O1440" s="9" t="str">
        <f t="shared" si="22"/>
        <v>U0509 : Doncaster Drugs Service - CDT</v>
      </c>
    </row>
    <row r="1441" spans="2:15" x14ac:dyDescent="0.35">
      <c r="B1441" s="10" t="e">
        <v>#N/A</v>
      </c>
      <c r="G1441"/>
      <c r="J1441" s="9" t="str">
        <f>AgencyPickList!A1441</f>
        <v>U0514</v>
      </c>
      <c r="K1441" s="9" t="str">
        <f>AgencyPickList!B1441</f>
        <v>Phoenix Futures Sheffield Adult Service</v>
      </c>
      <c r="L1441" s="9" t="str">
        <f>AgencyPickList!C1441</f>
        <v>D12B</v>
      </c>
      <c r="M1441" s="9" t="str">
        <f>AgencyPickList!D1441</f>
        <v>Leeds</v>
      </c>
      <c r="N1441" s="9" t="str">
        <f>AgencyPickList!E1441</f>
        <v>U</v>
      </c>
      <c r="O1441" s="9" t="str">
        <f t="shared" si="22"/>
        <v>U0514 : Phoenix Futures Sheffield Adult Service</v>
      </c>
    </row>
    <row r="1442" spans="2:15" x14ac:dyDescent="0.35">
      <c r="B1442" s="10" t="e">
        <v>#N/A</v>
      </c>
      <c r="G1442"/>
      <c r="J1442" s="9" t="str">
        <f>AgencyPickList!A1442</f>
        <v>U0577</v>
      </c>
      <c r="K1442" s="9" t="str">
        <f>AgencyPickList!B1442</f>
        <v>Doncaster Criminal Justice Service</v>
      </c>
      <c r="L1442" s="9" t="str">
        <f>AgencyPickList!C1442</f>
        <v>D12B</v>
      </c>
      <c r="M1442" s="9" t="str">
        <f>AgencyPickList!D1442</f>
        <v>Leeds</v>
      </c>
      <c r="N1442" s="9" t="str">
        <f>AgencyPickList!E1442</f>
        <v>U</v>
      </c>
      <c r="O1442" s="9" t="str">
        <f t="shared" si="22"/>
        <v>U0577 : Doncaster Criminal Justice Service</v>
      </c>
    </row>
    <row r="1443" spans="2:15" x14ac:dyDescent="0.35">
      <c r="B1443" s="10" t="e">
        <v>#N/A</v>
      </c>
      <c r="G1443"/>
      <c r="J1443" s="9" t="str">
        <f>AgencyPickList!A1443</f>
        <v>U0635</v>
      </c>
      <c r="K1443" s="9" t="str">
        <f>AgencyPickList!B1443</f>
        <v>Barnsley Substance Misuse Service (Humankind)</v>
      </c>
      <c r="L1443" s="9" t="str">
        <f>AgencyPickList!C1443</f>
        <v>D12B</v>
      </c>
      <c r="M1443" s="9" t="str">
        <f>AgencyPickList!D1443</f>
        <v>Leeds</v>
      </c>
      <c r="N1443" s="9" t="str">
        <f>AgencyPickList!E1443</f>
        <v>U</v>
      </c>
      <c r="O1443" s="9" t="str">
        <f t="shared" si="22"/>
        <v>U0635 : Barnsley Substance Misuse Service (Humankind)</v>
      </c>
    </row>
    <row r="1444" spans="2:15" x14ac:dyDescent="0.35">
      <c r="B1444" s="10" t="e">
        <v>#N/A</v>
      </c>
      <c r="G1444"/>
      <c r="J1444" s="9" t="str">
        <f>AgencyPickList!A1444</f>
        <v>U0637</v>
      </c>
      <c r="K1444" s="9" t="str">
        <f>AgencyPickList!B1444</f>
        <v>Changing Lives York</v>
      </c>
      <c r="L1444" s="9" t="str">
        <f>AgencyPickList!C1444</f>
        <v>D12B</v>
      </c>
      <c r="M1444" s="9" t="str">
        <f>AgencyPickList!D1444</f>
        <v>Leeds</v>
      </c>
      <c r="N1444" s="9" t="str">
        <f>AgencyPickList!E1444</f>
        <v>U</v>
      </c>
      <c r="O1444" s="9" t="str">
        <f t="shared" si="22"/>
        <v>U0637 : Changing Lives York</v>
      </c>
    </row>
    <row r="1445" spans="2:15" x14ac:dyDescent="0.35">
      <c r="B1445" s="10" t="e">
        <v>#N/A</v>
      </c>
      <c r="G1445"/>
      <c r="J1445" s="9" t="str">
        <f>AgencyPickList!A1445</f>
        <v>U0639</v>
      </c>
      <c r="K1445" s="9" t="str">
        <f>AgencyPickList!B1445</f>
        <v>CGL Bradford New Directions (deactive)</v>
      </c>
      <c r="L1445" s="9" t="str">
        <f>AgencyPickList!C1445</f>
        <v>D12B</v>
      </c>
      <c r="M1445" s="9" t="str">
        <f>AgencyPickList!D1445</f>
        <v>Leeds</v>
      </c>
      <c r="N1445" s="9" t="str">
        <f>AgencyPickList!E1445</f>
        <v>U</v>
      </c>
      <c r="O1445" s="9" t="str">
        <f t="shared" si="22"/>
        <v>U0639 : CGL Bradford New Directions (deactive)</v>
      </c>
    </row>
    <row r="1446" spans="2:15" x14ac:dyDescent="0.35">
      <c r="B1446" s="10" t="e">
        <v>#N/A</v>
      </c>
      <c r="G1446"/>
      <c r="J1446" s="9" t="str">
        <f>AgencyPickList!A1446</f>
        <v>U0654</v>
      </c>
      <c r="K1446" s="9" t="str">
        <f>AgencyPickList!B1446</f>
        <v>New Vision Bradford Adult (Humankind)</v>
      </c>
      <c r="L1446" s="9" t="str">
        <f>AgencyPickList!C1446</f>
        <v>D12B</v>
      </c>
      <c r="M1446" s="9" t="str">
        <f>AgencyPickList!D1446</f>
        <v>Leeds</v>
      </c>
      <c r="N1446" s="9" t="str">
        <f>AgencyPickList!E1446</f>
        <v>U</v>
      </c>
      <c r="O1446" s="9" t="str">
        <f t="shared" si="22"/>
        <v>U0654 : New Vision Bradford Adult (Humankind)</v>
      </c>
    </row>
    <row r="1447" spans="2:15" x14ac:dyDescent="0.35">
      <c r="B1447" s="10" t="e">
        <v>#N/A</v>
      </c>
      <c r="G1447"/>
      <c r="J1447" s="9" t="str">
        <f>AgencyPickList!A1447</f>
        <v>U0655</v>
      </c>
      <c r="K1447" s="9" t="str">
        <f>AgencyPickList!B1447</f>
        <v>Ark House Rehab Scarborough</v>
      </c>
      <c r="L1447" s="9" t="str">
        <f>AgencyPickList!C1447</f>
        <v>D12B</v>
      </c>
      <c r="M1447" s="9" t="str">
        <f>AgencyPickList!D1447</f>
        <v>Leeds</v>
      </c>
      <c r="N1447" s="9" t="str">
        <f>AgencyPickList!E1447</f>
        <v>U</v>
      </c>
      <c r="O1447" s="9" t="str">
        <f t="shared" si="22"/>
        <v>U0655 : Ark House Rehab Scarborough</v>
      </c>
    </row>
    <row r="1448" spans="2:15" x14ac:dyDescent="0.35">
      <c r="B1448" s="10" t="e">
        <v>#N/A</v>
      </c>
      <c r="G1448"/>
      <c r="J1448" s="9" t="str">
        <f>AgencyPickList!A1448</f>
        <v>U0656</v>
      </c>
      <c r="K1448" s="9" t="str">
        <f>AgencyPickList!B1448</f>
        <v>Aspire Drug &amp; Alcohol Inpatient Doncaster</v>
      </c>
      <c r="L1448" s="9" t="str">
        <f>AgencyPickList!C1448</f>
        <v>D12B</v>
      </c>
      <c r="M1448" s="9" t="str">
        <f>AgencyPickList!D1448</f>
        <v>Leeds</v>
      </c>
      <c r="N1448" s="9" t="str">
        <f>AgencyPickList!E1448</f>
        <v>U</v>
      </c>
      <c r="O1448" s="9" t="str">
        <f t="shared" si="22"/>
        <v>U0656 : Aspire Drug &amp; Alcohol Inpatient Doncaster</v>
      </c>
    </row>
    <row r="1449" spans="2:15" x14ac:dyDescent="0.35">
      <c r="B1449" s="10" t="e">
        <v>#N/A</v>
      </c>
      <c r="G1449"/>
      <c r="J1449" s="9" t="str">
        <f>AgencyPickList!A1449</f>
        <v>U0657</v>
      </c>
      <c r="K1449" s="9" t="str">
        <f>AgencyPickList!B1449</f>
        <v>Likewise Sheffield (Humankind)</v>
      </c>
      <c r="L1449" s="9" t="str">
        <f>AgencyPickList!C1449</f>
        <v>D12B</v>
      </c>
      <c r="M1449" s="9" t="str">
        <f>AgencyPickList!D1449</f>
        <v>Leeds</v>
      </c>
      <c r="N1449" s="9" t="str">
        <f>AgencyPickList!E1449</f>
        <v>U</v>
      </c>
      <c r="O1449" s="9" t="str">
        <f t="shared" si="22"/>
        <v>U0657 : Likewise Sheffield (Humankind)</v>
      </c>
    </row>
    <row r="1450" spans="2:15" x14ac:dyDescent="0.35">
      <c r="B1450" s="10" t="e">
        <v>#N/A</v>
      </c>
      <c r="G1450"/>
      <c r="J1450" s="9" t="str">
        <f>AgencyPickList!A1450</f>
        <v>W0053</v>
      </c>
      <c r="K1450" s="9" t="str">
        <f>AgencyPickList!B1450</f>
        <v>ACORN</v>
      </c>
      <c r="L1450" s="9" t="str">
        <f>AgencyPickList!C1450</f>
        <v>D12B</v>
      </c>
      <c r="M1450" s="9" t="str">
        <f>AgencyPickList!D1450</f>
        <v>Leeds</v>
      </c>
      <c r="N1450" s="9" t="str">
        <f>AgencyPickList!E1450</f>
        <v>W</v>
      </c>
      <c r="O1450" s="9" t="str">
        <f t="shared" si="22"/>
        <v>W0053 : ACORN</v>
      </c>
    </row>
    <row r="1451" spans="2:15" x14ac:dyDescent="0.35">
      <c r="B1451" s="10" t="e">
        <v>#N/A</v>
      </c>
      <c r="G1451"/>
      <c r="J1451" s="9" t="str">
        <f>AgencyPickList!A1451</f>
        <v>M0037</v>
      </c>
      <c r="K1451" s="9" t="str">
        <f>AgencyPickList!B1451</f>
        <v>Phoenix Futures Wirral Adult Services</v>
      </c>
      <c r="L1451" s="9" t="str">
        <f>AgencyPickList!C1451</f>
        <v>E02B</v>
      </c>
      <c r="M1451" s="9" t="str">
        <f>AgencyPickList!D1451</f>
        <v>Leicester</v>
      </c>
      <c r="N1451" s="9" t="str">
        <f>AgencyPickList!E1451</f>
        <v>W</v>
      </c>
      <c r="O1451" s="9" t="str">
        <f t="shared" si="22"/>
        <v>M0037 : Phoenix Futures Wirral Adult Services</v>
      </c>
    </row>
    <row r="1452" spans="2:15" x14ac:dyDescent="0.35">
      <c r="B1452" s="10" t="e">
        <v>#N/A</v>
      </c>
      <c r="G1452"/>
      <c r="J1452" s="9" t="str">
        <f>AgencyPickList!A1452</f>
        <v>P0523</v>
      </c>
      <c r="K1452" s="9" t="str">
        <f>AgencyPickList!B1452</f>
        <v>ANA</v>
      </c>
      <c r="L1452" s="9" t="str">
        <f>AgencyPickList!C1452</f>
        <v>E02B</v>
      </c>
      <c r="M1452" s="9" t="str">
        <f>AgencyPickList!D1452</f>
        <v>Leicester</v>
      </c>
      <c r="N1452" s="9" t="str">
        <f>AgencyPickList!E1452</f>
        <v>P</v>
      </c>
      <c r="O1452" s="9" t="str">
        <f t="shared" si="22"/>
        <v>P0523 : ANA</v>
      </c>
    </row>
    <row r="1453" spans="2:15" x14ac:dyDescent="0.35">
      <c r="B1453" s="10" t="e">
        <v>#N/A</v>
      </c>
      <c r="G1453"/>
      <c r="J1453" s="9" t="str">
        <f>AgencyPickList!A1453</f>
        <v>P0544</v>
      </c>
      <c r="K1453" s="9" t="str">
        <f>AgencyPickList!B1453</f>
        <v>Francis HouseStreetsceneSouthampton</v>
      </c>
      <c r="L1453" s="9" t="str">
        <f>AgencyPickList!C1453</f>
        <v>E02B</v>
      </c>
      <c r="M1453" s="9" t="str">
        <f>AgencyPickList!D1453</f>
        <v>Leicester</v>
      </c>
      <c r="N1453" s="9" t="str">
        <f>AgencyPickList!E1453</f>
        <v>P</v>
      </c>
      <c r="O1453" s="9" t="str">
        <f t="shared" si="22"/>
        <v>P0544 : Francis HouseStreetsceneSouthampton</v>
      </c>
    </row>
    <row r="1454" spans="2:15" x14ac:dyDescent="0.35">
      <c r="B1454" s="10" t="e">
        <v>#N/A</v>
      </c>
      <c r="G1454"/>
      <c r="J1454" s="9" t="str">
        <f>AgencyPickList!A1454</f>
        <v>P1126</v>
      </c>
      <c r="K1454" s="9" t="str">
        <f>AgencyPickList!B1454</f>
        <v>Phoenix Futures Ophelia House</v>
      </c>
      <c r="L1454" s="9" t="str">
        <f>AgencyPickList!C1454</f>
        <v>E02B</v>
      </c>
      <c r="M1454" s="9" t="str">
        <f>AgencyPickList!D1454</f>
        <v>Leicester</v>
      </c>
      <c r="N1454" s="9" t="str">
        <f>AgencyPickList!E1454</f>
        <v>P</v>
      </c>
      <c r="O1454" s="9" t="str">
        <f t="shared" si="22"/>
        <v>P1126 : Phoenix Futures Ophelia House</v>
      </c>
    </row>
    <row r="1455" spans="2:15" x14ac:dyDescent="0.35">
      <c r="B1455" s="10" t="e">
        <v>#N/A</v>
      </c>
      <c r="G1455"/>
      <c r="J1455" s="9" t="str">
        <f>AgencyPickList!A1455</f>
        <v>Q1728</v>
      </c>
      <c r="K1455" s="9" t="str">
        <f>AgencyPickList!B1455</f>
        <v>Oxygen Recovery Service</v>
      </c>
      <c r="L1455" s="9" t="str">
        <f>AgencyPickList!C1455</f>
        <v>E02B</v>
      </c>
      <c r="M1455" s="9" t="str">
        <f>AgencyPickList!D1455</f>
        <v>Leicester</v>
      </c>
      <c r="N1455" s="9" t="str">
        <f>AgencyPickList!E1455</f>
        <v>Q</v>
      </c>
      <c r="O1455" s="9" t="str">
        <f t="shared" si="22"/>
        <v>Q1728 : Oxygen Recovery Service</v>
      </c>
    </row>
    <row r="1456" spans="2:15" x14ac:dyDescent="0.35">
      <c r="B1456" s="10" t="e">
        <v>#N/A</v>
      </c>
      <c r="G1456"/>
      <c r="J1456" s="9" t="str">
        <f>AgencyPickList!A1456</f>
        <v>Q1733</v>
      </c>
      <c r="K1456" s="9" t="str">
        <f>AgencyPickList!B1456</f>
        <v>Suffolk Recovery Service - Bury St Edmunds</v>
      </c>
      <c r="L1456" s="9" t="str">
        <f>AgencyPickList!C1456</f>
        <v>E02B</v>
      </c>
      <c r="M1456" s="9" t="str">
        <f>AgencyPickList!D1456</f>
        <v>Leicester</v>
      </c>
      <c r="N1456" s="9" t="str">
        <f>AgencyPickList!E1456</f>
        <v>Q</v>
      </c>
      <c r="O1456" s="9" t="str">
        <f t="shared" si="22"/>
        <v>Q1733 : Suffolk Recovery Service - Bury St Edmunds</v>
      </c>
    </row>
    <row r="1457" spans="2:15" x14ac:dyDescent="0.35">
      <c r="B1457" s="10" t="e">
        <v>#N/A</v>
      </c>
      <c r="G1457"/>
      <c r="J1457" s="9" t="str">
        <f>AgencyPickList!A1457</f>
        <v>Q1740</v>
      </c>
      <c r="K1457" s="9" t="str">
        <f>AgencyPickList!B1457</f>
        <v>Bedford Borough Integrated Drug and Alcohol Service</v>
      </c>
      <c r="L1457" s="9" t="str">
        <f>AgencyPickList!C1457</f>
        <v>E02B</v>
      </c>
      <c r="M1457" s="9" t="str">
        <f>AgencyPickList!D1457</f>
        <v>Leicester</v>
      </c>
      <c r="N1457" s="9" t="str">
        <f>AgencyPickList!E1457</f>
        <v>Q</v>
      </c>
      <c r="O1457" s="9" t="str">
        <f t="shared" si="22"/>
        <v>Q1740 : Bedford Borough Integrated Drug and Alcohol Service</v>
      </c>
    </row>
    <row r="1458" spans="2:15" x14ac:dyDescent="0.35">
      <c r="B1458" s="10" t="e">
        <v>#N/A</v>
      </c>
      <c r="G1458"/>
      <c r="J1458" s="9" t="str">
        <f>AgencyPickList!A1458</f>
        <v>R0092</v>
      </c>
      <c r="K1458" s="9" t="str">
        <f>AgencyPickList!B1458</f>
        <v>BAC O'Connor</v>
      </c>
      <c r="L1458" s="9" t="str">
        <f>AgencyPickList!C1458</f>
        <v>E02B</v>
      </c>
      <c r="M1458" s="9" t="str">
        <f>AgencyPickList!D1458</f>
        <v>Leicester</v>
      </c>
      <c r="N1458" s="9" t="str">
        <f>AgencyPickList!E1458</f>
        <v>R</v>
      </c>
      <c r="O1458" s="9" t="str">
        <f t="shared" si="22"/>
        <v>R0092 : BAC O'Connor</v>
      </c>
    </row>
    <row r="1459" spans="2:15" x14ac:dyDescent="0.35">
      <c r="B1459" s="10" t="e">
        <v>#N/A</v>
      </c>
      <c r="G1459"/>
      <c r="J1459" s="9" t="str">
        <f>AgencyPickList!A1459</f>
        <v>SB317</v>
      </c>
      <c r="K1459" s="9" t="str">
        <f>AgencyPickList!B1459</f>
        <v>StreetScene Bournemouth</v>
      </c>
      <c r="L1459" s="9" t="str">
        <f>AgencyPickList!C1459</f>
        <v>E02B</v>
      </c>
      <c r="M1459" s="9" t="str">
        <f>AgencyPickList!D1459</f>
        <v>Leicester</v>
      </c>
      <c r="N1459" s="9" t="str">
        <f>AgencyPickList!E1459</f>
        <v>S</v>
      </c>
      <c r="O1459" s="9" t="str">
        <f t="shared" si="22"/>
        <v>SB317 : StreetScene Bournemouth</v>
      </c>
    </row>
    <row r="1460" spans="2:15" x14ac:dyDescent="0.35">
      <c r="B1460" s="10" t="e">
        <v>#N/A</v>
      </c>
      <c r="G1460"/>
      <c r="J1460" s="9" t="str">
        <f>AgencyPickList!A1460</f>
        <v>SG309</v>
      </c>
      <c r="K1460" s="9" t="str">
        <f>AgencyPickList!B1460</f>
        <v>THE NELSON TRUST</v>
      </c>
      <c r="L1460" s="9" t="str">
        <f>AgencyPickList!C1460</f>
        <v>E02B</v>
      </c>
      <c r="M1460" s="9" t="str">
        <f>AgencyPickList!D1460</f>
        <v>Leicester</v>
      </c>
      <c r="N1460" s="9" t="str">
        <f>AgencyPickList!E1460</f>
        <v>S</v>
      </c>
      <c r="O1460" s="9" t="str">
        <f t="shared" si="22"/>
        <v>SG309 : THE NELSON TRUST</v>
      </c>
    </row>
    <row r="1461" spans="2:15" x14ac:dyDescent="0.35">
      <c r="B1461" s="10" t="e">
        <v>#N/A</v>
      </c>
      <c r="G1461"/>
      <c r="J1461" s="9" t="str">
        <f>AgencyPickList!A1461</f>
        <v>SH307</v>
      </c>
      <c r="K1461" s="9" t="str">
        <f>AgencyPickList!B1461</f>
        <v>Jasmine Mother's Recovery (Trevi)</v>
      </c>
      <c r="L1461" s="9" t="str">
        <f>AgencyPickList!C1461</f>
        <v>E02B</v>
      </c>
      <c r="M1461" s="9" t="str">
        <f>AgencyPickList!D1461</f>
        <v>Leicester</v>
      </c>
      <c r="N1461" s="9" t="str">
        <f>AgencyPickList!E1461</f>
        <v>S</v>
      </c>
      <c r="O1461" s="9" t="str">
        <f t="shared" si="22"/>
        <v>SH307 : Jasmine Mother's Recovery (Trevi)</v>
      </c>
    </row>
    <row r="1462" spans="2:15" x14ac:dyDescent="0.35">
      <c r="B1462" s="10" t="e">
        <v>#N/A</v>
      </c>
      <c r="G1462"/>
      <c r="J1462" s="9" t="str">
        <f>AgencyPickList!A1462</f>
        <v>SJ308</v>
      </c>
      <c r="K1462" s="9" t="str">
        <f>AgencyPickList!B1462</f>
        <v>Sefton Park</v>
      </c>
      <c r="L1462" s="9" t="str">
        <f>AgencyPickList!C1462</f>
        <v>E02B</v>
      </c>
      <c r="M1462" s="9" t="str">
        <f>AgencyPickList!D1462</f>
        <v>Leicester</v>
      </c>
      <c r="N1462" s="9" t="str">
        <f>AgencyPickList!E1462</f>
        <v>S</v>
      </c>
      <c r="O1462" s="9" t="str">
        <f t="shared" si="22"/>
        <v>SJ308 : Sefton Park</v>
      </c>
    </row>
    <row r="1463" spans="2:15" x14ac:dyDescent="0.35">
      <c r="B1463" s="10" t="e">
        <v>#N/A</v>
      </c>
      <c r="G1463"/>
      <c r="J1463" s="9" t="str">
        <f>AgencyPickList!A1463</f>
        <v>SK317</v>
      </c>
      <c r="K1463" s="9" t="str">
        <f>AgencyPickList!B1463</f>
        <v>Somewhere House</v>
      </c>
      <c r="L1463" s="9" t="str">
        <f>AgencyPickList!C1463</f>
        <v>E02B</v>
      </c>
      <c r="M1463" s="9" t="str">
        <f>AgencyPickList!D1463</f>
        <v>Leicester</v>
      </c>
      <c r="N1463" s="9" t="str">
        <f>AgencyPickList!E1463</f>
        <v>S</v>
      </c>
      <c r="O1463" s="9" t="str">
        <f t="shared" si="22"/>
        <v>SK317 : Somewhere House</v>
      </c>
    </row>
    <row r="1464" spans="2:15" x14ac:dyDescent="0.35">
      <c r="B1464" s="10" t="e">
        <v>#N/A</v>
      </c>
      <c r="G1464"/>
      <c r="J1464" s="9" t="str">
        <f>AgencyPickList!A1464</f>
        <v>T1175</v>
      </c>
      <c r="K1464" s="9" t="str">
        <f>AgencyPickList!B1464</f>
        <v>Derby City Prescribing Service</v>
      </c>
      <c r="L1464" s="9" t="str">
        <f>AgencyPickList!C1464</f>
        <v>E02B</v>
      </c>
      <c r="M1464" s="9" t="str">
        <f>AgencyPickList!D1464</f>
        <v>Leicester</v>
      </c>
      <c r="N1464" s="9" t="str">
        <f>AgencyPickList!E1464</f>
        <v>T</v>
      </c>
      <c r="O1464" s="9" t="str">
        <f t="shared" si="22"/>
        <v>T1175 : Derby City Prescribing Service</v>
      </c>
    </row>
    <row r="1465" spans="2:15" x14ac:dyDescent="0.35">
      <c r="B1465" s="10" t="e">
        <v>#N/A</v>
      </c>
      <c r="G1465"/>
      <c r="J1465" s="9" t="str">
        <f>AgencyPickList!A1465</f>
        <v>T1208</v>
      </c>
      <c r="K1465" s="9" t="str">
        <f>AgencyPickList!B1465</f>
        <v>Nottingham Recovery Network</v>
      </c>
      <c r="L1465" s="9" t="str">
        <f>AgencyPickList!C1465</f>
        <v>E02B</v>
      </c>
      <c r="M1465" s="9" t="str">
        <f>AgencyPickList!D1465</f>
        <v>Leicester</v>
      </c>
      <c r="N1465" s="9" t="str">
        <f>AgencyPickList!E1465</f>
        <v>T</v>
      </c>
      <c r="O1465" s="9" t="str">
        <f t="shared" si="22"/>
        <v>T1208 : Nottingham Recovery Network</v>
      </c>
    </row>
    <row r="1466" spans="2:15" x14ac:dyDescent="0.35">
      <c r="B1466" s="10" t="e">
        <v>#N/A</v>
      </c>
      <c r="G1466"/>
      <c r="J1466" s="9" t="str">
        <f>AgencyPickList!A1466</f>
        <v>T1209</v>
      </c>
      <c r="K1466" s="9" t="str">
        <f>AgencyPickList!B1466</f>
        <v>Turning Point Leicester and Leicestershire</v>
      </c>
      <c r="L1466" s="9" t="str">
        <f>AgencyPickList!C1466</f>
        <v>E02B</v>
      </c>
      <c r="M1466" s="9" t="str">
        <f>AgencyPickList!D1466</f>
        <v>Leicester</v>
      </c>
      <c r="N1466" s="9" t="str">
        <f>AgencyPickList!E1466</f>
        <v>T</v>
      </c>
      <c r="O1466" s="9" t="str">
        <f t="shared" si="22"/>
        <v>T1209 : Turning Point Leicester and Leicestershire</v>
      </c>
    </row>
    <row r="1467" spans="2:15" x14ac:dyDescent="0.35">
      <c r="B1467" s="10" t="e">
        <v>#N/A</v>
      </c>
      <c r="G1467"/>
      <c r="J1467" s="9" t="str">
        <f>AgencyPickList!A1467</f>
        <v>T1214</v>
      </c>
      <c r="K1467" s="9" t="str">
        <f>AgencyPickList!B1467</f>
        <v>The Level</v>
      </c>
      <c r="L1467" s="9" t="str">
        <f>AgencyPickList!C1467</f>
        <v>E02B</v>
      </c>
      <c r="M1467" s="9" t="str">
        <f>AgencyPickList!D1467</f>
        <v>Leicester</v>
      </c>
      <c r="N1467" s="9" t="str">
        <f>AgencyPickList!E1467</f>
        <v>T</v>
      </c>
      <c r="O1467" s="9" t="str">
        <f t="shared" si="22"/>
        <v>T1214 : The Level</v>
      </c>
    </row>
    <row r="1468" spans="2:15" x14ac:dyDescent="0.35">
      <c r="B1468" s="10" t="e">
        <v>#N/A</v>
      </c>
      <c r="G1468"/>
      <c r="J1468" s="9" t="str">
        <f>AgencyPickList!A1468</f>
        <v>T1217</v>
      </c>
      <c r="K1468" s="9" t="str">
        <f>AgencyPickList!B1468</f>
        <v>MST Leicester Adult</v>
      </c>
      <c r="L1468" s="9" t="str">
        <f>AgencyPickList!C1468</f>
        <v>E02B</v>
      </c>
      <c r="M1468" s="9" t="str">
        <f>AgencyPickList!D1468</f>
        <v>Leicester</v>
      </c>
      <c r="N1468" s="9" t="str">
        <f>AgencyPickList!E1468</f>
        <v>T</v>
      </c>
      <c r="O1468" s="9" t="str">
        <f t="shared" si="22"/>
        <v>T1217 : MST Leicester Adult</v>
      </c>
    </row>
    <row r="1469" spans="2:15" x14ac:dyDescent="0.35">
      <c r="B1469" s="10" t="e">
        <v>#N/A</v>
      </c>
      <c r="G1469"/>
      <c r="J1469" s="9" t="str">
        <f>AgencyPickList!A1469</f>
        <v>T1219</v>
      </c>
      <c r="K1469" s="9" t="str">
        <f>AgencyPickList!B1469</f>
        <v>Turning Point Leicester Adult</v>
      </c>
      <c r="L1469" s="9" t="str">
        <f>AgencyPickList!C1469</f>
        <v>E02B</v>
      </c>
      <c r="M1469" s="9" t="str">
        <f>AgencyPickList!D1469</f>
        <v>Leicester</v>
      </c>
      <c r="N1469" s="9" t="str">
        <f>AgencyPickList!E1469</f>
        <v>T</v>
      </c>
      <c r="O1469" s="9" t="str">
        <f t="shared" si="22"/>
        <v>T1219 : Turning Point Leicester Adult</v>
      </c>
    </row>
    <row r="1470" spans="2:15" x14ac:dyDescent="0.35">
      <c r="B1470" s="10" t="e">
        <v>#N/A</v>
      </c>
      <c r="G1470"/>
      <c r="J1470" s="9" t="str">
        <f>AgencyPickList!A1470</f>
        <v>T1221</v>
      </c>
      <c r="K1470" s="9" t="str">
        <f>AgencyPickList!B1470</f>
        <v>Turning Point Leicestershire and Rutland Adult</v>
      </c>
      <c r="L1470" s="9" t="str">
        <f>AgencyPickList!C1470</f>
        <v>E02B</v>
      </c>
      <c r="M1470" s="9" t="str">
        <f>AgencyPickList!D1470</f>
        <v>Leicester</v>
      </c>
      <c r="N1470" s="9" t="str">
        <f>AgencyPickList!E1470</f>
        <v>T</v>
      </c>
      <c r="O1470" s="9" t="str">
        <f t="shared" si="22"/>
        <v>T1221 : Turning Point Leicestershire and Rutland Adult</v>
      </c>
    </row>
    <row r="1471" spans="2:15" x14ac:dyDescent="0.35">
      <c r="B1471" s="10" t="e">
        <v>#N/A</v>
      </c>
      <c r="G1471"/>
      <c r="J1471" s="9" t="str">
        <f>AgencyPickList!A1471</f>
        <v>U0514</v>
      </c>
      <c r="K1471" s="9" t="str">
        <f>AgencyPickList!B1471</f>
        <v>Phoenix Futures Sheffield Adult Service</v>
      </c>
      <c r="L1471" s="9" t="str">
        <f>AgencyPickList!C1471</f>
        <v>E02B</v>
      </c>
      <c r="M1471" s="9" t="str">
        <f>AgencyPickList!D1471</f>
        <v>Leicester</v>
      </c>
      <c r="N1471" s="9" t="str">
        <f>AgencyPickList!E1471</f>
        <v>U</v>
      </c>
      <c r="O1471" s="9" t="str">
        <f t="shared" si="22"/>
        <v>U0514 : Phoenix Futures Sheffield Adult Service</v>
      </c>
    </row>
    <row r="1472" spans="2:15" x14ac:dyDescent="0.35">
      <c r="B1472" s="10" t="e">
        <v>#N/A</v>
      </c>
      <c r="G1472"/>
      <c r="J1472" s="9" t="str">
        <f>AgencyPickList!A1472</f>
        <v>P1081</v>
      </c>
      <c r="K1472" s="9" t="str">
        <f>AgencyPickList!B1472</f>
        <v>Basingstoke - Inclusion Recovery Hampshire</v>
      </c>
      <c r="L1472" s="9" t="str">
        <f>AgencyPickList!C1472</f>
        <v>E01B</v>
      </c>
      <c r="M1472" s="9" t="str">
        <f>AgencyPickList!D1472</f>
        <v>Leicestershire</v>
      </c>
      <c r="N1472" s="9" t="str">
        <f>AgencyPickList!E1472</f>
        <v>P</v>
      </c>
      <c r="O1472" s="9" t="str">
        <f t="shared" si="22"/>
        <v>P1081 : Basingstoke - Inclusion Recovery Hampshire</v>
      </c>
    </row>
    <row r="1473" spans="2:15" x14ac:dyDescent="0.35">
      <c r="B1473" s="10" t="e">
        <v>#N/A</v>
      </c>
      <c r="G1473"/>
      <c r="J1473" s="9" t="str">
        <f>AgencyPickList!A1473</f>
        <v>Q1758</v>
      </c>
      <c r="K1473" s="9" t="str">
        <f>AgencyPickList!B1473</f>
        <v>Addiction Recovery Community MK</v>
      </c>
      <c r="L1473" s="9" t="str">
        <f>AgencyPickList!C1473</f>
        <v>E01B</v>
      </c>
      <c r="M1473" s="9" t="str">
        <f>AgencyPickList!D1473</f>
        <v>Leicestershire</v>
      </c>
      <c r="N1473" s="9" t="str">
        <f>AgencyPickList!E1473</f>
        <v>Q</v>
      </c>
      <c r="O1473" s="9" t="str">
        <f t="shared" si="22"/>
        <v>Q1758 : Addiction Recovery Community MK</v>
      </c>
    </row>
    <row r="1474" spans="2:15" x14ac:dyDescent="0.35">
      <c r="B1474" s="10" t="e">
        <v>#N/A</v>
      </c>
      <c r="G1474"/>
      <c r="J1474" s="9" t="str">
        <f>AgencyPickList!A1474</f>
        <v>R0092</v>
      </c>
      <c r="K1474" s="9" t="str">
        <f>AgencyPickList!B1474</f>
        <v>BAC O'Connor</v>
      </c>
      <c r="L1474" s="9" t="str">
        <f>AgencyPickList!C1474</f>
        <v>E01B</v>
      </c>
      <c r="M1474" s="9" t="str">
        <f>AgencyPickList!D1474</f>
        <v>Leicestershire</v>
      </c>
      <c r="N1474" s="9" t="str">
        <f>AgencyPickList!E1474</f>
        <v>R</v>
      </c>
      <c r="O1474" s="9" t="str">
        <f t="shared" si="22"/>
        <v>R0092 : BAC O'Connor</v>
      </c>
    </row>
    <row r="1475" spans="2:15" x14ac:dyDescent="0.35">
      <c r="B1475" s="10" t="e">
        <v>#N/A</v>
      </c>
      <c r="G1475"/>
      <c r="J1475" s="9" t="str">
        <f>AgencyPickList!A1475</f>
        <v>R0472</v>
      </c>
      <c r="K1475" s="9" t="str">
        <f>AgencyPickList!B1475</f>
        <v>Livingstone House</v>
      </c>
      <c r="L1475" s="9" t="str">
        <f>AgencyPickList!C1475</f>
        <v>E01B</v>
      </c>
      <c r="M1475" s="9" t="str">
        <f>AgencyPickList!D1475</f>
        <v>Leicestershire</v>
      </c>
      <c r="N1475" s="9" t="str">
        <f>AgencyPickList!E1475</f>
        <v>R</v>
      </c>
      <c r="O1475" s="9" t="str">
        <f t="shared" ref="O1475:O1538" si="23">IF(AND(J1475&lt;&gt;"",J1475&lt;&gt;0),J1475&amp;" : "&amp;K1475,"")</f>
        <v>R0472 : Livingstone House</v>
      </c>
    </row>
    <row r="1476" spans="2:15" x14ac:dyDescent="0.35">
      <c r="B1476" s="10" t="e">
        <v>#N/A</v>
      </c>
      <c r="G1476"/>
      <c r="J1476" s="9" t="str">
        <f>AgencyPickList!A1476</f>
        <v>R0518</v>
      </c>
      <c r="K1476" s="9" t="str">
        <f>AgencyPickList!B1476</f>
        <v>MPFT Adult - Staffordshire</v>
      </c>
      <c r="L1476" s="9" t="str">
        <f>AgencyPickList!C1476</f>
        <v>E01B</v>
      </c>
      <c r="M1476" s="9" t="str">
        <f>AgencyPickList!D1476</f>
        <v>Leicestershire</v>
      </c>
      <c r="N1476" s="9" t="str">
        <f>AgencyPickList!E1476</f>
        <v>R</v>
      </c>
      <c r="O1476" s="9" t="str">
        <f t="shared" si="23"/>
        <v>R0518 : MPFT Adult - Staffordshire</v>
      </c>
    </row>
    <row r="1477" spans="2:15" x14ac:dyDescent="0.35">
      <c r="B1477" s="10" t="e">
        <v>#N/A</v>
      </c>
      <c r="G1477"/>
      <c r="J1477" s="9" t="str">
        <f>AgencyPickList!A1477</f>
        <v>SB317</v>
      </c>
      <c r="K1477" s="9" t="str">
        <f>AgencyPickList!B1477</f>
        <v>StreetScene Bournemouth</v>
      </c>
      <c r="L1477" s="9" t="str">
        <f>AgencyPickList!C1477</f>
        <v>E01B</v>
      </c>
      <c r="M1477" s="9" t="str">
        <f>AgencyPickList!D1477</f>
        <v>Leicestershire</v>
      </c>
      <c r="N1477" s="9" t="str">
        <f>AgencyPickList!E1477</f>
        <v>S</v>
      </c>
      <c r="O1477" s="9" t="str">
        <f t="shared" si="23"/>
        <v>SB317 : StreetScene Bournemouth</v>
      </c>
    </row>
    <row r="1478" spans="2:15" x14ac:dyDescent="0.35">
      <c r="B1478" s="10" t="e">
        <v>#N/A</v>
      </c>
      <c r="G1478"/>
      <c r="J1478" s="9" t="str">
        <f>AgencyPickList!A1478</f>
        <v>SD301</v>
      </c>
      <c r="K1478" s="9" t="str">
        <f>AgencyPickList!B1478</f>
        <v>We Are With You Chy</v>
      </c>
      <c r="L1478" s="9" t="str">
        <f>AgencyPickList!C1478</f>
        <v>E01B</v>
      </c>
      <c r="M1478" s="9" t="str">
        <f>AgencyPickList!D1478</f>
        <v>Leicestershire</v>
      </c>
      <c r="N1478" s="9" t="str">
        <f>AgencyPickList!E1478</f>
        <v>S</v>
      </c>
      <c r="O1478" s="9" t="str">
        <f t="shared" si="23"/>
        <v>SD301 : We Are With You Chy</v>
      </c>
    </row>
    <row r="1479" spans="2:15" x14ac:dyDescent="0.35">
      <c r="B1479" s="10" t="e">
        <v>#N/A</v>
      </c>
      <c r="G1479"/>
      <c r="J1479" s="9" t="str">
        <f>AgencyPickList!A1479</f>
        <v>SG309</v>
      </c>
      <c r="K1479" s="9" t="str">
        <f>AgencyPickList!B1479</f>
        <v>THE NELSON TRUST</v>
      </c>
      <c r="L1479" s="9" t="str">
        <f>AgencyPickList!C1479</f>
        <v>E01B</v>
      </c>
      <c r="M1479" s="9" t="str">
        <f>AgencyPickList!D1479</f>
        <v>Leicestershire</v>
      </c>
      <c r="N1479" s="9" t="str">
        <f>AgencyPickList!E1479</f>
        <v>S</v>
      </c>
      <c r="O1479" s="9" t="str">
        <f t="shared" si="23"/>
        <v>SG309 : THE NELSON TRUST</v>
      </c>
    </row>
    <row r="1480" spans="2:15" x14ac:dyDescent="0.35">
      <c r="B1480" s="10" t="e">
        <v>#N/A</v>
      </c>
      <c r="G1480"/>
      <c r="J1480" s="9" t="str">
        <f>AgencyPickList!A1480</f>
        <v>SJ308</v>
      </c>
      <c r="K1480" s="9" t="str">
        <f>AgencyPickList!B1480</f>
        <v>Sefton Park</v>
      </c>
      <c r="L1480" s="9" t="str">
        <f>AgencyPickList!C1480</f>
        <v>E01B</v>
      </c>
      <c r="M1480" s="9" t="str">
        <f>AgencyPickList!D1480</f>
        <v>Leicestershire</v>
      </c>
      <c r="N1480" s="9" t="str">
        <f>AgencyPickList!E1480</f>
        <v>S</v>
      </c>
      <c r="O1480" s="9" t="str">
        <f t="shared" si="23"/>
        <v>SJ308 : Sefton Park</v>
      </c>
    </row>
    <row r="1481" spans="2:15" x14ac:dyDescent="0.35">
      <c r="B1481" s="10" t="e">
        <v>#N/A</v>
      </c>
      <c r="G1481"/>
      <c r="J1481" s="9" t="str">
        <f>AgencyPickList!A1481</f>
        <v>SO203</v>
      </c>
      <c r="K1481" s="9" t="str">
        <f>AgencyPickList!B1481</f>
        <v>Forward Trust - Clouds House</v>
      </c>
      <c r="L1481" s="9" t="str">
        <f>AgencyPickList!C1481</f>
        <v>E01B</v>
      </c>
      <c r="M1481" s="9" t="str">
        <f>AgencyPickList!D1481</f>
        <v>Leicestershire</v>
      </c>
      <c r="N1481" s="9" t="str">
        <f>AgencyPickList!E1481</f>
        <v>S</v>
      </c>
      <c r="O1481" s="9" t="str">
        <f t="shared" si="23"/>
        <v>SO203 : Forward Trust - Clouds House</v>
      </c>
    </row>
    <row r="1482" spans="2:15" x14ac:dyDescent="0.35">
      <c r="B1482" s="10" t="e">
        <v>#N/A</v>
      </c>
      <c r="G1482"/>
      <c r="J1482" s="9" t="str">
        <f>AgencyPickList!A1482</f>
        <v>T0005</v>
      </c>
      <c r="K1482" s="9" t="str">
        <f>AgencyPickList!B1482</f>
        <v>Derbyshire Recovery Partnership</v>
      </c>
      <c r="L1482" s="9" t="str">
        <f>AgencyPickList!C1482</f>
        <v>E01B</v>
      </c>
      <c r="M1482" s="9" t="str">
        <f>AgencyPickList!D1482</f>
        <v>Leicestershire</v>
      </c>
      <c r="N1482" s="9" t="str">
        <f>AgencyPickList!E1482</f>
        <v>T</v>
      </c>
      <c r="O1482" s="9" t="str">
        <f t="shared" si="23"/>
        <v>T0005 : Derbyshire Recovery Partnership</v>
      </c>
    </row>
    <row r="1483" spans="2:15" x14ac:dyDescent="0.35">
      <c r="B1483" s="10" t="e">
        <v>#N/A</v>
      </c>
      <c r="G1483"/>
      <c r="J1483" s="9" t="str">
        <f>AgencyPickList!A1483</f>
        <v>T1175</v>
      </c>
      <c r="K1483" s="9" t="str">
        <f>AgencyPickList!B1483</f>
        <v>Derby City Prescribing Service</v>
      </c>
      <c r="L1483" s="9" t="str">
        <f>AgencyPickList!C1483</f>
        <v>E01B</v>
      </c>
      <c r="M1483" s="9" t="str">
        <f>AgencyPickList!D1483</f>
        <v>Leicestershire</v>
      </c>
      <c r="N1483" s="9" t="str">
        <f>AgencyPickList!E1483</f>
        <v>T</v>
      </c>
      <c r="O1483" s="9" t="str">
        <f t="shared" si="23"/>
        <v>T1175 : Derby City Prescribing Service</v>
      </c>
    </row>
    <row r="1484" spans="2:15" x14ac:dyDescent="0.35">
      <c r="B1484" s="10" t="e">
        <v>#N/A</v>
      </c>
      <c r="G1484"/>
      <c r="J1484" s="9" t="str">
        <f>AgencyPickList!A1484</f>
        <v>T1201</v>
      </c>
      <c r="K1484" s="9" t="str">
        <f>AgencyPickList!B1484</f>
        <v>Clean Slate</v>
      </c>
      <c r="L1484" s="9" t="str">
        <f>AgencyPickList!C1484</f>
        <v>E01B</v>
      </c>
      <c r="M1484" s="9" t="str">
        <f>AgencyPickList!D1484</f>
        <v>Leicestershire</v>
      </c>
      <c r="N1484" s="9" t="str">
        <f>AgencyPickList!E1484</f>
        <v>T</v>
      </c>
      <c r="O1484" s="9" t="str">
        <f t="shared" si="23"/>
        <v>T1201 : Clean Slate</v>
      </c>
    </row>
    <row r="1485" spans="2:15" x14ac:dyDescent="0.35">
      <c r="B1485" s="10" t="e">
        <v>#N/A</v>
      </c>
      <c r="G1485"/>
      <c r="J1485" s="9" t="str">
        <f>AgencyPickList!A1485</f>
        <v>T1208</v>
      </c>
      <c r="K1485" s="9" t="str">
        <f>AgencyPickList!B1485</f>
        <v>Nottingham Recovery Network</v>
      </c>
      <c r="L1485" s="9" t="str">
        <f>AgencyPickList!C1485</f>
        <v>E01B</v>
      </c>
      <c r="M1485" s="9" t="str">
        <f>AgencyPickList!D1485</f>
        <v>Leicestershire</v>
      </c>
      <c r="N1485" s="9" t="str">
        <f>AgencyPickList!E1485</f>
        <v>T</v>
      </c>
      <c r="O1485" s="9" t="str">
        <f t="shared" si="23"/>
        <v>T1208 : Nottingham Recovery Network</v>
      </c>
    </row>
    <row r="1486" spans="2:15" x14ac:dyDescent="0.35">
      <c r="B1486" s="10" t="e">
        <v>#N/A</v>
      </c>
      <c r="G1486"/>
      <c r="J1486" s="9" t="str">
        <f>AgencyPickList!A1486</f>
        <v>T1209</v>
      </c>
      <c r="K1486" s="9" t="str">
        <f>AgencyPickList!B1486</f>
        <v>Turning Point Leicester and Leicestershire</v>
      </c>
      <c r="L1486" s="9" t="str">
        <f>AgencyPickList!C1486</f>
        <v>E01B</v>
      </c>
      <c r="M1486" s="9" t="str">
        <f>AgencyPickList!D1486</f>
        <v>Leicestershire</v>
      </c>
      <c r="N1486" s="9" t="str">
        <f>AgencyPickList!E1486</f>
        <v>T</v>
      </c>
      <c r="O1486" s="9" t="str">
        <f t="shared" si="23"/>
        <v>T1209 : Turning Point Leicester and Leicestershire</v>
      </c>
    </row>
    <row r="1487" spans="2:15" x14ac:dyDescent="0.35">
      <c r="B1487" s="10" t="e">
        <v>#N/A</v>
      </c>
      <c r="G1487"/>
      <c r="J1487" s="9" t="str">
        <f>AgencyPickList!A1487</f>
        <v>T1214</v>
      </c>
      <c r="K1487" s="9" t="str">
        <f>AgencyPickList!B1487</f>
        <v>The Level</v>
      </c>
      <c r="L1487" s="9" t="str">
        <f>AgencyPickList!C1487</f>
        <v>E01B</v>
      </c>
      <c r="M1487" s="9" t="str">
        <f>AgencyPickList!D1487</f>
        <v>Leicestershire</v>
      </c>
      <c r="N1487" s="9" t="str">
        <f>AgencyPickList!E1487</f>
        <v>T</v>
      </c>
      <c r="O1487" s="9" t="str">
        <f t="shared" si="23"/>
        <v>T1214 : The Level</v>
      </c>
    </row>
    <row r="1488" spans="2:15" x14ac:dyDescent="0.35">
      <c r="B1488" s="10" t="e">
        <v>#N/A</v>
      </c>
      <c r="G1488"/>
      <c r="J1488" s="9" t="str">
        <f>AgencyPickList!A1488</f>
        <v>T1219</v>
      </c>
      <c r="K1488" s="9" t="str">
        <f>AgencyPickList!B1488</f>
        <v>Turning Point Leicester Adult</v>
      </c>
      <c r="L1488" s="9" t="str">
        <f>AgencyPickList!C1488</f>
        <v>E01B</v>
      </c>
      <c r="M1488" s="9" t="str">
        <f>AgencyPickList!D1488</f>
        <v>Leicestershire</v>
      </c>
      <c r="N1488" s="9" t="str">
        <f>AgencyPickList!E1488</f>
        <v>T</v>
      </c>
      <c r="O1488" s="9" t="str">
        <f t="shared" si="23"/>
        <v>T1219 : Turning Point Leicester Adult</v>
      </c>
    </row>
    <row r="1489" spans="2:15" x14ac:dyDescent="0.35">
      <c r="B1489" s="10" t="e">
        <v>#N/A</v>
      </c>
      <c r="G1489"/>
      <c r="J1489" s="9" t="str">
        <f>AgencyPickList!A1489</f>
        <v>T1221</v>
      </c>
      <c r="K1489" s="9" t="str">
        <f>AgencyPickList!B1489</f>
        <v>Turning Point Leicestershire and Rutland Adult</v>
      </c>
      <c r="L1489" s="9" t="str">
        <f>AgencyPickList!C1489</f>
        <v>E01B</v>
      </c>
      <c r="M1489" s="9" t="str">
        <f>AgencyPickList!D1489</f>
        <v>Leicestershire</v>
      </c>
      <c r="N1489" s="9" t="str">
        <f>AgencyPickList!E1489</f>
        <v>T</v>
      </c>
      <c r="O1489" s="9" t="str">
        <f t="shared" si="23"/>
        <v>T1221 : Turning Point Leicestershire and Rutland Adult</v>
      </c>
    </row>
    <row r="1490" spans="2:15" x14ac:dyDescent="0.35">
      <c r="B1490" s="10" t="e">
        <v>#N/A</v>
      </c>
      <c r="G1490"/>
      <c r="J1490" s="9" t="str">
        <f>AgencyPickList!A1490</f>
        <v>T1225</v>
      </c>
      <c r="K1490" s="9" t="str">
        <f>AgencyPickList!B1490</f>
        <v>Substance to Solution (North Northants)</v>
      </c>
      <c r="L1490" s="9" t="str">
        <f>AgencyPickList!C1490</f>
        <v>E01B</v>
      </c>
      <c r="M1490" s="9" t="str">
        <f>AgencyPickList!D1490</f>
        <v>Leicestershire</v>
      </c>
      <c r="N1490" s="9" t="str">
        <f>AgencyPickList!E1490</f>
        <v>T</v>
      </c>
      <c r="O1490" s="9" t="str">
        <f t="shared" si="23"/>
        <v>T1225 : Substance to Solution (North Northants)</v>
      </c>
    </row>
    <row r="1491" spans="2:15" x14ac:dyDescent="0.35">
      <c r="B1491" s="10" t="e">
        <v>#N/A</v>
      </c>
      <c r="G1491"/>
      <c r="J1491" s="9" t="str">
        <f>AgencyPickList!A1491</f>
        <v>T1231</v>
      </c>
      <c r="K1491" s="9" t="str">
        <f>AgencyPickList!B1491</f>
        <v>Turning Point - Lincolnshire Adult</v>
      </c>
      <c r="L1491" s="9" t="str">
        <f>AgencyPickList!C1491</f>
        <v>E01B</v>
      </c>
      <c r="M1491" s="9" t="str">
        <f>AgencyPickList!D1491</f>
        <v>Leicestershire</v>
      </c>
      <c r="N1491" s="9" t="str">
        <f>AgencyPickList!E1491</f>
        <v>T</v>
      </c>
      <c r="O1491" s="9" t="str">
        <f t="shared" si="23"/>
        <v>T1231 : Turning Point - Lincolnshire Adult</v>
      </c>
    </row>
    <row r="1492" spans="2:15" x14ac:dyDescent="0.35">
      <c r="B1492" s="10" t="e">
        <v>#N/A</v>
      </c>
      <c r="G1492"/>
      <c r="J1492" s="9" t="str">
        <f>AgencyPickList!A1492</f>
        <v>U0489</v>
      </c>
      <c r="K1492" s="9" t="str">
        <f>AgencyPickList!B1492</f>
        <v>Forward Leeds Adult (Humankind)</v>
      </c>
      <c r="L1492" s="9" t="str">
        <f>AgencyPickList!C1492</f>
        <v>E01B</v>
      </c>
      <c r="M1492" s="9" t="str">
        <f>AgencyPickList!D1492</f>
        <v>Leicestershire</v>
      </c>
      <c r="N1492" s="9" t="str">
        <f>AgencyPickList!E1492</f>
        <v>U</v>
      </c>
      <c r="O1492" s="9" t="str">
        <f t="shared" si="23"/>
        <v>U0489 : Forward Leeds Adult (Humankind)</v>
      </c>
    </row>
    <row r="1493" spans="2:15" x14ac:dyDescent="0.35">
      <c r="B1493" s="10" t="e">
        <v>#N/A</v>
      </c>
      <c r="G1493"/>
      <c r="J1493" s="9" t="str">
        <f>AgencyPickList!A1493</f>
        <v>U0494</v>
      </c>
      <c r="K1493" s="9" t="str">
        <f>AgencyPickList!B1493</f>
        <v>East Riding Partnership Treatment Service - Adults</v>
      </c>
      <c r="L1493" s="9" t="str">
        <f>AgencyPickList!C1493</f>
        <v>E01B</v>
      </c>
      <c r="M1493" s="9" t="str">
        <f>AgencyPickList!D1493</f>
        <v>Leicestershire</v>
      </c>
      <c r="N1493" s="9" t="str">
        <f>AgencyPickList!E1493</f>
        <v>U</v>
      </c>
      <c r="O1493" s="9" t="str">
        <f t="shared" si="23"/>
        <v>U0494 : East Riding Partnership Treatment Service - Adults</v>
      </c>
    </row>
    <row r="1494" spans="2:15" x14ac:dyDescent="0.35">
      <c r="B1494" s="10" t="e">
        <v>#N/A</v>
      </c>
      <c r="G1494"/>
      <c r="J1494" s="9" t="str">
        <f>AgencyPickList!A1494</f>
        <v>U0509</v>
      </c>
      <c r="K1494" s="9" t="str">
        <f>AgencyPickList!B1494</f>
        <v>Doncaster Drugs Service - CDT</v>
      </c>
      <c r="L1494" s="9" t="str">
        <f>AgencyPickList!C1494</f>
        <v>E01B</v>
      </c>
      <c r="M1494" s="9" t="str">
        <f>AgencyPickList!D1494</f>
        <v>Leicestershire</v>
      </c>
      <c r="N1494" s="9" t="str">
        <f>AgencyPickList!E1494</f>
        <v>U</v>
      </c>
      <c r="O1494" s="9" t="str">
        <f t="shared" si="23"/>
        <v>U0509 : Doncaster Drugs Service - CDT</v>
      </c>
    </row>
    <row r="1495" spans="2:15" x14ac:dyDescent="0.35">
      <c r="B1495" s="10" t="e">
        <v>#N/A</v>
      </c>
      <c r="G1495"/>
      <c r="J1495" s="9" t="str">
        <f>AgencyPickList!A1495</f>
        <v>U0514</v>
      </c>
      <c r="K1495" s="9" t="str">
        <f>AgencyPickList!B1495</f>
        <v>Phoenix Futures Sheffield Adult Service</v>
      </c>
      <c r="L1495" s="9" t="str">
        <f>AgencyPickList!C1495</f>
        <v>E01B</v>
      </c>
      <c r="M1495" s="9" t="str">
        <f>AgencyPickList!D1495</f>
        <v>Leicestershire</v>
      </c>
      <c r="N1495" s="9" t="str">
        <f>AgencyPickList!E1495</f>
        <v>U</v>
      </c>
      <c r="O1495" s="9" t="str">
        <f t="shared" si="23"/>
        <v>U0514 : Phoenix Futures Sheffield Adult Service</v>
      </c>
    </row>
    <row r="1496" spans="2:15" x14ac:dyDescent="0.35">
      <c r="B1496" s="10" t="e">
        <v>#N/A</v>
      </c>
      <c r="G1496"/>
      <c r="J1496" s="9" t="str">
        <f>AgencyPickList!A1496</f>
        <v>U0515</v>
      </c>
      <c r="K1496" s="9" t="str">
        <f>AgencyPickList!B1496</f>
        <v>Phoenix Futures Sheffield Family Service</v>
      </c>
      <c r="L1496" s="9" t="str">
        <f>AgencyPickList!C1496</f>
        <v>E01B</v>
      </c>
      <c r="M1496" s="9" t="str">
        <f>AgencyPickList!D1496</f>
        <v>Leicestershire</v>
      </c>
      <c r="N1496" s="9" t="str">
        <f>AgencyPickList!E1496</f>
        <v>U</v>
      </c>
      <c r="O1496" s="9" t="str">
        <f t="shared" si="23"/>
        <v>U0515 : Phoenix Futures Sheffield Family Service</v>
      </c>
    </row>
    <row r="1497" spans="2:15" x14ac:dyDescent="0.35">
      <c r="B1497" s="10" t="e">
        <v>#N/A</v>
      </c>
      <c r="G1497"/>
      <c r="J1497" s="9" t="str">
        <f>AgencyPickList!A1497</f>
        <v>U0577</v>
      </c>
      <c r="K1497" s="9" t="str">
        <f>AgencyPickList!B1497</f>
        <v>Doncaster Criminal Justice Service</v>
      </c>
      <c r="L1497" s="9" t="str">
        <f>AgencyPickList!C1497</f>
        <v>E01B</v>
      </c>
      <c r="M1497" s="9" t="str">
        <f>AgencyPickList!D1497</f>
        <v>Leicestershire</v>
      </c>
      <c r="N1497" s="9" t="str">
        <f>AgencyPickList!E1497</f>
        <v>U</v>
      </c>
      <c r="O1497" s="9" t="str">
        <f t="shared" si="23"/>
        <v>U0577 : Doncaster Criminal Justice Service</v>
      </c>
    </row>
    <row r="1498" spans="2:15" x14ac:dyDescent="0.35">
      <c r="B1498" s="10" t="e">
        <v>#N/A</v>
      </c>
      <c r="G1498"/>
      <c r="J1498" s="9" t="str">
        <f>AgencyPickList!A1498</f>
        <v>U0657</v>
      </c>
      <c r="K1498" s="9" t="str">
        <f>AgencyPickList!B1498</f>
        <v>Likewise Sheffield (Humankind)</v>
      </c>
      <c r="L1498" s="9" t="str">
        <f>AgencyPickList!C1498</f>
        <v>E01B</v>
      </c>
      <c r="M1498" s="9" t="str">
        <f>AgencyPickList!D1498</f>
        <v>Leicestershire</v>
      </c>
      <c r="N1498" s="9" t="str">
        <f>AgencyPickList!E1498</f>
        <v>U</v>
      </c>
      <c r="O1498" s="9" t="str">
        <f t="shared" si="23"/>
        <v>U0657 : Likewise Sheffield (Humankind)</v>
      </c>
    </row>
    <row r="1499" spans="2:15" x14ac:dyDescent="0.35">
      <c r="B1499" s="10" t="e">
        <v>#N/A</v>
      </c>
      <c r="G1499"/>
      <c r="J1499" s="9" t="str">
        <f>AgencyPickList!A1499</f>
        <v>L0330</v>
      </c>
      <c r="K1499" s="9" t="str">
        <f>AgencyPickList!B1499</f>
        <v>Equinox (Detox)</v>
      </c>
      <c r="L1499" s="9" t="str">
        <f>AgencyPickList!C1499</f>
        <v>H08B</v>
      </c>
      <c r="M1499" s="9" t="str">
        <f>AgencyPickList!D1499</f>
        <v>Lewisham</v>
      </c>
      <c r="N1499" s="9" t="str">
        <f>AgencyPickList!E1499</f>
        <v>L</v>
      </c>
      <c r="O1499" s="9" t="str">
        <f t="shared" si="23"/>
        <v>L0330 : Equinox (Detox)</v>
      </c>
    </row>
    <row r="1500" spans="2:15" x14ac:dyDescent="0.35">
      <c r="B1500" s="10" t="e">
        <v>#N/A</v>
      </c>
      <c r="G1500"/>
      <c r="J1500" s="9" t="str">
        <f>AgencyPickList!A1500</f>
        <v>L1179</v>
      </c>
      <c r="K1500" s="9" t="str">
        <f>AgencyPickList!B1500</f>
        <v>CGL Bromley Adult SMS</v>
      </c>
      <c r="L1500" s="9" t="str">
        <f>AgencyPickList!C1500</f>
        <v>H08B</v>
      </c>
      <c r="M1500" s="9" t="str">
        <f>AgencyPickList!D1500</f>
        <v>Lewisham</v>
      </c>
      <c r="N1500" s="9" t="str">
        <f>AgencyPickList!E1500</f>
        <v>L</v>
      </c>
      <c r="O1500" s="9" t="str">
        <f t="shared" si="23"/>
        <v>L1179 : CGL Bromley Adult SMS</v>
      </c>
    </row>
    <row r="1501" spans="2:15" x14ac:dyDescent="0.35">
      <c r="B1501" s="10" t="e">
        <v>#N/A</v>
      </c>
      <c r="G1501"/>
      <c r="J1501" s="9" t="str">
        <f>AgencyPickList!A1501</f>
        <v>L1184</v>
      </c>
      <c r="K1501" s="9" t="str">
        <f>AgencyPickList!B1501</f>
        <v>CGL Lewisham Integrated Adult Service</v>
      </c>
      <c r="L1501" s="9" t="str">
        <f>AgencyPickList!C1501</f>
        <v>H08B</v>
      </c>
      <c r="M1501" s="9" t="str">
        <f>AgencyPickList!D1501</f>
        <v>Lewisham</v>
      </c>
      <c r="N1501" s="9" t="str">
        <f>AgencyPickList!E1501</f>
        <v>L</v>
      </c>
      <c r="O1501" s="9" t="str">
        <f t="shared" si="23"/>
        <v>L1184 : CGL Lewisham Integrated Adult Service</v>
      </c>
    </row>
    <row r="1502" spans="2:15" x14ac:dyDescent="0.35">
      <c r="B1502" s="10" t="e">
        <v>#N/A</v>
      </c>
      <c r="G1502"/>
      <c r="J1502" s="9" t="str">
        <f>AgencyPickList!A1502</f>
        <v>L1198</v>
      </c>
      <c r="K1502" s="9" t="str">
        <f>AgencyPickList!B1502</f>
        <v>Consortium - Central Team - Lorraine Hewitt House</v>
      </c>
      <c r="L1502" s="9" t="str">
        <f>AgencyPickList!C1502</f>
        <v>H08B</v>
      </c>
      <c r="M1502" s="9" t="str">
        <f>AgencyPickList!D1502</f>
        <v>Lewisham</v>
      </c>
      <c r="N1502" s="9" t="str">
        <f>AgencyPickList!E1502</f>
        <v>L</v>
      </c>
      <c r="O1502" s="9" t="str">
        <f t="shared" si="23"/>
        <v>L1198 : Consortium - Central Team - Lorraine Hewitt House</v>
      </c>
    </row>
    <row r="1503" spans="2:15" x14ac:dyDescent="0.35">
      <c r="B1503" s="10" t="e">
        <v>#N/A</v>
      </c>
      <c r="G1503"/>
      <c r="J1503" s="9" t="str">
        <f>AgencyPickList!A1503</f>
        <v>L1238</v>
      </c>
      <c r="K1503" s="9" t="str">
        <f>AgencyPickList!B1503</f>
        <v>Kairos Community Trust Garden Day Programme</v>
      </c>
      <c r="L1503" s="9" t="str">
        <f>AgencyPickList!C1503</f>
        <v>H08B</v>
      </c>
      <c r="M1503" s="9" t="str">
        <f>AgencyPickList!D1503</f>
        <v>Lewisham</v>
      </c>
      <c r="N1503" s="9" t="str">
        <f>AgencyPickList!E1503</f>
        <v>L</v>
      </c>
      <c r="O1503" s="9" t="str">
        <f t="shared" si="23"/>
        <v>L1238 : Kairos Community Trust Garden Day Programme</v>
      </c>
    </row>
    <row r="1504" spans="2:15" x14ac:dyDescent="0.35">
      <c r="B1504" s="10" t="e">
        <v>#N/A</v>
      </c>
      <c r="G1504"/>
      <c r="J1504" s="9" t="str">
        <f>AgencyPickList!A1504</f>
        <v>L1260</v>
      </c>
      <c r="K1504" s="9" t="str">
        <f>AgencyPickList!B1504</f>
        <v>Humankind PCRS</v>
      </c>
      <c r="L1504" s="9" t="str">
        <f>AgencyPickList!C1504</f>
        <v>H08B</v>
      </c>
      <c r="M1504" s="9" t="str">
        <f>AgencyPickList!D1504</f>
        <v>Lewisham</v>
      </c>
      <c r="N1504" s="9" t="str">
        <f>AgencyPickList!E1504</f>
        <v>L</v>
      </c>
      <c r="O1504" s="9" t="str">
        <f t="shared" si="23"/>
        <v>L1260 : Humankind PCRS</v>
      </c>
    </row>
    <row r="1505" spans="2:15" x14ac:dyDescent="0.35">
      <c r="B1505" s="10" t="e">
        <v>#N/A</v>
      </c>
      <c r="G1505"/>
      <c r="J1505" s="9" t="str">
        <f>AgencyPickList!A1505</f>
        <v>L1273</v>
      </c>
      <c r="K1505" s="9" t="str">
        <f>AgencyPickList!B1505</f>
        <v>CGL Southwark</v>
      </c>
      <c r="L1505" s="9" t="str">
        <f>AgencyPickList!C1505</f>
        <v>H08B</v>
      </c>
      <c r="M1505" s="9" t="str">
        <f>AgencyPickList!D1505</f>
        <v>Lewisham</v>
      </c>
      <c r="N1505" s="9" t="str">
        <f>AgencyPickList!E1505</f>
        <v>L</v>
      </c>
      <c r="O1505" s="9" t="str">
        <f t="shared" si="23"/>
        <v>L1273 : CGL Southwark</v>
      </c>
    </row>
    <row r="1506" spans="2:15" x14ac:dyDescent="0.35">
      <c r="B1506" s="10" t="e">
        <v>#N/A</v>
      </c>
      <c r="G1506"/>
      <c r="J1506" s="9" t="str">
        <f>AgencyPickList!A1506</f>
        <v>L1275</v>
      </c>
      <c r="K1506" s="9" t="str">
        <f>AgencyPickList!B1506</f>
        <v>INSPIRE Sutton</v>
      </c>
      <c r="L1506" s="9" t="str">
        <f>AgencyPickList!C1506</f>
        <v>H08B</v>
      </c>
      <c r="M1506" s="9" t="str">
        <f>AgencyPickList!D1506</f>
        <v>Lewisham</v>
      </c>
      <c r="N1506" s="9" t="str">
        <f>AgencyPickList!E1506</f>
        <v>L</v>
      </c>
      <c r="O1506" s="9" t="str">
        <f t="shared" si="23"/>
        <v>L1275 : INSPIRE Sutton</v>
      </c>
    </row>
    <row r="1507" spans="2:15" x14ac:dyDescent="0.35">
      <c r="B1507" s="10" t="e">
        <v>#N/A</v>
      </c>
      <c r="G1507"/>
      <c r="J1507" s="9" t="str">
        <f>AgencyPickList!A1507</f>
        <v>L1303</v>
      </c>
      <c r="K1507" s="9" t="str">
        <f>AgencyPickList!B1507</f>
        <v>City and Hackney Recovery Service</v>
      </c>
      <c r="L1507" s="9" t="str">
        <f>AgencyPickList!C1507</f>
        <v>H08B</v>
      </c>
      <c r="M1507" s="9" t="str">
        <f>AgencyPickList!D1507</f>
        <v>Lewisham</v>
      </c>
      <c r="N1507" s="9" t="str">
        <f>AgencyPickList!E1507</f>
        <v>L</v>
      </c>
      <c r="O1507" s="9" t="str">
        <f t="shared" si="23"/>
        <v>L1303 : City and Hackney Recovery Service</v>
      </c>
    </row>
    <row r="1508" spans="2:15" x14ac:dyDescent="0.35">
      <c r="B1508" s="10" t="e">
        <v>#N/A</v>
      </c>
      <c r="G1508"/>
      <c r="J1508" s="9" t="str">
        <f>AgencyPickList!A1508</f>
        <v>L1308</v>
      </c>
      <c r="K1508" s="9" t="str">
        <f>AgencyPickList!B1508</f>
        <v>Guy's and St Thomas' NHS Foundation Trust Inpatient Detox Unit</v>
      </c>
      <c r="L1508" s="9" t="str">
        <f>AgencyPickList!C1508</f>
        <v>H08B</v>
      </c>
      <c r="M1508" s="9" t="str">
        <f>AgencyPickList!D1508</f>
        <v>Lewisham</v>
      </c>
      <c r="N1508" s="9" t="str">
        <f>AgencyPickList!E1508</f>
        <v>L</v>
      </c>
      <c r="O1508" s="9" t="str">
        <f t="shared" si="23"/>
        <v>L1308 : Guy's and St Thomas' NHS Foundation Trust Inpatient Detox Unit</v>
      </c>
    </row>
    <row r="1509" spans="2:15" x14ac:dyDescent="0.35">
      <c r="B1509" s="10" t="e">
        <v>#N/A</v>
      </c>
      <c r="G1509"/>
      <c r="J1509" s="9" t="str">
        <f>AgencyPickList!A1509</f>
        <v>L1312</v>
      </c>
      <c r="K1509" s="9" t="str">
        <f>AgencyPickList!B1509</f>
        <v>Guy's and St Thomas' NHS Foundation Trust Non-rough sleeping Addictions Clinical Care Suite</v>
      </c>
      <c r="L1509" s="9" t="str">
        <f>AgencyPickList!C1509</f>
        <v>H08B</v>
      </c>
      <c r="M1509" s="9" t="str">
        <f>AgencyPickList!D1509</f>
        <v>Lewisham</v>
      </c>
      <c r="N1509" s="9" t="str">
        <f>AgencyPickList!E1509</f>
        <v>L</v>
      </c>
      <c r="O1509" s="9" t="str">
        <f t="shared" si="23"/>
        <v>L1312 : Guy's and St Thomas' NHS Foundation Trust Non-rough sleeping Addictions Clinical Care Suite</v>
      </c>
    </row>
    <row r="1510" spans="2:15" x14ac:dyDescent="0.35">
      <c r="B1510" s="10" t="e">
        <v>#N/A</v>
      </c>
      <c r="G1510"/>
      <c r="J1510" s="9" t="str">
        <f>AgencyPickList!A1510</f>
        <v>L1315</v>
      </c>
      <c r="K1510" s="9" t="str">
        <f>AgencyPickList!B1510</f>
        <v>Mildmay Mission Hospital Stabilisation-based Intermediate Rehabilitation beds</v>
      </c>
      <c r="L1510" s="9" t="str">
        <f>AgencyPickList!C1510</f>
        <v>H08B</v>
      </c>
      <c r="M1510" s="9" t="str">
        <f>AgencyPickList!D1510</f>
        <v>Lewisham</v>
      </c>
      <c r="N1510" s="9" t="str">
        <f>AgencyPickList!E1510</f>
        <v>L</v>
      </c>
      <c r="O1510" s="9" t="str">
        <f t="shared" si="23"/>
        <v>L1315 : Mildmay Mission Hospital Stabilisation-based Intermediate Rehabilitation beds</v>
      </c>
    </row>
    <row r="1511" spans="2:15" x14ac:dyDescent="0.35">
      <c r="B1511" s="10" t="e">
        <v>#N/A</v>
      </c>
      <c r="G1511"/>
      <c r="J1511" s="9" t="str">
        <f>AgencyPickList!A1511</f>
        <v>L2001</v>
      </c>
      <c r="K1511" s="9" t="str">
        <f>AgencyPickList!B1511</f>
        <v>Insight Lewisham</v>
      </c>
      <c r="L1511" s="9" t="str">
        <f>AgencyPickList!C1511</f>
        <v>H08B</v>
      </c>
      <c r="M1511" s="9" t="str">
        <f>AgencyPickList!D1511</f>
        <v>Lewisham</v>
      </c>
      <c r="N1511" s="9" t="str">
        <f>AgencyPickList!E1511</f>
        <v>L</v>
      </c>
      <c r="O1511" s="9" t="str">
        <f t="shared" si="23"/>
        <v>L2001 : Insight Lewisham</v>
      </c>
    </row>
    <row r="1512" spans="2:15" x14ac:dyDescent="0.35">
      <c r="B1512" s="10" t="e">
        <v>#N/A</v>
      </c>
      <c r="G1512"/>
      <c r="J1512" s="9" t="str">
        <f>AgencyPickList!A1512</f>
        <v>M0037</v>
      </c>
      <c r="K1512" s="9" t="str">
        <f>AgencyPickList!B1512</f>
        <v>Phoenix Futures Wirral Adult Services</v>
      </c>
      <c r="L1512" s="9" t="str">
        <f>AgencyPickList!C1512</f>
        <v>H08B</v>
      </c>
      <c r="M1512" s="9" t="str">
        <f>AgencyPickList!D1512</f>
        <v>Lewisham</v>
      </c>
      <c r="N1512" s="9" t="str">
        <f>AgencyPickList!E1512</f>
        <v>W</v>
      </c>
      <c r="O1512" s="9" t="str">
        <f t="shared" si="23"/>
        <v>M0037 : Phoenix Futures Wirral Adult Services</v>
      </c>
    </row>
    <row r="1513" spans="2:15" x14ac:dyDescent="0.35">
      <c r="B1513" s="10" t="e">
        <v>#N/A</v>
      </c>
      <c r="G1513"/>
      <c r="J1513" s="9" t="str">
        <f>AgencyPickList!A1513</f>
        <v>P0034</v>
      </c>
      <c r="K1513" s="9" t="str">
        <f>AgencyPickList!B1513</f>
        <v>Yeldall Manor</v>
      </c>
      <c r="L1513" s="9" t="str">
        <f>AgencyPickList!C1513</f>
        <v>H08B</v>
      </c>
      <c r="M1513" s="9" t="str">
        <f>AgencyPickList!D1513</f>
        <v>Lewisham</v>
      </c>
      <c r="N1513" s="9" t="str">
        <f>AgencyPickList!E1513</f>
        <v>P</v>
      </c>
      <c r="O1513" s="9" t="str">
        <f t="shared" si="23"/>
        <v>P0034 : Yeldall Manor</v>
      </c>
    </row>
    <row r="1514" spans="2:15" x14ac:dyDescent="0.35">
      <c r="B1514" s="10" t="e">
        <v>#N/A</v>
      </c>
      <c r="G1514"/>
      <c r="J1514" s="9" t="str">
        <f>AgencyPickList!A1514</f>
        <v>P0544</v>
      </c>
      <c r="K1514" s="9" t="str">
        <f>AgencyPickList!B1514</f>
        <v>Francis HouseStreetsceneSouthampton</v>
      </c>
      <c r="L1514" s="9" t="str">
        <f>AgencyPickList!C1514</f>
        <v>H08B</v>
      </c>
      <c r="M1514" s="9" t="str">
        <f>AgencyPickList!D1514</f>
        <v>Lewisham</v>
      </c>
      <c r="N1514" s="9" t="str">
        <f>AgencyPickList!E1514</f>
        <v>P</v>
      </c>
      <c r="O1514" s="9" t="str">
        <f t="shared" si="23"/>
        <v>P0544 : Francis HouseStreetsceneSouthampton</v>
      </c>
    </row>
    <row r="1515" spans="2:15" x14ac:dyDescent="0.35">
      <c r="B1515" s="10" t="e">
        <v>#N/A</v>
      </c>
      <c r="G1515"/>
      <c r="J1515" s="9" t="str">
        <f>AgencyPickList!A1515</f>
        <v>P0611</v>
      </c>
      <c r="K1515" s="9" t="str">
        <f>AgencyPickList!B1515</f>
        <v>Bridge House</v>
      </c>
      <c r="L1515" s="9" t="str">
        <f>AgencyPickList!C1515</f>
        <v>H08B</v>
      </c>
      <c r="M1515" s="9" t="str">
        <f>AgencyPickList!D1515</f>
        <v>Lewisham</v>
      </c>
      <c r="N1515" s="9" t="str">
        <f>AgencyPickList!E1515</f>
        <v>P</v>
      </c>
      <c r="O1515" s="9" t="str">
        <f t="shared" si="23"/>
        <v>P0611 : Bridge House</v>
      </c>
    </row>
    <row r="1516" spans="2:15" x14ac:dyDescent="0.35">
      <c r="B1516" s="10" t="e">
        <v>#N/A</v>
      </c>
      <c r="G1516"/>
      <c r="J1516" s="9" t="str">
        <f>AgencyPickList!A1516</f>
        <v>P1101</v>
      </c>
      <c r="K1516" s="9" t="str">
        <f>AgencyPickList!B1516</f>
        <v>East Kent Community Drug &amp; Alcohol Services</v>
      </c>
      <c r="L1516" s="9" t="str">
        <f>AgencyPickList!C1516</f>
        <v>H08B</v>
      </c>
      <c r="M1516" s="9" t="str">
        <f>AgencyPickList!D1516</f>
        <v>Lewisham</v>
      </c>
      <c r="N1516" s="9" t="str">
        <f>AgencyPickList!E1516</f>
        <v>P</v>
      </c>
      <c r="O1516" s="9" t="str">
        <f t="shared" si="23"/>
        <v>P1101 : East Kent Community Drug &amp; Alcohol Services</v>
      </c>
    </row>
    <row r="1517" spans="2:15" x14ac:dyDescent="0.35">
      <c r="B1517" s="10" t="e">
        <v>#N/A</v>
      </c>
      <c r="G1517"/>
      <c r="J1517" s="9" t="str">
        <f>AgencyPickList!A1517</f>
        <v>Q1647</v>
      </c>
      <c r="K1517" s="9" t="str">
        <f>AgencyPickList!B1517</f>
        <v>Via - Passmores House</v>
      </c>
      <c r="L1517" s="9" t="str">
        <f>AgencyPickList!C1517</f>
        <v>H08B</v>
      </c>
      <c r="M1517" s="9" t="str">
        <f>AgencyPickList!D1517</f>
        <v>Lewisham</v>
      </c>
      <c r="N1517" s="9" t="str">
        <f>AgencyPickList!E1517</f>
        <v>Q</v>
      </c>
      <c r="O1517" s="9" t="str">
        <f t="shared" si="23"/>
        <v>Q1647 : Via - Passmores House</v>
      </c>
    </row>
    <row r="1518" spans="2:15" x14ac:dyDescent="0.35">
      <c r="B1518" s="10" t="e">
        <v>#N/A</v>
      </c>
      <c r="G1518"/>
      <c r="J1518" s="9" t="str">
        <f>AgencyPickList!A1518</f>
        <v>SB317</v>
      </c>
      <c r="K1518" s="9" t="str">
        <f>AgencyPickList!B1518</f>
        <v>StreetScene Bournemouth</v>
      </c>
      <c r="L1518" s="9" t="str">
        <f>AgencyPickList!C1518</f>
        <v>H08B</v>
      </c>
      <c r="M1518" s="9" t="str">
        <f>AgencyPickList!D1518</f>
        <v>Lewisham</v>
      </c>
      <c r="N1518" s="9" t="str">
        <f>AgencyPickList!E1518</f>
        <v>S</v>
      </c>
      <c r="O1518" s="9" t="str">
        <f t="shared" si="23"/>
        <v>SB317 : StreetScene Bournemouth</v>
      </c>
    </row>
    <row r="1519" spans="2:15" x14ac:dyDescent="0.35">
      <c r="B1519" s="10" t="e">
        <v>#N/A</v>
      </c>
      <c r="G1519"/>
      <c r="J1519" s="9" t="str">
        <f>AgencyPickList!A1519</f>
        <v>SD303</v>
      </c>
      <c r="K1519" s="9" t="str">
        <f>AgencyPickList!B1519</f>
        <v>BOSENCE FARM COMMUNITY LTD</v>
      </c>
      <c r="L1519" s="9" t="str">
        <f>AgencyPickList!C1519</f>
        <v>H08B</v>
      </c>
      <c r="M1519" s="9" t="str">
        <f>AgencyPickList!D1519</f>
        <v>Lewisham</v>
      </c>
      <c r="N1519" s="9" t="str">
        <f>AgencyPickList!E1519</f>
        <v>S</v>
      </c>
      <c r="O1519" s="9" t="str">
        <f t="shared" si="23"/>
        <v>SD303 : BOSENCE FARM COMMUNITY LTD</v>
      </c>
    </row>
    <row r="1520" spans="2:15" x14ac:dyDescent="0.35">
      <c r="B1520" s="10" t="e">
        <v>#N/A</v>
      </c>
      <c r="G1520"/>
      <c r="J1520" s="9" t="str">
        <f>AgencyPickList!A1520</f>
        <v>SG309</v>
      </c>
      <c r="K1520" s="9" t="str">
        <f>AgencyPickList!B1520</f>
        <v>THE NELSON TRUST</v>
      </c>
      <c r="L1520" s="9" t="str">
        <f>AgencyPickList!C1520</f>
        <v>H08B</v>
      </c>
      <c r="M1520" s="9" t="str">
        <f>AgencyPickList!D1520</f>
        <v>Lewisham</v>
      </c>
      <c r="N1520" s="9" t="str">
        <f>AgencyPickList!E1520</f>
        <v>S</v>
      </c>
      <c r="O1520" s="9" t="str">
        <f t="shared" si="23"/>
        <v>SG309 : THE NELSON TRUST</v>
      </c>
    </row>
    <row r="1521" spans="2:15" x14ac:dyDescent="0.35">
      <c r="B1521" s="10" t="e">
        <v>#N/A</v>
      </c>
      <c r="G1521"/>
      <c r="J1521" s="9" t="str">
        <f>AgencyPickList!A1521</f>
        <v>SH307</v>
      </c>
      <c r="K1521" s="9" t="str">
        <f>AgencyPickList!B1521</f>
        <v>Jasmine Mother's Recovery (Trevi)</v>
      </c>
      <c r="L1521" s="9" t="str">
        <f>AgencyPickList!C1521</f>
        <v>H08B</v>
      </c>
      <c r="M1521" s="9" t="str">
        <f>AgencyPickList!D1521</f>
        <v>Lewisham</v>
      </c>
      <c r="N1521" s="9" t="str">
        <f>AgencyPickList!E1521</f>
        <v>S</v>
      </c>
      <c r="O1521" s="9" t="str">
        <f t="shared" si="23"/>
        <v>SH307 : Jasmine Mother's Recovery (Trevi)</v>
      </c>
    </row>
    <row r="1522" spans="2:15" x14ac:dyDescent="0.35">
      <c r="B1522" s="10" t="e">
        <v>#N/A</v>
      </c>
      <c r="G1522"/>
      <c r="J1522" s="9" t="str">
        <f>AgencyPickList!A1522</f>
        <v>SJ207</v>
      </c>
      <c r="K1522" s="9" t="str">
        <f>AgencyPickList!B1522</f>
        <v>Western Counselling</v>
      </c>
      <c r="L1522" s="9" t="str">
        <f>AgencyPickList!C1522</f>
        <v>H08B</v>
      </c>
      <c r="M1522" s="9" t="str">
        <f>AgencyPickList!D1522</f>
        <v>Lewisham</v>
      </c>
      <c r="N1522" s="9" t="str">
        <f>AgencyPickList!E1522</f>
        <v>S</v>
      </c>
      <c r="O1522" s="9" t="str">
        <f t="shared" si="23"/>
        <v>SJ207 : Western Counselling</v>
      </c>
    </row>
    <row r="1523" spans="2:15" x14ac:dyDescent="0.35">
      <c r="B1523" s="10" t="e">
        <v>#N/A</v>
      </c>
      <c r="G1523"/>
      <c r="J1523" s="9" t="str">
        <f>AgencyPickList!A1523</f>
        <v>SK317</v>
      </c>
      <c r="K1523" s="9" t="str">
        <f>AgencyPickList!B1523</f>
        <v>Somewhere House</v>
      </c>
      <c r="L1523" s="9" t="str">
        <f>AgencyPickList!C1523</f>
        <v>H08B</v>
      </c>
      <c r="M1523" s="9" t="str">
        <f>AgencyPickList!D1523</f>
        <v>Lewisham</v>
      </c>
      <c r="N1523" s="9" t="str">
        <f>AgencyPickList!E1523</f>
        <v>S</v>
      </c>
      <c r="O1523" s="9" t="str">
        <f t="shared" si="23"/>
        <v>SK317 : Somewhere House</v>
      </c>
    </row>
    <row r="1524" spans="2:15" x14ac:dyDescent="0.35">
      <c r="B1524" s="10" t="e">
        <v>#N/A</v>
      </c>
      <c r="G1524"/>
      <c r="J1524" s="9" t="str">
        <f>AgencyPickList!A1524</f>
        <v>U0514</v>
      </c>
      <c r="K1524" s="9" t="str">
        <f>AgencyPickList!B1524</f>
        <v>Phoenix Futures Sheffield Adult Service</v>
      </c>
      <c r="L1524" s="9" t="str">
        <f>AgencyPickList!C1524</f>
        <v>H08B</v>
      </c>
      <c r="M1524" s="9" t="str">
        <f>AgencyPickList!D1524</f>
        <v>Lewisham</v>
      </c>
      <c r="N1524" s="9" t="str">
        <f>AgencyPickList!E1524</f>
        <v>U</v>
      </c>
      <c r="O1524" s="9" t="str">
        <f t="shared" si="23"/>
        <v>U0514 : Phoenix Futures Sheffield Adult Service</v>
      </c>
    </row>
    <row r="1525" spans="2:15" x14ac:dyDescent="0.35">
      <c r="B1525" s="10" t="e">
        <v>#N/A</v>
      </c>
      <c r="G1525"/>
      <c r="J1525" s="9" t="str">
        <f>AgencyPickList!A1525</f>
        <v>U0515</v>
      </c>
      <c r="K1525" s="9" t="str">
        <f>AgencyPickList!B1525</f>
        <v>Phoenix Futures Sheffield Family Service</v>
      </c>
      <c r="L1525" s="9" t="str">
        <f>AgencyPickList!C1525</f>
        <v>H08B</v>
      </c>
      <c r="M1525" s="9" t="str">
        <f>AgencyPickList!D1525</f>
        <v>Lewisham</v>
      </c>
      <c r="N1525" s="9" t="str">
        <f>AgencyPickList!E1525</f>
        <v>U</v>
      </c>
      <c r="O1525" s="9" t="str">
        <f t="shared" si="23"/>
        <v>U0515 : Phoenix Futures Sheffield Family Service</v>
      </c>
    </row>
    <row r="1526" spans="2:15" x14ac:dyDescent="0.35">
      <c r="B1526" s="10" t="e">
        <v>#N/A</v>
      </c>
      <c r="G1526"/>
      <c r="J1526" s="9" t="str">
        <f>AgencyPickList!A1526</f>
        <v>W0064</v>
      </c>
      <c r="K1526" s="9" t="str">
        <f>AgencyPickList!B1526</f>
        <v>THOMAS Blackburn</v>
      </c>
      <c r="L1526" s="9" t="str">
        <f>AgencyPickList!C1526</f>
        <v>H08B</v>
      </c>
      <c r="M1526" s="9" t="str">
        <f>AgencyPickList!D1526</f>
        <v>Lewisham</v>
      </c>
      <c r="N1526" s="9" t="str">
        <f>AgencyPickList!E1526</f>
        <v>W</v>
      </c>
      <c r="O1526" s="9" t="str">
        <f t="shared" si="23"/>
        <v>W0064 : THOMAS Blackburn</v>
      </c>
    </row>
    <row r="1527" spans="2:15" x14ac:dyDescent="0.35">
      <c r="B1527" s="10" t="e">
        <v>#N/A</v>
      </c>
      <c r="G1527"/>
      <c r="J1527" s="9" t="str">
        <f>AgencyPickList!A1527</f>
        <v>M0189</v>
      </c>
      <c r="K1527" s="9" t="str">
        <f>AgencyPickList!B1527</f>
        <v>OASIS Recovery Communities Runcorn</v>
      </c>
      <c r="L1527" s="9" t="str">
        <f>AgencyPickList!C1527</f>
        <v>E08B</v>
      </c>
      <c r="M1527" s="9" t="str">
        <f>AgencyPickList!D1527</f>
        <v>Lincolnshire</v>
      </c>
      <c r="N1527" s="9" t="str">
        <f>AgencyPickList!E1527</f>
        <v>W</v>
      </c>
      <c r="O1527" s="9" t="str">
        <f t="shared" si="23"/>
        <v>M0189 : OASIS Recovery Communities Runcorn</v>
      </c>
    </row>
    <row r="1528" spans="2:15" x14ac:dyDescent="0.35">
      <c r="B1528" s="10" t="e">
        <v>#N/A</v>
      </c>
      <c r="G1528"/>
      <c r="J1528" s="9" t="str">
        <f>AgencyPickList!A1528</f>
        <v>M0321</v>
      </c>
      <c r="K1528" s="9" t="str">
        <f>AgencyPickList!B1528</f>
        <v>Tom Harrison House</v>
      </c>
      <c r="L1528" s="9" t="str">
        <f>AgencyPickList!C1528</f>
        <v>E08B</v>
      </c>
      <c r="M1528" s="9" t="str">
        <f>AgencyPickList!D1528</f>
        <v>Lincolnshire</v>
      </c>
      <c r="N1528" s="9" t="str">
        <f>AgencyPickList!E1528</f>
        <v>W</v>
      </c>
      <c r="O1528" s="9" t="str">
        <f t="shared" si="23"/>
        <v>M0321 : Tom Harrison House</v>
      </c>
    </row>
    <row r="1529" spans="2:15" x14ac:dyDescent="0.35">
      <c r="B1529" s="10" t="e">
        <v>#N/A</v>
      </c>
      <c r="G1529"/>
      <c r="J1529" s="9" t="str">
        <f>AgencyPickList!A1529</f>
        <v>Q1652</v>
      </c>
      <c r="K1529" s="9" t="str">
        <f>AgencyPickList!B1529</f>
        <v>East Coast Recovery Limited</v>
      </c>
      <c r="L1529" s="9" t="str">
        <f>AgencyPickList!C1529</f>
        <v>E08B</v>
      </c>
      <c r="M1529" s="9" t="str">
        <f>AgencyPickList!D1529</f>
        <v>Lincolnshire</v>
      </c>
      <c r="N1529" s="9" t="str">
        <f>AgencyPickList!E1529</f>
        <v>Q</v>
      </c>
      <c r="O1529" s="9" t="str">
        <f t="shared" si="23"/>
        <v>Q1652 : East Coast Recovery Limited</v>
      </c>
    </row>
    <row r="1530" spans="2:15" x14ac:dyDescent="0.35">
      <c r="B1530" s="10" t="e">
        <v>#N/A</v>
      </c>
      <c r="G1530"/>
      <c r="J1530" s="9" t="str">
        <f>AgencyPickList!A1530</f>
        <v>Q1734</v>
      </c>
      <c r="K1530" s="9" t="str">
        <f>AgencyPickList!B1530</f>
        <v>Suffolk Recovery Service - Ipswich</v>
      </c>
      <c r="L1530" s="9" t="str">
        <f>AgencyPickList!C1530</f>
        <v>E08B</v>
      </c>
      <c r="M1530" s="9" t="str">
        <f>AgencyPickList!D1530</f>
        <v>Lincolnshire</v>
      </c>
      <c r="N1530" s="9" t="str">
        <f>AgencyPickList!E1530</f>
        <v>Q</v>
      </c>
      <c r="O1530" s="9" t="str">
        <f t="shared" si="23"/>
        <v>Q1734 : Suffolk Recovery Service - Ipswich</v>
      </c>
    </row>
    <row r="1531" spans="2:15" x14ac:dyDescent="0.35">
      <c r="B1531" s="10" t="e">
        <v>#N/A</v>
      </c>
      <c r="G1531"/>
      <c r="J1531" s="9" t="str">
        <f>AgencyPickList!A1531</f>
        <v>R0092</v>
      </c>
      <c r="K1531" s="9" t="str">
        <f>AgencyPickList!B1531</f>
        <v>BAC O'Connor</v>
      </c>
      <c r="L1531" s="9" t="str">
        <f>AgencyPickList!C1531</f>
        <v>E08B</v>
      </c>
      <c r="M1531" s="9" t="str">
        <f>AgencyPickList!D1531</f>
        <v>Lincolnshire</v>
      </c>
      <c r="N1531" s="9" t="str">
        <f>AgencyPickList!E1531</f>
        <v>R</v>
      </c>
      <c r="O1531" s="9" t="str">
        <f t="shared" si="23"/>
        <v>R0092 : BAC O'Connor</v>
      </c>
    </row>
    <row r="1532" spans="2:15" x14ac:dyDescent="0.35">
      <c r="B1532" s="10" t="e">
        <v>#N/A</v>
      </c>
      <c r="G1532"/>
      <c r="J1532" s="9" t="str">
        <f>AgencyPickList!A1532</f>
        <v>R0473</v>
      </c>
      <c r="K1532" s="9" t="str">
        <f>AgencyPickList!B1532</f>
        <v>IRiS</v>
      </c>
      <c r="L1532" s="9" t="str">
        <f>AgencyPickList!C1532</f>
        <v>E08B</v>
      </c>
      <c r="M1532" s="9" t="str">
        <f>AgencyPickList!D1532</f>
        <v>Lincolnshire</v>
      </c>
      <c r="N1532" s="9" t="str">
        <f>AgencyPickList!E1532</f>
        <v>R</v>
      </c>
      <c r="O1532" s="9" t="str">
        <f t="shared" si="23"/>
        <v>R0473 : IRiS</v>
      </c>
    </row>
    <row r="1533" spans="2:15" x14ac:dyDescent="0.35">
      <c r="B1533" s="10" t="e">
        <v>#N/A</v>
      </c>
      <c r="G1533"/>
      <c r="J1533" s="9" t="str">
        <f>AgencyPickList!A1533</f>
        <v>R0512</v>
      </c>
      <c r="K1533" s="9" t="str">
        <f>AgencyPickList!B1533</f>
        <v>Humankind Staffordshire</v>
      </c>
      <c r="L1533" s="9" t="str">
        <f>AgencyPickList!C1533</f>
        <v>E08B</v>
      </c>
      <c r="M1533" s="9" t="str">
        <f>AgencyPickList!D1533</f>
        <v>Lincolnshire</v>
      </c>
      <c r="N1533" s="9" t="str">
        <f>AgencyPickList!E1533</f>
        <v>R</v>
      </c>
      <c r="O1533" s="9" t="str">
        <f t="shared" si="23"/>
        <v>R0512 : Humankind Staffordshire</v>
      </c>
    </row>
    <row r="1534" spans="2:15" x14ac:dyDescent="0.35">
      <c r="B1534" s="10" t="e">
        <v>#N/A</v>
      </c>
      <c r="G1534"/>
      <c r="J1534" s="9" t="str">
        <f>AgencyPickList!A1534</f>
        <v>SD301</v>
      </c>
      <c r="K1534" s="9" t="str">
        <f>AgencyPickList!B1534</f>
        <v>We Are With You Chy</v>
      </c>
      <c r="L1534" s="9" t="str">
        <f>AgencyPickList!C1534</f>
        <v>E08B</v>
      </c>
      <c r="M1534" s="9" t="str">
        <f>AgencyPickList!D1534</f>
        <v>Lincolnshire</v>
      </c>
      <c r="N1534" s="9" t="str">
        <f>AgencyPickList!E1534</f>
        <v>S</v>
      </c>
      <c r="O1534" s="9" t="str">
        <f t="shared" si="23"/>
        <v>SD301 : We Are With You Chy</v>
      </c>
    </row>
    <row r="1535" spans="2:15" x14ac:dyDescent="0.35">
      <c r="B1535" s="10" t="e">
        <v>#N/A</v>
      </c>
      <c r="G1535"/>
      <c r="J1535" s="9" t="str">
        <f>AgencyPickList!A1535</f>
        <v>SD303</v>
      </c>
      <c r="K1535" s="9" t="str">
        <f>AgencyPickList!B1535</f>
        <v>BOSENCE FARM COMMUNITY LTD</v>
      </c>
      <c r="L1535" s="9" t="str">
        <f>AgencyPickList!C1535</f>
        <v>E08B</v>
      </c>
      <c r="M1535" s="9" t="str">
        <f>AgencyPickList!D1535</f>
        <v>Lincolnshire</v>
      </c>
      <c r="N1535" s="9" t="str">
        <f>AgencyPickList!E1535</f>
        <v>S</v>
      </c>
      <c r="O1535" s="9" t="str">
        <f t="shared" si="23"/>
        <v>SD303 : BOSENCE FARM COMMUNITY LTD</v>
      </c>
    </row>
    <row r="1536" spans="2:15" x14ac:dyDescent="0.35">
      <c r="B1536" s="10" t="e">
        <v>#N/A</v>
      </c>
      <c r="G1536"/>
      <c r="J1536" s="9" t="str">
        <f>AgencyPickList!A1536</f>
        <v>T0005</v>
      </c>
      <c r="K1536" s="9" t="str">
        <f>AgencyPickList!B1536</f>
        <v>Derbyshire Recovery Partnership</v>
      </c>
      <c r="L1536" s="9" t="str">
        <f>AgencyPickList!C1536</f>
        <v>E08B</v>
      </c>
      <c r="M1536" s="9" t="str">
        <f>AgencyPickList!D1536</f>
        <v>Lincolnshire</v>
      </c>
      <c r="N1536" s="9" t="str">
        <f>AgencyPickList!E1536</f>
        <v>T</v>
      </c>
      <c r="O1536" s="9" t="str">
        <f t="shared" si="23"/>
        <v>T0005 : Derbyshire Recovery Partnership</v>
      </c>
    </row>
    <row r="1537" spans="2:15" x14ac:dyDescent="0.35">
      <c r="B1537" s="10" t="e">
        <v>#N/A</v>
      </c>
      <c r="G1537"/>
      <c r="J1537" s="9" t="str">
        <f>AgencyPickList!A1537</f>
        <v>T0412</v>
      </c>
      <c r="K1537" s="9" t="str">
        <f>AgencyPickList!B1537</f>
        <v>We Are With You - Lincolnshire YP</v>
      </c>
      <c r="L1537" s="9" t="str">
        <f>AgencyPickList!C1537</f>
        <v>E08B</v>
      </c>
      <c r="M1537" s="9" t="str">
        <f>AgencyPickList!D1537</f>
        <v>Lincolnshire</v>
      </c>
      <c r="N1537" s="9" t="str">
        <f>AgencyPickList!E1537</f>
        <v>T</v>
      </c>
      <c r="O1537" s="9" t="str">
        <f t="shared" si="23"/>
        <v>T0412 : We Are With You - Lincolnshire YP</v>
      </c>
    </row>
    <row r="1538" spans="2:15" x14ac:dyDescent="0.35">
      <c r="B1538" s="10" t="e">
        <v>#N/A</v>
      </c>
      <c r="G1538"/>
      <c r="J1538" s="9" t="str">
        <f>AgencyPickList!A1538</f>
        <v>T1175</v>
      </c>
      <c r="K1538" s="9" t="str">
        <f>AgencyPickList!B1538</f>
        <v>Derby City Prescribing Service</v>
      </c>
      <c r="L1538" s="9" t="str">
        <f>AgencyPickList!C1538</f>
        <v>E08B</v>
      </c>
      <c r="M1538" s="9" t="str">
        <f>AgencyPickList!D1538</f>
        <v>Lincolnshire</v>
      </c>
      <c r="N1538" s="9" t="str">
        <f>AgencyPickList!E1538</f>
        <v>T</v>
      </c>
      <c r="O1538" s="9" t="str">
        <f t="shared" si="23"/>
        <v>T1175 : Derby City Prescribing Service</v>
      </c>
    </row>
    <row r="1539" spans="2:15" x14ac:dyDescent="0.35">
      <c r="B1539" s="10" t="e">
        <v>#N/A</v>
      </c>
      <c r="G1539"/>
      <c r="J1539" s="9" t="str">
        <f>AgencyPickList!A1539</f>
        <v>T1204</v>
      </c>
      <c r="K1539" s="9" t="str">
        <f>AgencyPickList!B1539</f>
        <v>We Are With You - Boston</v>
      </c>
      <c r="L1539" s="9" t="str">
        <f>AgencyPickList!C1539</f>
        <v>E08B</v>
      </c>
      <c r="M1539" s="9" t="str">
        <f>AgencyPickList!D1539</f>
        <v>Lincolnshire</v>
      </c>
      <c r="N1539" s="9" t="str">
        <f>AgencyPickList!E1539</f>
        <v>T</v>
      </c>
      <c r="O1539" s="9" t="str">
        <f t="shared" ref="O1539:O1602" si="24">IF(AND(J1539&lt;&gt;"",J1539&lt;&gt;0),J1539&amp;" : "&amp;K1539,"")</f>
        <v>T1204 : We Are With You - Boston</v>
      </c>
    </row>
    <row r="1540" spans="2:15" x14ac:dyDescent="0.35">
      <c r="B1540" s="10" t="e">
        <v>#N/A</v>
      </c>
      <c r="G1540"/>
      <c r="J1540" s="9" t="str">
        <f>AgencyPickList!A1540</f>
        <v>T1205</v>
      </c>
      <c r="K1540" s="9" t="str">
        <f>AgencyPickList!B1540</f>
        <v>We Are With You - Grantham</v>
      </c>
      <c r="L1540" s="9" t="str">
        <f>AgencyPickList!C1540</f>
        <v>E08B</v>
      </c>
      <c r="M1540" s="9" t="str">
        <f>AgencyPickList!D1540</f>
        <v>Lincolnshire</v>
      </c>
      <c r="N1540" s="9" t="str">
        <f>AgencyPickList!E1540</f>
        <v>T</v>
      </c>
      <c r="O1540" s="9" t="str">
        <f t="shared" si="24"/>
        <v>T1205 : We Are With You - Grantham</v>
      </c>
    </row>
    <row r="1541" spans="2:15" x14ac:dyDescent="0.35">
      <c r="B1541" s="10" t="e">
        <v>#N/A</v>
      </c>
      <c r="G1541"/>
      <c r="J1541" s="9" t="str">
        <f>AgencyPickList!A1541</f>
        <v>T1206</v>
      </c>
      <c r="K1541" s="9" t="str">
        <f>AgencyPickList!B1541</f>
        <v>We Are With You - Lincoln</v>
      </c>
      <c r="L1541" s="9" t="str">
        <f>AgencyPickList!C1541</f>
        <v>E08B</v>
      </c>
      <c r="M1541" s="9" t="str">
        <f>AgencyPickList!D1541</f>
        <v>Lincolnshire</v>
      </c>
      <c r="N1541" s="9" t="str">
        <f>AgencyPickList!E1541</f>
        <v>T</v>
      </c>
      <c r="O1541" s="9" t="str">
        <f t="shared" si="24"/>
        <v>T1206 : We Are With You - Lincoln</v>
      </c>
    </row>
    <row r="1542" spans="2:15" x14ac:dyDescent="0.35">
      <c r="B1542" s="10" t="e">
        <v>#N/A</v>
      </c>
      <c r="G1542"/>
      <c r="J1542" s="9" t="str">
        <f>AgencyPickList!A1542</f>
        <v>T1208</v>
      </c>
      <c r="K1542" s="9" t="str">
        <f>AgencyPickList!B1542</f>
        <v>Nottingham Recovery Network</v>
      </c>
      <c r="L1542" s="9" t="str">
        <f>AgencyPickList!C1542</f>
        <v>E08B</v>
      </c>
      <c r="M1542" s="9" t="str">
        <f>AgencyPickList!D1542</f>
        <v>Lincolnshire</v>
      </c>
      <c r="N1542" s="9" t="str">
        <f>AgencyPickList!E1542</f>
        <v>T</v>
      </c>
      <c r="O1542" s="9" t="str">
        <f t="shared" si="24"/>
        <v>T1208 : Nottingham Recovery Network</v>
      </c>
    </row>
    <row r="1543" spans="2:15" x14ac:dyDescent="0.35">
      <c r="B1543" s="10" t="e">
        <v>#N/A</v>
      </c>
      <c r="G1543"/>
      <c r="J1543" s="9" t="str">
        <f>AgencyPickList!A1543</f>
        <v>T1209</v>
      </c>
      <c r="K1543" s="9" t="str">
        <f>AgencyPickList!B1543</f>
        <v>Turning Point Leicester and Leicestershire</v>
      </c>
      <c r="L1543" s="9" t="str">
        <f>AgencyPickList!C1543</f>
        <v>E08B</v>
      </c>
      <c r="M1543" s="9" t="str">
        <f>AgencyPickList!D1543</f>
        <v>Lincolnshire</v>
      </c>
      <c r="N1543" s="9" t="str">
        <f>AgencyPickList!E1543</f>
        <v>T</v>
      </c>
      <c r="O1543" s="9" t="str">
        <f t="shared" si="24"/>
        <v>T1209 : Turning Point Leicester and Leicestershire</v>
      </c>
    </row>
    <row r="1544" spans="2:15" x14ac:dyDescent="0.35">
      <c r="B1544" s="10" t="e">
        <v>#N/A</v>
      </c>
      <c r="G1544"/>
      <c r="J1544" s="9" t="str">
        <f>AgencyPickList!A1544</f>
        <v>T1214</v>
      </c>
      <c r="K1544" s="9" t="str">
        <f>AgencyPickList!B1544</f>
        <v>The Level</v>
      </c>
      <c r="L1544" s="9" t="str">
        <f>AgencyPickList!C1544</f>
        <v>E08B</v>
      </c>
      <c r="M1544" s="9" t="str">
        <f>AgencyPickList!D1544</f>
        <v>Lincolnshire</v>
      </c>
      <c r="N1544" s="9" t="str">
        <f>AgencyPickList!E1544</f>
        <v>T</v>
      </c>
      <c r="O1544" s="9" t="str">
        <f t="shared" si="24"/>
        <v>T1214 : The Level</v>
      </c>
    </row>
    <row r="1545" spans="2:15" x14ac:dyDescent="0.35">
      <c r="B1545" s="10" t="e">
        <v>#N/A</v>
      </c>
      <c r="G1545"/>
      <c r="J1545" s="9" t="str">
        <f>AgencyPickList!A1545</f>
        <v>T1221</v>
      </c>
      <c r="K1545" s="9" t="str">
        <f>AgencyPickList!B1545</f>
        <v>Turning Point Leicestershire and Rutland Adult</v>
      </c>
      <c r="L1545" s="9" t="str">
        <f>AgencyPickList!C1545</f>
        <v>E08B</v>
      </c>
      <c r="M1545" s="9" t="str">
        <f>AgencyPickList!D1545</f>
        <v>Lincolnshire</v>
      </c>
      <c r="N1545" s="9" t="str">
        <f>AgencyPickList!E1545</f>
        <v>T</v>
      </c>
      <c r="O1545" s="9" t="str">
        <f t="shared" si="24"/>
        <v>T1221 : Turning Point Leicestershire and Rutland Adult</v>
      </c>
    </row>
    <row r="1546" spans="2:15" x14ac:dyDescent="0.35">
      <c r="B1546" s="10" t="e">
        <v>#N/A</v>
      </c>
      <c r="G1546"/>
      <c r="J1546" s="9" t="str">
        <f>AgencyPickList!A1546</f>
        <v>T1225</v>
      </c>
      <c r="K1546" s="9" t="str">
        <f>AgencyPickList!B1546</f>
        <v>Substance to Solution (North Northants)</v>
      </c>
      <c r="L1546" s="9" t="str">
        <f>AgencyPickList!C1546</f>
        <v>E08B</v>
      </c>
      <c r="M1546" s="9" t="str">
        <f>AgencyPickList!D1546</f>
        <v>Lincolnshire</v>
      </c>
      <c r="N1546" s="9" t="str">
        <f>AgencyPickList!E1546</f>
        <v>T</v>
      </c>
      <c r="O1546" s="9" t="str">
        <f t="shared" si="24"/>
        <v>T1225 : Substance to Solution (North Northants)</v>
      </c>
    </row>
    <row r="1547" spans="2:15" x14ac:dyDescent="0.35">
      <c r="B1547" s="10" t="e">
        <v>#N/A</v>
      </c>
      <c r="G1547"/>
      <c r="J1547" s="9" t="str">
        <f>AgencyPickList!A1547</f>
        <v>T1231</v>
      </c>
      <c r="K1547" s="9" t="str">
        <f>AgencyPickList!B1547</f>
        <v>Turning Point - Lincolnshire Adult</v>
      </c>
      <c r="L1547" s="9" t="str">
        <f>AgencyPickList!C1547</f>
        <v>E08B</v>
      </c>
      <c r="M1547" s="9" t="str">
        <f>AgencyPickList!D1547</f>
        <v>Lincolnshire</v>
      </c>
      <c r="N1547" s="9" t="str">
        <f>AgencyPickList!E1547</f>
        <v>T</v>
      </c>
      <c r="O1547" s="9" t="str">
        <f t="shared" si="24"/>
        <v>T1231 : Turning Point - Lincolnshire Adult</v>
      </c>
    </row>
    <row r="1548" spans="2:15" x14ac:dyDescent="0.35">
      <c r="B1548" s="10" t="e">
        <v>#N/A</v>
      </c>
      <c r="G1548"/>
      <c r="J1548" s="9" t="str">
        <f>AgencyPickList!A1548</f>
        <v>U0430</v>
      </c>
      <c r="K1548" s="9" t="str">
        <f>AgencyPickList!B1548</f>
        <v>Oasis Recovery Communities Bradford</v>
      </c>
      <c r="L1548" s="9" t="str">
        <f>AgencyPickList!C1548</f>
        <v>E08B</v>
      </c>
      <c r="M1548" s="9" t="str">
        <f>AgencyPickList!D1548</f>
        <v>Lincolnshire</v>
      </c>
      <c r="N1548" s="9" t="str">
        <f>AgencyPickList!E1548</f>
        <v>U</v>
      </c>
      <c r="O1548" s="9" t="str">
        <f t="shared" si="24"/>
        <v>U0430 : Oasis Recovery Communities Bradford</v>
      </c>
    </row>
    <row r="1549" spans="2:15" x14ac:dyDescent="0.35">
      <c r="B1549" s="10" t="e">
        <v>#N/A</v>
      </c>
      <c r="G1549"/>
      <c r="J1549" s="9" t="str">
        <f>AgencyPickList!A1549</f>
        <v>U0484</v>
      </c>
      <c r="K1549" s="9" t="str">
        <f>AgencyPickList!B1549</f>
        <v>North Yorkshire Horizons Drug and Alcohol Service (Humankind)</v>
      </c>
      <c r="L1549" s="9" t="str">
        <f>AgencyPickList!C1549</f>
        <v>E08B</v>
      </c>
      <c r="M1549" s="9" t="str">
        <f>AgencyPickList!D1549</f>
        <v>Lincolnshire</v>
      </c>
      <c r="N1549" s="9" t="str">
        <f>AgencyPickList!E1549</f>
        <v>U</v>
      </c>
      <c r="O1549" s="9" t="str">
        <f t="shared" si="24"/>
        <v>U0484 : North Yorkshire Horizons Drug and Alcohol Service (Humankind)</v>
      </c>
    </row>
    <row r="1550" spans="2:15" x14ac:dyDescent="0.35">
      <c r="B1550" s="10" t="e">
        <v>#N/A</v>
      </c>
      <c r="G1550"/>
      <c r="J1550" s="9" t="str">
        <f>AgencyPickList!A1550</f>
        <v>U0488</v>
      </c>
      <c r="K1550" s="9" t="str">
        <f>AgencyPickList!B1550</f>
        <v>Calderdale Drug and Alcohol Service (Humankind)</v>
      </c>
      <c r="L1550" s="9" t="str">
        <f>AgencyPickList!C1550</f>
        <v>E08B</v>
      </c>
      <c r="M1550" s="9" t="str">
        <f>AgencyPickList!D1550</f>
        <v>Lincolnshire</v>
      </c>
      <c r="N1550" s="9" t="str">
        <f>AgencyPickList!E1550</f>
        <v>U</v>
      </c>
      <c r="O1550" s="9" t="str">
        <f t="shared" si="24"/>
        <v>U0488 : Calderdale Drug and Alcohol Service (Humankind)</v>
      </c>
    </row>
    <row r="1551" spans="2:15" x14ac:dyDescent="0.35">
      <c r="B1551" s="10" t="e">
        <v>#N/A</v>
      </c>
      <c r="G1551"/>
      <c r="J1551" s="9" t="str">
        <f>AgencyPickList!A1551</f>
        <v>U0489</v>
      </c>
      <c r="K1551" s="9" t="str">
        <f>AgencyPickList!B1551</f>
        <v>Forward Leeds Adult (Humankind)</v>
      </c>
      <c r="L1551" s="9" t="str">
        <f>AgencyPickList!C1551</f>
        <v>E08B</v>
      </c>
      <c r="M1551" s="9" t="str">
        <f>AgencyPickList!D1551</f>
        <v>Lincolnshire</v>
      </c>
      <c r="N1551" s="9" t="str">
        <f>AgencyPickList!E1551</f>
        <v>U</v>
      </c>
      <c r="O1551" s="9" t="str">
        <f t="shared" si="24"/>
        <v>U0489 : Forward Leeds Adult (Humankind)</v>
      </c>
    </row>
    <row r="1552" spans="2:15" x14ac:dyDescent="0.35">
      <c r="B1552" s="10" t="e">
        <v>#N/A</v>
      </c>
      <c r="G1552"/>
      <c r="J1552" s="9" t="str">
        <f>AgencyPickList!A1552</f>
        <v>U0494</v>
      </c>
      <c r="K1552" s="9" t="str">
        <f>AgencyPickList!B1552</f>
        <v>East Riding Partnership Treatment Service - Adults</v>
      </c>
      <c r="L1552" s="9" t="str">
        <f>AgencyPickList!C1552</f>
        <v>E08B</v>
      </c>
      <c r="M1552" s="9" t="str">
        <f>AgencyPickList!D1552</f>
        <v>Lincolnshire</v>
      </c>
      <c r="N1552" s="9" t="str">
        <f>AgencyPickList!E1552</f>
        <v>U</v>
      </c>
      <c r="O1552" s="9" t="str">
        <f t="shared" si="24"/>
        <v>U0494 : East Riding Partnership Treatment Service - Adults</v>
      </c>
    </row>
    <row r="1553" spans="2:15" x14ac:dyDescent="0.35">
      <c r="B1553" s="10" t="e">
        <v>#N/A</v>
      </c>
      <c r="G1553"/>
      <c r="J1553" s="9" t="str">
        <f>AgencyPickList!A1553</f>
        <v>U0495</v>
      </c>
      <c r="K1553" s="9" t="str">
        <f>AgencyPickList!B1553</f>
        <v>East Riding Criminal Justice Service</v>
      </c>
      <c r="L1553" s="9" t="str">
        <f>AgencyPickList!C1553</f>
        <v>E08B</v>
      </c>
      <c r="M1553" s="9" t="str">
        <f>AgencyPickList!D1553</f>
        <v>Lincolnshire</v>
      </c>
      <c r="N1553" s="9" t="str">
        <f>AgencyPickList!E1553</f>
        <v>U</v>
      </c>
      <c r="O1553" s="9" t="str">
        <f t="shared" si="24"/>
        <v>U0495 : East Riding Criminal Justice Service</v>
      </c>
    </row>
    <row r="1554" spans="2:15" x14ac:dyDescent="0.35">
      <c r="B1554" s="10" t="e">
        <v>#N/A</v>
      </c>
      <c r="G1554"/>
      <c r="J1554" s="9" t="str">
        <f>AgencyPickList!A1554</f>
        <v>U0509</v>
      </c>
      <c r="K1554" s="9" t="str">
        <f>AgencyPickList!B1554</f>
        <v>Doncaster Drugs Service - CDT</v>
      </c>
      <c r="L1554" s="9" t="str">
        <f>AgencyPickList!C1554</f>
        <v>E08B</v>
      </c>
      <c r="M1554" s="9" t="str">
        <f>AgencyPickList!D1554</f>
        <v>Lincolnshire</v>
      </c>
      <c r="N1554" s="9" t="str">
        <f>AgencyPickList!E1554</f>
        <v>U</v>
      </c>
      <c r="O1554" s="9" t="str">
        <f t="shared" si="24"/>
        <v>U0509 : Doncaster Drugs Service - CDT</v>
      </c>
    </row>
    <row r="1555" spans="2:15" x14ac:dyDescent="0.35">
      <c r="B1555" s="10" t="e">
        <v>#N/A</v>
      </c>
      <c r="G1555"/>
      <c r="J1555" s="9" t="str">
        <f>AgencyPickList!A1555</f>
        <v>U0546</v>
      </c>
      <c r="K1555" s="9" t="str">
        <f>AgencyPickList!B1555</f>
        <v>Doncaster SDC - New Beginnings</v>
      </c>
      <c r="L1555" s="9" t="str">
        <f>AgencyPickList!C1555</f>
        <v>E08B</v>
      </c>
      <c r="M1555" s="9" t="str">
        <f>AgencyPickList!D1555</f>
        <v>Lincolnshire</v>
      </c>
      <c r="N1555" s="9" t="str">
        <f>AgencyPickList!E1555</f>
        <v>U</v>
      </c>
      <c r="O1555" s="9" t="str">
        <f t="shared" si="24"/>
        <v>U0546 : Doncaster SDC - New Beginnings</v>
      </c>
    </row>
    <row r="1556" spans="2:15" x14ac:dyDescent="0.35">
      <c r="B1556" s="10" t="e">
        <v>#N/A</v>
      </c>
      <c r="G1556"/>
      <c r="J1556" s="9" t="str">
        <f>AgencyPickList!A1556</f>
        <v>U0577</v>
      </c>
      <c r="K1556" s="9" t="str">
        <f>AgencyPickList!B1556</f>
        <v>Doncaster Criminal Justice Service</v>
      </c>
      <c r="L1556" s="9" t="str">
        <f>AgencyPickList!C1556</f>
        <v>E08B</v>
      </c>
      <c r="M1556" s="9" t="str">
        <f>AgencyPickList!D1556</f>
        <v>Lincolnshire</v>
      </c>
      <c r="N1556" s="9" t="str">
        <f>AgencyPickList!E1556</f>
        <v>U</v>
      </c>
      <c r="O1556" s="9" t="str">
        <f t="shared" si="24"/>
        <v>U0577 : Doncaster Criminal Justice Service</v>
      </c>
    </row>
    <row r="1557" spans="2:15" x14ac:dyDescent="0.35">
      <c r="B1557" s="10" t="e">
        <v>#N/A</v>
      </c>
      <c r="G1557"/>
      <c r="J1557" s="9" t="str">
        <f>AgencyPickList!A1557</f>
        <v>U0635</v>
      </c>
      <c r="K1557" s="9" t="str">
        <f>AgencyPickList!B1557</f>
        <v>Barnsley Substance Misuse Service (Humankind)</v>
      </c>
      <c r="L1557" s="9" t="str">
        <f>AgencyPickList!C1557</f>
        <v>E08B</v>
      </c>
      <c r="M1557" s="9" t="str">
        <f>AgencyPickList!D1557</f>
        <v>Lincolnshire</v>
      </c>
      <c r="N1557" s="9" t="str">
        <f>AgencyPickList!E1557</f>
        <v>U</v>
      </c>
      <c r="O1557" s="9" t="str">
        <f t="shared" si="24"/>
        <v>U0635 : Barnsley Substance Misuse Service (Humankind)</v>
      </c>
    </row>
    <row r="1558" spans="2:15" x14ac:dyDescent="0.35">
      <c r="B1558" s="10" t="e">
        <v>#N/A</v>
      </c>
      <c r="G1558"/>
      <c r="J1558" s="9" t="str">
        <f>AgencyPickList!A1558</f>
        <v>U0644</v>
      </c>
      <c r="K1558" s="9" t="str">
        <f>AgencyPickList!B1558</f>
        <v>We Are With You - North Lincolnshire Adult</v>
      </c>
      <c r="L1558" s="9" t="str">
        <f>AgencyPickList!C1558</f>
        <v>E08B</v>
      </c>
      <c r="M1558" s="9" t="str">
        <f>AgencyPickList!D1558</f>
        <v>Lincolnshire</v>
      </c>
      <c r="N1558" s="9" t="str">
        <f>AgencyPickList!E1558</f>
        <v>U</v>
      </c>
      <c r="O1558" s="9" t="str">
        <f t="shared" si="24"/>
        <v>U0644 : We Are With You - North Lincolnshire Adult</v>
      </c>
    </row>
    <row r="1559" spans="2:15" x14ac:dyDescent="0.35">
      <c r="B1559" s="10" t="e">
        <v>#N/A</v>
      </c>
      <c r="G1559"/>
      <c r="J1559" s="9" t="str">
        <f>AgencyPickList!A1559</f>
        <v>U0654</v>
      </c>
      <c r="K1559" s="9" t="str">
        <f>AgencyPickList!B1559</f>
        <v>New Vision Bradford Adult (Humankind)</v>
      </c>
      <c r="L1559" s="9" t="str">
        <f>AgencyPickList!C1559</f>
        <v>E08B</v>
      </c>
      <c r="M1559" s="9" t="str">
        <f>AgencyPickList!D1559</f>
        <v>Lincolnshire</v>
      </c>
      <c r="N1559" s="9" t="str">
        <f>AgencyPickList!E1559</f>
        <v>U</v>
      </c>
      <c r="O1559" s="9" t="str">
        <f t="shared" si="24"/>
        <v>U0654 : New Vision Bradford Adult (Humankind)</v>
      </c>
    </row>
    <row r="1560" spans="2:15" x14ac:dyDescent="0.35">
      <c r="B1560" s="10" t="e">
        <v>#N/A</v>
      </c>
      <c r="G1560"/>
      <c r="J1560" s="9" t="str">
        <f>AgencyPickList!A1560</f>
        <v>U0655</v>
      </c>
      <c r="K1560" s="9" t="str">
        <f>AgencyPickList!B1560</f>
        <v>Ark House Rehab Scarborough</v>
      </c>
      <c r="L1560" s="9" t="str">
        <f>AgencyPickList!C1560</f>
        <v>E08B</v>
      </c>
      <c r="M1560" s="9" t="str">
        <f>AgencyPickList!D1560</f>
        <v>Lincolnshire</v>
      </c>
      <c r="N1560" s="9" t="str">
        <f>AgencyPickList!E1560</f>
        <v>U</v>
      </c>
      <c r="O1560" s="9" t="str">
        <f t="shared" si="24"/>
        <v>U0655 : Ark House Rehab Scarborough</v>
      </c>
    </row>
    <row r="1561" spans="2:15" x14ac:dyDescent="0.35">
      <c r="B1561" s="10" t="e">
        <v>#N/A</v>
      </c>
      <c r="G1561"/>
      <c r="J1561" s="9" t="str">
        <f>AgencyPickList!A1561</f>
        <v>U0657</v>
      </c>
      <c r="K1561" s="9" t="str">
        <f>AgencyPickList!B1561</f>
        <v>Likewise Sheffield (Humankind)</v>
      </c>
      <c r="L1561" s="9" t="str">
        <f>AgencyPickList!C1561</f>
        <v>E08B</v>
      </c>
      <c r="M1561" s="9" t="str">
        <f>AgencyPickList!D1561</f>
        <v>Lincolnshire</v>
      </c>
      <c r="N1561" s="9" t="str">
        <f>AgencyPickList!E1561</f>
        <v>U</v>
      </c>
      <c r="O1561" s="9" t="str">
        <f t="shared" si="24"/>
        <v>U0657 : Likewise Sheffield (Humankind)</v>
      </c>
    </row>
    <row r="1562" spans="2:15" x14ac:dyDescent="0.35">
      <c r="B1562" s="10" t="e">
        <v>#N/A</v>
      </c>
      <c r="G1562"/>
      <c r="J1562" s="9" t="str">
        <f>AgencyPickList!A1562</f>
        <v>M0010</v>
      </c>
      <c r="K1562" s="9" t="str">
        <f>AgencyPickList!B1562</f>
        <v>MERC Brook Place</v>
      </c>
      <c r="L1562" s="9" t="str">
        <f>AgencyPickList!C1562</f>
        <v>B17B</v>
      </c>
      <c r="M1562" s="9" t="str">
        <f>AgencyPickList!D1562</f>
        <v>Liverpool</v>
      </c>
      <c r="N1562" s="9" t="str">
        <f>AgencyPickList!E1562</f>
        <v>W</v>
      </c>
      <c r="O1562" s="9" t="str">
        <f t="shared" si="24"/>
        <v>M0010 : MERC Brook Place</v>
      </c>
    </row>
    <row r="1563" spans="2:15" x14ac:dyDescent="0.35">
      <c r="B1563" s="10" t="e">
        <v>#N/A</v>
      </c>
      <c r="G1563"/>
      <c r="J1563" s="9" t="str">
        <f>AgencyPickList!A1563</f>
        <v>M0022</v>
      </c>
      <c r="K1563" s="9" t="str">
        <f>AgencyPickList!B1563</f>
        <v>Kaleidoscope Birchwood</v>
      </c>
      <c r="L1563" s="9" t="str">
        <f>AgencyPickList!C1563</f>
        <v>B17B</v>
      </c>
      <c r="M1563" s="9" t="str">
        <f>AgencyPickList!D1563</f>
        <v>Liverpool</v>
      </c>
      <c r="N1563" s="9" t="str">
        <f>AgencyPickList!E1563</f>
        <v>W</v>
      </c>
      <c r="O1563" s="9" t="str">
        <f t="shared" si="24"/>
        <v>M0022 : Kaleidoscope Birchwood</v>
      </c>
    </row>
    <row r="1564" spans="2:15" x14ac:dyDescent="0.35">
      <c r="B1564" s="10" t="e">
        <v>#N/A</v>
      </c>
      <c r="G1564"/>
      <c r="J1564" s="9" t="str">
        <f>AgencyPickList!A1564</f>
        <v>M0037</v>
      </c>
      <c r="K1564" s="9" t="str">
        <f>AgencyPickList!B1564</f>
        <v>Phoenix Futures Wirral Adult Services</v>
      </c>
      <c r="L1564" s="9" t="str">
        <f>AgencyPickList!C1564</f>
        <v>B17B</v>
      </c>
      <c r="M1564" s="9" t="str">
        <f>AgencyPickList!D1564</f>
        <v>Liverpool</v>
      </c>
      <c r="N1564" s="9" t="str">
        <f>AgencyPickList!E1564</f>
        <v>W</v>
      </c>
      <c r="O1564" s="9" t="str">
        <f t="shared" si="24"/>
        <v>M0037 : Phoenix Futures Wirral Adult Services</v>
      </c>
    </row>
    <row r="1565" spans="2:15" x14ac:dyDescent="0.35">
      <c r="B1565" s="10" t="e">
        <v>#N/A</v>
      </c>
      <c r="G1565"/>
      <c r="J1565" s="9" t="str">
        <f>AgencyPickList!A1565</f>
        <v>M0052</v>
      </c>
      <c r="K1565" s="9" t="str">
        <f>AgencyPickList!B1565</f>
        <v>MERC Hope Centre Drugs</v>
      </c>
      <c r="L1565" s="9" t="str">
        <f>AgencyPickList!C1565</f>
        <v>B17B</v>
      </c>
      <c r="M1565" s="9" t="str">
        <f>AgencyPickList!D1565</f>
        <v>Liverpool</v>
      </c>
      <c r="N1565" s="9" t="str">
        <f>AgencyPickList!E1565</f>
        <v>W</v>
      </c>
      <c r="O1565" s="9" t="str">
        <f t="shared" si="24"/>
        <v>M0052 : MERC Hope Centre Drugs</v>
      </c>
    </row>
    <row r="1566" spans="2:15" x14ac:dyDescent="0.35">
      <c r="B1566" s="10" t="e">
        <v>#N/A</v>
      </c>
      <c r="G1566"/>
      <c r="J1566" s="9" t="str">
        <f>AgencyPickList!A1566</f>
        <v>M0083</v>
      </c>
      <c r="K1566" s="9" t="str">
        <f>AgencyPickList!B1566</f>
        <v>Turning Point Stanfield House</v>
      </c>
      <c r="L1566" s="9" t="str">
        <f>AgencyPickList!C1566</f>
        <v>B17B</v>
      </c>
      <c r="M1566" s="9" t="str">
        <f>AgencyPickList!D1566</f>
        <v>Liverpool</v>
      </c>
      <c r="N1566" s="9" t="str">
        <f>AgencyPickList!E1566</f>
        <v>W</v>
      </c>
      <c r="O1566" s="9" t="str">
        <f t="shared" si="24"/>
        <v>M0083 : Turning Point Stanfield House</v>
      </c>
    </row>
    <row r="1567" spans="2:15" x14ac:dyDescent="0.35">
      <c r="B1567" s="10" t="e">
        <v>#N/A</v>
      </c>
      <c r="G1567"/>
      <c r="J1567" s="9" t="str">
        <f>AgencyPickList!A1567</f>
        <v>M0092</v>
      </c>
      <c r="K1567" s="9" t="str">
        <f>AgencyPickList!B1567</f>
        <v>MERC DRR</v>
      </c>
      <c r="L1567" s="9" t="str">
        <f>AgencyPickList!C1567</f>
        <v>B17B</v>
      </c>
      <c r="M1567" s="9" t="str">
        <f>AgencyPickList!D1567</f>
        <v>Liverpool</v>
      </c>
      <c r="N1567" s="9" t="str">
        <f>AgencyPickList!E1567</f>
        <v>W</v>
      </c>
      <c r="O1567" s="9" t="str">
        <f t="shared" si="24"/>
        <v>M0092 : MERC DRR</v>
      </c>
    </row>
    <row r="1568" spans="2:15" x14ac:dyDescent="0.35">
      <c r="B1568" s="10" t="e">
        <v>#N/A</v>
      </c>
      <c r="G1568"/>
      <c r="J1568" s="9" t="str">
        <f>AgencyPickList!A1568</f>
        <v>M0168</v>
      </c>
      <c r="K1568" s="9" t="str">
        <f>AgencyPickList!B1568</f>
        <v>MERC Hope Centre Alcohol</v>
      </c>
      <c r="L1568" s="9" t="str">
        <f>AgencyPickList!C1568</f>
        <v>B17B</v>
      </c>
      <c r="M1568" s="9" t="str">
        <f>AgencyPickList!D1568</f>
        <v>Liverpool</v>
      </c>
      <c r="N1568" s="9" t="str">
        <f>AgencyPickList!E1568</f>
        <v>W</v>
      </c>
      <c r="O1568" s="9" t="str">
        <f t="shared" si="24"/>
        <v>M0168 : MERC Hope Centre Alcohol</v>
      </c>
    </row>
    <row r="1569" spans="2:15" x14ac:dyDescent="0.35">
      <c r="B1569" s="10" t="e">
        <v>#N/A</v>
      </c>
      <c r="G1569"/>
      <c r="J1569" s="9" t="str">
        <f>AgencyPickList!A1569</f>
        <v>M0243</v>
      </c>
      <c r="K1569" s="9" t="str">
        <f>AgencyPickList!B1569</f>
        <v>GMMH The Chapman-Barker Unit</v>
      </c>
      <c r="L1569" s="9" t="str">
        <f>AgencyPickList!C1569</f>
        <v>B17B</v>
      </c>
      <c r="M1569" s="9" t="str">
        <f>AgencyPickList!D1569</f>
        <v>Liverpool</v>
      </c>
      <c r="N1569" s="9" t="str">
        <f>AgencyPickList!E1569</f>
        <v>W</v>
      </c>
      <c r="O1569" s="9" t="str">
        <f t="shared" si="24"/>
        <v>M0243 : GMMH The Chapman-Barker Unit</v>
      </c>
    </row>
    <row r="1570" spans="2:15" x14ac:dyDescent="0.35">
      <c r="B1570" s="10" t="e">
        <v>#N/A</v>
      </c>
      <c r="G1570"/>
      <c r="J1570" s="9" t="str">
        <f>AgencyPickList!A1570</f>
        <v>M0289</v>
      </c>
      <c r="K1570" s="9" t="str">
        <f>AgencyPickList!B1570</f>
        <v>Turning Point Leigh Bank</v>
      </c>
      <c r="L1570" s="9" t="str">
        <f>AgencyPickList!C1570</f>
        <v>B17B</v>
      </c>
      <c r="M1570" s="9" t="str">
        <f>AgencyPickList!D1570</f>
        <v>Liverpool</v>
      </c>
      <c r="N1570" s="9" t="str">
        <f>AgencyPickList!E1570</f>
        <v>W</v>
      </c>
      <c r="O1570" s="9" t="str">
        <f t="shared" si="24"/>
        <v>M0289 : Turning Point Leigh Bank</v>
      </c>
    </row>
    <row r="1571" spans="2:15" x14ac:dyDescent="0.35">
      <c r="B1571" s="10" t="e">
        <v>#N/A</v>
      </c>
      <c r="G1571"/>
      <c r="J1571" s="9" t="str">
        <f>AgencyPickList!A1571</f>
        <v>M0309</v>
      </c>
      <c r="K1571" s="9" t="str">
        <f>AgencyPickList!B1571</f>
        <v>Cyngor Alcohol Information Service (CAIS)</v>
      </c>
      <c r="L1571" s="9" t="str">
        <f>AgencyPickList!C1571</f>
        <v>B17B</v>
      </c>
      <c r="M1571" s="9" t="str">
        <f>AgencyPickList!D1571</f>
        <v>Liverpool</v>
      </c>
      <c r="N1571" s="9" t="str">
        <f>AgencyPickList!E1571</f>
        <v>W</v>
      </c>
      <c r="O1571" s="9" t="str">
        <f t="shared" si="24"/>
        <v>M0309 : Cyngor Alcohol Information Service (CAIS)</v>
      </c>
    </row>
    <row r="1572" spans="2:15" x14ac:dyDescent="0.35">
      <c r="B1572" s="10" t="e">
        <v>#N/A</v>
      </c>
      <c r="G1572"/>
      <c r="J1572" s="9" t="str">
        <f>AgencyPickList!A1572</f>
        <v>M0310</v>
      </c>
      <c r="K1572" s="9" t="str">
        <f>AgencyPickList!B1572</f>
        <v>Shardale St Annes Limited</v>
      </c>
      <c r="L1572" s="9" t="str">
        <f>AgencyPickList!C1572</f>
        <v>B17B</v>
      </c>
      <c r="M1572" s="9" t="str">
        <f>AgencyPickList!D1572</f>
        <v>Liverpool</v>
      </c>
      <c r="N1572" s="9" t="str">
        <f>AgencyPickList!E1572</f>
        <v>W</v>
      </c>
      <c r="O1572" s="9" t="str">
        <f t="shared" si="24"/>
        <v>M0310 : Shardale St Annes Limited</v>
      </c>
    </row>
    <row r="1573" spans="2:15" x14ac:dyDescent="0.35">
      <c r="B1573" s="10" t="e">
        <v>#N/A</v>
      </c>
      <c r="G1573"/>
      <c r="J1573" s="9" t="str">
        <f>AgencyPickList!A1573</f>
        <v>M0312</v>
      </c>
      <c r="K1573" s="9" t="str">
        <f>AgencyPickList!B1573</f>
        <v>CGL Knowsley IRS</v>
      </c>
      <c r="L1573" s="9" t="str">
        <f>AgencyPickList!C1573</f>
        <v>B17B</v>
      </c>
      <c r="M1573" s="9" t="str">
        <f>AgencyPickList!D1573</f>
        <v>Liverpool</v>
      </c>
      <c r="N1573" s="9" t="str">
        <f>AgencyPickList!E1573</f>
        <v>W</v>
      </c>
      <c r="O1573" s="9" t="str">
        <f t="shared" si="24"/>
        <v>M0312 : CGL Knowsley IRS</v>
      </c>
    </row>
    <row r="1574" spans="2:15" x14ac:dyDescent="0.35">
      <c r="B1574" s="10" t="e">
        <v>#N/A</v>
      </c>
      <c r="G1574"/>
      <c r="J1574" s="9" t="str">
        <f>AgencyPickList!A1574</f>
        <v>M0321</v>
      </c>
      <c r="K1574" s="9" t="str">
        <f>AgencyPickList!B1574</f>
        <v>Tom Harrison House</v>
      </c>
      <c r="L1574" s="9" t="str">
        <f>AgencyPickList!C1574</f>
        <v>B17B</v>
      </c>
      <c r="M1574" s="9" t="str">
        <f>AgencyPickList!D1574</f>
        <v>Liverpool</v>
      </c>
      <c r="N1574" s="9" t="str">
        <f>AgencyPickList!E1574</f>
        <v>W</v>
      </c>
      <c r="O1574" s="9" t="str">
        <f t="shared" si="24"/>
        <v>M0321 : Tom Harrison House</v>
      </c>
    </row>
    <row r="1575" spans="2:15" x14ac:dyDescent="0.35">
      <c r="B1575" s="10" t="e">
        <v>#N/A</v>
      </c>
      <c r="G1575"/>
      <c r="J1575" s="9" t="str">
        <f>AgencyPickList!A1575</f>
        <v>M0331</v>
      </c>
      <c r="K1575" s="9" t="str">
        <f>AgencyPickList!B1575</f>
        <v>CGL Wirral IRS</v>
      </c>
      <c r="L1575" s="9" t="str">
        <f>AgencyPickList!C1575</f>
        <v>B17B</v>
      </c>
      <c r="M1575" s="9" t="str">
        <f>AgencyPickList!D1575</f>
        <v>Liverpool</v>
      </c>
      <c r="N1575" s="9" t="str">
        <f>AgencyPickList!E1575</f>
        <v>W</v>
      </c>
      <c r="O1575" s="9" t="str">
        <f t="shared" si="24"/>
        <v>M0331 : CGL Wirral IRS</v>
      </c>
    </row>
    <row r="1576" spans="2:15" x14ac:dyDescent="0.35">
      <c r="B1576" s="10" t="e">
        <v>#N/A</v>
      </c>
      <c r="G1576"/>
      <c r="J1576" s="9" t="str">
        <f>AgencyPickList!A1576</f>
        <v>M0332</v>
      </c>
      <c r="K1576" s="9" t="str">
        <f>AgencyPickList!B1576</f>
        <v>Transforming Choice Community Interest Company</v>
      </c>
      <c r="L1576" s="9" t="str">
        <f>AgencyPickList!C1576</f>
        <v>B17B</v>
      </c>
      <c r="M1576" s="9" t="str">
        <f>AgencyPickList!D1576</f>
        <v>Liverpool</v>
      </c>
      <c r="N1576" s="9" t="str">
        <f>AgencyPickList!E1576</f>
        <v>W</v>
      </c>
      <c r="O1576" s="9" t="str">
        <f t="shared" si="24"/>
        <v>M0332 : Transforming Choice Community Interest Company</v>
      </c>
    </row>
    <row r="1577" spans="2:15" x14ac:dyDescent="0.35">
      <c r="B1577" s="10" t="e">
        <v>#N/A</v>
      </c>
      <c r="G1577"/>
      <c r="J1577" s="9" t="str">
        <f>AgencyPickList!A1577</f>
        <v>M0341</v>
      </c>
      <c r="K1577" s="9" t="str">
        <f>AgencyPickList!B1577</f>
        <v>The Pavilion</v>
      </c>
      <c r="L1577" s="9" t="str">
        <f>AgencyPickList!C1577</f>
        <v>B17B</v>
      </c>
      <c r="M1577" s="9" t="str">
        <f>AgencyPickList!D1577</f>
        <v>Liverpool</v>
      </c>
      <c r="N1577" s="9" t="str">
        <f>AgencyPickList!E1577</f>
        <v>W</v>
      </c>
      <c r="O1577" s="9" t="str">
        <f t="shared" si="24"/>
        <v>M0341 : The Pavilion</v>
      </c>
    </row>
    <row r="1578" spans="2:15" x14ac:dyDescent="0.35">
      <c r="B1578" s="10" t="e">
        <v>#N/A</v>
      </c>
      <c r="G1578"/>
      <c r="J1578" s="9" t="str">
        <f>AgencyPickList!A1578</f>
        <v>M0342</v>
      </c>
      <c r="K1578" s="9" t="str">
        <f>AgencyPickList!B1578</f>
        <v>We Are With You - Liverpool Integrated Treatment Service</v>
      </c>
      <c r="L1578" s="9" t="str">
        <f>AgencyPickList!C1578</f>
        <v>B17B</v>
      </c>
      <c r="M1578" s="9" t="str">
        <f>AgencyPickList!D1578</f>
        <v>Liverpool</v>
      </c>
      <c r="N1578" s="9" t="str">
        <f>AgencyPickList!E1578</f>
        <v>W</v>
      </c>
      <c r="O1578" s="9" t="str">
        <f t="shared" si="24"/>
        <v>M0342 : We Are With You - Liverpool Integrated Treatment Service</v>
      </c>
    </row>
    <row r="1579" spans="2:15" x14ac:dyDescent="0.35">
      <c r="B1579" s="10" t="e">
        <v>#N/A</v>
      </c>
      <c r="G1579"/>
      <c r="J1579" s="9" t="str">
        <f>AgencyPickList!A1579</f>
        <v>M0345</v>
      </c>
      <c r="K1579" s="9" t="str">
        <f>AgencyPickList!B1579</f>
        <v>MERC Ambition South Sefton</v>
      </c>
      <c r="L1579" s="9" t="str">
        <f>AgencyPickList!C1579</f>
        <v>B17B</v>
      </c>
      <c r="M1579" s="9" t="str">
        <f>AgencyPickList!D1579</f>
        <v>Liverpool</v>
      </c>
      <c r="N1579" s="9" t="str">
        <f>AgencyPickList!E1579</f>
        <v>W</v>
      </c>
      <c r="O1579" s="9" t="str">
        <f t="shared" si="24"/>
        <v>M0345 : MERC Ambition South Sefton</v>
      </c>
    </row>
    <row r="1580" spans="2:15" x14ac:dyDescent="0.35">
      <c r="B1580" s="10" t="e">
        <v>#N/A</v>
      </c>
      <c r="G1580"/>
      <c r="J1580" s="9" t="str">
        <f>AgencyPickList!A1580</f>
        <v>M0346</v>
      </c>
      <c r="K1580" s="9" t="str">
        <f>AgencyPickList!B1580</f>
        <v>CGL St Helens Integrated Recovery Service</v>
      </c>
      <c r="L1580" s="9" t="str">
        <f>AgencyPickList!C1580</f>
        <v>B17B</v>
      </c>
      <c r="M1580" s="9" t="str">
        <f>AgencyPickList!D1580</f>
        <v>Liverpool</v>
      </c>
      <c r="N1580" s="9" t="str">
        <f>AgencyPickList!E1580</f>
        <v>W</v>
      </c>
      <c r="O1580" s="9" t="str">
        <f t="shared" si="24"/>
        <v>M0346 : CGL St Helens Integrated Recovery Service</v>
      </c>
    </row>
    <row r="1581" spans="2:15" x14ac:dyDescent="0.35">
      <c r="B1581" s="10" t="e">
        <v>#N/A</v>
      </c>
      <c r="G1581"/>
      <c r="J1581" s="9" t="str">
        <f>AgencyPickList!A1581</f>
        <v>M0347</v>
      </c>
      <c r="K1581" s="9" t="str">
        <f>AgencyPickList!B1581</f>
        <v>Blackpool Horizon/Delphi Medical</v>
      </c>
      <c r="L1581" s="9" t="str">
        <f>AgencyPickList!C1581</f>
        <v>B17B</v>
      </c>
      <c r="M1581" s="9" t="str">
        <f>AgencyPickList!D1581</f>
        <v>Liverpool</v>
      </c>
      <c r="N1581" s="9" t="str">
        <f>AgencyPickList!E1581</f>
        <v>W</v>
      </c>
      <c r="O1581" s="9" t="str">
        <f t="shared" si="24"/>
        <v>M0347 : Blackpool Horizon/Delphi Medical</v>
      </c>
    </row>
    <row r="1582" spans="2:15" x14ac:dyDescent="0.35">
      <c r="B1582" s="10" t="e">
        <v>#N/A</v>
      </c>
      <c r="G1582"/>
      <c r="J1582" s="9" t="str">
        <f>AgencyPickList!A1582</f>
        <v>M0357</v>
      </c>
      <c r="K1582" s="9" t="str">
        <f>AgencyPickList!B1582</f>
        <v>Parkland Place Lancashire</v>
      </c>
      <c r="L1582" s="9" t="str">
        <f>AgencyPickList!C1582</f>
        <v>B17B</v>
      </c>
      <c r="M1582" s="9" t="str">
        <f>AgencyPickList!D1582</f>
        <v>Liverpool</v>
      </c>
      <c r="N1582" s="9" t="str">
        <f>AgencyPickList!E1582</f>
        <v>W</v>
      </c>
      <c r="O1582" s="9" t="str">
        <f t="shared" si="24"/>
        <v>M0357 : Parkland Place Lancashire</v>
      </c>
    </row>
    <row r="1583" spans="2:15" x14ac:dyDescent="0.35">
      <c r="B1583" s="10" t="e">
        <v>#N/A</v>
      </c>
      <c r="G1583"/>
      <c r="J1583" s="9" t="str">
        <f>AgencyPickList!A1583</f>
        <v>M0367</v>
      </c>
      <c r="K1583" s="9" t="str">
        <f>AgencyPickList!B1583</f>
        <v>YMCA Liverpool and Sefton</v>
      </c>
      <c r="L1583" s="9" t="str">
        <f>AgencyPickList!C1583</f>
        <v>B17B</v>
      </c>
      <c r="M1583" s="9" t="str">
        <f>AgencyPickList!D1583</f>
        <v>Liverpool</v>
      </c>
      <c r="N1583" s="9" t="str">
        <f>AgencyPickList!E1583</f>
        <v>W</v>
      </c>
      <c r="O1583" s="9" t="str">
        <f t="shared" si="24"/>
        <v>M0367 : YMCA Liverpool and Sefton</v>
      </c>
    </row>
    <row r="1584" spans="2:15" x14ac:dyDescent="0.35">
      <c r="B1584" s="10" t="e">
        <v>#N/A</v>
      </c>
      <c r="G1584"/>
      <c r="J1584" s="9" t="str">
        <f>AgencyPickList!A1584</f>
        <v>M0372</v>
      </c>
      <c r="K1584" s="9" t="str">
        <f>AgencyPickList!B1584</f>
        <v>Liverpool University Hospitals NHS Foundation Trust</v>
      </c>
      <c r="L1584" s="9" t="str">
        <f>AgencyPickList!C1584</f>
        <v>B17B</v>
      </c>
      <c r="M1584" s="9" t="str">
        <f>AgencyPickList!D1584</f>
        <v>Liverpool</v>
      </c>
      <c r="N1584" s="9" t="str">
        <f>AgencyPickList!E1584</f>
        <v>W</v>
      </c>
      <c r="O1584" s="9" t="str">
        <f t="shared" si="24"/>
        <v>M0372 : Liverpool University Hospitals NHS Foundation Trust</v>
      </c>
    </row>
    <row r="1585" spans="2:15" x14ac:dyDescent="0.35">
      <c r="B1585" s="10" t="e">
        <v>#N/A</v>
      </c>
      <c r="G1585"/>
      <c r="J1585" s="9" t="str">
        <f>AgencyPickList!A1585</f>
        <v>M0375</v>
      </c>
      <c r="K1585" s="9" t="str">
        <f>AgencyPickList!B1585</f>
        <v>Cumbria Addictions Service (Humankind)</v>
      </c>
      <c r="L1585" s="9" t="str">
        <f>AgencyPickList!C1585</f>
        <v>B17B</v>
      </c>
      <c r="M1585" s="9" t="str">
        <f>AgencyPickList!D1585</f>
        <v>Liverpool</v>
      </c>
      <c r="N1585" s="9" t="str">
        <f>AgencyPickList!E1585</f>
        <v>W</v>
      </c>
      <c r="O1585" s="9" t="str">
        <f t="shared" si="24"/>
        <v>M0375 : Cumbria Addictions Service (Humankind)</v>
      </c>
    </row>
    <row r="1586" spans="2:15" x14ac:dyDescent="0.35">
      <c r="B1586" s="10" t="e">
        <v>#N/A</v>
      </c>
      <c r="G1586"/>
      <c r="J1586" s="9" t="str">
        <f>AgencyPickList!A1586</f>
        <v>M0376</v>
      </c>
      <c r="K1586" s="9" t="str">
        <f>AgencyPickList!B1586</f>
        <v>CGL Sefton</v>
      </c>
      <c r="L1586" s="9" t="str">
        <f>AgencyPickList!C1586</f>
        <v>B17B</v>
      </c>
      <c r="M1586" s="9" t="str">
        <f>AgencyPickList!D1586</f>
        <v>Liverpool</v>
      </c>
      <c r="N1586" s="9" t="str">
        <f>AgencyPickList!E1586</f>
        <v>W</v>
      </c>
      <c r="O1586" s="9" t="str">
        <f t="shared" si="24"/>
        <v>M0376 : CGL Sefton</v>
      </c>
    </row>
    <row r="1587" spans="2:15" x14ac:dyDescent="0.35">
      <c r="B1587" s="10" t="e">
        <v>#N/A</v>
      </c>
      <c r="G1587"/>
      <c r="J1587" s="9" t="str">
        <f>AgencyPickList!A1587</f>
        <v>M0377</v>
      </c>
      <c r="K1587" s="9" t="str">
        <f>AgencyPickList!B1587</f>
        <v>Delphi Medical Blackburn with Darwen</v>
      </c>
      <c r="L1587" s="9" t="str">
        <f>AgencyPickList!C1587</f>
        <v>B17B</v>
      </c>
      <c r="M1587" s="9" t="str">
        <f>AgencyPickList!D1587</f>
        <v>Liverpool</v>
      </c>
      <c r="N1587" s="9" t="str">
        <f>AgencyPickList!E1587</f>
        <v>W</v>
      </c>
      <c r="O1587" s="9" t="str">
        <f t="shared" si="24"/>
        <v>M0377 : Delphi Medical Blackburn with Darwen</v>
      </c>
    </row>
    <row r="1588" spans="2:15" x14ac:dyDescent="0.35">
      <c r="B1588" s="10" t="e">
        <v>#N/A</v>
      </c>
      <c r="G1588"/>
      <c r="J1588" s="9" t="str">
        <f>AgencyPickList!A1588</f>
        <v>M0380</v>
      </c>
      <c r="K1588" s="9" t="str">
        <f>AgencyPickList!B1588</f>
        <v>MERC Addictions In-reach</v>
      </c>
      <c r="L1588" s="9" t="str">
        <f>AgencyPickList!C1588</f>
        <v>B17B</v>
      </c>
      <c r="M1588" s="9" t="str">
        <f>AgencyPickList!D1588</f>
        <v>Liverpool</v>
      </c>
      <c r="N1588" s="9" t="str">
        <f>AgencyPickList!E1588</f>
        <v>W</v>
      </c>
      <c r="O1588" s="9" t="str">
        <f t="shared" si="24"/>
        <v>M0380 : MERC Addictions In-reach</v>
      </c>
    </row>
    <row r="1589" spans="2:15" x14ac:dyDescent="0.35">
      <c r="B1589" s="10" t="e">
        <v>#N/A</v>
      </c>
      <c r="G1589"/>
      <c r="J1589" s="9" t="str">
        <f>AgencyPickList!A1589</f>
        <v>P0544</v>
      </c>
      <c r="K1589" s="9" t="str">
        <f>AgencyPickList!B1589</f>
        <v>Francis HouseStreetsceneSouthampton</v>
      </c>
      <c r="L1589" s="9" t="str">
        <f>AgencyPickList!C1589</f>
        <v>B17B</v>
      </c>
      <c r="M1589" s="9" t="str">
        <f>AgencyPickList!D1589</f>
        <v>Liverpool</v>
      </c>
      <c r="N1589" s="9" t="str">
        <f>AgencyPickList!E1589</f>
        <v>P</v>
      </c>
      <c r="O1589" s="9" t="str">
        <f t="shared" si="24"/>
        <v>P0544 : Francis HouseStreetsceneSouthampton</v>
      </c>
    </row>
    <row r="1590" spans="2:15" x14ac:dyDescent="0.35">
      <c r="B1590" s="10" t="e">
        <v>#N/A</v>
      </c>
      <c r="G1590"/>
      <c r="J1590" s="9" t="str">
        <f>AgencyPickList!A1590</f>
        <v>R0472</v>
      </c>
      <c r="K1590" s="9" t="str">
        <f>AgencyPickList!B1590</f>
        <v>Livingstone House</v>
      </c>
      <c r="L1590" s="9" t="str">
        <f>AgencyPickList!C1590</f>
        <v>B17B</v>
      </c>
      <c r="M1590" s="9" t="str">
        <f>AgencyPickList!D1590</f>
        <v>Liverpool</v>
      </c>
      <c r="N1590" s="9" t="str">
        <f>AgencyPickList!E1590</f>
        <v>R</v>
      </c>
      <c r="O1590" s="9" t="str">
        <f t="shared" si="24"/>
        <v>R0472 : Livingstone House</v>
      </c>
    </row>
    <row r="1591" spans="2:15" x14ac:dyDescent="0.35">
      <c r="B1591" s="10" t="e">
        <v>#N/A</v>
      </c>
      <c r="G1591"/>
      <c r="J1591" s="9" t="str">
        <f>AgencyPickList!A1591</f>
        <v>SH307</v>
      </c>
      <c r="K1591" s="9" t="str">
        <f>AgencyPickList!B1591</f>
        <v>Jasmine Mother's Recovery (Trevi)</v>
      </c>
      <c r="L1591" s="9" t="str">
        <f>AgencyPickList!C1591</f>
        <v>B17B</v>
      </c>
      <c r="M1591" s="9" t="str">
        <f>AgencyPickList!D1591</f>
        <v>Liverpool</v>
      </c>
      <c r="N1591" s="9" t="str">
        <f>AgencyPickList!E1591</f>
        <v>S</v>
      </c>
      <c r="O1591" s="9" t="str">
        <f t="shared" si="24"/>
        <v>SH307 : Jasmine Mother's Recovery (Trevi)</v>
      </c>
    </row>
    <row r="1592" spans="2:15" x14ac:dyDescent="0.35">
      <c r="B1592" s="10" t="e">
        <v>#N/A</v>
      </c>
      <c r="G1592"/>
      <c r="J1592" s="9" t="str">
        <f>AgencyPickList!A1592</f>
        <v>SL205</v>
      </c>
      <c r="K1592" s="9" t="str">
        <f>AgencyPickList!B1592</f>
        <v>PostScript360</v>
      </c>
      <c r="L1592" s="9" t="str">
        <f>AgencyPickList!C1592</f>
        <v>B17B</v>
      </c>
      <c r="M1592" s="9" t="str">
        <f>AgencyPickList!D1592</f>
        <v>Liverpool</v>
      </c>
      <c r="N1592" s="9" t="str">
        <f>AgencyPickList!E1592</f>
        <v>S</v>
      </c>
      <c r="O1592" s="9" t="str">
        <f t="shared" si="24"/>
        <v>SL205 : PostScript360</v>
      </c>
    </row>
    <row r="1593" spans="2:15" x14ac:dyDescent="0.35">
      <c r="B1593" s="10" t="e">
        <v>#N/A</v>
      </c>
      <c r="G1593"/>
      <c r="J1593" s="9" t="str">
        <f>AgencyPickList!A1593</f>
        <v>T0005</v>
      </c>
      <c r="K1593" s="9" t="str">
        <f>AgencyPickList!B1593</f>
        <v>Derbyshire Recovery Partnership</v>
      </c>
      <c r="L1593" s="9" t="str">
        <f>AgencyPickList!C1593</f>
        <v>B17B</v>
      </c>
      <c r="M1593" s="9" t="str">
        <f>AgencyPickList!D1593</f>
        <v>Liverpool</v>
      </c>
      <c r="N1593" s="9" t="str">
        <f>AgencyPickList!E1593</f>
        <v>T</v>
      </c>
      <c r="O1593" s="9" t="str">
        <f t="shared" si="24"/>
        <v>T0005 : Derbyshire Recovery Partnership</v>
      </c>
    </row>
    <row r="1594" spans="2:15" x14ac:dyDescent="0.35">
      <c r="B1594" s="10" t="e">
        <v>#N/A</v>
      </c>
      <c r="G1594"/>
      <c r="J1594" s="9" t="str">
        <f>AgencyPickList!A1594</f>
        <v>U0514</v>
      </c>
      <c r="K1594" s="9" t="str">
        <f>AgencyPickList!B1594</f>
        <v>Phoenix Futures Sheffield Adult Service</v>
      </c>
      <c r="L1594" s="9" t="str">
        <f>AgencyPickList!C1594</f>
        <v>B17B</v>
      </c>
      <c r="M1594" s="9" t="str">
        <f>AgencyPickList!D1594</f>
        <v>Liverpool</v>
      </c>
      <c r="N1594" s="9" t="str">
        <f>AgencyPickList!E1594</f>
        <v>U</v>
      </c>
      <c r="O1594" s="9" t="str">
        <f t="shared" si="24"/>
        <v>U0514 : Phoenix Futures Sheffield Adult Service</v>
      </c>
    </row>
    <row r="1595" spans="2:15" x14ac:dyDescent="0.35">
      <c r="B1595" s="10" t="e">
        <v>#N/A</v>
      </c>
      <c r="G1595"/>
      <c r="J1595" s="9" t="str">
        <f>AgencyPickList!A1595</f>
        <v>U0657</v>
      </c>
      <c r="K1595" s="9" t="str">
        <f>AgencyPickList!B1595</f>
        <v>Likewise Sheffield (Humankind)</v>
      </c>
      <c r="L1595" s="9" t="str">
        <f>AgencyPickList!C1595</f>
        <v>B17B</v>
      </c>
      <c r="M1595" s="9" t="str">
        <f>AgencyPickList!D1595</f>
        <v>Liverpool</v>
      </c>
      <c r="N1595" s="9" t="str">
        <f>AgencyPickList!E1595</f>
        <v>U</v>
      </c>
      <c r="O1595" s="9" t="str">
        <f t="shared" si="24"/>
        <v>U0657 : Likewise Sheffield (Humankind)</v>
      </c>
    </row>
    <row r="1596" spans="2:15" x14ac:dyDescent="0.35">
      <c r="B1596" s="10" t="e">
        <v>#N/A</v>
      </c>
      <c r="G1596"/>
      <c r="J1596" s="9" t="str">
        <f>AgencyPickList!A1596</f>
        <v>W0064</v>
      </c>
      <c r="K1596" s="9" t="str">
        <f>AgencyPickList!B1596</f>
        <v>THOMAS Blackburn</v>
      </c>
      <c r="L1596" s="9" t="str">
        <f>AgencyPickList!C1596</f>
        <v>B17B</v>
      </c>
      <c r="M1596" s="9" t="str">
        <f>AgencyPickList!D1596</f>
        <v>Liverpool</v>
      </c>
      <c r="N1596" s="9" t="str">
        <f>AgencyPickList!E1596</f>
        <v>W</v>
      </c>
      <c r="O1596" s="9" t="str">
        <f t="shared" si="24"/>
        <v>W0064 : THOMAS Blackburn</v>
      </c>
    </row>
    <row r="1597" spans="2:15" x14ac:dyDescent="0.35">
      <c r="B1597" s="10" t="e">
        <v>#N/A</v>
      </c>
      <c r="G1597"/>
      <c r="J1597" s="9" t="str">
        <f>AgencyPickList!A1597</f>
        <v>W0074</v>
      </c>
      <c r="K1597" s="9" t="str">
        <f>AgencyPickList!B1597</f>
        <v>We Are With You - Liverpool YP</v>
      </c>
      <c r="L1597" s="9" t="str">
        <f>AgencyPickList!C1597</f>
        <v>B17B</v>
      </c>
      <c r="M1597" s="9" t="str">
        <f>AgencyPickList!D1597</f>
        <v>Liverpool</v>
      </c>
      <c r="N1597" s="9" t="str">
        <f>AgencyPickList!E1597</f>
        <v>W</v>
      </c>
      <c r="O1597" s="9" t="str">
        <f t="shared" si="24"/>
        <v>W0074 : We Are With You - Liverpool YP</v>
      </c>
    </row>
    <row r="1598" spans="2:15" x14ac:dyDescent="0.35">
      <c r="B1598" s="10" t="e">
        <v>#N/A</v>
      </c>
      <c r="G1598"/>
      <c r="J1598" s="9" t="str">
        <f>AgencyPickList!A1598</f>
        <v>W0083</v>
      </c>
      <c r="K1598" s="9" t="str">
        <f>AgencyPickList!B1598</f>
        <v>Sharp Liverpool</v>
      </c>
      <c r="L1598" s="9" t="str">
        <f>AgencyPickList!C1598</f>
        <v>B17B</v>
      </c>
      <c r="M1598" s="9" t="str">
        <f>AgencyPickList!D1598</f>
        <v>Liverpool</v>
      </c>
      <c r="N1598" s="9" t="str">
        <f>AgencyPickList!E1598</f>
        <v>W</v>
      </c>
      <c r="O1598" s="9" t="str">
        <f t="shared" si="24"/>
        <v>W0083 : Sharp Liverpool</v>
      </c>
    </row>
    <row r="1599" spans="2:15" x14ac:dyDescent="0.35">
      <c r="B1599" s="10" t="e">
        <v>#N/A</v>
      </c>
      <c r="G1599"/>
      <c r="J1599" s="9" t="str">
        <f>AgencyPickList!A1599</f>
        <v>M0189</v>
      </c>
      <c r="K1599" s="9" t="str">
        <f>AgencyPickList!B1599</f>
        <v>OASIS Recovery Communities Runcorn</v>
      </c>
      <c r="L1599" s="9" t="str">
        <f>AgencyPickList!C1599</f>
        <v>G02B</v>
      </c>
      <c r="M1599" s="9" t="str">
        <f>AgencyPickList!D1599</f>
        <v>Luton</v>
      </c>
      <c r="N1599" s="9" t="str">
        <f>AgencyPickList!E1599</f>
        <v>W</v>
      </c>
      <c r="O1599" s="9" t="str">
        <f t="shared" si="24"/>
        <v>M0189 : OASIS Recovery Communities Runcorn</v>
      </c>
    </row>
    <row r="1600" spans="2:15" x14ac:dyDescent="0.35">
      <c r="B1600" s="10" t="e">
        <v>#N/A</v>
      </c>
      <c r="G1600"/>
      <c r="J1600" s="9" t="str">
        <f>AgencyPickList!A1600</f>
        <v>P1125</v>
      </c>
      <c r="K1600" s="9" t="str">
        <f>AgencyPickList!B1600</f>
        <v>Addiction Recovery Centre Portsmouth</v>
      </c>
      <c r="L1600" s="9" t="str">
        <f>AgencyPickList!C1600</f>
        <v>G02B</v>
      </c>
      <c r="M1600" s="9" t="str">
        <f>AgencyPickList!D1600</f>
        <v>Luton</v>
      </c>
      <c r="N1600" s="9" t="str">
        <f>AgencyPickList!E1600</f>
        <v>P</v>
      </c>
      <c r="O1600" s="9" t="str">
        <f t="shared" si="24"/>
        <v>P1125 : Addiction Recovery Centre Portsmouth</v>
      </c>
    </row>
    <row r="1601" spans="2:15" x14ac:dyDescent="0.35">
      <c r="B1601" s="10" t="e">
        <v>#N/A</v>
      </c>
      <c r="G1601"/>
      <c r="J1601" s="9" t="str">
        <f>AgencyPickList!A1601</f>
        <v>Q1647</v>
      </c>
      <c r="K1601" s="9" t="str">
        <f>AgencyPickList!B1601</f>
        <v>Via - Passmores House</v>
      </c>
      <c r="L1601" s="9" t="str">
        <f>AgencyPickList!C1601</f>
        <v>G02B</v>
      </c>
      <c r="M1601" s="9" t="str">
        <f>AgencyPickList!D1601</f>
        <v>Luton</v>
      </c>
      <c r="N1601" s="9" t="str">
        <f>AgencyPickList!E1601</f>
        <v>Q</v>
      </c>
      <c r="O1601" s="9" t="str">
        <f t="shared" si="24"/>
        <v>Q1647 : Via - Passmores House</v>
      </c>
    </row>
    <row r="1602" spans="2:15" x14ac:dyDescent="0.35">
      <c r="B1602" s="10" t="e">
        <v>#N/A</v>
      </c>
      <c r="G1602"/>
      <c r="J1602" s="9" t="str">
        <f>AgencyPickList!A1602</f>
        <v>Q1687</v>
      </c>
      <c r="K1602" s="9" t="str">
        <f>AgencyPickList!B1602</f>
        <v>CGL Hertfordshire Drug and Alcohol Recovery Services - Cluster D (West)</v>
      </c>
      <c r="L1602" s="9" t="str">
        <f>AgencyPickList!C1602</f>
        <v>G02B</v>
      </c>
      <c r="M1602" s="9" t="str">
        <f>AgencyPickList!D1602</f>
        <v>Luton</v>
      </c>
      <c r="N1602" s="9" t="str">
        <f>AgencyPickList!E1602</f>
        <v>Q</v>
      </c>
      <c r="O1602" s="9" t="str">
        <f t="shared" si="24"/>
        <v>Q1687 : CGL Hertfordshire Drug and Alcohol Recovery Services - Cluster D (West)</v>
      </c>
    </row>
    <row r="1603" spans="2:15" x14ac:dyDescent="0.35">
      <c r="B1603" s="10" t="e">
        <v>#N/A</v>
      </c>
      <c r="G1603"/>
      <c r="J1603" s="9" t="str">
        <f>AgencyPickList!A1603</f>
        <v>Q1739</v>
      </c>
      <c r="K1603" s="9" t="str">
        <f>AgencyPickList!B1603</f>
        <v>Central Bedfordshire Integrated Drug and Alcohol Service</v>
      </c>
      <c r="L1603" s="9" t="str">
        <f>AgencyPickList!C1603</f>
        <v>G02B</v>
      </c>
      <c r="M1603" s="9" t="str">
        <f>AgencyPickList!D1603</f>
        <v>Luton</v>
      </c>
      <c r="N1603" s="9" t="str">
        <f>AgencyPickList!E1603</f>
        <v>Q</v>
      </c>
      <c r="O1603" s="9" t="str">
        <f t="shared" ref="O1603:O1666" si="25">IF(AND(J1603&lt;&gt;"",J1603&lt;&gt;0),J1603&amp;" : "&amp;K1603,"")</f>
        <v>Q1739 : Central Bedfordshire Integrated Drug and Alcohol Service</v>
      </c>
    </row>
    <row r="1604" spans="2:15" x14ac:dyDescent="0.35">
      <c r="B1604" s="10" t="e">
        <v>#N/A</v>
      </c>
      <c r="G1604"/>
      <c r="J1604" s="9" t="str">
        <f>AgencyPickList!A1604</f>
        <v>Q1740</v>
      </c>
      <c r="K1604" s="9" t="str">
        <f>AgencyPickList!B1604</f>
        <v>Bedford Borough Integrated Drug and Alcohol Service</v>
      </c>
      <c r="L1604" s="9" t="str">
        <f>AgencyPickList!C1604</f>
        <v>G02B</v>
      </c>
      <c r="M1604" s="9" t="str">
        <f>AgencyPickList!D1604</f>
        <v>Luton</v>
      </c>
      <c r="N1604" s="9" t="str">
        <f>AgencyPickList!E1604</f>
        <v>Q</v>
      </c>
      <c r="O1604" s="9" t="str">
        <f t="shared" si="25"/>
        <v>Q1740 : Bedford Borough Integrated Drug and Alcohol Service</v>
      </c>
    </row>
    <row r="1605" spans="2:15" x14ac:dyDescent="0.35">
      <c r="B1605" s="10" t="e">
        <v>#N/A</v>
      </c>
      <c r="G1605"/>
      <c r="J1605" s="9" t="str">
        <f>AgencyPickList!A1605</f>
        <v>Q1745</v>
      </c>
      <c r="K1605" s="9" t="str">
        <f>AgencyPickList!B1605</f>
        <v>ResoLUTiONs Alcohol and Drug Recovery Service (Adult)</v>
      </c>
      <c r="L1605" s="9" t="str">
        <f>AgencyPickList!C1605</f>
        <v>G02B</v>
      </c>
      <c r="M1605" s="9" t="str">
        <f>AgencyPickList!D1605</f>
        <v>Luton</v>
      </c>
      <c r="N1605" s="9" t="str">
        <f>AgencyPickList!E1605</f>
        <v>Q</v>
      </c>
      <c r="O1605" s="9" t="str">
        <f t="shared" si="25"/>
        <v>Q1745 : ResoLUTiONs Alcohol and Drug Recovery Service (Adult)</v>
      </c>
    </row>
    <row r="1606" spans="2:15" x14ac:dyDescent="0.35">
      <c r="B1606" s="10" t="e">
        <v>#N/A</v>
      </c>
      <c r="G1606"/>
      <c r="J1606" s="9" t="str">
        <f>AgencyPickList!A1606</f>
        <v>Q1746</v>
      </c>
      <c r="K1606" s="9" t="str">
        <f>AgencyPickList!B1606</f>
        <v>ResoLUTiONs Alcohol and Drug Recovery Service (Young Persons)</v>
      </c>
      <c r="L1606" s="9" t="str">
        <f>AgencyPickList!C1606</f>
        <v>G02B</v>
      </c>
      <c r="M1606" s="9" t="str">
        <f>AgencyPickList!D1606</f>
        <v>Luton</v>
      </c>
      <c r="N1606" s="9" t="str">
        <f>AgencyPickList!E1606</f>
        <v>Q</v>
      </c>
      <c r="O1606" s="9" t="str">
        <f t="shared" si="25"/>
        <v>Q1746 : ResoLUTiONs Alcohol and Drug Recovery Service (Young Persons)</v>
      </c>
    </row>
    <row r="1607" spans="2:15" x14ac:dyDescent="0.35">
      <c r="B1607" s="10" t="e">
        <v>#N/A</v>
      </c>
      <c r="G1607"/>
      <c r="J1607" s="9" t="str">
        <f>AgencyPickList!A1607</f>
        <v>Q1758</v>
      </c>
      <c r="K1607" s="9" t="str">
        <f>AgencyPickList!B1607</f>
        <v>Addiction Recovery Community MK</v>
      </c>
      <c r="L1607" s="9" t="str">
        <f>AgencyPickList!C1607</f>
        <v>G02B</v>
      </c>
      <c r="M1607" s="9" t="str">
        <f>AgencyPickList!D1607</f>
        <v>Luton</v>
      </c>
      <c r="N1607" s="9" t="str">
        <f>AgencyPickList!E1607</f>
        <v>Q</v>
      </c>
      <c r="O1607" s="9" t="str">
        <f t="shared" si="25"/>
        <v>Q1758 : Addiction Recovery Community MK</v>
      </c>
    </row>
    <row r="1608" spans="2:15" x14ac:dyDescent="0.35">
      <c r="B1608" s="10" t="e">
        <v>#N/A</v>
      </c>
      <c r="G1608"/>
      <c r="J1608" s="9" t="str">
        <f>AgencyPickList!A1608</f>
        <v>Q1763</v>
      </c>
      <c r="K1608" s="9" t="str">
        <f>AgencyPickList!B1608</f>
        <v>Oxygen Inpatient Detox</v>
      </c>
      <c r="L1608" s="9" t="str">
        <f>AgencyPickList!C1608</f>
        <v>G02B</v>
      </c>
      <c r="M1608" s="9" t="str">
        <f>AgencyPickList!D1608</f>
        <v>Luton</v>
      </c>
      <c r="N1608" s="9" t="str">
        <f>AgencyPickList!E1608</f>
        <v>Q</v>
      </c>
      <c r="O1608" s="9" t="str">
        <f t="shared" si="25"/>
        <v>Q1763 : Oxygen Inpatient Detox</v>
      </c>
    </row>
    <row r="1609" spans="2:15" x14ac:dyDescent="0.35">
      <c r="B1609" s="10" t="e">
        <v>#N/A</v>
      </c>
      <c r="G1609"/>
      <c r="J1609" s="9" t="str">
        <f>AgencyPickList!A1609</f>
        <v>SG309</v>
      </c>
      <c r="K1609" s="9" t="str">
        <f>AgencyPickList!B1609</f>
        <v>THE NELSON TRUST</v>
      </c>
      <c r="L1609" s="9" t="str">
        <f>AgencyPickList!C1609</f>
        <v>G02B</v>
      </c>
      <c r="M1609" s="9" t="str">
        <f>AgencyPickList!D1609</f>
        <v>Luton</v>
      </c>
      <c r="N1609" s="9" t="str">
        <f>AgencyPickList!E1609</f>
        <v>S</v>
      </c>
      <c r="O1609" s="9" t="str">
        <f t="shared" si="25"/>
        <v>SG309 : THE NELSON TRUST</v>
      </c>
    </row>
    <row r="1610" spans="2:15" x14ac:dyDescent="0.35">
      <c r="B1610" s="10" t="e">
        <v>#N/A</v>
      </c>
      <c r="G1610"/>
      <c r="J1610" s="9" t="str">
        <f>AgencyPickList!A1610</f>
        <v>SJ302</v>
      </c>
      <c r="K1610" s="9" t="str">
        <f>AgencyPickList!B1610</f>
        <v>BROADWAY LODGE</v>
      </c>
      <c r="L1610" s="9" t="str">
        <f>AgencyPickList!C1610</f>
        <v>G02B</v>
      </c>
      <c r="M1610" s="9" t="str">
        <f>AgencyPickList!D1610</f>
        <v>Luton</v>
      </c>
      <c r="N1610" s="9" t="str">
        <f>AgencyPickList!E1610</f>
        <v>S</v>
      </c>
      <c r="O1610" s="9" t="str">
        <f t="shared" si="25"/>
        <v>SJ302 : BROADWAY LODGE</v>
      </c>
    </row>
    <row r="1611" spans="2:15" x14ac:dyDescent="0.35">
      <c r="B1611" s="10" t="e">
        <v>#N/A</v>
      </c>
      <c r="G1611"/>
      <c r="J1611" s="9" t="str">
        <f>AgencyPickList!A1611</f>
        <v>T1214</v>
      </c>
      <c r="K1611" s="9" t="str">
        <f>AgencyPickList!B1611</f>
        <v>The Level</v>
      </c>
      <c r="L1611" s="9" t="str">
        <f>AgencyPickList!C1611</f>
        <v>G02B</v>
      </c>
      <c r="M1611" s="9" t="str">
        <f>AgencyPickList!D1611</f>
        <v>Luton</v>
      </c>
      <c r="N1611" s="9" t="str">
        <f>AgencyPickList!E1611</f>
        <v>T</v>
      </c>
      <c r="O1611" s="9" t="str">
        <f t="shared" si="25"/>
        <v>T1214 : The Level</v>
      </c>
    </row>
    <row r="1612" spans="2:15" x14ac:dyDescent="0.35">
      <c r="B1612" s="10" t="e">
        <v>#N/A</v>
      </c>
      <c r="G1612"/>
      <c r="J1612" s="9" t="str">
        <f>AgencyPickList!A1612</f>
        <v>T1219</v>
      </c>
      <c r="K1612" s="9" t="str">
        <f>AgencyPickList!B1612</f>
        <v>Turning Point Leicester Adult</v>
      </c>
      <c r="L1612" s="9" t="str">
        <f>AgencyPickList!C1612</f>
        <v>G02B</v>
      </c>
      <c r="M1612" s="9" t="str">
        <f>AgencyPickList!D1612</f>
        <v>Luton</v>
      </c>
      <c r="N1612" s="9" t="str">
        <f>AgencyPickList!E1612</f>
        <v>T</v>
      </c>
      <c r="O1612" s="9" t="str">
        <f t="shared" si="25"/>
        <v>T1219 : Turning Point Leicester Adult</v>
      </c>
    </row>
    <row r="1613" spans="2:15" x14ac:dyDescent="0.35">
      <c r="B1613" s="10" t="e">
        <v>#N/A</v>
      </c>
      <c r="G1613"/>
      <c r="J1613" s="9" t="str">
        <f>AgencyPickList!A1613</f>
        <v>U0430</v>
      </c>
      <c r="K1613" s="9" t="str">
        <f>AgencyPickList!B1613</f>
        <v>Oasis Recovery Communities Bradford</v>
      </c>
      <c r="L1613" s="9" t="str">
        <f>AgencyPickList!C1613</f>
        <v>G02B</v>
      </c>
      <c r="M1613" s="9" t="str">
        <f>AgencyPickList!D1613</f>
        <v>Luton</v>
      </c>
      <c r="N1613" s="9" t="str">
        <f>AgencyPickList!E1613</f>
        <v>U</v>
      </c>
      <c r="O1613" s="9" t="str">
        <f t="shared" si="25"/>
        <v>U0430 : Oasis Recovery Communities Bradford</v>
      </c>
    </row>
    <row r="1614" spans="2:15" x14ac:dyDescent="0.35">
      <c r="B1614" s="10" t="e">
        <v>#N/A</v>
      </c>
      <c r="G1614"/>
      <c r="J1614" s="9" t="str">
        <f>AgencyPickList!A1614</f>
        <v>L1292</v>
      </c>
      <c r="K1614" s="9" t="str">
        <f>AgencyPickList!B1614</f>
        <v>Addictions Recovery Community Hounslow (ARC Hounslow)</v>
      </c>
      <c r="L1614" s="9" t="str">
        <f>AgencyPickList!C1614</f>
        <v>B18B</v>
      </c>
      <c r="M1614" s="9" t="str">
        <f>AgencyPickList!D1614</f>
        <v>Manchester</v>
      </c>
      <c r="N1614" s="9" t="str">
        <f>AgencyPickList!E1614</f>
        <v>L</v>
      </c>
      <c r="O1614" s="9" t="str">
        <f t="shared" si="25"/>
        <v>L1292 : Addictions Recovery Community Hounslow (ARC Hounslow)</v>
      </c>
    </row>
    <row r="1615" spans="2:15" x14ac:dyDescent="0.35">
      <c r="B1615" s="10" t="e">
        <v>#N/A</v>
      </c>
      <c r="G1615"/>
      <c r="J1615" s="9" t="str">
        <f>AgencyPickList!A1615</f>
        <v>L5046</v>
      </c>
      <c r="K1615" s="9" t="str">
        <f>AgencyPickList!B1615</f>
        <v>Mount Carmel (Rehab)</v>
      </c>
      <c r="L1615" s="9" t="str">
        <f>AgencyPickList!C1615</f>
        <v>B18B</v>
      </c>
      <c r="M1615" s="9" t="str">
        <f>AgencyPickList!D1615</f>
        <v>Manchester</v>
      </c>
      <c r="N1615" s="9" t="str">
        <f>AgencyPickList!E1615</f>
        <v>L</v>
      </c>
      <c r="O1615" s="9" t="str">
        <f t="shared" si="25"/>
        <v>L5046 : Mount Carmel (Rehab)</v>
      </c>
    </row>
    <row r="1616" spans="2:15" x14ac:dyDescent="0.35">
      <c r="B1616" s="10" t="e">
        <v>#N/A</v>
      </c>
      <c r="G1616"/>
      <c r="J1616" s="9" t="str">
        <f>AgencyPickList!A1616</f>
        <v>M0022</v>
      </c>
      <c r="K1616" s="9" t="str">
        <f>AgencyPickList!B1616</f>
        <v>Kaleidoscope Birchwood</v>
      </c>
      <c r="L1616" s="9" t="str">
        <f>AgencyPickList!C1616</f>
        <v>B18B</v>
      </c>
      <c r="M1616" s="9" t="str">
        <f>AgencyPickList!D1616</f>
        <v>Manchester</v>
      </c>
      <c r="N1616" s="9" t="str">
        <f>AgencyPickList!E1616</f>
        <v>W</v>
      </c>
      <c r="O1616" s="9" t="str">
        <f t="shared" si="25"/>
        <v>M0022 : Kaleidoscope Birchwood</v>
      </c>
    </row>
    <row r="1617" spans="2:15" x14ac:dyDescent="0.35">
      <c r="B1617" s="10" t="e">
        <v>#N/A</v>
      </c>
      <c r="G1617"/>
      <c r="J1617" s="9" t="str">
        <f>AgencyPickList!A1617</f>
        <v>M0119</v>
      </c>
      <c r="K1617" s="9" t="str">
        <f>AgencyPickList!B1617</f>
        <v>Holgate House</v>
      </c>
      <c r="L1617" s="9" t="str">
        <f>AgencyPickList!C1617</f>
        <v>B18B</v>
      </c>
      <c r="M1617" s="9" t="str">
        <f>AgencyPickList!D1617</f>
        <v>Manchester</v>
      </c>
      <c r="N1617" s="9" t="str">
        <f>AgencyPickList!E1617</f>
        <v>W</v>
      </c>
      <c r="O1617" s="9" t="str">
        <f t="shared" si="25"/>
        <v>M0119 : Holgate House</v>
      </c>
    </row>
    <row r="1618" spans="2:15" x14ac:dyDescent="0.35">
      <c r="B1618" s="10" t="e">
        <v>#N/A</v>
      </c>
      <c r="G1618"/>
      <c r="J1618" s="9" t="str">
        <f>AgencyPickList!A1618</f>
        <v>M0243</v>
      </c>
      <c r="K1618" s="9" t="str">
        <f>AgencyPickList!B1618</f>
        <v>GMMH The Chapman-Barker Unit</v>
      </c>
      <c r="L1618" s="9" t="str">
        <f>AgencyPickList!C1618</f>
        <v>B18B</v>
      </c>
      <c r="M1618" s="9" t="str">
        <f>AgencyPickList!D1618</f>
        <v>Manchester</v>
      </c>
      <c r="N1618" s="9" t="str">
        <f>AgencyPickList!E1618</f>
        <v>W</v>
      </c>
      <c r="O1618" s="9" t="str">
        <f t="shared" si="25"/>
        <v>M0243 : GMMH The Chapman-Barker Unit</v>
      </c>
    </row>
    <row r="1619" spans="2:15" x14ac:dyDescent="0.35">
      <c r="B1619" s="10" t="e">
        <v>#N/A</v>
      </c>
      <c r="G1619"/>
      <c r="J1619" s="9" t="str">
        <f>AgencyPickList!A1619</f>
        <v>M0288</v>
      </c>
      <c r="K1619" s="9" t="str">
        <f>AgencyPickList!B1619</f>
        <v>CGL Manchester RISE</v>
      </c>
      <c r="L1619" s="9" t="str">
        <f>AgencyPickList!C1619</f>
        <v>B18B</v>
      </c>
      <c r="M1619" s="9" t="str">
        <f>AgencyPickList!D1619</f>
        <v>Manchester</v>
      </c>
      <c r="N1619" s="9" t="str">
        <f>AgencyPickList!E1619</f>
        <v>W</v>
      </c>
      <c r="O1619" s="9" t="str">
        <f t="shared" si="25"/>
        <v>M0288 : CGL Manchester RISE</v>
      </c>
    </row>
    <row r="1620" spans="2:15" x14ac:dyDescent="0.35">
      <c r="B1620" s="10" t="e">
        <v>#N/A</v>
      </c>
      <c r="G1620"/>
      <c r="J1620" s="9" t="str">
        <f>AgencyPickList!A1620</f>
        <v>M0289</v>
      </c>
      <c r="K1620" s="9" t="str">
        <f>AgencyPickList!B1620</f>
        <v>Turning Point Leigh Bank</v>
      </c>
      <c r="L1620" s="9" t="str">
        <f>AgencyPickList!C1620</f>
        <v>B18B</v>
      </c>
      <c r="M1620" s="9" t="str">
        <f>AgencyPickList!D1620</f>
        <v>Manchester</v>
      </c>
      <c r="N1620" s="9" t="str">
        <f>AgencyPickList!E1620</f>
        <v>W</v>
      </c>
      <c r="O1620" s="9" t="str">
        <f t="shared" si="25"/>
        <v>M0289 : Turning Point Leigh Bank</v>
      </c>
    </row>
    <row r="1621" spans="2:15" x14ac:dyDescent="0.35">
      <c r="B1621" s="10" t="e">
        <v>#N/A</v>
      </c>
      <c r="G1621"/>
      <c r="J1621" s="9" t="str">
        <f>AgencyPickList!A1621</f>
        <v>M0300</v>
      </c>
      <c r="K1621" s="9" t="str">
        <f>AgencyPickList!B1621</f>
        <v>GMMH Chapman Barker Unit - RADAR Ward</v>
      </c>
      <c r="L1621" s="9" t="str">
        <f>AgencyPickList!C1621</f>
        <v>B18B</v>
      </c>
      <c r="M1621" s="9" t="str">
        <f>AgencyPickList!D1621</f>
        <v>Manchester</v>
      </c>
      <c r="N1621" s="9" t="str">
        <f>AgencyPickList!E1621</f>
        <v>W</v>
      </c>
      <c r="O1621" s="9" t="str">
        <f t="shared" si="25"/>
        <v>M0300 : GMMH Chapman Barker Unit - RADAR Ward</v>
      </c>
    </row>
    <row r="1622" spans="2:15" x14ac:dyDescent="0.35">
      <c r="B1622" s="10" t="e">
        <v>#N/A</v>
      </c>
      <c r="G1622"/>
      <c r="J1622" s="9" t="str">
        <f>AgencyPickList!A1622</f>
        <v>M0309</v>
      </c>
      <c r="K1622" s="9" t="str">
        <f>AgencyPickList!B1622</f>
        <v>Cyngor Alcohol Information Service (CAIS)</v>
      </c>
      <c r="L1622" s="9" t="str">
        <f>AgencyPickList!C1622</f>
        <v>B18B</v>
      </c>
      <c r="M1622" s="9" t="str">
        <f>AgencyPickList!D1622</f>
        <v>Manchester</v>
      </c>
      <c r="N1622" s="9" t="str">
        <f>AgencyPickList!E1622</f>
        <v>W</v>
      </c>
      <c r="O1622" s="9" t="str">
        <f t="shared" si="25"/>
        <v>M0309 : Cyngor Alcohol Information Service (CAIS)</v>
      </c>
    </row>
    <row r="1623" spans="2:15" x14ac:dyDescent="0.35">
      <c r="B1623" s="10" t="e">
        <v>#N/A</v>
      </c>
      <c r="G1623"/>
      <c r="J1623" s="9" t="str">
        <f>AgencyPickList!A1623</f>
        <v>M0320</v>
      </c>
      <c r="K1623" s="9" t="str">
        <f>AgencyPickList!B1623</f>
        <v>GMMH Trafford Drug Intensive Treatment Service</v>
      </c>
      <c r="L1623" s="9" t="str">
        <f>AgencyPickList!C1623</f>
        <v>B18B</v>
      </c>
      <c r="M1623" s="9" t="str">
        <f>AgencyPickList!D1623</f>
        <v>Manchester</v>
      </c>
      <c r="N1623" s="9" t="str">
        <f>AgencyPickList!E1623</f>
        <v>W</v>
      </c>
      <c r="O1623" s="9" t="str">
        <f t="shared" si="25"/>
        <v>M0320 : GMMH Trafford Drug Intensive Treatment Service</v>
      </c>
    </row>
    <row r="1624" spans="2:15" x14ac:dyDescent="0.35">
      <c r="B1624" s="10" t="e">
        <v>#N/A</v>
      </c>
      <c r="G1624"/>
      <c r="J1624" s="9" t="str">
        <f>AgencyPickList!A1624</f>
        <v>M0321</v>
      </c>
      <c r="K1624" s="9" t="str">
        <f>AgencyPickList!B1624</f>
        <v>Tom Harrison House</v>
      </c>
      <c r="L1624" s="9" t="str">
        <f>AgencyPickList!C1624</f>
        <v>B18B</v>
      </c>
      <c r="M1624" s="9" t="str">
        <f>AgencyPickList!D1624</f>
        <v>Manchester</v>
      </c>
      <c r="N1624" s="9" t="str">
        <f>AgencyPickList!E1624</f>
        <v>W</v>
      </c>
      <c r="O1624" s="9" t="str">
        <f t="shared" si="25"/>
        <v>M0321 : Tom Harrison House</v>
      </c>
    </row>
    <row r="1625" spans="2:15" x14ac:dyDescent="0.35">
      <c r="B1625" s="10" t="e">
        <v>#N/A</v>
      </c>
      <c r="G1625"/>
      <c r="J1625" s="9" t="str">
        <f>AgencyPickList!A1625</f>
        <v>M0336</v>
      </c>
      <c r="K1625" s="9" t="str">
        <f>AgencyPickList!B1625</f>
        <v>CGL Tameside</v>
      </c>
      <c r="L1625" s="9" t="str">
        <f>AgencyPickList!C1625</f>
        <v>B18B</v>
      </c>
      <c r="M1625" s="9" t="str">
        <f>AgencyPickList!D1625</f>
        <v>Manchester</v>
      </c>
      <c r="N1625" s="9" t="str">
        <f>AgencyPickList!E1625</f>
        <v>W</v>
      </c>
      <c r="O1625" s="9" t="str">
        <f t="shared" si="25"/>
        <v>M0336 : CGL Tameside</v>
      </c>
    </row>
    <row r="1626" spans="2:15" x14ac:dyDescent="0.35">
      <c r="B1626" s="10" t="e">
        <v>#N/A</v>
      </c>
      <c r="G1626"/>
      <c r="J1626" s="9" t="str">
        <f>AgencyPickList!A1626</f>
        <v>M0341</v>
      </c>
      <c r="K1626" s="9" t="str">
        <f>AgencyPickList!B1626</f>
        <v>The Pavilion</v>
      </c>
      <c r="L1626" s="9" t="str">
        <f>AgencyPickList!C1626</f>
        <v>B18B</v>
      </c>
      <c r="M1626" s="9" t="str">
        <f>AgencyPickList!D1626</f>
        <v>Manchester</v>
      </c>
      <c r="N1626" s="9" t="str">
        <f>AgencyPickList!E1626</f>
        <v>W</v>
      </c>
      <c r="O1626" s="9" t="str">
        <f t="shared" si="25"/>
        <v>M0341 : The Pavilion</v>
      </c>
    </row>
    <row r="1627" spans="2:15" x14ac:dyDescent="0.35">
      <c r="B1627" s="10" t="e">
        <v>#N/A</v>
      </c>
      <c r="G1627"/>
      <c r="J1627" s="9" t="str">
        <f>AgencyPickList!A1627</f>
        <v>M0354</v>
      </c>
      <c r="K1627" s="9" t="str">
        <f>AgencyPickList!B1627</f>
        <v>Turning Point Oldham ROAR</v>
      </c>
      <c r="L1627" s="9" t="str">
        <f>AgencyPickList!C1627</f>
        <v>B18B</v>
      </c>
      <c r="M1627" s="9" t="str">
        <f>AgencyPickList!D1627</f>
        <v>Manchester</v>
      </c>
      <c r="N1627" s="9" t="str">
        <f>AgencyPickList!E1627</f>
        <v>W</v>
      </c>
      <c r="O1627" s="9" t="str">
        <f t="shared" si="25"/>
        <v>M0354 : Turning Point Oldham ROAR</v>
      </c>
    </row>
    <row r="1628" spans="2:15" x14ac:dyDescent="0.35">
      <c r="B1628" s="10" t="e">
        <v>#N/A</v>
      </c>
      <c r="G1628"/>
      <c r="J1628" s="9" t="str">
        <f>AgencyPickList!A1628</f>
        <v>M0355</v>
      </c>
      <c r="K1628" s="9" t="str">
        <f>AgencyPickList!B1628</f>
        <v>Turning Point Rochdale ROAR</v>
      </c>
      <c r="L1628" s="9" t="str">
        <f>AgencyPickList!C1628</f>
        <v>B18B</v>
      </c>
      <c r="M1628" s="9" t="str">
        <f>AgencyPickList!D1628</f>
        <v>Manchester</v>
      </c>
      <c r="N1628" s="9" t="str">
        <f>AgencyPickList!E1628</f>
        <v>W</v>
      </c>
      <c r="O1628" s="9" t="str">
        <f t="shared" si="25"/>
        <v>M0355 : Turning Point Rochdale ROAR</v>
      </c>
    </row>
    <row r="1629" spans="2:15" x14ac:dyDescent="0.35">
      <c r="B1629" s="10" t="e">
        <v>#N/A</v>
      </c>
      <c r="G1629"/>
      <c r="J1629" s="9" t="str">
        <f>AgencyPickList!A1629</f>
        <v>M0357</v>
      </c>
      <c r="K1629" s="9" t="str">
        <f>AgencyPickList!B1629</f>
        <v>Parkland Place Lancashire</v>
      </c>
      <c r="L1629" s="9" t="str">
        <f>AgencyPickList!C1629</f>
        <v>B18B</v>
      </c>
      <c r="M1629" s="9" t="str">
        <f>AgencyPickList!D1629</f>
        <v>Manchester</v>
      </c>
      <c r="N1629" s="9" t="str">
        <f>AgencyPickList!E1629</f>
        <v>W</v>
      </c>
      <c r="O1629" s="9" t="str">
        <f t="shared" si="25"/>
        <v>M0357 : Parkland Place Lancashire</v>
      </c>
    </row>
    <row r="1630" spans="2:15" x14ac:dyDescent="0.35">
      <c r="B1630" s="10" t="e">
        <v>#N/A</v>
      </c>
      <c r="G1630"/>
      <c r="J1630" s="9" t="str">
        <f>AgencyPickList!A1630</f>
        <v>N1014</v>
      </c>
      <c r="K1630" s="9" t="str">
        <f>AgencyPickList!B1630</f>
        <v>South Tyneside Substance Misuse Service (Humankind)</v>
      </c>
      <c r="L1630" s="9" t="str">
        <f>AgencyPickList!C1630</f>
        <v>B18B</v>
      </c>
      <c r="M1630" s="9" t="str">
        <f>AgencyPickList!D1630</f>
        <v>Manchester</v>
      </c>
      <c r="N1630" s="9" t="str">
        <f>AgencyPickList!E1630</f>
        <v>N</v>
      </c>
      <c r="O1630" s="9" t="str">
        <f t="shared" si="25"/>
        <v>N1014 : South Tyneside Substance Misuse Service (Humankind)</v>
      </c>
    </row>
    <row r="1631" spans="2:15" x14ac:dyDescent="0.35">
      <c r="B1631" s="10" t="e">
        <v>#N/A</v>
      </c>
      <c r="G1631"/>
      <c r="J1631" s="9" t="str">
        <f>AgencyPickList!A1631</f>
        <v>P0835</v>
      </c>
      <c r="K1631" s="9" t="str">
        <f>AgencyPickList!B1631</f>
        <v>Kenward Residential</v>
      </c>
      <c r="L1631" s="9" t="str">
        <f>AgencyPickList!C1631</f>
        <v>B18B</v>
      </c>
      <c r="M1631" s="9" t="str">
        <f>AgencyPickList!D1631</f>
        <v>Manchester</v>
      </c>
      <c r="N1631" s="9" t="str">
        <f>AgencyPickList!E1631</f>
        <v>P</v>
      </c>
      <c r="O1631" s="9" t="str">
        <f t="shared" si="25"/>
        <v>P0835 : Kenward Residential</v>
      </c>
    </row>
    <row r="1632" spans="2:15" x14ac:dyDescent="0.35">
      <c r="B1632" s="10" t="e">
        <v>#N/A</v>
      </c>
      <c r="G1632"/>
      <c r="J1632" s="9" t="str">
        <f>AgencyPickList!A1632</f>
        <v>P1090</v>
      </c>
      <c r="K1632" s="9" t="str">
        <f>AgencyPickList!B1632</f>
        <v>I-Access East Surrey</v>
      </c>
      <c r="L1632" s="9" t="str">
        <f>AgencyPickList!C1632</f>
        <v>B18B</v>
      </c>
      <c r="M1632" s="9" t="str">
        <f>AgencyPickList!D1632</f>
        <v>Manchester</v>
      </c>
      <c r="N1632" s="9" t="str">
        <f>AgencyPickList!E1632</f>
        <v>P</v>
      </c>
      <c r="O1632" s="9" t="str">
        <f t="shared" si="25"/>
        <v>P1090 : I-Access East Surrey</v>
      </c>
    </row>
    <row r="1633" spans="2:15" x14ac:dyDescent="0.35">
      <c r="B1633" s="10" t="e">
        <v>#N/A</v>
      </c>
      <c r="G1633"/>
      <c r="J1633" s="9" t="str">
        <f>AgencyPickList!A1633</f>
        <v>R0473</v>
      </c>
      <c r="K1633" s="9" t="str">
        <f>AgencyPickList!B1633</f>
        <v>IRiS</v>
      </c>
      <c r="L1633" s="9" t="str">
        <f>AgencyPickList!C1633</f>
        <v>B18B</v>
      </c>
      <c r="M1633" s="9" t="str">
        <f>AgencyPickList!D1633</f>
        <v>Manchester</v>
      </c>
      <c r="N1633" s="9" t="str">
        <f>AgencyPickList!E1633</f>
        <v>R</v>
      </c>
      <c r="O1633" s="9" t="str">
        <f t="shared" si="25"/>
        <v>R0473 : IRiS</v>
      </c>
    </row>
    <row r="1634" spans="2:15" x14ac:dyDescent="0.35">
      <c r="B1634" s="10" t="e">
        <v>#N/A</v>
      </c>
      <c r="G1634"/>
      <c r="J1634" s="9" t="str">
        <f>AgencyPickList!A1634</f>
        <v>R0479</v>
      </c>
      <c r="K1634" s="9" t="str">
        <f>AgencyPickList!B1634</f>
        <v>Staffordshire Inpatients</v>
      </c>
      <c r="L1634" s="9" t="str">
        <f>AgencyPickList!C1634</f>
        <v>B18B</v>
      </c>
      <c r="M1634" s="9" t="str">
        <f>AgencyPickList!D1634</f>
        <v>Manchester</v>
      </c>
      <c r="N1634" s="9" t="str">
        <f>AgencyPickList!E1634</f>
        <v>R</v>
      </c>
      <c r="O1634" s="9" t="str">
        <f t="shared" si="25"/>
        <v>R0479 : Staffordshire Inpatients</v>
      </c>
    </row>
    <row r="1635" spans="2:15" x14ac:dyDescent="0.35">
      <c r="B1635" s="10" t="e">
        <v>#N/A</v>
      </c>
      <c r="G1635"/>
      <c r="J1635" s="9" t="str">
        <f>AgencyPickList!A1635</f>
        <v>R0485</v>
      </c>
      <c r="K1635" s="9" t="str">
        <f>AgencyPickList!B1635</f>
        <v>CGL Birmingham ROR - Selly Oak/Northfield</v>
      </c>
      <c r="L1635" s="9" t="str">
        <f>AgencyPickList!C1635</f>
        <v>B18B</v>
      </c>
      <c r="M1635" s="9" t="str">
        <f>AgencyPickList!D1635</f>
        <v>Manchester</v>
      </c>
      <c r="N1635" s="9" t="str">
        <f>AgencyPickList!E1635</f>
        <v>R</v>
      </c>
      <c r="O1635" s="9" t="str">
        <f t="shared" si="25"/>
        <v>R0485 : CGL Birmingham ROR - Selly Oak/Northfield</v>
      </c>
    </row>
    <row r="1636" spans="2:15" x14ac:dyDescent="0.35">
      <c r="B1636" s="10" t="e">
        <v>#N/A</v>
      </c>
      <c r="G1636"/>
      <c r="J1636" s="9" t="str">
        <f>AgencyPickList!A1636</f>
        <v>R0512</v>
      </c>
      <c r="K1636" s="9" t="str">
        <f>AgencyPickList!B1636</f>
        <v>Humankind Staffordshire</v>
      </c>
      <c r="L1636" s="9" t="str">
        <f>AgencyPickList!C1636</f>
        <v>B18B</v>
      </c>
      <c r="M1636" s="9" t="str">
        <f>AgencyPickList!D1636</f>
        <v>Manchester</v>
      </c>
      <c r="N1636" s="9" t="str">
        <f>AgencyPickList!E1636</f>
        <v>R</v>
      </c>
      <c r="O1636" s="9" t="str">
        <f t="shared" si="25"/>
        <v>R0512 : Humankind Staffordshire</v>
      </c>
    </row>
    <row r="1637" spans="2:15" x14ac:dyDescent="0.35">
      <c r="B1637" s="10" t="e">
        <v>#N/A</v>
      </c>
      <c r="G1637"/>
      <c r="J1637" s="9" t="str">
        <f>AgencyPickList!A1637</f>
        <v>SD301</v>
      </c>
      <c r="K1637" s="9" t="str">
        <f>AgencyPickList!B1637</f>
        <v>We Are With You Chy</v>
      </c>
      <c r="L1637" s="9" t="str">
        <f>AgencyPickList!C1637</f>
        <v>B18B</v>
      </c>
      <c r="M1637" s="9" t="str">
        <f>AgencyPickList!D1637</f>
        <v>Manchester</v>
      </c>
      <c r="N1637" s="9" t="str">
        <f>AgencyPickList!E1637</f>
        <v>S</v>
      </c>
      <c r="O1637" s="9" t="str">
        <f t="shared" si="25"/>
        <v>SD301 : We Are With You Chy</v>
      </c>
    </row>
    <row r="1638" spans="2:15" x14ac:dyDescent="0.35">
      <c r="B1638" s="10" t="e">
        <v>#N/A</v>
      </c>
      <c r="G1638"/>
      <c r="J1638" s="9" t="str">
        <f>AgencyPickList!A1638</f>
        <v>SG309</v>
      </c>
      <c r="K1638" s="9" t="str">
        <f>AgencyPickList!B1638</f>
        <v>THE NELSON TRUST</v>
      </c>
      <c r="L1638" s="9" t="str">
        <f>AgencyPickList!C1638</f>
        <v>B18B</v>
      </c>
      <c r="M1638" s="9" t="str">
        <f>AgencyPickList!D1638</f>
        <v>Manchester</v>
      </c>
      <c r="N1638" s="9" t="str">
        <f>AgencyPickList!E1638</f>
        <v>S</v>
      </c>
      <c r="O1638" s="9" t="str">
        <f t="shared" si="25"/>
        <v>SG309 : THE NELSON TRUST</v>
      </c>
    </row>
    <row r="1639" spans="2:15" x14ac:dyDescent="0.35">
      <c r="B1639" s="10" t="e">
        <v>#N/A</v>
      </c>
      <c r="G1639"/>
      <c r="J1639" s="9" t="str">
        <f>AgencyPickList!A1639</f>
        <v>SK317</v>
      </c>
      <c r="K1639" s="9" t="str">
        <f>AgencyPickList!B1639</f>
        <v>Somewhere House</v>
      </c>
      <c r="L1639" s="9" t="str">
        <f>AgencyPickList!C1639</f>
        <v>B18B</v>
      </c>
      <c r="M1639" s="9" t="str">
        <f>AgencyPickList!D1639</f>
        <v>Manchester</v>
      </c>
      <c r="N1639" s="9" t="str">
        <f>AgencyPickList!E1639</f>
        <v>S</v>
      </c>
      <c r="O1639" s="9" t="str">
        <f t="shared" si="25"/>
        <v>SK317 : Somewhere House</v>
      </c>
    </row>
    <row r="1640" spans="2:15" x14ac:dyDescent="0.35">
      <c r="B1640" s="10" t="e">
        <v>#N/A</v>
      </c>
      <c r="G1640"/>
      <c r="J1640" s="9" t="str">
        <f>AgencyPickList!A1640</f>
        <v>SM305</v>
      </c>
      <c r="K1640" s="9" t="str">
        <f>AgencyPickList!B1640</f>
        <v>Salvation Army - Gloucester House</v>
      </c>
      <c r="L1640" s="9" t="str">
        <f>AgencyPickList!C1640</f>
        <v>B18B</v>
      </c>
      <c r="M1640" s="9" t="str">
        <f>AgencyPickList!D1640</f>
        <v>Manchester</v>
      </c>
      <c r="N1640" s="9" t="str">
        <f>AgencyPickList!E1640</f>
        <v>S</v>
      </c>
      <c r="O1640" s="9" t="str">
        <f t="shared" si="25"/>
        <v>SM305 : Salvation Army - Gloucester House</v>
      </c>
    </row>
    <row r="1641" spans="2:15" x14ac:dyDescent="0.35">
      <c r="B1641" s="10" t="e">
        <v>#N/A</v>
      </c>
      <c r="G1641"/>
      <c r="J1641" s="9" t="str">
        <f>AgencyPickList!A1641</f>
        <v>U0039</v>
      </c>
      <c r="K1641" s="9" t="str">
        <f>AgencyPickList!B1641</f>
        <v>Wakefield Inspiring Recovery</v>
      </c>
      <c r="L1641" s="9" t="str">
        <f>AgencyPickList!C1641</f>
        <v>B18B</v>
      </c>
      <c r="M1641" s="9" t="str">
        <f>AgencyPickList!D1641</f>
        <v>Manchester</v>
      </c>
      <c r="N1641" s="9" t="str">
        <f>AgencyPickList!E1641</f>
        <v>U</v>
      </c>
      <c r="O1641" s="9" t="str">
        <f t="shared" si="25"/>
        <v>U0039 : Wakefield Inspiring Recovery</v>
      </c>
    </row>
    <row r="1642" spans="2:15" x14ac:dyDescent="0.35">
      <c r="B1642" s="10" t="e">
        <v>#N/A</v>
      </c>
      <c r="G1642"/>
      <c r="J1642" s="9" t="str">
        <f>AgencyPickList!A1642</f>
        <v>U0577</v>
      </c>
      <c r="K1642" s="9" t="str">
        <f>AgencyPickList!B1642</f>
        <v>Doncaster Criminal Justice Service</v>
      </c>
      <c r="L1642" s="9" t="str">
        <f>AgencyPickList!C1642</f>
        <v>B18B</v>
      </c>
      <c r="M1642" s="9" t="str">
        <f>AgencyPickList!D1642</f>
        <v>Manchester</v>
      </c>
      <c r="N1642" s="9" t="str">
        <f>AgencyPickList!E1642</f>
        <v>U</v>
      </c>
      <c r="O1642" s="9" t="str">
        <f t="shared" si="25"/>
        <v>U0577 : Doncaster Criminal Justice Service</v>
      </c>
    </row>
    <row r="1643" spans="2:15" x14ac:dyDescent="0.35">
      <c r="B1643" s="10" t="e">
        <v>#N/A</v>
      </c>
      <c r="G1643"/>
      <c r="J1643" s="9" t="str">
        <f>AgencyPickList!A1643</f>
        <v>W0017</v>
      </c>
      <c r="K1643" s="9" t="str">
        <f>AgencyPickList!B1643</f>
        <v>PENC Stockport CDT</v>
      </c>
      <c r="L1643" s="9" t="str">
        <f>AgencyPickList!C1643</f>
        <v>B18B</v>
      </c>
      <c r="M1643" s="9" t="str">
        <f>AgencyPickList!D1643</f>
        <v>Manchester</v>
      </c>
      <c r="N1643" s="9" t="str">
        <f>AgencyPickList!E1643</f>
        <v>W</v>
      </c>
      <c r="O1643" s="9" t="str">
        <f t="shared" si="25"/>
        <v>W0017 : PENC Stockport CDT</v>
      </c>
    </row>
    <row r="1644" spans="2:15" x14ac:dyDescent="0.35">
      <c r="B1644" s="10" t="e">
        <v>#N/A</v>
      </c>
      <c r="G1644"/>
      <c r="J1644" s="9" t="str">
        <f>AgencyPickList!A1644</f>
        <v>W0053</v>
      </c>
      <c r="K1644" s="9" t="str">
        <f>AgencyPickList!B1644</f>
        <v>ACORN</v>
      </c>
      <c r="L1644" s="9" t="str">
        <f>AgencyPickList!C1644</f>
        <v>B18B</v>
      </c>
      <c r="M1644" s="9" t="str">
        <f>AgencyPickList!D1644</f>
        <v>Manchester</v>
      </c>
      <c r="N1644" s="9" t="str">
        <f>AgencyPickList!E1644</f>
        <v>W</v>
      </c>
      <c r="O1644" s="9" t="str">
        <f t="shared" si="25"/>
        <v>W0053 : ACORN</v>
      </c>
    </row>
    <row r="1645" spans="2:15" x14ac:dyDescent="0.35">
      <c r="B1645" s="10" t="e">
        <v>#N/A</v>
      </c>
      <c r="G1645"/>
      <c r="J1645" s="9" t="str">
        <f>AgencyPickList!A1645</f>
        <v>W0062</v>
      </c>
      <c r="K1645" s="9" t="str">
        <f>AgencyPickList!B1645</f>
        <v>CGL Manchester YP Eclypse</v>
      </c>
      <c r="L1645" s="9" t="str">
        <f>AgencyPickList!C1645</f>
        <v>B18B</v>
      </c>
      <c r="M1645" s="9" t="str">
        <f>AgencyPickList!D1645</f>
        <v>Manchester</v>
      </c>
      <c r="N1645" s="9" t="str">
        <f>AgencyPickList!E1645</f>
        <v>W</v>
      </c>
      <c r="O1645" s="9" t="str">
        <f t="shared" si="25"/>
        <v>W0062 : CGL Manchester YP Eclypse</v>
      </c>
    </row>
    <row r="1646" spans="2:15" x14ac:dyDescent="0.35">
      <c r="B1646" s="10" t="e">
        <v>#N/A</v>
      </c>
      <c r="G1646"/>
      <c r="J1646" s="9" t="str">
        <f>AgencyPickList!A1646</f>
        <v>W0064</v>
      </c>
      <c r="K1646" s="9" t="str">
        <f>AgencyPickList!B1646</f>
        <v>THOMAS Blackburn</v>
      </c>
      <c r="L1646" s="9" t="str">
        <f>AgencyPickList!C1646</f>
        <v>B18B</v>
      </c>
      <c r="M1646" s="9" t="str">
        <f>AgencyPickList!D1646</f>
        <v>Manchester</v>
      </c>
      <c r="N1646" s="9" t="str">
        <f>AgencyPickList!E1646</f>
        <v>W</v>
      </c>
      <c r="O1646" s="9" t="str">
        <f t="shared" si="25"/>
        <v>W0064 : THOMAS Blackburn</v>
      </c>
    </row>
    <row r="1647" spans="2:15" x14ac:dyDescent="0.35">
      <c r="B1647" s="10" t="e">
        <v>#N/A</v>
      </c>
      <c r="G1647"/>
      <c r="J1647" s="9" t="str">
        <f>AgencyPickList!A1647</f>
        <v>W0444</v>
      </c>
      <c r="K1647" s="9" t="str">
        <f>AgencyPickList!B1647</f>
        <v>Turning Point Smithfield Detox</v>
      </c>
      <c r="L1647" s="9" t="str">
        <f>AgencyPickList!C1647</f>
        <v>B18B</v>
      </c>
      <c r="M1647" s="9" t="str">
        <f>AgencyPickList!D1647</f>
        <v>Manchester</v>
      </c>
      <c r="N1647" s="9" t="str">
        <f>AgencyPickList!E1647</f>
        <v>W</v>
      </c>
      <c r="O1647" s="9" t="str">
        <f t="shared" si="25"/>
        <v>W0444 : Turning Point Smithfield Detox</v>
      </c>
    </row>
    <row r="1648" spans="2:15" x14ac:dyDescent="0.35">
      <c r="B1648" s="10" t="e">
        <v>#N/A</v>
      </c>
      <c r="G1648"/>
      <c r="J1648" s="9" t="str">
        <f>AgencyPickList!A1648</f>
        <v>P0611</v>
      </c>
      <c r="K1648" s="9" t="str">
        <f>AgencyPickList!B1648</f>
        <v>Bridge House</v>
      </c>
      <c r="L1648" s="9" t="str">
        <f>AgencyPickList!C1648</f>
        <v>J14B</v>
      </c>
      <c r="M1648" s="9" t="str">
        <f>AgencyPickList!D1648</f>
        <v>Medway</v>
      </c>
      <c r="N1648" s="9" t="str">
        <f>AgencyPickList!E1648</f>
        <v>P</v>
      </c>
      <c r="O1648" s="9" t="str">
        <f t="shared" si="25"/>
        <v>P0611 : Bridge House</v>
      </c>
    </row>
    <row r="1649" spans="2:15" x14ac:dyDescent="0.35">
      <c r="B1649" s="10" t="e">
        <v>#N/A</v>
      </c>
      <c r="G1649"/>
      <c r="J1649" s="9" t="str">
        <f>AgencyPickList!A1649</f>
        <v>P1024</v>
      </c>
      <c r="K1649" s="9" t="str">
        <f>AgencyPickList!B1649</f>
        <v>CGL West Kent Adults</v>
      </c>
      <c r="L1649" s="9" t="str">
        <f>AgencyPickList!C1649</f>
        <v>J14B</v>
      </c>
      <c r="M1649" s="9" t="str">
        <f>AgencyPickList!D1649</f>
        <v>Medway</v>
      </c>
      <c r="N1649" s="9" t="str">
        <f>AgencyPickList!E1649</f>
        <v>P</v>
      </c>
      <c r="O1649" s="9" t="str">
        <f t="shared" si="25"/>
        <v>P1024 : CGL West Kent Adults</v>
      </c>
    </row>
    <row r="1650" spans="2:15" x14ac:dyDescent="0.35">
      <c r="B1650" s="10" t="e">
        <v>#N/A</v>
      </c>
      <c r="G1650"/>
      <c r="J1650" s="9" t="str">
        <f>AgencyPickList!A1650</f>
        <v>P1060</v>
      </c>
      <c r="K1650" s="9" t="str">
        <f>AgencyPickList!B1650</f>
        <v>Turning Point MARS</v>
      </c>
      <c r="L1650" s="9" t="str">
        <f>AgencyPickList!C1650</f>
        <v>J14B</v>
      </c>
      <c r="M1650" s="9" t="str">
        <f>AgencyPickList!D1650</f>
        <v>Medway</v>
      </c>
      <c r="N1650" s="9" t="str">
        <f>AgencyPickList!E1650</f>
        <v>P</v>
      </c>
      <c r="O1650" s="9" t="str">
        <f t="shared" si="25"/>
        <v>P1060 : Turning Point MARS</v>
      </c>
    </row>
    <row r="1651" spans="2:15" x14ac:dyDescent="0.35">
      <c r="B1651" s="10" t="e">
        <v>#N/A</v>
      </c>
      <c r="G1651"/>
      <c r="J1651" s="9" t="str">
        <f>AgencyPickList!A1651</f>
        <v>P1061</v>
      </c>
      <c r="K1651" s="9" t="str">
        <f>AgencyPickList!B1651</f>
        <v>Open Road Medway YP</v>
      </c>
      <c r="L1651" s="9" t="str">
        <f>AgencyPickList!C1651</f>
        <v>J14B</v>
      </c>
      <c r="M1651" s="9" t="str">
        <f>AgencyPickList!D1651</f>
        <v>Medway</v>
      </c>
      <c r="N1651" s="9" t="str">
        <f>AgencyPickList!E1651</f>
        <v>P</v>
      </c>
      <c r="O1651" s="9" t="str">
        <f t="shared" si="25"/>
        <v>P1061 : Open Road Medway YP</v>
      </c>
    </row>
    <row r="1652" spans="2:15" x14ac:dyDescent="0.35">
      <c r="B1652" s="10" t="e">
        <v>#N/A</v>
      </c>
      <c r="G1652"/>
      <c r="J1652" s="9" t="str">
        <f>AgencyPickList!A1652</f>
        <v>P1091</v>
      </c>
      <c r="K1652" s="9" t="str">
        <f>AgencyPickList!B1652</f>
        <v>I-Access South West Surrey</v>
      </c>
      <c r="L1652" s="9" t="str">
        <f>AgencyPickList!C1652</f>
        <v>J14B</v>
      </c>
      <c r="M1652" s="9" t="str">
        <f>AgencyPickList!D1652</f>
        <v>Medway</v>
      </c>
      <c r="N1652" s="9" t="str">
        <f>AgencyPickList!E1652</f>
        <v>P</v>
      </c>
      <c r="O1652" s="9" t="str">
        <f t="shared" si="25"/>
        <v>P1091 : I-Access South West Surrey</v>
      </c>
    </row>
    <row r="1653" spans="2:15" x14ac:dyDescent="0.35">
      <c r="B1653" s="10" t="e">
        <v>#N/A</v>
      </c>
      <c r="G1653"/>
      <c r="J1653" s="9" t="str">
        <f>AgencyPickList!A1653</f>
        <v>P1101</v>
      </c>
      <c r="K1653" s="9" t="str">
        <f>AgencyPickList!B1653</f>
        <v>East Kent Community Drug &amp; Alcohol Services</v>
      </c>
      <c r="L1653" s="9" t="str">
        <f>AgencyPickList!C1653</f>
        <v>J14B</v>
      </c>
      <c r="M1653" s="9" t="str">
        <f>AgencyPickList!D1653</f>
        <v>Medway</v>
      </c>
      <c r="N1653" s="9" t="str">
        <f>AgencyPickList!E1653</f>
        <v>P</v>
      </c>
      <c r="O1653" s="9" t="str">
        <f t="shared" si="25"/>
        <v>P1101 : East Kent Community Drug &amp; Alcohol Services</v>
      </c>
    </row>
    <row r="1654" spans="2:15" x14ac:dyDescent="0.35">
      <c r="B1654" s="10" t="e">
        <v>#N/A</v>
      </c>
      <c r="G1654"/>
      <c r="J1654" s="9" t="str">
        <f>AgencyPickList!A1654</f>
        <v>P1122</v>
      </c>
      <c r="K1654" s="9" t="str">
        <f>AgencyPickList!B1654</f>
        <v>The Forward Trust Medway Adults</v>
      </c>
      <c r="L1654" s="9" t="str">
        <f>AgencyPickList!C1654</f>
        <v>J14B</v>
      </c>
      <c r="M1654" s="9" t="str">
        <f>AgencyPickList!D1654</f>
        <v>Medway</v>
      </c>
      <c r="N1654" s="9" t="str">
        <f>AgencyPickList!E1654</f>
        <v>P</v>
      </c>
      <c r="O1654" s="9" t="str">
        <f t="shared" si="25"/>
        <v>P1122 : The Forward Trust Medway Adults</v>
      </c>
    </row>
    <row r="1655" spans="2:15" x14ac:dyDescent="0.35">
      <c r="B1655" s="10" t="e">
        <v>#N/A</v>
      </c>
      <c r="G1655"/>
      <c r="J1655" s="9" t="str">
        <f>AgencyPickList!A1655</f>
        <v>Q1734</v>
      </c>
      <c r="K1655" s="9" t="str">
        <f>AgencyPickList!B1655</f>
        <v>Suffolk Recovery Service - Ipswich</v>
      </c>
      <c r="L1655" s="9" t="str">
        <f>AgencyPickList!C1655</f>
        <v>J14B</v>
      </c>
      <c r="M1655" s="9" t="str">
        <f>AgencyPickList!D1655</f>
        <v>Medway</v>
      </c>
      <c r="N1655" s="9" t="str">
        <f>AgencyPickList!E1655</f>
        <v>Q</v>
      </c>
      <c r="O1655" s="9" t="str">
        <f t="shared" si="25"/>
        <v>Q1734 : Suffolk Recovery Service - Ipswich</v>
      </c>
    </row>
    <row r="1656" spans="2:15" x14ac:dyDescent="0.35">
      <c r="B1656" s="10" t="e">
        <v>#N/A</v>
      </c>
      <c r="G1656"/>
      <c r="J1656" s="9" t="str">
        <f>AgencyPickList!A1656</f>
        <v>SH307</v>
      </c>
      <c r="K1656" s="9" t="str">
        <f>AgencyPickList!B1656</f>
        <v>Jasmine Mother's Recovery (Trevi)</v>
      </c>
      <c r="L1656" s="9" t="str">
        <f>AgencyPickList!C1656</f>
        <v>J14B</v>
      </c>
      <c r="M1656" s="9" t="str">
        <f>AgencyPickList!D1656</f>
        <v>Medway</v>
      </c>
      <c r="N1656" s="9" t="str">
        <f>AgencyPickList!E1656</f>
        <v>S</v>
      </c>
      <c r="O1656" s="9" t="str">
        <f t="shared" si="25"/>
        <v>SH307 : Jasmine Mother's Recovery (Trevi)</v>
      </c>
    </row>
    <row r="1657" spans="2:15" x14ac:dyDescent="0.35">
      <c r="B1657" s="10" t="e">
        <v>#N/A</v>
      </c>
      <c r="G1657"/>
      <c r="J1657" s="9" t="str">
        <f>AgencyPickList!A1657</f>
        <v>U0515</v>
      </c>
      <c r="K1657" s="9" t="str">
        <f>AgencyPickList!B1657</f>
        <v>Phoenix Futures Sheffield Family Service</v>
      </c>
      <c r="L1657" s="9" t="str">
        <f>AgencyPickList!C1657</f>
        <v>J14B</v>
      </c>
      <c r="M1657" s="9" t="str">
        <f>AgencyPickList!D1657</f>
        <v>Medway</v>
      </c>
      <c r="N1657" s="9" t="str">
        <f>AgencyPickList!E1657</f>
        <v>U</v>
      </c>
      <c r="O1657" s="9" t="str">
        <f t="shared" si="25"/>
        <v>U0515 : Phoenix Futures Sheffield Family Service</v>
      </c>
    </row>
    <row r="1658" spans="2:15" x14ac:dyDescent="0.35">
      <c r="B1658" s="10" t="e">
        <v>#N/A</v>
      </c>
      <c r="G1658"/>
      <c r="J1658" s="9" t="str">
        <f>AgencyPickList!A1658</f>
        <v>L0330</v>
      </c>
      <c r="K1658" s="9" t="str">
        <f>AgencyPickList!B1658</f>
        <v>Equinox (Detox)</v>
      </c>
      <c r="L1658" s="9" t="str">
        <f>AgencyPickList!C1658</f>
        <v>H24B</v>
      </c>
      <c r="M1658" s="9" t="str">
        <f>AgencyPickList!D1658</f>
        <v>Merton</v>
      </c>
      <c r="N1658" s="9" t="str">
        <f>AgencyPickList!E1658</f>
        <v>L</v>
      </c>
      <c r="O1658" s="9" t="str">
        <f t="shared" si="25"/>
        <v>L0330 : Equinox (Detox)</v>
      </c>
    </row>
    <row r="1659" spans="2:15" x14ac:dyDescent="0.35">
      <c r="B1659" s="10" t="e">
        <v>#N/A</v>
      </c>
      <c r="G1659"/>
      <c r="J1659" s="9" t="str">
        <f>AgencyPickList!A1659</f>
        <v>L0958</v>
      </c>
      <c r="K1659" s="9" t="str">
        <f>AgencyPickList!B1659</f>
        <v>Catch 22 Merton YP Risk &amp; Resilience Service</v>
      </c>
      <c r="L1659" s="9" t="str">
        <f>AgencyPickList!C1659</f>
        <v>H24B</v>
      </c>
      <c r="M1659" s="9" t="str">
        <f>AgencyPickList!D1659</f>
        <v>Merton</v>
      </c>
      <c r="N1659" s="9" t="str">
        <f>AgencyPickList!E1659</f>
        <v>L</v>
      </c>
      <c r="O1659" s="9" t="str">
        <f t="shared" si="25"/>
        <v>L0958 : Catch 22 Merton YP Risk &amp; Resilience Service</v>
      </c>
    </row>
    <row r="1660" spans="2:15" x14ac:dyDescent="0.35">
      <c r="B1660" s="10" t="e">
        <v>#N/A</v>
      </c>
      <c r="G1660"/>
      <c r="J1660" s="9" t="str">
        <f>AgencyPickList!A1660</f>
        <v>L1198</v>
      </c>
      <c r="K1660" s="9" t="str">
        <f>AgencyPickList!B1660</f>
        <v>Consortium - Central Team - Lorraine Hewitt House</v>
      </c>
      <c r="L1660" s="9" t="str">
        <f>AgencyPickList!C1660</f>
        <v>H24B</v>
      </c>
      <c r="M1660" s="9" t="str">
        <f>AgencyPickList!D1660</f>
        <v>Merton</v>
      </c>
      <c r="N1660" s="9" t="str">
        <f>AgencyPickList!E1660</f>
        <v>L</v>
      </c>
      <c r="O1660" s="9" t="str">
        <f t="shared" si="25"/>
        <v>L1198 : Consortium - Central Team - Lorraine Hewitt House</v>
      </c>
    </row>
    <row r="1661" spans="2:15" x14ac:dyDescent="0.35">
      <c r="B1661" s="10" t="e">
        <v>#N/A</v>
      </c>
      <c r="G1661"/>
      <c r="J1661" s="9" t="str">
        <f>AgencyPickList!A1661</f>
        <v>L1244</v>
      </c>
      <c r="K1661" s="9" t="str">
        <f>AgencyPickList!B1661</f>
        <v>Kingston Wellbeing Service</v>
      </c>
      <c r="L1661" s="9" t="str">
        <f>AgencyPickList!C1661</f>
        <v>H24B</v>
      </c>
      <c r="M1661" s="9" t="str">
        <f>AgencyPickList!D1661</f>
        <v>Merton</v>
      </c>
      <c r="N1661" s="9" t="str">
        <f>AgencyPickList!E1661</f>
        <v>L</v>
      </c>
      <c r="O1661" s="9" t="str">
        <f t="shared" si="25"/>
        <v>L1244 : Kingston Wellbeing Service</v>
      </c>
    </row>
    <row r="1662" spans="2:15" x14ac:dyDescent="0.35">
      <c r="B1662" s="10" t="e">
        <v>#N/A</v>
      </c>
      <c r="G1662"/>
      <c r="J1662" s="9" t="str">
        <f>AgencyPickList!A1662</f>
        <v>L1247</v>
      </c>
      <c r="K1662" s="9" t="str">
        <f>AgencyPickList!B1662</f>
        <v>Haringey Specialist Drug Treatment Service</v>
      </c>
      <c r="L1662" s="9" t="str">
        <f>AgencyPickList!C1662</f>
        <v>H24B</v>
      </c>
      <c r="M1662" s="9" t="str">
        <f>AgencyPickList!D1662</f>
        <v>Merton</v>
      </c>
      <c r="N1662" s="9" t="str">
        <f>AgencyPickList!E1662</f>
        <v>L</v>
      </c>
      <c r="O1662" s="9" t="str">
        <f t="shared" si="25"/>
        <v>L1247 : Haringey Specialist Drug Treatment Service</v>
      </c>
    </row>
    <row r="1663" spans="2:15" x14ac:dyDescent="0.35">
      <c r="B1663" s="10" t="e">
        <v>#N/A</v>
      </c>
      <c r="G1663"/>
      <c r="J1663" s="9" t="str">
        <f>AgencyPickList!A1663</f>
        <v>L1256</v>
      </c>
      <c r="K1663" s="9" t="str">
        <f>AgencyPickList!B1663</f>
        <v>Croydon Adult Recovery Network</v>
      </c>
      <c r="L1663" s="9" t="str">
        <f>AgencyPickList!C1663</f>
        <v>H24B</v>
      </c>
      <c r="M1663" s="9" t="str">
        <f>AgencyPickList!D1663</f>
        <v>Merton</v>
      </c>
      <c r="N1663" s="9" t="str">
        <f>AgencyPickList!E1663</f>
        <v>L</v>
      </c>
      <c r="O1663" s="9" t="str">
        <f t="shared" si="25"/>
        <v>L1256 : Croydon Adult Recovery Network</v>
      </c>
    </row>
    <row r="1664" spans="2:15" x14ac:dyDescent="0.35">
      <c r="B1664" s="10" t="e">
        <v>#N/A</v>
      </c>
      <c r="G1664"/>
      <c r="J1664" s="9" t="str">
        <f>AgencyPickList!A1664</f>
        <v>L1275</v>
      </c>
      <c r="K1664" s="9" t="str">
        <f>AgencyPickList!B1664</f>
        <v>INSPIRE Sutton</v>
      </c>
      <c r="L1664" s="9" t="str">
        <f>AgencyPickList!C1664</f>
        <v>H24B</v>
      </c>
      <c r="M1664" s="9" t="str">
        <f>AgencyPickList!D1664</f>
        <v>Merton</v>
      </c>
      <c r="N1664" s="9" t="str">
        <f>AgencyPickList!E1664</f>
        <v>L</v>
      </c>
      <c r="O1664" s="9" t="str">
        <f t="shared" si="25"/>
        <v>L1275 : INSPIRE Sutton</v>
      </c>
    </row>
    <row r="1665" spans="2:15" x14ac:dyDescent="0.35">
      <c r="B1665" s="10" t="e">
        <v>#N/A</v>
      </c>
      <c r="G1665"/>
      <c r="J1665" s="9" t="str">
        <f>AgencyPickList!A1665</f>
        <v>L1287</v>
      </c>
      <c r="K1665" s="9" t="str">
        <f>AgencyPickList!B1665</f>
        <v>Via - Merton</v>
      </c>
      <c r="L1665" s="9" t="str">
        <f>AgencyPickList!C1665</f>
        <v>H24B</v>
      </c>
      <c r="M1665" s="9" t="str">
        <f>AgencyPickList!D1665</f>
        <v>Merton</v>
      </c>
      <c r="N1665" s="9" t="str">
        <f>AgencyPickList!E1665</f>
        <v>L</v>
      </c>
      <c r="O1665" s="9" t="str">
        <f t="shared" si="25"/>
        <v>L1287 : Via - Merton</v>
      </c>
    </row>
    <row r="1666" spans="2:15" x14ac:dyDescent="0.35">
      <c r="B1666" s="10" t="e">
        <v>#N/A</v>
      </c>
      <c r="G1666"/>
      <c r="J1666" s="9" t="str">
        <f>AgencyPickList!A1666</f>
        <v>L1303</v>
      </c>
      <c r="K1666" s="9" t="str">
        <f>AgencyPickList!B1666</f>
        <v>City and Hackney Recovery Service</v>
      </c>
      <c r="L1666" s="9" t="str">
        <f>AgencyPickList!C1666</f>
        <v>H24B</v>
      </c>
      <c r="M1666" s="9" t="str">
        <f>AgencyPickList!D1666</f>
        <v>Merton</v>
      </c>
      <c r="N1666" s="9" t="str">
        <f>AgencyPickList!E1666</f>
        <v>L</v>
      </c>
      <c r="O1666" s="9" t="str">
        <f t="shared" si="25"/>
        <v>L1303 : City and Hackney Recovery Service</v>
      </c>
    </row>
    <row r="1667" spans="2:15" x14ac:dyDescent="0.35">
      <c r="B1667" s="10" t="e">
        <v>#N/A</v>
      </c>
      <c r="G1667"/>
      <c r="J1667" s="9" t="str">
        <f>AgencyPickList!A1667</f>
        <v>L1308</v>
      </c>
      <c r="K1667" s="9" t="str">
        <f>AgencyPickList!B1667</f>
        <v>Guy's and St Thomas' NHS Foundation Trust Inpatient Detox Unit</v>
      </c>
      <c r="L1667" s="9" t="str">
        <f>AgencyPickList!C1667</f>
        <v>H24B</v>
      </c>
      <c r="M1667" s="9" t="str">
        <f>AgencyPickList!D1667</f>
        <v>Merton</v>
      </c>
      <c r="N1667" s="9" t="str">
        <f>AgencyPickList!E1667</f>
        <v>L</v>
      </c>
      <c r="O1667" s="9" t="str">
        <f t="shared" ref="O1667:O1730" si="26">IF(AND(J1667&lt;&gt;"",J1667&lt;&gt;0),J1667&amp;" : "&amp;K1667,"")</f>
        <v>L1308 : Guy's and St Thomas' NHS Foundation Trust Inpatient Detox Unit</v>
      </c>
    </row>
    <row r="1668" spans="2:15" x14ac:dyDescent="0.35">
      <c r="B1668" s="10" t="e">
        <v>#N/A</v>
      </c>
      <c r="G1668"/>
      <c r="J1668" s="9" t="str">
        <f>AgencyPickList!A1668</f>
        <v>L1311</v>
      </c>
      <c r="K1668" s="9" t="str">
        <f>AgencyPickList!B1668</f>
        <v>CGL Croydon Adult</v>
      </c>
      <c r="L1668" s="9" t="str">
        <f>AgencyPickList!C1668</f>
        <v>H24B</v>
      </c>
      <c r="M1668" s="9" t="str">
        <f>AgencyPickList!D1668</f>
        <v>Merton</v>
      </c>
      <c r="N1668" s="9" t="str">
        <f>AgencyPickList!E1668</f>
        <v>L</v>
      </c>
      <c r="O1668" s="9" t="str">
        <f t="shared" si="26"/>
        <v>L1311 : CGL Croydon Adult</v>
      </c>
    </row>
    <row r="1669" spans="2:15" x14ac:dyDescent="0.35">
      <c r="B1669" s="10" t="e">
        <v>#N/A</v>
      </c>
      <c r="G1669"/>
      <c r="J1669" s="9" t="str">
        <f>AgencyPickList!A1669</f>
        <v>L1312</v>
      </c>
      <c r="K1669" s="9" t="str">
        <f>AgencyPickList!B1669</f>
        <v>Guy's and St Thomas' NHS Foundation Trust Non-rough sleeping Addictions Clinical Care Suite</v>
      </c>
      <c r="L1669" s="9" t="str">
        <f>AgencyPickList!C1669</f>
        <v>H24B</v>
      </c>
      <c r="M1669" s="9" t="str">
        <f>AgencyPickList!D1669</f>
        <v>Merton</v>
      </c>
      <c r="N1669" s="9" t="str">
        <f>AgencyPickList!E1669</f>
        <v>L</v>
      </c>
      <c r="O1669" s="9" t="str">
        <f t="shared" si="26"/>
        <v>L1312 : Guy's and St Thomas' NHS Foundation Trust Non-rough sleeping Addictions Clinical Care Suite</v>
      </c>
    </row>
    <row r="1670" spans="2:15" x14ac:dyDescent="0.35">
      <c r="B1670" s="10" t="e">
        <v>#N/A</v>
      </c>
      <c r="G1670"/>
      <c r="J1670" s="9" t="str">
        <f>AgencyPickList!A1670</f>
        <v>M0037</v>
      </c>
      <c r="K1670" s="9" t="str">
        <f>AgencyPickList!B1670</f>
        <v>Phoenix Futures Wirral Adult Services</v>
      </c>
      <c r="L1670" s="9" t="str">
        <f>AgencyPickList!C1670</f>
        <v>H24B</v>
      </c>
      <c r="M1670" s="9" t="str">
        <f>AgencyPickList!D1670</f>
        <v>Merton</v>
      </c>
      <c r="N1670" s="9" t="str">
        <f>AgencyPickList!E1670</f>
        <v>W</v>
      </c>
      <c r="O1670" s="9" t="str">
        <f t="shared" si="26"/>
        <v>M0037 : Phoenix Futures Wirral Adult Services</v>
      </c>
    </row>
    <row r="1671" spans="2:15" x14ac:dyDescent="0.35">
      <c r="B1671" s="10" t="e">
        <v>#N/A</v>
      </c>
      <c r="G1671"/>
      <c r="J1671" s="9" t="str">
        <f>AgencyPickList!A1671</f>
        <v>P1090</v>
      </c>
      <c r="K1671" s="9" t="str">
        <f>AgencyPickList!B1671</f>
        <v>I-Access East Surrey</v>
      </c>
      <c r="L1671" s="9" t="str">
        <f>AgencyPickList!C1671</f>
        <v>H24B</v>
      </c>
      <c r="M1671" s="9" t="str">
        <f>AgencyPickList!D1671</f>
        <v>Merton</v>
      </c>
      <c r="N1671" s="9" t="str">
        <f>AgencyPickList!E1671</f>
        <v>P</v>
      </c>
      <c r="O1671" s="9" t="str">
        <f t="shared" si="26"/>
        <v>P1090 : I-Access East Surrey</v>
      </c>
    </row>
    <row r="1672" spans="2:15" x14ac:dyDescent="0.35">
      <c r="B1672" s="10" t="e">
        <v>#N/A</v>
      </c>
      <c r="G1672"/>
      <c r="J1672" s="9" t="str">
        <f>AgencyPickList!A1672</f>
        <v>Q1647</v>
      </c>
      <c r="K1672" s="9" t="str">
        <f>AgencyPickList!B1672</f>
        <v>Via - Passmores House</v>
      </c>
      <c r="L1672" s="9" t="str">
        <f>AgencyPickList!C1672</f>
        <v>H24B</v>
      </c>
      <c r="M1672" s="9" t="str">
        <f>AgencyPickList!D1672</f>
        <v>Merton</v>
      </c>
      <c r="N1672" s="9" t="str">
        <f>AgencyPickList!E1672</f>
        <v>Q</v>
      </c>
      <c r="O1672" s="9" t="str">
        <f t="shared" si="26"/>
        <v>Q1647 : Via - Passmores House</v>
      </c>
    </row>
    <row r="1673" spans="2:15" x14ac:dyDescent="0.35">
      <c r="B1673" s="10" t="e">
        <v>#N/A</v>
      </c>
      <c r="G1673"/>
      <c r="J1673" s="9" t="str">
        <f>AgencyPickList!A1673</f>
        <v>Q1734</v>
      </c>
      <c r="K1673" s="9" t="str">
        <f>AgencyPickList!B1673</f>
        <v>Suffolk Recovery Service - Ipswich</v>
      </c>
      <c r="L1673" s="9" t="str">
        <f>AgencyPickList!C1673</f>
        <v>H24B</v>
      </c>
      <c r="M1673" s="9" t="str">
        <f>AgencyPickList!D1673</f>
        <v>Merton</v>
      </c>
      <c r="N1673" s="9" t="str">
        <f>AgencyPickList!E1673</f>
        <v>Q</v>
      </c>
      <c r="O1673" s="9" t="str">
        <f t="shared" si="26"/>
        <v>Q1734 : Suffolk Recovery Service - Ipswich</v>
      </c>
    </row>
    <row r="1674" spans="2:15" x14ac:dyDescent="0.35">
      <c r="B1674" s="10" t="e">
        <v>#N/A</v>
      </c>
      <c r="G1674"/>
      <c r="J1674" s="9" t="str">
        <f>AgencyPickList!A1674</f>
        <v>SB317</v>
      </c>
      <c r="K1674" s="9" t="str">
        <f>AgencyPickList!B1674</f>
        <v>StreetScene Bournemouth</v>
      </c>
      <c r="L1674" s="9" t="str">
        <f>AgencyPickList!C1674</f>
        <v>H24B</v>
      </c>
      <c r="M1674" s="9" t="str">
        <f>AgencyPickList!D1674</f>
        <v>Merton</v>
      </c>
      <c r="N1674" s="9" t="str">
        <f>AgencyPickList!E1674</f>
        <v>S</v>
      </c>
      <c r="O1674" s="9" t="str">
        <f t="shared" si="26"/>
        <v>SB317 : StreetScene Bournemouth</v>
      </c>
    </row>
    <row r="1675" spans="2:15" x14ac:dyDescent="0.35">
      <c r="B1675" s="10" t="e">
        <v>#N/A</v>
      </c>
      <c r="G1675"/>
      <c r="J1675" s="9" t="str">
        <f>AgencyPickList!A1675</f>
        <v>SG309</v>
      </c>
      <c r="K1675" s="9" t="str">
        <f>AgencyPickList!B1675</f>
        <v>THE NELSON TRUST</v>
      </c>
      <c r="L1675" s="9" t="str">
        <f>AgencyPickList!C1675</f>
        <v>H24B</v>
      </c>
      <c r="M1675" s="9" t="str">
        <f>AgencyPickList!D1675</f>
        <v>Merton</v>
      </c>
      <c r="N1675" s="9" t="str">
        <f>AgencyPickList!E1675</f>
        <v>S</v>
      </c>
      <c r="O1675" s="9" t="str">
        <f t="shared" si="26"/>
        <v>SG309 : THE NELSON TRUST</v>
      </c>
    </row>
    <row r="1676" spans="2:15" x14ac:dyDescent="0.35">
      <c r="B1676" s="10" t="e">
        <v>#N/A</v>
      </c>
      <c r="G1676"/>
      <c r="J1676" s="9" t="str">
        <f>AgencyPickList!A1676</f>
        <v>M0022</v>
      </c>
      <c r="K1676" s="9" t="str">
        <f>AgencyPickList!B1676</f>
        <v>Kaleidoscope Birchwood</v>
      </c>
      <c r="L1676" s="9" t="str">
        <f>AgencyPickList!C1676</f>
        <v>A05B</v>
      </c>
      <c r="M1676" s="9" t="str">
        <f>AgencyPickList!D1676</f>
        <v>Middlesbrough</v>
      </c>
      <c r="N1676" s="9" t="str">
        <f>AgencyPickList!E1676</f>
        <v>W</v>
      </c>
      <c r="O1676" s="9" t="str">
        <f t="shared" si="26"/>
        <v>M0022 : Kaleidoscope Birchwood</v>
      </c>
    </row>
    <row r="1677" spans="2:15" x14ac:dyDescent="0.35">
      <c r="B1677" s="10" t="e">
        <v>#N/A</v>
      </c>
      <c r="G1677"/>
      <c r="J1677" s="9" t="str">
        <f>AgencyPickList!A1677</f>
        <v>M0037</v>
      </c>
      <c r="K1677" s="9" t="str">
        <f>AgencyPickList!B1677</f>
        <v>Phoenix Futures Wirral Adult Services</v>
      </c>
      <c r="L1677" s="9" t="str">
        <f>AgencyPickList!C1677</f>
        <v>A05B</v>
      </c>
      <c r="M1677" s="9" t="str">
        <f>AgencyPickList!D1677</f>
        <v>Middlesbrough</v>
      </c>
      <c r="N1677" s="9" t="str">
        <f>AgencyPickList!E1677</f>
        <v>W</v>
      </c>
      <c r="O1677" s="9" t="str">
        <f t="shared" si="26"/>
        <v>M0037 : Phoenix Futures Wirral Adult Services</v>
      </c>
    </row>
    <row r="1678" spans="2:15" x14ac:dyDescent="0.35">
      <c r="B1678" s="10" t="e">
        <v>#N/A</v>
      </c>
      <c r="G1678"/>
      <c r="J1678" s="9" t="str">
        <f>AgencyPickList!A1678</f>
        <v>M0119</v>
      </c>
      <c r="K1678" s="9" t="str">
        <f>AgencyPickList!B1678</f>
        <v>Holgate House</v>
      </c>
      <c r="L1678" s="9" t="str">
        <f>AgencyPickList!C1678</f>
        <v>A05B</v>
      </c>
      <c r="M1678" s="9" t="str">
        <f>AgencyPickList!D1678</f>
        <v>Middlesbrough</v>
      </c>
      <c r="N1678" s="9" t="str">
        <f>AgencyPickList!E1678</f>
        <v>W</v>
      </c>
      <c r="O1678" s="9" t="str">
        <f t="shared" si="26"/>
        <v>M0119 : Holgate House</v>
      </c>
    </row>
    <row r="1679" spans="2:15" x14ac:dyDescent="0.35">
      <c r="B1679" s="10" t="e">
        <v>#N/A</v>
      </c>
      <c r="G1679"/>
      <c r="J1679" s="9" t="str">
        <f>AgencyPickList!A1679</f>
        <v>M0375</v>
      </c>
      <c r="K1679" s="9" t="str">
        <f>AgencyPickList!B1679</f>
        <v>Cumbria Addictions Service (Humankind)</v>
      </c>
      <c r="L1679" s="9" t="str">
        <f>AgencyPickList!C1679</f>
        <v>A05B</v>
      </c>
      <c r="M1679" s="9" t="str">
        <f>AgencyPickList!D1679</f>
        <v>Middlesbrough</v>
      </c>
      <c r="N1679" s="9" t="str">
        <f>AgencyPickList!E1679</f>
        <v>W</v>
      </c>
      <c r="O1679" s="9" t="str">
        <f t="shared" si="26"/>
        <v>M0375 : Cumbria Addictions Service (Humankind)</v>
      </c>
    </row>
    <row r="1680" spans="2:15" x14ac:dyDescent="0.35">
      <c r="B1680" s="10" t="e">
        <v>#N/A</v>
      </c>
      <c r="G1680"/>
      <c r="J1680" s="9" t="str">
        <f>AgencyPickList!A1680</f>
        <v>N1010</v>
      </c>
      <c r="K1680" s="9" t="str">
        <f>AgencyPickList!B1680</f>
        <v>County Durham Drug and Alcohol Adult Recovery Service</v>
      </c>
      <c r="L1680" s="9" t="str">
        <f>AgencyPickList!C1680</f>
        <v>A05B</v>
      </c>
      <c r="M1680" s="9" t="str">
        <f>AgencyPickList!D1680</f>
        <v>Middlesbrough</v>
      </c>
      <c r="N1680" s="9" t="str">
        <f>AgencyPickList!E1680</f>
        <v>N</v>
      </c>
      <c r="O1680" s="9" t="str">
        <f t="shared" si="26"/>
        <v>N1010 : County Durham Drug and Alcohol Adult Recovery Service</v>
      </c>
    </row>
    <row r="1681" spans="2:15" x14ac:dyDescent="0.35">
      <c r="B1681" s="10" t="e">
        <v>#N/A</v>
      </c>
      <c r="G1681"/>
      <c r="J1681" s="9" t="str">
        <f>AgencyPickList!A1681</f>
        <v>N1016</v>
      </c>
      <c r="K1681" s="9" t="str">
        <f>AgencyPickList!B1681</f>
        <v>Newcastle Treatment and Recovery - Adult</v>
      </c>
      <c r="L1681" s="9" t="str">
        <f>AgencyPickList!C1681</f>
        <v>A05B</v>
      </c>
      <c r="M1681" s="9" t="str">
        <f>AgencyPickList!D1681</f>
        <v>Middlesbrough</v>
      </c>
      <c r="N1681" s="9" t="str">
        <f>AgencyPickList!E1681</f>
        <v>N</v>
      </c>
      <c r="O1681" s="9" t="str">
        <f t="shared" si="26"/>
        <v>N1016 : Newcastle Treatment and Recovery - Adult</v>
      </c>
    </row>
    <row r="1682" spans="2:15" x14ac:dyDescent="0.35">
      <c r="B1682" s="10" t="e">
        <v>#N/A</v>
      </c>
      <c r="G1682"/>
      <c r="J1682" s="9" t="str">
        <f>AgencyPickList!A1682</f>
        <v>N1023</v>
      </c>
      <c r="K1682" s="9" t="str">
        <f>AgencyPickList!B1682</f>
        <v>We Are With You - Darlington Adult - STRIDE</v>
      </c>
      <c r="L1682" s="9" t="str">
        <f>AgencyPickList!C1682</f>
        <v>A05B</v>
      </c>
      <c r="M1682" s="9" t="str">
        <f>AgencyPickList!D1682</f>
        <v>Middlesbrough</v>
      </c>
      <c r="N1682" s="9" t="str">
        <f>AgencyPickList!E1682</f>
        <v>N</v>
      </c>
      <c r="O1682" s="9" t="str">
        <f t="shared" si="26"/>
        <v>N1023 : We Are With You - Darlington Adult - STRIDE</v>
      </c>
    </row>
    <row r="1683" spans="2:15" x14ac:dyDescent="0.35">
      <c r="B1683" s="10" t="e">
        <v>#N/A</v>
      </c>
      <c r="G1683"/>
      <c r="J1683" s="9" t="str">
        <f>AgencyPickList!A1683</f>
        <v>N1024</v>
      </c>
      <c r="K1683" s="9" t="str">
        <f>AgencyPickList!B1683</f>
        <v>Hartlepool Adult Substance Misuse Service</v>
      </c>
      <c r="L1683" s="9" t="str">
        <f>AgencyPickList!C1683</f>
        <v>A05B</v>
      </c>
      <c r="M1683" s="9" t="str">
        <f>AgencyPickList!D1683</f>
        <v>Middlesbrough</v>
      </c>
      <c r="N1683" s="9" t="str">
        <f>AgencyPickList!E1683</f>
        <v>N</v>
      </c>
      <c r="O1683" s="9" t="str">
        <f t="shared" si="26"/>
        <v>N1024 : Hartlepool Adult Substance Misuse Service</v>
      </c>
    </row>
    <row r="1684" spans="2:15" x14ac:dyDescent="0.35">
      <c r="B1684" s="10" t="e">
        <v>#N/A</v>
      </c>
      <c r="G1684"/>
      <c r="J1684" s="9" t="str">
        <f>AgencyPickList!A1684</f>
        <v>N1026</v>
      </c>
      <c r="K1684" s="9" t="str">
        <f>AgencyPickList!B1684</f>
        <v>Middlesbrough Adult</v>
      </c>
      <c r="L1684" s="9" t="str">
        <f>AgencyPickList!C1684</f>
        <v>A05B</v>
      </c>
      <c r="M1684" s="9" t="str">
        <f>AgencyPickList!D1684</f>
        <v>Middlesbrough</v>
      </c>
      <c r="N1684" s="9" t="str">
        <f>AgencyPickList!E1684</f>
        <v>N</v>
      </c>
      <c r="O1684" s="9" t="str">
        <f t="shared" si="26"/>
        <v>N1026 : Middlesbrough Adult</v>
      </c>
    </row>
    <row r="1685" spans="2:15" x14ac:dyDescent="0.35">
      <c r="B1685" s="10" t="e">
        <v>#N/A</v>
      </c>
      <c r="G1685"/>
      <c r="J1685" s="9" t="str">
        <f>AgencyPickList!A1685</f>
        <v>N1027</v>
      </c>
      <c r="K1685" s="9" t="str">
        <f>AgencyPickList!B1685</f>
        <v>Middlesbrough YP</v>
      </c>
      <c r="L1685" s="9" t="str">
        <f>AgencyPickList!C1685</f>
        <v>A05B</v>
      </c>
      <c r="M1685" s="9" t="str">
        <f>AgencyPickList!D1685</f>
        <v>Middlesbrough</v>
      </c>
      <c r="N1685" s="9" t="str">
        <f>AgencyPickList!E1685</f>
        <v>N</v>
      </c>
      <c r="O1685" s="9" t="str">
        <f t="shared" si="26"/>
        <v>N1027 : Middlesbrough YP</v>
      </c>
    </row>
    <row r="1686" spans="2:15" x14ac:dyDescent="0.35">
      <c r="B1686" s="10" t="e">
        <v>#N/A</v>
      </c>
      <c r="G1686"/>
      <c r="J1686" s="9" t="str">
        <f>AgencyPickList!A1686</f>
        <v>N1031</v>
      </c>
      <c r="K1686" s="9" t="str">
        <f>AgencyPickList!B1686</f>
        <v>Recovery Connections</v>
      </c>
      <c r="L1686" s="9" t="str">
        <f>AgencyPickList!C1686</f>
        <v>A05B</v>
      </c>
      <c r="M1686" s="9" t="str">
        <f>AgencyPickList!D1686</f>
        <v>Middlesbrough</v>
      </c>
      <c r="N1686" s="9" t="str">
        <f>AgencyPickList!E1686</f>
        <v>N</v>
      </c>
      <c r="O1686" s="9" t="str">
        <f t="shared" si="26"/>
        <v>N1031 : Recovery Connections</v>
      </c>
    </row>
    <row r="1687" spans="2:15" x14ac:dyDescent="0.35">
      <c r="B1687" s="10" t="e">
        <v>#N/A</v>
      </c>
      <c r="G1687"/>
      <c r="J1687" s="9" t="str">
        <f>AgencyPickList!A1687</f>
        <v>N1032</v>
      </c>
      <c r="K1687" s="9" t="str">
        <f>AgencyPickList!B1687</f>
        <v>START Hartlepool Adult</v>
      </c>
      <c r="L1687" s="9" t="str">
        <f>AgencyPickList!C1687</f>
        <v>A05B</v>
      </c>
      <c r="M1687" s="9" t="str">
        <f>AgencyPickList!D1687</f>
        <v>Middlesbrough</v>
      </c>
      <c r="N1687" s="9" t="str">
        <f>AgencyPickList!E1687</f>
        <v>N</v>
      </c>
      <c r="O1687" s="9" t="str">
        <f t="shared" si="26"/>
        <v>N1032 : START Hartlepool Adult</v>
      </c>
    </row>
    <row r="1688" spans="2:15" x14ac:dyDescent="0.35">
      <c r="B1688" s="10" t="e">
        <v>#N/A</v>
      </c>
      <c r="G1688"/>
      <c r="J1688" s="9" t="str">
        <f>AgencyPickList!A1688</f>
        <v>P0523</v>
      </c>
      <c r="K1688" s="9" t="str">
        <f>AgencyPickList!B1688</f>
        <v>ANA</v>
      </c>
      <c r="L1688" s="9" t="str">
        <f>AgencyPickList!C1688</f>
        <v>A05B</v>
      </c>
      <c r="M1688" s="9" t="str">
        <f>AgencyPickList!D1688</f>
        <v>Middlesbrough</v>
      </c>
      <c r="N1688" s="9" t="str">
        <f>AgencyPickList!E1688</f>
        <v>P</v>
      </c>
      <c r="O1688" s="9" t="str">
        <f t="shared" si="26"/>
        <v>P0523 : ANA</v>
      </c>
    </row>
    <row r="1689" spans="2:15" x14ac:dyDescent="0.35">
      <c r="B1689" s="10" t="e">
        <v>#N/A</v>
      </c>
      <c r="G1689"/>
      <c r="J1689" s="9" t="str">
        <f>AgencyPickList!A1689</f>
        <v>U0039</v>
      </c>
      <c r="K1689" s="9" t="str">
        <f>AgencyPickList!B1689</f>
        <v>Wakefield Inspiring Recovery</v>
      </c>
      <c r="L1689" s="9" t="str">
        <f>AgencyPickList!C1689</f>
        <v>A05B</v>
      </c>
      <c r="M1689" s="9" t="str">
        <f>AgencyPickList!D1689</f>
        <v>Middlesbrough</v>
      </c>
      <c r="N1689" s="9" t="str">
        <f>AgencyPickList!E1689</f>
        <v>U</v>
      </c>
      <c r="O1689" s="9" t="str">
        <f t="shared" si="26"/>
        <v>U0039 : Wakefield Inspiring Recovery</v>
      </c>
    </row>
    <row r="1690" spans="2:15" x14ac:dyDescent="0.35">
      <c r="B1690" s="10" t="e">
        <v>#N/A</v>
      </c>
      <c r="G1690"/>
      <c r="J1690" s="9" t="str">
        <f>AgencyPickList!A1690</f>
        <v>U0484</v>
      </c>
      <c r="K1690" s="9" t="str">
        <f>AgencyPickList!B1690</f>
        <v>North Yorkshire Horizons Drug and Alcohol Service (Humankind)</v>
      </c>
      <c r="L1690" s="9" t="str">
        <f>AgencyPickList!C1690</f>
        <v>A05B</v>
      </c>
      <c r="M1690" s="9" t="str">
        <f>AgencyPickList!D1690</f>
        <v>Middlesbrough</v>
      </c>
      <c r="N1690" s="9" t="str">
        <f>AgencyPickList!E1690</f>
        <v>U</v>
      </c>
      <c r="O1690" s="9" t="str">
        <f t="shared" si="26"/>
        <v>U0484 : North Yorkshire Horizons Drug and Alcohol Service (Humankind)</v>
      </c>
    </row>
    <row r="1691" spans="2:15" x14ac:dyDescent="0.35">
      <c r="B1691" s="10" t="e">
        <v>#N/A</v>
      </c>
      <c r="G1691"/>
      <c r="J1691" s="9" t="str">
        <f>AgencyPickList!A1691</f>
        <v>U0489</v>
      </c>
      <c r="K1691" s="9" t="str">
        <f>AgencyPickList!B1691</f>
        <v>Forward Leeds Adult (Humankind)</v>
      </c>
      <c r="L1691" s="9" t="str">
        <f>AgencyPickList!C1691</f>
        <v>A05B</v>
      </c>
      <c r="M1691" s="9" t="str">
        <f>AgencyPickList!D1691</f>
        <v>Middlesbrough</v>
      </c>
      <c r="N1691" s="9" t="str">
        <f>AgencyPickList!E1691</f>
        <v>U</v>
      </c>
      <c r="O1691" s="9" t="str">
        <f t="shared" si="26"/>
        <v>U0489 : Forward Leeds Adult (Humankind)</v>
      </c>
    </row>
    <row r="1692" spans="2:15" x14ac:dyDescent="0.35">
      <c r="B1692" s="10" t="e">
        <v>#N/A</v>
      </c>
      <c r="G1692"/>
      <c r="J1692" s="9" t="str">
        <f>AgencyPickList!A1692</f>
        <v>U0514</v>
      </c>
      <c r="K1692" s="9" t="str">
        <f>AgencyPickList!B1692</f>
        <v>Phoenix Futures Sheffield Adult Service</v>
      </c>
      <c r="L1692" s="9" t="str">
        <f>AgencyPickList!C1692</f>
        <v>A05B</v>
      </c>
      <c r="M1692" s="9" t="str">
        <f>AgencyPickList!D1692</f>
        <v>Middlesbrough</v>
      </c>
      <c r="N1692" s="9" t="str">
        <f>AgencyPickList!E1692</f>
        <v>U</v>
      </c>
      <c r="O1692" s="9" t="str">
        <f t="shared" si="26"/>
        <v>U0514 : Phoenix Futures Sheffield Adult Service</v>
      </c>
    </row>
    <row r="1693" spans="2:15" x14ac:dyDescent="0.35">
      <c r="B1693" s="10" t="e">
        <v>#N/A</v>
      </c>
      <c r="G1693"/>
      <c r="J1693" s="9" t="str">
        <f>AgencyPickList!A1693</f>
        <v>U0655</v>
      </c>
      <c r="K1693" s="9" t="str">
        <f>AgencyPickList!B1693</f>
        <v>Ark House Rehab Scarborough</v>
      </c>
      <c r="L1693" s="9" t="str">
        <f>AgencyPickList!C1693</f>
        <v>A05B</v>
      </c>
      <c r="M1693" s="9" t="str">
        <f>AgencyPickList!D1693</f>
        <v>Middlesbrough</v>
      </c>
      <c r="N1693" s="9" t="str">
        <f>AgencyPickList!E1693</f>
        <v>U</v>
      </c>
      <c r="O1693" s="9" t="str">
        <f t="shared" si="26"/>
        <v>U0655 : Ark House Rehab Scarborough</v>
      </c>
    </row>
    <row r="1694" spans="2:15" x14ac:dyDescent="0.35">
      <c r="B1694" s="10" t="e">
        <v>#N/A</v>
      </c>
      <c r="G1694"/>
      <c r="J1694" s="9" t="str">
        <f>AgencyPickList!A1694</f>
        <v>P1076</v>
      </c>
      <c r="K1694" s="9" t="str">
        <f>AgencyPickList!B1694</f>
        <v>Oxfordshire Roads to Recovery</v>
      </c>
      <c r="L1694" s="9" t="str">
        <f>AgencyPickList!C1694</f>
        <v>J08B</v>
      </c>
      <c r="M1694" s="9" t="str">
        <f>AgencyPickList!D1694</f>
        <v>Milton Keynes</v>
      </c>
      <c r="N1694" s="9" t="str">
        <f>AgencyPickList!E1694</f>
        <v>P</v>
      </c>
      <c r="O1694" s="9" t="str">
        <f t="shared" si="26"/>
        <v>P1076 : Oxfordshire Roads to Recovery</v>
      </c>
    </row>
    <row r="1695" spans="2:15" x14ac:dyDescent="0.35">
      <c r="B1695" s="10" t="e">
        <v>#N/A</v>
      </c>
      <c r="G1695"/>
      <c r="J1695" s="9" t="str">
        <f>AgencyPickList!A1695</f>
        <v>P1102</v>
      </c>
      <c r="K1695" s="9" t="str">
        <f>AgencyPickList!B1695</f>
        <v>One Recovery Bucks</v>
      </c>
      <c r="L1695" s="9" t="str">
        <f>AgencyPickList!C1695</f>
        <v>J08B</v>
      </c>
      <c r="M1695" s="9" t="str">
        <f>AgencyPickList!D1695</f>
        <v>Milton Keynes</v>
      </c>
      <c r="N1695" s="9" t="str">
        <f>AgencyPickList!E1695</f>
        <v>P</v>
      </c>
      <c r="O1695" s="9" t="str">
        <f t="shared" si="26"/>
        <v>P1102 : One Recovery Bucks</v>
      </c>
    </row>
    <row r="1696" spans="2:15" x14ac:dyDescent="0.35">
      <c r="B1696" s="10" t="e">
        <v>#N/A</v>
      </c>
      <c r="G1696"/>
      <c r="J1696" s="9" t="str">
        <f>AgencyPickList!A1696</f>
        <v>Q1647</v>
      </c>
      <c r="K1696" s="9" t="str">
        <f>AgencyPickList!B1696</f>
        <v>Via - Passmores House</v>
      </c>
      <c r="L1696" s="9" t="str">
        <f>AgencyPickList!C1696</f>
        <v>J08B</v>
      </c>
      <c r="M1696" s="9" t="str">
        <f>AgencyPickList!D1696</f>
        <v>Milton Keynes</v>
      </c>
      <c r="N1696" s="9" t="str">
        <f>AgencyPickList!E1696</f>
        <v>Q</v>
      </c>
      <c r="O1696" s="9" t="str">
        <f t="shared" si="26"/>
        <v>Q1647 : Via - Passmores House</v>
      </c>
    </row>
    <row r="1697" spans="2:15" x14ac:dyDescent="0.35">
      <c r="B1697" s="10" t="e">
        <v>#N/A</v>
      </c>
      <c r="G1697"/>
      <c r="J1697" s="9" t="str">
        <f>AgencyPickList!A1697</f>
        <v>Q1728</v>
      </c>
      <c r="K1697" s="9" t="str">
        <f>AgencyPickList!B1697</f>
        <v>Oxygen Recovery Service</v>
      </c>
      <c r="L1697" s="9" t="str">
        <f>AgencyPickList!C1697</f>
        <v>J08B</v>
      </c>
      <c r="M1697" s="9" t="str">
        <f>AgencyPickList!D1697</f>
        <v>Milton Keynes</v>
      </c>
      <c r="N1697" s="9" t="str">
        <f>AgencyPickList!E1697</f>
        <v>Q</v>
      </c>
      <c r="O1697" s="9" t="str">
        <f t="shared" si="26"/>
        <v>Q1728 : Oxygen Recovery Service</v>
      </c>
    </row>
    <row r="1698" spans="2:15" x14ac:dyDescent="0.35">
      <c r="B1698" s="10" t="e">
        <v>#N/A</v>
      </c>
      <c r="G1698"/>
      <c r="J1698" s="9" t="str">
        <f>AgencyPickList!A1698</f>
        <v>Q1758</v>
      </c>
      <c r="K1698" s="9" t="str">
        <f>AgencyPickList!B1698</f>
        <v>Addiction Recovery Community MK</v>
      </c>
      <c r="L1698" s="9" t="str">
        <f>AgencyPickList!C1698</f>
        <v>J08B</v>
      </c>
      <c r="M1698" s="9" t="str">
        <f>AgencyPickList!D1698</f>
        <v>Milton Keynes</v>
      </c>
      <c r="N1698" s="9" t="str">
        <f>AgencyPickList!E1698</f>
        <v>Q</v>
      </c>
      <c r="O1698" s="9" t="str">
        <f t="shared" si="26"/>
        <v>Q1758 : Addiction Recovery Community MK</v>
      </c>
    </row>
    <row r="1699" spans="2:15" x14ac:dyDescent="0.35">
      <c r="B1699" s="10" t="e">
        <v>#N/A</v>
      </c>
      <c r="G1699"/>
      <c r="J1699" s="9" t="str">
        <f>AgencyPickList!A1699</f>
        <v>SD301</v>
      </c>
      <c r="K1699" s="9" t="str">
        <f>AgencyPickList!B1699</f>
        <v>We Are With You Chy</v>
      </c>
      <c r="L1699" s="9" t="str">
        <f>AgencyPickList!C1699</f>
        <v>J08B</v>
      </c>
      <c r="M1699" s="9" t="str">
        <f>AgencyPickList!D1699</f>
        <v>Milton Keynes</v>
      </c>
      <c r="N1699" s="9" t="str">
        <f>AgencyPickList!E1699</f>
        <v>S</v>
      </c>
      <c r="O1699" s="9" t="str">
        <f t="shared" si="26"/>
        <v>SD301 : We Are With You Chy</v>
      </c>
    </row>
    <row r="1700" spans="2:15" x14ac:dyDescent="0.35">
      <c r="B1700" s="10" t="e">
        <v>#N/A</v>
      </c>
      <c r="G1700"/>
      <c r="J1700" s="9" t="str">
        <f>AgencyPickList!A1700</f>
        <v>SD303</v>
      </c>
      <c r="K1700" s="9" t="str">
        <f>AgencyPickList!B1700</f>
        <v>BOSENCE FARM COMMUNITY LTD</v>
      </c>
      <c r="L1700" s="9" t="str">
        <f>AgencyPickList!C1700</f>
        <v>J08B</v>
      </c>
      <c r="M1700" s="9" t="str">
        <f>AgencyPickList!D1700</f>
        <v>Milton Keynes</v>
      </c>
      <c r="N1700" s="9" t="str">
        <f>AgencyPickList!E1700</f>
        <v>S</v>
      </c>
      <c r="O1700" s="9" t="str">
        <f t="shared" si="26"/>
        <v>SD303 : BOSENCE FARM COMMUNITY LTD</v>
      </c>
    </row>
    <row r="1701" spans="2:15" x14ac:dyDescent="0.35">
      <c r="B1701" s="10" t="e">
        <v>#N/A</v>
      </c>
      <c r="G1701"/>
      <c r="J1701" s="9" t="str">
        <f>AgencyPickList!A1701</f>
        <v>SJ302</v>
      </c>
      <c r="K1701" s="9" t="str">
        <f>AgencyPickList!B1701</f>
        <v>BROADWAY LODGE</v>
      </c>
      <c r="L1701" s="9" t="str">
        <f>AgencyPickList!C1701</f>
        <v>J08B</v>
      </c>
      <c r="M1701" s="9" t="str">
        <f>AgencyPickList!D1701</f>
        <v>Milton Keynes</v>
      </c>
      <c r="N1701" s="9" t="str">
        <f>AgencyPickList!E1701</f>
        <v>S</v>
      </c>
      <c r="O1701" s="9" t="str">
        <f t="shared" si="26"/>
        <v>SJ302 : BROADWAY LODGE</v>
      </c>
    </row>
    <row r="1702" spans="2:15" x14ac:dyDescent="0.35">
      <c r="B1702" s="10" t="e">
        <v>#N/A</v>
      </c>
      <c r="G1702"/>
      <c r="J1702" s="9" t="str">
        <f>AgencyPickList!A1702</f>
        <v>U0509</v>
      </c>
      <c r="K1702" s="9" t="str">
        <f>AgencyPickList!B1702</f>
        <v>Doncaster Drugs Service - CDT</v>
      </c>
      <c r="L1702" s="9" t="str">
        <f>AgencyPickList!C1702</f>
        <v>J08B</v>
      </c>
      <c r="M1702" s="9" t="str">
        <f>AgencyPickList!D1702</f>
        <v>Milton Keynes</v>
      </c>
      <c r="N1702" s="9" t="str">
        <f>AgencyPickList!E1702</f>
        <v>U</v>
      </c>
      <c r="O1702" s="9" t="str">
        <f t="shared" si="26"/>
        <v>U0509 : Doncaster Drugs Service - CDT</v>
      </c>
    </row>
    <row r="1703" spans="2:15" x14ac:dyDescent="0.35">
      <c r="B1703" s="10" t="e">
        <v>#N/A</v>
      </c>
      <c r="G1703"/>
      <c r="J1703" s="9" t="str">
        <f>AgencyPickList!A1703</f>
        <v>M0189</v>
      </c>
      <c r="K1703" s="9" t="str">
        <f>AgencyPickList!B1703</f>
        <v>OASIS Recovery Communities Runcorn</v>
      </c>
      <c r="L1703" s="9" t="str">
        <f>AgencyPickList!C1703</f>
        <v>A07B</v>
      </c>
      <c r="M1703" s="9" t="str">
        <f>AgencyPickList!D1703</f>
        <v>Newcastle upon Tyne</v>
      </c>
      <c r="N1703" s="9" t="str">
        <f>AgencyPickList!E1703</f>
        <v>W</v>
      </c>
      <c r="O1703" s="9" t="str">
        <f t="shared" si="26"/>
        <v>M0189 : OASIS Recovery Communities Runcorn</v>
      </c>
    </row>
    <row r="1704" spans="2:15" x14ac:dyDescent="0.35">
      <c r="B1704" s="10" t="e">
        <v>#N/A</v>
      </c>
      <c r="G1704"/>
      <c r="J1704" s="9" t="str">
        <f>AgencyPickList!A1704</f>
        <v>N0934</v>
      </c>
      <c r="K1704" s="9" t="str">
        <f>AgencyPickList!B1704</f>
        <v>Oaktrees (The Cyrenians)</v>
      </c>
      <c r="L1704" s="9" t="str">
        <f>AgencyPickList!C1704</f>
        <v>A07B</v>
      </c>
      <c r="M1704" s="9" t="str">
        <f>AgencyPickList!D1704</f>
        <v>Newcastle upon Tyne</v>
      </c>
      <c r="N1704" s="9" t="str">
        <f>AgencyPickList!E1704</f>
        <v>N</v>
      </c>
      <c r="O1704" s="9" t="str">
        <f t="shared" si="26"/>
        <v>N0934 : Oaktrees (The Cyrenians)</v>
      </c>
    </row>
    <row r="1705" spans="2:15" x14ac:dyDescent="0.35">
      <c r="B1705" s="10" t="e">
        <v>#N/A</v>
      </c>
      <c r="G1705"/>
      <c r="J1705" s="9" t="str">
        <f>AgencyPickList!A1705</f>
        <v>N0977</v>
      </c>
      <c r="K1705" s="9" t="str">
        <f>AgencyPickList!B1705</f>
        <v>Northumberland Recovery Partnership</v>
      </c>
      <c r="L1705" s="9" t="str">
        <f>AgencyPickList!C1705</f>
        <v>A07B</v>
      </c>
      <c r="M1705" s="9" t="str">
        <f>AgencyPickList!D1705</f>
        <v>Newcastle upon Tyne</v>
      </c>
      <c r="N1705" s="9" t="str">
        <f>AgencyPickList!E1705</f>
        <v>N</v>
      </c>
      <c r="O1705" s="9" t="str">
        <f t="shared" si="26"/>
        <v>N0977 : Northumberland Recovery Partnership</v>
      </c>
    </row>
    <row r="1706" spans="2:15" x14ac:dyDescent="0.35">
      <c r="B1706" s="10" t="e">
        <v>#N/A</v>
      </c>
      <c r="G1706"/>
      <c r="J1706" s="9" t="str">
        <f>AgencyPickList!A1706</f>
        <v>N0985</v>
      </c>
      <c r="K1706" s="9" t="str">
        <f>AgencyPickList!B1706</f>
        <v>North Tyneside Recovery Partnership</v>
      </c>
      <c r="L1706" s="9" t="str">
        <f>AgencyPickList!C1706</f>
        <v>A07B</v>
      </c>
      <c r="M1706" s="9" t="str">
        <f>AgencyPickList!D1706</f>
        <v>Newcastle upon Tyne</v>
      </c>
      <c r="N1706" s="9" t="str">
        <f>AgencyPickList!E1706</f>
        <v>N</v>
      </c>
      <c r="O1706" s="9" t="str">
        <f t="shared" si="26"/>
        <v>N0985 : North Tyneside Recovery Partnership</v>
      </c>
    </row>
    <row r="1707" spans="2:15" x14ac:dyDescent="0.35">
      <c r="B1707" s="10" t="e">
        <v>#N/A</v>
      </c>
      <c r="G1707"/>
      <c r="J1707" s="9" t="str">
        <f>AgencyPickList!A1707</f>
        <v>N0988</v>
      </c>
      <c r="K1707" s="9" t="str">
        <f>AgencyPickList!B1707</f>
        <v>CGL Gateshead Recovery Partnership</v>
      </c>
      <c r="L1707" s="9" t="str">
        <f>AgencyPickList!C1707</f>
        <v>A07B</v>
      </c>
      <c r="M1707" s="9" t="str">
        <f>AgencyPickList!D1707</f>
        <v>Newcastle upon Tyne</v>
      </c>
      <c r="N1707" s="9" t="str">
        <f>AgencyPickList!E1707</f>
        <v>N</v>
      </c>
      <c r="O1707" s="9" t="str">
        <f t="shared" si="26"/>
        <v>N0988 : CGL Gateshead Recovery Partnership</v>
      </c>
    </row>
    <row r="1708" spans="2:15" x14ac:dyDescent="0.35">
      <c r="B1708" s="10" t="e">
        <v>#N/A</v>
      </c>
      <c r="G1708"/>
      <c r="J1708" s="9" t="str">
        <f>AgencyPickList!A1708</f>
        <v>N1005</v>
      </c>
      <c r="K1708" s="9" t="str">
        <f>AgencyPickList!B1708</f>
        <v>Sunderland Integrated Substance Misuse Service</v>
      </c>
      <c r="L1708" s="9" t="str">
        <f>AgencyPickList!C1708</f>
        <v>A07B</v>
      </c>
      <c r="M1708" s="9" t="str">
        <f>AgencyPickList!D1708</f>
        <v>Newcastle upon Tyne</v>
      </c>
      <c r="N1708" s="9" t="str">
        <f>AgencyPickList!E1708</f>
        <v>N</v>
      </c>
      <c r="O1708" s="9" t="str">
        <f t="shared" si="26"/>
        <v>N1005 : Sunderland Integrated Substance Misuse Service</v>
      </c>
    </row>
    <row r="1709" spans="2:15" x14ac:dyDescent="0.35">
      <c r="B1709" s="10" t="e">
        <v>#N/A</v>
      </c>
      <c r="G1709"/>
      <c r="J1709" s="9" t="str">
        <f>AgencyPickList!A1709</f>
        <v>N1010</v>
      </c>
      <c r="K1709" s="9" t="str">
        <f>AgencyPickList!B1709</f>
        <v>County Durham Drug and Alcohol Adult Recovery Service</v>
      </c>
      <c r="L1709" s="9" t="str">
        <f>AgencyPickList!C1709</f>
        <v>A07B</v>
      </c>
      <c r="M1709" s="9" t="str">
        <f>AgencyPickList!D1709</f>
        <v>Newcastle upon Tyne</v>
      </c>
      <c r="N1709" s="9" t="str">
        <f>AgencyPickList!E1709</f>
        <v>N</v>
      </c>
      <c r="O1709" s="9" t="str">
        <f t="shared" si="26"/>
        <v>N1010 : County Durham Drug and Alcohol Adult Recovery Service</v>
      </c>
    </row>
    <row r="1710" spans="2:15" x14ac:dyDescent="0.35">
      <c r="B1710" s="10" t="e">
        <v>#N/A</v>
      </c>
      <c r="G1710"/>
      <c r="J1710" s="9" t="str">
        <f>AgencyPickList!A1710</f>
        <v>N1014</v>
      </c>
      <c r="K1710" s="9" t="str">
        <f>AgencyPickList!B1710</f>
        <v>South Tyneside Substance Misuse Service (Humankind)</v>
      </c>
      <c r="L1710" s="9" t="str">
        <f>AgencyPickList!C1710</f>
        <v>A07B</v>
      </c>
      <c r="M1710" s="9" t="str">
        <f>AgencyPickList!D1710</f>
        <v>Newcastle upon Tyne</v>
      </c>
      <c r="N1710" s="9" t="str">
        <f>AgencyPickList!E1710</f>
        <v>N</v>
      </c>
      <c r="O1710" s="9" t="str">
        <f t="shared" si="26"/>
        <v>N1014 : South Tyneside Substance Misuse Service (Humankind)</v>
      </c>
    </row>
    <row r="1711" spans="2:15" x14ac:dyDescent="0.35">
      <c r="B1711" s="10" t="e">
        <v>#N/A</v>
      </c>
      <c r="G1711"/>
      <c r="J1711" s="9" t="str">
        <f>AgencyPickList!A1711</f>
        <v>N1016</v>
      </c>
      <c r="K1711" s="9" t="str">
        <f>AgencyPickList!B1711</f>
        <v>Newcastle Treatment and Recovery - Adult</v>
      </c>
      <c r="L1711" s="9" t="str">
        <f>AgencyPickList!C1711</f>
        <v>A07B</v>
      </c>
      <c r="M1711" s="9" t="str">
        <f>AgencyPickList!D1711</f>
        <v>Newcastle upon Tyne</v>
      </c>
      <c r="N1711" s="9" t="str">
        <f>AgencyPickList!E1711</f>
        <v>N</v>
      </c>
      <c r="O1711" s="9" t="str">
        <f t="shared" si="26"/>
        <v>N1016 : Newcastle Treatment and Recovery - Adult</v>
      </c>
    </row>
    <row r="1712" spans="2:15" x14ac:dyDescent="0.35">
      <c r="B1712" s="10" t="e">
        <v>#N/A</v>
      </c>
      <c r="G1712"/>
      <c r="J1712" s="9" t="str">
        <f>AgencyPickList!A1712</f>
        <v>N1017</v>
      </c>
      <c r="K1712" s="9" t="str">
        <f>AgencyPickList!B1712</f>
        <v>Newcastle Treatment and Recovery - YP</v>
      </c>
      <c r="L1712" s="9" t="str">
        <f>AgencyPickList!C1712</f>
        <v>A07B</v>
      </c>
      <c r="M1712" s="9" t="str">
        <f>AgencyPickList!D1712</f>
        <v>Newcastle upon Tyne</v>
      </c>
      <c r="N1712" s="9" t="str">
        <f>AgencyPickList!E1712</f>
        <v>N</v>
      </c>
      <c r="O1712" s="9" t="str">
        <f t="shared" si="26"/>
        <v>N1017 : Newcastle Treatment and Recovery - YP</v>
      </c>
    </row>
    <row r="1713" spans="2:15" x14ac:dyDescent="0.35">
      <c r="B1713" s="10" t="e">
        <v>#N/A</v>
      </c>
      <c r="G1713"/>
      <c r="J1713" s="9" t="str">
        <f>AgencyPickList!A1713</f>
        <v>N1018</v>
      </c>
      <c r="K1713" s="9" t="str">
        <f>AgencyPickList!B1713</f>
        <v>Newcastle Treatment and Recovery - Shared Care</v>
      </c>
      <c r="L1713" s="9" t="str">
        <f>AgencyPickList!C1713</f>
        <v>A07B</v>
      </c>
      <c r="M1713" s="9" t="str">
        <f>AgencyPickList!D1713</f>
        <v>Newcastle upon Tyne</v>
      </c>
      <c r="N1713" s="9" t="str">
        <f>AgencyPickList!E1713</f>
        <v>N</v>
      </c>
      <c r="O1713" s="9" t="str">
        <f t="shared" si="26"/>
        <v>N1018 : Newcastle Treatment and Recovery - Shared Care</v>
      </c>
    </row>
    <row r="1714" spans="2:15" x14ac:dyDescent="0.35">
      <c r="B1714" s="10" t="e">
        <v>#N/A</v>
      </c>
      <c r="G1714"/>
      <c r="J1714" s="9" t="str">
        <f>AgencyPickList!A1714</f>
        <v>N1019</v>
      </c>
      <c r="K1714" s="9" t="str">
        <f>AgencyPickList!B1714</f>
        <v>Newcastle Treatment and Recovery - DRR</v>
      </c>
      <c r="L1714" s="9" t="str">
        <f>AgencyPickList!C1714</f>
        <v>A07B</v>
      </c>
      <c r="M1714" s="9" t="str">
        <f>AgencyPickList!D1714</f>
        <v>Newcastle upon Tyne</v>
      </c>
      <c r="N1714" s="9" t="str">
        <f>AgencyPickList!E1714</f>
        <v>N</v>
      </c>
      <c r="O1714" s="9" t="str">
        <f t="shared" si="26"/>
        <v>N1019 : Newcastle Treatment and Recovery - DRR</v>
      </c>
    </row>
    <row r="1715" spans="2:15" x14ac:dyDescent="0.35">
      <c r="B1715" s="10" t="e">
        <v>#N/A</v>
      </c>
      <c r="G1715"/>
      <c r="J1715" s="9" t="str">
        <f>AgencyPickList!A1715</f>
        <v>N1028</v>
      </c>
      <c r="K1715" s="9" t="str">
        <f>AgencyPickList!B1715</f>
        <v>CGL Wear Recovery Sunderland</v>
      </c>
      <c r="L1715" s="9" t="str">
        <f>AgencyPickList!C1715</f>
        <v>A07B</v>
      </c>
      <c r="M1715" s="9" t="str">
        <f>AgencyPickList!D1715</f>
        <v>Newcastle upon Tyne</v>
      </c>
      <c r="N1715" s="9" t="str">
        <f>AgencyPickList!E1715</f>
        <v>N</v>
      </c>
      <c r="O1715" s="9" t="str">
        <f t="shared" si="26"/>
        <v>N1028 : CGL Wear Recovery Sunderland</v>
      </c>
    </row>
    <row r="1716" spans="2:15" x14ac:dyDescent="0.35">
      <c r="B1716" s="10" t="e">
        <v>#N/A</v>
      </c>
      <c r="G1716"/>
      <c r="J1716" s="9" t="str">
        <f>AgencyPickList!A1716</f>
        <v>P1076</v>
      </c>
      <c r="K1716" s="9" t="str">
        <f>AgencyPickList!B1716</f>
        <v>Oxfordshire Roads to Recovery</v>
      </c>
      <c r="L1716" s="9" t="str">
        <f>AgencyPickList!C1716</f>
        <v>A07B</v>
      </c>
      <c r="M1716" s="9" t="str">
        <f>AgencyPickList!D1716</f>
        <v>Newcastle upon Tyne</v>
      </c>
      <c r="N1716" s="9" t="str">
        <f>AgencyPickList!E1716</f>
        <v>P</v>
      </c>
      <c r="O1716" s="9" t="str">
        <f t="shared" si="26"/>
        <v>P1076 : Oxfordshire Roads to Recovery</v>
      </c>
    </row>
    <row r="1717" spans="2:15" x14ac:dyDescent="0.35">
      <c r="B1717" s="10" t="e">
        <v>#N/A</v>
      </c>
      <c r="G1717"/>
      <c r="J1717" s="9" t="str">
        <f>AgencyPickList!A1717</f>
        <v>R0512</v>
      </c>
      <c r="K1717" s="9" t="str">
        <f>AgencyPickList!B1717</f>
        <v>Humankind Staffordshire</v>
      </c>
      <c r="L1717" s="9" t="str">
        <f>AgencyPickList!C1717</f>
        <v>A07B</v>
      </c>
      <c r="M1717" s="9" t="str">
        <f>AgencyPickList!D1717</f>
        <v>Newcastle upon Tyne</v>
      </c>
      <c r="N1717" s="9" t="str">
        <f>AgencyPickList!E1717</f>
        <v>R</v>
      </c>
      <c r="O1717" s="9" t="str">
        <f t="shared" si="26"/>
        <v>R0512 : Humankind Staffordshire</v>
      </c>
    </row>
    <row r="1718" spans="2:15" x14ac:dyDescent="0.35">
      <c r="B1718" s="10" t="e">
        <v>#N/A</v>
      </c>
      <c r="G1718"/>
      <c r="J1718" s="9" t="str">
        <f>AgencyPickList!A1718</f>
        <v>U0514</v>
      </c>
      <c r="K1718" s="9" t="str">
        <f>AgencyPickList!B1718</f>
        <v>Phoenix Futures Sheffield Adult Service</v>
      </c>
      <c r="L1718" s="9" t="str">
        <f>AgencyPickList!C1718</f>
        <v>A07B</v>
      </c>
      <c r="M1718" s="9" t="str">
        <f>AgencyPickList!D1718</f>
        <v>Newcastle upon Tyne</v>
      </c>
      <c r="N1718" s="9" t="str">
        <f>AgencyPickList!E1718</f>
        <v>U</v>
      </c>
      <c r="O1718" s="9" t="str">
        <f t="shared" si="26"/>
        <v>U0514 : Phoenix Futures Sheffield Adult Service</v>
      </c>
    </row>
    <row r="1719" spans="2:15" x14ac:dyDescent="0.35">
      <c r="B1719" s="10" t="e">
        <v>#N/A</v>
      </c>
      <c r="G1719"/>
      <c r="J1719" s="9" t="str">
        <f>AgencyPickList!A1719</f>
        <v>L0986</v>
      </c>
      <c r="K1719" s="9" t="str">
        <f>AgencyPickList!B1719</f>
        <v>CGL Newham YP</v>
      </c>
      <c r="L1719" s="9" t="str">
        <f>AgencyPickList!C1719</f>
        <v>H25B</v>
      </c>
      <c r="M1719" s="9" t="str">
        <f>AgencyPickList!D1719</f>
        <v>Newham</v>
      </c>
      <c r="N1719" s="9" t="str">
        <f>AgencyPickList!E1719</f>
        <v>L</v>
      </c>
      <c r="O1719" s="9" t="str">
        <f t="shared" si="26"/>
        <v>L0986 : CGL Newham YP</v>
      </c>
    </row>
    <row r="1720" spans="2:15" x14ac:dyDescent="0.35">
      <c r="B1720" s="10" t="e">
        <v>#N/A</v>
      </c>
      <c r="G1720"/>
      <c r="J1720" s="9" t="str">
        <f>AgencyPickList!A1720</f>
        <v>L1247</v>
      </c>
      <c r="K1720" s="9" t="str">
        <f>AgencyPickList!B1720</f>
        <v>Haringey Specialist Drug Treatment Service</v>
      </c>
      <c r="L1720" s="9" t="str">
        <f>AgencyPickList!C1720</f>
        <v>H25B</v>
      </c>
      <c r="M1720" s="9" t="str">
        <f>AgencyPickList!D1720</f>
        <v>Newham</v>
      </c>
      <c r="N1720" s="9" t="str">
        <f>AgencyPickList!E1720</f>
        <v>L</v>
      </c>
      <c r="O1720" s="9" t="str">
        <f t="shared" si="26"/>
        <v>L1247 : Haringey Specialist Drug Treatment Service</v>
      </c>
    </row>
    <row r="1721" spans="2:15" x14ac:dyDescent="0.35">
      <c r="B1721" s="10" t="e">
        <v>#N/A</v>
      </c>
      <c r="G1721"/>
      <c r="J1721" s="9" t="str">
        <f>AgencyPickList!A1721</f>
        <v>L1254</v>
      </c>
      <c r="K1721" s="9" t="str">
        <f>AgencyPickList!B1721</f>
        <v>CGL Newham RISE</v>
      </c>
      <c r="L1721" s="9" t="str">
        <f>AgencyPickList!C1721</f>
        <v>H25B</v>
      </c>
      <c r="M1721" s="9" t="str">
        <f>AgencyPickList!D1721</f>
        <v>Newham</v>
      </c>
      <c r="N1721" s="9" t="str">
        <f>AgencyPickList!E1721</f>
        <v>L</v>
      </c>
      <c r="O1721" s="9" t="str">
        <f t="shared" si="26"/>
        <v>L1254 : CGL Newham RISE</v>
      </c>
    </row>
    <row r="1722" spans="2:15" x14ac:dyDescent="0.35">
      <c r="B1722" s="10" t="e">
        <v>#N/A</v>
      </c>
      <c r="G1722"/>
      <c r="J1722" s="9" t="str">
        <f>AgencyPickList!A1722</f>
        <v>L1303</v>
      </c>
      <c r="K1722" s="9" t="str">
        <f>AgencyPickList!B1722</f>
        <v>City and Hackney Recovery Service</v>
      </c>
      <c r="L1722" s="9" t="str">
        <f>AgencyPickList!C1722</f>
        <v>H25B</v>
      </c>
      <c r="M1722" s="9" t="str">
        <f>AgencyPickList!D1722</f>
        <v>Newham</v>
      </c>
      <c r="N1722" s="9" t="str">
        <f>AgencyPickList!E1722</f>
        <v>L</v>
      </c>
      <c r="O1722" s="9" t="str">
        <f t="shared" si="26"/>
        <v>L1303 : City and Hackney Recovery Service</v>
      </c>
    </row>
    <row r="1723" spans="2:15" x14ac:dyDescent="0.35">
      <c r="B1723" s="10" t="e">
        <v>#N/A</v>
      </c>
      <c r="G1723"/>
      <c r="J1723" s="9" t="str">
        <f>AgencyPickList!A1723</f>
        <v>L1308</v>
      </c>
      <c r="K1723" s="9" t="str">
        <f>AgencyPickList!B1723</f>
        <v>Guy's and St Thomas' NHS Foundation Trust Inpatient Detox Unit</v>
      </c>
      <c r="L1723" s="9" t="str">
        <f>AgencyPickList!C1723</f>
        <v>H25B</v>
      </c>
      <c r="M1723" s="9" t="str">
        <f>AgencyPickList!D1723</f>
        <v>Newham</v>
      </c>
      <c r="N1723" s="9" t="str">
        <f>AgencyPickList!E1723</f>
        <v>L</v>
      </c>
      <c r="O1723" s="9" t="str">
        <f t="shared" si="26"/>
        <v>L1308 : Guy's and St Thomas' NHS Foundation Trust Inpatient Detox Unit</v>
      </c>
    </row>
    <row r="1724" spans="2:15" x14ac:dyDescent="0.35">
      <c r="B1724" s="10" t="e">
        <v>#N/A</v>
      </c>
      <c r="G1724"/>
      <c r="J1724" s="9" t="str">
        <f>AgencyPickList!A1724</f>
        <v>L1312</v>
      </c>
      <c r="K1724" s="9" t="str">
        <f>AgencyPickList!B1724</f>
        <v>Guy's and St Thomas' NHS Foundation Trust Non-rough sleeping Addictions Clinical Care Suite</v>
      </c>
      <c r="L1724" s="9" t="str">
        <f>AgencyPickList!C1724</f>
        <v>H25B</v>
      </c>
      <c r="M1724" s="9" t="str">
        <f>AgencyPickList!D1724</f>
        <v>Newham</v>
      </c>
      <c r="N1724" s="9" t="str">
        <f>AgencyPickList!E1724</f>
        <v>L</v>
      </c>
      <c r="O1724" s="9" t="str">
        <f t="shared" si="26"/>
        <v>L1312 : Guy's and St Thomas' NHS Foundation Trust Non-rough sleeping Addictions Clinical Care Suite</v>
      </c>
    </row>
    <row r="1725" spans="2:15" x14ac:dyDescent="0.35">
      <c r="B1725" s="10" t="e">
        <v>#N/A</v>
      </c>
      <c r="G1725"/>
      <c r="J1725" s="9" t="str">
        <f>AgencyPickList!A1725</f>
        <v>P0611</v>
      </c>
      <c r="K1725" s="9" t="str">
        <f>AgencyPickList!B1725</f>
        <v>Bridge House</v>
      </c>
      <c r="L1725" s="9" t="str">
        <f>AgencyPickList!C1725</f>
        <v>H25B</v>
      </c>
      <c r="M1725" s="9" t="str">
        <f>AgencyPickList!D1725</f>
        <v>Newham</v>
      </c>
      <c r="N1725" s="9" t="str">
        <f>AgencyPickList!E1725</f>
        <v>P</v>
      </c>
      <c r="O1725" s="9" t="str">
        <f t="shared" si="26"/>
        <v>P0611 : Bridge House</v>
      </c>
    </row>
    <row r="1726" spans="2:15" x14ac:dyDescent="0.35">
      <c r="B1726" s="10" t="e">
        <v>#N/A</v>
      </c>
      <c r="G1726"/>
      <c r="J1726" s="9" t="str">
        <f>AgencyPickList!A1726</f>
        <v>P0835</v>
      </c>
      <c r="K1726" s="9" t="str">
        <f>AgencyPickList!B1726</f>
        <v>Kenward Residential</v>
      </c>
      <c r="L1726" s="9" t="str">
        <f>AgencyPickList!C1726</f>
        <v>H25B</v>
      </c>
      <c r="M1726" s="9" t="str">
        <f>AgencyPickList!D1726</f>
        <v>Newham</v>
      </c>
      <c r="N1726" s="9" t="str">
        <f>AgencyPickList!E1726</f>
        <v>P</v>
      </c>
      <c r="O1726" s="9" t="str">
        <f t="shared" si="26"/>
        <v>P0835 : Kenward Residential</v>
      </c>
    </row>
    <row r="1727" spans="2:15" x14ac:dyDescent="0.35">
      <c r="B1727" s="10" t="e">
        <v>#N/A</v>
      </c>
      <c r="G1727"/>
      <c r="J1727" s="9" t="str">
        <f>AgencyPickList!A1727</f>
        <v>P1126</v>
      </c>
      <c r="K1727" s="9" t="str">
        <f>AgencyPickList!B1727</f>
        <v>Phoenix Futures Ophelia House</v>
      </c>
      <c r="L1727" s="9" t="str">
        <f>AgencyPickList!C1727</f>
        <v>H25B</v>
      </c>
      <c r="M1727" s="9" t="str">
        <f>AgencyPickList!D1727</f>
        <v>Newham</v>
      </c>
      <c r="N1727" s="9" t="str">
        <f>AgencyPickList!E1727</f>
        <v>P</v>
      </c>
      <c r="O1727" s="9" t="str">
        <f t="shared" si="26"/>
        <v>P1126 : Phoenix Futures Ophelia House</v>
      </c>
    </row>
    <row r="1728" spans="2:15" x14ac:dyDescent="0.35">
      <c r="B1728" s="10" t="e">
        <v>#N/A</v>
      </c>
      <c r="G1728"/>
      <c r="J1728" s="9" t="str">
        <f>AgencyPickList!A1728</f>
        <v>Q1426</v>
      </c>
      <c r="K1728" s="9" t="str">
        <f>AgencyPickList!B1728</f>
        <v>Essex STARS (Mid)</v>
      </c>
      <c r="L1728" s="9" t="str">
        <f>AgencyPickList!C1728</f>
        <v>H25B</v>
      </c>
      <c r="M1728" s="9" t="str">
        <f>AgencyPickList!D1728</f>
        <v>Newham</v>
      </c>
      <c r="N1728" s="9" t="str">
        <f>AgencyPickList!E1728</f>
        <v>Q</v>
      </c>
      <c r="O1728" s="9" t="str">
        <f t="shared" si="26"/>
        <v>Q1426 : Essex STARS (Mid)</v>
      </c>
    </row>
    <row r="1729" spans="2:15" x14ac:dyDescent="0.35">
      <c r="B1729" s="10" t="e">
        <v>#N/A</v>
      </c>
      <c r="G1729"/>
      <c r="J1729" s="9" t="str">
        <f>AgencyPickList!A1729</f>
        <v>Q1647</v>
      </c>
      <c r="K1729" s="9" t="str">
        <f>AgencyPickList!B1729</f>
        <v>Via - Passmores House</v>
      </c>
      <c r="L1729" s="9" t="str">
        <f>AgencyPickList!C1729</f>
        <v>H25B</v>
      </c>
      <c r="M1729" s="9" t="str">
        <f>AgencyPickList!D1729</f>
        <v>Newham</v>
      </c>
      <c r="N1729" s="9" t="str">
        <f>AgencyPickList!E1729</f>
        <v>Q</v>
      </c>
      <c r="O1729" s="9" t="str">
        <f t="shared" si="26"/>
        <v>Q1647 : Via - Passmores House</v>
      </c>
    </row>
    <row r="1730" spans="2:15" x14ac:dyDescent="0.35">
      <c r="B1730" s="10" t="e">
        <v>#N/A</v>
      </c>
      <c r="G1730"/>
      <c r="J1730" s="9" t="str">
        <f>AgencyPickList!A1730</f>
        <v>Q1659</v>
      </c>
      <c r="K1730" s="9" t="str">
        <f>AgencyPickList!B1730</f>
        <v>Open Road Chelmsford</v>
      </c>
      <c r="L1730" s="9" t="str">
        <f>AgencyPickList!C1730</f>
        <v>H25B</v>
      </c>
      <c r="M1730" s="9" t="str">
        <f>AgencyPickList!D1730</f>
        <v>Newham</v>
      </c>
      <c r="N1730" s="9" t="str">
        <f>AgencyPickList!E1730</f>
        <v>Q</v>
      </c>
      <c r="O1730" s="9" t="str">
        <f t="shared" si="26"/>
        <v>Q1659 : Open Road Chelmsford</v>
      </c>
    </row>
    <row r="1731" spans="2:15" x14ac:dyDescent="0.35">
      <c r="B1731" s="10" t="e">
        <v>#N/A</v>
      </c>
      <c r="G1731"/>
      <c r="J1731" s="9" t="str">
        <f>AgencyPickList!A1731</f>
        <v>Q1734</v>
      </c>
      <c r="K1731" s="9" t="str">
        <f>AgencyPickList!B1731</f>
        <v>Suffolk Recovery Service - Ipswich</v>
      </c>
      <c r="L1731" s="9" t="str">
        <f>AgencyPickList!C1731</f>
        <v>H25B</v>
      </c>
      <c r="M1731" s="9" t="str">
        <f>AgencyPickList!D1731</f>
        <v>Newham</v>
      </c>
      <c r="N1731" s="9" t="str">
        <f>AgencyPickList!E1731</f>
        <v>Q</v>
      </c>
      <c r="O1731" s="9" t="str">
        <f t="shared" ref="O1731:O1794" si="27">IF(AND(J1731&lt;&gt;"",J1731&lt;&gt;0),J1731&amp;" : "&amp;K1731,"")</f>
        <v>Q1734 : Suffolk Recovery Service - Ipswich</v>
      </c>
    </row>
    <row r="1732" spans="2:15" x14ac:dyDescent="0.35">
      <c r="B1732" s="10" t="e">
        <v>#N/A</v>
      </c>
      <c r="G1732"/>
      <c r="J1732" s="9" t="str">
        <f>AgencyPickList!A1732</f>
        <v>Q1747</v>
      </c>
      <c r="K1732" s="9" t="str">
        <f>AgencyPickList!B1732</f>
        <v>Inclusion Visions</v>
      </c>
      <c r="L1732" s="9" t="str">
        <f>AgencyPickList!C1732</f>
        <v>H25B</v>
      </c>
      <c r="M1732" s="9" t="str">
        <f>AgencyPickList!D1732</f>
        <v>Newham</v>
      </c>
      <c r="N1732" s="9" t="str">
        <f>AgencyPickList!E1732</f>
        <v>Q</v>
      </c>
      <c r="O1732" s="9" t="str">
        <f t="shared" si="27"/>
        <v>Q1747 : Inclusion Visions</v>
      </c>
    </row>
    <row r="1733" spans="2:15" x14ac:dyDescent="0.35">
      <c r="B1733" s="10" t="e">
        <v>#N/A</v>
      </c>
      <c r="G1733"/>
      <c r="J1733" s="9" t="str">
        <f>AgencyPickList!A1733</f>
        <v>SD303</v>
      </c>
      <c r="K1733" s="9" t="str">
        <f>AgencyPickList!B1733</f>
        <v>BOSENCE FARM COMMUNITY LTD</v>
      </c>
      <c r="L1733" s="9" t="str">
        <f>AgencyPickList!C1733</f>
        <v>H25B</v>
      </c>
      <c r="M1733" s="9" t="str">
        <f>AgencyPickList!D1733</f>
        <v>Newham</v>
      </c>
      <c r="N1733" s="9" t="str">
        <f>AgencyPickList!E1733</f>
        <v>S</v>
      </c>
      <c r="O1733" s="9" t="str">
        <f t="shared" si="27"/>
        <v>SD303 : BOSENCE FARM COMMUNITY LTD</v>
      </c>
    </row>
    <row r="1734" spans="2:15" x14ac:dyDescent="0.35">
      <c r="B1734" s="10" t="e">
        <v>#N/A</v>
      </c>
      <c r="G1734"/>
      <c r="J1734" s="9" t="str">
        <f>AgencyPickList!A1734</f>
        <v>SG309</v>
      </c>
      <c r="K1734" s="9" t="str">
        <f>AgencyPickList!B1734</f>
        <v>THE NELSON TRUST</v>
      </c>
      <c r="L1734" s="9" t="str">
        <f>AgencyPickList!C1734</f>
        <v>H25B</v>
      </c>
      <c r="M1734" s="9" t="str">
        <f>AgencyPickList!D1734</f>
        <v>Newham</v>
      </c>
      <c r="N1734" s="9" t="str">
        <f>AgencyPickList!E1734</f>
        <v>S</v>
      </c>
      <c r="O1734" s="9" t="str">
        <f t="shared" si="27"/>
        <v>SG309 : THE NELSON TRUST</v>
      </c>
    </row>
    <row r="1735" spans="2:15" x14ac:dyDescent="0.35">
      <c r="B1735" s="10" t="e">
        <v>#N/A</v>
      </c>
      <c r="G1735"/>
      <c r="J1735" s="9" t="str">
        <f>AgencyPickList!A1735</f>
        <v>T1214</v>
      </c>
      <c r="K1735" s="9" t="str">
        <f>AgencyPickList!B1735</f>
        <v>The Level</v>
      </c>
      <c r="L1735" s="9" t="str">
        <f>AgencyPickList!C1735</f>
        <v>H25B</v>
      </c>
      <c r="M1735" s="9" t="str">
        <f>AgencyPickList!D1735</f>
        <v>Newham</v>
      </c>
      <c r="N1735" s="9" t="str">
        <f>AgencyPickList!E1735</f>
        <v>T</v>
      </c>
      <c r="O1735" s="9" t="str">
        <f t="shared" si="27"/>
        <v>T1214 : The Level</v>
      </c>
    </row>
    <row r="1736" spans="2:15" x14ac:dyDescent="0.35">
      <c r="B1736" s="10" t="e">
        <v>#N/A</v>
      </c>
      <c r="G1736"/>
      <c r="J1736" s="9" t="str">
        <f>AgencyPickList!A1736</f>
        <v>T1224</v>
      </c>
      <c r="K1736" s="9" t="str">
        <f>AgencyPickList!B1736</f>
        <v>New Oakwood Lodge - Derby Rehab (Phoenix Futures)</v>
      </c>
      <c r="L1736" s="9" t="str">
        <f>AgencyPickList!C1736</f>
        <v>H25B</v>
      </c>
      <c r="M1736" s="9" t="str">
        <f>AgencyPickList!D1736</f>
        <v>Newham</v>
      </c>
      <c r="N1736" s="9" t="str">
        <f>AgencyPickList!E1736</f>
        <v>T</v>
      </c>
      <c r="O1736" s="9" t="str">
        <f t="shared" si="27"/>
        <v>T1224 : New Oakwood Lodge - Derby Rehab (Phoenix Futures)</v>
      </c>
    </row>
    <row r="1737" spans="2:15" x14ac:dyDescent="0.35">
      <c r="B1737" s="10" t="e">
        <v>#N/A</v>
      </c>
      <c r="G1737"/>
      <c r="J1737" s="9" t="str">
        <f>AgencyPickList!A1737</f>
        <v>U0321</v>
      </c>
      <c r="K1737" s="9" t="str">
        <f>AgencyPickList!B1737</f>
        <v>Forward Trust The Bridges Hull</v>
      </c>
      <c r="L1737" s="9" t="str">
        <f>AgencyPickList!C1737</f>
        <v>H25B</v>
      </c>
      <c r="M1737" s="9" t="str">
        <f>AgencyPickList!D1737</f>
        <v>Newham</v>
      </c>
      <c r="N1737" s="9" t="str">
        <f>AgencyPickList!E1737</f>
        <v>U</v>
      </c>
      <c r="O1737" s="9" t="str">
        <f t="shared" si="27"/>
        <v>U0321 : Forward Trust The Bridges Hull</v>
      </c>
    </row>
    <row r="1738" spans="2:15" x14ac:dyDescent="0.35">
      <c r="B1738" s="10" t="e">
        <v>#N/A</v>
      </c>
      <c r="G1738"/>
      <c r="J1738" s="9" t="str">
        <f>AgencyPickList!A1738</f>
        <v>U0509</v>
      </c>
      <c r="K1738" s="9" t="str">
        <f>AgencyPickList!B1738</f>
        <v>Doncaster Drugs Service - CDT</v>
      </c>
      <c r="L1738" s="9" t="str">
        <f>AgencyPickList!C1738</f>
        <v>H25B</v>
      </c>
      <c r="M1738" s="9" t="str">
        <f>AgencyPickList!D1738</f>
        <v>Newham</v>
      </c>
      <c r="N1738" s="9" t="str">
        <f>AgencyPickList!E1738</f>
        <v>U</v>
      </c>
      <c r="O1738" s="9" t="str">
        <f t="shared" si="27"/>
        <v>U0509 : Doncaster Drugs Service - CDT</v>
      </c>
    </row>
    <row r="1739" spans="2:15" x14ac:dyDescent="0.35">
      <c r="B1739" s="10" t="e">
        <v>#N/A</v>
      </c>
      <c r="G1739"/>
      <c r="J1739" s="9" t="str">
        <f>AgencyPickList!A1739</f>
        <v>M0352</v>
      </c>
      <c r="K1739" s="9" t="str">
        <f>AgencyPickList!B1739</f>
        <v>Acquiesce</v>
      </c>
      <c r="L1739" s="9" t="str">
        <f>AgencyPickList!C1739</f>
        <v>G09B</v>
      </c>
      <c r="M1739" s="9" t="str">
        <f>AgencyPickList!D1739</f>
        <v>Norfolk</v>
      </c>
      <c r="N1739" s="9" t="str">
        <f>AgencyPickList!E1739</f>
        <v>W</v>
      </c>
      <c r="O1739" s="9" t="str">
        <f t="shared" si="27"/>
        <v>M0352 : Acquiesce</v>
      </c>
    </row>
    <row r="1740" spans="2:15" x14ac:dyDescent="0.35">
      <c r="B1740" s="10" t="e">
        <v>#N/A</v>
      </c>
      <c r="G1740"/>
      <c r="J1740" s="9" t="str">
        <f>AgencyPickList!A1740</f>
        <v>M0375</v>
      </c>
      <c r="K1740" s="9" t="str">
        <f>AgencyPickList!B1740</f>
        <v>Cumbria Addictions Service (Humankind)</v>
      </c>
      <c r="L1740" s="9" t="str">
        <f>AgencyPickList!C1740</f>
        <v>G09B</v>
      </c>
      <c r="M1740" s="9" t="str">
        <f>AgencyPickList!D1740</f>
        <v>Norfolk</v>
      </c>
      <c r="N1740" s="9" t="str">
        <f>AgencyPickList!E1740</f>
        <v>W</v>
      </c>
      <c r="O1740" s="9" t="str">
        <f t="shared" si="27"/>
        <v>M0375 : Cumbria Addictions Service (Humankind)</v>
      </c>
    </row>
    <row r="1741" spans="2:15" x14ac:dyDescent="0.35">
      <c r="B1741" s="10" t="e">
        <v>#N/A</v>
      </c>
      <c r="G1741"/>
      <c r="J1741" s="9" t="str">
        <f>AgencyPickList!A1741</f>
        <v>P1090</v>
      </c>
      <c r="K1741" s="9" t="str">
        <f>AgencyPickList!B1741</f>
        <v>I-Access East Surrey</v>
      </c>
      <c r="L1741" s="9" t="str">
        <f>AgencyPickList!C1741</f>
        <v>G09B</v>
      </c>
      <c r="M1741" s="9" t="str">
        <f>AgencyPickList!D1741</f>
        <v>Norfolk</v>
      </c>
      <c r="N1741" s="9" t="str">
        <f>AgencyPickList!E1741</f>
        <v>P</v>
      </c>
      <c r="O1741" s="9" t="str">
        <f t="shared" si="27"/>
        <v>P1090 : I-Access East Surrey</v>
      </c>
    </row>
    <row r="1742" spans="2:15" x14ac:dyDescent="0.35">
      <c r="B1742" s="10" t="e">
        <v>#N/A</v>
      </c>
      <c r="G1742"/>
      <c r="J1742" s="9" t="str">
        <f>AgencyPickList!A1742</f>
        <v>Q1423</v>
      </c>
      <c r="K1742" s="9" t="str">
        <f>AgencyPickList!B1742</f>
        <v>Open Road Clacton</v>
      </c>
      <c r="L1742" s="9" t="str">
        <f>AgencyPickList!C1742</f>
        <v>G09B</v>
      </c>
      <c r="M1742" s="9" t="str">
        <f>AgencyPickList!D1742</f>
        <v>Norfolk</v>
      </c>
      <c r="N1742" s="9" t="str">
        <f>AgencyPickList!E1742</f>
        <v>Q</v>
      </c>
      <c r="O1742" s="9" t="str">
        <f t="shared" si="27"/>
        <v>Q1423 : Open Road Clacton</v>
      </c>
    </row>
    <row r="1743" spans="2:15" x14ac:dyDescent="0.35">
      <c r="B1743" s="10" t="e">
        <v>#N/A</v>
      </c>
      <c r="G1743"/>
      <c r="J1743" s="9" t="str">
        <f>AgencyPickList!A1743</f>
        <v>Q1425</v>
      </c>
      <c r="K1743" s="9" t="str">
        <f>AgencyPickList!B1743</f>
        <v>Essex STARS (North East)</v>
      </c>
      <c r="L1743" s="9" t="str">
        <f>AgencyPickList!C1743</f>
        <v>G09B</v>
      </c>
      <c r="M1743" s="9" t="str">
        <f>AgencyPickList!D1743</f>
        <v>Norfolk</v>
      </c>
      <c r="N1743" s="9" t="str">
        <f>AgencyPickList!E1743</f>
        <v>Q</v>
      </c>
      <c r="O1743" s="9" t="str">
        <f t="shared" si="27"/>
        <v>Q1425 : Essex STARS (North East)</v>
      </c>
    </row>
    <row r="1744" spans="2:15" x14ac:dyDescent="0.35">
      <c r="B1744" s="10" t="e">
        <v>#N/A</v>
      </c>
      <c r="G1744"/>
      <c r="J1744" s="9" t="str">
        <f>AgencyPickList!A1744</f>
        <v>Q1647</v>
      </c>
      <c r="K1744" s="9" t="str">
        <f>AgencyPickList!B1744</f>
        <v>Via - Passmores House</v>
      </c>
      <c r="L1744" s="9" t="str">
        <f>AgencyPickList!C1744</f>
        <v>G09B</v>
      </c>
      <c r="M1744" s="9" t="str">
        <f>AgencyPickList!D1744</f>
        <v>Norfolk</v>
      </c>
      <c r="N1744" s="9" t="str">
        <f>AgencyPickList!E1744</f>
        <v>Q</v>
      </c>
      <c r="O1744" s="9" t="str">
        <f t="shared" si="27"/>
        <v>Q1647 : Via - Passmores House</v>
      </c>
    </row>
    <row r="1745" spans="2:15" x14ac:dyDescent="0.35">
      <c r="B1745" s="10" t="e">
        <v>#N/A</v>
      </c>
      <c r="G1745"/>
      <c r="J1745" s="9" t="str">
        <f>AgencyPickList!A1745</f>
        <v>Q1652</v>
      </c>
      <c r="K1745" s="9" t="str">
        <f>AgencyPickList!B1745</f>
        <v>East Coast Recovery Limited</v>
      </c>
      <c r="L1745" s="9" t="str">
        <f>AgencyPickList!C1745</f>
        <v>G09B</v>
      </c>
      <c r="M1745" s="9" t="str">
        <f>AgencyPickList!D1745</f>
        <v>Norfolk</v>
      </c>
      <c r="N1745" s="9" t="str">
        <f>AgencyPickList!E1745</f>
        <v>Q</v>
      </c>
      <c r="O1745" s="9" t="str">
        <f t="shared" si="27"/>
        <v>Q1652 : East Coast Recovery Limited</v>
      </c>
    </row>
    <row r="1746" spans="2:15" x14ac:dyDescent="0.35">
      <c r="B1746" s="10" t="e">
        <v>#N/A</v>
      </c>
      <c r="G1746"/>
      <c r="J1746" s="9" t="str">
        <f>AgencyPickList!A1746</f>
        <v>Q1657</v>
      </c>
      <c r="K1746" s="9" t="str">
        <f>AgencyPickList!B1746</f>
        <v>The Matthew Project: UNITY</v>
      </c>
      <c r="L1746" s="9" t="str">
        <f>AgencyPickList!C1746</f>
        <v>G09B</v>
      </c>
      <c r="M1746" s="9" t="str">
        <f>AgencyPickList!D1746</f>
        <v>Norfolk</v>
      </c>
      <c r="N1746" s="9" t="str">
        <f>AgencyPickList!E1746</f>
        <v>Q</v>
      </c>
      <c r="O1746" s="9" t="str">
        <f t="shared" si="27"/>
        <v>Q1657 : The Matthew Project: UNITY</v>
      </c>
    </row>
    <row r="1747" spans="2:15" x14ac:dyDescent="0.35">
      <c r="B1747" s="10" t="e">
        <v>#N/A</v>
      </c>
      <c r="G1747"/>
      <c r="J1747" s="9" t="str">
        <f>AgencyPickList!A1747</f>
        <v>Q1733</v>
      </c>
      <c r="K1747" s="9" t="str">
        <f>AgencyPickList!B1747</f>
        <v>Suffolk Recovery Service - Bury St Edmunds</v>
      </c>
      <c r="L1747" s="9" t="str">
        <f>AgencyPickList!C1747</f>
        <v>G09B</v>
      </c>
      <c r="M1747" s="9" t="str">
        <f>AgencyPickList!D1747</f>
        <v>Norfolk</v>
      </c>
      <c r="N1747" s="9" t="str">
        <f>AgencyPickList!E1747</f>
        <v>Q</v>
      </c>
      <c r="O1747" s="9" t="str">
        <f t="shared" si="27"/>
        <v>Q1733 : Suffolk Recovery Service - Bury St Edmunds</v>
      </c>
    </row>
    <row r="1748" spans="2:15" x14ac:dyDescent="0.35">
      <c r="B1748" s="10" t="e">
        <v>#N/A</v>
      </c>
      <c r="G1748"/>
      <c r="J1748" s="9" t="str">
        <f>AgencyPickList!A1748</f>
        <v>Q1734</v>
      </c>
      <c r="K1748" s="9" t="str">
        <f>AgencyPickList!B1748</f>
        <v>Suffolk Recovery Service - Ipswich</v>
      </c>
      <c r="L1748" s="9" t="str">
        <f>AgencyPickList!C1748</f>
        <v>G09B</v>
      </c>
      <c r="M1748" s="9" t="str">
        <f>AgencyPickList!D1748</f>
        <v>Norfolk</v>
      </c>
      <c r="N1748" s="9" t="str">
        <f>AgencyPickList!E1748</f>
        <v>Q</v>
      </c>
      <c r="O1748" s="9" t="str">
        <f t="shared" si="27"/>
        <v>Q1734 : Suffolk Recovery Service - Ipswich</v>
      </c>
    </row>
    <row r="1749" spans="2:15" x14ac:dyDescent="0.35">
      <c r="B1749" s="10" t="e">
        <v>#N/A</v>
      </c>
      <c r="G1749"/>
      <c r="J1749" s="9" t="str">
        <f>AgencyPickList!A1749</f>
        <v>Q1735</v>
      </c>
      <c r="K1749" s="9" t="str">
        <f>AgencyPickList!B1749</f>
        <v>Suffolk Recovery Service - Lowestoft</v>
      </c>
      <c r="L1749" s="9" t="str">
        <f>AgencyPickList!C1749</f>
        <v>G09B</v>
      </c>
      <c r="M1749" s="9" t="str">
        <f>AgencyPickList!D1749</f>
        <v>Norfolk</v>
      </c>
      <c r="N1749" s="9" t="str">
        <f>AgencyPickList!E1749</f>
        <v>Q</v>
      </c>
      <c r="O1749" s="9" t="str">
        <f t="shared" si="27"/>
        <v>Q1735 : Suffolk Recovery Service - Lowestoft</v>
      </c>
    </row>
    <row r="1750" spans="2:15" x14ac:dyDescent="0.35">
      <c r="B1750" s="10" t="e">
        <v>#N/A</v>
      </c>
      <c r="G1750"/>
      <c r="J1750" s="9" t="str">
        <f>AgencyPickList!A1750</f>
        <v>Q1750</v>
      </c>
      <c r="K1750" s="9" t="str">
        <f>AgencyPickList!B1750</f>
        <v>CGL Norfolk Behaviour Change Service</v>
      </c>
      <c r="L1750" s="9" t="str">
        <f>AgencyPickList!C1750</f>
        <v>G09B</v>
      </c>
      <c r="M1750" s="9" t="str">
        <f>AgencyPickList!D1750</f>
        <v>Norfolk</v>
      </c>
      <c r="N1750" s="9" t="str">
        <f>AgencyPickList!E1750</f>
        <v>Q</v>
      </c>
      <c r="O1750" s="9" t="str">
        <f t="shared" si="27"/>
        <v>Q1750 : CGL Norfolk Behaviour Change Service</v>
      </c>
    </row>
    <row r="1751" spans="2:15" x14ac:dyDescent="0.35">
      <c r="B1751" s="10" t="e">
        <v>#N/A</v>
      </c>
      <c r="G1751"/>
      <c r="J1751" s="9" t="str">
        <f>AgencyPickList!A1751</f>
        <v>Q1758</v>
      </c>
      <c r="K1751" s="9" t="str">
        <f>AgencyPickList!B1751</f>
        <v>Addiction Recovery Community MK</v>
      </c>
      <c r="L1751" s="9" t="str">
        <f>AgencyPickList!C1751</f>
        <v>G09B</v>
      </c>
      <c r="M1751" s="9" t="str">
        <f>AgencyPickList!D1751</f>
        <v>Norfolk</v>
      </c>
      <c r="N1751" s="9" t="str">
        <f>AgencyPickList!E1751</f>
        <v>Q</v>
      </c>
      <c r="O1751" s="9" t="str">
        <f t="shared" si="27"/>
        <v>Q1758 : Addiction Recovery Community MK</v>
      </c>
    </row>
    <row r="1752" spans="2:15" x14ac:dyDescent="0.35">
      <c r="B1752" s="10" t="e">
        <v>#N/A</v>
      </c>
      <c r="G1752"/>
      <c r="J1752" s="9" t="str">
        <f>AgencyPickList!A1752</f>
        <v>Q1762</v>
      </c>
      <c r="K1752" s="9" t="str">
        <f>AgencyPickList!B1752</f>
        <v>Essex STaRS Inpatient Detox (Regional Consortia)</v>
      </c>
      <c r="L1752" s="9" t="str">
        <f>AgencyPickList!C1752</f>
        <v>G09B</v>
      </c>
      <c r="M1752" s="9" t="str">
        <f>AgencyPickList!D1752</f>
        <v>Norfolk</v>
      </c>
      <c r="N1752" s="9" t="str">
        <f>AgencyPickList!E1752</f>
        <v>Q</v>
      </c>
      <c r="O1752" s="9" t="str">
        <f t="shared" si="27"/>
        <v>Q1762 : Essex STaRS Inpatient Detox (Regional Consortia)</v>
      </c>
    </row>
    <row r="1753" spans="2:15" x14ac:dyDescent="0.35">
      <c r="B1753" s="10" t="e">
        <v>#N/A</v>
      </c>
      <c r="G1753"/>
      <c r="J1753" s="9" t="str">
        <f>AgencyPickList!A1753</f>
        <v>R0092</v>
      </c>
      <c r="K1753" s="9" t="str">
        <f>AgencyPickList!B1753</f>
        <v>BAC O'Connor</v>
      </c>
      <c r="L1753" s="9" t="str">
        <f>AgencyPickList!C1753</f>
        <v>G09B</v>
      </c>
      <c r="M1753" s="9" t="str">
        <f>AgencyPickList!D1753</f>
        <v>Norfolk</v>
      </c>
      <c r="N1753" s="9" t="str">
        <f>AgencyPickList!E1753</f>
        <v>R</v>
      </c>
      <c r="O1753" s="9" t="str">
        <f t="shared" si="27"/>
        <v>R0092 : BAC O'Connor</v>
      </c>
    </row>
    <row r="1754" spans="2:15" x14ac:dyDescent="0.35">
      <c r="B1754" s="10" t="e">
        <v>#N/A</v>
      </c>
      <c r="G1754"/>
      <c r="J1754" s="9" t="str">
        <f>AgencyPickList!A1754</f>
        <v>R0487</v>
      </c>
      <c r="K1754" s="9" t="str">
        <f>AgencyPickList!B1754</f>
        <v>CGL Birmingham ROR - Park House</v>
      </c>
      <c r="L1754" s="9" t="str">
        <f>AgencyPickList!C1754</f>
        <v>G09B</v>
      </c>
      <c r="M1754" s="9" t="str">
        <f>AgencyPickList!D1754</f>
        <v>Norfolk</v>
      </c>
      <c r="N1754" s="9" t="str">
        <f>AgencyPickList!E1754</f>
        <v>R</v>
      </c>
      <c r="O1754" s="9" t="str">
        <f t="shared" si="27"/>
        <v>R0487 : CGL Birmingham ROR - Park House</v>
      </c>
    </row>
    <row r="1755" spans="2:15" x14ac:dyDescent="0.35">
      <c r="B1755" s="10" t="e">
        <v>#N/A</v>
      </c>
      <c r="G1755"/>
      <c r="J1755" s="9" t="str">
        <f>AgencyPickList!A1755</f>
        <v>R0512</v>
      </c>
      <c r="K1755" s="9" t="str">
        <f>AgencyPickList!B1755</f>
        <v>Humankind Staffordshire</v>
      </c>
      <c r="L1755" s="9" t="str">
        <f>AgencyPickList!C1755</f>
        <v>G09B</v>
      </c>
      <c r="M1755" s="9" t="str">
        <f>AgencyPickList!D1755</f>
        <v>Norfolk</v>
      </c>
      <c r="N1755" s="9" t="str">
        <f>AgencyPickList!E1755</f>
        <v>R</v>
      </c>
      <c r="O1755" s="9" t="str">
        <f t="shared" si="27"/>
        <v>R0512 : Humankind Staffordshire</v>
      </c>
    </row>
    <row r="1756" spans="2:15" x14ac:dyDescent="0.35">
      <c r="B1756" s="10" t="e">
        <v>#N/A</v>
      </c>
      <c r="G1756"/>
      <c r="J1756" s="9" t="str">
        <f>AgencyPickList!A1756</f>
        <v>SJ302</v>
      </c>
      <c r="K1756" s="9" t="str">
        <f>AgencyPickList!B1756</f>
        <v>BROADWAY LODGE</v>
      </c>
      <c r="L1756" s="9" t="str">
        <f>AgencyPickList!C1756</f>
        <v>G09B</v>
      </c>
      <c r="M1756" s="9" t="str">
        <f>AgencyPickList!D1756</f>
        <v>Norfolk</v>
      </c>
      <c r="N1756" s="9" t="str">
        <f>AgencyPickList!E1756</f>
        <v>S</v>
      </c>
      <c r="O1756" s="9" t="str">
        <f t="shared" si="27"/>
        <v>SJ302 : BROADWAY LODGE</v>
      </c>
    </row>
    <row r="1757" spans="2:15" x14ac:dyDescent="0.35">
      <c r="B1757" s="10" t="e">
        <v>#N/A</v>
      </c>
      <c r="G1757"/>
      <c r="J1757" s="9" t="str">
        <f>AgencyPickList!A1757</f>
        <v>SJ308</v>
      </c>
      <c r="K1757" s="9" t="str">
        <f>AgencyPickList!B1757</f>
        <v>Sefton Park</v>
      </c>
      <c r="L1757" s="9" t="str">
        <f>AgencyPickList!C1757</f>
        <v>G09B</v>
      </c>
      <c r="M1757" s="9" t="str">
        <f>AgencyPickList!D1757</f>
        <v>Norfolk</v>
      </c>
      <c r="N1757" s="9" t="str">
        <f>AgencyPickList!E1757</f>
        <v>S</v>
      </c>
      <c r="O1757" s="9" t="str">
        <f t="shared" si="27"/>
        <v>SJ308 : Sefton Park</v>
      </c>
    </row>
    <row r="1758" spans="2:15" x14ac:dyDescent="0.35">
      <c r="B1758" s="10" t="e">
        <v>#N/A</v>
      </c>
      <c r="G1758"/>
      <c r="J1758" s="9" t="str">
        <f>AgencyPickList!A1758</f>
        <v>T0005</v>
      </c>
      <c r="K1758" s="9" t="str">
        <f>AgencyPickList!B1758</f>
        <v>Derbyshire Recovery Partnership</v>
      </c>
      <c r="L1758" s="9" t="str">
        <f>AgencyPickList!C1758</f>
        <v>G09B</v>
      </c>
      <c r="M1758" s="9" t="str">
        <f>AgencyPickList!D1758</f>
        <v>Norfolk</v>
      </c>
      <c r="N1758" s="9" t="str">
        <f>AgencyPickList!E1758</f>
        <v>T</v>
      </c>
      <c r="O1758" s="9" t="str">
        <f t="shared" si="27"/>
        <v>T0005 : Derbyshire Recovery Partnership</v>
      </c>
    </row>
    <row r="1759" spans="2:15" x14ac:dyDescent="0.35">
      <c r="B1759" s="10" t="e">
        <v>#N/A</v>
      </c>
      <c r="G1759"/>
      <c r="J1759" s="9" t="str">
        <f>AgencyPickList!A1759</f>
        <v>T1221</v>
      </c>
      <c r="K1759" s="9" t="str">
        <f>AgencyPickList!B1759</f>
        <v>Turning Point Leicestershire and Rutland Adult</v>
      </c>
      <c r="L1759" s="9" t="str">
        <f>AgencyPickList!C1759</f>
        <v>G09B</v>
      </c>
      <c r="M1759" s="9" t="str">
        <f>AgencyPickList!D1759</f>
        <v>Norfolk</v>
      </c>
      <c r="N1759" s="9" t="str">
        <f>AgencyPickList!E1759</f>
        <v>T</v>
      </c>
      <c r="O1759" s="9" t="str">
        <f t="shared" si="27"/>
        <v>T1221 : Turning Point Leicestershire and Rutland Adult</v>
      </c>
    </row>
    <row r="1760" spans="2:15" x14ac:dyDescent="0.35">
      <c r="B1760" s="10" t="e">
        <v>#N/A</v>
      </c>
      <c r="G1760"/>
      <c r="J1760" s="9" t="str">
        <f>AgencyPickList!A1760</f>
        <v>M0289</v>
      </c>
      <c r="K1760" s="9" t="str">
        <f>AgencyPickList!B1760</f>
        <v>Turning Point Leigh Bank</v>
      </c>
      <c r="L1760" s="9" t="str">
        <f>AgencyPickList!C1760</f>
        <v>D08B</v>
      </c>
      <c r="M1760" s="9" t="str">
        <f>AgencyPickList!D1760</f>
        <v>North East Lincolnshire</v>
      </c>
      <c r="N1760" s="9" t="str">
        <f>AgencyPickList!E1760</f>
        <v>W</v>
      </c>
      <c r="O1760" s="9" t="str">
        <f t="shared" si="27"/>
        <v>M0289 : Turning Point Leigh Bank</v>
      </c>
    </row>
    <row r="1761" spans="2:15" x14ac:dyDescent="0.35">
      <c r="B1761" s="10" t="e">
        <v>#N/A</v>
      </c>
      <c r="G1761"/>
      <c r="J1761" s="9" t="str">
        <f>AgencyPickList!A1761</f>
        <v>M0357</v>
      </c>
      <c r="K1761" s="9" t="str">
        <f>AgencyPickList!B1761</f>
        <v>Parkland Place Lancashire</v>
      </c>
      <c r="L1761" s="9" t="str">
        <f>AgencyPickList!C1761</f>
        <v>D08B</v>
      </c>
      <c r="M1761" s="9" t="str">
        <f>AgencyPickList!D1761</f>
        <v>North East Lincolnshire</v>
      </c>
      <c r="N1761" s="9" t="str">
        <f>AgencyPickList!E1761</f>
        <v>W</v>
      </c>
      <c r="O1761" s="9" t="str">
        <f t="shared" si="27"/>
        <v>M0357 : Parkland Place Lancashire</v>
      </c>
    </row>
    <row r="1762" spans="2:15" x14ac:dyDescent="0.35">
      <c r="B1762" s="10" t="e">
        <v>#N/A</v>
      </c>
      <c r="G1762"/>
      <c r="J1762" s="9" t="str">
        <f>AgencyPickList!A1762</f>
        <v>T0005</v>
      </c>
      <c r="K1762" s="9" t="str">
        <f>AgencyPickList!B1762</f>
        <v>Derbyshire Recovery Partnership</v>
      </c>
      <c r="L1762" s="9" t="str">
        <f>AgencyPickList!C1762</f>
        <v>D08B</v>
      </c>
      <c r="M1762" s="9" t="str">
        <f>AgencyPickList!D1762</f>
        <v>North East Lincolnshire</v>
      </c>
      <c r="N1762" s="9" t="str">
        <f>AgencyPickList!E1762</f>
        <v>T</v>
      </c>
      <c r="O1762" s="9" t="str">
        <f t="shared" si="27"/>
        <v>T0005 : Derbyshire Recovery Partnership</v>
      </c>
    </row>
    <row r="1763" spans="2:15" x14ac:dyDescent="0.35">
      <c r="B1763" s="10" t="e">
        <v>#N/A</v>
      </c>
      <c r="G1763"/>
      <c r="J1763" s="9" t="str">
        <f>AgencyPickList!A1763</f>
        <v>T1175</v>
      </c>
      <c r="K1763" s="9" t="str">
        <f>AgencyPickList!B1763</f>
        <v>Derby City Prescribing Service</v>
      </c>
      <c r="L1763" s="9" t="str">
        <f>AgencyPickList!C1763</f>
        <v>D08B</v>
      </c>
      <c r="M1763" s="9" t="str">
        <f>AgencyPickList!D1763</f>
        <v>North East Lincolnshire</v>
      </c>
      <c r="N1763" s="9" t="str">
        <f>AgencyPickList!E1763</f>
        <v>T</v>
      </c>
      <c r="O1763" s="9" t="str">
        <f t="shared" si="27"/>
        <v>T1175 : Derby City Prescribing Service</v>
      </c>
    </row>
    <row r="1764" spans="2:15" x14ac:dyDescent="0.35">
      <c r="B1764" s="10" t="e">
        <v>#N/A</v>
      </c>
      <c r="G1764"/>
      <c r="J1764" s="9" t="str">
        <f>AgencyPickList!A1764</f>
        <v>T1224</v>
      </c>
      <c r="K1764" s="9" t="str">
        <f>AgencyPickList!B1764</f>
        <v>New Oakwood Lodge - Derby Rehab (Phoenix Futures)</v>
      </c>
      <c r="L1764" s="9" t="str">
        <f>AgencyPickList!C1764</f>
        <v>D08B</v>
      </c>
      <c r="M1764" s="9" t="str">
        <f>AgencyPickList!D1764</f>
        <v>North East Lincolnshire</v>
      </c>
      <c r="N1764" s="9" t="str">
        <f>AgencyPickList!E1764</f>
        <v>T</v>
      </c>
      <c r="O1764" s="9" t="str">
        <f t="shared" si="27"/>
        <v>T1224 : New Oakwood Lodge - Derby Rehab (Phoenix Futures)</v>
      </c>
    </row>
    <row r="1765" spans="2:15" x14ac:dyDescent="0.35">
      <c r="B1765" s="10" t="e">
        <v>#N/A</v>
      </c>
      <c r="G1765"/>
      <c r="J1765" s="9" t="str">
        <f>AgencyPickList!A1765</f>
        <v>T1231</v>
      </c>
      <c r="K1765" s="9" t="str">
        <f>AgencyPickList!B1765</f>
        <v>Turning Point - Lincolnshire Adult</v>
      </c>
      <c r="L1765" s="9" t="str">
        <f>AgencyPickList!C1765</f>
        <v>D08B</v>
      </c>
      <c r="M1765" s="9" t="str">
        <f>AgencyPickList!D1765</f>
        <v>North East Lincolnshire</v>
      </c>
      <c r="N1765" s="9" t="str">
        <f>AgencyPickList!E1765</f>
        <v>T</v>
      </c>
      <c r="O1765" s="9" t="str">
        <f t="shared" si="27"/>
        <v>T1231 : Turning Point - Lincolnshire Adult</v>
      </c>
    </row>
    <row r="1766" spans="2:15" x14ac:dyDescent="0.35">
      <c r="B1766" s="10" t="e">
        <v>#N/A</v>
      </c>
      <c r="G1766"/>
      <c r="J1766" s="9" t="str">
        <f>AgencyPickList!A1766</f>
        <v>U0039</v>
      </c>
      <c r="K1766" s="9" t="str">
        <f>AgencyPickList!B1766</f>
        <v>Wakefield Inspiring Recovery</v>
      </c>
      <c r="L1766" s="9" t="str">
        <f>AgencyPickList!C1766</f>
        <v>D08B</v>
      </c>
      <c r="M1766" s="9" t="str">
        <f>AgencyPickList!D1766</f>
        <v>North East Lincolnshire</v>
      </c>
      <c r="N1766" s="9" t="str">
        <f>AgencyPickList!E1766</f>
        <v>U</v>
      </c>
      <c r="O1766" s="9" t="str">
        <f t="shared" si="27"/>
        <v>U0039 : Wakefield Inspiring Recovery</v>
      </c>
    </row>
    <row r="1767" spans="2:15" x14ac:dyDescent="0.35">
      <c r="B1767" s="10" t="e">
        <v>#N/A</v>
      </c>
      <c r="G1767"/>
      <c r="J1767" s="9" t="str">
        <f>AgencyPickList!A1767</f>
        <v>U0494</v>
      </c>
      <c r="K1767" s="9" t="str">
        <f>AgencyPickList!B1767</f>
        <v>East Riding Partnership Treatment Service - Adults</v>
      </c>
      <c r="L1767" s="9" t="str">
        <f>AgencyPickList!C1767</f>
        <v>D08B</v>
      </c>
      <c r="M1767" s="9" t="str">
        <f>AgencyPickList!D1767</f>
        <v>North East Lincolnshire</v>
      </c>
      <c r="N1767" s="9" t="str">
        <f>AgencyPickList!E1767</f>
        <v>U</v>
      </c>
      <c r="O1767" s="9" t="str">
        <f t="shared" si="27"/>
        <v>U0494 : East Riding Partnership Treatment Service - Adults</v>
      </c>
    </row>
    <row r="1768" spans="2:15" x14ac:dyDescent="0.35">
      <c r="B1768" s="10" t="e">
        <v>#N/A</v>
      </c>
      <c r="G1768"/>
      <c r="J1768" s="9" t="str">
        <f>AgencyPickList!A1768</f>
        <v>U0509</v>
      </c>
      <c r="K1768" s="9" t="str">
        <f>AgencyPickList!B1768</f>
        <v>Doncaster Drugs Service - CDT</v>
      </c>
      <c r="L1768" s="9" t="str">
        <f>AgencyPickList!C1768</f>
        <v>D08B</v>
      </c>
      <c r="M1768" s="9" t="str">
        <f>AgencyPickList!D1768</f>
        <v>North East Lincolnshire</v>
      </c>
      <c r="N1768" s="9" t="str">
        <f>AgencyPickList!E1768</f>
        <v>U</v>
      </c>
      <c r="O1768" s="9" t="str">
        <f t="shared" si="27"/>
        <v>U0509 : Doncaster Drugs Service - CDT</v>
      </c>
    </row>
    <row r="1769" spans="2:15" x14ac:dyDescent="0.35">
      <c r="B1769" s="10" t="e">
        <v>#N/A</v>
      </c>
      <c r="G1769"/>
      <c r="J1769" s="9" t="str">
        <f>AgencyPickList!A1769</f>
        <v>U0546</v>
      </c>
      <c r="K1769" s="9" t="str">
        <f>AgencyPickList!B1769</f>
        <v>Doncaster SDC - New Beginnings</v>
      </c>
      <c r="L1769" s="9" t="str">
        <f>AgencyPickList!C1769</f>
        <v>D08B</v>
      </c>
      <c r="M1769" s="9" t="str">
        <f>AgencyPickList!D1769</f>
        <v>North East Lincolnshire</v>
      </c>
      <c r="N1769" s="9" t="str">
        <f>AgencyPickList!E1769</f>
        <v>U</v>
      </c>
      <c r="O1769" s="9" t="str">
        <f t="shared" si="27"/>
        <v>U0546 : Doncaster SDC - New Beginnings</v>
      </c>
    </row>
    <row r="1770" spans="2:15" x14ac:dyDescent="0.35">
      <c r="B1770" s="10" t="e">
        <v>#N/A</v>
      </c>
      <c r="G1770"/>
      <c r="J1770" s="9" t="str">
        <f>AgencyPickList!A1770</f>
        <v>U0577</v>
      </c>
      <c r="K1770" s="9" t="str">
        <f>AgencyPickList!B1770</f>
        <v>Doncaster Criminal Justice Service</v>
      </c>
      <c r="L1770" s="9" t="str">
        <f>AgencyPickList!C1770</f>
        <v>D08B</v>
      </c>
      <c r="M1770" s="9" t="str">
        <f>AgencyPickList!D1770</f>
        <v>North East Lincolnshire</v>
      </c>
      <c r="N1770" s="9" t="str">
        <f>AgencyPickList!E1770</f>
        <v>U</v>
      </c>
      <c r="O1770" s="9" t="str">
        <f t="shared" si="27"/>
        <v>U0577 : Doncaster Criminal Justice Service</v>
      </c>
    </row>
    <row r="1771" spans="2:15" x14ac:dyDescent="0.35">
      <c r="B1771" s="10" t="e">
        <v>#N/A</v>
      </c>
      <c r="G1771"/>
      <c r="J1771" s="9" t="str">
        <f>AgencyPickList!A1771</f>
        <v>U0600</v>
      </c>
      <c r="K1771" s="9" t="str">
        <f>AgencyPickList!B1771</f>
        <v>Grimsby Practices in Partnership (deactive)</v>
      </c>
      <c r="L1771" s="9" t="str">
        <f>AgencyPickList!C1771</f>
        <v>D08B</v>
      </c>
      <c r="M1771" s="9" t="str">
        <f>AgencyPickList!D1771</f>
        <v>North East Lincolnshire</v>
      </c>
      <c r="N1771" s="9" t="str">
        <f>AgencyPickList!E1771</f>
        <v>U</v>
      </c>
      <c r="O1771" s="9" t="str">
        <f t="shared" si="27"/>
        <v>U0600 : Grimsby Practices in Partnership (deactive)</v>
      </c>
    </row>
    <row r="1772" spans="2:15" x14ac:dyDescent="0.35">
      <c r="B1772" s="10" t="e">
        <v>#N/A</v>
      </c>
      <c r="G1772"/>
      <c r="J1772" s="9" t="str">
        <f>AgencyPickList!A1772</f>
        <v>U0641</v>
      </c>
      <c r="K1772" s="9" t="str">
        <f>AgencyPickList!B1772</f>
        <v>We Are With You - North East Lincolnshire Adult</v>
      </c>
      <c r="L1772" s="9" t="str">
        <f>AgencyPickList!C1772</f>
        <v>D08B</v>
      </c>
      <c r="M1772" s="9" t="str">
        <f>AgencyPickList!D1772</f>
        <v>North East Lincolnshire</v>
      </c>
      <c r="N1772" s="9" t="str">
        <f>AgencyPickList!E1772</f>
        <v>U</v>
      </c>
      <c r="O1772" s="9" t="str">
        <f t="shared" si="27"/>
        <v>U0641 : We Are With You - North East Lincolnshire Adult</v>
      </c>
    </row>
    <row r="1773" spans="2:15" x14ac:dyDescent="0.35">
      <c r="B1773" s="10" t="e">
        <v>#N/A</v>
      </c>
      <c r="G1773"/>
      <c r="J1773" s="9" t="str">
        <f>AgencyPickList!A1773</f>
        <v>U0644</v>
      </c>
      <c r="K1773" s="9" t="str">
        <f>AgencyPickList!B1773</f>
        <v>We Are With You - North Lincolnshire Adult</v>
      </c>
      <c r="L1773" s="9" t="str">
        <f>AgencyPickList!C1773</f>
        <v>D08B</v>
      </c>
      <c r="M1773" s="9" t="str">
        <f>AgencyPickList!D1773</f>
        <v>North East Lincolnshire</v>
      </c>
      <c r="N1773" s="9" t="str">
        <f>AgencyPickList!E1773</f>
        <v>U</v>
      </c>
      <c r="O1773" s="9" t="str">
        <f t="shared" si="27"/>
        <v>U0644 : We Are With You - North Lincolnshire Adult</v>
      </c>
    </row>
    <row r="1774" spans="2:15" x14ac:dyDescent="0.35">
      <c r="B1774" s="10" t="e">
        <v>#N/A</v>
      </c>
      <c r="G1774"/>
      <c r="J1774" s="9" t="str">
        <f>AgencyPickList!A1774</f>
        <v>U0654</v>
      </c>
      <c r="K1774" s="9" t="str">
        <f>AgencyPickList!B1774</f>
        <v>New Vision Bradford Adult (Humankind)</v>
      </c>
      <c r="L1774" s="9" t="str">
        <f>AgencyPickList!C1774</f>
        <v>D08B</v>
      </c>
      <c r="M1774" s="9" t="str">
        <f>AgencyPickList!D1774</f>
        <v>North East Lincolnshire</v>
      </c>
      <c r="N1774" s="9" t="str">
        <f>AgencyPickList!E1774</f>
        <v>U</v>
      </c>
      <c r="O1774" s="9" t="str">
        <f t="shared" si="27"/>
        <v>U0654 : New Vision Bradford Adult (Humankind)</v>
      </c>
    </row>
    <row r="1775" spans="2:15" x14ac:dyDescent="0.35">
      <c r="B1775" s="10" t="e">
        <v>#N/A</v>
      </c>
      <c r="G1775"/>
      <c r="J1775" s="9" t="str">
        <f>AgencyPickList!A1775</f>
        <v>U0656</v>
      </c>
      <c r="K1775" s="9" t="str">
        <f>AgencyPickList!B1775</f>
        <v>Aspire Drug &amp; Alcohol Inpatient Doncaster</v>
      </c>
      <c r="L1775" s="9" t="str">
        <f>AgencyPickList!C1775</f>
        <v>D08B</v>
      </c>
      <c r="M1775" s="9" t="str">
        <f>AgencyPickList!D1775</f>
        <v>North East Lincolnshire</v>
      </c>
      <c r="N1775" s="9" t="str">
        <f>AgencyPickList!E1775</f>
        <v>U</v>
      </c>
      <c r="O1775" s="9" t="str">
        <f t="shared" si="27"/>
        <v>U0656 : Aspire Drug &amp; Alcohol Inpatient Doncaster</v>
      </c>
    </row>
    <row r="1776" spans="2:15" x14ac:dyDescent="0.35">
      <c r="B1776" s="10" t="e">
        <v>#N/A</v>
      </c>
      <c r="G1776"/>
      <c r="J1776" s="9" t="str">
        <f>AgencyPickList!A1776</f>
        <v>W0444</v>
      </c>
      <c r="K1776" s="9" t="str">
        <f>AgencyPickList!B1776</f>
        <v>Turning Point Smithfield Detox</v>
      </c>
      <c r="L1776" s="9" t="str">
        <f>AgencyPickList!C1776</f>
        <v>D08B</v>
      </c>
      <c r="M1776" s="9" t="str">
        <f>AgencyPickList!D1776</f>
        <v>North East Lincolnshire</v>
      </c>
      <c r="N1776" s="9" t="str">
        <f>AgencyPickList!E1776</f>
        <v>W</v>
      </c>
      <c r="O1776" s="9" t="str">
        <f t="shared" si="27"/>
        <v>W0444 : Turning Point Smithfield Detox</v>
      </c>
    </row>
    <row r="1777" spans="2:15" x14ac:dyDescent="0.35">
      <c r="B1777" s="10" t="e">
        <v>#N/A</v>
      </c>
      <c r="G1777"/>
      <c r="J1777" s="9" t="str">
        <f>AgencyPickList!A1777</f>
        <v>M0037</v>
      </c>
      <c r="K1777" s="9" t="str">
        <f>AgencyPickList!B1777</f>
        <v>Phoenix Futures Wirral Adult Services</v>
      </c>
      <c r="L1777" s="9" t="str">
        <f>AgencyPickList!C1777</f>
        <v>D07B</v>
      </c>
      <c r="M1777" s="9" t="str">
        <f>AgencyPickList!D1777</f>
        <v>North Lincolnshire</v>
      </c>
      <c r="N1777" s="9" t="str">
        <f>AgencyPickList!E1777</f>
        <v>W</v>
      </c>
      <c r="O1777" s="9" t="str">
        <f t="shared" si="27"/>
        <v>M0037 : Phoenix Futures Wirral Adult Services</v>
      </c>
    </row>
    <row r="1778" spans="2:15" x14ac:dyDescent="0.35">
      <c r="B1778" s="10" t="e">
        <v>#N/A</v>
      </c>
      <c r="G1778"/>
      <c r="J1778" s="9" t="str">
        <f>AgencyPickList!A1778</f>
        <v>M0243</v>
      </c>
      <c r="K1778" s="9" t="str">
        <f>AgencyPickList!B1778</f>
        <v>GMMH The Chapman-Barker Unit</v>
      </c>
      <c r="L1778" s="9" t="str">
        <f>AgencyPickList!C1778</f>
        <v>D07B</v>
      </c>
      <c r="M1778" s="9" t="str">
        <f>AgencyPickList!D1778</f>
        <v>North Lincolnshire</v>
      </c>
      <c r="N1778" s="9" t="str">
        <f>AgencyPickList!E1778</f>
        <v>W</v>
      </c>
      <c r="O1778" s="9" t="str">
        <f t="shared" si="27"/>
        <v>M0243 : GMMH The Chapman-Barker Unit</v>
      </c>
    </row>
    <row r="1779" spans="2:15" x14ac:dyDescent="0.35">
      <c r="B1779" s="10" t="e">
        <v>#N/A</v>
      </c>
      <c r="G1779"/>
      <c r="J1779" s="9" t="str">
        <f>AgencyPickList!A1779</f>
        <v>M0357</v>
      </c>
      <c r="K1779" s="9" t="str">
        <f>AgencyPickList!B1779</f>
        <v>Parkland Place Lancashire</v>
      </c>
      <c r="L1779" s="9" t="str">
        <f>AgencyPickList!C1779</f>
        <v>D07B</v>
      </c>
      <c r="M1779" s="9" t="str">
        <f>AgencyPickList!D1779</f>
        <v>North Lincolnshire</v>
      </c>
      <c r="N1779" s="9" t="str">
        <f>AgencyPickList!E1779</f>
        <v>W</v>
      </c>
      <c r="O1779" s="9" t="str">
        <f t="shared" si="27"/>
        <v>M0357 : Parkland Place Lancashire</v>
      </c>
    </row>
    <row r="1780" spans="2:15" x14ac:dyDescent="0.35">
      <c r="B1780" s="10" t="e">
        <v>#N/A</v>
      </c>
      <c r="G1780"/>
      <c r="J1780" s="9" t="str">
        <f>AgencyPickList!A1780</f>
        <v>P1060</v>
      </c>
      <c r="K1780" s="9" t="str">
        <f>AgencyPickList!B1780</f>
        <v>Turning Point MARS</v>
      </c>
      <c r="L1780" s="9" t="str">
        <f>AgencyPickList!C1780</f>
        <v>D07B</v>
      </c>
      <c r="M1780" s="9" t="str">
        <f>AgencyPickList!D1780</f>
        <v>North Lincolnshire</v>
      </c>
      <c r="N1780" s="9" t="str">
        <f>AgencyPickList!E1780</f>
        <v>P</v>
      </c>
      <c r="O1780" s="9" t="str">
        <f t="shared" si="27"/>
        <v>P1060 : Turning Point MARS</v>
      </c>
    </row>
    <row r="1781" spans="2:15" x14ac:dyDescent="0.35">
      <c r="B1781" s="10" t="e">
        <v>#N/A</v>
      </c>
      <c r="G1781"/>
      <c r="J1781" s="9" t="str">
        <f>AgencyPickList!A1781</f>
        <v>P1122</v>
      </c>
      <c r="K1781" s="9" t="str">
        <f>AgencyPickList!B1781</f>
        <v>The Forward Trust Medway Adults</v>
      </c>
      <c r="L1781" s="9" t="str">
        <f>AgencyPickList!C1781</f>
        <v>D07B</v>
      </c>
      <c r="M1781" s="9" t="str">
        <f>AgencyPickList!D1781</f>
        <v>North Lincolnshire</v>
      </c>
      <c r="N1781" s="9" t="str">
        <f>AgencyPickList!E1781</f>
        <v>P</v>
      </c>
      <c r="O1781" s="9" t="str">
        <f t="shared" si="27"/>
        <v>P1122 : The Forward Trust Medway Adults</v>
      </c>
    </row>
    <row r="1782" spans="2:15" x14ac:dyDescent="0.35">
      <c r="B1782" s="10" t="e">
        <v>#N/A</v>
      </c>
      <c r="G1782"/>
      <c r="J1782" s="9" t="str">
        <f>AgencyPickList!A1782</f>
        <v>R0512</v>
      </c>
      <c r="K1782" s="9" t="str">
        <f>AgencyPickList!B1782</f>
        <v>Humankind Staffordshire</v>
      </c>
      <c r="L1782" s="9" t="str">
        <f>AgencyPickList!C1782</f>
        <v>D07B</v>
      </c>
      <c r="M1782" s="9" t="str">
        <f>AgencyPickList!D1782</f>
        <v>North Lincolnshire</v>
      </c>
      <c r="N1782" s="9" t="str">
        <f>AgencyPickList!E1782</f>
        <v>R</v>
      </c>
      <c r="O1782" s="9" t="str">
        <f t="shared" si="27"/>
        <v>R0512 : Humankind Staffordshire</v>
      </c>
    </row>
    <row r="1783" spans="2:15" x14ac:dyDescent="0.35">
      <c r="B1783" s="10" t="e">
        <v>#N/A</v>
      </c>
      <c r="G1783"/>
      <c r="J1783" s="9" t="str">
        <f>AgencyPickList!A1783</f>
        <v>T0005</v>
      </c>
      <c r="K1783" s="9" t="str">
        <f>AgencyPickList!B1783</f>
        <v>Derbyshire Recovery Partnership</v>
      </c>
      <c r="L1783" s="9" t="str">
        <f>AgencyPickList!C1783</f>
        <v>D07B</v>
      </c>
      <c r="M1783" s="9" t="str">
        <f>AgencyPickList!D1783</f>
        <v>North Lincolnshire</v>
      </c>
      <c r="N1783" s="9" t="str">
        <f>AgencyPickList!E1783</f>
        <v>T</v>
      </c>
      <c r="O1783" s="9" t="str">
        <f t="shared" si="27"/>
        <v>T0005 : Derbyshire Recovery Partnership</v>
      </c>
    </row>
    <row r="1784" spans="2:15" x14ac:dyDescent="0.35">
      <c r="B1784" s="10" t="e">
        <v>#N/A</v>
      </c>
      <c r="G1784"/>
      <c r="J1784" s="9" t="str">
        <f>AgencyPickList!A1784</f>
        <v>T1209</v>
      </c>
      <c r="K1784" s="9" t="str">
        <f>AgencyPickList!B1784</f>
        <v>Turning Point Leicester and Leicestershire</v>
      </c>
      <c r="L1784" s="9" t="str">
        <f>AgencyPickList!C1784</f>
        <v>D07B</v>
      </c>
      <c r="M1784" s="9" t="str">
        <f>AgencyPickList!D1784</f>
        <v>North Lincolnshire</v>
      </c>
      <c r="N1784" s="9" t="str">
        <f>AgencyPickList!E1784</f>
        <v>T</v>
      </c>
      <c r="O1784" s="9" t="str">
        <f t="shared" si="27"/>
        <v>T1209 : Turning Point Leicester and Leicestershire</v>
      </c>
    </row>
    <row r="1785" spans="2:15" x14ac:dyDescent="0.35">
      <c r="B1785" s="10" t="e">
        <v>#N/A</v>
      </c>
      <c r="G1785"/>
      <c r="J1785" s="9" t="str">
        <f>AgencyPickList!A1785</f>
        <v>U0039</v>
      </c>
      <c r="K1785" s="9" t="str">
        <f>AgencyPickList!B1785</f>
        <v>Wakefield Inspiring Recovery</v>
      </c>
      <c r="L1785" s="9" t="str">
        <f>AgencyPickList!C1785</f>
        <v>D07B</v>
      </c>
      <c r="M1785" s="9" t="str">
        <f>AgencyPickList!D1785</f>
        <v>North Lincolnshire</v>
      </c>
      <c r="N1785" s="9" t="str">
        <f>AgencyPickList!E1785</f>
        <v>U</v>
      </c>
      <c r="O1785" s="9" t="str">
        <f t="shared" si="27"/>
        <v>U0039 : Wakefield Inspiring Recovery</v>
      </c>
    </row>
    <row r="1786" spans="2:15" x14ac:dyDescent="0.35">
      <c r="B1786" s="10" t="e">
        <v>#N/A</v>
      </c>
      <c r="G1786"/>
      <c r="J1786" s="9" t="str">
        <f>AgencyPickList!A1786</f>
        <v>U0321</v>
      </c>
      <c r="K1786" s="9" t="str">
        <f>AgencyPickList!B1786</f>
        <v>Forward Trust The Bridges Hull</v>
      </c>
      <c r="L1786" s="9" t="str">
        <f>AgencyPickList!C1786</f>
        <v>D07B</v>
      </c>
      <c r="M1786" s="9" t="str">
        <f>AgencyPickList!D1786</f>
        <v>North Lincolnshire</v>
      </c>
      <c r="N1786" s="9" t="str">
        <f>AgencyPickList!E1786</f>
        <v>U</v>
      </c>
      <c r="O1786" s="9" t="str">
        <f t="shared" si="27"/>
        <v>U0321 : Forward Trust The Bridges Hull</v>
      </c>
    </row>
    <row r="1787" spans="2:15" x14ac:dyDescent="0.35">
      <c r="B1787" s="10" t="e">
        <v>#N/A</v>
      </c>
      <c r="G1787"/>
      <c r="J1787" s="9" t="str">
        <f>AgencyPickList!A1787</f>
        <v>U0430</v>
      </c>
      <c r="K1787" s="9" t="str">
        <f>AgencyPickList!B1787</f>
        <v>Oasis Recovery Communities Bradford</v>
      </c>
      <c r="L1787" s="9" t="str">
        <f>AgencyPickList!C1787</f>
        <v>D07B</v>
      </c>
      <c r="M1787" s="9" t="str">
        <f>AgencyPickList!D1787</f>
        <v>North Lincolnshire</v>
      </c>
      <c r="N1787" s="9" t="str">
        <f>AgencyPickList!E1787</f>
        <v>U</v>
      </c>
      <c r="O1787" s="9" t="str">
        <f t="shared" si="27"/>
        <v>U0430 : Oasis Recovery Communities Bradford</v>
      </c>
    </row>
    <row r="1788" spans="2:15" x14ac:dyDescent="0.35">
      <c r="B1788" s="10" t="e">
        <v>#N/A</v>
      </c>
      <c r="G1788"/>
      <c r="J1788" s="9" t="str">
        <f>AgencyPickList!A1788</f>
        <v>U0494</v>
      </c>
      <c r="K1788" s="9" t="str">
        <f>AgencyPickList!B1788</f>
        <v>East Riding Partnership Treatment Service - Adults</v>
      </c>
      <c r="L1788" s="9" t="str">
        <f>AgencyPickList!C1788</f>
        <v>D07B</v>
      </c>
      <c r="M1788" s="9" t="str">
        <f>AgencyPickList!D1788</f>
        <v>North Lincolnshire</v>
      </c>
      <c r="N1788" s="9" t="str">
        <f>AgencyPickList!E1788</f>
        <v>U</v>
      </c>
      <c r="O1788" s="9" t="str">
        <f t="shared" si="27"/>
        <v>U0494 : East Riding Partnership Treatment Service - Adults</v>
      </c>
    </row>
    <row r="1789" spans="2:15" x14ac:dyDescent="0.35">
      <c r="B1789" s="10" t="e">
        <v>#N/A</v>
      </c>
      <c r="G1789"/>
      <c r="J1789" s="9" t="str">
        <f>AgencyPickList!A1789</f>
        <v>U0509</v>
      </c>
      <c r="K1789" s="9" t="str">
        <f>AgencyPickList!B1789</f>
        <v>Doncaster Drugs Service - CDT</v>
      </c>
      <c r="L1789" s="9" t="str">
        <f>AgencyPickList!C1789</f>
        <v>D07B</v>
      </c>
      <c r="M1789" s="9" t="str">
        <f>AgencyPickList!D1789</f>
        <v>North Lincolnshire</v>
      </c>
      <c r="N1789" s="9" t="str">
        <f>AgencyPickList!E1789</f>
        <v>U</v>
      </c>
      <c r="O1789" s="9" t="str">
        <f t="shared" si="27"/>
        <v>U0509 : Doncaster Drugs Service - CDT</v>
      </c>
    </row>
    <row r="1790" spans="2:15" x14ac:dyDescent="0.35">
      <c r="B1790" s="10" t="e">
        <v>#N/A</v>
      </c>
      <c r="G1790"/>
      <c r="J1790" s="9" t="str">
        <f>AgencyPickList!A1790</f>
        <v>U0514</v>
      </c>
      <c r="K1790" s="9" t="str">
        <f>AgencyPickList!B1790</f>
        <v>Phoenix Futures Sheffield Adult Service</v>
      </c>
      <c r="L1790" s="9" t="str">
        <f>AgencyPickList!C1790</f>
        <v>D07B</v>
      </c>
      <c r="M1790" s="9" t="str">
        <f>AgencyPickList!D1790</f>
        <v>North Lincolnshire</v>
      </c>
      <c r="N1790" s="9" t="str">
        <f>AgencyPickList!E1790</f>
        <v>U</v>
      </c>
      <c r="O1790" s="9" t="str">
        <f t="shared" si="27"/>
        <v>U0514 : Phoenix Futures Sheffield Adult Service</v>
      </c>
    </row>
    <row r="1791" spans="2:15" x14ac:dyDescent="0.35">
      <c r="B1791" s="10" t="e">
        <v>#N/A</v>
      </c>
      <c r="G1791"/>
      <c r="J1791" s="9" t="str">
        <f>AgencyPickList!A1791</f>
        <v>U0544</v>
      </c>
      <c r="K1791" s="9" t="str">
        <f>AgencyPickList!B1791</f>
        <v>DELTA YPS Scunthorpe</v>
      </c>
      <c r="L1791" s="9" t="str">
        <f>AgencyPickList!C1791</f>
        <v>D07B</v>
      </c>
      <c r="M1791" s="9" t="str">
        <f>AgencyPickList!D1791</f>
        <v>North Lincolnshire</v>
      </c>
      <c r="N1791" s="9" t="str">
        <f>AgencyPickList!E1791</f>
        <v>U</v>
      </c>
      <c r="O1791" s="9" t="str">
        <f t="shared" si="27"/>
        <v>U0544 : DELTA YPS Scunthorpe</v>
      </c>
    </row>
    <row r="1792" spans="2:15" x14ac:dyDescent="0.35">
      <c r="B1792" s="10" t="e">
        <v>#N/A</v>
      </c>
      <c r="G1792"/>
      <c r="J1792" s="9" t="str">
        <f>AgencyPickList!A1792</f>
        <v>U0546</v>
      </c>
      <c r="K1792" s="9" t="str">
        <f>AgencyPickList!B1792</f>
        <v>Doncaster SDC - New Beginnings</v>
      </c>
      <c r="L1792" s="9" t="str">
        <f>AgencyPickList!C1792</f>
        <v>D07B</v>
      </c>
      <c r="M1792" s="9" t="str">
        <f>AgencyPickList!D1792</f>
        <v>North Lincolnshire</v>
      </c>
      <c r="N1792" s="9" t="str">
        <f>AgencyPickList!E1792</f>
        <v>U</v>
      </c>
      <c r="O1792" s="9" t="str">
        <f t="shared" si="27"/>
        <v>U0546 : Doncaster SDC - New Beginnings</v>
      </c>
    </row>
    <row r="1793" spans="2:15" x14ac:dyDescent="0.35">
      <c r="B1793" s="10" t="e">
        <v>#N/A</v>
      </c>
      <c r="G1793"/>
      <c r="J1793" s="9" t="str">
        <f>AgencyPickList!A1793</f>
        <v>U0600</v>
      </c>
      <c r="K1793" s="9" t="str">
        <f>AgencyPickList!B1793</f>
        <v>Grimsby Practices in Partnership (deactive)</v>
      </c>
      <c r="L1793" s="9" t="str">
        <f>AgencyPickList!C1793</f>
        <v>D07B</v>
      </c>
      <c r="M1793" s="9" t="str">
        <f>AgencyPickList!D1793</f>
        <v>North Lincolnshire</v>
      </c>
      <c r="N1793" s="9" t="str">
        <f>AgencyPickList!E1793</f>
        <v>U</v>
      </c>
      <c r="O1793" s="9" t="str">
        <f t="shared" si="27"/>
        <v>U0600 : Grimsby Practices in Partnership (deactive)</v>
      </c>
    </row>
    <row r="1794" spans="2:15" x14ac:dyDescent="0.35">
      <c r="B1794" s="10" t="e">
        <v>#N/A</v>
      </c>
      <c r="G1794"/>
      <c r="J1794" s="9" t="str">
        <f>AgencyPickList!A1794</f>
        <v>U0644</v>
      </c>
      <c r="K1794" s="9" t="str">
        <f>AgencyPickList!B1794</f>
        <v>We Are With You - North Lincolnshire Adult</v>
      </c>
      <c r="L1794" s="9" t="str">
        <f>AgencyPickList!C1794</f>
        <v>D07B</v>
      </c>
      <c r="M1794" s="9" t="str">
        <f>AgencyPickList!D1794</f>
        <v>North Lincolnshire</v>
      </c>
      <c r="N1794" s="9" t="str">
        <f>AgencyPickList!E1794</f>
        <v>U</v>
      </c>
      <c r="O1794" s="9" t="str">
        <f t="shared" si="27"/>
        <v>U0644 : We Are With You - North Lincolnshire Adult</v>
      </c>
    </row>
    <row r="1795" spans="2:15" x14ac:dyDescent="0.35">
      <c r="B1795" s="10" t="e">
        <v>#N/A</v>
      </c>
      <c r="G1795"/>
      <c r="J1795" s="9" t="str">
        <f>AgencyPickList!A1795</f>
        <v>U0647</v>
      </c>
      <c r="K1795" s="9" t="str">
        <f>AgencyPickList!B1795</f>
        <v>CGL Hull</v>
      </c>
      <c r="L1795" s="9" t="str">
        <f>AgencyPickList!C1795</f>
        <v>D07B</v>
      </c>
      <c r="M1795" s="9" t="str">
        <f>AgencyPickList!D1795</f>
        <v>North Lincolnshire</v>
      </c>
      <c r="N1795" s="9" t="str">
        <f>AgencyPickList!E1795</f>
        <v>U</v>
      </c>
      <c r="O1795" s="9" t="str">
        <f t="shared" ref="O1795:O1858" si="28">IF(AND(J1795&lt;&gt;"",J1795&lt;&gt;0),J1795&amp;" : "&amp;K1795,"")</f>
        <v>U0647 : CGL Hull</v>
      </c>
    </row>
    <row r="1796" spans="2:15" x14ac:dyDescent="0.35">
      <c r="B1796" s="10" t="e">
        <v>#N/A</v>
      </c>
      <c r="G1796"/>
      <c r="J1796" s="9" t="str">
        <f>AgencyPickList!A1796</f>
        <v>U0655</v>
      </c>
      <c r="K1796" s="9" t="str">
        <f>AgencyPickList!B1796</f>
        <v>Ark House Rehab Scarborough</v>
      </c>
      <c r="L1796" s="9" t="str">
        <f>AgencyPickList!C1796</f>
        <v>D07B</v>
      </c>
      <c r="M1796" s="9" t="str">
        <f>AgencyPickList!D1796</f>
        <v>North Lincolnshire</v>
      </c>
      <c r="N1796" s="9" t="str">
        <f>AgencyPickList!E1796</f>
        <v>U</v>
      </c>
      <c r="O1796" s="9" t="str">
        <f t="shared" si="28"/>
        <v>U0655 : Ark House Rehab Scarborough</v>
      </c>
    </row>
    <row r="1797" spans="2:15" x14ac:dyDescent="0.35">
      <c r="B1797" s="10" t="e">
        <v>#N/A</v>
      </c>
      <c r="G1797"/>
      <c r="J1797" s="9" t="str">
        <f>AgencyPickList!A1797</f>
        <v>P0523</v>
      </c>
      <c r="K1797" s="9" t="str">
        <f>AgencyPickList!B1797</f>
        <v>ANA</v>
      </c>
      <c r="L1797" s="9" t="str">
        <f>AgencyPickList!C1797</f>
        <v>E10B</v>
      </c>
      <c r="M1797" s="9" t="str">
        <f>AgencyPickList!D1797</f>
        <v>North Northamptonshire</v>
      </c>
      <c r="N1797" s="9" t="str">
        <f>AgencyPickList!E1797</f>
        <v>P</v>
      </c>
      <c r="O1797" s="9" t="str">
        <f t="shared" si="28"/>
        <v>P0523 : ANA</v>
      </c>
    </row>
    <row r="1798" spans="2:15" x14ac:dyDescent="0.35">
      <c r="B1798" s="10" t="e">
        <v>#N/A</v>
      </c>
      <c r="G1798"/>
      <c r="J1798" s="9" t="str">
        <f>AgencyPickList!A1798</f>
        <v>P1098</v>
      </c>
      <c r="K1798" s="9" t="str">
        <f>AgencyPickList!B1798</f>
        <v>Cranstoun RBWM</v>
      </c>
      <c r="L1798" s="9" t="str">
        <f>AgencyPickList!C1798</f>
        <v>E10B</v>
      </c>
      <c r="M1798" s="9" t="str">
        <f>AgencyPickList!D1798</f>
        <v>North Northamptonshire</v>
      </c>
      <c r="N1798" s="9" t="str">
        <f>AgencyPickList!E1798</f>
        <v>P</v>
      </c>
      <c r="O1798" s="9" t="str">
        <f t="shared" si="28"/>
        <v>P1098 : Cranstoun RBWM</v>
      </c>
    </row>
    <row r="1799" spans="2:15" x14ac:dyDescent="0.35">
      <c r="B1799" s="10" t="e">
        <v>#N/A</v>
      </c>
      <c r="G1799"/>
      <c r="J1799" s="9" t="str">
        <f>AgencyPickList!A1799</f>
        <v>Q1647</v>
      </c>
      <c r="K1799" s="9" t="str">
        <f>AgencyPickList!B1799</f>
        <v>Via - Passmores House</v>
      </c>
      <c r="L1799" s="9" t="str">
        <f>AgencyPickList!C1799</f>
        <v>E10B</v>
      </c>
      <c r="M1799" s="9" t="str">
        <f>AgencyPickList!D1799</f>
        <v>North Northamptonshire</v>
      </c>
      <c r="N1799" s="9" t="str">
        <f>AgencyPickList!E1799</f>
        <v>Q</v>
      </c>
      <c r="O1799" s="9" t="str">
        <f t="shared" si="28"/>
        <v>Q1647 : Via - Passmores House</v>
      </c>
    </row>
    <row r="1800" spans="2:15" x14ac:dyDescent="0.35">
      <c r="B1800" s="10" t="e">
        <v>#N/A</v>
      </c>
      <c r="G1800"/>
      <c r="J1800" s="9" t="str">
        <f>AgencyPickList!A1800</f>
        <v>Q1721</v>
      </c>
      <c r="K1800" s="9" t="str">
        <f>AgencyPickList!B1800</f>
        <v>Bridge Substance Misuse Programme</v>
      </c>
      <c r="L1800" s="9" t="str">
        <f>AgencyPickList!C1800</f>
        <v>E10B</v>
      </c>
      <c r="M1800" s="9" t="str">
        <f>AgencyPickList!D1800</f>
        <v>North Northamptonshire</v>
      </c>
      <c r="N1800" s="9" t="str">
        <f>AgencyPickList!E1800</f>
        <v>T</v>
      </c>
      <c r="O1800" s="9" t="str">
        <f t="shared" si="28"/>
        <v>Q1721 : Bridge Substance Misuse Programme</v>
      </c>
    </row>
    <row r="1801" spans="2:15" x14ac:dyDescent="0.35">
      <c r="B1801" s="10" t="e">
        <v>#N/A</v>
      </c>
      <c r="G1801"/>
      <c r="J1801" s="9" t="str">
        <f>AgencyPickList!A1801</f>
        <v>Q1740</v>
      </c>
      <c r="K1801" s="9" t="str">
        <f>AgencyPickList!B1801</f>
        <v>Bedford Borough Integrated Drug and Alcohol Service</v>
      </c>
      <c r="L1801" s="9" t="str">
        <f>AgencyPickList!C1801</f>
        <v>E10B</v>
      </c>
      <c r="M1801" s="9" t="str">
        <f>AgencyPickList!D1801</f>
        <v>North Northamptonshire</v>
      </c>
      <c r="N1801" s="9" t="str">
        <f>AgencyPickList!E1801</f>
        <v>Q</v>
      </c>
      <c r="O1801" s="9" t="str">
        <f t="shared" si="28"/>
        <v>Q1740 : Bedford Borough Integrated Drug and Alcohol Service</v>
      </c>
    </row>
    <row r="1802" spans="2:15" x14ac:dyDescent="0.35">
      <c r="B1802" s="10" t="e">
        <v>#N/A</v>
      </c>
      <c r="G1802"/>
      <c r="J1802" s="9" t="str">
        <f>AgencyPickList!A1802</f>
        <v>Q1758</v>
      </c>
      <c r="K1802" s="9" t="str">
        <f>AgencyPickList!B1802</f>
        <v>Addiction Recovery Community MK</v>
      </c>
      <c r="L1802" s="9" t="str">
        <f>AgencyPickList!C1802</f>
        <v>E10B</v>
      </c>
      <c r="M1802" s="9" t="str">
        <f>AgencyPickList!D1802</f>
        <v>North Northamptonshire</v>
      </c>
      <c r="N1802" s="9" t="str">
        <f>AgencyPickList!E1802</f>
        <v>Q</v>
      </c>
      <c r="O1802" s="9" t="str">
        <f t="shared" si="28"/>
        <v>Q1758 : Addiction Recovery Community MK</v>
      </c>
    </row>
    <row r="1803" spans="2:15" x14ac:dyDescent="0.35">
      <c r="B1803" s="10" t="e">
        <v>#N/A</v>
      </c>
      <c r="G1803"/>
      <c r="J1803" s="9" t="str">
        <f>AgencyPickList!A1803</f>
        <v>R0512</v>
      </c>
      <c r="K1803" s="9" t="str">
        <f>AgencyPickList!B1803</f>
        <v>Humankind Staffordshire</v>
      </c>
      <c r="L1803" s="9" t="str">
        <f>AgencyPickList!C1803</f>
        <v>E10B</v>
      </c>
      <c r="M1803" s="9" t="str">
        <f>AgencyPickList!D1803</f>
        <v>North Northamptonshire</v>
      </c>
      <c r="N1803" s="9" t="str">
        <f>AgencyPickList!E1803</f>
        <v>R</v>
      </c>
      <c r="O1803" s="9" t="str">
        <f t="shared" si="28"/>
        <v>R0512 : Humankind Staffordshire</v>
      </c>
    </row>
    <row r="1804" spans="2:15" x14ac:dyDescent="0.35">
      <c r="B1804" s="10" t="e">
        <v>#N/A</v>
      </c>
      <c r="G1804"/>
      <c r="J1804" s="9" t="str">
        <f>AgencyPickList!A1804</f>
        <v>SG309</v>
      </c>
      <c r="K1804" s="9" t="str">
        <f>AgencyPickList!B1804</f>
        <v>THE NELSON TRUST</v>
      </c>
      <c r="L1804" s="9" t="str">
        <f>AgencyPickList!C1804</f>
        <v>E10B</v>
      </c>
      <c r="M1804" s="9" t="str">
        <f>AgencyPickList!D1804</f>
        <v>North Northamptonshire</v>
      </c>
      <c r="N1804" s="9" t="str">
        <f>AgencyPickList!E1804</f>
        <v>S</v>
      </c>
      <c r="O1804" s="9" t="str">
        <f t="shared" si="28"/>
        <v>SG309 : THE NELSON TRUST</v>
      </c>
    </row>
    <row r="1805" spans="2:15" x14ac:dyDescent="0.35">
      <c r="B1805" s="10" t="e">
        <v>#N/A</v>
      </c>
      <c r="G1805"/>
      <c r="J1805" s="9" t="str">
        <f>AgencyPickList!A1805</f>
        <v>T1182</v>
      </c>
      <c r="K1805" s="9" t="str">
        <f>AgencyPickList!B1805</f>
        <v>CGL Northamptonshire S2S</v>
      </c>
      <c r="L1805" s="9" t="str">
        <f>AgencyPickList!C1805</f>
        <v>E10B</v>
      </c>
      <c r="M1805" s="9" t="str">
        <f>AgencyPickList!D1805</f>
        <v>North Northamptonshire</v>
      </c>
      <c r="N1805" s="9" t="str">
        <f>AgencyPickList!E1805</f>
        <v>T</v>
      </c>
      <c r="O1805" s="9" t="str">
        <f t="shared" si="28"/>
        <v>T1182 : CGL Northamptonshire S2S</v>
      </c>
    </row>
    <row r="1806" spans="2:15" x14ac:dyDescent="0.35">
      <c r="B1806" s="10" t="e">
        <v>#N/A</v>
      </c>
      <c r="G1806"/>
      <c r="J1806" s="9" t="str">
        <f>AgencyPickList!A1806</f>
        <v>T1214</v>
      </c>
      <c r="K1806" s="9" t="str">
        <f>AgencyPickList!B1806</f>
        <v>The Level</v>
      </c>
      <c r="L1806" s="9" t="str">
        <f>AgencyPickList!C1806</f>
        <v>E10B</v>
      </c>
      <c r="M1806" s="9" t="str">
        <f>AgencyPickList!D1806</f>
        <v>North Northamptonshire</v>
      </c>
      <c r="N1806" s="9" t="str">
        <f>AgencyPickList!E1806</f>
        <v>T</v>
      </c>
      <c r="O1806" s="9" t="str">
        <f t="shared" si="28"/>
        <v>T1214 : The Level</v>
      </c>
    </row>
    <row r="1807" spans="2:15" x14ac:dyDescent="0.35">
      <c r="B1807" s="10" t="e">
        <v>#N/A</v>
      </c>
      <c r="G1807"/>
      <c r="J1807" s="9" t="str">
        <f>AgencyPickList!A1807</f>
        <v>T1219</v>
      </c>
      <c r="K1807" s="9" t="str">
        <f>AgencyPickList!B1807</f>
        <v>Turning Point Leicester Adult</v>
      </c>
      <c r="L1807" s="9" t="str">
        <f>AgencyPickList!C1807</f>
        <v>E10B</v>
      </c>
      <c r="M1807" s="9" t="str">
        <f>AgencyPickList!D1807</f>
        <v>North Northamptonshire</v>
      </c>
      <c r="N1807" s="9" t="str">
        <f>AgencyPickList!E1807</f>
        <v>T</v>
      </c>
      <c r="O1807" s="9" t="str">
        <f t="shared" si="28"/>
        <v>T1219 : Turning Point Leicester Adult</v>
      </c>
    </row>
    <row r="1808" spans="2:15" x14ac:dyDescent="0.35">
      <c r="B1808" s="10" t="e">
        <v>#N/A</v>
      </c>
      <c r="G1808"/>
      <c r="J1808" s="9" t="str">
        <f>AgencyPickList!A1808</f>
        <v>T1221</v>
      </c>
      <c r="K1808" s="9" t="str">
        <f>AgencyPickList!B1808</f>
        <v>Turning Point Leicestershire and Rutland Adult</v>
      </c>
      <c r="L1808" s="9" t="str">
        <f>AgencyPickList!C1808</f>
        <v>E10B</v>
      </c>
      <c r="M1808" s="9" t="str">
        <f>AgencyPickList!D1808</f>
        <v>North Northamptonshire</v>
      </c>
      <c r="N1808" s="9" t="str">
        <f>AgencyPickList!E1808</f>
        <v>T</v>
      </c>
      <c r="O1808" s="9" t="str">
        <f t="shared" si="28"/>
        <v>T1221 : Turning Point Leicestershire and Rutland Adult</v>
      </c>
    </row>
    <row r="1809" spans="2:15" x14ac:dyDescent="0.35">
      <c r="B1809" s="10" t="e">
        <v>#N/A</v>
      </c>
      <c r="G1809"/>
      <c r="J1809" s="9" t="str">
        <f>AgencyPickList!A1809</f>
        <v>T1225</v>
      </c>
      <c r="K1809" s="9" t="str">
        <f>AgencyPickList!B1809</f>
        <v>Substance to Solution (North Northants)</v>
      </c>
      <c r="L1809" s="9" t="str">
        <f>AgencyPickList!C1809</f>
        <v>E10B</v>
      </c>
      <c r="M1809" s="9" t="str">
        <f>AgencyPickList!D1809</f>
        <v>North Northamptonshire</v>
      </c>
      <c r="N1809" s="9" t="str">
        <f>AgencyPickList!E1809</f>
        <v>T</v>
      </c>
      <c r="O1809" s="9" t="str">
        <f t="shared" si="28"/>
        <v>T1225 : Substance to Solution (North Northants)</v>
      </c>
    </row>
    <row r="1810" spans="2:15" x14ac:dyDescent="0.35">
      <c r="B1810" s="10" t="e">
        <v>#N/A</v>
      </c>
      <c r="G1810"/>
      <c r="J1810" s="9" t="str">
        <f>AgencyPickList!A1810</f>
        <v>T1226</v>
      </c>
      <c r="K1810" s="9" t="str">
        <f>AgencyPickList!B1810</f>
        <v>Substance to Solution (West Northants)</v>
      </c>
      <c r="L1810" s="9" t="str">
        <f>AgencyPickList!C1810</f>
        <v>E10B</v>
      </c>
      <c r="M1810" s="9" t="str">
        <f>AgencyPickList!D1810</f>
        <v>North Northamptonshire</v>
      </c>
      <c r="N1810" s="9" t="str">
        <f>AgencyPickList!E1810</f>
        <v>T</v>
      </c>
      <c r="O1810" s="9" t="str">
        <f t="shared" si="28"/>
        <v>T1226 : Substance to Solution (West Northants)</v>
      </c>
    </row>
    <row r="1811" spans="2:15" x14ac:dyDescent="0.35">
      <c r="B1811" s="10" t="e">
        <v>#N/A</v>
      </c>
      <c r="G1811"/>
      <c r="J1811" s="9" t="str">
        <f>AgencyPickList!A1811</f>
        <v>P0544</v>
      </c>
      <c r="K1811" s="9" t="str">
        <f>AgencyPickList!B1811</f>
        <v>Francis HouseStreetsceneSouthampton</v>
      </c>
      <c r="L1811" s="9" t="str">
        <f>AgencyPickList!C1811</f>
        <v>K04B</v>
      </c>
      <c r="M1811" s="9" t="str">
        <f>AgencyPickList!D1811</f>
        <v>North Somerset</v>
      </c>
      <c r="N1811" s="9" t="str">
        <f>AgencyPickList!E1811</f>
        <v>P</v>
      </c>
      <c r="O1811" s="9" t="str">
        <f t="shared" si="28"/>
        <v>P0544 : Francis HouseStreetsceneSouthampton</v>
      </c>
    </row>
    <row r="1812" spans="2:15" x14ac:dyDescent="0.35">
      <c r="B1812" s="10" t="e">
        <v>#N/A</v>
      </c>
      <c r="G1812"/>
      <c r="J1812" s="9" t="str">
        <f>AgencyPickList!A1812</f>
        <v>P1076</v>
      </c>
      <c r="K1812" s="9" t="str">
        <f>AgencyPickList!B1812</f>
        <v>Oxfordshire Roads to Recovery</v>
      </c>
      <c r="L1812" s="9" t="str">
        <f>AgencyPickList!C1812</f>
        <v>K04B</v>
      </c>
      <c r="M1812" s="9" t="str">
        <f>AgencyPickList!D1812</f>
        <v>North Somerset</v>
      </c>
      <c r="N1812" s="9" t="str">
        <f>AgencyPickList!E1812</f>
        <v>P</v>
      </c>
      <c r="O1812" s="9" t="str">
        <f t="shared" si="28"/>
        <v>P1076 : Oxfordshire Roads to Recovery</v>
      </c>
    </row>
    <row r="1813" spans="2:15" x14ac:dyDescent="0.35">
      <c r="B1813" s="10" t="e">
        <v>#N/A</v>
      </c>
      <c r="G1813"/>
      <c r="J1813" s="9" t="str">
        <f>AgencyPickList!A1813</f>
        <v>R0488</v>
      </c>
      <c r="K1813" s="9" t="str">
        <f>AgencyPickList!B1813</f>
        <v>Worcestershire Recovery Partnership (Adult)</v>
      </c>
      <c r="L1813" s="9" t="str">
        <f>AgencyPickList!C1813</f>
        <v>K04B</v>
      </c>
      <c r="M1813" s="9" t="str">
        <f>AgencyPickList!D1813</f>
        <v>North Somerset</v>
      </c>
      <c r="N1813" s="9" t="str">
        <f>AgencyPickList!E1813</f>
        <v>R</v>
      </c>
      <c r="O1813" s="9" t="str">
        <f t="shared" si="28"/>
        <v>R0488 : Worcestershire Recovery Partnership (Adult)</v>
      </c>
    </row>
    <row r="1814" spans="2:15" x14ac:dyDescent="0.35">
      <c r="B1814" s="10" t="e">
        <v>#N/A</v>
      </c>
      <c r="G1814"/>
      <c r="J1814" s="9" t="str">
        <f>AgencyPickList!A1814</f>
        <v>SA206</v>
      </c>
      <c r="K1814" s="9" t="str">
        <f>AgencyPickList!B1814</f>
        <v>Developing Health &amp; Independence (BANES)</v>
      </c>
      <c r="L1814" s="9" t="str">
        <f>AgencyPickList!C1814</f>
        <v>K04B</v>
      </c>
      <c r="M1814" s="9" t="str">
        <f>AgencyPickList!D1814</f>
        <v>North Somerset</v>
      </c>
      <c r="N1814" s="9" t="str">
        <f>AgencyPickList!E1814</f>
        <v>S</v>
      </c>
      <c r="O1814" s="9" t="str">
        <f t="shared" si="28"/>
        <v>SA206 : Developing Health &amp; Independence (BANES)</v>
      </c>
    </row>
    <row r="1815" spans="2:15" x14ac:dyDescent="0.35">
      <c r="B1815" s="10" t="e">
        <v>#N/A</v>
      </c>
      <c r="G1815"/>
      <c r="J1815" s="9" t="str">
        <f>AgencyPickList!A1815</f>
        <v>SB317</v>
      </c>
      <c r="K1815" s="9" t="str">
        <f>AgencyPickList!B1815</f>
        <v>StreetScene Bournemouth</v>
      </c>
      <c r="L1815" s="9" t="str">
        <f>AgencyPickList!C1815</f>
        <v>K04B</v>
      </c>
      <c r="M1815" s="9" t="str">
        <f>AgencyPickList!D1815</f>
        <v>North Somerset</v>
      </c>
      <c r="N1815" s="9" t="str">
        <f>AgencyPickList!E1815</f>
        <v>S</v>
      </c>
      <c r="O1815" s="9" t="str">
        <f t="shared" si="28"/>
        <v>SB317 : StreetScene Bournemouth</v>
      </c>
    </row>
    <row r="1816" spans="2:15" x14ac:dyDescent="0.35">
      <c r="B1816" s="10" t="e">
        <v>#N/A</v>
      </c>
      <c r="G1816"/>
      <c r="J1816" s="9" t="str">
        <f>AgencyPickList!A1816</f>
        <v>SC212</v>
      </c>
      <c r="K1816" s="9" t="str">
        <f>AgencyPickList!B1816</f>
        <v>DHI ROADS</v>
      </c>
      <c r="L1816" s="9" t="str">
        <f>AgencyPickList!C1816</f>
        <v>K04B</v>
      </c>
      <c r="M1816" s="9" t="str">
        <f>AgencyPickList!D1816</f>
        <v>North Somerset</v>
      </c>
      <c r="N1816" s="9" t="str">
        <f>AgencyPickList!E1816</f>
        <v>S</v>
      </c>
      <c r="O1816" s="9" t="str">
        <f t="shared" si="28"/>
        <v>SC212 : DHI ROADS</v>
      </c>
    </row>
    <row r="1817" spans="2:15" x14ac:dyDescent="0.35">
      <c r="B1817" s="10" t="e">
        <v>#N/A</v>
      </c>
      <c r="G1817"/>
      <c r="J1817" s="9" t="str">
        <f>AgencyPickList!A1817</f>
        <v>SC214</v>
      </c>
      <c r="K1817" s="9" t="str">
        <f>AgencyPickList!B1817</f>
        <v>Bristol Drugs Project</v>
      </c>
      <c r="L1817" s="9" t="str">
        <f>AgencyPickList!C1817</f>
        <v>K04B</v>
      </c>
      <c r="M1817" s="9" t="str">
        <f>AgencyPickList!D1817</f>
        <v>North Somerset</v>
      </c>
      <c r="N1817" s="9" t="str">
        <f>AgencyPickList!E1817</f>
        <v>S</v>
      </c>
      <c r="O1817" s="9" t="str">
        <f t="shared" si="28"/>
        <v>SC214 : Bristol Drugs Project</v>
      </c>
    </row>
    <row r="1818" spans="2:15" x14ac:dyDescent="0.35">
      <c r="B1818" s="10" t="e">
        <v>#N/A</v>
      </c>
      <c r="G1818"/>
      <c r="J1818" s="9" t="str">
        <f>AgencyPickList!A1818</f>
        <v>SC402</v>
      </c>
      <c r="K1818" s="9" t="str">
        <f>AgencyPickList!B1818</f>
        <v>CHART</v>
      </c>
      <c r="L1818" s="9" t="str">
        <f>AgencyPickList!C1818</f>
        <v>K04B</v>
      </c>
      <c r="M1818" s="9" t="str">
        <f>AgencyPickList!D1818</f>
        <v>North Somerset</v>
      </c>
      <c r="N1818" s="9" t="str">
        <f>AgencyPickList!E1818</f>
        <v>S</v>
      </c>
      <c r="O1818" s="9" t="str">
        <f t="shared" si="28"/>
        <v>SC402 : CHART</v>
      </c>
    </row>
    <row r="1819" spans="2:15" x14ac:dyDescent="0.35">
      <c r="B1819" s="10" t="e">
        <v>#N/A</v>
      </c>
      <c r="G1819"/>
      <c r="J1819" s="9" t="str">
        <f>AgencyPickList!A1819</f>
        <v>SD301</v>
      </c>
      <c r="K1819" s="9" t="str">
        <f>AgencyPickList!B1819</f>
        <v>We Are With You Chy</v>
      </c>
      <c r="L1819" s="9" t="str">
        <f>AgencyPickList!C1819</f>
        <v>K04B</v>
      </c>
      <c r="M1819" s="9" t="str">
        <f>AgencyPickList!D1819</f>
        <v>North Somerset</v>
      </c>
      <c r="N1819" s="9" t="str">
        <f>AgencyPickList!E1819</f>
        <v>S</v>
      </c>
      <c r="O1819" s="9" t="str">
        <f t="shared" si="28"/>
        <v>SD301 : We Are With You Chy</v>
      </c>
    </row>
    <row r="1820" spans="2:15" x14ac:dyDescent="0.35">
      <c r="B1820" s="10" t="e">
        <v>#N/A</v>
      </c>
      <c r="G1820"/>
      <c r="J1820" s="9" t="str">
        <f>AgencyPickList!A1820</f>
        <v>SD303</v>
      </c>
      <c r="K1820" s="9" t="str">
        <f>AgencyPickList!B1820</f>
        <v>BOSENCE FARM COMMUNITY LTD</v>
      </c>
      <c r="L1820" s="9" t="str">
        <f>AgencyPickList!C1820</f>
        <v>K04B</v>
      </c>
      <c r="M1820" s="9" t="str">
        <f>AgencyPickList!D1820</f>
        <v>North Somerset</v>
      </c>
      <c r="N1820" s="9" t="str">
        <f>AgencyPickList!E1820</f>
        <v>S</v>
      </c>
      <c r="O1820" s="9" t="str">
        <f t="shared" si="28"/>
        <v>SD303 : BOSENCE FARM COMMUNITY LTD</v>
      </c>
    </row>
    <row r="1821" spans="2:15" x14ac:dyDescent="0.35">
      <c r="B1821" s="10" t="e">
        <v>#N/A</v>
      </c>
      <c r="G1821"/>
      <c r="J1821" s="9" t="str">
        <f>AgencyPickList!A1821</f>
        <v>SG309</v>
      </c>
      <c r="K1821" s="9" t="str">
        <f>AgencyPickList!B1821</f>
        <v>THE NELSON TRUST</v>
      </c>
      <c r="L1821" s="9" t="str">
        <f>AgencyPickList!C1821</f>
        <v>K04B</v>
      </c>
      <c r="M1821" s="9" t="str">
        <f>AgencyPickList!D1821</f>
        <v>North Somerset</v>
      </c>
      <c r="N1821" s="9" t="str">
        <f>AgencyPickList!E1821</f>
        <v>S</v>
      </c>
      <c r="O1821" s="9" t="str">
        <f t="shared" si="28"/>
        <v>SG309 : THE NELSON TRUST</v>
      </c>
    </row>
    <row r="1822" spans="2:15" x14ac:dyDescent="0.35">
      <c r="B1822" s="10" t="e">
        <v>#N/A</v>
      </c>
      <c r="G1822"/>
      <c r="J1822" s="9" t="str">
        <f>AgencyPickList!A1822</f>
        <v>SJ207</v>
      </c>
      <c r="K1822" s="9" t="str">
        <f>AgencyPickList!B1822</f>
        <v>Western Counselling</v>
      </c>
      <c r="L1822" s="9" t="str">
        <f>AgencyPickList!C1822</f>
        <v>K04B</v>
      </c>
      <c r="M1822" s="9" t="str">
        <f>AgencyPickList!D1822</f>
        <v>North Somerset</v>
      </c>
      <c r="N1822" s="9" t="str">
        <f>AgencyPickList!E1822</f>
        <v>S</v>
      </c>
      <c r="O1822" s="9" t="str">
        <f t="shared" si="28"/>
        <v>SJ207 : Western Counselling</v>
      </c>
    </row>
    <row r="1823" spans="2:15" x14ac:dyDescent="0.35">
      <c r="B1823" s="10" t="e">
        <v>#N/A</v>
      </c>
      <c r="G1823"/>
      <c r="J1823" s="9" t="str">
        <f>AgencyPickList!A1823</f>
        <v>SJ209</v>
      </c>
      <c r="K1823" s="9" t="str">
        <f>AgencyPickList!B1823</f>
        <v>We Are With You North Somerset</v>
      </c>
      <c r="L1823" s="9" t="str">
        <f>AgencyPickList!C1823</f>
        <v>K04B</v>
      </c>
      <c r="M1823" s="9" t="str">
        <f>AgencyPickList!D1823</f>
        <v>North Somerset</v>
      </c>
      <c r="N1823" s="9" t="str">
        <f>AgencyPickList!E1823</f>
        <v>S</v>
      </c>
      <c r="O1823" s="9" t="str">
        <f t="shared" si="28"/>
        <v>SJ209 : We Are With You North Somerset</v>
      </c>
    </row>
    <row r="1824" spans="2:15" x14ac:dyDescent="0.35">
      <c r="B1824" s="10" t="e">
        <v>#N/A</v>
      </c>
      <c r="G1824"/>
      <c r="J1824" s="9" t="str">
        <f>AgencyPickList!A1824</f>
        <v>SJ302</v>
      </c>
      <c r="K1824" s="9" t="str">
        <f>AgencyPickList!B1824</f>
        <v>BROADWAY LODGE</v>
      </c>
      <c r="L1824" s="9" t="str">
        <f>AgencyPickList!C1824</f>
        <v>K04B</v>
      </c>
      <c r="M1824" s="9" t="str">
        <f>AgencyPickList!D1824</f>
        <v>North Somerset</v>
      </c>
      <c r="N1824" s="9" t="str">
        <f>AgencyPickList!E1824</f>
        <v>S</v>
      </c>
      <c r="O1824" s="9" t="str">
        <f t="shared" si="28"/>
        <v>SJ302 : BROADWAY LODGE</v>
      </c>
    </row>
    <row r="1825" spans="2:15" x14ac:dyDescent="0.35">
      <c r="B1825" s="10" t="e">
        <v>#N/A</v>
      </c>
      <c r="G1825"/>
      <c r="J1825" s="9" t="str">
        <f>AgencyPickList!A1825</f>
        <v>SJ308</v>
      </c>
      <c r="K1825" s="9" t="str">
        <f>AgencyPickList!B1825</f>
        <v>Sefton Park</v>
      </c>
      <c r="L1825" s="9" t="str">
        <f>AgencyPickList!C1825</f>
        <v>K04B</v>
      </c>
      <c r="M1825" s="9" t="str">
        <f>AgencyPickList!D1825</f>
        <v>North Somerset</v>
      </c>
      <c r="N1825" s="9" t="str">
        <f>AgencyPickList!E1825</f>
        <v>S</v>
      </c>
      <c r="O1825" s="9" t="str">
        <f t="shared" si="28"/>
        <v>SJ308 : Sefton Park</v>
      </c>
    </row>
    <row r="1826" spans="2:15" x14ac:dyDescent="0.35">
      <c r="B1826" s="10" t="e">
        <v>#N/A</v>
      </c>
      <c r="G1826"/>
      <c r="J1826" s="9" t="str">
        <f>AgencyPickList!A1826</f>
        <v>SJ312</v>
      </c>
      <c r="K1826" s="9" t="str">
        <f>AgencyPickList!B1826</f>
        <v>Westcliffe House</v>
      </c>
      <c r="L1826" s="9" t="str">
        <f>AgencyPickList!C1826</f>
        <v>K04B</v>
      </c>
      <c r="M1826" s="9" t="str">
        <f>AgencyPickList!D1826</f>
        <v>North Somerset</v>
      </c>
      <c r="N1826" s="9" t="str">
        <f>AgencyPickList!E1826</f>
        <v>S</v>
      </c>
      <c r="O1826" s="9" t="str">
        <f t="shared" si="28"/>
        <v>SJ312 : Westcliffe House</v>
      </c>
    </row>
    <row r="1827" spans="2:15" x14ac:dyDescent="0.35">
      <c r="B1827" s="10" t="e">
        <v>#N/A</v>
      </c>
      <c r="G1827"/>
      <c r="J1827" s="9" t="str">
        <f>AgencyPickList!A1827</f>
        <v>SK205</v>
      </c>
      <c r="K1827" s="9" t="str">
        <f>AgencyPickList!B1827</f>
        <v>Somerset Drug and Alcohol Service - SDAS</v>
      </c>
      <c r="L1827" s="9" t="str">
        <f>AgencyPickList!C1827</f>
        <v>K04B</v>
      </c>
      <c r="M1827" s="9" t="str">
        <f>AgencyPickList!D1827</f>
        <v>North Somerset</v>
      </c>
      <c r="N1827" s="9" t="str">
        <f>AgencyPickList!E1827</f>
        <v>S</v>
      </c>
      <c r="O1827" s="9" t="str">
        <f t="shared" si="28"/>
        <v>SK205 : Somerset Drug and Alcohol Service - SDAS</v>
      </c>
    </row>
    <row r="1828" spans="2:15" x14ac:dyDescent="0.35">
      <c r="B1828" s="10" t="e">
        <v>#N/A</v>
      </c>
      <c r="G1828"/>
      <c r="J1828" s="9" t="str">
        <f>AgencyPickList!A1828</f>
        <v>SO203</v>
      </c>
      <c r="K1828" s="9" t="str">
        <f>AgencyPickList!B1828</f>
        <v>Forward Trust - Clouds House</v>
      </c>
      <c r="L1828" s="9" t="str">
        <f>AgencyPickList!C1828</f>
        <v>K04B</v>
      </c>
      <c r="M1828" s="9" t="str">
        <f>AgencyPickList!D1828</f>
        <v>North Somerset</v>
      </c>
      <c r="N1828" s="9" t="str">
        <f>AgencyPickList!E1828</f>
        <v>S</v>
      </c>
      <c r="O1828" s="9" t="str">
        <f t="shared" si="28"/>
        <v>SO203 : Forward Trust - Clouds House</v>
      </c>
    </row>
    <row r="1829" spans="2:15" x14ac:dyDescent="0.35">
      <c r="B1829" s="10" t="e">
        <v>#N/A</v>
      </c>
      <c r="G1829"/>
      <c r="J1829" s="9" t="str">
        <f>AgencyPickList!A1829</f>
        <v>T1175</v>
      </c>
      <c r="K1829" s="9" t="str">
        <f>AgencyPickList!B1829</f>
        <v>Derby City Prescribing Service</v>
      </c>
      <c r="L1829" s="9" t="str">
        <f>AgencyPickList!C1829</f>
        <v>K04B</v>
      </c>
      <c r="M1829" s="9" t="str">
        <f>AgencyPickList!D1829</f>
        <v>North Somerset</v>
      </c>
      <c r="N1829" s="9" t="str">
        <f>AgencyPickList!E1829</f>
        <v>T</v>
      </c>
      <c r="O1829" s="9" t="str">
        <f t="shared" si="28"/>
        <v>T1175 : Derby City Prescribing Service</v>
      </c>
    </row>
    <row r="1830" spans="2:15" x14ac:dyDescent="0.35">
      <c r="B1830" s="10" t="e">
        <v>#N/A</v>
      </c>
      <c r="G1830"/>
      <c r="J1830" s="9" t="str">
        <f>AgencyPickList!A1830</f>
        <v>N0985</v>
      </c>
      <c r="K1830" s="9" t="str">
        <f>AgencyPickList!B1830</f>
        <v>North Tyneside Recovery Partnership</v>
      </c>
      <c r="L1830" s="9" t="str">
        <f>AgencyPickList!C1830</f>
        <v>A08B</v>
      </c>
      <c r="M1830" s="9" t="str">
        <f>AgencyPickList!D1830</f>
        <v>North Tyneside</v>
      </c>
      <c r="N1830" s="9" t="str">
        <f>AgencyPickList!E1830</f>
        <v>N</v>
      </c>
      <c r="O1830" s="9" t="str">
        <f t="shared" si="28"/>
        <v>N0985 : North Tyneside Recovery Partnership</v>
      </c>
    </row>
    <row r="1831" spans="2:15" x14ac:dyDescent="0.35">
      <c r="B1831" s="10" t="e">
        <v>#N/A</v>
      </c>
      <c r="G1831"/>
      <c r="J1831" s="9" t="str">
        <f>AgencyPickList!A1831</f>
        <v>N1005</v>
      </c>
      <c r="K1831" s="9" t="str">
        <f>AgencyPickList!B1831</f>
        <v>Sunderland Integrated Substance Misuse Service</v>
      </c>
      <c r="L1831" s="9" t="str">
        <f>AgencyPickList!C1831</f>
        <v>A08B</v>
      </c>
      <c r="M1831" s="9" t="str">
        <f>AgencyPickList!D1831</f>
        <v>North Tyneside</v>
      </c>
      <c r="N1831" s="9" t="str">
        <f>AgencyPickList!E1831</f>
        <v>N</v>
      </c>
      <c r="O1831" s="9" t="str">
        <f t="shared" si="28"/>
        <v>N1005 : Sunderland Integrated Substance Misuse Service</v>
      </c>
    </row>
    <row r="1832" spans="2:15" x14ac:dyDescent="0.35">
      <c r="B1832" s="10" t="e">
        <v>#N/A</v>
      </c>
      <c r="G1832"/>
      <c r="J1832" s="9" t="str">
        <f>AgencyPickList!A1832</f>
        <v>N1010</v>
      </c>
      <c r="K1832" s="9" t="str">
        <f>AgencyPickList!B1832</f>
        <v>County Durham Drug and Alcohol Adult Recovery Service</v>
      </c>
      <c r="L1832" s="9" t="str">
        <f>AgencyPickList!C1832</f>
        <v>A08B</v>
      </c>
      <c r="M1832" s="9" t="str">
        <f>AgencyPickList!D1832</f>
        <v>North Tyneside</v>
      </c>
      <c r="N1832" s="9" t="str">
        <f>AgencyPickList!E1832</f>
        <v>N</v>
      </c>
      <c r="O1832" s="9" t="str">
        <f t="shared" si="28"/>
        <v>N1010 : County Durham Drug and Alcohol Adult Recovery Service</v>
      </c>
    </row>
    <row r="1833" spans="2:15" x14ac:dyDescent="0.35">
      <c r="B1833" s="10" t="e">
        <v>#N/A</v>
      </c>
      <c r="G1833"/>
      <c r="J1833" s="9" t="str">
        <f>AgencyPickList!A1833</f>
        <v>N1014</v>
      </c>
      <c r="K1833" s="9" t="str">
        <f>AgencyPickList!B1833</f>
        <v>South Tyneside Substance Misuse Service (Humankind)</v>
      </c>
      <c r="L1833" s="9" t="str">
        <f>AgencyPickList!C1833</f>
        <v>A08B</v>
      </c>
      <c r="M1833" s="9" t="str">
        <f>AgencyPickList!D1833</f>
        <v>North Tyneside</v>
      </c>
      <c r="N1833" s="9" t="str">
        <f>AgencyPickList!E1833</f>
        <v>N</v>
      </c>
      <c r="O1833" s="9" t="str">
        <f t="shared" si="28"/>
        <v>N1014 : South Tyneside Substance Misuse Service (Humankind)</v>
      </c>
    </row>
    <row r="1834" spans="2:15" x14ac:dyDescent="0.35">
      <c r="B1834" s="10" t="e">
        <v>#N/A</v>
      </c>
      <c r="G1834"/>
      <c r="J1834" s="9" t="str">
        <f>AgencyPickList!A1834</f>
        <v>N1015</v>
      </c>
      <c r="K1834" s="9" t="str">
        <f>AgencyPickList!B1834</f>
        <v>North Tyneside Recovery Partnership - YP</v>
      </c>
      <c r="L1834" s="9" t="str">
        <f>AgencyPickList!C1834</f>
        <v>A08B</v>
      </c>
      <c r="M1834" s="9" t="str">
        <f>AgencyPickList!D1834</f>
        <v>North Tyneside</v>
      </c>
      <c r="N1834" s="9" t="str">
        <f>AgencyPickList!E1834</f>
        <v>N</v>
      </c>
      <c r="O1834" s="9" t="str">
        <f t="shared" si="28"/>
        <v>N1015 : North Tyneside Recovery Partnership - YP</v>
      </c>
    </row>
    <row r="1835" spans="2:15" x14ac:dyDescent="0.35">
      <c r="B1835" s="10" t="e">
        <v>#N/A</v>
      </c>
      <c r="G1835"/>
      <c r="J1835" s="9" t="str">
        <f>AgencyPickList!A1835</f>
        <v>N1016</v>
      </c>
      <c r="K1835" s="9" t="str">
        <f>AgencyPickList!B1835</f>
        <v>Newcastle Treatment and Recovery - Adult</v>
      </c>
      <c r="L1835" s="9" t="str">
        <f>AgencyPickList!C1835</f>
        <v>A08B</v>
      </c>
      <c r="M1835" s="9" t="str">
        <f>AgencyPickList!D1835</f>
        <v>North Tyneside</v>
      </c>
      <c r="N1835" s="9" t="str">
        <f>AgencyPickList!E1835</f>
        <v>N</v>
      </c>
      <c r="O1835" s="9" t="str">
        <f t="shared" si="28"/>
        <v>N1016 : Newcastle Treatment and Recovery - Adult</v>
      </c>
    </row>
    <row r="1836" spans="2:15" x14ac:dyDescent="0.35">
      <c r="B1836" s="10" t="e">
        <v>#N/A</v>
      </c>
      <c r="G1836"/>
      <c r="J1836" s="9" t="str">
        <f>AgencyPickList!A1836</f>
        <v>N1017</v>
      </c>
      <c r="K1836" s="9" t="str">
        <f>AgencyPickList!B1836</f>
        <v>Newcastle Treatment and Recovery - YP</v>
      </c>
      <c r="L1836" s="9" t="str">
        <f>AgencyPickList!C1836</f>
        <v>A08B</v>
      </c>
      <c r="M1836" s="9" t="str">
        <f>AgencyPickList!D1836</f>
        <v>North Tyneside</v>
      </c>
      <c r="N1836" s="9" t="str">
        <f>AgencyPickList!E1836</f>
        <v>N</v>
      </c>
      <c r="O1836" s="9" t="str">
        <f t="shared" si="28"/>
        <v>N1017 : Newcastle Treatment and Recovery - YP</v>
      </c>
    </row>
    <row r="1837" spans="2:15" x14ac:dyDescent="0.35">
      <c r="B1837" s="10" t="e">
        <v>#N/A</v>
      </c>
      <c r="G1837"/>
      <c r="J1837" s="9" t="str">
        <f>AgencyPickList!A1837</f>
        <v>N1018</v>
      </c>
      <c r="K1837" s="9" t="str">
        <f>AgencyPickList!B1837</f>
        <v>Newcastle Treatment and Recovery - Shared Care</v>
      </c>
      <c r="L1837" s="9" t="str">
        <f>AgencyPickList!C1837</f>
        <v>A08B</v>
      </c>
      <c r="M1837" s="9" t="str">
        <f>AgencyPickList!D1837</f>
        <v>North Tyneside</v>
      </c>
      <c r="N1837" s="9" t="str">
        <f>AgencyPickList!E1837</f>
        <v>N</v>
      </c>
      <c r="O1837" s="9" t="str">
        <f t="shared" si="28"/>
        <v>N1018 : Newcastle Treatment and Recovery - Shared Care</v>
      </c>
    </row>
    <row r="1838" spans="2:15" x14ac:dyDescent="0.35">
      <c r="B1838" s="10" t="e">
        <v>#N/A</v>
      </c>
      <c r="G1838"/>
      <c r="J1838" s="9" t="str">
        <f>AgencyPickList!A1838</f>
        <v>N1028</v>
      </c>
      <c r="K1838" s="9" t="str">
        <f>AgencyPickList!B1838</f>
        <v>CGL Wear Recovery Sunderland</v>
      </c>
      <c r="L1838" s="9" t="str">
        <f>AgencyPickList!C1838</f>
        <v>A08B</v>
      </c>
      <c r="M1838" s="9" t="str">
        <f>AgencyPickList!D1838</f>
        <v>North Tyneside</v>
      </c>
      <c r="N1838" s="9" t="str">
        <f>AgencyPickList!E1838</f>
        <v>N</v>
      </c>
      <c r="O1838" s="9" t="str">
        <f t="shared" si="28"/>
        <v>N1028 : CGL Wear Recovery Sunderland</v>
      </c>
    </row>
    <row r="1839" spans="2:15" x14ac:dyDescent="0.35">
      <c r="B1839" s="10" t="e">
        <v>#N/A</v>
      </c>
      <c r="G1839"/>
      <c r="J1839" s="9" t="str">
        <f>AgencyPickList!A1839</f>
        <v>SL205</v>
      </c>
      <c r="K1839" s="9" t="str">
        <f>AgencyPickList!B1839</f>
        <v>PostScript360</v>
      </c>
      <c r="L1839" s="9" t="str">
        <f>AgencyPickList!C1839</f>
        <v>A08B</v>
      </c>
      <c r="M1839" s="9" t="str">
        <f>AgencyPickList!D1839</f>
        <v>North Tyneside</v>
      </c>
      <c r="N1839" s="9" t="str">
        <f>AgencyPickList!E1839</f>
        <v>S</v>
      </c>
      <c r="O1839" s="9" t="str">
        <f t="shared" si="28"/>
        <v>SL205 : PostScript360</v>
      </c>
    </row>
    <row r="1840" spans="2:15" x14ac:dyDescent="0.35">
      <c r="B1840" s="10" t="e">
        <v>#N/A</v>
      </c>
      <c r="G1840"/>
      <c r="J1840" s="9" t="str">
        <f>AgencyPickList!A1840</f>
        <v>U0489</v>
      </c>
      <c r="K1840" s="9" t="str">
        <f>AgencyPickList!B1840</f>
        <v>Forward Leeds Adult (Humankind)</v>
      </c>
      <c r="L1840" s="9" t="str">
        <f>AgencyPickList!C1840</f>
        <v>A08B</v>
      </c>
      <c r="M1840" s="9" t="str">
        <f>AgencyPickList!D1840</f>
        <v>North Tyneside</v>
      </c>
      <c r="N1840" s="9" t="str">
        <f>AgencyPickList!E1840</f>
        <v>U</v>
      </c>
      <c r="O1840" s="9" t="str">
        <f t="shared" si="28"/>
        <v>U0489 : Forward Leeds Adult (Humankind)</v>
      </c>
    </row>
    <row r="1841" spans="2:15" x14ac:dyDescent="0.35">
      <c r="B1841" s="10" t="e">
        <v>#N/A</v>
      </c>
      <c r="G1841"/>
      <c r="J1841" s="9" t="str">
        <f>AgencyPickList!A1841</f>
        <v>M0189</v>
      </c>
      <c r="K1841" s="9" t="str">
        <f>AgencyPickList!B1841</f>
        <v>OASIS Recovery Communities Runcorn</v>
      </c>
      <c r="L1841" s="9" t="str">
        <f>AgencyPickList!C1841</f>
        <v>D05B</v>
      </c>
      <c r="M1841" s="9" t="str">
        <f>AgencyPickList!D1841</f>
        <v>North Yorkshire</v>
      </c>
      <c r="N1841" s="9" t="str">
        <f>AgencyPickList!E1841</f>
        <v>W</v>
      </c>
      <c r="O1841" s="9" t="str">
        <f t="shared" si="28"/>
        <v>M0189 : OASIS Recovery Communities Runcorn</v>
      </c>
    </row>
    <row r="1842" spans="2:15" x14ac:dyDescent="0.35">
      <c r="B1842" s="10" t="e">
        <v>#N/A</v>
      </c>
      <c r="G1842"/>
      <c r="J1842" s="9" t="str">
        <f>AgencyPickList!A1842</f>
        <v>M0243</v>
      </c>
      <c r="K1842" s="9" t="str">
        <f>AgencyPickList!B1842</f>
        <v>GMMH The Chapman-Barker Unit</v>
      </c>
      <c r="L1842" s="9" t="str">
        <f>AgencyPickList!C1842</f>
        <v>D05B</v>
      </c>
      <c r="M1842" s="9" t="str">
        <f>AgencyPickList!D1842</f>
        <v>North Yorkshire</v>
      </c>
      <c r="N1842" s="9" t="str">
        <f>AgencyPickList!E1842</f>
        <v>W</v>
      </c>
      <c r="O1842" s="9" t="str">
        <f t="shared" si="28"/>
        <v>M0243 : GMMH The Chapman-Barker Unit</v>
      </c>
    </row>
    <row r="1843" spans="2:15" x14ac:dyDescent="0.35">
      <c r="B1843" s="10" t="e">
        <v>#N/A</v>
      </c>
      <c r="G1843"/>
      <c r="J1843" s="9" t="str">
        <f>AgencyPickList!A1843</f>
        <v>N1014</v>
      </c>
      <c r="K1843" s="9" t="str">
        <f>AgencyPickList!B1843</f>
        <v>South Tyneside Substance Misuse Service (Humankind)</v>
      </c>
      <c r="L1843" s="9" t="str">
        <f>AgencyPickList!C1843</f>
        <v>D05B</v>
      </c>
      <c r="M1843" s="9" t="str">
        <f>AgencyPickList!D1843</f>
        <v>North Yorkshire</v>
      </c>
      <c r="N1843" s="9" t="str">
        <f>AgencyPickList!E1843</f>
        <v>N</v>
      </c>
      <c r="O1843" s="9" t="str">
        <f t="shared" si="28"/>
        <v>N1014 : South Tyneside Substance Misuse Service (Humankind)</v>
      </c>
    </row>
    <row r="1844" spans="2:15" x14ac:dyDescent="0.35">
      <c r="B1844" s="10" t="e">
        <v>#N/A</v>
      </c>
      <c r="G1844"/>
      <c r="J1844" s="9" t="str">
        <f>AgencyPickList!A1844</f>
        <v>P1086</v>
      </c>
      <c r="K1844" s="9" t="str">
        <f>AgencyPickList!B1844</f>
        <v>Winchester - Inclusion Recovery Hampshire</v>
      </c>
      <c r="L1844" s="9" t="str">
        <f>AgencyPickList!C1844</f>
        <v>D05B</v>
      </c>
      <c r="M1844" s="9" t="str">
        <f>AgencyPickList!D1844</f>
        <v>North Yorkshire</v>
      </c>
      <c r="N1844" s="9" t="str">
        <f>AgencyPickList!E1844</f>
        <v>P</v>
      </c>
      <c r="O1844" s="9" t="str">
        <f t="shared" si="28"/>
        <v>P1086 : Winchester - Inclusion Recovery Hampshire</v>
      </c>
    </row>
    <row r="1845" spans="2:15" x14ac:dyDescent="0.35">
      <c r="B1845" s="10" t="e">
        <v>#N/A</v>
      </c>
      <c r="G1845"/>
      <c r="J1845" s="9" t="str">
        <f>AgencyPickList!A1845</f>
        <v>R0479</v>
      </c>
      <c r="K1845" s="9" t="str">
        <f>AgencyPickList!B1845</f>
        <v>Staffordshire Inpatients</v>
      </c>
      <c r="L1845" s="9" t="str">
        <f>AgencyPickList!C1845</f>
        <v>D05B</v>
      </c>
      <c r="M1845" s="9" t="str">
        <f>AgencyPickList!D1845</f>
        <v>North Yorkshire</v>
      </c>
      <c r="N1845" s="9" t="str">
        <f>AgencyPickList!E1845</f>
        <v>R</v>
      </c>
      <c r="O1845" s="9" t="str">
        <f t="shared" si="28"/>
        <v>R0479 : Staffordshire Inpatients</v>
      </c>
    </row>
    <row r="1846" spans="2:15" x14ac:dyDescent="0.35">
      <c r="B1846" s="10" t="e">
        <v>#N/A</v>
      </c>
      <c r="G1846"/>
      <c r="J1846" s="9" t="str">
        <f>AgencyPickList!A1846</f>
        <v>SL205</v>
      </c>
      <c r="K1846" s="9" t="str">
        <f>AgencyPickList!B1846</f>
        <v>PostScript360</v>
      </c>
      <c r="L1846" s="9" t="str">
        <f>AgencyPickList!C1846</f>
        <v>D05B</v>
      </c>
      <c r="M1846" s="9" t="str">
        <f>AgencyPickList!D1846</f>
        <v>North Yorkshire</v>
      </c>
      <c r="N1846" s="9" t="str">
        <f>AgencyPickList!E1846</f>
        <v>S</v>
      </c>
      <c r="O1846" s="9" t="str">
        <f t="shared" si="28"/>
        <v>SL205 : PostScript360</v>
      </c>
    </row>
    <row r="1847" spans="2:15" x14ac:dyDescent="0.35">
      <c r="B1847" s="10" t="e">
        <v>#N/A</v>
      </c>
      <c r="G1847"/>
      <c r="J1847" s="9" t="str">
        <f>AgencyPickList!A1847</f>
        <v>T0005</v>
      </c>
      <c r="K1847" s="9" t="str">
        <f>AgencyPickList!B1847</f>
        <v>Derbyshire Recovery Partnership</v>
      </c>
      <c r="L1847" s="9" t="str">
        <f>AgencyPickList!C1847</f>
        <v>D05B</v>
      </c>
      <c r="M1847" s="9" t="str">
        <f>AgencyPickList!D1847</f>
        <v>North Yorkshire</v>
      </c>
      <c r="N1847" s="9" t="str">
        <f>AgencyPickList!E1847</f>
        <v>T</v>
      </c>
      <c r="O1847" s="9" t="str">
        <f t="shared" si="28"/>
        <v>T0005 : Derbyshire Recovery Partnership</v>
      </c>
    </row>
    <row r="1848" spans="2:15" x14ac:dyDescent="0.35">
      <c r="B1848" s="10" t="e">
        <v>#N/A</v>
      </c>
      <c r="G1848"/>
      <c r="J1848" s="9" t="str">
        <f>AgencyPickList!A1848</f>
        <v>T1208</v>
      </c>
      <c r="K1848" s="9" t="str">
        <f>AgencyPickList!B1848</f>
        <v>Nottingham Recovery Network</v>
      </c>
      <c r="L1848" s="9" t="str">
        <f>AgencyPickList!C1848</f>
        <v>D05B</v>
      </c>
      <c r="M1848" s="9" t="str">
        <f>AgencyPickList!D1848</f>
        <v>North Yorkshire</v>
      </c>
      <c r="N1848" s="9" t="str">
        <f>AgencyPickList!E1848</f>
        <v>T</v>
      </c>
      <c r="O1848" s="9" t="str">
        <f t="shared" si="28"/>
        <v>T1208 : Nottingham Recovery Network</v>
      </c>
    </row>
    <row r="1849" spans="2:15" x14ac:dyDescent="0.35">
      <c r="B1849" s="10" t="e">
        <v>#N/A</v>
      </c>
      <c r="G1849"/>
      <c r="J1849" s="9" t="str">
        <f>AgencyPickList!A1849</f>
        <v>T1214</v>
      </c>
      <c r="K1849" s="9" t="str">
        <f>AgencyPickList!B1849</f>
        <v>The Level</v>
      </c>
      <c r="L1849" s="9" t="str">
        <f>AgencyPickList!C1849</f>
        <v>D05B</v>
      </c>
      <c r="M1849" s="9" t="str">
        <f>AgencyPickList!D1849</f>
        <v>North Yorkshire</v>
      </c>
      <c r="N1849" s="9" t="str">
        <f>AgencyPickList!E1849</f>
        <v>T</v>
      </c>
      <c r="O1849" s="9" t="str">
        <f t="shared" si="28"/>
        <v>T1214 : The Level</v>
      </c>
    </row>
    <row r="1850" spans="2:15" x14ac:dyDescent="0.35">
      <c r="B1850" s="10" t="e">
        <v>#N/A</v>
      </c>
      <c r="G1850"/>
      <c r="J1850" s="9" t="str">
        <f>AgencyPickList!A1850</f>
        <v>U0039</v>
      </c>
      <c r="K1850" s="9" t="str">
        <f>AgencyPickList!B1850</f>
        <v>Wakefield Inspiring Recovery</v>
      </c>
      <c r="L1850" s="9" t="str">
        <f>AgencyPickList!C1850</f>
        <v>D05B</v>
      </c>
      <c r="M1850" s="9" t="str">
        <f>AgencyPickList!D1850</f>
        <v>North Yorkshire</v>
      </c>
      <c r="N1850" s="9" t="str">
        <f>AgencyPickList!E1850</f>
        <v>U</v>
      </c>
      <c r="O1850" s="9" t="str">
        <f t="shared" si="28"/>
        <v>U0039 : Wakefield Inspiring Recovery</v>
      </c>
    </row>
    <row r="1851" spans="2:15" x14ac:dyDescent="0.35">
      <c r="B1851" s="10" t="e">
        <v>#N/A</v>
      </c>
      <c r="G1851"/>
      <c r="J1851" s="9" t="str">
        <f>AgencyPickList!A1851</f>
        <v>U0430</v>
      </c>
      <c r="K1851" s="9" t="str">
        <f>AgencyPickList!B1851</f>
        <v>Oasis Recovery Communities Bradford</v>
      </c>
      <c r="L1851" s="9" t="str">
        <f>AgencyPickList!C1851</f>
        <v>D05B</v>
      </c>
      <c r="M1851" s="9" t="str">
        <f>AgencyPickList!D1851</f>
        <v>North Yorkshire</v>
      </c>
      <c r="N1851" s="9" t="str">
        <f>AgencyPickList!E1851</f>
        <v>U</v>
      </c>
      <c r="O1851" s="9" t="str">
        <f t="shared" si="28"/>
        <v>U0430 : Oasis Recovery Communities Bradford</v>
      </c>
    </row>
    <row r="1852" spans="2:15" x14ac:dyDescent="0.35">
      <c r="B1852" s="10" t="e">
        <v>#N/A</v>
      </c>
      <c r="G1852"/>
      <c r="J1852" s="9" t="str">
        <f>AgencyPickList!A1852</f>
        <v>U0484</v>
      </c>
      <c r="K1852" s="9" t="str">
        <f>AgencyPickList!B1852</f>
        <v>North Yorkshire Horizons Drug and Alcohol Service (Humankind)</v>
      </c>
      <c r="L1852" s="9" t="str">
        <f>AgencyPickList!C1852</f>
        <v>D05B</v>
      </c>
      <c r="M1852" s="9" t="str">
        <f>AgencyPickList!D1852</f>
        <v>North Yorkshire</v>
      </c>
      <c r="N1852" s="9" t="str">
        <f>AgencyPickList!E1852</f>
        <v>U</v>
      </c>
      <c r="O1852" s="9" t="str">
        <f t="shared" si="28"/>
        <v>U0484 : North Yorkshire Horizons Drug and Alcohol Service (Humankind)</v>
      </c>
    </row>
    <row r="1853" spans="2:15" x14ac:dyDescent="0.35">
      <c r="B1853" s="10" t="e">
        <v>#N/A</v>
      </c>
      <c r="G1853"/>
      <c r="J1853" s="9" t="str">
        <f>AgencyPickList!A1853</f>
        <v>U0489</v>
      </c>
      <c r="K1853" s="9" t="str">
        <f>AgencyPickList!B1853</f>
        <v>Forward Leeds Adult (Humankind)</v>
      </c>
      <c r="L1853" s="9" t="str">
        <f>AgencyPickList!C1853</f>
        <v>D05B</v>
      </c>
      <c r="M1853" s="9" t="str">
        <f>AgencyPickList!D1853</f>
        <v>North Yorkshire</v>
      </c>
      <c r="N1853" s="9" t="str">
        <f>AgencyPickList!E1853</f>
        <v>U</v>
      </c>
      <c r="O1853" s="9" t="str">
        <f t="shared" si="28"/>
        <v>U0489 : Forward Leeds Adult (Humankind)</v>
      </c>
    </row>
    <row r="1854" spans="2:15" x14ac:dyDescent="0.35">
      <c r="B1854" s="10" t="e">
        <v>#N/A</v>
      </c>
      <c r="G1854"/>
      <c r="J1854" s="9" t="str">
        <f>AgencyPickList!A1854</f>
        <v>U0494</v>
      </c>
      <c r="K1854" s="9" t="str">
        <f>AgencyPickList!B1854</f>
        <v>East Riding Partnership Treatment Service - Adults</v>
      </c>
      <c r="L1854" s="9" t="str">
        <f>AgencyPickList!C1854</f>
        <v>D05B</v>
      </c>
      <c r="M1854" s="9" t="str">
        <f>AgencyPickList!D1854</f>
        <v>North Yorkshire</v>
      </c>
      <c r="N1854" s="9" t="str">
        <f>AgencyPickList!E1854</f>
        <v>U</v>
      </c>
      <c r="O1854" s="9" t="str">
        <f t="shared" si="28"/>
        <v>U0494 : East Riding Partnership Treatment Service - Adults</v>
      </c>
    </row>
    <row r="1855" spans="2:15" x14ac:dyDescent="0.35">
      <c r="B1855" s="10" t="e">
        <v>#N/A</v>
      </c>
      <c r="G1855"/>
      <c r="J1855" s="9" t="str">
        <f>AgencyPickList!A1855</f>
        <v>U0495</v>
      </c>
      <c r="K1855" s="9" t="str">
        <f>AgencyPickList!B1855</f>
        <v>East Riding Criminal Justice Service</v>
      </c>
      <c r="L1855" s="9" t="str">
        <f>AgencyPickList!C1855</f>
        <v>D05B</v>
      </c>
      <c r="M1855" s="9" t="str">
        <f>AgencyPickList!D1855</f>
        <v>North Yorkshire</v>
      </c>
      <c r="N1855" s="9" t="str">
        <f>AgencyPickList!E1855</f>
        <v>U</v>
      </c>
      <c r="O1855" s="9" t="str">
        <f t="shared" si="28"/>
        <v>U0495 : East Riding Criminal Justice Service</v>
      </c>
    </row>
    <row r="1856" spans="2:15" x14ac:dyDescent="0.35">
      <c r="B1856" s="10" t="e">
        <v>#N/A</v>
      </c>
      <c r="G1856"/>
      <c r="J1856" s="9" t="str">
        <f>AgencyPickList!A1856</f>
        <v>U0509</v>
      </c>
      <c r="K1856" s="9" t="str">
        <f>AgencyPickList!B1856</f>
        <v>Doncaster Drugs Service - CDT</v>
      </c>
      <c r="L1856" s="9" t="str">
        <f>AgencyPickList!C1856</f>
        <v>D05B</v>
      </c>
      <c r="M1856" s="9" t="str">
        <f>AgencyPickList!D1856</f>
        <v>North Yorkshire</v>
      </c>
      <c r="N1856" s="9" t="str">
        <f>AgencyPickList!E1856</f>
        <v>U</v>
      </c>
      <c r="O1856" s="9" t="str">
        <f t="shared" si="28"/>
        <v>U0509 : Doncaster Drugs Service - CDT</v>
      </c>
    </row>
    <row r="1857" spans="2:15" x14ac:dyDescent="0.35">
      <c r="B1857" s="10" t="e">
        <v>#N/A</v>
      </c>
      <c r="G1857"/>
      <c r="J1857" s="9" t="str">
        <f>AgencyPickList!A1857</f>
        <v>U0514</v>
      </c>
      <c r="K1857" s="9" t="str">
        <f>AgencyPickList!B1857</f>
        <v>Phoenix Futures Sheffield Adult Service</v>
      </c>
      <c r="L1857" s="9" t="str">
        <f>AgencyPickList!C1857</f>
        <v>D05B</v>
      </c>
      <c r="M1857" s="9" t="str">
        <f>AgencyPickList!D1857</f>
        <v>North Yorkshire</v>
      </c>
      <c r="N1857" s="9" t="str">
        <f>AgencyPickList!E1857</f>
        <v>U</v>
      </c>
      <c r="O1857" s="9" t="str">
        <f t="shared" si="28"/>
        <v>U0514 : Phoenix Futures Sheffield Adult Service</v>
      </c>
    </row>
    <row r="1858" spans="2:15" x14ac:dyDescent="0.35">
      <c r="B1858" s="10" t="e">
        <v>#N/A</v>
      </c>
      <c r="G1858"/>
      <c r="J1858" s="9" t="str">
        <f>AgencyPickList!A1858</f>
        <v>U0577</v>
      </c>
      <c r="K1858" s="9" t="str">
        <f>AgencyPickList!B1858</f>
        <v>Doncaster Criminal Justice Service</v>
      </c>
      <c r="L1858" s="9" t="str">
        <f>AgencyPickList!C1858</f>
        <v>D05B</v>
      </c>
      <c r="M1858" s="9" t="str">
        <f>AgencyPickList!D1858</f>
        <v>North Yorkshire</v>
      </c>
      <c r="N1858" s="9" t="str">
        <f>AgencyPickList!E1858</f>
        <v>U</v>
      </c>
      <c r="O1858" s="9" t="str">
        <f t="shared" si="28"/>
        <v>U0577 : Doncaster Criminal Justice Service</v>
      </c>
    </row>
    <row r="1859" spans="2:15" x14ac:dyDescent="0.35">
      <c r="B1859" s="10" t="e">
        <v>#N/A</v>
      </c>
      <c r="G1859"/>
      <c r="J1859" s="9" t="str">
        <f>AgencyPickList!A1859</f>
        <v>U0635</v>
      </c>
      <c r="K1859" s="9" t="str">
        <f>AgencyPickList!B1859</f>
        <v>Barnsley Substance Misuse Service (Humankind)</v>
      </c>
      <c r="L1859" s="9" t="str">
        <f>AgencyPickList!C1859</f>
        <v>D05B</v>
      </c>
      <c r="M1859" s="9" t="str">
        <f>AgencyPickList!D1859</f>
        <v>North Yorkshire</v>
      </c>
      <c r="N1859" s="9" t="str">
        <f>AgencyPickList!E1859</f>
        <v>U</v>
      </c>
      <c r="O1859" s="9" t="str">
        <f t="shared" ref="O1859:O1922" si="29">IF(AND(J1859&lt;&gt;"",J1859&lt;&gt;0),J1859&amp;" : "&amp;K1859,"")</f>
        <v>U0635 : Barnsley Substance Misuse Service (Humankind)</v>
      </c>
    </row>
    <row r="1860" spans="2:15" x14ac:dyDescent="0.35">
      <c r="B1860" s="10" t="e">
        <v>#N/A</v>
      </c>
      <c r="G1860"/>
      <c r="J1860" s="9" t="str">
        <f>AgencyPickList!A1860</f>
        <v>U0637</v>
      </c>
      <c r="K1860" s="9" t="str">
        <f>AgencyPickList!B1860</f>
        <v>Changing Lives York</v>
      </c>
      <c r="L1860" s="9" t="str">
        <f>AgencyPickList!C1860</f>
        <v>D05B</v>
      </c>
      <c r="M1860" s="9" t="str">
        <f>AgencyPickList!D1860</f>
        <v>North Yorkshire</v>
      </c>
      <c r="N1860" s="9" t="str">
        <f>AgencyPickList!E1860</f>
        <v>U</v>
      </c>
      <c r="O1860" s="9" t="str">
        <f t="shared" si="29"/>
        <v>U0637 : Changing Lives York</v>
      </c>
    </row>
    <row r="1861" spans="2:15" x14ac:dyDescent="0.35">
      <c r="B1861" s="10" t="e">
        <v>#N/A</v>
      </c>
      <c r="G1861"/>
      <c r="J1861" s="9" t="str">
        <f>AgencyPickList!A1861</f>
        <v>U0639</v>
      </c>
      <c r="K1861" s="9" t="str">
        <f>AgencyPickList!B1861</f>
        <v>CGL Bradford New Directions (deactive)</v>
      </c>
      <c r="L1861" s="9" t="str">
        <f>AgencyPickList!C1861</f>
        <v>D05B</v>
      </c>
      <c r="M1861" s="9" t="str">
        <f>AgencyPickList!D1861</f>
        <v>North Yorkshire</v>
      </c>
      <c r="N1861" s="9" t="str">
        <f>AgencyPickList!E1861</f>
        <v>U</v>
      </c>
      <c r="O1861" s="9" t="str">
        <f t="shared" si="29"/>
        <v>U0639 : CGL Bradford New Directions (deactive)</v>
      </c>
    </row>
    <row r="1862" spans="2:15" x14ac:dyDescent="0.35">
      <c r="B1862" s="10" t="e">
        <v>#N/A</v>
      </c>
      <c r="G1862"/>
      <c r="J1862" s="9" t="str">
        <f>AgencyPickList!A1862</f>
        <v>U0650</v>
      </c>
      <c r="K1862" s="9" t="str">
        <f>AgencyPickList!B1862</f>
        <v>North Yorkshire YP (Humankind)</v>
      </c>
      <c r="L1862" s="9" t="str">
        <f>AgencyPickList!C1862</f>
        <v>D05B</v>
      </c>
      <c r="M1862" s="9" t="str">
        <f>AgencyPickList!D1862</f>
        <v>North Yorkshire</v>
      </c>
      <c r="N1862" s="9" t="str">
        <f>AgencyPickList!E1862</f>
        <v>U</v>
      </c>
      <c r="O1862" s="9" t="str">
        <f t="shared" si="29"/>
        <v>U0650 : North Yorkshire YP (Humankind)</v>
      </c>
    </row>
    <row r="1863" spans="2:15" x14ac:dyDescent="0.35">
      <c r="B1863" s="10" t="e">
        <v>#N/A</v>
      </c>
      <c r="G1863"/>
      <c r="J1863" s="9" t="str">
        <f>AgencyPickList!A1863</f>
        <v>U0654</v>
      </c>
      <c r="K1863" s="9" t="str">
        <f>AgencyPickList!B1863</f>
        <v>New Vision Bradford Adult (Humankind)</v>
      </c>
      <c r="L1863" s="9" t="str">
        <f>AgencyPickList!C1863</f>
        <v>D05B</v>
      </c>
      <c r="M1863" s="9" t="str">
        <f>AgencyPickList!D1863</f>
        <v>North Yorkshire</v>
      </c>
      <c r="N1863" s="9" t="str">
        <f>AgencyPickList!E1863</f>
        <v>U</v>
      </c>
      <c r="O1863" s="9" t="str">
        <f t="shared" si="29"/>
        <v>U0654 : New Vision Bradford Adult (Humankind)</v>
      </c>
    </row>
    <row r="1864" spans="2:15" x14ac:dyDescent="0.35">
      <c r="B1864" s="10" t="e">
        <v>#N/A</v>
      </c>
      <c r="G1864"/>
      <c r="J1864" s="9" t="str">
        <f>AgencyPickList!A1864</f>
        <v>U0655</v>
      </c>
      <c r="K1864" s="9" t="str">
        <f>AgencyPickList!B1864</f>
        <v>Ark House Rehab Scarborough</v>
      </c>
      <c r="L1864" s="9" t="str">
        <f>AgencyPickList!C1864</f>
        <v>D05B</v>
      </c>
      <c r="M1864" s="9" t="str">
        <f>AgencyPickList!D1864</f>
        <v>North Yorkshire</v>
      </c>
      <c r="N1864" s="9" t="str">
        <f>AgencyPickList!E1864</f>
        <v>U</v>
      </c>
      <c r="O1864" s="9" t="str">
        <f t="shared" si="29"/>
        <v>U0655 : Ark House Rehab Scarborough</v>
      </c>
    </row>
    <row r="1865" spans="2:15" x14ac:dyDescent="0.35">
      <c r="B1865" s="10" t="e">
        <v>#N/A</v>
      </c>
      <c r="G1865"/>
      <c r="J1865" s="9" t="str">
        <f>AgencyPickList!A1865</f>
        <v>L1292</v>
      </c>
      <c r="K1865" s="9" t="str">
        <f>AgencyPickList!B1865</f>
        <v>Addictions Recovery Community Hounslow (ARC Hounslow)</v>
      </c>
      <c r="L1865" s="9" t="str">
        <f>AgencyPickList!C1865</f>
        <v>E09B</v>
      </c>
      <c r="M1865" s="9" t="str">
        <f>AgencyPickList!D1865</f>
        <v>Northamptonshire</v>
      </c>
      <c r="N1865" s="9" t="str">
        <f>AgencyPickList!E1865</f>
        <v>L</v>
      </c>
      <c r="O1865" s="9" t="str">
        <f t="shared" si="29"/>
        <v>L1292 : Addictions Recovery Community Hounslow (ARC Hounslow)</v>
      </c>
    </row>
    <row r="1866" spans="2:15" x14ac:dyDescent="0.35">
      <c r="B1866" s="10" t="e">
        <v>#N/A</v>
      </c>
      <c r="G1866"/>
      <c r="J1866" s="9" t="str">
        <f>AgencyPickList!A1866</f>
        <v>P0858</v>
      </c>
      <c r="K1866" s="9" t="str">
        <f>AgencyPickList!B1866</f>
        <v>Addiction Recovery Centre</v>
      </c>
      <c r="L1866" s="9" t="str">
        <f>AgencyPickList!C1866</f>
        <v>E09B</v>
      </c>
      <c r="M1866" s="9" t="str">
        <f>AgencyPickList!D1866</f>
        <v>Northamptonshire</v>
      </c>
      <c r="N1866" s="9" t="str">
        <f>AgencyPickList!E1866</f>
        <v>P</v>
      </c>
      <c r="O1866" s="9" t="str">
        <f t="shared" si="29"/>
        <v>P0858 : Addiction Recovery Centre</v>
      </c>
    </row>
    <row r="1867" spans="2:15" x14ac:dyDescent="0.35">
      <c r="B1867" s="10" t="e">
        <v>#N/A</v>
      </c>
      <c r="G1867"/>
      <c r="J1867" s="9" t="str">
        <f>AgencyPickList!A1867</f>
        <v>P1076</v>
      </c>
      <c r="K1867" s="9" t="str">
        <f>AgencyPickList!B1867</f>
        <v>Oxfordshire Roads to Recovery</v>
      </c>
      <c r="L1867" s="9" t="str">
        <f>AgencyPickList!C1867</f>
        <v>E09B</v>
      </c>
      <c r="M1867" s="9" t="str">
        <f>AgencyPickList!D1867</f>
        <v>Northamptonshire</v>
      </c>
      <c r="N1867" s="9" t="str">
        <f>AgencyPickList!E1867</f>
        <v>P</v>
      </c>
      <c r="O1867" s="9" t="str">
        <f t="shared" si="29"/>
        <v>P1076 : Oxfordshire Roads to Recovery</v>
      </c>
    </row>
    <row r="1868" spans="2:15" x14ac:dyDescent="0.35">
      <c r="B1868" s="10" t="e">
        <v>#N/A</v>
      </c>
      <c r="G1868"/>
      <c r="J1868" s="9" t="str">
        <f>AgencyPickList!A1868</f>
        <v>P1098</v>
      </c>
      <c r="K1868" s="9" t="str">
        <f>AgencyPickList!B1868</f>
        <v>Cranstoun RBWM</v>
      </c>
      <c r="L1868" s="9" t="str">
        <f>AgencyPickList!C1868</f>
        <v>E09B</v>
      </c>
      <c r="M1868" s="9" t="str">
        <f>AgencyPickList!D1868</f>
        <v>Northamptonshire</v>
      </c>
      <c r="N1868" s="9" t="str">
        <f>AgencyPickList!E1868</f>
        <v>P</v>
      </c>
      <c r="O1868" s="9" t="str">
        <f t="shared" si="29"/>
        <v>P1098 : Cranstoun RBWM</v>
      </c>
    </row>
    <row r="1869" spans="2:15" x14ac:dyDescent="0.35">
      <c r="B1869" s="10" t="e">
        <v>#N/A</v>
      </c>
      <c r="G1869"/>
      <c r="J1869" s="9" t="str">
        <f>AgencyPickList!A1869</f>
        <v>Q1311</v>
      </c>
      <c r="K1869" s="9" t="str">
        <f>AgencyPickList!B1869</f>
        <v>Hebron Trust</v>
      </c>
      <c r="L1869" s="9" t="str">
        <f>AgencyPickList!C1869</f>
        <v>E09B</v>
      </c>
      <c r="M1869" s="9" t="str">
        <f>AgencyPickList!D1869</f>
        <v>Northamptonshire</v>
      </c>
      <c r="N1869" s="9" t="str">
        <f>AgencyPickList!E1869</f>
        <v>Q</v>
      </c>
      <c r="O1869" s="9" t="str">
        <f t="shared" si="29"/>
        <v>Q1311 : Hebron Trust</v>
      </c>
    </row>
    <row r="1870" spans="2:15" x14ac:dyDescent="0.35">
      <c r="B1870" s="10" t="e">
        <v>#N/A</v>
      </c>
      <c r="G1870"/>
      <c r="J1870" s="9" t="str">
        <f>AgencyPickList!A1870</f>
        <v>Q1740</v>
      </c>
      <c r="K1870" s="9" t="str">
        <f>AgencyPickList!B1870</f>
        <v>Bedford Borough Integrated Drug and Alcohol Service</v>
      </c>
      <c r="L1870" s="9" t="str">
        <f>AgencyPickList!C1870</f>
        <v>E09B</v>
      </c>
      <c r="M1870" s="9" t="str">
        <f>AgencyPickList!D1870</f>
        <v>Northamptonshire</v>
      </c>
      <c r="N1870" s="9" t="str">
        <f>AgencyPickList!E1870</f>
        <v>Q</v>
      </c>
      <c r="O1870" s="9" t="str">
        <f t="shared" si="29"/>
        <v>Q1740 : Bedford Borough Integrated Drug and Alcohol Service</v>
      </c>
    </row>
    <row r="1871" spans="2:15" x14ac:dyDescent="0.35">
      <c r="B1871" s="10" t="e">
        <v>#N/A</v>
      </c>
      <c r="G1871"/>
      <c r="J1871" s="9" t="str">
        <f>AgencyPickList!A1871</f>
        <v>Q1758</v>
      </c>
      <c r="K1871" s="9" t="str">
        <f>AgencyPickList!B1871</f>
        <v>Addiction Recovery Community MK</v>
      </c>
      <c r="L1871" s="9" t="str">
        <f>AgencyPickList!C1871</f>
        <v>E09B</v>
      </c>
      <c r="M1871" s="9" t="str">
        <f>AgencyPickList!D1871</f>
        <v>Northamptonshire</v>
      </c>
      <c r="N1871" s="9" t="str">
        <f>AgencyPickList!E1871</f>
        <v>Q</v>
      </c>
      <c r="O1871" s="9" t="str">
        <f t="shared" si="29"/>
        <v>Q1758 : Addiction Recovery Community MK</v>
      </c>
    </row>
    <row r="1872" spans="2:15" x14ac:dyDescent="0.35">
      <c r="B1872" s="10" t="e">
        <v>#N/A</v>
      </c>
      <c r="G1872"/>
      <c r="J1872" s="9" t="str">
        <f>AgencyPickList!A1872</f>
        <v>R0487</v>
      </c>
      <c r="K1872" s="9" t="str">
        <f>AgencyPickList!B1872</f>
        <v>CGL Birmingham ROR - Park House</v>
      </c>
      <c r="L1872" s="9" t="str">
        <f>AgencyPickList!C1872</f>
        <v>E09B</v>
      </c>
      <c r="M1872" s="9" t="str">
        <f>AgencyPickList!D1872</f>
        <v>Northamptonshire</v>
      </c>
      <c r="N1872" s="9" t="str">
        <f>AgencyPickList!E1872</f>
        <v>R</v>
      </c>
      <c r="O1872" s="9" t="str">
        <f t="shared" si="29"/>
        <v>R0487 : CGL Birmingham ROR - Park House</v>
      </c>
    </row>
    <row r="1873" spans="2:15" x14ac:dyDescent="0.35">
      <c r="B1873" s="10" t="e">
        <v>#N/A</v>
      </c>
      <c r="G1873"/>
      <c r="J1873" s="9" t="str">
        <f>AgencyPickList!A1873</f>
        <v>SH307</v>
      </c>
      <c r="K1873" s="9" t="str">
        <f>AgencyPickList!B1873</f>
        <v>Jasmine Mother's Recovery (Trevi)</v>
      </c>
      <c r="L1873" s="9" t="str">
        <f>AgencyPickList!C1873</f>
        <v>E09B</v>
      </c>
      <c r="M1873" s="9" t="str">
        <f>AgencyPickList!D1873</f>
        <v>Northamptonshire</v>
      </c>
      <c r="N1873" s="9" t="str">
        <f>AgencyPickList!E1873</f>
        <v>S</v>
      </c>
      <c r="O1873" s="9" t="str">
        <f t="shared" si="29"/>
        <v>SH307 : Jasmine Mother's Recovery (Trevi)</v>
      </c>
    </row>
    <row r="1874" spans="2:15" x14ac:dyDescent="0.35">
      <c r="B1874" s="10" t="e">
        <v>#N/A</v>
      </c>
      <c r="G1874"/>
      <c r="J1874" s="9" t="str">
        <f>AgencyPickList!A1874</f>
        <v>T1182</v>
      </c>
      <c r="K1874" s="9" t="str">
        <f>AgencyPickList!B1874</f>
        <v>CGL Northamptonshire S2S</v>
      </c>
      <c r="L1874" s="9" t="str">
        <f>AgencyPickList!C1874</f>
        <v>E09B</v>
      </c>
      <c r="M1874" s="9" t="str">
        <f>AgencyPickList!D1874</f>
        <v>Northamptonshire</v>
      </c>
      <c r="N1874" s="9" t="str">
        <f>AgencyPickList!E1874</f>
        <v>T</v>
      </c>
      <c r="O1874" s="9" t="str">
        <f t="shared" si="29"/>
        <v>T1182 : CGL Northamptonshire S2S</v>
      </c>
    </row>
    <row r="1875" spans="2:15" x14ac:dyDescent="0.35">
      <c r="B1875" s="10" t="e">
        <v>#N/A</v>
      </c>
      <c r="G1875"/>
      <c r="J1875" s="9" t="str">
        <f>AgencyPickList!A1875</f>
        <v>T1209</v>
      </c>
      <c r="K1875" s="9" t="str">
        <f>AgencyPickList!B1875</f>
        <v>Turning Point Leicester and Leicestershire</v>
      </c>
      <c r="L1875" s="9" t="str">
        <f>AgencyPickList!C1875</f>
        <v>E09B</v>
      </c>
      <c r="M1875" s="9" t="str">
        <f>AgencyPickList!D1875</f>
        <v>Northamptonshire</v>
      </c>
      <c r="N1875" s="9" t="str">
        <f>AgencyPickList!E1875</f>
        <v>T</v>
      </c>
      <c r="O1875" s="9" t="str">
        <f t="shared" si="29"/>
        <v>T1209 : Turning Point Leicester and Leicestershire</v>
      </c>
    </row>
    <row r="1876" spans="2:15" x14ac:dyDescent="0.35">
      <c r="B1876" s="10" t="e">
        <v>#N/A</v>
      </c>
      <c r="G1876"/>
      <c r="J1876" s="9" t="str">
        <f>AgencyPickList!A1876</f>
        <v>T1214</v>
      </c>
      <c r="K1876" s="9" t="str">
        <f>AgencyPickList!B1876</f>
        <v>The Level</v>
      </c>
      <c r="L1876" s="9" t="str">
        <f>AgencyPickList!C1876</f>
        <v>E09B</v>
      </c>
      <c r="M1876" s="9" t="str">
        <f>AgencyPickList!D1876</f>
        <v>Northamptonshire</v>
      </c>
      <c r="N1876" s="9" t="str">
        <f>AgencyPickList!E1876</f>
        <v>T</v>
      </c>
      <c r="O1876" s="9" t="str">
        <f t="shared" si="29"/>
        <v>T1214 : The Level</v>
      </c>
    </row>
    <row r="1877" spans="2:15" x14ac:dyDescent="0.35">
      <c r="B1877" s="10" t="e">
        <v>#N/A</v>
      </c>
      <c r="G1877"/>
      <c r="J1877" s="9" t="str">
        <f>AgencyPickList!A1877</f>
        <v>M0243</v>
      </c>
      <c r="K1877" s="9" t="str">
        <f>AgencyPickList!B1877</f>
        <v>GMMH The Chapman-Barker Unit</v>
      </c>
      <c r="L1877" s="9" t="str">
        <f>AgencyPickList!C1877</f>
        <v>A10B</v>
      </c>
      <c r="M1877" s="9" t="str">
        <f>AgencyPickList!D1877</f>
        <v>Northumberland</v>
      </c>
      <c r="N1877" s="9" t="str">
        <f>AgencyPickList!E1877</f>
        <v>W</v>
      </c>
      <c r="O1877" s="9" t="str">
        <f t="shared" si="29"/>
        <v>M0243 : GMMH The Chapman-Barker Unit</v>
      </c>
    </row>
    <row r="1878" spans="2:15" x14ac:dyDescent="0.35">
      <c r="B1878" s="10" t="e">
        <v>#N/A</v>
      </c>
      <c r="G1878"/>
      <c r="J1878" s="9" t="str">
        <f>AgencyPickList!A1878</f>
        <v>M0375</v>
      </c>
      <c r="K1878" s="9" t="str">
        <f>AgencyPickList!B1878</f>
        <v>Cumbria Addictions Service (Humankind)</v>
      </c>
      <c r="L1878" s="9" t="str">
        <f>AgencyPickList!C1878</f>
        <v>A10B</v>
      </c>
      <c r="M1878" s="9" t="str">
        <f>AgencyPickList!D1878</f>
        <v>Northumberland</v>
      </c>
      <c r="N1878" s="9" t="str">
        <f>AgencyPickList!E1878</f>
        <v>W</v>
      </c>
      <c r="O1878" s="9" t="str">
        <f t="shared" si="29"/>
        <v>M0375 : Cumbria Addictions Service (Humankind)</v>
      </c>
    </row>
    <row r="1879" spans="2:15" x14ac:dyDescent="0.35">
      <c r="B1879" s="10" t="e">
        <v>#N/A</v>
      </c>
      <c r="G1879"/>
      <c r="J1879" s="9" t="str">
        <f>AgencyPickList!A1879</f>
        <v>N0977</v>
      </c>
      <c r="K1879" s="9" t="str">
        <f>AgencyPickList!B1879</f>
        <v>Northumberland Recovery Partnership</v>
      </c>
      <c r="L1879" s="9" t="str">
        <f>AgencyPickList!C1879</f>
        <v>A10B</v>
      </c>
      <c r="M1879" s="9" t="str">
        <f>AgencyPickList!D1879</f>
        <v>Northumberland</v>
      </c>
      <c r="N1879" s="9" t="str">
        <f>AgencyPickList!E1879</f>
        <v>N</v>
      </c>
      <c r="O1879" s="9" t="str">
        <f t="shared" si="29"/>
        <v>N0977 : Northumberland Recovery Partnership</v>
      </c>
    </row>
    <row r="1880" spans="2:15" x14ac:dyDescent="0.35">
      <c r="B1880" s="10" t="e">
        <v>#N/A</v>
      </c>
      <c r="G1880"/>
      <c r="J1880" s="9" t="str">
        <f>AgencyPickList!A1880</f>
        <v>N0985</v>
      </c>
      <c r="K1880" s="9" t="str">
        <f>AgencyPickList!B1880</f>
        <v>North Tyneside Recovery Partnership</v>
      </c>
      <c r="L1880" s="9" t="str">
        <f>AgencyPickList!C1880</f>
        <v>A10B</v>
      </c>
      <c r="M1880" s="9" t="str">
        <f>AgencyPickList!D1880</f>
        <v>Northumberland</v>
      </c>
      <c r="N1880" s="9" t="str">
        <f>AgencyPickList!E1880</f>
        <v>N</v>
      </c>
      <c r="O1880" s="9" t="str">
        <f t="shared" si="29"/>
        <v>N0985 : North Tyneside Recovery Partnership</v>
      </c>
    </row>
    <row r="1881" spans="2:15" x14ac:dyDescent="0.35">
      <c r="B1881" s="10" t="e">
        <v>#N/A</v>
      </c>
      <c r="G1881"/>
      <c r="J1881" s="9" t="str">
        <f>AgencyPickList!A1881</f>
        <v>N1010</v>
      </c>
      <c r="K1881" s="9" t="str">
        <f>AgencyPickList!B1881</f>
        <v>County Durham Drug and Alcohol Adult Recovery Service</v>
      </c>
      <c r="L1881" s="9" t="str">
        <f>AgencyPickList!C1881</f>
        <v>A10B</v>
      </c>
      <c r="M1881" s="9" t="str">
        <f>AgencyPickList!D1881</f>
        <v>Northumberland</v>
      </c>
      <c r="N1881" s="9" t="str">
        <f>AgencyPickList!E1881</f>
        <v>N</v>
      </c>
      <c r="O1881" s="9" t="str">
        <f t="shared" si="29"/>
        <v>N1010 : County Durham Drug and Alcohol Adult Recovery Service</v>
      </c>
    </row>
    <row r="1882" spans="2:15" x14ac:dyDescent="0.35">
      <c r="B1882" s="10" t="e">
        <v>#N/A</v>
      </c>
      <c r="G1882"/>
      <c r="J1882" s="9" t="str">
        <f>AgencyPickList!A1882</f>
        <v>N1014</v>
      </c>
      <c r="K1882" s="9" t="str">
        <f>AgencyPickList!B1882</f>
        <v>South Tyneside Substance Misuse Service (Humankind)</v>
      </c>
      <c r="L1882" s="9" t="str">
        <f>AgencyPickList!C1882</f>
        <v>A10B</v>
      </c>
      <c r="M1882" s="9" t="str">
        <f>AgencyPickList!D1882</f>
        <v>Northumberland</v>
      </c>
      <c r="N1882" s="9" t="str">
        <f>AgencyPickList!E1882</f>
        <v>N</v>
      </c>
      <c r="O1882" s="9" t="str">
        <f t="shared" si="29"/>
        <v>N1014 : South Tyneside Substance Misuse Service (Humankind)</v>
      </c>
    </row>
    <row r="1883" spans="2:15" x14ac:dyDescent="0.35">
      <c r="B1883" s="10" t="e">
        <v>#N/A</v>
      </c>
      <c r="G1883"/>
      <c r="J1883" s="9" t="str">
        <f>AgencyPickList!A1883</f>
        <v>N1016</v>
      </c>
      <c r="K1883" s="9" t="str">
        <f>AgencyPickList!B1883</f>
        <v>Newcastle Treatment and Recovery - Adult</v>
      </c>
      <c r="L1883" s="9" t="str">
        <f>AgencyPickList!C1883</f>
        <v>A10B</v>
      </c>
      <c r="M1883" s="9" t="str">
        <f>AgencyPickList!D1883</f>
        <v>Northumberland</v>
      </c>
      <c r="N1883" s="9" t="str">
        <f>AgencyPickList!E1883</f>
        <v>N</v>
      </c>
      <c r="O1883" s="9" t="str">
        <f t="shared" si="29"/>
        <v>N1016 : Newcastle Treatment and Recovery - Adult</v>
      </c>
    </row>
    <row r="1884" spans="2:15" x14ac:dyDescent="0.35">
      <c r="B1884" s="10" t="e">
        <v>#N/A</v>
      </c>
      <c r="G1884"/>
      <c r="J1884" s="9" t="str">
        <f>AgencyPickList!A1884</f>
        <v>N1021</v>
      </c>
      <c r="K1884" s="9" t="str">
        <f>AgencyPickList!B1884</f>
        <v>Northumberland Alcohol Outreach (deactive)</v>
      </c>
      <c r="L1884" s="9" t="str">
        <f>AgencyPickList!C1884</f>
        <v>A10B</v>
      </c>
      <c r="M1884" s="9" t="str">
        <f>AgencyPickList!D1884</f>
        <v>Northumberland</v>
      </c>
      <c r="N1884" s="9" t="str">
        <f>AgencyPickList!E1884</f>
        <v>N</v>
      </c>
      <c r="O1884" s="9" t="str">
        <f t="shared" si="29"/>
        <v>N1021 : Northumberland Alcohol Outreach (deactive)</v>
      </c>
    </row>
    <row r="1885" spans="2:15" x14ac:dyDescent="0.35">
      <c r="B1885" s="10" t="e">
        <v>#N/A</v>
      </c>
      <c r="G1885"/>
      <c r="J1885" s="9" t="str">
        <f>AgencyPickList!A1885</f>
        <v>N1032</v>
      </c>
      <c r="K1885" s="9" t="str">
        <f>AgencyPickList!B1885</f>
        <v>START Hartlepool Adult</v>
      </c>
      <c r="L1885" s="9" t="str">
        <f>AgencyPickList!C1885</f>
        <v>A10B</v>
      </c>
      <c r="M1885" s="9" t="str">
        <f>AgencyPickList!D1885</f>
        <v>Northumberland</v>
      </c>
      <c r="N1885" s="9" t="str">
        <f>AgencyPickList!E1885</f>
        <v>N</v>
      </c>
      <c r="O1885" s="9" t="str">
        <f t="shared" si="29"/>
        <v>N1032 : START Hartlepool Adult</v>
      </c>
    </row>
    <row r="1886" spans="2:15" x14ac:dyDescent="0.35">
      <c r="B1886" s="10" t="e">
        <v>#N/A</v>
      </c>
      <c r="G1886"/>
      <c r="J1886" s="9" t="str">
        <f>AgencyPickList!A1886</f>
        <v>R0468</v>
      </c>
      <c r="K1886" s="9" t="str">
        <f>AgencyPickList!B1886</f>
        <v>Recovery Wolverhampton (Adult)</v>
      </c>
      <c r="L1886" s="9" t="str">
        <f>AgencyPickList!C1886</f>
        <v>A10B</v>
      </c>
      <c r="M1886" s="9" t="str">
        <f>AgencyPickList!D1886</f>
        <v>Northumberland</v>
      </c>
      <c r="N1886" s="9" t="str">
        <f>AgencyPickList!E1886</f>
        <v>R</v>
      </c>
      <c r="O1886" s="9" t="str">
        <f t="shared" si="29"/>
        <v>R0468 : Recovery Wolverhampton (Adult)</v>
      </c>
    </row>
    <row r="1887" spans="2:15" x14ac:dyDescent="0.35">
      <c r="B1887" s="10" t="e">
        <v>#N/A</v>
      </c>
      <c r="G1887"/>
      <c r="J1887" s="9" t="str">
        <f>AgencyPickList!A1887</f>
        <v>R0507</v>
      </c>
      <c r="K1887" s="9" t="str">
        <f>AgencyPickList!B1887</f>
        <v>Inclusion Telford Adult Service (Telford STARS)</v>
      </c>
      <c r="L1887" s="9" t="str">
        <f>AgencyPickList!C1887</f>
        <v>A10B</v>
      </c>
      <c r="M1887" s="9" t="str">
        <f>AgencyPickList!D1887</f>
        <v>Northumberland</v>
      </c>
      <c r="N1887" s="9" t="str">
        <f>AgencyPickList!E1887</f>
        <v>R</v>
      </c>
      <c r="O1887" s="9" t="str">
        <f t="shared" si="29"/>
        <v>R0507 : Inclusion Telford Adult Service (Telford STARS)</v>
      </c>
    </row>
    <row r="1888" spans="2:15" x14ac:dyDescent="0.35">
      <c r="B1888" s="10" t="e">
        <v>#N/A</v>
      </c>
      <c r="G1888"/>
      <c r="J1888" s="9" t="str">
        <f>AgencyPickList!A1888</f>
        <v>U0509</v>
      </c>
      <c r="K1888" s="9" t="str">
        <f>AgencyPickList!B1888</f>
        <v>Doncaster Drugs Service - CDT</v>
      </c>
      <c r="L1888" s="9" t="str">
        <f>AgencyPickList!C1888</f>
        <v>A10B</v>
      </c>
      <c r="M1888" s="9" t="str">
        <f>AgencyPickList!D1888</f>
        <v>Northumberland</v>
      </c>
      <c r="N1888" s="9" t="str">
        <f>AgencyPickList!E1888</f>
        <v>U</v>
      </c>
      <c r="O1888" s="9" t="str">
        <f t="shared" si="29"/>
        <v>U0509 : Doncaster Drugs Service - CDT</v>
      </c>
    </row>
    <row r="1889" spans="2:15" x14ac:dyDescent="0.35">
      <c r="B1889" s="10" t="e">
        <v>#N/A</v>
      </c>
      <c r="G1889"/>
      <c r="J1889" s="9" t="str">
        <f>AgencyPickList!A1889</f>
        <v>M0037</v>
      </c>
      <c r="K1889" s="9" t="str">
        <f>AgencyPickList!B1889</f>
        <v>Phoenix Futures Wirral Adult Services</v>
      </c>
      <c r="L1889" s="9" t="str">
        <f>AgencyPickList!C1889</f>
        <v>E07B</v>
      </c>
      <c r="M1889" s="9" t="str">
        <f>AgencyPickList!D1889</f>
        <v>Nottingham</v>
      </c>
      <c r="N1889" s="9" t="str">
        <f>AgencyPickList!E1889</f>
        <v>W</v>
      </c>
      <c r="O1889" s="9" t="str">
        <f t="shared" si="29"/>
        <v>M0037 : Phoenix Futures Wirral Adult Services</v>
      </c>
    </row>
    <row r="1890" spans="2:15" x14ac:dyDescent="0.35">
      <c r="B1890" s="10" t="e">
        <v>#N/A</v>
      </c>
      <c r="G1890"/>
      <c r="J1890" s="9" t="str">
        <f>AgencyPickList!A1890</f>
        <v>P0523</v>
      </c>
      <c r="K1890" s="9" t="str">
        <f>AgencyPickList!B1890</f>
        <v>ANA</v>
      </c>
      <c r="L1890" s="9" t="str">
        <f>AgencyPickList!C1890</f>
        <v>E07B</v>
      </c>
      <c r="M1890" s="9" t="str">
        <f>AgencyPickList!D1890</f>
        <v>Nottingham</v>
      </c>
      <c r="N1890" s="9" t="str">
        <f>AgencyPickList!E1890</f>
        <v>P</v>
      </c>
      <c r="O1890" s="9" t="str">
        <f t="shared" si="29"/>
        <v>P0523 : ANA</v>
      </c>
    </row>
    <row r="1891" spans="2:15" x14ac:dyDescent="0.35">
      <c r="B1891" s="10" t="e">
        <v>#N/A</v>
      </c>
      <c r="G1891"/>
      <c r="J1891" s="9" t="str">
        <f>AgencyPickList!A1891</f>
        <v>R0487</v>
      </c>
      <c r="K1891" s="9" t="str">
        <f>AgencyPickList!B1891</f>
        <v>CGL Birmingham ROR - Park House</v>
      </c>
      <c r="L1891" s="9" t="str">
        <f>AgencyPickList!C1891</f>
        <v>E07B</v>
      </c>
      <c r="M1891" s="9" t="str">
        <f>AgencyPickList!D1891</f>
        <v>Nottingham</v>
      </c>
      <c r="N1891" s="9" t="str">
        <f>AgencyPickList!E1891</f>
        <v>R</v>
      </c>
      <c r="O1891" s="9" t="str">
        <f t="shared" si="29"/>
        <v>R0487 : CGL Birmingham ROR - Park House</v>
      </c>
    </row>
    <row r="1892" spans="2:15" x14ac:dyDescent="0.35">
      <c r="B1892" s="10" t="e">
        <v>#N/A</v>
      </c>
      <c r="G1892"/>
      <c r="J1892" s="9" t="str">
        <f>AgencyPickList!A1892</f>
        <v>R0512</v>
      </c>
      <c r="K1892" s="9" t="str">
        <f>AgencyPickList!B1892</f>
        <v>Humankind Staffordshire</v>
      </c>
      <c r="L1892" s="9" t="str">
        <f>AgencyPickList!C1892</f>
        <v>E07B</v>
      </c>
      <c r="M1892" s="9" t="str">
        <f>AgencyPickList!D1892</f>
        <v>Nottingham</v>
      </c>
      <c r="N1892" s="9" t="str">
        <f>AgencyPickList!E1892</f>
        <v>R</v>
      </c>
      <c r="O1892" s="9" t="str">
        <f t="shared" si="29"/>
        <v>R0512 : Humankind Staffordshire</v>
      </c>
    </row>
    <row r="1893" spans="2:15" x14ac:dyDescent="0.35">
      <c r="B1893" s="10" t="e">
        <v>#N/A</v>
      </c>
      <c r="G1893"/>
      <c r="J1893" s="9" t="str">
        <f>AgencyPickList!A1893</f>
        <v>SG309</v>
      </c>
      <c r="K1893" s="9" t="str">
        <f>AgencyPickList!B1893</f>
        <v>THE NELSON TRUST</v>
      </c>
      <c r="L1893" s="9" t="str">
        <f>AgencyPickList!C1893</f>
        <v>E07B</v>
      </c>
      <c r="M1893" s="9" t="str">
        <f>AgencyPickList!D1893</f>
        <v>Nottingham</v>
      </c>
      <c r="N1893" s="9" t="str">
        <f>AgencyPickList!E1893</f>
        <v>S</v>
      </c>
      <c r="O1893" s="9" t="str">
        <f t="shared" si="29"/>
        <v>SG309 : THE NELSON TRUST</v>
      </c>
    </row>
    <row r="1894" spans="2:15" x14ac:dyDescent="0.35">
      <c r="B1894" s="10" t="e">
        <v>#N/A</v>
      </c>
      <c r="G1894"/>
      <c r="J1894" s="9" t="str">
        <f>AgencyPickList!A1894</f>
        <v>SJ308</v>
      </c>
      <c r="K1894" s="9" t="str">
        <f>AgencyPickList!B1894</f>
        <v>Sefton Park</v>
      </c>
      <c r="L1894" s="9" t="str">
        <f>AgencyPickList!C1894</f>
        <v>E07B</v>
      </c>
      <c r="M1894" s="9" t="str">
        <f>AgencyPickList!D1894</f>
        <v>Nottingham</v>
      </c>
      <c r="N1894" s="9" t="str">
        <f>AgencyPickList!E1894</f>
        <v>S</v>
      </c>
      <c r="O1894" s="9" t="str">
        <f t="shared" si="29"/>
        <v>SJ308 : Sefton Park</v>
      </c>
    </row>
    <row r="1895" spans="2:15" x14ac:dyDescent="0.35">
      <c r="B1895" s="10" t="e">
        <v>#N/A</v>
      </c>
      <c r="G1895"/>
      <c r="J1895" s="9" t="str">
        <f>AgencyPickList!A1895</f>
        <v>T0005</v>
      </c>
      <c r="K1895" s="9" t="str">
        <f>AgencyPickList!B1895</f>
        <v>Derbyshire Recovery Partnership</v>
      </c>
      <c r="L1895" s="9" t="str">
        <f>AgencyPickList!C1895</f>
        <v>E07B</v>
      </c>
      <c r="M1895" s="9" t="str">
        <f>AgencyPickList!D1895</f>
        <v>Nottingham</v>
      </c>
      <c r="N1895" s="9" t="str">
        <f>AgencyPickList!E1895</f>
        <v>T</v>
      </c>
      <c r="O1895" s="9" t="str">
        <f t="shared" si="29"/>
        <v>T0005 : Derbyshire Recovery Partnership</v>
      </c>
    </row>
    <row r="1896" spans="2:15" x14ac:dyDescent="0.35">
      <c r="B1896" s="10" t="e">
        <v>#N/A</v>
      </c>
      <c r="G1896"/>
      <c r="J1896" s="9" t="str">
        <f>AgencyPickList!A1896</f>
        <v>T0399</v>
      </c>
      <c r="K1896" s="9" t="str">
        <f>AgencyPickList!B1896</f>
        <v>CAMHS Head 2 Head Service</v>
      </c>
      <c r="L1896" s="9" t="str">
        <f>AgencyPickList!C1896</f>
        <v>E07B</v>
      </c>
      <c r="M1896" s="9" t="str">
        <f>AgencyPickList!D1896</f>
        <v>Nottingham</v>
      </c>
      <c r="N1896" s="9" t="str">
        <f>AgencyPickList!E1896</f>
        <v>T</v>
      </c>
      <c r="O1896" s="9" t="str">
        <f t="shared" si="29"/>
        <v>T0399 : CAMHS Head 2 Head Service</v>
      </c>
    </row>
    <row r="1897" spans="2:15" x14ac:dyDescent="0.35">
      <c r="B1897" s="10" t="e">
        <v>#N/A</v>
      </c>
      <c r="G1897"/>
      <c r="J1897" s="9" t="str">
        <f>AgencyPickList!A1897</f>
        <v>T1146</v>
      </c>
      <c r="K1897" s="9" t="str">
        <f>AgencyPickList!B1897</f>
        <v>Derby Road Health Centre</v>
      </c>
      <c r="L1897" s="9" t="str">
        <f>AgencyPickList!C1897</f>
        <v>E07B</v>
      </c>
      <c r="M1897" s="9" t="str">
        <f>AgencyPickList!D1897</f>
        <v>Nottingham</v>
      </c>
      <c r="N1897" s="9" t="str">
        <f>AgencyPickList!E1897</f>
        <v>T</v>
      </c>
      <c r="O1897" s="9" t="str">
        <f t="shared" si="29"/>
        <v>T1146 : Derby Road Health Centre</v>
      </c>
    </row>
    <row r="1898" spans="2:15" x14ac:dyDescent="0.35">
      <c r="B1898" s="10" t="e">
        <v>#N/A</v>
      </c>
      <c r="G1898"/>
      <c r="J1898" s="9" t="str">
        <f>AgencyPickList!A1898</f>
        <v>T1175</v>
      </c>
      <c r="K1898" s="9" t="str">
        <f>AgencyPickList!B1898</f>
        <v>Derby City Prescribing Service</v>
      </c>
      <c r="L1898" s="9" t="str">
        <f>AgencyPickList!C1898</f>
        <v>E07B</v>
      </c>
      <c r="M1898" s="9" t="str">
        <f>AgencyPickList!D1898</f>
        <v>Nottingham</v>
      </c>
      <c r="N1898" s="9" t="str">
        <f>AgencyPickList!E1898</f>
        <v>T</v>
      </c>
      <c r="O1898" s="9" t="str">
        <f t="shared" si="29"/>
        <v>T1175 : Derby City Prescribing Service</v>
      </c>
    </row>
    <row r="1899" spans="2:15" x14ac:dyDescent="0.35">
      <c r="B1899" s="10" t="e">
        <v>#N/A</v>
      </c>
      <c r="G1899"/>
      <c r="J1899" s="9" t="str">
        <f>AgencyPickList!A1899</f>
        <v>T1201</v>
      </c>
      <c r="K1899" s="9" t="str">
        <f>AgencyPickList!B1899</f>
        <v>Clean Slate</v>
      </c>
      <c r="L1899" s="9" t="str">
        <f>AgencyPickList!C1899</f>
        <v>E07B</v>
      </c>
      <c r="M1899" s="9" t="str">
        <f>AgencyPickList!D1899</f>
        <v>Nottingham</v>
      </c>
      <c r="N1899" s="9" t="str">
        <f>AgencyPickList!E1899</f>
        <v>T</v>
      </c>
      <c r="O1899" s="9" t="str">
        <f t="shared" si="29"/>
        <v>T1201 : Clean Slate</v>
      </c>
    </row>
    <row r="1900" spans="2:15" x14ac:dyDescent="0.35">
      <c r="B1900" s="10" t="e">
        <v>#N/A</v>
      </c>
      <c r="G1900"/>
      <c r="J1900" s="9" t="str">
        <f>AgencyPickList!A1900</f>
        <v>T1208</v>
      </c>
      <c r="K1900" s="9" t="str">
        <f>AgencyPickList!B1900</f>
        <v>Nottingham Recovery Network</v>
      </c>
      <c r="L1900" s="9" t="str">
        <f>AgencyPickList!C1900</f>
        <v>E07B</v>
      </c>
      <c r="M1900" s="9" t="str">
        <f>AgencyPickList!D1900</f>
        <v>Nottingham</v>
      </c>
      <c r="N1900" s="9" t="str">
        <f>AgencyPickList!E1900</f>
        <v>T</v>
      </c>
      <c r="O1900" s="9" t="str">
        <f t="shared" si="29"/>
        <v>T1208 : Nottingham Recovery Network</v>
      </c>
    </row>
    <row r="1901" spans="2:15" x14ac:dyDescent="0.35">
      <c r="B1901" s="10" t="e">
        <v>#N/A</v>
      </c>
      <c r="G1901"/>
      <c r="J1901" s="9" t="str">
        <f>AgencyPickList!A1901</f>
        <v>T1209</v>
      </c>
      <c r="K1901" s="9" t="str">
        <f>AgencyPickList!B1901</f>
        <v>Turning Point Leicester and Leicestershire</v>
      </c>
      <c r="L1901" s="9" t="str">
        <f>AgencyPickList!C1901</f>
        <v>E07B</v>
      </c>
      <c r="M1901" s="9" t="str">
        <f>AgencyPickList!D1901</f>
        <v>Nottingham</v>
      </c>
      <c r="N1901" s="9" t="str">
        <f>AgencyPickList!E1901</f>
        <v>T</v>
      </c>
      <c r="O1901" s="9" t="str">
        <f t="shared" si="29"/>
        <v>T1209 : Turning Point Leicester and Leicestershire</v>
      </c>
    </row>
    <row r="1902" spans="2:15" x14ac:dyDescent="0.35">
      <c r="B1902" s="10" t="e">
        <v>#N/A</v>
      </c>
      <c r="G1902"/>
      <c r="J1902" s="9" t="str">
        <f>AgencyPickList!A1902</f>
        <v>T1211</v>
      </c>
      <c r="K1902" s="9" t="str">
        <f>AgencyPickList!B1902</f>
        <v>Nottingham Shared Care</v>
      </c>
      <c r="L1902" s="9" t="str">
        <f>AgencyPickList!C1902</f>
        <v>E07B</v>
      </c>
      <c r="M1902" s="9" t="str">
        <f>AgencyPickList!D1902</f>
        <v>Nottingham</v>
      </c>
      <c r="N1902" s="9" t="str">
        <f>AgencyPickList!E1902</f>
        <v>T</v>
      </c>
      <c r="O1902" s="9" t="str">
        <f t="shared" si="29"/>
        <v>T1211 : Nottingham Shared Care</v>
      </c>
    </row>
    <row r="1903" spans="2:15" x14ac:dyDescent="0.35">
      <c r="B1903" s="10" t="e">
        <v>#N/A</v>
      </c>
      <c r="G1903"/>
      <c r="J1903" s="9" t="str">
        <f>AgencyPickList!A1903</f>
        <v>T1212</v>
      </c>
      <c r="K1903" s="9" t="str">
        <f>AgencyPickList!B1903</f>
        <v>Nottingham Drug &amp; Alcohol Young People Service</v>
      </c>
      <c r="L1903" s="9" t="str">
        <f>AgencyPickList!C1903</f>
        <v>E07B</v>
      </c>
      <c r="M1903" s="9" t="str">
        <f>AgencyPickList!D1903</f>
        <v>Nottingham</v>
      </c>
      <c r="N1903" s="9" t="str">
        <f>AgencyPickList!E1903</f>
        <v>T</v>
      </c>
      <c r="O1903" s="9" t="str">
        <f t="shared" si="29"/>
        <v>T1212 : Nottingham Drug &amp; Alcohol Young People Service</v>
      </c>
    </row>
    <row r="1904" spans="2:15" x14ac:dyDescent="0.35">
      <c r="B1904" s="10" t="e">
        <v>#N/A</v>
      </c>
      <c r="G1904"/>
      <c r="J1904" s="9" t="str">
        <f>AgencyPickList!A1904</f>
        <v>T1214</v>
      </c>
      <c r="K1904" s="9" t="str">
        <f>AgencyPickList!B1904</f>
        <v>The Level</v>
      </c>
      <c r="L1904" s="9" t="str">
        <f>AgencyPickList!C1904</f>
        <v>E07B</v>
      </c>
      <c r="M1904" s="9" t="str">
        <f>AgencyPickList!D1904</f>
        <v>Nottingham</v>
      </c>
      <c r="N1904" s="9" t="str">
        <f>AgencyPickList!E1904</f>
        <v>T</v>
      </c>
      <c r="O1904" s="9" t="str">
        <f t="shared" si="29"/>
        <v>T1214 : The Level</v>
      </c>
    </row>
    <row r="1905" spans="2:15" x14ac:dyDescent="0.35">
      <c r="B1905" s="10" t="e">
        <v>#N/A</v>
      </c>
      <c r="G1905"/>
      <c r="J1905" s="9" t="str">
        <f>AgencyPickList!A1905</f>
        <v>T1221</v>
      </c>
      <c r="K1905" s="9" t="str">
        <f>AgencyPickList!B1905</f>
        <v>Turning Point Leicestershire and Rutland Adult</v>
      </c>
      <c r="L1905" s="9" t="str">
        <f>AgencyPickList!C1905</f>
        <v>E07B</v>
      </c>
      <c r="M1905" s="9" t="str">
        <f>AgencyPickList!D1905</f>
        <v>Nottingham</v>
      </c>
      <c r="N1905" s="9" t="str">
        <f>AgencyPickList!E1905</f>
        <v>T</v>
      </c>
      <c r="O1905" s="9" t="str">
        <f t="shared" si="29"/>
        <v>T1221 : Turning Point Leicestershire and Rutland Adult</v>
      </c>
    </row>
    <row r="1906" spans="2:15" x14ac:dyDescent="0.35">
      <c r="B1906" s="10" t="e">
        <v>#N/A</v>
      </c>
      <c r="G1906"/>
      <c r="J1906" s="9" t="str">
        <f>AgencyPickList!A1906</f>
        <v>U0488</v>
      </c>
      <c r="K1906" s="9" t="str">
        <f>AgencyPickList!B1906</f>
        <v>Calderdale Drug and Alcohol Service (Humankind)</v>
      </c>
      <c r="L1906" s="9" t="str">
        <f>AgencyPickList!C1906</f>
        <v>E07B</v>
      </c>
      <c r="M1906" s="9" t="str">
        <f>AgencyPickList!D1906</f>
        <v>Nottingham</v>
      </c>
      <c r="N1906" s="9" t="str">
        <f>AgencyPickList!E1906</f>
        <v>U</v>
      </c>
      <c r="O1906" s="9" t="str">
        <f t="shared" si="29"/>
        <v>U0488 : Calderdale Drug and Alcohol Service (Humankind)</v>
      </c>
    </row>
    <row r="1907" spans="2:15" x14ac:dyDescent="0.35">
      <c r="B1907" s="10" t="e">
        <v>#N/A</v>
      </c>
      <c r="G1907"/>
      <c r="J1907" s="9" t="str">
        <f>AgencyPickList!A1907</f>
        <v>U0509</v>
      </c>
      <c r="K1907" s="9" t="str">
        <f>AgencyPickList!B1907</f>
        <v>Doncaster Drugs Service - CDT</v>
      </c>
      <c r="L1907" s="9" t="str">
        <f>AgencyPickList!C1907</f>
        <v>E07B</v>
      </c>
      <c r="M1907" s="9" t="str">
        <f>AgencyPickList!D1907</f>
        <v>Nottingham</v>
      </c>
      <c r="N1907" s="9" t="str">
        <f>AgencyPickList!E1907</f>
        <v>U</v>
      </c>
      <c r="O1907" s="9" t="str">
        <f t="shared" si="29"/>
        <v>U0509 : Doncaster Drugs Service - CDT</v>
      </c>
    </row>
    <row r="1908" spans="2:15" x14ac:dyDescent="0.35">
      <c r="B1908" s="10" t="e">
        <v>#N/A</v>
      </c>
      <c r="G1908"/>
      <c r="J1908" s="9" t="str">
        <f>AgencyPickList!A1908</f>
        <v>U0514</v>
      </c>
      <c r="K1908" s="9" t="str">
        <f>AgencyPickList!B1908</f>
        <v>Phoenix Futures Sheffield Adult Service</v>
      </c>
      <c r="L1908" s="9" t="str">
        <f>AgencyPickList!C1908</f>
        <v>E07B</v>
      </c>
      <c r="M1908" s="9" t="str">
        <f>AgencyPickList!D1908</f>
        <v>Nottingham</v>
      </c>
      <c r="N1908" s="9" t="str">
        <f>AgencyPickList!E1908</f>
        <v>U</v>
      </c>
      <c r="O1908" s="9" t="str">
        <f t="shared" si="29"/>
        <v>U0514 : Phoenix Futures Sheffield Adult Service</v>
      </c>
    </row>
    <row r="1909" spans="2:15" x14ac:dyDescent="0.35">
      <c r="B1909" s="10" t="e">
        <v>#N/A</v>
      </c>
      <c r="G1909"/>
      <c r="J1909" s="9" t="str">
        <f>AgencyPickList!A1909</f>
        <v>U0577</v>
      </c>
      <c r="K1909" s="9" t="str">
        <f>AgencyPickList!B1909</f>
        <v>Doncaster Criminal Justice Service</v>
      </c>
      <c r="L1909" s="9" t="str">
        <f>AgencyPickList!C1909</f>
        <v>E07B</v>
      </c>
      <c r="M1909" s="9" t="str">
        <f>AgencyPickList!D1909</f>
        <v>Nottingham</v>
      </c>
      <c r="N1909" s="9" t="str">
        <f>AgencyPickList!E1909</f>
        <v>U</v>
      </c>
      <c r="O1909" s="9" t="str">
        <f t="shared" si="29"/>
        <v>U0577 : Doncaster Criminal Justice Service</v>
      </c>
    </row>
    <row r="1910" spans="2:15" x14ac:dyDescent="0.35">
      <c r="B1910" s="10" t="e">
        <v>#N/A</v>
      </c>
      <c r="G1910"/>
      <c r="J1910" s="9" t="str">
        <f>AgencyPickList!A1910</f>
        <v>U0635</v>
      </c>
      <c r="K1910" s="9" t="str">
        <f>AgencyPickList!B1910</f>
        <v>Barnsley Substance Misuse Service (Humankind)</v>
      </c>
      <c r="L1910" s="9" t="str">
        <f>AgencyPickList!C1910</f>
        <v>E07B</v>
      </c>
      <c r="M1910" s="9" t="str">
        <f>AgencyPickList!D1910</f>
        <v>Nottingham</v>
      </c>
      <c r="N1910" s="9" t="str">
        <f>AgencyPickList!E1910</f>
        <v>U</v>
      </c>
      <c r="O1910" s="9" t="str">
        <f t="shared" si="29"/>
        <v>U0635 : Barnsley Substance Misuse Service (Humankind)</v>
      </c>
    </row>
    <row r="1911" spans="2:15" x14ac:dyDescent="0.35">
      <c r="B1911" s="10" t="e">
        <v>#N/A</v>
      </c>
      <c r="G1911"/>
      <c r="J1911" s="9" t="str">
        <f>AgencyPickList!A1911</f>
        <v>U0654</v>
      </c>
      <c r="K1911" s="9" t="str">
        <f>AgencyPickList!B1911</f>
        <v>New Vision Bradford Adult (Humankind)</v>
      </c>
      <c r="L1911" s="9" t="str">
        <f>AgencyPickList!C1911</f>
        <v>E07B</v>
      </c>
      <c r="M1911" s="9" t="str">
        <f>AgencyPickList!D1911</f>
        <v>Nottingham</v>
      </c>
      <c r="N1911" s="9" t="str">
        <f>AgencyPickList!E1911</f>
        <v>U</v>
      </c>
      <c r="O1911" s="9" t="str">
        <f t="shared" si="29"/>
        <v>U0654 : New Vision Bradford Adult (Humankind)</v>
      </c>
    </row>
    <row r="1912" spans="2:15" x14ac:dyDescent="0.35">
      <c r="B1912" s="10" t="e">
        <v>#N/A</v>
      </c>
      <c r="G1912"/>
      <c r="J1912" s="9" t="str">
        <f>AgencyPickList!A1912</f>
        <v>U0657</v>
      </c>
      <c r="K1912" s="9" t="str">
        <f>AgencyPickList!B1912</f>
        <v>Likewise Sheffield (Humankind)</v>
      </c>
      <c r="L1912" s="9" t="str">
        <f>AgencyPickList!C1912</f>
        <v>E07B</v>
      </c>
      <c r="M1912" s="9" t="str">
        <f>AgencyPickList!D1912</f>
        <v>Nottingham</v>
      </c>
      <c r="N1912" s="9" t="str">
        <f>AgencyPickList!E1912</f>
        <v>U</v>
      </c>
      <c r="O1912" s="9" t="str">
        <f t="shared" si="29"/>
        <v>U0657 : Likewise Sheffield (Humankind)</v>
      </c>
    </row>
    <row r="1913" spans="2:15" x14ac:dyDescent="0.35">
      <c r="B1913" s="10" t="e">
        <v>#N/A</v>
      </c>
      <c r="G1913"/>
      <c r="J1913" s="9" t="str">
        <f>AgencyPickList!A1913</f>
        <v>L1303</v>
      </c>
      <c r="K1913" s="9" t="str">
        <f>AgencyPickList!B1913</f>
        <v>City and Hackney Recovery Service</v>
      </c>
      <c r="L1913" s="9" t="str">
        <f>AgencyPickList!C1913</f>
        <v>E06B</v>
      </c>
      <c r="M1913" s="9" t="str">
        <f>AgencyPickList!D1913</f>
        <v>Nottinghamshire</v>
      </c>
      <c r="N1913" s="9" t="str">
        <f>AgencyPickList!E1913</f>
        <v>L</v>
      </c>
      <c r="O1913" s="9" t="str">
        <f t="shared" si="29"/>
        <v>L1303 : City and Hackney Recovery Service</v>
      </c>
    </row>
    <row r="1914" spans="2:15" x14ac:dyDescent="0.35">
      <c r="B1914" s="10" t="e">
        <v>#N/A</v>
      </c>
      <c r="G1914"/>
      <c r="J1914" s="9" t="str">
        <f>AgencyPickList!A1914</f>
        <v>M0037</v>
      </c>
      <c r="K1914" s="9" t="str">
        <f>AgencyPickList!B1914</f>
        <v>Phoenix Futures Wirral Adult Services</v>
      </c>
      <c r="L1914" s="9" t="str">
        <f>AgencyPickList!C1914</f>
        <v>E06B</v>
      </c>
      <c r="M1914" s="9" t="str">
        <f>AgencyPickList!D1914</f>
        <v>Nottinghamshire</v>
      </c>
      <c r="N1914" s="9" t="str">
        <f>AgencyPickList!E1914</f>
        <v>W</v>
      </c>
      <c r="O1914" s="9" t="str">
        <f t="shared" si="29"/>
        <v>M0037 : Phoenix Futures Wirral Adult Services</v>
      </c>
    </row>
    <row r="1915" spans="2:15" x14ac:dyDescent="0.35">
      <c r="B1915" s="10" t="e">
        <v>#N/A</v>
      </c>
      <c r="G1915"/>
      <c r="J1915" s="9" t="str">
        <f>AgencyPickList!A1915</f>
        <v>R0092</v>
      </c>
      <c r="K1915" s="9" t="str">
        <f>AgencyPickList!B1915</f>
        <v>BAC O'Connor</v>
      </c>
      <c r="L1915" s="9" t="str">
        <f>AgencyPickList!C1915</f>
        <v>E06B</v>
      </c>
      <c r="M1915" s="9" t="str">
        <f>AgencyPickList!D1915</f>
        <v>Nottinghamshire</v>
      </c>
      <c r="N1915" s="9" t="str">
        <f>AgencyPickList!E1915</f>
        <v>R</v>
      </c>
      <c r="O1915" s="9" t="str">
        <f t="shared" si="29"/>
        <v>R0092 : BAC O'Connor</v>
      </c>
    </row>
    <row r="1916" spans="2:15" x14ac:dyDescent="0.35">
      <c r="B1916" s="10" t="e">
        <v>#N/A</v>
      </c>
      <c r="G1916"/>
      <c r="J1916" s="9" t="str">
        <f>AgencyPickList!A1916</f>
        <v>R0480</v>
      </c>
      <c r="K1916" s="9" t="str">
        <f>AgencyPickList!B1916</f>
        <v>SIAS (Adult)</v>
      </c>
      <c r="L1916" s="9" t="str">
        <f>AgencyPickList!C1916</f>
        <v>E06B</v>
      </c>
      <c r="M1916" s="9" t="str">
        <f>AgencyPickList!D1916</f>
        <v>Nottinghamshire</v>
      </c>
      <c r="N1916" s="9" t="str">
        <f>AgencyPickList!E1916</f>
        <v>R</v>
      </c>
      <c r="O1916" s="9" t="str">
        <f t="shared" si="29"/>
        <v>R0480 : SIAS (Adult)</v>
      </c>
    </row>
    <row r="1917" spans="2:15" x14ac:dyDescent="0.35">
      <c r="B1917" s="10" t="e">
        <v>#N/A</v>
      </c>
      <c r="G1917"/>
      <c r="J1917" s="9" t="str">
        <f>AgencyPickList!A1917</f>
        <v>R0487</v>
      </c>
      <c r="K1917" s="9" t="str">
        <f>AgencyPickList!B1917</f>
        <v>CGL Birmingham ROR - Park House</v>
      </c>
      <c r="L1917" s="9" t="str">
        <f>AgencyPickList!C1917</f>
        <v>E06B</v>
      </c>
      <c r="M1917" s="9" t="str">
        <f>AgencyPickList!D1917</f>
        <v>Nottinghamshire</v>
      </c>
      <c r="N1917" s="9" t="str">
        <f>AgencyPickList!E1917</f>
        <v>R</v>
      </c>
      <c r="O1917" s="9" t="str">
        <f t="shared" si="29"/>
        <v>R0487 : CGL Birmingham ROR - Park House</v>
      </c>
    </row>
    <row r="1918" spans="2:15" x14ac:dyDescent="0.35">
      <c r="B1918" s="10" t="e">
        <v>#N/A</v>
      </c>
      <c r="G1918"/>
      <c r="J1918" s="9" t="str">
        <f>AgencyPickList!A1918</f>
        <v>R0512</v>
      </c>
      <c r="K1918" s="9" t="str">
        <f>AgencyPickList!B1918</f>
        <v>Humankind Staffordshire</v>
      </c>
      <c r="L1918" s="9" t="str">
        <f>AgencyPickList!C1918</f>
        <v>E06B</v>
      </c>
      <c r="M1918" s="9" t="str">
        <f>AgencyPickList!D1918</f>
        <v>Nottinghamshire</v>
      </c>
      <c r="N1918" s="9" t="str">
        <f>AgencyPickList!E1918</f>
        <v>R</v>
      </c>
      <c r="O1918" s="9" t="str">
        <f t="shared" si="29"/>
        <v>R0512 : Humankind Staffordshire</v>
      </c>
    </row>
    <row r="1919" spans="2:15" x14ac:dyDescent="0.35">
      <c r="B1919" s="10" t="e">
        <v>#N/A</v>
      </c>
      <c r="G1919"/>
      <c r="J1919" s="9" t="str">
        <f>AgencyPickList!A1919</f>
        <v>SJ302</v>
      </c>
      <c r="K1919" s="9" t="str">
        <f>AgencyPickList!B1919</f>
        <v>BROADWAY LODGE</v>
      </c>
      <c r="L1919" s="9" t="str">
        <f>AgencyPickList!C1919</f>
        <v>E06B</v>
      </c>
      <c r="M1919" s="9" t="str">
        <f>AgencyPickList!D1919</f>
        <v>Nottinghamshire</v>
      </c>
      <c r="N1919" s="9" t="str">
        <f>AgencyPickList!E1919</f>
        <v>S</v>
      </c>
      <c r="O1919" s="9" t="str">
        <f t="shared" si="29"/>
        <v>SJ302 : BROADWAY LODGE</v>
      </c>
    </row>
    <row r="1920" spans="2:15" x14ac:dyDescent="0.35">
      <c r="B1920" s="10" t="e">
        <v>#N/A</v>
      </c>
      <c r="G1920"/>
      <c r="J1920" s="9" t="str">
        <f>AgencyPickList!A1920</f>
        <v>T0005</v>
      </c>
      <c r="K1920" s="9" t="str">
        <f>AgencyPickList!B1920</f>
        <v>Derbyshire Recovery Partnership</v>
      </c>
      <c r="L1920" s="9" t="str">
        <f>AgencyPickList!C1920</f>
        <v>E06B</v>
      </c>
      <c r="M1920" s="9" t="str">
        <f>AgencyPickList!D1920</f>
        <v>Nottinghamshire</v>
      </c>
      <c r="N1920" s="9" t="str">
        <f>AgencyPickList!E1920</f>
        <v>T</v>
      </c>
      <c r="O1920" s="9" t="str">
        <f t="shared" si="29"/>
        <v>T0005 : Derbyshire Recovery Partnership</v>
      </c>
    </row>
    <row r="1921" spans="2:15" x14ac:dyDescent="0.35">
      <c r="B1921" s="10" t="e">
        <v>#N/A</v>
      </c>
      <c r="G1921"/>
      <c r="J1921" s="9" t="str">
        <f>AgencyPickList!A1921</f>
        <v>T1175</v>
      </c>
      <c r="K1921" s="9" t="str">
        <f>AgencyPickList!B1921</f>
        <v>Derby City Prescribing Service</v>
      </c>
      <c r="L1921" s="9" t="str">
        <f>AgencyPickList!C1921</f>
        <v>E06B</v>
      </c>
      <c r="M1921" s="9" t="str">
        <f>AgencyPickList!D1921</f>
        <v>Nottinghamshire</v>
      </c>
      <c r="N1921" s="9" t="str">
        <f>AgencyPickList!E1921</f>
        <v>T</v>
      </c>
      <c r="O1921" s="9" t="str">
        <f t="shared" si="29"/>
        <v>T1175 : Derby City Prescribing Service</v>
      </c>
    </row>
    <row r="1922" spans="2:15" x14ac:dyDescent="0.35">
      <c r="B1922" s="10" t="e">
        <v>#N/A</v>
      </c>
      <c r="G1922"/>
      <c r="J1922" s="9" t="str">
        <f>AgencyPickList!A1922</f>
        <v>T1188</v>
      </c>
      <c r="K1922" s="9" t="str">
        <f>AgencyPickList!B1922</f>
        <v>CGL Nottinghamshire - East &amp; Central</v>
      </c>
      <c r="L1922" s="9" t="str">
        <f>AgencyPickList!C1922</f>
        <v>E06B</v>
      </c>
      <c r="M1922" s="9" t="str">
        <f>AgencyPickList!D1922</f>
        <v>Nottinghamshire</v>
      </c>
      <c r="N1922" s="9" t="str">
        <f>AgencyPickList!E1922</f>
        <v>T</v>
      </c>
      <c r="O1922" s="9" t="str">
        <f t="shared" si="29"/>
        <v>T1188 : CGL Nottinghamshire - East &amp; Central</v>
      </c>
    </row>
    <row r="1923" spans="2:15" x14ac:dyDescent="0.35">
      <c r="B1923" s="10" t="e">
        <v>#N/A</v>
      </c>
      <c r="G1923"/>
      <c r="J1923" s="9" t="str">
        <f>AgencyPickList!A1923</f>
        <v>T1189</v>
      </c>
      <c r="K1923" s="9" t="str">
        <f>AgencyPickList!B1923</f>
        <v>CGL Nottinghamshire - North</v>
      </c>
      <c r="L1923" s="9" t="str">
        <f>AgencyPickList!C1923</f>
        <v>E06B</v>
      </c>
      <c r="M1923" s="9" t="str">
        <f>AgencyPickList!D1923</f>
        <v>Nottinghamshire</v>
      </c>
      <c r="N1923" s="9" t="str">
        <f>AgencyPickList!E1923</f>
        <v>T</v>
      </c>
      <c r="O1923" s="9" t="str">
        <f t="shared" ref="O1923:O1986" si="30">IF(AND(J1923&lt;&gt;"",J1923&lt;&gt;0),J1923&amp;" : "&amp;K1923,"")</f>
        <v>T1189 : CGL Nottinghamshire - North</v>
      </c>
    </row>
    <row r="1924" spans="2:15" x14ac:dyDescent="0.35">
      <c r="B1924" s="10" t="e">
        <v>#N/A</v>
      </c>
      <c r="G1924"/>
      <c r="J1924" s="9" t="str">
        <f>AgencyPickList!A1924</f>
        <v>T1190</v>
      </c>
      <c r="K1924" s="9" t="str">
        <f>AgencyPickList!B1924</f>
        <v>CGL Nottinghamshire - West</v>
      </c>
      <c r="L1924" s="9" t="str">
        <f>AgencyPickList!C1924</f>
        <v>E06B</v>
      </c>
      <c r="M1924" s="9" t="str">
        <f>AgencyPickList!D1924</f>
        <v>Nottinghamshire</v>
      </c>
      <c r="N1924" s="9" t="str">
        <f>AgencyPickList!E1924</f>
        <v>T</v>
      </c>
      <c r="O1924" s="9" t="str">
        <f t="shared" si="30"/>
        <v>T1190 : CGL Nottinghamshire - West</v>
      </c>
    </row>
    <row r="1925" spans="2:15" x14ac:dyDescent="0.35">
      <c r="B1925" s="10" t="e">
        <v>#N/A</v>
      </c>
      <c r="G1925"/>
      <c r="J1925" s="9" t="str">
        <f>AgencyPickList!A1925</f>
        <v>T1191</v>
      </c>
      <c r="K1925" s="9" t="str">
        <f>AgencyPickList!B1925</f>
        <v>CGL Nottinghamshire - South</v>
      </c>
      <c r="L1925" s="9" t="str">
        <f>AgencyPickList!C1925</f>
        <v>E06B</v>
      </c>
      <c r="M1925" s="9" t="str">
        <f>AgencyPickList!D1925</f>
        <v>Nottinghamshire</v>
      </c>
      <c r="N1925" s="9" t="str">
        <f>AgencyPickList!E1925</f>
        <v>T</v>
      </c>
      <c r="O1925" s="9" t="str">
        <f t="shared" si="30"/>
        <v>T1191 : CGL Nottinghamshire - South</v>
      </c>
    </row>
    <row r="1926" spans="2:15" x14ac:dyDescent="0.35">
      <c r="B1926" s="10" t="e">
        <v>#N/A</v>
      </c>
      <c r="G1926"/>
      <c r="J1926" s="9" t="str">
        <f>AgencyPickList!A1926</f>
        <v>T1201</v>
      </c>
      <c r="K1926" s="9" t="str">
        <f>AgencyPickList!B1926</f>
        <v>Clean Slate</v>
      </c>
      <c r="L1926" s="9" t="str">
        <f>AgencyPickList!C1926</f>
        <v>E06B</v>
      </c>
      <c r="M1926" s="9" t="str">
        <f>AgencyPickList!D1926</f>
        <v>Nottinghamshire</v>
      </c>
      <c r="N1926" s="9" t="str">
        <f>AgencyPickList!E1926</f>
        <v>T</v>
      </c>
      <c r="O1926" s="9" t="str">
        <f t="shared" si="30"/>
        <v>T1201 : Clean Slate</v>
      </c>
    </row>
    <row r="1927" spans="2:15" x14ac:dyDescent="0.35">
      <c r="B1927" s="10" t="e">
        <v>#N/A</v>
      </c>
      <c r="G1927"/>
      <c r="J1927" s="9" t="str">
        <f>AgencyPickList!A1927</f>
        <v>T1208</v>
      </c>
      <c r="K1927" s="9" t="str">
        <f>AgencyPickList!B1927</f>
        <v>Nottingham Recovery Network</v>
      </c>
      <c r="L1927" s="9" t="str">
        <f>AgencyPickList!C1927</f>
        <v>E06B</v>
      </c>
      <c r="M1927" s="9" t="str">
        <f>AgencyPickList!D1927</f>
        <v>Nottinghamshire</v>
      </c>
      <c r="N1927" s="9" t="str">
        <f>AgencyPickList!E1927</f>
        <v>T</v>
      </c>
      <c r="O1927" s="9" t="str">
        <f t="shared" si="30"/>
        <v>T1208 : Nottingham Recovery Network</v>
      </c>
    </row>
    <row r="1928" spans="2:15" x14ac:dyDescent="0.35">
      <c r="B1928" s="10" t="e">
        <v>#N/A</v>
      </c>
      <c r="G1928"/>
      <c r="J1928" s="9" t="str">
        <f>AgencyPickList!A1928</f>
        <v>T1211</v>
      </c>
      <c r="K1928" s="9" t="str">
        <f>AgencyPickList!B1928</f>
        <v>Nottingham Shared Care</v>
      </c>
      <c r="L1928" s="9" t="str">
        <f>AgencyPickList!C1928</f>
        <v>E06B</v>
      </c>
      <c r="M1928" s="9" t="str">
        <f>AgencyPickList!D1928</f>
        <v>Nottinghamshire</v>
      </c>
      <c r="N1928" s="9" t="str">
        <f>AgencyPickList!E1928</f>
        <v>T</v>
      </c>
      <c r="O1928" s="9" t="str">
        <f t="shared" si="30"/>
        <v>T1211 : Nottingham Shared Care</v>
      </c>
    </row>
    <row r="1929" spans="2:15" x14ac:dyDescent="0.35">
      <c r="B1929" s="10" t="e">
        <v>#N/A</v>
      </c>
      <c r="G1929"/>
      <c r="J1929" s="9" t="str">
        <f>AgencyPickList!A1929</f>
        <v>T1214</v>
      </c>
      <c r="K1929" s="9" t="str">
        <f>AgencyPickList!B1929</f>
        <v>The Level</v>
      </c>
      <c r="L1929" s="9" t="str">
        <f>AgencyPickList!C1929</f>
        <v>E06B</v>
      </c>
      <c r="M1929" s="9" t="str">
        <f>AgencyPickList!D1929</f>
        <v>Nottinghamshire</v>
      </c>
      <c r="N1929" s="9" t="str">
        <f>AgencyPickList!E1929</f>
        <v>T</v>
      </c>
      <c r="O1929" s="9" t="str">
        <f t="shared" si="30"/>
        <v>T1214 : The Level</v>
      </c>
    </row>
    <row r="1930" spans="2:15" x14ac:dyDescent="0.35">
      <c r="B1930" s="10" t="e">
        <v>#N/A</v>
      </c>
      <c r="G1930"/>
      <c r="J1930" s="9" t="str">
        <f>AgencyPickList!A1930</f>
        <v>T1215</v>
      </c>
      <c r="K1930" s="9" t="str">
        <f>AgencyPickList!B1930</f>
        <v>CGL Nottinghamshire Young Persons Substance Misuse Service</v>
      </c>
      <c r="L1930" s="9" t="str">
        <f>AgencyPickList!C1930</f>
        <v>E06B</v>
      </c>
      <c r="M1930" s="9" t="str">
        <f>AgencyPickList!D1930</f>
        <v>Nottinghamshire</v>
      </c>
      <c r="N1930" s="9" t="str">
        <f>AgencyPickList!E1930</f>
        <v>T</v>
      </c>
      <c r="O1930" s="9" t="str">
        <f t="shared" si="30"/>
        <v>T1215 : CGL Nottinghamshire Young Persons Substance Misuse Service</v>
      </c>
    </row>
    <row r="1931" spans="2:15" x14ac:dyDescent="0.35">
      <c r="B1931" s="10" t="e">
        <v>#N/A</v>
      </c>
      <c r="G1931"/>
      <c r="J1931" s="9" t="str">
        <f>AgencyPickList!A1931</f>
        <v>T1219</v>
      </c>
      <c r="K1931" s="9" t="str">
        <f>AgencyPickList!B1931</f>
        <v>Turning Point Leicester Adult</v>
      </c>
      <c r="L1931" s="9" t="str">
        <f>AgencyPickList!C1931</f>
        <v>E06B</v>
      </c>
      <c r="M1931" s="9" t="str">
        <f>AgencyPickList!D1931</f>
        <v>Nottinghamshire</v>
      </c>
      <c r="N1931" s="9" t="str">
        <f>AgencyPickList!E1931</f>
        <v>T</v>
      </c>
      <c r="O1931" s="9" t="str">
        <f t="shared" si="30"/>
        <v>T1219 : Turning Point Leicester Adult</v>
      </c>
    </row>
    <row r="1932" spans="2:15" x14ac:dyDescent="0.35">
      <c r="B1932" s="10" t="e">
        <v>#N/A</v>
      </c>
      <c r="G1932"/>
      <c r="J1932" s="9" t="str">
        <f>AgencyPickList!A1932</f>
        <v>T1221</v>
      </c>
      <c r="K1932" s="9" t="str">
        <f>AgencyPickList!B1932</f>
        <v>Turning Point Leicestershire and Rutland Adult</v>
      </c>
      <c r="L1932" s="9" t="str">
        <f>AgencyPickList!C1932</f>
        <v>E06B</v>
      </c>
      <c r="M1932" s="9" t="str">
        <f>AgencyPickList!D1932</f>
        <v>Nottinghamshire</v>
      </c>
      <c r="N1932" s="9" t="str">
        <f>AgencyPickList!E1932</f>
        <v>T</v>
      </c>
      <c r="O1932" s="9" t="str">
        <f t="shared" si="30"/>
        <v>T1221 : Turning Point Leicestershire and Rutland Adult</v>
      </c>
    </row>
    <row r="1933" spans="2:15" x14ac:dyDescent="0.35">
      <c r="B1933" s="10" t="e">
        <v>#N/A</v>
      </c>
      <c r="G1933"/>
      <c r="J1933" s="9" t="str">
        <f>AgencyPickList!A1933</f>
        <v>T1231</v>
      </c>
      <c r="K1933" s="9" t="str">
        <f>AgencyPickList!B1933</f>
        <v>Turning Point - Lincolnshire Adult</v>
      </c>
      <c r="L1933" s="9" t="str">
        <f>AgencyPickList!C1933</f>
        <v>E06B</v>
      </c>
      <c r="M1933" s="9" t="str">
        <f>AgencyPickList!D1933</f>
        <v>Nottinghamshire</v>
      </c>
      <c r="N1933" s="9" t="str">
        <f>AgencyPickList!E1933</f>
        <v>T</v>
      </c>
      <c r="O1933" s="9" t="str">
        <f t="shared" si="30"/>
        <v>T1231 : Turning Point - Lincolnshire Adult</v>
      </c>
    </row>
    <row r="1934" spans="2:15" x14ac:dyDescent="0.35">
      <c r="B1934" s="10" t="e">
        <v>#N/A</v>
      </c>
      <c r="G1934"/>
      <c r="J1934" s="9" t="str">
        <f>AgencyPickList!A1934</f>
        <v>U0430</v>
      </c>
      <c r="K1934" s="9" t="str">
        <f>AgencyPickList!B1934</f>
        <v>Oasis Recovery Communities Bradford</v>
      </c>
      <c r="L1934" s="9" t="str">
        <f>AgencyPickList!C1934</f>
        <v>E06B</v>
      </c>
      <c r="M1934" s="9" t="str">
        <f>AgencyPickList!D1934</f>
        <v>Nottinghamshire</v>
      </c>
      <c r="N1934" s="9" t="str">
        <f>AgencyPickList!E1934</f>
        <v>U</v>
      </c>
      <c r="O1934" s="9" t="str">
        <f t="shared" si="30"/>
        <v>U0430 : Oasis Recovery Communities Bradford</v>
      </c>
    </row>
    <row r="1935" spans="2:15" x14ac:dyDescent="0.35">
      <c r="B1935" s="10" t="e">
        <v>#N/A</v>
      </c>
      <c r="G1935"/>
      <c r="J1935" s="9" t="str">
        <f>AgencyPickList!A1935</f>
        <v>U0489</v>
      </c>
      <c r="K1935" s="9" t="str">
        <f>AgencyPickList!B1935</f>
        <v>Forward Leeds Adult (Humankind)</v>
      </c>
      <c r="L1935" s="9" t="str">
        <f>AgencyPickList!C1935</f>
        <v>E06B</v>
      </c>
      <c r="M1935" s="9" t="str">
        <f>AgencyPickList!D1935</f>
        <v>Nottinghamshire</v>
      </c>
      <c r="N1935" s="9" t="str">
        <f>AgencyPickList!E1935</f>
        <v>U</v>
      </c>
      <c r="O1935" s="9" t="str">
        <f t="shared" si="30"/>
        <v>U0489 : Forward Leeds Adult (Humankind)</v>
      </c>
    </row>
    <row r="1936" spans="2:15" x14ac:dyDescent="0.35">
      <c r="B1936" s="10" t="e">
        <v>#N/A</v>
      </c>
      <c r="G1936"/>
      <c r="J1936" s="9" t="str">
        <f>AgencyPickList!A1936</f>
        <v>U0494</v>
      </c>
      <c r="K1936" s="9" t="str">
        <f>AgencyPickList!B1936</f>
        <v>East Riding Partnership Treatment Service - Adults</v>
      </c>
      <c r="L1936" s="9" t="str">
        <f>AgencyPickList!C1936</f>
        <v>E06B</v>
      </c>
      <c r="M1936" s="9" t="str">
        <f>AgencyPickList!D1936</f>
        <v>Nottinghamshire</v>
      </c>
      <c r="N1936" s="9" t="str">
        <f>AgencyPickList!E1936</f>
        <v>U</v>
      </c>
      <c r="O1936" s="9" t="str">
        <f t="shared" si="30"/>
        <v>U0494 : East Riding Partnership Treatment Service - Adults</v>
      </c>
    </row>
    <row r="1937" spans="2:15" x14ac:dyDescent="0.35">
      <c r="B1937" s="10" t="e">
        <v>#N/A</v>
      </c>
      <c r="G1937"/>
      <c r="J1937" s="9" t="str">
        <f>AgencyPickList!A1937</f>
        <v>U0509</v>
      </c>
      <c r="K1937" s="9" t="str">
        <f>AgencyPickList!B1937</f>
        <v>Doncaster Drugs Service - CDT</v>
      </c>
      <c r="L1937" s="9" t="str">
        <f>AgencyPickList!C1937</f>
        <v>E06B</v>
      </c>
      <c r="M1937" s="9" t="str">
        <f>AgencyPickList!D1937</f>
        <v>Nottinghamshire</v>
      </c>
      <c r="N1937" s="9" t="str">
        <f>AgencyPickList!E1937</f>
        <v>U</v>
      </c>
      <c r="O1937" s="9" t="str">
        <f t="shared" si="30"/>
        <v>U0509 : Doncaster Drugs Service - CDT</v>
      </c>
    </row>
    <row r="1938" spans="2:15" x14ac:dyDescent="0.35">
      <c r="B1938" s="10" t="e">
        <v>#N/A</v>
      </c>
      <c r="G1938"/>
      <c r="J1938" s="9" t="str">
        <f>AgencyPickList!A1938</f>
        <v>U0577</v>
      </c>
      <c r="K1938" s="9" t="str">
        <f>AgencyPickList!B1938</f>
        <v>Doncaster Criminal Justice Service</v>
      </c>
      <c r="L1938" s="9" t="str">
        <f>AgencyPickList!C1938</f>
        <v>E06B</v>
      </c>
      <c r="M1938" s="9" t="str">
        <f>AgencyPickList!D1938</f>
        <v>Nottinghamshire</v>
      </c>
      <c r="N1938" s="9" t="str">
        <f>AgencyPickList!E1938</f>
        <v>U</v>
      </c>
      <c r="O1938" s="9" t="str">
        <f t="shared" si="30"/>
        <v>U0577 : Doncaster Criminal Justice Service</v>
      </c>
    </row>
    <row r="1939" spans="2:15" x14ac:dyDescent="0.35">
      <c r="B1939" s="10" t="e">
        <v>#N/A</v>
      </c>
      <c r="G1939"/>
      <c r="J1939" s="9" t="str">
        <f>AgencyPickList!A1939</f>
        <v>U0644</v>
      </c>
      <c r="K1939" s="9" t="str">
        <f>AgencyPickList!B1939</f>
        <v>We Are With You - North Lincolnshire Adult</v>
      </c>
      <c r="L1939" s="9" t="str">
        <f>AgencyPickList!C1939</f>
        <v>E06B</v>
      </c>
      <c r="M1939" s="9" t="str">
        <f>AgencyPickList!D1939</f>
        <v>Nottinghamshire</v>
      </c>
      <c r="N1939" s="9" t="str">
        <f>AgencyPickList!E1939</f>
        <v>U</v>
      </c>
      <c r="O1939" s="9" t="str">
        <f t="shared" si="30"/>
        <v>U0644 : We Are With You - North Lincolnshire Adult</v>
      </c>
    </row>
    <row r="1940" spans="2:15" x14ac:dyDescent="0.35">
      <c r="B1940" s="10" t="e">
        <v>#N/A</v>
      </c>
      <c r="G1940"/>
      <c r="J1940" s="9" t="str">
        <f>AgencyPickList!A1940</f>
        <v>U0654</v>
      </c>
      <c r="K1940" s="9" t="str">
        <f>AgencyPickList!B1940</f>
        <v>New Vision Bradford Adult (Humankind)</v>
      </c>
      <c r="L1940" s="9" t="str">
        <f>AgencyPickList!C1940</f>
        <v>E06B</v>
      </c>
      <c r="M1940" s="9" t="str">
        <f>AgencyPickList!D1940</f>
        <v>Nottinghamshire</v>
      </c>
      <c r="N1940" s="9" t="str">
        <f>AgencyPickList!E1940</f>
        <v>U</v>
      </c>
      <c r="O1940" s="9" t="str">
        <f t="shared" si="30"/>
        <v>U0654 : New Vision Bradford Adult (Humankind)</v>
      </c>
    </row>
    <row r="1941" spans="2:15" x14ac:dyDescent="0.35">
      <c r="B1941" s="10" t="e">
        <v>#N/A</v>
      </c>
      <c r="G1941"/>
      <c r="J1941" s="9" t="str">
        <f>AgencyPickList!A1941</f>
        <v>U0657</v>
      </c>
      <c r="K1941" s="9" t="str">
        <f>AgencyPickList!B1941</f>
        <v>Likewise Sheffield (Humankind)</v>
      </c>
      <c r="L1941" s="9" t="str">
        <f>AgencyPickList!C1941</f>
        <v>E06B</v>
      </c>
      <c r="M1941" s="9" t="str">
        <f>AgencyPickList!D1941</f>
        <v>Nottinghamshire</v>
      </c>
      <c r="N1941" s="9" t="str">
        <f>AgencyPickList!E1941</f>
        <v>U</v>
      </c>
      <c r="O1941" s="9" t="str">
        <f t="shared" si="30"/>
        <v>U0657 : Likewise Sheffield (Humankind)</v>
      </c>
    </row>
    <row r="1942" spans="2:15" x14ac:dyDescent="0.35">
      <c r="B1942" s="10" t="e">
        <v>#N/A</v>
      </c>
      <c r="G1942"/>
      <c r="J1942" s="9" t="str">
        <f>AgencyPickList!A1942</f>
        <v>M0037</v>
      </c>
      <c r="K1942" s="9" t="str">
        <f>AgencyPickList!B1942</f>
        <v>Phoenix Futures Wirral Adult Services</v>
      </c>
      <c r="L1942" s="9" t="str">
        <f>AgencyPickList!C1942</f>
        <v>B13B</v>
      </c>
      <c r="M1942" s="9" t="str">
        <f>AgencyPickList!D1942</f>
        <v>Oldham</v>
      </c>
      <c r="N1942" s="9" t="str">
        <f>AgencyPickList!E1942</f>
        <v>W</v>
      </c>
      <c r="O1942" s="9" t="str">
        <f t="shared" si="30"/>
        <v>M0037 : Phoenix Futures Wirral Adult Services</v>
      </c>
    </row>
    <row r="1943" spans="2:15" x14ac:dyDescent="0.35">
      <c r="B1943" s="10" t="e">
        <v>#N/A</v>
      </c>
      <c r="G1943"/>
      <c r="J1943" s="9" t="str">
        <f>AgencyPickList!A1943</f>
        <v>M0243</v>
      </c>
      <c r="K1943" s="9" t="str">
        <f>AgencyPickList!B1943</f>
        <v>GMMH The Chapman-Barker Unit</v>
      </c>
      <c r="L1943" s="9" t="str">
        <f>AgencyPickList!C1943</f>
        <v>B13B</v>
      </c>
      <c r="M1943" s="9" t="str">
        <f>AgencyPickList!D1943</f>
        <v>Oldham</v>
      </c>
      <c r="N1943" s="9" t="str">
        <f>AgencyPickList!E1943</f>
        <v>W</v>
      </c>
      <c r="O1943" s="9" t="str">
        <f t="shared" si="30"/>
        <v>M0243 : GMMH The Chapman-Barker Unit</v>
      </c>
    </row>
    <row r="1944" spans="2:15" x14ac:dyDescent="0.35">
      <c r="B1944" s="10" t="e">
        <v>#N/A</v>
      </c>
      <c r="G1944"/>
      <c r="J1944" s="9" t="str">
        <f>AgencyPickList!A1944</f>
        <v>M0288</v>
      </c>
      <c r="K1944" s="9" t="str">
        <f>AgencyPickList!B1944</f>
        <v>CGL Manchester RISE</v>
      </c>
      <c r="L1944" s="9" t="str">
        <f>AgencyPickList!C1944</f>
        <v>B13B</v>
      </c>
      <c r="M1944" s="9" t="str">
        <f>AgencyPickList!D1944</f>
        <v>Oldham</v>
      </c>
      <c r="N1944" s="9" t="str">
        <f>AgencyPickList!E1944</f>
        <v>W</v>
      </c>
      <c r="O1944" s="9" t="str">
        <f t="shared" si="30"/>
        <v>M0288 : CGL Manchester RISE</v>
      </c>
    </row>
    <row r="1945" spans="2:15" x14ac:dyDescent="0.35">
      <c r="B1945" s="10" t="e">
        <v>#N/A</v>
      </c>
      <c r="G1945"/>
      <c r="J1945" s="9" t="str">
        <f>AgencyPickList!A1945</f>
        <v>M0336</v>
      </c>
      <c r="K1945" s="9" t="str">
        <f>AgencyPickList!B1945</f>
        <v>CGL Tameside</v>
      </c>
      <c r="L1945" s="9" t="str">
        <f>AgencyPickList!C1945</f>
        <v>B13B</v>
      </c>
      <c r="M1945" s="9" t="str">
        <f>AgencyPickList!D1945</f>
        <v>Oldham</v>
      </c>
      <c r="N1945" s="9" t="str">
        <f>AgencyPickList!E1945</f>
        <v>W</v>
      </c>
      <c r="O1945" s="9" t="str">
        <f t="shared" si="30"/>
        <v>M0336 : CGL Tameside</v>
      </c>
    </row>
    <row r="1946" spans="2:15" x14ac:dyDescent="0.35">
      <c r="B1946" s="10" t="e">
        <v>#N/A</v>
      </c>
      <c r="G1946"/>
      <c r="J1946" s="9" t="str">
        <f>AgencyPickList!A1946</f>
        <v>M0341</v>
      </c>
      <c r="K1946" s="9" t="str">
        <f>AgencyPickList!B1946</f>
        <v>The Pavilion</v>
      </c>
      <c r="L1946" s="9" t="str">
        <f>AgencyPickList!C1946</f>
        <v>B13B</v>
      </c>
      <c r="M1946" s="9" t="str">
        <f>AgencyPickList!D1946</f>
        <v>Oldham</v>
      </c>
      <c r="N1946" s="9" t="str">
        <f>AgencyPickList!E1946</f>
        <v>W</v>
      </c>
      <c r="O1946" s="9" t="str">
        <f t="shared" si="30"/>
        <v>M0341 : The Pavilion</v>
      </c>
    </row>
    <row r="1947" spans="2:15" x14ac:dyDescent="0.35">
      <c r="B1947" s="10" t="e">
        <v>#N/A</v>
      </c>
      <c r="G1947"/>
      <c r="J1947" s="9" t="str">
        <f>AgencyPickList!A1947</f>
        <v>M0347</v>
      </c>
      <c r="K1947" s="9" t="str">
        <f>AgencyPickList!B1947</f>
        <v>Blackpool Horizon/Delphi Medical</v>
      </c>
      <c r="L1947" s="9" t="str">
        <f>AgencyPickList!C1947</f>
        <v>B13B</v>
      </c>
      <c r="M1947" s="9" t="str">
        <f>AgencyPickList!D1947</f>
        <v>Oldham</v>
      </c>
      <c r="N1947" s="9" t="str">
        <f>AgencyPickList!E1947</f>
        <v>W</v>
      </c>
      <c r="O1947" s="9" t="str">
        <f t="shared" si="30"/>
        <v>M0347 : Blackpool Horizon/Delphi Medical</v>
      </c>
    </row>
    <row r="1948" spans="2:15" x14ac:dyDescent="0.35">
      <c r="B1948" s="10" t="e">
        <v>#N/A</v>
      </c>
      <c r="G1948"/>
      <c r="J1948" s="9" t="str">
        <f>AgencyPickList!A1948</f>
        <v>M0354</v>
      </c>
      <c r="K1948" s="9" t="str">
        <f>AgencyPickList!B1948</f>
        <v>Turning Point Oldham ROAR</v>
      </c>
      <c r="L1948" s="9" t="str">
        <f>AgencyPickList!C1948</f>
        <v>B13B</v>
      </c>
      <c r="M1948" s="9" t="str">
        <f>AgencyPickList!D1948</f>
        <v>Oldham</v>
      </c>
      <c r="N1948" s="9" t="str">
        <f>AgencyPickList!E1948</f>
        <v>W</v>
      </c>
      <c r="O1948" s="9" t="str">
        <f t="shared" si="30"/>
        <v>M0354 : Turning Point Oldham ROAR</v>
      </c>
    </row>
    <row r="1949" spans="2:15" x14ac:dyDescent="0.35">
      <c r="B1949" s="10" t="e">
        <v>#N/A</v>
      </c>
      <c r="G1949"/>
      <c r="J1949" s="9" t="str">
        <f>AgencyPickList!A1949</f>
        <v>M0355</v>
      </c>
      <c r="K1949" s="9" t="str">
        <f>AgencyPickList!B1949</f>
        <v>Turning Point Rochdale ROAR</v>
      </c>
      <c r="L1949" s="9" t="str">
        <f>AgencyPickList!C1949</f>
        <v>B13B</v>
      </c>
      <c r="M1949" s="9" t="str">
        <f>AgencyPickList!D1949</f>
        <v>Oldham</v>
      </c>
      <c r="N1949" s="9" t="str">
        <f>AgencyPickList!E1949</f>
        <v>W</v>
      </c>
      <c r="O1949" s="9" t="str">
        <f t="shared" si="30"/>
        <v>M0355 : Turning Point Rochdale ROAR</v>
      </c>
    </row>
    <row r="1950" spans="2:15" x14ac:dyDescent="0.35">
      <c r="B1950" s="10" t="e">
        <v>#N/A</v>
      </c>
      <c r="G1950"/>
      <c r="J1950" s="9" t="str">
        <f>AgencyPickList!A1950</f>
        <v>M0357</v>
      </c>
      <c r="K1950" s="9" t="str">
        <f>AgencyPickList!B1950</f>
        <v>Parkland Place Lancashire</v>
      </c>
      <c r="L1950" s="9" t="str">
        <f>AgencyPickList!C1950</f>
        <v>B13B</v>
      </c>
      <c r="M1950" s="9" t="str">
        <f>AgencyPickList!D1950</f>
        <v>Oldham</v>
      </c>
      <c r="N1950" s="9" t="str">
        <f>AgencyPickList!E1950</f>
        <v>W</v>
      </c>
      <c r="O1950" s="9" t="str">
        <f t="shared" si="30"/>
        <v>M0357 : Parkland Place Lancashire</v>
      </c>
    </row>
    <row r="1951" spans="2:15" x14ac:dyDescent="0.35">
      <c r="B1951" s="10" t="e">
        <v>#N/A</v>
      </c>
      <c r="G1951"/>
      <c r="J1951" s="9" t="str">
        <f>AgencyPickList!A1951</f>
        <v>P0544</v>
      </c>
      <c r="K1951" s="9" t="str">
        <f>AgencyPickList!B1951</f>
        <v>Francis HouseStreetsceneSouthampton</v>
      </c>
      <c r="L1951" s="9" t="str">
        <f>AgencyPickList!C1951</f>
        <v>B13B</v>
      </c>
      <c r="M1951" s="9" t="str">
        <f>AgencyPickList!D1951</f>
        <v>Oldham</v>
      </c>
      <c r="N1951" s="9" t="str">
        <f>AgencyPickList!E1951</f>
        <v>P</v>
      </c>
      <c r="O1951" s="9" t="str">
        <f t="shared" si="30"/>
        <v>P0544 : Francis HouseStreetsceneSouthampton</v>
      </c>
    </row>
    <row r="1952" spans="2:15" x14ac:dyDescent="0.35">
      <c r="B1952" s="10" t="e">
        <v>#N/A</v>
      </c>
      <c r="G1952"/>
      <c r="J1952" s="9" t="str">
        <f>AgencyPickList!A1952</f>
        <v>SJ308</v>
      </c>
      <c r="K1952" s="9" t="str">
        <f>AgencyPickList!B1952</f>
        <v>Sefton Park</v>
      </c>
      <c r="L1952" s="9" t="str">
        <f>AgencyPickList!C1952</f>
        <v>B13B</v>
      </c>
      <c r="M1952" s="9" t="str">
        <f>AgencyPickList!D1952</f>
        <v>Oldham</v>
      </c>
      <c r="N1952" s="9" t="str">
        <f>AgencyPickList!E1952</f>
        <v>S</v>
      </c>
      <c r="O1952" s="9" t="str">
        <f t="shared" si="30"/>
        <v>SJ308 : Sefton Park</v>
      </c>
    </row>
    <row r="1953" spans="2:15" x14ac:dyDescent="0.35">
      <c r="B1953" s="10" t="e">
        <v>#N/A</v>
      </c>
      <c r="G1953"/>
      <c r="J1953" s="9" t="str">
        <f>AgencyPickList!A1953</f>
        <v>W0017</v>
      </c>
      <c r="K1953" s="9" t="str">
        <f>AgencyPickList!B1953</f>
        <v>PENC Stockport CDT</v>
      </c>
      <c r="L1953" s="9" t="str">
        <f>AgencyPickList!C1953</f>
        <v>B13B</v>
      </c>
      <c r="M1953" s="9" t="str">
        <f>AgencyPickList!D1953</f>
        <v>Oldham</v>
      </c>
      <c r="N1953" s="9" t="str">
        <f>AgencyPickList!E1953</f>
        <v>W</v>
      </c>
      <c r="O1953" s="9" t="str">
        <f t="shared" si="30"/>
        <v>W0017 : PENC Stockport CDT</v>
      </c>
    </row>
    <row r="1954" spans="2:15" x14ac:dyDescent="0.35">
      <c r="B1954" s="10" t="e">
        <v>#N/A</v>
      </c>
      <c r="G1954"/>
      <c r="J1954" s="9" t="str">
        <f>AgencyPickList!A1954</f>
        <v>W0053</v>
      </c>
      <c r="K1954" s="9" t="str">
        <f>AgencyPickList!B1954</f>
        <v>ACORN</v>
      </c>
      <c r="L1954" s="9" t="str">
        <f>AgencyPickList!C1954</f>
        <v>B13B</v>
      </c>
      <c r="M1954" s="9" t="str">
        <f>AgencyPickList!D1954</f>
        <v>Oldham</v>
      </c>
      <c r="N1954" s="9" t="str">
        <f>AgencyPickList!E1954</f>
        <v>W</v>
      </c>
      <c r="O1954" s="9" t="str">
        <f t="shared" si="30"/>
        <v>W0053 : ACORN</v>
      </c>
    </row>
    <row r="1955" spans="2:15" x14ac:dyDescent="0.35">
      <c r="B1955" s="10" t="e">
        <v>#N/A</v>
      </c>
      <c r="G1955"/>
      <c r="J1955" s="9" t="str">
        <f>AgencyPickList!A1955</f>
        <v>W0444</v>
      </c>
      <c r="K1955" s="9" t="str">
        <f>AgencyPickList!B1955</f>
        <v>Turning Point Smithfield Detox</v>
      </c>
      <c r="L1955" s="9" t="str">
        <f>AgencyPickList!C1955</f>
        <v>B13B</v>
      </c>
      <c r="M1955" s="9" t="str">
        <f>AgencyPickList!D1955</f>
        <v>Oldham</v>
      </c>
      <c r="N1955" s="9" t="str">
        <f>AgencyPickList!E1955</f>
        <v>W</v>
      </c>
      <c r="O1955" s="9" t="str">
        <f t="shared" si="30"/>
        <v>W0444 : Turning Point Smithfield Detox</v>
      </c>
    </row>
    <row r="1956" spans="2:15" x14ac:dyDescent="0.35">
      <c r="B1956" s="10" t="e">
        <v>#N/A</v>
      </c>
      <c r="G1956"/>
      <c r="J1956" s="9" t="str">
        <f>AgencyPickList!A1956</f>
        <v>M0022</v>
      </c>
      <c r="K1956" s="9" t="str">
        <f>AgencyPickList!B1956</f>
        <v>Kaleidoscope Birchwood</v>
      </c>
      <c r="L1956" s="9" t="str">
        <f>AgencyPickList!C1956</f>
        <v>J09B</v>
      </c>
      <c r="M1956" s="9" t="str">
        <f>AgencyPickList!D1956</f>
        <v>Oxfordshire</v>
      </c>
      <c r="N1956" s="9" t="str">
        <f>AgencyPickList!E1956</f>
        <v>W</v>
      </c>
      <c r="O1956" s="9" t="str">
        <f t="shared" si="30"/>
        <v>M0022 : Kaleidoscope Birchwood</v>
      </c>
    </row>
    <row r="1957" spans="2:15" x14ac:dyDescent="0.35">
      <c r="B1957" s="10" t="e">
        <v>#N/A</v>
      </c>
      <c r="G1957"/>
      <c r="J1957" s="9" t="str">
        <f>AgencyPickList!A1957</f>
        <v>M0037</v>
      </c>
      <c r="K1957" s="9" t="str">
        <f>AgencyPickList!B1957</f>
        <v>Phoenix Futures Wirral Adult Services</v>
      </c>
      <c r="L1957" s="9" t="str">
        <f>AgencyPickList!C1957</f>
        <v>J09B</v>
      </c>
      <c r="M1957" s="9" t="str">
        <f>AgencyPickList!D1957</f>
        <v>Oxfordshire</v>
      </c>
      <c r="N1957" s="9" t="str">
        <f>AgencyPickList!E1957</f>
        <v>W</v>
      </c>
      <c r="O1957" s="9" t="str">
        <f t="shared" si="30"/>
        <v>M0037 : Phoenix Futures Wirral Adult Services</v>
      </c>
    </row>
    <row r="1958" spans="2:15" x14ac:dyDescent="0.35">
      <c r="B1958" s="10" t="e">
        <v>#N/A</v>
      </c>
      <c r="G1958"/>
      <c r="J1958" s="9" t="str">
        <f>AgencyPickList!A1958</f>
        <v>M0309</v>
      </c>
      <c r="K1958" s="9" t="str">
        <f>AgencyPickList!B1958</f>
        <v>Cyngor Alcohol Information Service (CAIS)</v>
      </c>
      <c r="L1958" s="9" t="str">
        <f>AgencyPickList!C1958</f>
        <v>J09B</v>
      </c>
      <c r="M1958" s="9" t="str">
        <f>AgencyPickList!D1958</f>
        <v>Oxfordshire</v>
      </c>
      <c r="N1958" s="9" t="str">
        <f>AgencyPickList!E1958</f>
        <v>W</v>
      </c>
      <c r="O1958" s="9" t="str">
        <f t="shared" si="30"/>
        <v>M0309 : Cyngor Alcohol Information Service (CAIS)</v>
      </c>
    </row>
    <row r="1959" spans="2:15" x14ac:dyDescent="0.35">
      <c r="B1959" s="10" t="e">
        <v>#N/A</v>
      </c>
      <c r="G1959"/>
      <c r="J1959" s="9" t="str">
        <f>AgencyPickList!A1959</f>
        <v>M0338</v>
      </c>
      <c r="K1959" s="9" t="str">
        <f>AgencyPickList!B1959</f>
        <v>Salus Withnell Hall</v>
      </c>
      <c r="L1959" s="9" t="str">
        <f>AgencyPickList!C1959</f>
        <v>J09B</v>
      </c>
      <c r="M1959" s="9" t="str">
        <f>AgencyPickList!D1959</f>
        <v>Oxfordshire</v>
      </c>
      <c r="N1959" s="9" t="str">
        <f>AgencyPickList!E1959</f>
        <v>W</v>
      </c>
      <c r="O1959" s="9" t="str">
        <f t="shared" si="30"/>
        <v>M0338 : Salus Withnell Hall</v>
      </c>
    </row>
    <row r="1960" spans="2:15" x14ac:dyDescent="0.35">
      <c r="B1960" s="10" t="e">
        <v>#N/A</v>
      </c>
      <c r="G1960"/>
      <c r="J1960" s="9" t="str">
        <f>AgencyPickList!A1960</f>
        <v>M0357</v>
      </c>
      <c r="K1960" s="9" t="str">
        <f>AgencyPickList!B1960</f>
        <v>Parkland Place Lancashire</v>
      </c>
      <c r="L1960" s="9" t="str">
        <f>AgencyPickList!C1960</f>
        <v>J09B</v>
      </c>
      <c r="M1960" s="9" t="str">
        <f>AgencyPickList!D1960</f>
        <v>Oxfordshire</v>
      </c>
      <c r="N1960" s="9" t="str">
        <f>AgencyPickList!E1960</f>
        <v>W</v>
      </c>
      <c r="O1960" s="9" t="str">
        <f t="shared" si="30"/>
        <v>M0357 : Parkland Place Lancashire</v>
      </c>
    </row>
    <row r="1961" spans="2:15" x14ac:dyDescent="0.35">
      <c r="B1961" s="10" t="e">
        <v>#N/A</v>
      </c>
      <c r="G1961"/>
      <c r="J1961" s="9" t="str">
        <f>AgencyPickList!A1961</f>
        <v>P0034</v>
      </c>
      <c r="K1961" s="9" t="str">
        <f>AgencyPickList!B1961</f>
        <v>Yeldall Manor</v>
      </c>
      <c r="L1961" s="9" t="str">
        <f>AgencyPickList!C1961</f>
        <v>J09B</v>
      </c>
      <c r="M1961" s="9" t="str">
        <f>AgencyPickList!D1961</f>
        <v>Oxfordshire</v>
      </c>
      <c r="N1961" s="9" t="str">
        <f>AgencyPickList!E1961</f>
        <v>P</v>
      </c>
      <c r="O1961" s="9" t="str">
        <f t="shared" si="30"/>
        <v>P0034 : Yeldall Manor</v>
      </c>
    </row>
    <row r="1962" spans="2:15" x14ac:dyDescent="0.35">
      <c r="B1962" s="10" t="e">
        <v>#N/A</v>
      </c>
      <c r="G1962"/>
      <c r="J1962" s="9" t="str">
        <f>AgencyPickList!A1962</f>
        <v>P0523</v>
      </c>
      <c r="K1962" s="9" t="str">
        <f>AgencyPickList!B1962</f>
        <v>ANA</v>
      </c>
      <c r="L1962" s="9" t="str">
        <f>AgencyPickList!C1962</f>
        <v>J09B</v>
      </c>
      <c r="M1962" s="9" t="str">
        <f>AgencyPickList!D1962</f>
        <v>Oxfordshire</v>
      </c>
      <c r="N1962" s="9" t="str">
        <f>AgencyPickList!E1962</f>
        <v>P</v>
      </c>
      <c r="O1962" s="9" t="str">
        <f t="shared" si="30"/>
        <v>P0523 : ANA</v>
      </c>
    </row>
    <row r="1963" spans="2:15" x14ac:dyDescent="0.35">
      <c r="B1963" s="10" t="e">
        <v>#N/A</v>
      </c>
      <c r="G1963"/>
      <c r="J1963" s="9" t="str">
        <f>AgencyPickList!A1963</f>
        <v>P0611</v>
      </c>
      <c r="K1963" s="9" t="str">
        <f>AgencyPickList!B1963</f>
        <v>Bridge House</v>
      </c>
      <c r="L1963" s="9" t="str">
        <f>AgencyPickList!C1963</f>
        <v>J09B</v>
      </c>
      <c r="M1963" s="9" t="str">
        <f>AgencyPickList!D1963</f>
        <v>Oxfordshire</v>
      </c>
      <c r="N1963" s="9" t="str">
        <f>AgencyPickList!E1963</f>
        <v>P</v>
      </c>
      <c r="O1963" s="9" t="str">
        <f t="shared" si="30"/>
        <v>P0611 : Bridge House</v>
      </c>
    </row>
    <row r="1964" spans="2:15" x14ac:dyDescent="0.35">
      <c r="B1964" s="10" t="e">
        <v>#N/A</v>
      </c>
      <c r="G1964"/>
      <c r="J1964" s="9" t="str">
        <f>AgencyPickList!A1964</f>
        <v>P1005</v>
      </c>
      <c r="K1964" s="9" t="str">
        <f>AgencyPickList!B1964</f>
        <v>SMART Howard House</v>
      </c>
      <c r="L1964" s="9" t="str">
        <f>AgencyPickList!C1964</f>
        <v>J09B</v>
      </c>
      <c r="M1964" s="9" t="str">
        <f>AgencyPickList!D1964</f>
        <v>Oxfordshire</v>
      </c>
      <c r="N1964" s="9" t="str">
        <f>AgencyPickList!E1964</f>
        <v>P</v>
      </c>
      <c r="O1964" s="9" t="str">
        <f t="shared" si="30"/>
        <v>P1005 : SMART Howard House</v>
      </c>
    </row>
    <row r="1965" spans="2:15" x14ac:dyDescent="0.35">
      <c r="B1965" s="10" t="e">
        <v>#N/A</v>
      </c>
      <c r="G1965"/>
      <c r="J1965" s="9" t="str">
        <f>AgencyPickList!A1965</f>
        <v>P1063</v>
      </c>
      <c r="K1965" s="9" t="str">
        <f>AgencyPickList!B1965</f>
        <v>Aquarius Young People's Team Oxfordshire</v>
      </c>
      <c r="L1965" s="9" t="str">
        <f>AgencyPickList!C1965</f>
        <v>J09B</v>
      </c>
      <c r="M1965" s="9" t="str">
        <f>AgencyPickList!D1965</f>
        <v>Oxfordshire</v>
      </c>
      <c r="N1965" s="9" t="str">
        <f>AgencyPickList!E1965</f>
        <v>P</v>
      </c>
      <c r="O1965" s="9" t="str">
        <f t="shared" si="30"/>
        <v>P1063 : Aquarius Young People's Team Oxfordshire</v>
      </c>
    </row>
    <row r="1966" spans="2:15" x14ac:dyDescent="0.35">
      <c r="B1966" s="10" t="e">
        <v>#N/A</v>
      </c>
      <c r="G1966"/>
      <c r="J1966" s="9" t="str">
        <f>AgencyPickList!A1966</f>
        <v>P1076</v>
      </c>
      <c r="K1966" s="9" t="str">
        <f>AgencyPickList!B1966</f>
        <v>Oxfordshire Roads to Recovery</v>
      </c>
      <c r="L1966" s="9" t="str">
        <f>AgencyPickList!C1966</f>
        <v>J09B</v>
      </c>
      <c r="M1966" s="9" t="str">
        <f>AgencyPickList!D1966</f>
        <v>Oxfordshire</v>
      </c>
      <c r="N1966" s="9" t="str">
        <f>AgencyPickList!E1966</f>
        <v>P</v>
      </c>
      <c r="O1966" s="9" t="str">
        <f t="shared" si="30"/>
        <v>P1076 : Oxfordshire Roads to Recovery</v>
      </c>
    </row>
    <row r="1967" spans="2:15" x14ac:dyDescent="0.35">
      <c r="B1967" s="10" t="e">
        <v>#N/A</v>
      </c>
      <c r="G1967"/>
      <c r="J1967" s="9" t="str">
        <f>AgencyPickList!A1967</f>
        <v>P1089</v>
      </c>
      <c r="K1967" s="9" t="str">
        <f>AgencyPickList!B1967</f>
        <v>I-Access North West Surrey</v>
      </c>
      <c r="L1967" s="9" t="str">
        <f>AgencyPickList!C1967</f>
        <v>J09B</v>
      </c>
      <c r="M1967" s="9" t="str">
        <f>AgencyPickList!D1967</f>
        <v>Oxfordshire</v>
      </c>
      <c r="N1967" s="9" t="str">
        <f>AgencyPickList!E1967</f>
        <v>P</v>
      </c>
      <c r="O1967" s="9" t="str">
        <f t="shared" si="30"/>
        <v>P1089 : I-Access North West Surrey</v>
      </c>
    </row>
    <row r="1968" spans="2:15" x14ac:dyDescent="0.35">
      <c r="B1968" s="10" t="e">
        <v>#N/A</v>
      </c>
      <c r="G1968"/>
      <c r="J1968" s="9" t="str">
        <f>AgencyPickList!A1968</f>
        <v>P1098</v>
      </c>
      <c r="K1968" s="9" t="str">
        <f>AgencyPickList!B1968</f>
        <v>Cranstoun RBWM</v>
      </c>
      <c r="L1968" s="9" t="str">
        <f>AgencyPickList!C1968</f>
        <v>J09B</v>
      </c>
      <c r="M1968" s="9" t="str">
        <f>AgencyPickList!D1968</f>
        <v>Oxfordshire</v>
      </c>
      <c r="N1968" s="9" t="str">
        <f>AgencyPickList!E1968</f>
        <v>P</v>
      </c>
      <c r="O1968" s="9" t="str">
        <f t="shared" si="30"/>
        <v>P1098 : Cranstoun RBWM</v>
      </c>
    </row>
    <row r="1969" spans="2:15" x14ac:dyDescent="0.35">
      <c r="B1969" s="10" t="e">
        <v>#N/A</v>
      </c>
      <c r="G1969"/>
      <c r="J1969" s="9" t="str">
        <f>AgencyPickList!A1969</f>
        <v>P1100</v>
      </c>
      <c r="K1969" s="9" t="str">
        <f>AgencyPickList!B1969</f>
        <v>Slough Treatment, Advice and Recovery Team (START)</v>
      </c>
      <c r="L1969" s="9" t="str">
        <f>AgencyPickList!C1969</f>
        <v>J09B</v>
      </c>
      <c r="M1969" s="9" t="str">
        <f>AgencyPickList!D1969</f>
        <v>Oxfordshire</v>
      </c>
      <c r="N1969" s="9" t="str">
        <f>AgencyPickList!E1969</f>
        <v>P</v>
      </c>
      <c r="O1969" s="9" t="str">
        <f t="shared" si="30"/>
        <v>P1100 : Slough Treatment, Advice and Recovery Team (START)</v>
      </c>
    </row>
    <row r="1970" spans="2:15" x14ac:dyDescent="0.35">
      <c r="B1970" s="10" t="e">
        <v>#N/A</v>
      </c>
      <c r="G1970"/>
      <c r="J1970" s="9" t="str">
        <f>AgencyPickList!A1970</f>
        <v>P1116</v>
      </c>
      <c r="K1970" s="9" t="str">
        <f>AgencyPickList!B1970</f>
        <v>Cranstoun Wokingham Adults</v>
      </c>
      <c r="L1970" s="9" t="str">
        <f>AgencyPickList!C1970</f>
        <v>J09B</v>
      </c>
      <c r="M1970" s="9" t="str">
        <f>AgencyPickList!D1970</f>
        <v>Oxfordshire</v>
      </c>
      <c r="N1970" s="9" t="str">
        <f>AgencyPickList!E1970</f>
        <v>P</v>
      </c>
      <c r="O1970" s="9" t="str">
        <f t="shared" si="30"/>
        <v>P1116 : Cranstoun Wokingham Adults</v>
      </c>
    </row>
    <row r="1971" spans="2:15" x14ac:dyDescent="0.35">
      <c r="B1971" s="10" t="e">
        <v>#N/A</v>
      </c>
      <c r="G1971"/>
      <c r="J1971" s="9" t="str">
        <f>AgencyPickList!A1971</f>
        <v>P1118</v>
      </c>
      <c r="K1971" s="9" t="str">
        <f>AgencyPickList!B1971</f>
        <v>Inclusion IPD</v>
      </c>
      <c r="L1971" s="9" t="str">
        <f>AgencyPickList!C1971</f>
        <v>J09B</v>
      </c>
      <c r="M1971" s="9" t="str">
        <f>AgencyPickList!D1971</f>
        <v>Oxfordshire</v>
      </c>
      <c r="N1971" s="9" t="str">
        <f>AgencyPickList!E1971</f>
        <v>P</v>
      </c>
      <c r="O1971" s="9" t="str">
        <f t="shared" si="30"/>
        <v>P1118 : Inclusion IPD</v>
      </c>
    </row>
    <row r="1972" spans="2:15" x14ac:dyDescent="0.35">
      <c r="B1972" s="10" t="e">
        <v>#N/A</v>
      </c>
      <c r="G1972"/>
      <c r="J1972" s="9" t="str">
        <f>AgencyPickList!A1972</f>
        <v>P1124</v>
      </c>
      <c r="K1972" s="9" t="str">
        <f>AgencyPickList!B1972</f>
        <v>Here4YOUth Oxfordshire</v>
      </c>
      <c r="L1972" s="9" t="str">
        <f>AgencyPickList!C1972</f>
        <v>J09B</v>
      </c>
      <c r="M1972" s="9" t="str">
        <f>AgencyPickList!D1972</f>
        <v>Oxfordshire</v>
      </c>
      <c r="N1972" s="9" t="str">
        <f>AgencyPickList!E1972</f>
        <v>P</v>
      </c>
      <c r="O1972" s="9" t="str">
        <f t="shared" si="30"/>
        <v>P1124 : Here4YOUth Oxfordshire</v>
      </c>
    </row>
    <row r="1973" spans="2:15" x14ac:dyDescent="0.35">
      <c r="B1973" s="10" t="e">
        <v>#N/A</v>
      </c>
      <c r="G1973"/>
      <c r="J1973" s="9" t="str">
        <f>AgencyPickList!A1973</f>
        <v>P1125</v>
      </c>
      <c r="K1973" s="9" t="str">
        <f>AgencyPickList!B1973</f>
        <v>Addiction Recovery Centre Portsmouth</v>
      </c>
      <c r="L1973" s="9" t="str">
        <f>AgencyPickList!C1973</f>
        <v>J09B</v>
      </c>
      <c r="M1973" s="9" t="str">
        <f>AgencyPickList!D1973</f>
        <v>Oxfordshire</v>
      </c>
      <c r="N1973" s="9" t="str">
        <f>AgencyPickList!E1973</f>
        <v>P</v>
      </c>
      <c r="O1973" s="9" t="str">
        <f t="shared" si="30"/>
        <v>P1125 : Addiction Recovery Centre Portsmouth</v>
      </c>
    </row>
    <row r="1974" spans="2:15" x14ac:dyDescent="0.35">
      <c r="B1974" s="10" t="e">
        <v>#N/A</v>
      </c>
      <c r="G1974"/>
      <c r="J1974" s="9" t="str">
        <f>AgencyPickList!A1974</f>
        <v>Q1311</v>
      </c>
      <c r="K1974" s="9" t="str">
        <f>AgencyPickList!B1974</f>
        <v>Hebron Trust</v>
      </c>
      <c r="L1974" s="9" t="str">
        <f>AgencyPickList!C1974</f>
        <v>J09B</v>
      </c>
      <c r="M1974" s="9" t="str">
        <f>AgencyPickList!D1974</f>
        <v>Oxfordshire</v>
      </c>
      <c r="N1974" s="9" t="str">
        <f>AgencyPickList!E1974</f>
        <v>Q</v>
      </c>
      <c r="O1974" s="9" t="str">
        <f t="shared" si="30"/>
        <v>Q1311 : Hebron Trust</v>
      </c>
    </row>
    <row r="1975" spans="2:15" x14ac:dyDescent="0.35">
      <c r="B1975" s="10" t="e">
        <v>#N/A</v>
      </c>
      <c r="G1975"/>
      <c r="J1975" s="9" t="str">
        <f>AgencyPickList!A1975</f>
        <v>Q1647</v>
      </c>
      <c r="K1975" s="9" t="str">
        <f>AgencyPickList!B1975</f>
        <v>Via - Passmores House</v>
      </c>
      <c r="L1975" s="9" t="str">
        <f>AgencyPickList!C1975</f>
        <v>J09B</v>
      </c>
      <c r="M1975" s="9" t="str">
        <f>AgencyPickList!D1975</f>
        <v>Oxfordshire</v>
      </c>
      <c r="N1975" s="9" t="str">
        <f>AgencyPickList!E1975</f>
        <v>Q</v>
      </c>
      <c r="O1975" s="9" t="str">
        <f t="shared" si="30"/>
        <v>Q1647 : Via - Passmores House</v>
      </c>
    </row>
    <row r="1976" spans="2:15" x14ac:dyDescent="0.35">
      <c r="B1976" s="10" t="e">
        <v>#N/A</v>
      </c>
      <c r="G1976"/>
      <c r="J1976" s="9" t="str">
        <f>AgencyPickList!A1976</f>
        <v>Q1758</v>
      </c>
      <c r="K1976" s="9" t="str">
        <f>AgencyPickList!B1976</f>
        <v>Addiction Recovery Community MK</v>
      </c>
      <c r="L1976" s="9" t="str">
        <f>AgencyPickList!C1976</f>
        <v>J09B</v>
      </c>
      <c r="M1976" s="9" t="str">
        <f>AgencyPickList!D1976</f>
        <v>Oxfordshire</v>
      </c>
      <c r="N1976" s="9" t="str">
        <f>AgencyPickList!E1976</f>
        <v>Q</v>
      </c>
      <c r="O1976" s="9" t="str">
        <f t="shared" si="30"/>
        <v>Q1758 : Addiction Recovery Community MK</v>
      </c>
    </row>
    <row r="1977" spans="2:15" x14ac:dyDescent="0.35">
      <c r="B1977" s="10" t="e">
        <v>#N/A</v>
      </c>
      <c r="G1977"/>
      <c r="J1977" s="9" t="str">
        <f>AgencyPickList!A1977</f>
        <v>R0512</v>
      </c>
      <c r="K1977" s="9" t="str">
        <f>AgencyPickList!B1977</f>
        <v>Humankind Staffordshire</v>
      </c>
      <c r="L1977" s="9" t="str">
        <f>AgencyPickList!C1977</f>
        <v>J09B</v>
      </c>
      <c r="M1977" s="9" t="str">
        <f>AgencyPickList!D1977</f>
        <v>Oxfordshire</v>
      </c>
      <c r="N1977" s="9" t="str">
        <f>AgencyPickList!E1977</f>
        <v>R</v>
      </c>
      <c r="O1977" s="9" t="str">
        <f t="shared" si="30"/>
        <v>R0512 : Humankind Staffordshire</v>
      </c>
    </row>
    <row r="1978" spans="2:15" x14ac:dyDescent="0.35">
      <c r="B1978" s="10" t="e">
        <v>#N/A</v>
      </c>
      <c r="G1978"/>
      <c r="J1978" s="9" t="str">
        <f>AgencyPickList!A1978</f>
        <v>SD301</v>
      </c>
      <c r="K1978" s="9" t="str">
        <f>AgencyPickList!B1978</f>
        <v>We Are With You Chy</v>
      </c>
      <c r="L1978" s="9" t="str">
        <f>AgencyPickList!C1978</f>
        <v>J09B</v>
      </c>
      <c r="M1978" s="9" t="str">
        <f>AgencyPickList!D1978</f>
        <v>Oxfordshire</v>
      </c>
      <c r="N1978" s="9" t="str">
        <f>AgencyPickList!E1978</f>
        <v>S</v>
      </c>
      <c r="O1978" s="9" t="str">
        <f t="shared" si="30"/>
        <v>SD301 : We Are With You Chy</v>
      </c>
    </row>
    <row r="1979" spans="2:15" x14ac:dyDescent="0.35">
      <c r="B1979" s="10" t="e">
        <v>#N/A</v>
      </c>
      <c r="G1979"/>
      <c r="J1979" s="9" t="str">
        <f>AgencyPickList!A1979</f>
        <v>SD303</v>
      </c>
      <c r="K1979" s="9" t="str">
        <f>AgencyPickList!B1979</f>
        <v>BOSENCE FARM COMMUNITY LTD</v>
      </c>
      <c r="L1979" s="9" t="str">
        <f>AgencyPickList!C1979</f>
        <v>J09B</v>
      </c>
      <c r="M1979" s="9" t="str">
        <f>AgencyPickList!D1979</f>
        <v>Oxfordshire</v>
      </c>
      <c r="N1979" s="9" t="str">
        <f>AgencyPickList!E1979</f>
        <v>S</v>
      </c>
      <c r="O1979" s="9" t="str">
        <f t="shared" si="30"/>
        <v>SD303 : BOSENCE FARM COMMUNITY LTD</v>
      </c>
    </row>
    <row r="1980" spans="2:15" x14ac:dyDescent="0.35">
      <c r="B1980" s="10" t="e">
        <v>#N/A</v>
      </c>
      <c r="G1980"/>
      <c r="J1980" s="9" t="str">
        <f>AgencyPickList!A1980</f>
        <v>SE222</v>
      </c>
      <c r="K1980" s="9" t="str">
        <f>AgencyPickList!B1980</f>
        <v>Together</v>
      </c>
      <c r="L1980" s="9" t="str">
        <f>AgencyPickList!C1980</f>
        <v>J09B</v>
      </c>
      <c r="M1980" s="9" t="str">
        <f>AgencyPickList!D1980</f>
        <v>Oxfordshire</v>
      </c>
      <c r="N1980" s="9" t="str">
        <f>AgencyPickList!E1980</f>
        <v>S</v>
      </c>
      <c r="O1980" s="9" t="str">
        <f t="shared" si="30"/>
        <v>SE222 : Together</v>
      </c>
    </row>
    <row r="1981" spans="2:15" x14ac:dyDescent="0.35">
      <c r="B1981" s="10" t="e">
        <v>#N/A</v>
      </c>
      <c r="G1981"/>
      <c r="J1981" s="9" t="str">
        <f>AgencyPickList!A1981</f>
        <v>SG309</v>
      </c>
      <c r="K1981" s="9" t="str">
        <f>AgencyPickList!B1981</f>
        <v>THE NELSON TRUST</v>
      </c>
      <c r="L1981" s="9" t="str">
        <f>AgencyPickList!C1981</f>
        <v>J09B</v>
      </c>
      <c r="M1981" s="9" t="str">
        <f>AgencyPickList!D1981</f>
        <v>Oxfordshire</v>
      </c>
      <c r="N1981" s="9" t="str">
        <f>AgencyPickList!E1981</f>
        <v>S</v>
      </c>
      <c r="O1981" s="9" t="str">
        <f t="shared" si="30"/>
        <v>SG309 : THE NELSON TRUST</v>
      </c>
    </row>
    <row r="1982" spans="2:15" x14ac:dyDescent="0.35">
      <c r="B1982" s="10" t="e">
        <v>#N/A</v>
      </c>
      <c r="G1982"/>
      <c r="J1982" s="9" t="str">
        <f>AgencyPickList!A1982</f>
        <v>SH307</v>
      </c>
      <c r="K1982" s="9" t="str">
        <f>AgencyPickList!B1982</f>
        <v>Jasmine Mother's Recovery (Trevi)</v>
      </c>
      <c r="L1982" s="9" t="str">
        <f>AgencyPickList!C1982</f>
        <v>J09B</v>
      </c>
      <c r="M1982" s="9" t="str">
        <f>AgencyPickList!D1982</f>
        <v>Oxfordshire</v>
      </c>
      <c r="N1982" s="9" t="str">
        <f>AgencyPickList!E1982</f>
        <v>S</v>
      </c>
      <c r="O1982" s="9" t="str">
        <f t="shared" si="30"/>
        <v>SH307 : Jasmine Mother's Recovery (Trevi)</v>
      </c>
    </row>
    <row r="1983" spans="2:15" x14ac:dyDescent="0.35">
      <c r="B1983" s="10" t="e">
        <v>#N/A</v>
      </c>
      <c r="G1983"/>
      <c r="J1983" s="9" t="str">
        <f>AgencyPickList!A1983</f>
        <v>SJ207</v>
      </c>
      <c r="K1983" s="9" t="str">
        <f>AgencyPickList!B1983</f>
        <v>Western Counselling</v>
      </c>
      <c r="L1983" s="9" t="str">
        <f>AgencyPickList!C1983</f>
        <v>J09B</v>
      </c>
      <c r="M1983" s="9" t="str">
        <f>AgencyPickList!D1983</f>
        <v>Oxfordshire</v>
      </c>
      <c r="N1983" s="9" t="str">
        <f>AgencyPickList!E1983</f>
        <v>S</v>
      </c>
      <c r="O1983" s="9" t="str">
        <f t="shared" si="30"/>
        <v>SJ207 : Western Counselling</v>
      </c>
    </row>
    <row r="1984" spans="2:15" x14ac:dyDescent="0.35">
      <c r="B1984" s="10" t="e">
        <v>#N/A</v>
      </c>
      <c r="G1984"/>
      <c r="J1984" s="9" t="str">
        <f>AgencyPickList!A1984</f>
        <v>SJ302</v>
      </c>
      <c r="K1984" s="9" t="str">
        <f>AgencyPickList!B1984</f>
        <v>BROADWAY LODGE</v>
      </c>
      <c r="L1984" s="9" t="str">
        <f>AgencyPickList!C1984</f>
        <v>J09B</v>
      </c>
      <c r="M1984" s="9" t="str">
        <f>AgencyPickList!D1984</f>
        <v>Oxfordshire</v>
      </c>
      <c r="N1984" s="9" t="str">
        <f>AgencyPickList!E1984</f>
        <v>S</v>
      </c>
      <c r="O1984" s="9" t="str">
        <f t="shared" si="30"/>
        <v>SJ302 : BROADWAY LODGE</v>
      </c>
    </row>
    <row r="1985" spans="2:15" x14ac:dyDescent="0.35">
      <c r="B1985" s="10" t="e">
        <v>#N/A</v>
      </c>
      <c r="G1985"/>
      <c r="J1985" s="9" t="str">
        <f>AgencyPickList!A1985</f>
        <v>SJ308</v>
      </c>
      <c r="K1985" s="9" t="str">
        <f>AgencyPickList!B1985</f>
        <v>Sefton Park</v>
      </c>
      <c r="L1985" s="9" t="str">
        <f>AgencyPickList!C1985</f>
        <v>J09B</v>
      </c>
      <c r="M1985" s="9" t="str">
        <f>AgencyPickList!D1985</f>
        <v>Oxfordshire</v>
      </c>
      <c r="N1985" s="9" t="str">
        <f>AgencyPickList!E1985</f>
        <v>S</v>
      </c>
      <c r="O1985" s="9" t="str">
        <f t="shared" si="30"/>
        <v>SJ308 : Sefton Park</v>
      </c>
    </row>
    <row r="1986" spans="2:15" x14ac:dyDescent="0.35">
      <c r="B1986" s="10" t="e">
        <v>#N/A</v>
      </c>
      <c r="G1986"/>
      <c r="J1986" s="9" t="str">
        <f>AgencyPickList!A1986</f>
        <v>SK317</v>
      </c>
      <c r="K1986" s="9" t="str">
        <f>AgencyPickList!B1986</f>
        <v>Somewhere House</v>
      </c>
      <c r="L1986" s="9" t="str">
        <f>AgencyPickList!C1986</f>
        <v>J09B</v>
      </c>
      <c r="M1986" s="9" t="str">
        <f>AgencyPickList!D1986</f>
        <v>Oxfordshire</v>
      </c>
      <c r="N1986" s="9" t="str">
        <f>AgencyPickList!E1986</f>
        <v>S</v>
      </c>
      <c r="O1986" s="9" t="str">
        <f t="shared" si="30"/>
        <v>SK317 : Somewhere House</v>
      </c>
    </row>
    <row r="1987" spans="2:15" x14ac:dyDescent="0.35">
      <c r="B1987" s="10" t="e">
        <v>#N/A</v>
      </c>
      <c r="G1987"/>
      <c r="J1987" s="9" t="str">
        <f>AgencyPickList!A1987</f>
        <v>SL204</v>
      </c>
      <c r="K1987" s="9" t="str">
        <f>AgencyPickList!B1987</f>
        <v>South Gloucestershire Integrated Service</v>
      </c>
      <c r="L1987" s="9" t="str">
        <f>AgencyPickList!C1987</f>
        <v>J09B</v>
      </c>
      <c r="M1987" s="9" t="str">
        <f>AgencyPickList!D1987</f>
        <v>Oxfordshire</v>
      </c>
      <c r="N1987" s="9" t="str">
        <f>AgencyPickList!E1987</f>
        <v>S</v>
      </c>
      <c r="O1987" s="9" t="str">
        <f t="shared" ref="O1987:O2050" si="31">IF(AND(J1987&lt;&gt;"",J1987&lt;&gt;0),J1987&amp;" : "&amp;K1987,"")</f>
        <v>SL204 : South Gloucestershire Integrated Service</v>
      </c>
    </row>
    <row r="1988" spans="2:15" x14ac:dyDescent="0.35">
      <c r="B1988" s="10" t="e">
        <v>#N/A</v>
      </c>
      <c r="G1988"/>
      <c r="J1988" s="9" t="str">
        <f>AgencyPickList!A1988</f>
        <v>SM305</v>
      </c>
      <c r="K1988" s="9" t="str">
        <f>AgencyPickList!B1988</f>
        <v>Salvation Army - Gloucester House</v>
      </c>
      <c r="L1988" s="9" t="str">
        <f>AgencyPickList!C1988</f>
        <v>J09B</v>
      </c>
      <c r="M1988" s="9" t="str">
        <f>AgencyPickList!D1988</f>
        <v>Oxfordshire</v>
      </c>
      <c r="N1988" s="9" t="str">
        <f>AgencyPickList!E1988</f>
        <v>S</v>
      </c>
      <c r="O1988" s="9" t="str">
        <f t="shared" si="31"/>
        <v>SM305 : Salvation Army - Gloucester House</v>
      </c>
    </row>
    <row r="1989" spans="2:15" x14ac:dyDescent="0.35">
      <c r="B1989" s="10" t="e">
        <v>#N/A</v>
      </c>
      <c r="G1989"/>
      <c r="J1989" s="9" t="str">
        <f>AgencyPickList!A1989</f>
        <v>SO203</v>
      </c>
      <c r="K1989" s="9" t="str">
        <f>AgencyPickList!B1989</f>
        <v>Forward Trust - Clouds House</v>
      </c>
      <c r="L1989" s="9" t="str">
        <f>AgencyPickList!C1989</f>
        <v>J09B</v>
      </c>
      <c r="M1989" s="9" t="str">
        <f>AgencyPickList!D1989</f>
        <v>Oxfordshire</v>
      </c>
      <c r="N1989" s="9" t="str">
        <f>AgencyPickList!E1989</f>
        <v>S</v>
      </c>
      <c r="O1989" s="9" t="str">
        <f t="shared" si="31"/>
        <v>SO203 : Forward Trust - Clouds House</v>
      </c>
    </row>
    <row r="1990" spans="2:15" x14ac:dyDescent="0.35">
      <c r="B1990" s="10" t="e">
        <v>#N/A</v>
      </c>
      <c r="G1990"/>
      <c r="J1990" s="9" t="str">
        <f>AgencyPickList!A1990</f>
        <v>T1201</v>
      </c>
      <c r="K1990" s="9" t="str">
        <f>AgencyPickList!B1990</f>
        <v>Clean Slate</v>
      </c>
      <c r="L1990" s="9" t="str">
        <f>AgencyPickList!C1990</f>
        <v>J09B</v>
      </c>
      <c r="M1990" s="9" t="str">
        <f>AgencyPickList!D1990</f>
        <v>Oxfordshire</v>
      </c>
      <c r="N1990" s="9" t="str">
        <f>AgencyPickList!E1990</f>
        <v>T</v>
      </c>
      <c r="O1990" s="9" t="str">
        <f t="shared" si="31"/>
        <v>T1201 : Clean Slate</v>
      </c>
    </row>
    <row r="1991" spans="2:15" x14ac:dyDescent="0.35">
      <c r="B1991" s="10" t="e">
        <v>#N/A</v>
      </c>
      <c r="G1991"/>
      <c r="J1991" s="9" t="str">
        <f>AgencyPickList!A1991</f>
        <v>U0514</v>
      </c>
      <c r="K1991" s="9" t="str">
        <f>AgencyPickList!B1991</f>
        <v>Phoenix Futures Sheffield Adult Service</v>
      </c>
      <c r="L1991" s="9" t="str">
        <f>AgencyPickList!C1991</f>
        <v>J09B</v>
      </c>
      <c r="M1991" s="9" t="str">
        <f>AgencyPickList!D1991</f>
        <v>Oxfordshire</v>
      </c>
      <c r="N1991" s="9" t="str">
        <f>AgencyPickList!E1991</f>
        <v>U</v>
      </c>
      <c r="O1991" s="9" t="str">
        <f t="shared" si="31"/>
        <v>U0514 : Phoenix Futures Sheffield Adult Service</v>
      </c>
    </row>
    <row r="1992" spans="2:15" x14ac:dyDescent="0.35">
      <c r="B1992" s="10" t="e">
        <v>#N/A</v>
      </c>
      <c r="G1992"/>
      <c r="J1992" s="9" t="str">
        <f>AgencyPickList!A1992</f>
        <v>N1032</v>
      </c>
      <c r="K1992" s="9" t="str">
        <f>AgencyPickList!B1992</f>
        <v>START Hartlepool Adult</v>
      </c>
      <c r="L1992" s="9" t="str">
        <f>AgencyPickList!C1992</f>
        <v>G04B</v>
      </c>
      <c r="M1992" s="9" t="str">
        <f>AgencyPickList!D1992</f>
        <v>Peterborough</v>
      </c>
      <c r="N1992" s="9" t="str">
        <f>AgencyPickList!E1992</f>
        <v>N</v>
      </c>
      <c r="O1992" s="9" t="str">
        <f t="shared" si="31"/>
        <v>N1032 : START Hartlepool Adult</v>
      </c>
    </row>
    <row r="1993" spans="2:15" x14ac:dyDescent="0.35">
      <c r="B1993" s="10" t="e">
        <v>#N/A</v>
      </c>
      <c r="G1993"/>
      <c r="J1993" s="9" t="str">
        <f>AgencyPickList!A1993</f>
        <v>P1125</v>
      </c>
      <c r="K1993" s="9" t="str">
        <f>AgencyPickList!B1993</f>
        <v>Addiction Recovery Centre Portsmouth</v>
      </c>
      <c r="L1993" s="9" t="str">
        <f>AgencyPickList!C1993</f>
        <v>G04B</v>
      </c>
      <c r="M1993" s="9" t="str">
        <f>AgencyPickList!D1993</f>
        <v>Peterborough</v>
      </c>
      <c r="N1993" s="9" t="str">
        <f>AgencyPickList!E1993</f>
        <v>P</v>
      </c>
      <c r="O1993" s="9" t="str">
        <f t="shared" si="31"/>
        <v>P1125 : Addiction Recovery Centre Portsmouth</v>
      </c>
    </row>
    <row r="1994" spans="2:15" x14ac:dyDescent="0.35">
      <c r="B1994" s="10" t="e">
        <v>#N/A</v>
      </c>
      <c r="G1994"/>
      <c r="J1994" s="9" t="str">
        <f>AgencyPickList!A1994</f>
        <v>Q1425</v>
      </c>
      <c r="K1994" s="9" t="str">
        <f>AgencyPickList!B1994</f>
        <v>Essex STARS (North East)</v>
      </c>
      <c r="L1994" s="9" t="str">
        <f>AgencyPickList!C1994</f>
        <v>G04B</v>
      </c>
      <c r="M1994" s="9" t="str">
        <f>AgencyPickList!D1994</f>
        <v>Peterborough</v>
      </c>
      <c r="N1994" s="9" t="str">
        <f>AgencyPickList!E1994</f>
        <v>Q</v>
      </c>
      <c r="O1994" s="9" t="str">
        <f t="shared" si="31"/>
        <v>Q1425 : Essex STARS (North East)</v>
      </c>
    </row>
    <row r="1995" spans="2:15" x14ac:dyDescent="0.35">
      <c r="B1995" s="10" t="e">
        <v>#N/A</v>
      </c>
      <c r="G1995"/>
      <c r="J1995" s="9" t="str">
        <f>AgencyPickList!A1995</f>
        <v>Q1647</v>
      </c>
      <c r="K1995" s="9" t="str">
        <f>AgencyPickList!B1995</f>
        <v>Via - Passmores House</v>
      </c>
      <c r="L1995" s="9" t="str">
        <f>AgencyPickList!C1995</f>
        <v>G04B</v>
      </c>
      <c r="M1995" s="9" t="str">
        <f>AgencyPickList!D1995</f>
        <v>Peterborough</v>
      </c>
      <c r="N1995" s="9" t="str">
        <f>AgencyPickList!E1995</f>
        <v>Q</v>
      </c>
      <c r="O1995" s="9" t="str">
        <f t="shared" si="31"/>
        <v>Q1647 : Via - Passmores House</v>
      </c>
    </row>
    <row r="1996" spans="2:15" x14ac:dyDescent="0.35">
      <c r="B1996" s="10" t="e">
        <v>#N/A</v>
      </c>
      <c r="G1996"/>
      <c r="J1996" s="9" t="str">
        <f>AgencyPickList!A1996</f>
        <v>Q1682</v>
      </c>
      <c r="K1996" s="9" t="str">
        <f>AgencyPickList!B1996</f>
        <v>CGL Peterborough Recovery Service</v>
      </c>
      <c r="L1996" s="9" t="str">
        <f>AgencyPickList!C1996</f>
        <v>G04B</v>
      </c>
      <c r="M1996" s="9" t="str">
        <f>AgencyPickList!D1996</f>
        <v>Peterborough</v>
      </c>
      <c r="N1996" s="9" t="str">
        <f>AgencyPickList!E1996</f>
        <v>Q</v>
      </c>
      <c r="O1996" s="9" t="str">
        <f t="shared" si="31"/>
        <v>Q1682 : CGL Peterborough Recovery Service</v>
      </c>
    </row>
    <row r="1997" spans="2:15" x14ac:dyDescent="0.35">
      <c r="B1997" s="10" t="e">
        <v>#N/A</v>
      </c>
      <c r="G1997"/>
      <c r="J1997" s="9" t="str">
        <f>AgencyPickList!A1997</f>
        <v>Q1735</v>
      </c>
      <c r="K1997" s="9" t="str">
        <f>AgencyPickList!B1997</f>
        <v>Suffolk Recovery Service - Lowestoft</v>
      </c>
      <c r="L1997" s="9" t="str">
        <f>AgencyPickList!C1997</f>
        <v>G04B</v>
      </c>
      <c r="M1997" s="9" t="str">
        <f>AgencyPickList!D1997</f>
        <v>Peterborough</v>
      </c>
      <c r="N1997" s="9" t="str">
        <f>AgencyPickList!E1997</f>
        <v>Q</v>
      </c>
      <c r="O1997" s="9" t="str">
        <f t="shared" si="31"/>
        <v>Q1735 : Suffolk Recovery Service - Lowestoft</v>
      </c>
    </row>
    <row r="1998" spans="2:15" x14ac:dyDescent="0.35">
      <c r="B1998" s="10" t="e">
        <v>#N/A</v>
      </c>
      <c r="G1998"/>
      <c r="J1998" s="9" t="str">
        <f>AgencyPickList!A1998</f>
        <v>Q1758</v>
      </c>
      <c r="K1998" s="9" t="str">
        <f>AgencyPickList!B1998</f>
        <v>Addiction Recovery Community MK</v>
      </c>
      <c r="L1998" s="9" t="str">
        <f>AgencyPickList!C1998</f>
        <v>G04B</v>
      </c>
      <c r="M1998" s="9" t="str">
        <f>AgencyPickList!D1998</f>
        <v>Peterborough</v>
      </c>
      <c r="N1998" s="9" t="str">
        <f>AgencyPickList!E1998</f>
        <v>Q</v>
      </c>
      <c r="O1998" s="9" t="str">
        <f t="shared" si="31"/>
        <v>Q1758 : Addiction Recovery Community MK</v>
      </c>
    </row>
    <row r="1999" spans="2:15" x14ac:dyDescent="0.35">
      <c r="B1999" s="10" t="e">
        <v>#N/A</v>
      </c>
      <c r="G1999"/>
      <c r="J1999" s="9" t="str">
        <f>AgencyPickList!A1999</f>
        <v>R0487</v>
      </c>
      <c r="K1999" s="9" t="str">
        <f>AgencyPickList!B1999</f>
        <v>CGL Birmingham ROR - Park House</v>
      </c>
      <c r="L1999" s="9" t="str">
        <f>AgencyPickList!C1999</f>
        <v>G04B</v>
      </c>
      <c r="M1999" s="9" t="str">
        <f>AgencyPickList!D1999</f>
        <v>Peterborough</v>
      </c>
      <c r="N1999" s="9" t="str">
        <f>AgencyPickList!E1999</f>
        <v>R</v>
      </c>
      <c r="O1999" s="9" t="str">
        <f t="shared" si="31"/>
        <v>R0487 : CGL Birmingham ROR - Park House</v>
      </c>
    </row>
    <row r="2000" spans="2:15" x14ac:dyDescent="0.35">
      <c r="B2000" s="10" t="e">
        <v>#N/A</v>
      </c>
      <c r="G2000"/>
      <c r="J2000" s="9" t="str">
        <f>AgencyPickList!A2000</f>
        <v>R0512</v>
      </c>
      <c r="K2000" s="9" t="str">
        <f>AgencyPickList!B2000</f>
        <v>Humankind Staffordshire</v>
      </c>
      <c r="L2000" s="9" t="str">
        <f>AgencyPickList!C2000</f>
        <v>G04B</v>
      </c>
      <c r="M2000" s="9" t="str">
        <f>AgencyPickList!D2000</f>
        <v>Peterborough</v>
      </c>
      <c r="N2000" s="9" t="str">
        <f>AgencyPickList!E2000</f>
        <v>R</v>
      </c>
      <c r="O2000" s="9" t="str">
        <f t="shared" si="31"/>
        <v>R0512 : Humankind Staffordshire</v>
      </c>
    </row>
    <row r="2001" spans="2:15" x14ac:dyDescent="0.35">
      <c r="B2001" s="10" t="e">
        <v>#N/A</v>
      </c>
      <c r="G2001"/>
      <c r="J2001" s="9" t="str">
        <f>AgencyPickList!A2001</f>
        <v>SJ302</v>
      </c>
      <c r="K2001" s="9" t="str">
        <f>AgencyPickList!B2001</f>
        <v>BROADWAY LODGE</v>
      </c>
      <c r="L2001" s="9" t="str">
        <f>AgencyPickList!C2001</f>
        <v>G04B</v>
      </c>
      <c r="M2001" s="9" t="str">
        <f>AgencyPickList!D2001</f>
        <v>Peterborough</v>
      </c>
      <c r="N2001" s="9" t="str">
        <f>AgencyPickList!E2001</f>
        <v>S</v>
      </c>
      <c r="O2001" s="9" t="str">
        <f t="shared" si="31"/>
        <v>SJ302 : BROADWAY LODGE</v>
      </c>
    </row>
    <row r="2002" spans="2:15" x14ac:dyDescent="0.35">
      <c r="B2002" s="10" t="e">
        <v>#N/A</v>
      </c>
      <c r="G2002"/>
      <c r="J2002" s="9" t="str">
        <f>AgencyPickList!A2002</f>
        <v>SL205</v>
      </c>
      <c r="K2002" s="9" t="str">
        <f>AgencyPickList!B2002</f>
        <v>PostScript360</v>
      </c>
      <c r="L2002" s="9" t="str">
        <f>AgencyPickList!C2002</f>
        <v>G04B</v>
      </c>
      <c r="M2002" s="9" t="str">
        <f>AgencyPickList!D2002</f>
        <v>Peterborough</v>
      </c>
      <c r="N2002" s="9" t="str">
        <f>AgencyPickList!E2002</f>
        <v>S</v>
      </c>
      <c r="O2002" s="9" t="str">
        <f t="shared" si="31"/>
        <v>SL205 : PostScript360</v>
      </c>
    </row>
    <row r="2003" spans="2:15" x14ac:dyDescent="0.35">
      <c r="B2003" s="10" t="e">
        <v>#N/A</v>
      </c>
      <c r="G2003"/>
      <c r="J2003" s="9" t="str">
        <f>AgencyPickList!A2003</f>
        <v>T1175</v>
      </c>
      <c r="K2003" s="9" t="str">
        <f>AgencyPickList!B2003</f>
        <v>Derby City Prescribing Service</v>
      </c>
      <c r="L2003" s="9" t="str">
        <f>AgencyPickList!C2003</f>
        <v>G04B</v>
      </c>
      <c r="M2003" s="9" t="str">
        <f>AgencyPickList!D2003</f>
        <v>Peterborough</v>
      </c>
      <c r="N2003" s="9" t="str">
        <f>AgencyPickList!E2003</f>
        <v>T</v>
      </c>
      <c r="O2003" s="9" t="str">
        <f t="shared" si="31"/>
        <v>T1175 : Derby City Prescribing Service</v>
      </c>
    </row>
    <row r="2004" spans="2:15" x14ac:dyDescent="0.35">
      <c r="B2004" s="10" t="e">
        <v>#N/A</v>
      </c>
      <c r="G2004"/>
      <c r="J2004" s="9" t="str">
        <f>AgencyPickList!A2004</f>
        <v>T1214</v>
      </c>
      <c r="K2004" s="9" t="str">
        <f>AgencyPickList!B2004</f>
        <v>The Level</v>
      </c>
      <c r="L2004" s="9" t="str">
        <f>AgencyPickList!C2004</f>
        <v>G04B</v>
      </c>
      <c r="M2004" s="9" t="str">
        <f>AgencyPickList!D2004</f>
        <v>Peterborough</v>
      </c>
      <c r="N2004" s="9" t="str">
        <f>AgencyPickList!E2004</f>
        <v>T</v>
      </c>
      <c r="O2004" s="9" t="str">
        <f t="shared" si="31"/>
        <v>T1214 : The Level</v>
      </c>
    </row>
    <row r="2005" spans="2:15" x14ac:dyDescent="0.35">
      <c r="B2005" s="10" t="e">
        <v>#N/A</v>
      </c>
      <c r="G2005"/>
      <c r="J2005" s="9" t="str">
        <f>AgencyPickList!A2005</f>
        <v>T1221</v>
      </c>
      <c r="K2005" s="9" t="str">
        <f>AgencyPickList!B2005</f>
        <v>Turning Point Leicestershire and Rutland Adult</v>
      </c>
      <c r="L2005" s="9" t="str">
        <f>AgencyPickList!C2005</f>
        <v>G04B</v>
      </c>
      <c r="M2005" s="9" t="str">
        <f>AgencyPickList!D2005</f>
        <v>Peterborough</v>
      </c>
      <c r="N2005" s="9" t="str">
        <f>AgencyPickList!E2005</f>
        <v>T</v>
      </c>
      <c r="O2005" s="9" t="str">
        <f t="shared" si="31"/>
        <v>T1221 : Turning Point Leicestershire and Rutland Adult</v>
      </c>
    </row>
    <row r="2006" spans="2:15" x14ac:dyDescent="0.35">
      <c r="B2006" s="10" t="e">
        <v>#N/A</v>
      </c>
      <c r="G2006"/>
      <c r="J2006" s="9" t="str">
        <f>AgencyPickList!A2006</f>
        <v>T1231</v>
      </c>
      <c r="K2006" s="9" t="str">
        <f>AgencyPickList!B2006</f>
        <v>Turning Point - Lincolnshire Adult</v>
      </c>
      <c r="L2006" s="9" t="str">
        <f>AgencyPickList!C2006</f>
        <v>G04B</v>
      </c>
      <c r="M2006" s="9" t="str">
        <f>AgencyPickList!D2006</f>
        <v>Peterborough</v>
      </c>
      <c r="N2006" s="9" t="str">
        <f>AgencyPickList!E2006</f>
        <v>T</v>
      </c>
      <c r="O2006" s="9" t="str">
        <f t="shared" si="31"/>
        <v>T1231 : Turning Point - Lincolnshire Adult</v>
      </c>
    </row>
    <row r="2007" spans="2:15" x14ac:dyDescent="0.35">
      <c r="B2007" s="10" t="e">
        <v>#N/A</v>
      </c>
      <c r="G2007"/>
      <c r="J2007" s="9" t="str">
        <f>AgencyPickList!A2007</f>
        <v>U0489</v>
      </c>
      <c r="K2007" s="9" t="str">
        <f>AgencyPickList!B2007</f>
        <v>Forward Leeds Adult (Humankind)</v>
      </c>
      <c r="L2007" s="9" t="str">
        <f>AgencyPickList!C2007</f>
        <v>G04B</v>
      </c>
      <c r="M2007" s="9" t="str">
        <f>AgencyPickList!D2007</f>
        <v>Peterborough</v>
      </c>
      <c r="N2007" s="9" t="str">
        <f>AgencyPickList!E2007</f>
        <v>U</v>
      </c>
      <c r="O2007" s="9" t="str">
        <f t="shared" si="31"/>
        <v>U0489 : Forward Leeds Adult (Humankind)</v>
      </c>
    </row>
    <row r="2008" spans="2:15" x14ac:dyDescent="0.35">
      <c r="B2008" s="10" t="e">
        <v>#N/A</v>
      </c>
      <c r="G2008"/>
      <c r="J2008" s="9" t="str">
        <f>AgencyPickList!A2008</f>
        <v>U0577</v>
      </c>
      <c r="K2008" s="9" t="str">
        <f>AgencyPickList!B2008</f>
        <v>Doncaster Criminal Justice Service</v>
      </c>
      <c r="L2008" s="9" t="str">
        <f>AgencyPickList!C2008</f>
        <v>G04B</v>
      </c>
      <c r="M2008" s="9" t="str">
        <f>AgencyPickList!D2008</f>
        <v>Peterborough</v>
      </c>
      <c r="N2008" s="9" t="str">
        <f>AgencyPickList!E2008</f>
        <v>U</v>
      </c>
      <c r="O2008" s="9" t="str">
        <f t="shared" si="31"/>
        <v>U0577 : Doncaster Criminal Justice Service</v>
      </c>
    </row>
    <row r="2009" spans="2:15" x14ac:dyDescent="0.35">
      <c r="B2009" s="10" t="e">
        <v>#N/A</v>
      </c>
      <c r="G2009"/>
      <c r="J2009" s="9" t="str">
        <f>AgencyPickList!A2009</f>
        <v>M0375</v>
      </c>
      <c r="K2009" s="9" t="str">
        <f>AgencyPickList!B2009</f>
        <v>Cumbria Addictions Service (Humankind)</v>
      </c>
      <c r="L2009" s="9" t="str">
        <f>AgencyPickList!C2009</f>
        <v>K09B</v>
      </c>
      <c r="M2009" s="9" t="str">
        <f>AgencyPickList!D2009</f>
        <v>Plymouth</v>
      </c>
      <c r="N2009" s="9" t="str">
        <f>AgencyPickList!E2009</f>
        <v>W</v>
      </c>
      <c r="O2009" s="9" t="str">
        <f t="shared" si="31"/>
        <v>M0375 : Cumbria Addictions Service (Humankind)</v>
      </c>
    </row>
    <row r="2010" spans="2:15" x14ac:dyDescent="0.35">
      <c r="B2010" s="10" t="e">
        <v>#N/A</v>
      </c>
      <c r="G2010"/>
      <c r="J2010" s="9" t="str">
        <f>AgencyPickList!A2010</f>
        <v>P0034</v>
      </c>
      <c r="K2010" s="9" t="str">
        <f>AgencyPickList!B2010</f>
        <v>Yeldall Manor</v>
      </c>
      <c r="L2010" s="9" t="str">
        <f>AgencyPickList!C2010</f>
        <v>K09B</v>
      </c>
      <c r="M2010" s="9" t="str">
        <f>AgencyPickList!D2010</f>
        <v>Plymouth</v>
      </c>
      <c r="N2010" s="9" t="str">
        <f>AgencyPickList!E2010</f>
        <v>P</v>
      </c>
      <c r="O2010" s="9" t="str">
        <f t="shared" si="31"/>
        <v>P0034 : Yeldall Manor</v>
      </c>
    </row>
    <row r="2011" spans="2:15" x14ac:dyDescent="0.35">
      <c r="B2011" s="10" t="e">
        <v>#N/A</v>
      </c>
      <c r="G2011"/>
      <c r="J2011" s="9" t="str">
        <f>AgencyPickList!A2011</f>
        <v>P1081</v>
      </c>
      <c r="K2011" s="9" t="str">
        <f>AgencyPickList!B2011</f>
        <v>Basingstoke - Inclusion Recovery Hampshire</v>
      </c>
      <c r="L2011" s="9" t="str">
        <f>AgencyPickList!C2011</f>
        <v>K09B</v>
      </c>
      <c r="M2011" s="9" t="str">
        <f>AgencyPickList!D2011</f>
        <v>Plymouth</v>
      </c>
      <c r="N2011" s="9" t="str">
        <f>AgencyPickList!E2011</f>
        <v>P</v>
      </c>
      <c r="O2011" s="9" t="str">
        <f t="shared" si="31"/>
        <v>P1081 : Basingstoke - Inclusion Recovery Hampshire</v>
      </c>
    </row>
    <row r="2012" spans="2:15" x14ac:dyDescent="0.35">
      <c r="B2012" s="10" t="e">
        <v>#N/A</v>
      </c>
      <c r="G2012"/>
      <c r="J2012" s="9" t="str">
        <f>AgencyPickList!A2012</f>
        <v>P1084</v>
      </c>
      <c r="K2012" s="9" t="str">
        <f>AgencyPickList!B2012</f>
        <v>Havant - Inclusion Recovery Hampshire</v>
      </c>
      <c r="L2012" s="9" t="str">
        <f>AgencyPickList!C2012</f>
        <v>K09B</v>
      </c>
      <c r="M2012" s="9" t="str">
        <f>AgencyPickList!D2012</f>
        <v>Plymouth</v>
      </c>
      <c r="N2012" s="9" t="str">
        <f>AgencyPickList!E2012</f>
        <v>P</v>
      </c>
      <c r="O2012" s="9" t="str">
        <f t="shared" si="31"/>
        <v>P1084 : Havant - Inclusion Recovery Hampshire</v>
      </c>
    </row>
    <row r="2013" spans="2:15" x14ac:dyDescent="0.35">
      <c r="B2013" s="10" t="e">
        <v>#N/A</v>
      </c>
      <c r="G2013"/>
      <c r="J2013" s="9" t="str">
        <f>AgencyPickList!A2013</f>
        <v>Q1734</v>
      </c>
      <c r="K2013" s="9" t="str">
        <f>AgencyPickList!B2013</f>
        <v>Suffolk Recovery Service - Ipswich</v>
      </c>
      <c r="L2013" s="9" t="str">
        <f>AgencyPickList!C2013</f>
        <v>K09B</v>
      </c>
      <c r="M2013" s="9" t="str">
        <f>AgencyPickList!D2013</f>
        <v>Plymouth</v>
      </c>
      <c r="N2013" s="9" t="str">
        <f>AgencyPickList!E2013</f>
        <v>Q</v>
      </c>
      <c r="O2013" s="9" t="str">
        <f t="shared" si="31"/>
        <v>Q1734 : Suffolk Recovery Service - Ipswich</v>
      </c>
    </row>
    <row r="2014" spans="2:15" x14ac:dyDescent="0.35">
      <c r="B2014" s="10" t="e">
        <v>#N/A</v>
      </c>
      <c r="G2014"/>
      <c r="J2014" s="9" t="str">
        <f>AgencyPickList!A2014</f>
        <v>SB317</v>
      </c>
      <c r="K2014" s="9" t="str">
        <f>AgencyPickList!B2014</f>
        <v>StreetScene Bournemouth</v>
      </c>
      <c r="L2014" s="9" t="str">
        <f>AgencyPickList!C2014</f>
        <v>K09B</v>
      </c>
      <c r="M2014" s="9" t="str">
        <f>AgencyPickList!D2014</f>
        <v>Plymouth</v>
      </c>
      <c r="N2014" s="9" t="str">
        <f>AgencyPickList!E2014</f>
        <v>S</v>
      </c>
      <c r="O2014" s="9" t="str">
        <f t="shared" si="31"/>
        <v>SB317 : StreetScene Bournemouth</v>
      </c>
    </row>
    <row r="2015" spans="2:15" x14ac:dyDescent="0.35">
      <c r="B2015" s="10" t="e">
        <v>#N/A</v>
      </c>
      <c r="G2015"/>
      <c r="J2015" s="9" t="str">
        <f>AgencyPickList!A2015</f>
        <v>SD208</v>
      </c>
      <c r="K2015" s="9" t="str">
        <f>AgencyPickList!B2015</f>
        <v>We Are With You Cornwall Adults</v>
      </c>
      <c r="L2015" s="9" t="str">
        <f>AgencyPickList!C2015</f>
        <v>K09B</v>
      </c>
      <c r="M2015" s="9" t="str">
        <f>AgencyPickList!D2015</f>
        <v>Plymouth</v>
      </c>
      <c r="N2015" s="9" t="str">
        <f>AgencyPickList!E2015</f>
        <v>S</v>
      </c>
      <c r="O2015" s="9" t="str">
        <f t="shared" si="31"/>
        <v>SD208 : We Are With You Cornwall Adults</v>
      </c>
    </row>
    <row r="2016" spans="2:15" x14ac:dyDescent="0.35">
      <c r="B2016" s="10" t="e">
        <v>#N/A</v>
      </c>
      <c r="G2016"/>
      <c r="J2016" s="9" t="str">
        <f>AgencyPickList!A2016</f>
        <v>SD303</v>
      </c>
      <c r="K2016" s="9" t="str">
        <f>AgencyPickList!B2016</f>
        <v>BOSENCE FARM COMMUNITY LTD</v>
      </c>
      <c r="L2016" s="9" t="str">
        <f>AgencyPickList!C2016</f>
        <v>K09B</v>
      </c>
      <c r="M2016" s="9" t="str">
        <f>AgencyPickList!D2016</f>
        <v>Plymouth</v>
      </c>
      <c r="N2016" s="9" t="str">
        <f>AgencyPickList!E2016</f>
        <v>S</v>
      </c>
      <c r="O2016" s="9" t="str">
        <f t="shared" si="31"/>
        <v>SD303 : BOSENCE FARM COMMUNITY LTD</v>
      </c>
    </row>
    <row r="2017" spans="2:15" x14ac:dyDescent="0.35">
      <c r="B2017" s="10" t="e">
        <v>#N/A</v>
      </c>
      <c r="G2017"/>
      <c r="J2017" s="9" t="str">
        <f>AgencyPickList!A2017</f>
        <v>SE222</v>
      </c>
      <c r="K2017" s="9" t="str">
        <f>AgencyPickList!B2017</f>
        <v>Together</v>
      </c>
      <c r="L2017" s="9" t="str">
        <f>AgencyPickList!C2017</f>
        <v>K09B</v>
      </c>
      <c r="M2017" s="9" t="str">
        <f>AgencyPickList!D2017</f>
        <v>Plymouth</v>
      </c>
      <c r="N2017" s="9" t="str">
        <f>AgencyPickList!E2017</f>
        <v>S</v>
      </c>
      <c r="O2017" s="9" t="str">
        <f t="shared" si="31"/>
        <v>SE222 : Together</v>
      </c>
    </row>
    <row r="2018" spans="2:15" x14ac:dyDescent="0.35">
      <c r="B2018" s="10" t="e">
        <v>#N/A</v>
      </c>
      <c r="G2018"/>
      <c r="J2018" s="9" t="str">
        <f>AgencyPickList!A2018</f>
        <v>SH204</v>
      </c>
      <c r="K2018" s="9" t="str">
        <f>AgencyPickList!B2018</f>
        <v>Harbour Drug &amp; Alcohol Services</v>
      </c>
      <c r="L2018" s="9" t="str">
        <f>AgencyPickList!C2018</f>
        <v>K09B</v>
      </c>
      <c r="M2018" s="9" t="str">
        <f>AgencyPickList!D2018</f>
        <v>Plymouth</v>
      </c>
      <c r="N2018" s="9" t="str">
        <f>AgencyPickList!E2018</f>
        <v>S</v>
      </c>
      <c r="O2018" s="9" t="str">
        <f t="shared" si="31"/>
        <v>SH204 : Harbour Drug &amp; Alcohol Services</v>
      </c>
    </row>
    <row r="2019" spans="2:15" x14ac:dyDescent="0.35">
      <c r="B2019" s="10" t="e">
        <v>#N/A</v>
      </c>
      <c r="G2019"/>
      <c r="J2019" s="9" t="str">
        <f>AgencyPickList!A2019</f>
        <v>SH307</v>
      </c>
      <c r="K2019" s="9" t="str">
        <f>AgencyPickList!B2019</f>
        <v>Jasmine Mother's Recovery (Trevi)</v>
      </c>
      <c r="L2019" s="9" t="str">
        <f>AgencyPickList!C2019</f>
        <v>K09B</v>
      </c>
      <c r="M2019" s="9" t="str">
        <f>AgencyPickList!D2019</f>
        <v>Plymouth</v>
      </c>
      <c r="N2019" s="9" t="str">
        <f>AgencyPickList!E2019</f>
        <v>S</v>
      </c>
      <c r="O2019" s="9" t="str">
        <f t="shared" si="31"/>
        <v>SH307 : Jasmine Mother's Recovery (Trevi)</v>
      </c>
    </row>
    <row r="2020" spans="2:15" x14ac:dyDescent="0.35">
      <c r="B2020" s="10" t="e">
        <v>#N/A</v>
      </c>
      <c r="G2020"/>
      <c r="J2020" s="9" t="str">
        <f>AgencyPickList!A2020</f>
        <v>SH507</v>
      </c>
      <c r="K2020" s="9" t="str">
        <f>AgencyPickList!B2020</f>
        <v>Harbour Young Peoples Service</v>
      </c>
      <c r="L2020" s="9" t="str">
        <f>AgencyPickList!C2020</f>
        <v>K09B</v>
      </c>
      <c r="M2020" s="9" t="str">
        <f>AgencyPickList!D2020</f>
        <v>Plymouth</v>
      </c>
      <c r="N2020" s="9" t="str">
        <f>AgencyPickList!E2020</f>
        <v>S</v>
      </c>
      <c r="O2020" s="9" t="str">
        <f t="shared" si="31"/>
        <v>SH507 : Harbour Young Peoples Service</v>
      </c>
    </row>
    <row r="2021" spans="2:15" x14ac:dyDescent="0.35">
      <c r="B2021" s="10" t="e">
        <v>#N/A</v>
      </c>
      <c r="G2021"/>
      <c r="J2021" s="9" t="str">
        <f>AgencyPickList!A2021</f>
        <v>SJ308</v>
      </c>
      <c r="K2021" s="9" t="str">
        <f>AgencyPickList!B2021</f>
        <v>Sefton Park</v>
      </c>
      <c r="L2021" s="9" t="str">
        <f>AgencyPickList!C2021</f>
        <v>K09B</v>
      </c>
      <c r="M2021" s="9" t="str">
        <f>AgencyPickList!D2021</f>
        <v>Plymouth</v>
      </c>
      <c r="N2021" s="9" t="str">
        <f>AgencyPickList!E2021</f>
        <v>S</v>
      </c>
      <c r="O2021" s="9" t="str">
        <f t="shared" si="31"/>
        <v>SJ308 : Sefton Park</v>
      </c>
    </row>
    <row r="2022" spans="2:15" x14ac:dyDescent="0.35">
      <c r="B2022" s="10" t="e">
        <v>#N/A</v>
      </c>
      <c r="G2022"/>
      <c r="J2022" s="9" t="str">
        <f>AgencyPickList!A2022</f>
        <v>SJ312</v>
      </c>
      <c r="K2022" s="9" t="str">
        <f>AgencyPickList!B2022</f>
        <v>Westcliffe House</v>
      </c>
      <c r="L2022" s="9" t="str">
        <f>AgencyPickList!C2022</f>
        <v>K09B</v>
      </c>
      <c r="M2022" s="9" t="str">
        <f>AgencyPickList!D2022</f>
        <v>Plymouth</v>
      </c>
      <c r="N2022" s="9" t="str">
        <f>AgencyPickList!E2022</f>
        <v>S</v>
      </c>
      <c r="O2022" s="9" t="str">
        <f t="shared" si="31"/>
        <v>SJ312 : Westcliffe House</v>
      </c>
    </row>
    <row r="2023" spans="2:15" x14ac:dyDescent="0.35">
      <c r="B2023" s="10" t="e">
        <v>#N/A</v>
      </c>
      <c r="G2023"/>
      <c r="J2023" s="9" t="str">
        <f>AgencyPickList!A2023</f>
        <v>SO203</v>
      </c>
      <c r="K2023" s="9" t="str">
        <f>AgencyPickList!B2023</f>
        <v>Forward Trust - Clouds House</v>
      </c>
      <c r="L2023" s="9" t="str">
        <f>AgencyPickList!C2023</f>
        <v>K09B</v>
      </c>
      <c r="M2023" s="9" t="str">
        <f>AgencyPickList!D2023</f>
        <v>Plymouth</v>
      </c>
      <c r="N2023" s="9" t="str">
        <f>AgencyPickList!E2023</f>
        <v>S</v>
      </c>
      <c r="O2023" s="9" t="str">
        <f t="shared" si="31"/>
        <v>SO203 : Forward Trust - Clouds House</v>
      </c>
    </row>
    <row r="2024" spans="2:15" x14ac:dyDescent="0.35">
      <c r="B2024" s="10" t="e">
        <v>#N/A</v>
      </c>
      <c r="G2024"/>
      <c r="J2024" s="9" t="str">
        <f>AgencyPickList!A2024</f>
        <v>SO205</v>
      </c>
      <c r="K2024" s="9" t="str">
        <f>AgencyPickList!B2024</f>
        <v>Wiltshire Substance Misuse Services Salisbury</v>
      </c>
      <c r="L2024" s="9" t="str">
        <f>AgencyPickList!C2024</f>
        <v>K09B</v>
      </c>
      <c r="M2024" s="9" t="str">
        <f>AgencyPickList!D2024</f>
        <v>Plymouth</v>
      </c>
      <c r="N2024" s="9" t="str">
        <f>AgencyPickList!E2024</f>
        <v>S</v>
      </c>
      <c r="O2024" s="9" t="str">
        <f t="shared" si="31"/>
        <v>SO205 : Wiltshire Substance Misuse Services Salisbury</v>
      </c>
    </row>
    <row r="2025" spans="2:15" x14ac:dyDescent="0.35">
      <c r="B2025" s="10" t="e">
        <v>#N/A</v>
      </c>
      <c r="G2025"/>
      <c r="J2025" s="9" t="str">
        <f>AgencyPickList!A2025</f>
        <v>SO206</v>
      </c>
      <c r="K2025" s="9" t="str">
        <f>AgencyPickList!B2025</f>
        <v>Wiltshire Substance Misuse Services Trowbridge</v>
      </c>
      <c r="L2025" s="9" t="str">
        <f>AgencyPickList!C2025</f>
        <v>K09B</v>
      </c>
      <c r="M2025" s="9" t="str">
        <f>AgencyPickList!D2025</f>
        <v>Plymouth</v>
      </c>
      <c r="N2025" s="9" t="str">
        <f>AgencyPickList!E2025</f>
        <v>S</v>
      </c>
      <c r="O2025" s="9" t="str">
        <f t="shared" si="31"/>
        <v>SO206 : Wiltshire Substance Misuse Services Trowbridge</v>
      </c>
    </row>
    <row r="2026" spans="2:15" x14ac:dyDescent="0.35">
      <c r="B2026" s="10" t="e">
        <v>#N/A</v>
      </c>
      <c r="G2026"/>
      <c r="J2026" s="9" t="str">
        <f>AgencyPickList!A2026</f>
        <v>U0515</v>
      </c>
      <c r="K2026" s="9" t="str">
        <f>AgencyPickList!B2026</f>
        <v>Phoenix Futures Sheffield Family Service</v>
      </c>
      <c r="L2026" s="9" t="str">
        <f>AgencyPickList!C2026</f>
        <v>K09B</v>
      </c>
      <c r="M2026" s="9" t="str">
        <f>AgencyPickList!D2026</f>
        <v>Plymouth</v>
      </c>
      <c r="N2026" s="9" t="str">
        <f>AgencyPickList!E2026</f>
        <v>U</v>
      </c>
      <c r="O2026" s="9" t="str">
        <f t="shared" si="31"/>
        <v>U0515 : Phoenix Futures Sheffield Family Service</v>
      </c>
    </row>
    <row r="2027" spans="2:15" x14ac:dyDescent="0.35">
      <c r="B2027" s="10" t="e">
        <v>#N/A</v>
      </c>
      <c r="G2027"/>
      <c r="J2027" s="9" t="str">
        <f>AgencyPickList!A2027</f>
        <v>L1303</v>
      </c>
      <c r="K2027" s="9" t="str">
        <f>AgencyPickList!B2027</f>
        <v>City and Hackney Recovery Service</v>
      </c>
      <c r="L2027" s="9" t="str">
        <f>AgencyPickList!C2027</f>
        <v>J16B</v>
      </c>
      <c r="M2027" s="9" t="str">
        <f>AgencyPickList!D2027</f>
        <v>Portsmouth</v>
      </c>
      <c r="N2027" s="9" t="str">
        <f>AgencyPickList!E2027</f>
        <v>L</v>
      </c>
      <c r="O2027" s="9" t="str">
        <f t="shared" si="31"/>
        <v>L1303 : City and Hackney Recovery Service</v>
      </c>
    </row>
    <row r="2028" spans="2:15" x14ac:dyDescent="0.35">
      <c r="B2028" s="10" t="e">
        <v>#N/A</v>
      </c>
      <c r="G2028"/>
      <c r="J2028" s="9" t="str">
        <f>AgencyPickList!A2028</f>
        <v>M0309</v>
      </c>
      <c r="K2028" s="9" t="str">
        <f>AgencyPickList!B2028</f>
        <v>Cyngor Alcohol Information Service (CAIS)</v>
      </c>
      <c r="L2028" s="9" t="str">
        <f>AgencyPickList!C2028</f>
        <v>J16B</v>
      </c>
      <c r="M2028" s="9" t="str">
        <f>AgencyPickList!D2028</f>
        <v>Portsmouth</v>
      </c>
      <c r="N2028" s="9" t="str">
        <f>AgencyPickList!E2028</f>
        <v>W</v>
      </c>
      <c r="O2028" s="9" t="str">
        <f t="shared" si="31"/>
        <v>M0309 : Cyngor Alcohol Information Service (CAIS)</v>
      </c>
    </row>
    <row r="2029" spans="2:15" x14ac:dyDescent="0.35">
      <c r="B2029" s="10" t="e">
        <v>#N/A</v>
      </c>
      <c r="G2029"/>
      <c r="J2029" s="9" t="str">
        <f>AgencyPickList!A2029</f>
        <v>P0523</v>
      </c>
      <c r="K2029" s="9" t="str">
        <f>AgencyPickList!B2029</f>
        <v>ANA</v>
      </c>
      <c r="L2029" s="9" t="str">
        <f>AgencyPickList!C2029</f>
        <v>J16B</v>
      </c>
      <c r="M2029" s="9" t="str">
        <f>AgencyPickList!D2029</f>
        <v>Portsmouth</v>
      </c>
      <c r="N2029" s="9" t="str">
        <f>AgencyPickList!E2029</f>
        <v>P</v>
      </c>
      <c r="O2029" s="9" t="str">
        <f t="shared" si="31"/>
        <v>P0523 : ANA</v>
      </c>
    </row>
    <row r="2030" spans="2:15" x14ac:dyDescent="0.35">
      <c r="B2030" s="10" t="e">
        <v>#N/A</v>
      </c>
      <c r="G2030"/>
      <c r="J2030" s="9" t="str">
        <f>AgencyPickList!A2030</f>
        <v>P0835</v>
      </c>
      <c r="K2030" s="9" t="str">
        <f>AgencyPickList!B2030</f>
        <v>Kenward Residential</v>
      </c>
      <c r="L2030" s="9" t="str">
        <f>AgencyPickList!C2030</f>
        <v>J16B</v>
      </c>
      <c r="M2030" s="9" t="str">
        <f>AgencyPickList!D2030</f>
        <v>Portsmouth</v>
      </c>
      <c r="N2030" s="9" t="str">
        <f>AgencyPickList!E2030</f>
        <v>P</v>
      </c>
      <c r="O2030" s="9" t="str">
        <f t="shared" si="31"/>
        <v>P0835 : Kenward Residential</v>
      </c>
    </row>
    <row r="2031" spans="2:15" x14ac:dyDescent="0.35">
      <c r="B2031" s="10" t="e">
        <v>#N/A</v>
      </c>
      <c r="G2031"/>
      <c r="J2031" s="9" t="str">
        <f>AgencyPickList!A2031</f>
        <v>P0858</v>
      </c>
      <c r="K2031" s="9" t="str">
        <f>AgencyPickList!B2031</f>
        <v>Addiction Recovery Centre</v>
      </c>
      <c r="L2031" s="9" t="str">
        <f>AgencyPickList!C2031</f>
        <v>J16B</v>
      </c>
      <c r="M2031" s="9" t="str">
        <f>AgencyPickList!D2031</f>
        <v>Portsmouth</v>
      </c>
      <c r="N2031" s="9" t="str">
        <f>AgencyPickList!E2031</f>
        <v>P</v>
      </c>
      <c r="O2031" s="9" t="str">
        <f t="shared" si="31"/>
        <v>P0858 : Addiction Recovery Centre</v>
      </c>
    </row>
    <row r="2032" spans="2:15" x14ac:dyDescent="0.35">
      <c r="B2032" s="10" t="e">
        <v>#N/A</v>
      </c>
      <c r="G2032"/>
      <c r="J2032" s="9" t="str">
        <f>AgencyPickList!A2032</f>
        <v>P1049</v>
      </c>
      <c r="K2032" s="9" t="str">
        <f>AgencyPickList!B2032</f>
        <v>Recovery Hub</v>
      </c>
      <c r="L2032" s="9" t="str">
        <f>AgencyPickList!C2032</f>
        <v>J16B</v>
      </c>
      <c r="M2032" s="9" t="str">
        <f>AgencyPickList!D2032</f>
        <v>Portsmouth</v>
      </c>
      <c r="N2032" s="9" t="str">
        <f>AgencyPickList!E2032</f>
        <v>P</v>
      </c>
      <c r="O2032" s="9" t="str">
        <f t="shared" si="31"/>
        <v>P1049 : Recovery Hub</v>
      </c>
    </row>
    <row r="2033" spans="2:15" x14ac:dyDescent="0.35">
      <c r="B2033" s="10" t="e">
        <v>#N/A</v>
      </c>
      <c r="G2033"/>
      <c r="J2033" s="9" t="str">
        <f>AgencyPickList!A2033</f>
        <v>P1070</v>
      </c>
      <c r="K2033" s="9" t="str">
        <f>AgencyPickList!B2033</f>
        <v>Southampton Adults</v>
      </c>
      <c r="L2033" s="9" t="str">
        <f>AgencyPickList!C2033</f>
        <v>J16B</v>
      </c>
      <c r="M2033" s="9" t="str">
        <f>AgencyPickList!D2033</f>
        <v>Portsmouth</v>
      </c>
      <c r="N2033" s="9" t="str">
        <f>AgencyPickList!E2033</f>
        <v>P</v>
      </c>
      <c r="O2033" s="9" t="str">
        <f t="shared" si="31"/>
        <v>P1070 : Southampton Adults</v>
      </c>
    </row>
    <row r="2034" spans="2:15" x14ac:dyDescent="0.35">
      <c r="B2034" s="10" t="e">
        <v>#N/A</v>
      </c>
      <c r="G2034"/>
      <c r="J2034" s="9" t="str">
        <f>AgencyPickList!A2034</f>
        <v>P1076</v>
      </c>
      <c r="K2034" s="9" t="str">
        <f>AgencyPickList!B2034</f>
        <v>Oxfordshire Roads to Recovery</v>
      </c>
      <c r="L2034" s="9" t="str">
        <f>AgencyPickList!C2034</f>
        <v>J16B</v>
      </c>
      <c r="M2034" s="9" t="str">
        <f>AgencyPickList!D2034</f>
        <v>Portsmouth</v>
      </c>
      <c r="N2034" s="9" t="str">
        <f>AgencyPickList!E2034</f>
        <v>P</v>
      </c>
      <c r="O2034" s="9" t="str">
        <f t="shared" si="31"/>
        <v>P1076 : Oxfordshire Roads to Recovery</v>
      </c>
    </row>
    <row r="2035" spans="2:15" x14ac:dyDescent="0.35">
      <c r="B2035" s="10" t="e">
        <v>#N/A</v>
      </c>
      <c r="G2035"/>
      <c r="J2035" s="9" t="str">
        <f>AgencyPickList!A2035</f>
        <v>P1079</v>
      </c>
      <c r="K2035" s="9" t="str">
        <f>AgencyPickList!B2035</f>
        <v>Aldershot - Inclusion Recovery Hampshire</v>
      </c>
      <c r="L2035" s="9" t="str">
        <f>AgencyPickList!C2035</f>
        <v>J16B</v>
      </c>
      <c r="M2035" s="9" t="str">
        <f>AgencyPickList!D2035</f>
        <v>Portsmouth</v>
      </c>
      <c r="N2035" s="9" t="str">
        <f>AgencyPickList!E2035</f>
        <v>P</v>
      </c>
      <c r="O2035" s="9" t="str">
        <f t="shared" si="31"/>
        <v>P1079 : Aldershot - Inclusion Recovery Hampshire</v>
      </c>
    </row>
    <row r="2036" spans="2:15" x14ac:dyDescent="0.35">
      <c r="B2036" s="10" t="e">
        <v>#N/A</v>
      </c>
      <c r="G2036"/>
      <c r="J2036" s="9" t="str">
        <f>AgencyPickList!A2036</f>
        <v>P1080</v>
      </c>
      <c r="K2036" s="9" t="str">
        <f>AgencyPickList!B2036</f>
        <v>Andover - Inclusion Recovery Hampshire</v>
      </c>
      <c r="L2036" s="9" t="str">
        <f>AgencyPickList!C2036</f>
        <v>J16B</v>
      </c>
      <c r="M2036" s="9" t="str">
        <f>AgencyPickList!D2036</f>
        <v>Portsmouth</v>
      </c>
      <c r="N2036" s="9" t="str">
        <f>AgencyPickList!E2036</f>
        <v>P</v>
      </c>
      <c r="O2036" s="9" t="str">
        <f t="shared" si="31"/>
        <v>P1080 : Andover - Inclusion Recovery Hampshire</v>
      </c>
    </row>
    <row r="2037" spans="2:15" x14ac:dyDescent="0.35">
      <c r="B2037" s="10" t="e">
        <v>#N/A</v>
      </c>
      <c r="G2037"/>
      <c r="J2037" s="9" t="str">
        <f>AgencyPickList!A2037</f>
        <v>P1081</v>
      </c>
      <c r="K2037" s="9" t="str">
        <f>AgencyPickList!B2037</f>
        <v>Basingstoke - Inclusion Recovery Hampshire</v>
      </c>
      <c r="L2037" s="9" t="str">
        <f>AgencyPickList!C2037</f>
        <v>J16B</v>
      </c>
      <c r="M2037" s="9" t="str">
        <f>AgencyPickList!D2037</f>
        <v>Portsmouth</v>
      </c>
      <c r="N2037" s="9" t="str">
        <f>AgencyPickList!E2037</f>
        <v>P</v>
      </c>
      <c r="O2037" s="9" t="str">
        <f t="shared" si="31"/>
        <v>P1081 : Basingstoke - Inclusion Recovery Hampshire</v>
      </c>
    </row>
    <row r="2038" spans="2:15" x14ac:dyDescent="0.35">
      <c r="B2038" s="10" t="e">
        <v>#N/A</v>
      </c>
      <c r="G2038"/>
      <c r="J2038" s="9" t="str">
        <f>AgencyPickList!A2038</f>
        <v>P1082</v>
      </c>
      <c r="K2038" s="9" t="str">
        <f>AgencyPickList!B2038</f>
        <v>Eastleigh - Inclusion Recovery Hampshire</v>
      </c>
      <c r="L2038" s="9" t="str">
        <f>AgencyPickList!C2038</f>
        <v>J16B</v>
      </c>
      <c r="M2038" s="9" t="str">
        <f>AgencyPickList!D2038</f>
        <v>Portsmouth</v>
      </c>
      <c r="N2038" s="9" t="str">
        <f>AgencyPickList!E2038</f>
        <v>P</v>
      </c>
      <c r="O2038" s="9" t="str">
        <f t="shared" si="31"/>
        <v>P1082 : Eastleigh - Inclusion Recovery Hampshire</v>
      </c>
    </row>
    <row r="2039" spans="2:15" x14ac:dyDescent="0.35">
      <c r="B2039" s="10" t="e">
        <v>#N/A</v>
      </c>
      <c r="G2039"/>
      <c r="J2039" s="9" t="str">
        <f>AgencyPickList!A2039</f>
        <v>P1083</v>
      </c>
      <c r="K2039" s="9" t="str">
        <f>AgencyPickList!B2039</f>
        <v>Fareham - Inclusion Recovery Hampshire</v>
      </c>
      <c r="L2039" s="9" t="str">
        <f>AgencyPickList!C2039</f>
        <v>J16B</v>
      </c>
      <c r="M2039" s="9" t="str">
        <f>AgencyPickList!D2039</f>
        <v>Portsmouth</v>
      </c>
      <c r="N2039" s="9" t="str">
        <f>AgencyPickList!E2039</f>
        <v>P</v>
      </c>
      <c r="O2039" s="9" t="str">
        <f t="shared" si="31"/>
        <v>P1083 : Fareham - Inclusion Recovery Hampshire</v>
      </c>
    </row>
    <row r="2040" spans="2:15" x14ac:dyDescent="0.35">
      <c r="B2040" s="10" t="e">
        <v>#N/A</v>
      </c>
      <c r="G2040"/>
      <c r="J2040" s="9" t="str">
        <f>AgencyPickList!A2040</f>
        <v>P1084</v>
      </c>
      <c r="K2040" s="9" t="str">
        <f>AgencyPickList!B2040</f>
        <v>Havant - Inclusion Recovery Hampshire</v>
      </c>
      <c r="L2040" s="9" t="str">
        <f>AgencyPickList!C2040</f>
        <v>J16B</v>
      </c>
      <c r="M2040" s="9" t="str">
        <f>AgencyPickList!D2040</f>
        <v>Portsmouth</v>
      </c>
      <c r="N2040" s="9" t="str">
        <f>AgencyPickList!E2040</f>
        <v>P</v>
      </c>
      <c r="O2040" s="9" t="str">
        <f t="shared" si="31"/>
        <v>P1084 : Havant - Inclusion Recovery Hampshire</v>
      </c>
    </row>
    <row r="2041" spans="2:15" x14ac:dyDescent="0.35">
      <c r="B2041" s="10" t="e">
        <v>#N/A</v>
      </c>
      <c r="G2041"/>
      <c r="J2041" s="9" t="str">
        <f>AgencyPickList!A2041</f>
        <v>P1089</v>
      </c>
      <c r="K2041" s="9" t="str">
        <f>AgencyPickList!B2041</f>
        <v>I-Access North West Surrey</v>
      </c>
      <c r="L2041" s="9" t="str">
        <f>AgencyPickList!C2041</f>
        <v>J16B</v>
      </c>
      <c r="M2041" s="9" t="str">
        <f>AgencyPickList!D2041</f>
        <v>Portsmouth</v>
      </c>
      <c r="N2041" s="9" t="str">
        <f>AgencyPickList!E2041</f>
        <v>P</v>
      </c>
      <c r="O2041" s="9" t="str">
        <f t="shared" si="31"/>
        <v>P1089 : I-Access North West Surrey</v>
      </c>
    </row>
    <row r="2042" spans="2:15" x14ac:dyDescent="0.35">
      <c r="B2042" s="10" t="e">
        <v>#N/A</v>
      </c>
      <c r="G2042"/>
      <c r="J2042" s="9" t="str">
        <f>AgencyPickList!A2042</f>
        <v>P1102</v>
      </c>
      <c r="K2042" s="9" t="str">
        <f>AgencyPickList!B2042</f>
        <v>One Recovery Bucks</v>
      </c>
      <c r="L2042" s="9" t="str">
        <f>AgencyPickList!C2042</f>
        <v>J16B</v>
      </c>
      <c r="M2042" s="9" t="str">
        <f>AgencyPickList!D2042</f>
        <v>Portsmouth</v>
      </c>
      <c r="N2042" s="9" t="str">
        <f>AgencyPickList!E2042</f>
        <v>P</v>
      </c>
      <c r="O2042" s="9" t="str">
        <f t="shared" si="31"/>
        <v>P1102 : One Recovery Bucks</v>
      </c>
    </row>
    <row r="2043" spans="2:15" x14ac:dyDescent="0.35">
      <c r="B2043" s="10" t="e">
        <v>#N/A</v>
      </c>
      <c r="G2043"/>
      <c r="J2043" s="9" t="str">
        <f>AgencyPickList!A2043</f>
        <v>P1118</v>
      </c>
      <c r="K2043" s="9" t="str">
        <f>AgencyPickList!B2043</f>
        <v>Inclusion IPD</v>
      </c>
      <c r="L2043" s="9" t="str">
        <f>AgencyPickList!C2043</f>
        <v>J16B</v>
      </c>
      <c r="M2043" s="9" t="str">
        <f>AgencyPickList!D2043</f>
        <v>Portsmouth</v>
      </c>
      <c r="N2043" s="9" t="str">
        <f>AgencyPickList!E2043</f>
        <v>P</v>
      </c>
      <c r="O2043" s="9" t="str">
        <f t="shared" si="31"/>
        <v>P1118 : Inclusion IPD</v>
      </c>
    </row>
    <row r="2044" spans="2:15" x14ac:dyDescent="0.35">
      <c r="B2044" s="10" t="e">
        <v>#N/A</v>
      </c>
      <c r="G2044"/>
      <c r="J2044" s="9" t="str">
        <f>AgencyPickList!A2044</f>
        <v>P1125</v>
      </c>
      <c r="K2044" s="9" t="str">
        <f>AgencyPickList!B2044</f>
        <v>Addiction Recovery Centre Portsmouth</v>
      </c>
      <c r="L2044" s="9" t="str">
        <f>AgencyPickList!C2044</f>
        <v>J16B</v>
      </c>
      <c r="M2044" s="9" t="str">
        <f>AgencyPickList!D2044</f>
        <v>Portsmouth</v>
      </c>
      <c r="N2044" s="9" t="str">
        <f>AgencyPickList!E2044</f>
        <v>P</v>
      </c>
      <c r="O2044" s="9" t="str">
        <f t="shared" si="31"/>
        <v>P1125 : Addiction Recovery Centre Portsmouth</v>
      </c>
    </row>
    <row r="2045" spans="2:15" x14ac:dyDescent="0.35">
      <c r="B2045" s="10" t="e">
        <v>#N/A</v>
      </c>
      <c r="G2045"/>
      <c r="J2045" s="9" t="str">
        <f>AgencyPickList!A2045</f>
        <v>Q1647</v>
      </c>
      <c r="K2045" s="9" t="str">
        <f>AgencyPickList!B2045</f>
        <v>Via - Passmores House</v>
      </c>
      <c r="L2045" s="9" t="str">
        <f>AgencyPickList!C2045</f>
        <v>J16B</v>
      </c>
      <c r="M2045" s="9" t="str">
        <f>AgencyPickList!D2045</f>
        <v>Portsmouth</v>
      </c>
      <c r="N2045" s="9" t="str">
        <f>AgencyPickList!E2045</f>
        <v>Q</v>
      </c>
      <c r="O2045" s="9" t="str">
        <f t="shared" si="31"/>
        <v>Q1647 : Via - Passmores House</v>
      </c>
    </row>
    <row r="2046" spans="2:15" x14ac:dyDescent="0.35">
      <c r="B2046" s="10" t="e">
        <v>#N/A</v>
      </c>
      <c r="G2046"/>
      <c r="J2046" s="9" t="str">
        <f>AgencyPickList!A2046</f>
        <v>Q1728</v>
      </c>
      <c r="K2046" s="9" t="str">
        <f>AgencyPickList!B2046</f>
        <v>Oxygen Recovery Service</v>
      </c>
      <c r="L2046" s="9" t="str">
        <f>AgencyPickList!C2046</f>
        <v>J16B</v>
      </c>
      <c r="M2046" s="9" t="str">
        <f>AgencyPickList!D2046</f>
        <v>Portsmouth</v>
      </c>
      <c r="N2046" s="9" t="str">
        <f>AgencyPickList!E2046</f>
        <v>Q</v>
      </c>
      <c r="O2046" s="9" t="str">
        <f t="shared" si="31"/>
        <v>Q1728 : Oxygen Recovery Service</v>
      </c>
    </row>
    <row r="2047" spans="2:15" x14ac:dyDescent="0.35">
      <c r="B2047" s="10" t="e">
        <v>#N/A</v>
      </c>
      <c r="G2047"/>
      <c r="J2047" s="9" t="str">
        <f>AgencyPickList!A2047</f>
        <v>SB206</v>
      </c>
      <c r="K2047" s="9" t="str">
        <f>AgencyPickList!B2047</f>
        <v>PROVIDENCE PROJECT</v>
      </c>
      <c r="L2047" s="9" t="str">
        <f>AgencyPickList!C2047</f>
        <v>J16B</v>
      </c>
      <c r="M2047" s="9" t="str">
        <f>AgencyPickList!D2047</f>
        <v>Portsmouth</v>
      </c>
      <c r="N2047" s="9" t="str">
        <f>AgencyPickList!E2047</f>
        <v>S</v>
      </c>
      <c r="O2047" s="9" t="str">
        <f t="shared" si="31"/>
        <v>SB206 : PROVIDENCE PROJECT</v>
      </c>
    </row>
    <row r="2048" spans="2:15" x14ac:dyDescent="0.35">
      <c r="B2048" s="10" t="e">
        <v>#N/A</v>
      </c>
      <c r="G2048"/>
      <c r="J2048" s="9" t="str">
        <f>AgencyPickList!A2048</f>
        <v>SB317</v>
      </c>
      <c r="K2048" s="9" t="str">
        <f>AgencyPickList!B2048</f>
        <v>StreetScene Bournemouth</v>
      </c>
      <c r="L2048" s="9" t="str">
        <f>AgencyPickList!C2048</f>
        <v>J16B</v>
      </c>
      <c r="M2048" s="9" t="str">
        <f>AgencyPickList!D2048</f>
        <v>Portsmouth</v>
      </c>
      <c r="N2048" s="9" t="str">
        <f>AgencyPickList!E2048</f>
        <v>S</v>
      </c>
      <c r="O2048" s="9" t="str">
        <f t="shared" si="31"/>
        <v>SB317 : StreetScene Bournemouth</v>
      </c>
    </row>
    <row r="2049" spans="2:15" x14ac:dyDescent="0.35">
      <c r="B2049" s="10" t="e">
        <v>#N/A</v>
      </c>
      <c r="G2049"/>
      <c r="J2049" s="9" t="str">
        <f>AgencyPickList!A2049</f>
        <v>SG309</v>
      </c>
      <c r="K2049" s="9" t="str">
        <f>AgencyPickList!B2049</f>
        <v>THE NELSON TRUST</v>
      </c>
      <c r="L2049" s="9" t="str">
        <f>AgencyPickList!C2049</f>
        <v>J16B</v>
      </c>
      <c r="M2049" s="9" t="str">
        <f>AgencyPickList!D2049</f>
        <v>Portsmouth</v>
      </c>
      <c r="N2049" s="9" t="str">
        <f>AgencyPickList!E2049</f>
        <v>S</v>
      </c>
      <c r="O2049" s="9" t="str">
        <f t="shared" si="31"/>
        <v>SG309 : THE NELSON TRUST</v>
      </c>
    </row>
    <row r="2050" spans="2:15" x14ac:dyDescent="0.35">
      <c r="B2050" s="10" t="e">
        <v>#N/A</v>
      </c>
      <c r="G2050"/>
      <c r="J2050" s="9" t="str">
        <f>AgencyPickList!A2050</f>
        <v>SH307</v>
      </c>
      <c r="K2050" s="9" t="str">
        <f>AgencyPickList!B2050</f>
        <v>Jasmine Mother's Recovery (Trevi)</v>
      </c>
      <c r="L2050" s="9" t="str">
        <f>AgencyPickList!C2050</f>
        <v>J16B</v>
      </c>
      <c r="M2050" s="9" t="str">
        <f>AgencyPickList!D2050</f>
        <v>Portsmouth</v>
      </c>
      <c r="N2050" s="9" t="str">
        <f>AgencyPickList!E2050</f>
        <v>S</v>
      </c>
      <c r="O2050" s="9" t="str">
        <f t="shared" si="31"/>
        <v>SH307 : Jasmine Mother's Recovery (Trevi)</v>
      </c>
    </row>
    <row r="2051" spans="2:15" x14ac:dyDescent="0.35">
      <c r="B2051" s="10" t="e">
        <v>#N/A</v>
      </c>
      <c r="G2051"/>
      <c r="J2051" s="9" t="str">
        <f>AgencyPickList!A2051</f>
        <v>SJ207</v>
      </c>
      <c r="K2051" s="9" t="str">
        <f>AgencyPickList!B2051</f>
        <v>Western Counselling</v>
      </c>
      <c r="L2051" s="9" t="str">
        <f>AgencyPickList!C2051</f>
        <v>J16B</v>
      </c>
      <c r="M2051" s="9" t="str">
        <f>AgencyPickList!D2051</f>
        <v>Portsmouth</v>
      </c>
      <c r="N2051" s="9" t="str">
        <f>AgencyPickList!E2051</f>
        <v>S</v>
      </c>
      <c r="O2051" s="9" t="str">
        <f t="shared" ref="O2051:O2114" si="32">IF(AND(J2051&lt;&gt;"",J2051&lt;&gt;0),J2051&amp;" : "&amp;K2051,"")</f>
        <v>SJ207 : Western Counselling</v>
      </c>
    </row>
    <row r="2052" spans="2:15" x14ac:dyDescent="0.35">
      <c r="B2052" s="10" t="e">
        <v>#N/A</v>
      </c>
      <c r="G2052"/>
      <c r="J2052" s="9" t="str">
        <f>AgencyPickList!A2052</f>
        <v>SJ302</v>
      </c>
      <c r="K2052" s="9" t="str">
        <f>AgencyPickList!B2052</f>
        <v>BROADWAY LODGE</v>
      </c>
      <c r="L2052" s="9" t="str">
        <f>AgencyPickList!C2052</f>
        <v>J16B</v>
      </c>
      <c r="M2052" s="9" t="str">
        <f>AgencyPickList!D2052</f>
        <v>Portsmouth</v>
      </c>
      <c r="N2052" s="9" t="str">
        <f>AgencyPickList!E2052</f>
        <v>S</v>
      </c>
      <c r="O2052" s="9" t="str">
        <f t="shared" si="32"/>
        <v>SJ302 : BROADWAY LODGE</v>
      </c>
    </row>
    <row r="2053" spans="2:15" x14ac:dyDescent="0.35">
      <c r="B2053" s="10" t="e">
        <v>#N/A</v>
      </c>
      <c r="G2053"/>
      <c r="J2053" s="9" t="str">
        <f>AgencyPickList!A2053</f>
        <v>SO203</v>
      </c>
      <c r="K2053" s="9" t="str">
        <f>AgencyPickList!B2053</f>
        <v>Forward Trust - Clouds House</v>
      </c>
      <c r="L2053" s="9" t="str">
        <f>AgencyPickList!C2053</f>
        <v>J16B</v>
      </c>
      <c r="M2053" s="9" t="str">
        <f>AgencyPickList!D2053</f>
        <v>Portsmouth</v>
      </c>
      <c r="N2053" s="9" t="str">
        <f>AgencyPickList!E2053</f>
        <v>S</v>
      </c>
      <c r="O2053" s="9" t="str">
        <f t="shared" si="32"/>
        <v>SO203 : Forward Trust - Clouds House</v>
      </c>
    </row>
    <row r="2054" spans="2:15" x14ac:dyDescent="0.35">
      <c r="B2054" s="10" t="e">
        <v>#N/A</v>
      </c>
      <c r="G2054"/>
      <c r="J2054" s="9" t="str">
        <f>AgencyPickList!A2054</f>
        <v>W0444</v>
      </c>
      <c r="K2054" s="9" t="str">
        <f>AgencyPickList!B2054</f>
        <v>Turning Point Smithfield Detox</v>
      </c>
      <c r="L2054" s="9" t="str">
        <f>AgencyPickList!C2054</f>
        <v>J16B</v>
      </c>
      <c r="M2054" s="9" t="str">
        <f>AgencyPickList!D2054</f>
        <v>Portsmouth</v>
      </c>
      <c r="N2054" s="9" t="str">
        <f>AgencyPickList!E2054</f>
        <v>W</v>
      </c>
      <c r="O2054" s="9" t="str">
        <f t="shared" si="32"/>
        <v>W0444 : Turning Point Smithfield Detox</v>
      </c>
    </row>
    <row r="2055" spans="2:15" x14ac:dyDescent="0.35">
      <c r="B2055" s="10" t="e">
        <v>#N/A</v>
      </c>
      <c r="G2055"/>
      <c r="J2055" s="9" t="str">
        <f>AgencyPickList!A2055</f>
        <v>M0341</v>
      </c>
      <c r="K2055" s="9" t="str">
        <f>AgencyPickList!B2055</f>
        <v>The Pavilion</v>
      </c>
      <c r="L2055" s="9" t="str">
        <f>AgencyPickList!C2055</f>
        <v>J02B</v>
      </c>
      <c r="M2055" s="9" t="str">
        <f>AgencyPickList!D2055</f>
        <v>Reading</v>
      </c>
      <c r="N2055" s="9" t="str">
        <f>AgencyPickList!E2055</f>
        <v>W</v>
      </c>
      <c r="O2055" s="9" t="str">
        <f t="shared" si="32"/>
        <v>M0341 : The Pavilion</v>
      </c>
    </row>
    <row r="2056" spans="2:15" x14ac:dyDescent="0.35">
      <c r="B2056" s="10" t="e">
        <v>#N/A</v>
      </c>
      <c r="G2056"/>
      <c r="J2056" s="9" t="str">
        <f>AgencyPickList!A2056</f>
        <v>P0034</v>
      </c>
      <c r="K2056" s="9" t="str">
        <f>AgencyPickList!B2056</f>
        <v>Yeldall Manor</v>
      </c>
      <c r="L2056" s="9" t="str">
        <f>AgencyPickList!C2056</f>
        <v>J02B</v>
      </c>
      <c r="M2056" s="9" t="str">
        <f>AgencyPickList!D2056</f>
        <v>Reading</v>
      </c>
      <c r="N2056" s="9" t="str">
        <f>AgencyPickList!E2056</f>
        <v>P</v>
      </c>
      <c r="O2056" s="9" t="str">
        <f t="shared" si="32"/>
        <v>P0034 : Yeldall Manor</v>
      </c>
    </row>
    <row r="2057" spans="2:15" x14ac:dyDescent="0.35">
      <c r="B2057" s="10" t="e">
        <v>#N/A</v>
      </c>
      <c r="G2057"/>
      <c r="J2057" s="9" t="str">
        <f>AgencyPickList!A2057</f>
        <v>P0544</v>
      </c>
      <c r="K2057" s="9" t="str">
        <f>AgencyPickList!B2057</f>
        <v>Francis HouseStreetsceneSouthampton</v>
      </c>
      <c r="L2057" s="9" t="str">
        <f>AgencyPickList!C2057</f>
        <v>J02B</v>
      </c>
      <c r="M2057" s="9" t="str">
        <f>AgencyPickList!D2057</f>
        <v>Reading</v>
      </c>
      <c r="N2057" s="9" t="str">
        <f>AgencyPickList!E2057</f>
        <v>P</v>
      </c>
      <c r="O2057" s="9" t="str">
        <f t="shared" si="32"/>
        <v>P0544 : Francis HouseStreetsceneSouthampton</v>
      </c>
    </row>
    <row r="2058" spans="2:15" x14ac:dyDescent="0.35">
      <c r="B2058" s="10" t="e">
        <v>#N/A</v>
      </c>
      <c r="G2058"/>
      <c r="J2058" s="9" t="str">
        <f>AgencyPickList!A2058</f>
        <v>P1071</v>
      </c>
      <c r="K2058" s="9" t="str">
        <f>AgencyPickList!B2058</f>
        <v>Cranstoun West Berkshire</v>
      </c>
      <c r="L2058" s="9" t="str">
        <f>AgencyPickList!C2058</f>
        <v>J02B</v>
      </c>
      <c r="M2058" s="9" t="str">
        <f>AgencyPickList!D2058</f>
        <v>Reading</v>
      </c>
      <c r="N2058" s="9" t="str">
        <f>AgencyPickList!E2058</f>
        <v>P</v>
      </c>
      <c r="O2058" s="9" t="str">
        <f t="shared" si="32"/>
        <v>P1071 : Cranstoun West Berkshire</v>
      </c>
    </row>
    <row r="2059" spans="2:15" x14ac:dyDescent="0.35">
      <c r="B2059" s="10" t="e">
        <v>#N/A</v>
      </c>
      <c r="G2059"/>
      <c r="J2059" s="9" t="str">
        <f>AgencyPickList!A2059</f>
        <v>P1076</v>
      </c>
      <c r="K2059" s="9" t="str">
        <f>AgencyPickList!B2059</f>
        <v>Oxfordshire Roads to Recovery</v>
      </c>
      <c r="L2059" s="9" t="str">
        <f>AgencyPickList!C2059</f>
        <v>J02B</v>
      </c>
      <c r="M2059" s="9" t="str">
        <f>AgencyPickList!D2059</f>
        <v>Reading</v>
      </c>
      <c r="N2059" s="9" t="str">
        <f>AgencyPickList!E2059</f>
        <v>P</v>
      </c>
      <c r="O2059" s="9" t="str">
        <f t="shared" si="32"/>
        <v>P1076 : Oxfordshire Roads to Recovery</v>
      </c>
    </row>
    <row r="2060" spans="2:15" x14ac:dyDescent="0.35">
      <c r="B2060" s="10" t="e">
        <v>#N/A</v>
      </c>
      <c r="G2060"/>
      <c r="J2060" s="9" t="str">
        <f>AgencyPickList!A2060</f>
        <v>P1081</v>
      </c>
      <c r="K2060" s="9" t="str">
        <f>AgencyPickList!B2060</f>
        <v>Basingstoke - Inclusion Recovery Hampshire</v>
      </c>
      <c r="L2060" s="9" t="str">
        <f>AgencyPickList!C2060</f>
        <v>J02B</v>
      </c>
      <c r="M2060" s="9" t="str">
        <f>AgencyPickList!D2060</f>
        <v>Reading</v>
      </c>
      <c r="N2060" s="9" t="str">
        <f>AgencyPickList!E2060</f>
        <v>P</v>
      </c>
      <c r="O2060" s="9" t="str">
        <f t="shared" si="32"/>
        <v>P1081 : Basingstoke - Inclusion Recovery Hampshire</v>
      </c>
    </row>
    <row r="2061" spans="2:15" x14ac:dyDescent="0.35">
      <c r="B2061" s="10" t="e">
        <v>#N/A</v>
      </c>
      <c r="G2061"/>
      <c r="J2061" s="9" t="str">
        <f>AgencyPickList!A2061</f>
        <v>P1098</v>
      </c>
      <c r="K2061" s="9" t="str">
        <f>AgencyPickList!B2061</f>
        <v>Cranstoun RBWM</v>
      </c>
      <c r="L2061" s="9" t="str">
        <f>AgencyPickList!C2061</f>
        <v>J02B</v>
      </c>
      <c r="M2061" s="9" t="str">
        <f>AgencyPickList!D2061</f>
        <v>Reading</v>
      </c>
      <c r="N2061" s="9" t="str">
        <f>AgencyPickList!E2061</f>
        <v>P</v>
      </c>
      <c r="O2061" s="9" t="str">
        <f t="shared" si="32"/>
        <v>P1098 : Cranstoun RBWM</v>
      </c>
    </row>
    <row r="2062" spans="2:15" x14ac:dyDescent="0.35">
      <c r="B2062" s="10" t="e">
        <v>#N/A</v>
      </c>
      <c r="G2062"/>
      <c r="J2062" s="9" t="str">
        <f>AgencyPickList!A2062</f>
        <v>P1101</v>
      </c>
      <c r="K2062" s="9" t="str">
        <f>AgencyPickList!B2062</f>
        <v>East Kent Community Drug &amp; Alcohol Services</v>
      </c>
      <c r="L2062" s="9" t="str">
        <f>AgencyPickList!C2062</f>
        <v>J02B</v>
      </c>
      <c r="M2062" s="9" t="str">
        <f>AgencyPickList!D2062</f>
        <v>Reading</v>
      </c>
      <c r="N2062" s="9" t="str">
        <f>AgencyPickList!E2062</f>
        <v>P</v>
      </c>
      <c r="O2062" s="9" t="str">
        <f t="shared" si="32"/>
        <v>P1101 : East Kent Community Drug &amp; Alcohol Services</v>
      </c>
    </row>
    <row r="2063" spans="2:15" x14ac:dyDescent="0.35">
      <c r="B2063" s="10" t="e">
        <v>#N/A</v>
      </c>
      <c r="G2063"/>
      <c r="J2063" s="9" t="str">
        <f>AgencyPickList!A2063</f>
        <v>P1112</v>
      </c>
      <c r="K2063" s="9" t="str">
        <f>AgencyPickList!B2063</f>
        <v>CGL Reading</v>
      </c>
      <c r="L2063" s="9" t="str">
        <f>AgencyPickList!C2063</f>
        <v>J02B</v>
      </c>
      <c r="M2063" s="9" t="str">
        <f>AgencyPickList!D2063</f>
        <v>Reading</v>
      </c>
      <c r="N2063" s="9" t="str">
        <f>AgencyPickList!E2063</f>
        <v>P</v>
      </c>
      <c r="O2063" s="9" t="str">
        <f t="shared" si="32"/>
        <v>P1112 : CGL Reading</v>
      </c>
    </row>
    <row r="2064" spans="2:15" x14ac:dyDescent="0.35">
      <c r="B2064" s="10" t="e">
        <v>#N/A</v>
      </c>
      <c r="G2064"/>
      <c r="J2064" s="9" t="str">
        <f>AgencyPickList!A2064</f>
        <v>P1116</v>
      </c>
      <c r="K2064" s="9" t="str">
        <f>AgencyPickList!B2064</f>
        <v>Cranstoun Wokingham Adults</v>
      </c>
      <c r="L2064" s="9" t="str">
        <f>AgencyPickList!C2064</f>
        <v>J02B</v>
      </c>
      <c r="M2064" s="9" t="str">
        <f>AgencyPickList!D2064</f>
        <v>Reading</v>
      </c>
      <c r="N2064" s="9" t="str">
        <f>AgencyPickList!E2064</f>
        <v>P</v>
      </c>
      <c r="O2064" s="9" t="str">
        <f t="shared" si="32"/>
        <v>P1116 : Cranstoun Wokingham Adults</v>
      </c>
    </row>
    <row r="2065" spans="2:15" x14ac:dyDescent="0.35">
      <c r="B2065" s="10" t="e">
        <v>#N/A</v>
      </c>
      <c r="G2065"/>
      <c r="J2065" s="9" t="str">
        <f>AgencyPickList!A2065</f>
        <v>P1118</v>
      </c>
      <c r="K2065" s="9" t="str">
        <f>AgencyPickList!B2065</f>
        <v>Inclusion IPD</v>
      </c>
      <c r="L2065" s="9" t="str">
        <f>AgencyPickList!C2065</f>
        <v>J02B</v>
      </c>
      <c r="M2065" s="9" t="str">
        <f>AgencyPickList!D2065</f>
        <v>Reading</v>
      </c>
      <c r="N2065" s="9" t="str">
        <f>AgencyPickList!E2065</f>
        <v>P</v>
      </c>
      <c r="O2065" s="9" t="str">
        <f t="shared" si="32"/>
        <v>P1118 : Inclusion IPD</v>
      </c>
    </row>
    <row r="2066" spans="2:15" x14ac:dyDescent="0.35">
      <c r="B2066" s="10" t="e">
        <v>#N/A</v>
      </c>
      <c r="G2066"/>
      <c r="J2066" s="9" t="str">
        <f>AgencyPickList!A2066</f>
        <v>P1125</v>
      </c>
      <c r="K2066" s="9" t="str">
        <f>AgencyPickList!B2066</f>
        <v>Addiction Recovery Centre Portsmouth</v>
      </c>
      <c r="L2066" s="9" t="str">
        <f>AgencyPickList!C2066</f>
        <v>J02B</v>
      </c>
      <c r="M2066" s="9" t="str">
        <f>AgencyPickList!D2066</f>
        <v>Reading</v>
      </c>
      <c r="N2066" s="9" t="str">
        <f>AgencyPickList!E2066</f>
        <v>P</v>
      </c>
      <c r="O2066" s="9" t="str">
        <f t="shared" si="32"/>
        <v>P1125 : Addiction Recovery Centre Portsmouth</v>
      </c>
    </row>
    <row r="2067" spans="2:15" x14ac:dyDescent="0.35">
      <c r="B2067" s="10" t="e">
        <v>#N/A</v>
      </c>
      <c r="G2067"/>
      <c r="J2067" s="9" t="str">
        <f>AgencyPickList!A2067</f>
        <v>P1126</v>
      </c>
      <c r="K2067" s="9" t="str">
        <f>AgencyPickList!B2067</f>
        <v>Phoenix Futures Ophelia House</v>
      </c>
      <c r="L2067" s="9" t="str">
        <f>AgencyPickList!C2067</f>
        <v>J02B</v>
      </c>
      <c r="M2067" s="9" t="str">
        <f>AgencyPickList!D2067</f>
        <v>Reading</v>
      </c>
      <c r="N2067" s="9" t="str">
        <f>AgencyPickList!E2067</f>
        <v>P</v>
      </c>
      <c r="O2067" s="9" t="str">
        <f t="shared" si="32"/>
        <v>P1126 : Phoenix Futures Ophelia House</v>
      </c>
    </row>
    <row r="2068" spans="2:15" x14ac:dyDescent="0.35">
      <c r="B2068" s="10" t="e">
        <v>#N/A</v>
      </c>
      <c r="G2068"/>
      <c r="J2068" s="9" t="str">
        <f>AgencyPickList!A2068</f>
        <v>R0487</v>
      </c>
      <c r="K2068" s="9" t="str">
        <f>AgencyPickList!B2068</f>
        <v>CGL Birmingham ROR - Park House</v>
      </c>
      <c r="L2068" s="9" t="str">
        <f>AgencyPickList!C2068</f>
        <v>J02B</v>
      </c>
      <c r="M2068" s="9" t="str">
        <f>AgencyPickList!D2068</f>
        <v>Reading</v>
      </c>
      <c r="N2068" s="9" t="str">
        <f>AgencyPickList!E2068</f>
        <v>R</v>
      </c>
      <c r="O2068" s="9" t="str">
        <f t="shared" si="32"/>
        <v>R0487 : CGL Birmingham ROR - Park House</v>
      </c>
    </row>
    <row r="2069" spans="2:15" x14ac:dyDescent="0.35">
      <c r="B2069" s="10" t="e">
        <v>#N/A</v>
      </c>
      <c r="G2069"/>
      <c r="J2069" s="9" t="str">
        <f>AgencyPickList!A2069</f>
        <v>SB317</v>
      </c>
      <c r="K2069" s="9" t="str">
        <f>AgencyPickList!B2069</f>
        <v>StreetScene Bournemouth</v>
      </c>
      <c r="L2069" s="9" t="str">
        <f>AgencyPickList!C2069</f>
        <v>J02B</v>
      </c>
      <c r="M2069" s="9" t="str">
        <f>AgencyPickList!D2069</f>
        <v>Reading</v>
      </c>
      <c r="N2069" s="9" t="str">
        <f>AgencyPickList!E2069</f>
        <v>S</v>
      </c>
      <c r="O2069" s="9" t="str">
        <f t="shared" si="32"/>
        <v>SB317 : StreetScene Bournemouth</v>
      </c>
    </row>
    <row r="2070" spans="2:15" x14ac:dyDescent="0.35">
      <c r="B2070" s="10" t="e">
        <v>#N/A</v>
      </c>
      <c r="G2070"/>
      <c r="J2070" s="9" t="str">
        <f>AgencyPickList!A2070</f>
        <v>SD303</v>
      </c>
      <c r="K2070" s="9" t="str">
        <f>AgencyPickList!B2070</f>
        <v>BOSENCE FARM COMMUNITY LTD</v>
      </c>
      <c r="L2070" s="9" t="str">
        <f>AgencyPickList!C2070</f>
        <v>J02B</v>
      </c>
      <c r="M2070" s="9" t="str">
        <f>AgencyPickList!D2070</f>
        <v>Reading</v>
      </c>
      <c r="N2070" s="9" t="str">
        <f>AgencyPickList!E2070</f>
        <v>S</v>
      </c>
      <c r="O2070" s="9" t="str">
        <f t="shared" si="32"/>
        <v>SD303 : BOSENCE FARM COMMUNITY LTD</v>
      </c>
    </row>
    <row r="2071" spans="2:15" x14ac:dyDescent="0.35">
      <c r="B2071" s="10" t="e">
        <v>#N/A</v>
      </c>
      <c r="G2071"/>
      <c r="J2071" s="9" t="str">
        <f>AgencyPickList!A2071</f>
        <v>SJ302</v>
      </c>
      <c r="K2071" s="9" t="str">
        <f>AgencyPickList!B2071</f>
        <v>BROADWAY LODGE</v>
      </c>
      <c r="L2071" s="9" t="str">
        <f>AgencyPickList!C2071</f>
        <v>J02B</v>
      </c>
      <c r="M2071" s="9" t="str">
        <f>AgencyPickList!D2071</f>
        <v>Reading</v>
      </c>
      <c r="N2071" s="9" t="str">
        <f>AgencyPickList!E2071</f>
        <v>S</v>
      </c>
      <c r="O2071" s="9" t="str">
        <f t="shared" si="32"/>
        <v>SJ302 : BROADWAY LODGE</v>
      </c>
    </row>
    <row r="2072" spans="2:15" x14ac:dyDescent="0.35">
      <c r="B2072" s="10" t="e">
        <v>#N/A</v>
      </c>
      <c r="G2072"/>
      <c r="J2072" s="9" t="str">
        <f>AgencyPickList!A2072</f>
        <v>SJ308</v>
      </c>
      <c r="K2072" s="9" t="str">
        <f>AgencyPickList!B2072</f>
        <v>Sefton Park</v>
      </c>
      <c r="L2072" s="9" t="str">
        <f>AgencyPickList!C2072</f>
        <v>J02B</v>
      </c>
      <c r="M2072" s="9" t="str">
        <f>AgencyPickList!D2072</f>
        <v>Reading</v>
      </c>
      <c r="N2072" s="9" t="str">
        <f>AgencyPickList!E2072</f>
        <v>S</v>
      </c>
      <c r="O2072" s="9" t="str">
        <f t="shared" si="32"/>
        <v>SJ308 : Sefton Park</v>
      </c>
    </row>
    <row r="2073" spans="2:15" x14ac:dyDescent="0.35">
      <c r="B2073" s="10" t="e">
        <v>#N/A</v>
      </c>
      <c r="G2073"/>
      <c r="J2073" s="9" t="str">
        <f>AgencyPickList!A2073</f>
        <v>U0515</v>
      </c>
      <c r="K2073" s="9" t="str">
        <f>AgencyPickList!B2073</f>
        <v>Phoenix Futures Sheffield Family Service</v>
      </c>
      <c r="L2073" s="9" t="str">
        <f>AgencyPickList!C2073</f>
        <v>J02B</v>
      </c>
      <c r="M2073" s="9" t="str">
        <f>AgencyPickList!D2073</f>
        <v>Reading</v>
      </c>
      <c r="N2073" s="9" t="str">
        <f>AgencyPickList!E2073</f>
        <v>U</v>
      </c>
      <c r="O2073" s="9" t="str">
        <f t="shared" si="32"/>
        <v>U0515 : Phoenix Futures Sheffield Family Service</v>
      </c>
    </row>
    <row r="2074" spans="2:15" x14ac:dyDescent="0.35">
      <c r="B2074" s="10" t="e">
        <v>#N/A</v>
      </c>
      <c r="G2074"/>
      <c r="J2074" s="9" t="str">
        <f>AgencyPickList!A2074</f>
        <v>L0992</v>
      </c>
      <c r="K2074" s="9" t="str">
        <f>AgencyPickList!B2074</f>
        <v>Via - Redbridge YOS</v>
      </c>
      <c r="L2074" s="9" t="str">
        <f>AgencyPickList!C2074</f>
        <v>H10B</v>
      </c>
      <c r="M2074" s="9" t="str">
        <f>AgencyPickList!D2074</f>
        <v>Redbridge</v>
      </c>
      <c r="N2074" s="9" t="str">
        <f>AgencyPickList!E2074</f>
        <v>L</v>
      </c>
      <c r="O2074" s="9" t="str">
        <f t="shared" si="32"/>
        <v>L0992 : Via - Redbridge YOS</v>
      </c>
    </row>
    <row r="2075" spans="2:15" x14ac:dyDescent="0.35">
      <c r="B2075" s="10" t="e">
        <v>#N/A</v>
      </c>
      <c r="G2075"/>
      <c r="J2075" s="9" t="str">
        <f>AgencyPickList!A2075</f>
        <v>L1254</v>
      </c>
      <c r="K2075" s="9" t="str">
        <f>AgencyPickList!B2075</f>
        <v>CGL Newham RISE</v>
      </c>
      <c r="L2075" s="9" t="str">
        <f>AgencyPickList!C2075</f>
        <v>H10B</v>
      </c>
      <c r="M2075" s="9" t="str">
        <f>AgencyPickList!D2075</f>
        <v>Redbridge</v>
      </c>
      <c r="N2075" s="9" t="str">
        <f>AgencyPickList!E2075</f>
        <v>L</v>
      </c>
      <c r="O2075" s="9" t="str">
        <f t="shared" si="32"/>
        <v>L1254 : CGL Newham RISE</v>
      </c>
    </row>
    <row r="2076" spans="2:15" x14ac:dyDescent="0.35">
      <c r="B2076" s="10" t="e">
        <v>#N/A</v>
      </c>
      <c r="G2076"/>
      <c r="J2076" s="9" t="str">
        <f>AgencyPickList!A2076</f>
        <v>L1265</v>
      </c>
      <c r="K2076" s="9" t="str">
        <f>AgencyPickList!B2076</f>
        <v>CGL Waltham Forest</v>
      </c>
      <c r="L2076" s="9" t="str">
        <f>AgencyPickList!C2076</f>
        <v>H10B</v>
      </c>
      <c r="M2076" s="9" t="str">
        <f>AgencyPickList!D2076</f>
        <v>Redbridge</v>
      </c>
      <c r="N2076" s="9" t="str">
        <f>AgencyPickList!E2076</f>
        <v>L</v>
      </c>
      <c r="O2076" s="9" t="str">
        <f t="shared" si="32"/>
        <v>L1265 : CGL Waltham Forest</v>
      </c>
    </row>
    <row r="2077" spans="2:15" x14ac:dyDescent="0.35">
      <c r="B2077" s="10" t="e">
        <v>#N/A</v>
      </c>
      <c r="G2077"/>
      <c r="J2077" s="9" t="str">
        <f>AgencyPickList!A2077</f>
        <v>L1279</v>
      </c>
      <c r="K2077" s="9" t="str">
        <f>AgencyPickList!B2077</f>
        <v>Drug and Alcohol Wellbeing Service (DAWS)</v>
      </c>
      <c r="L2077" s="9" t="str">
        <f>AgencyPickList!C2077</f>
        <v>H10B</v>
      </c>
      <c r="M2077" s="9" t="str">
        <f>AgencyPickList!D2077</f>
        <v>Redbridge</v>
      </c>
      <c r="N2077" s="9" t="str">
        <f>AgencyPickList!E2077</f>
        <v>L</v>
      </c>
      <c r="O2077" s="9" t="str">
        <f t="shared" si="32"/>
        <v>L1279 : Drug and Alcohol Wellbeing Service (DAWS)</v>
      </c>
    </row>
    <row r="2078" spans="2:15" x14ac:dyDescent="0.35">
      <c r="B2078" s="10" t="e">
        <v>#N/A</v>
      </c>
      <c r="G2078"/>
      <c r="J2078" s="9" t="str">
        <f>AgencyPickList!A2078</f>
        <v>L1289</v>
      </c>
      <c r="K2078" s="9" t="str">
        <f>AgencyPickList!B2078</f>
        <v>Via - R3 - Redbridge</v>
      </c>
      <c r="L2078" s="9" t="str">
        <f>AgencyPickList!C2078</f>
        <v>H10B</v>
      </c>
      <c r="M2078" s="9" t="str">
        <f>AgencyPickList!D2078</f>
        <v>Redbridge</v>
      </c>
      <c r="N2078" s="9" t="str">
        <f>AgencyPickList!E2078</f>
        <v>L</v>
      </c>
      <c r="O2078" s="9" t="str">
        <f t="shared" si="32"/>
        <v>L1289 : Via - R3 - Redbridge</v>
      </c>
    </row>
    <row r="2079" spans="2:15" x14ac:dyDescent="0.35">
      <c r="B2079" s="10" t="e">
        <v>#N/A</v>
      </c>
      <c r="G2079"/>
      <c r="J2079" s="9" t="str">
        <f>AgencyPickList!A2079</f>
        <v>L1303</v>
      </c>
      <c r="K2079" s="9" t="str">
        <f>AgencyPickList!B2079</f>
        <v>City and Hackney Recovery Service</v>
      </c>
      <c r="L2079" s="9" t="str">
        <f>AgencyPickList!C2079</f>
        <v>H10B</v>
      </c>
      <c r="M2079" s="9" t="str">
        <f>AgencyPickList!D2079</f>
        <v>Redbridge</v>
      </c>
      <c r="N2079" s="9" t="str">
        <f>AgencyPickList!E2079</f>
        <v>L</v>
      </c>
      <c r="O2079" s="9" t="str">
        <f t="shared" si="32"/>
        <v>L1303 : City and Hackney Recovery Service</v>
      </c>
    </row>
    <row r="2080" spans="2:15" x14ac:dyDescent="0.35">
      <c r="B2080" s="10" t="e">
        <v>#N/A</v>
      </c>
      <c r="G2080"/>
      <c r="J2080" s="9" t="str">
        <f>AgencyPickList!A2080</f>
        <v>L1304</v>
      </c>
      <c r="K2080" s="9" t="str">
        <f>AgencyPickList!B2080</f>
        <v>CGL Havering Adults</v>
      </c>
      <c r="L2080" s="9" t="str">
        <f>AgencyPickList!C2080</f>
        <v>H10B</v>
      </c>
      <c r="M2080" s="9" t="str">
        <f>AgencyPickList!D2080</f>
        <v>Redbridge</v>
      </c>
      <c r="N2080" s="9" t="str">
        <f>AgencyPickList!E2080</f>
        <v>L</v>
      </c>
      <c r="O2080" s="9" t="str">
        <f t="shared" si="32"/>
        <v>L1304 : CGL Havering Adults</v>
      </c>
    </row>
    <row r="2081" spans="2:15" x14ac:dyDescent="0.35">
      <c r="B2081" s="10" t="e">
        <v>#N/A</v>
      </c>
      <c r="G2081"/>
      <c r="J2081" s="9" t="str">
        <f>AgencyPickList!A2081</f>
        <v>L1308</v>
      </c>
      <c r="K2081" s="9" t="str">
        <f>AgencyPickList!B2081</f>
        <v>Guy's and St Thomas' NHS Foundation Trust Inpatient Detox Unit</v>
      </c>
      <c r="L2081" s="9" t="str">
        <f>AgencyPickList!C2081</f>
        <v>H10B</v>
      </c>
      <c r="M2081" s="9" t="str">
        <f>AgencyPickList!D2081</f>
        <v>Redbridge</v>
      </c>
      <c r="N2081" s="9" t="str">
        <f>AgencyPickList!E2081</f>
        <v>L</v>
      </c>
      <c r="O2081" s="9" t="str">
        <f t="shared" si="32"/>
        <v>L1308 : Guy's and St Thomas' NHS Foundation Trust Inpatient Detox Unit</v>
      </c>
    </row>
    <row r="2082" spans="2:15" x14ac:dyDescent="0.35">
      <c r="B2082" s="10" t="e">
        <v>#N/A</v>
      </c>
      <c r="G2082"/>
      <c r="J2082" s="9" t="str">
        <f>AgencyPickList!A2082</f>
        <v>Q1419</v>
      </c>
      <c r="K2082" s="9" t="str">
        <f>AgencyPickList!B2082</f>
        <v>Essex STARS (West)</v>
      </c>
      <c r="L2082" s="9" t="str">
        <f>AgencyPickList!C2082</f>
        <v>H10B</v>
      </c>
      <c r="M2082" s="9" t="str">
        <f>AgencyPickList!D2082</f>
        <v>Redbridge</v>
      </c>
      <c r="N2082" s="9" t="str">
        <f>AgencyPickList!E2082</f>
        <v>Q</v>
      </c>
      <c r="O2082" s="9" t="str">
        <f t="shared" si="32"/>
        <v>Q1419 : Essex STARS (West)</v>
      </c>
    </row>
    <row r="2083" spans="2:15" x14ac:dyDescent="0.35">
      <c r="B2083" s="10" t="e">
        <v>#N/A</v>
      </c>
      <c r="G2083"/>
      <c r="J2083" s="9" t="str">
        <f>AgencyPickList!A2083</f>
        <v>Q1647</v>
      </c>
      <c r="K2083" s="9" t="str">
        <f>AgencyPickList!B2083</f>
        <v>Via - Passmores House</v>
      </c>
      <c r="L2083" s="9" t="str">
        <f>AgencyPickList!C2083</f>
        <v>H10B</v>
      </c>
      <c r="M2083" s="9" t="str">
        <f>AgencyPickList!D2083</f>
        <v>Redbridge</v>
      </c>
      <c r="N2083" s="9" t="str">
        <f>AgencyPickList!E2083</f>
        <v>Q</v>
      </c>
      <c r="O2083" s="9" t="str">
        <f t="shared" si="32"/>
        <v>Q1647 : Via - Passmores House</v>
      </c>
    </row>
    <row r="2084" spans="2:15" x14ac:dyDescent="0.35">
      <c r="B2084" s="10" t="e">
        <v>#N/A</v>
      </c>
      <c r="G2084"/>
      <c r="J2084" s="9" t="str">
        <f>AgencyPickList!A2084</f>
        <v>Q1660</v>
      </c>
      <c r="K2084" s="9" t="str">
        <f>AgencyPickList!B2084</f>
        <v>Open Road Harlow</v>
      </c>
      <c r="L2084" s="9" t="str">
        <f>AgencyPickList!C2084</f>
        <v>H10B</v>
      </c>
      <c r="M2084" s="9" t="str">
        <f>AgencyPickList!D2084</f>
        <v>Redbridge</v>
      </c>
      <c r="N2084" s="9" t="str">
        <f>AgencyPickList!E2084</f>
        <v>Q</v>
      </c>
      <c r="O2084" s="9" t="str">
        <f t="shared" si="32"/>
        <v>Q1660 : Open Road Harlow</v>
      </c>
    </row>
    <row r="2085" spans="2:15" x14ac:dyDescent="0.35">
      <c r="B2085" s="10" t="e">
        <v>#N/A</v>
      </c>
      <c r="G2085"/>
      <c r="J2085" s="9" t="str">
        <f>AgencyPickList!A2085</f>
        <v>Q1752</v>
      </c>
      <c r="K2085" s="9" t="str">
        <f>AgencyPickList!B2085</f>
        <v>Community Recovery Essex: Psychosocial Intervention Service (SIS)</v>
      </c>
      <c r="L2085" s="9" t="str">
        <f>AgencyPickList!C2085</f>
        <v>H10B</v>
      </c>
      <c r="M2085" s="9" t="str">
        <f>AgencyPickList!D2085</f>
        <v>Redbridge</v>
      </c>
      <c r="N2085" s="9" t="str">
        <f>AgencyPickList!E2085</f>
        <v>Q</v>
      </c>
      <c r="O2085" s="9" t="str">
        <f t="shared" si="32"/>
        <v>Q1752 : Community Recovery Essex: Psychosocial Intervention Service (SIS)</v>
      </c>
    </row>
    <row r="2086" spans="2:15" x14ac:dyDescent="0.35">
      <c r="B2086" s="10" t="e">
        <v>#N/A</v>
      </c>
      <c r="G2086"/>
      <c r="J2086" s="9" t="str">
        <f>AgencyPickList!A2086</f>
        <v>Q1763</v>
      </c>
      <c r="K2086" s="9" t="str">
        <f>AgencyPickList!B2086</f>
        <v>Oxygen Inpatient Detox</v>
      </c>
      <c r="L2086" s="9" t="str">
        <f>AgencyPickList!C2086</f>
        <v>H10B</v>
      </c>
      <c r="M2086" s="9" t="str">
        <f>AgencyPickList!D2086</f>
        <v>Redbridge</v>
      </c>
      <c r="N2086" s="9" t="str">
        <f>AgencyPickList!E2086</f>
        <v>Q</v>
      </c>
      <c r="O2086" s="9" t="str">
        <f t="shared" si="32"/>
        <v>Q1763 : Oxygen Inpatient Detox</v>
      </c>
    </row>
    <row r="2087" spans="2:15" x14ac:dyDescent="0.35">
      <c r="B2087" s="10" t="e">
        <v>#N/A</v>
      </c>
      <c r="G2087"/>
      <c r="J2087" s="9" t="str">
        <f>AgencyPickList!A2087</f>
        <v>R0468</v>
      </c>
      <c r="K2087" s="9" t="str">
        <f>AgencyPickList!B2087</f>
        <v>Recovery Wolverhampton (Adult)</v>
      </c>
      <c r="L2087" s="9" t="str">
        <f>AgencyPickList!C2087</f>
        <v>H10B</v>
      </c>
      <c r="M2087" s="9" t="str">
        <f>AgencyPickList!D2087</f>
        <v>Redbridge</v>
      </c>
      <c r="N2087" s="9" t="str">
        <f>AgencyPickList!E2087</f>
        <v>R</v>
      </c>
      <c r="O2087" s="9" t="str">
        <f t="shared" si="32"/>
        <v>R0468 : Recovery Wolverhampton (Adult)</v>
      </c>
    </row>
    <row r="2088" spans="2:15" x14ac:dyDescent="0.35">
      <c r="B2088" s="10" t="e">
        <v>#N/A</v>
      </c>
      <c r="G2088"/>
      <c r="J2088" s="9" t="str">
        <f>AgencyPickList!A2088</f>
        <v>SG309</v>
      </c>
      <c r="K2088" s="9" t="str">
        <f>AgencyPickList!B2088</f>
        <v>THE NELSON TRUST</v>
      </c>
      <c r="L2088" s="9" t="str">
        <f>AgencyPickList!C2088</f>
        <v>H10B</v>
      </c>
      <c r="M2088" s="9" t="str">
        <f>AgencyPickList!D2088</f>
        <v>Redbridge</v>
      </c>
      <c r="N2088" s="9" t="str">
        <f>AgencyPickList!E2088</f>
        <v>S</v>
      </c>
      <c r="O2088" s="9" t="str">
        <f t="shared" si="32"/>
        <v>SG309 : THE NELSON TRUST</v>
      </c>
    </row>
    <row r="2089" spans="2:15" x14ac:dyDescent="0.35">
      <c r="B2089" s="10" t="e">
        <v>#N/A</v>
      </c>
      <c r="G2089"/>
      <c r="J2089" s="9" t="str">
        <f>AgencyPickList!A2089</f>
        <v>SJ207</v>
      </c>
      <c r="K2089" s="9" t="str">
        <f>AgencyPickList!B2089</f>
        <v>Western Counselling</v>
      </c>
      <c r="L2089" s="9" t="str">
        <f>AgencyPickList!C2089</f>
        <v>H10B</v>
      </c>
      <c r="M2089" s="9" t="str">
        <f>AgencyPickList!D2089</f>
        <v>Redbridge</v>
      </c>
      <c r="N2089" s="9" t="str">
        <f>AgencyPickList!E2089</f>
        <v>S</v>
      </c>
      <c r="O2089" s="9" t="str">
        <f t="shared" si="32"/>
        <v>SJ207 : Western Counselling</v>
      </c>
    </row>
    <row r="2090" spans="2:15" x14ac:dyDescent="0.35">
      <c r="B2090" s="10" t="e">
        <v>#N/A</v>
      </c>
      <c r="G2090"/>
      <c r="J2090" s="9" t="str">
        <f>AgencyPickList!A2090</f>
        <v>SL205</v>
      </c>
      <c r="K2090" s="9" t="str">
        <f>AgencyPickList!B2090</f>
        <v>PostScript360</v>
      </c>
      <c r="L2090" s="9" t="str">
        <f>AgencyPickList!C2090</f>
        <v>H10B</v>
      </c>
      <c r="M2090" s="9" t="str">
        <f>AgencyPickList!D2090</f>
        <v>Redbridge</v>
      </c>
      <c r="N2090" s="9" t="str">
        <f>AgencyPickList!E2090</f>
        <v>S</v>
      </c>
      <c r="O2090" s="9" t="str">
        <f t="shared" si="32"/>
        <v>SL205 : PostScript360</v>
      </c>
    </row>
    <row r="2091" spans="2:15" x14ac:dyDescent="0.35">
      <c r="B2091" s="10" t="e">
        <v>#N/A</v>
      </c>
      <c r="G2091"/>
      <c r="J2091" s="9" t="str">
        <f>AgencyPickList!A2091</f>
        <v>T1214</v>
      </c>
      <c r="K2091" s="9" t="str">
        <f>AgencyPickList!B2091</f>
        <v>The Level</v>
      </c>
      <c r="L2091" s="9" t="str">
        <f>AgencyPickList!C2091</f>
        <v>H10B</v>
      </c>
      <c r="M2091" s="9" t="str">
        <f>AgencyPickList!D2091</f>
        <v>Redbridge</v>
      </c>
      <c r="N2091" s="9" t="str">
        <f>AgencyPickList!E2091</f>
        <v>T</v>
      </c>
      <c r="O2091" s="9" t="str">
        <f t="shared" si="32"/>
        <v>T1214 : The Level</v>
      </c>
    </row>
    <row r="2092" spans="2:15" x14ac:dyDescent="0.35">
      <c r="B2092" s="10" t="e">
        <v>#N/A</v>
      </c>
      <c r="G2092"/>
      <c r="J2092" s="9" t="str">
        <f>AgencyPickList!A2092</f>
        <v>U0515</v>
      </c>
      <c r="K2092" s="9" t="str">
        <f>AgencyPickList!B2092</f>
        <v>Phoenix Futures Sheffield Family Service</v>
      </c>
      <c r="L2092" s="9" t="str">
        <f>AgencyPickList!C2092</f>
        <v>H10B</v>
      </c>
      <c r="M2092" s="9" t="str">
        <f>AgencyPickList!D2092</f>
        <v>Redbridge</v>
      </c>
      <c r="N2092" s="9" t="str">
        <f>AgencyPickList!E2092</f>
        <v>U</v>
      </c>
      <c r="O2092" s="9" t="str">
        <f t="shared" si="32"/>
        <v>U0515 : Phoenix Futures Sheffield Family Service</v>
      </c>
    </row>
    <row r="2093" spans="2:15" x14ac:dyDescent="0.35">
      <c r="B2093" s="10" t="e">
        <v>#N/A</v>
      </c>
      <c r="G2093"/>
      <c r="J2093" s="9" t="str">
        <f>AgencyPickList!A2093</f>
        <v>N1010</v>
      </c>
      <c r="K2093" s="9" t="str">
        <f>AgencyPickList!B2093</f>
        <v>County Durham Drug and Alcohol Adult Recovery Service</v>
      </c>
      <c r="L2093" s="9" t="str">
        <f>AgencyPickList!C2093</f>
        <v>A04B</v>
      </c>
      <c r="M2093" s="9" t="str">
        <f>AgencyPickList!D2093</f>
        <v>Redcar and Cleveland</v>
      </c>
      <c r="N2093" s="9" t="str">
        <f>AgencyPickList!E2093</f>
        <v>N</v>
      </c>
      <c r="O2093" s="9" t="str">
        <f t="shared" si="32"/>
        <v>N1010 : County Durham Drug and Alcohol Adult Recovery Service</v>
      </c>
    </row>
    <row r="2094" spans="2:15" x14ac:dyDescent="0.35">
      <c r="B2094" s="10" t="e">
        <v>#N/A</v>
      </c>
      <c r="G2094"/>
      <c r="J2094" s="9" t="str">
        <f>AgencyPickList!A2094</f>
        <v>N1012</v>
      </c>
      <c r="K2094" s="9" t="str">
        <f>AgencyPickList!B2094</f>
        <v>We Are With You - Redcar and Cleveland Adult</v>
      </c>
      <c r="L2094" s="9" t="str">
        <f>AgencyPickList!C2094</f>
        <v>A04B</v>
      </c>
      <c r="M2094" s="9" t="str">
        <f>AgencyPickList!D2094</f>
        <v>Redcar and Cleveland</v>
      </c>
      <c r="N2094" s="9" t="str">
        <f>AgencyPickList!E2094</f>
        <v>N</v>
      </c>
      <c r="O2094" s="9" t="str">
        <f t="shared" si="32"/>
        <v>N1012 : We Are With You - Redcar and Cleveland Adult</v>
      </c>
    </row>
    <row r="2095" spans="2:15" x14ac:dyDescent="0.35">
      <c r="B2095" s="10" t="e">
        <v>#N/A</v>
      </c>
      <c r="G2095"/>
      <c r="J2095" s="9" t="str">
        <f>AgencyPickList!A2095</f>
        <v>N1013</v>
      </c>
      <c r="K2095" s="9" t="str">
        <f>AgencyPickList!B2095</f>
        <v>We Are With You - Redcar and Cleveland YP</v>
      </c>
      <c r="L2095" s="9" t="str">
        <f>AgencyPickList!C2095</f>
        <v>A04B</v>
      </c>
      <c r="M2095" s="9" t="str">
        <f>AgencyPickList!D2095</f>
        <v>Redcar and Cleveland</v>
      </c>
      <c r="N2095" s="9" t="str">
        <f>AgencyPickList!E2095</f>
        <v>N</v>
      </c>
      <c r="O2095" s="9" t="str">
        <f t="shared" si="32"/>
        <v>N1013 : We Are With You - Redcar and Cleveland YP</v>
      </c>
    </row>
    <row r="2096" spans="2:15" x14ac:dyDescent="0.35">
      <c r="B2096" s="10" t="e">
        <v>#N/A</v>
      </c>
      <c r="G2096"/>
      <c r="J2096" s="9" t="str">
        <f>AgencyPickList!A2096</f>
        <v>N1024</v>
      </c>
      <c r="K2096" s="9" t="str">
        <f>AgencyPickList!B2096</f>
        <v>Hartlepool Adult Substance Misuse Service</v>
      </c>
      <c r="L2096" s="9" t="str">
        <f>AgencyPickList!C2096</f>
        <v>A04B</v>
      </c>
      <c r="M2096" s="9" t="str">
        <f>AgencyPickList!D2096</f>
        <v>Redcar and Cleveland</v>
      </c>
      <c r="N2096" s="9" t="str">
        <f>AgencyPickList!E2096</f>
        <v>N</v>
      </c>
      <c r="O2096" s="9" t="str">
        <f t="shared" si="32"/>
        <v>N1024 : Hartlepool Adult Substance Misuse Service</v>
      </c>
    </row>
    <row r="2097" spans="2:15" x14ac:dyDescent="0.35">
      <c r="B2097" s="10" t="e">
        <v>#N/A</v>
      </c>
      <c r="G2097"/>
      <c r="J2097" s="9" t="str">
        <f>AgencyPickList!A2097</f>
        <v>N1032</v>
      </c>
      <c r="K2097" s="9" t="str">
        <f>AgencyPickList!B2097</f>
        <v>START Hartlepool Adult</v>
      </c>
      <c r="L2097" s="9" t="str">
        <f>AgencyPickList!C2097</f>
        <v>A04B</v>
      </c>
      <c r="M2097" s="9" t="str">
        <f>AgencyPickList!D2097</f>
        <v>Redcar and Cleveland</v>
      </c>
      <c r="N2097" s="9" t="str">
        <f>AgencyPickList!E2097</f>
        <v>N</v>
      </c>
      <c r="O2097" s="9" t="str">
        <f t="shared" si="32"/>
        <v>N1032 : START Hartlepool Adult</v>
      </c>
    </row>
    <row r="2098" spans="2:15" x14ac:dyDescent="0.35">
      <c r="B2098" s="10" t="e">
        <v>#N/A</v>
      </c>
      <c r="G2098"/>
      <c r="J2098" s="9" t="str">
        <f>AgencyPickList!A2098</f>
        <v>U0484</v>
      </c>
      <c r="K2098" s="9" t="str">
        <f>AgencyPickList!B2098</f>
        <v>North Yorkshire Horizons Drug and Alcohol Service (Humankind)</v>
      </c>
      <c r="L2098" s="9" t="str">
        <f>AgencyPickList!C2098</f>
        <v>A04B</v>
      </c>
      <c r="M2098" s="9" t="str">
        <f>AgencyPickList!D2098</f>
        <v>Redcar and Cleveland</v>
      </c>
      <c r="N2098" s="9" t="str">
        <f>AgencyPickList!E2098</f>
        <v>U</v>
      </c>
      <c r="O2098" s="9" t="str">
        <f t="shared" si="32"/>
        <v>U0484 : North Yorkshire Horizons Drug and Alcohol Service (Humankind)</v>
      </c>
    </row>
    <row r="2099" spans="2:15" x14ac:dyDescent="0.35">
      <c r="B2099" s="10" t="e">
        <v>#N/A</v>
      </c>
      <c r="G2099"/>
      <c r="J2099" s="9" t="str">
        <f>AgencyPickList!A2099</f>
        <v>U0489</v>
      </c>
      <c r="K2099" s="9" t="str">
        <f>AgencyPickList!B2099</f>
        <v>Forward Leeds Adult (Humankind)</v>
      </c>
      <c r="L2099" s="9" t="str">
        <f>AgencyPickList!C2099</f>
        <v>A04B</v>
      </c>
      <c r="M2099" s="9" t="str">
        <f>AgencyPickList!D2099</f>
        <v>Redcar and Cleveland</v>
      </c>
      <c r="N2099" s="9" t="str">
        <f>AgencyPickList!E2099</f>
        <v>U</v>
      </c>
      <c r="O2099" s="9" t="str">
        <f t="shared" si="32"/>
        <v>U0489 : Forward Leeds Adult (Humankind)</v>
      </c>
    </row>
    <row r="2100" spans="2:15" x14ac:dyDescent="0.35">
      <c r="B2100" s="10" t="e">
        <v>#N/A</v>
      </c>
      <c r="G2100"/>
      <c r="J2100" s="9" t="str">
        <f>AgencyPickList!A2100</f>
        <v>U0494</v>
      </c>
      <c r="K2100" s="9" t="str">
        <f>AgencyPickList!B2100</f>
        <v>East Riding Partnership Treatment Service - Adults</v>
      </c>
      <c r="L2100" s="9" t="str">
        <f>AgencyPickList!C2100</f>
        <v>A04B</v>
      </c>
      <c r="M2100" s="9" t="str">
        <f>AgencyPickList!D2100</f>
        <v>Redcar and Cleveland</v>
      </c>
      <c r="N2100" s="9" t="str">
        <f>AgencyPickList!E2100</f>
        <v>U</v>
      </c>
      <c r="O2100" s="9" t="str">
        <f t="shared" si="32"/>
        <v>U0494 : East Riding Partnership Treatment Service - Adults</v>
      </c>
    </row>
    <row r="2101" spans="2:15" x14ac:dyDescent="0.35">
      <c r="B2101" s="10" t="e">
        <v>#N/A</v>
      </c>
      <c r="G2101"/>
      <c r="J2101" s="9" t="str">
        <f>AgencyPickList!A2101</f>
        <v>U0654</v>
      </c>
      <c r="K2101" s="9" t="str">
        <f>AgencyPickList!B2101</f>
        <v>New Vision Bradford Adult (Humankind)</v>
      </c>
      <c r="L2101" s="9" t="str">
        <f>AgencyPickList!C2101</f>
        <v>A04B</v>
      </c>
      <c r="M2101" s="9" t="str">
        <f>AgencyPickList!D2101</f>
        <v>Redcar and Cleveland</v>
      </c>
      <c r="N2101" s="9" t="str">
        <f>AgencyPickList!E2101</f>
        <v>U</v>
      </c>
      <c r="O2101" s="9" t="str">
        <f t="shared" si="32"/>
        <v>U0654 : New Vision Bradford Adult (Humankind)</v>
      </c>
    </row>
    <row r="2102" spans="2:15" x14ac:dyDescent="0.35">
      <c r="B2102" s="10" t="e">
        <v>#N/A</v>
      </c>
      <c r="G2102"/>
      <c r="J2102" s="9" t="str">
        <f>AgencyPickList!A2102</f>
        <v>L0899</v>
      </c>
      <c r="K2102" s="9" t="str">
        <f>AgencyPickList!B2102</f>
        <v>Young Peoples Drug &amp; Alcohol Support</v>
      </c>
      <c r="L2102" s="9" t="str">
        <f>AgencyPickList!C2102</f>
        <v>H26B</v>
      </c>
      <c r="M2102" s="9" t="str">
        <f>AgencyPickList!D2102</f>
        <v>Richmond upon Thames</v>
      </c>
      <c r="N2102" s="9" t="str">
        <f>AgencyPickList!E2102</f>
        <v>L</v>
      </c>
      <c r="O2102" s="9" t="str">
        <f t="shared" si="32"/>
        <v>L0899 : Young Peoples Drug &amp; Alcohol Support</v>
      </c>
    </row>
    <row r="2103" spans="2:15" x14ac:dyDescent="0.35">
      <c r="B2103" s="10" t="e">
        <v>#N/A</v>
      </c>
      <c r="G2103"/>
      <c r="J2103" s="9" t="str">
        <f>AgencyPickList!A2103</f>
        <v>L1262</v>
      </c>
      <c r="K2103" s="9" t="str">
        <f>AgencyPickList!B2103</f>
        <v>SLAM ADD Wandsworth Opioid</v>
      </c>
      <c r="L2103" s="9" t="str">
        <f>AgencyPickList!C2103</f>
        <v>H26B</v>
      </c>
      <c r="M2103" s="9" t="str">
        <f>AgencyPickList!D2103</f>
        <v>Richmond upon Thames</v>
      </c>
      <c r="N2103" s="9" t="str">
        <f>AgencyPickList!E2103</f>
        <v>L</v>
      </c>
      <c r="O2103" s="9" t="str">
        <f t="shared" si="32"/>
        <v>L1262 : SLAM ADD Wandsworth Opioid</v>
      </c>
    </row>
    <row r="2104" spans="2:15" x14ac:dyDescent="0.35">
      <c r="B2104" s="10" t="e">
        <v>#N/A</v>
      </c>
      <c r="G2104"/>
      <c r="J2104" s="9" t="str">
        <f>AgencyPickList!A2104</f>
        <v>L1292</v>
      </c>
      <c r="K2104" s="9" t="str">
        <f>AgencyPickList!B2104</f>
        <v>Addictions Recovery Community Hounslow (ARC Hounslow)</v>
      </c>
      <c r="L2104" s="9" t="str">
        <f>AgencyPickList!C2104</f>
        <v>H26B</v>
      </c>
      <c r="M2104" s="9" t="str">
        <f>AgencyPickList!D2104</f>
        <v>Richmond upon Thames</v>
      </c>
      <c r="N2104" s="9" t="str">
        <f>AgencyPickList!E2104</f>
        <v>L</v>
      </c>
      <c r="O2104" s="9" t="str">
        <f t="shared" si="32"/>
        <v>L1292 : Addictions Recovery Community Hounslow (ARC Hounslow)</v>
      </c>
    </row>
    <row r="2105" spans="2:15" x14ac:dyDescent="0.35">
      <c r="B2105" s="10" t="e">
        <v>#N/A</v>
      </c>
      <c r="G2105"/>
      <c r="J2105" s="9" t="str">
        <f>AgencyPickList!A2105</f>
        <v>L1298</v>
      </c>
      <c r="K2105" s="9" t="str">
        <f>AgencyPickList!B2105</f>
        <v>SLAM ADD Richmond Day Programme</v>
      </c>
      <c r="L2105" s="9" t="str">
        <f>AgencyPickList!C2105</f>
        <v>H26B</v>
      </c>
      <c r="M2105" s="9" t="str">
        <f>AgencyPickList!D2105</f>
        <v>Richmond upon Thames</v>
      </c>
      <c r="N2105" s="9" t="str">
        <f>AgencyPickList!E2105</f>
        <v>L</v>
      </c>
      <c r="O2105" s="9" t="str">
        <f t="shared" si="32"/>
        <v>L1298 : SLAM ADD Richmond Day Programme</v>
      </c>
    </row>
    <row r="2106" spans="2:15" x14ac:dyDescent="0.35">
      <c r="B2106" s="10" t="e">
        <v>#N/A</v>
      </c>
      <c r="G2106"/>
      <c r="J2106" s="9" t="str">
        <f>AgencyPickList!A2106</f>
        <v>L1299</v>
      </c>
      <c r="K2106" s="9" t="str">
        <f>AgencyPickList!B2106</f>
        <v>SLAM ADD Richmond Alcohol and Non-Opioid</v>
      </c>
      <c r="L2106" s="9" t="str">
        <f>AgencyPickList!C2106</f>
        <v>H26B</v>
      </c>
      <c r="M2106" s="9" t="str">
        <f>AgencyPickList!D2106</f>
        <v>Richmond upon Thames</v>
      </c>
      <c r="N2106" s="9" t="str">
        <f>AgencyPickList!E2106</f>
        <v>L</v>
      </c>
      <c r="O2106" s="9" t="str">
        <f t="shared" si="32"/>
        <v>L1299 : SLAM ADD Richmond Alcohol and Non-Opioid</v>
      </c>
    </row>
    <row r="2107" spans="2:15" x14ac:dyDescent="0.35">
      <c r="B2107" s="10" t="e">
        <v>#N/A</v>
      </c>
      <c r="G2107"/>
      <c r="J2107" s="9" t="str">
        <f>AgencyPickList!A2107</f>
        <v>L1300</v>
      </c>
      <c r="K2107" s="9" t="str">
        <f>AgencyPickList!B2107</f>
        <v>SLAM ADD Richmond Opioid</v>
      </c>
      <c r="L2107" s="9" t="str">
        <f>AgencyPickList!C2107</f>
        <v>H26B</v>
      </c>
      <c r="M2107" s="9" t="str">
        <f>AgencyPickList!D2107</f>
        <v>Richmond upon Thames</v>
      </c>
      <c r="N2107" s="9" t="str">
        <f>AgencyPickList!E2107</f>
        <v>L</v>
      </c>
      <c r="O2107" s="9" t="str">
        <f t="shared" si="32"/>
        <v>L1300 : SLAM ADD Richmond Opioid</v>
      </c>
    </row>
    <row r="2108" spans="2:15" x14ac:dyDescent="0.35">
      <c r="B2108" s="10" t="e">
        <v>#N/A</v>
      </c>
      <c r="G2108"/>
      <c r="J2108" s="9" t="str">
        <f>AgencyPickList!A2108</f>
        <v>L1314</v>
      </c>
      <c r="K2108" s="9" t="str">
        <f>AgencyPickList!B2108</f>
        <v>Richmond Homeless Pathway</v>
      </c>
      <c r="L2108" s="9" t="str">
        <f>AgencyPickList!C2108</f>
        <v>H26B</v>
      </c>
      <c r="M2108" s="9" t="str">
        <f>AgencyPickList!D2108</f>
        <v>Richmond upon Thames</v>
      </c>
      <c r="N2108" s="9" t="str">
        <f>AgencyPickList!E2108</f>
        <v>L</v>
      </c>
      <c r="O2108" s="9" t="str">
        <f t="shared" si="32"/>
        <v>L1314 : Richmond Homeless Pathway</v>
      </c>
    </row>
    <row r="2109" spans="2:15" x14ac:dyDescent="0.35">
      <c r="B2109" s="10" t="e">
        <v>#N/A</v>
      </c>
      <c r="G2109"/>
      <c r="J2109" s="9" t="str">
        <f>AgencyPickList!A2109</f>
        <v>P1089</v>
      </c>
      <c r="K2109" s="9" t="str">
        <f>AgencyPickList!B2109</f>
        <v>I-Access North West Surrey</v>
      </c>
      <c r="L2109" s="9" t="str">
        <f>AgencyPickList!C2109</f>
        <v>H26B</v>
      </c>
      <c r="M2109" s="9" t="str">
        <f>AgencyPickList!D2109</f>
        <v>Richmond upon Thames</v>
      </c>
      <c r="N2109" s="9" t="str">
        <f>AgencyPickList!E2109</f>
        <v>P</v>
      </c>
      <c r="O2109" s="9" t="str">
        <f t="shared" si="32"/>
        <v>P1089 : I-Access North West Surrey</v>
      </c>
    </row>
    <row r="2110" spans="2:15" x14ac:dyDescent="0.35">
      <c r="B2110" s="10" t="e">
        <v>#N/A</v>
      </c>
      <c r="G2110"/>
      <c r="J2110" s="9" t="str">
        <f>AgencyPickList!A2110</f>
        <v>SG309</v>
      </c>
      <c r="K2110" s="9" t="str">
        <f>AgencyPickList!B2110</f>
        <v>THE NELSON TRUST</v>
      </c>
      <c r="L2110" s="9" t="str">
        <f>AgencyPickList!C2110</f>
        <v>H26B</v>
      </c>
      <c r="M2110" s="9" t="str">
        <f>AgencyPickList!D2110</f>
        <v>Richmond upon Thames</v>
      </c>
      <c r="N2110" s="9" t="str">
        <f>AgencyPickList!E2110</f>
        <v>S</v>
      </c>
      <c r="O2110" s="9" t="str">
        <f t="shared" si="32"/>
        <v>SG309 : THE NELSON TRUST</v>
      </c>
    </row>
    <row r="2111" spans="2:15" x14ac:dyDescent="0.35">
      <c r="B2111" s="10" t="e">
        <v>#N/A</v>
      </c>
      <c r="G2111"/>
      <c r="J2111" s="9" t="str">
        <f>AgencyPickList!A2111</f>
        <v>SJ302</v>
      </c>
      <c r="K2111" s="9" t="str">
        <f>AgencyPickList!B2111</f>
        <v>BROADWAY LODGE</v>
      </c>
      <c r="L2111" s="9" t="str">
        <f>AgencyPickList!C2111</f>
        <v>H26B</v>
      </c>
      <c r="M2111" s="9" t="str">
        <f>AgencyPickList!D2111</f>
        <v>Richmond upon Thames</v>
      </c>
      <c r="N2111" s="9" t="str">
        <f>AgencyPickList!E2111</f>
        <v>S</v>
      </c>
      <c r="O2111" s="9" t="str">
        <f t="shared" si="32"/>
        <v>SJ302 : BROADWAY LODGE</v>
      </c>
    </row>
    <row r="2112" spans="2:15" x14ac:dyDescent="0.35">
      <c r="B2112" s="10" t="e">
        <v>#N/A</v>
      </c>
      <c r="G2112"/>
      <c r="J2112" s="9" t="str">
        <f>AgencyPickList!A2112</f>
        <v>M0083</v>
      </c>
      <c r="K2112" s="9" t="str">
        <f>AgencyPickList!B2112</f>
        <v>Turning Point Stanfield House</v>
      </c>
      <c r="L2112" s="9" t="str">
        <f>AgencyPickList!C2112</f>
        <v>B09B</v>
      </c>
      <c r="M2112" s="9" t="str">
        <f>AgencyPickList!D2112</f>
        <v>Rochdale</v>
      </c>
      <c r="N2112" s="9" t="str">
        <f>AgencyPickList!E2112</f>
        <v>W</v>
      </c>
      <c r="O2112" s="9" t="str">
        <f t="shared" si="32"/>
        <v>M0083 : Turning Point Stanfield House</v>
      </c>
    </row>
    <row r="2113" spans="2:15" x14ac:dyDescent="0.35">
      <c r="B2113" s="10" t="e">
        <v>#N/A</v>
      </c>
      <c r="G2113"/>
      <c r="J2113" s="9" t="str">
        <f>AgencyPickList!A2113</f>
        <v>M0243</v>
      </c>
      <c r="K2113" s="9" t="str">
        <f>AgencyPickList!B2113</f>
        <v>GMMH The Chapman-Barker Unit</v>
      </c>
      <c r="L2113" s="9" t="str">
        <f>AgencyPickList!C2113</f>
        <v>B09B</v>
      </c>
      <c r="M2113" s="9" t="str">
        <f>AgencyPickList!D2113</f>
        <v>Rochdale</v>
      </c>
      <c r="N2113" s="9" t="str">
        <f>AgencyPickList!E2113</f>
        <v>W</v>
      </c>
      <c r="O2113" s="9" t="str">
        <f t="shared" si="32"/>
        <v>M0243 : GMMH The Chapman-Barker Unit</v>
      </c>
    </row>
    <row r="2114" spans="2:15" x14ac:dyDescent="0.35">
      <c r="B2114" s="10" t="e">
        <v>#N/A</v>
      </c>
      <c r="G2114"/>
      <c r="J2114" s="9" t="str">
        <f>AgencyPickList!A2114</f>
        <v>M0354</v>
      </c>
      <c r="K2114" s="9" t="str">
        <f>AgencyPickList!B2114</f>
        <v>Turning Point Oldham ROAR</v>
      </c>
      <c r="L2114" s="9" t="str">
        <f>AgencyPickList!C2114</f>
        <v>B09B</v>
      </c>
      <c r="M2114" s="9" t="str">
        <f>AgencyPickList!D2114</f>
        <v>Rochdale</v>
      </c>
      <c r="N2114" s="9" t="str">
        <f>AgencyPickList!E2114</f>
        <v>W</v>
      </c>
      <c r="O2114" s="9" t="str">
        <f t="shared" si="32"/>
        <v>M0354 : Turning Point Oldham ROAR</v>
      </c>
    </row>
    <row r="2115" spans="2:15" x14ac:dyDescent="0.35">
      <c r="B2115" s="10" t="e">
        <v>#N/A</v>
      </c>
      <c r="G2115"/>
      <c r="J2115" s="9" t="str">
        <f>AgencyPickList!A2115</f>
        <v>M0355</v>
      </c>
      <c r="K2115" s="9" t="str">
        <f>AgencyPickList!B2115</f>
        <v>Turning Point Rochdale ROAR</v>
      </c>
      <c r="L2115" s="9" t="str">
        <f>AgencyPickList!C2115</f>
        <v>B09B</v>
      </c>
      <c r="M2115" s="9" t="str">
        <f>AgencyPickList!D2115</f>
        <v>Rochdale</v>
      </c>
      <c r="N2115" s="9" t="str">
        <f>AgencyPickList!E2115</f>
        <v>W</v>
      </c>
      <c r="O2115" s="9" t="str">
        <f t="shared" ref="O2115:O2178" si="33">IF(AND(J2115&lt;&gt;"",J2115&lt;&gt;0),J2115&amp;" : "&amp;K2115,"")</f>
        <v>M0355 : Turning Point Rochdale ROAR</v>
      </c>
    </row>
    <row r="2116" spans="2:15" x14ac:dyDescent="0.35">
      <c r="B2116" s="10" t="e">
        <v>#N/A</v>
      </c>
      <c r="G2116"/>
      <c r="J2116" s="9" t="str">
        <f>AgencyPickList!A2116</f>
        <v>M0367</v>
      </c>
      <c r="K2116" s="9" t="str">
        <f>AgencyPickList!B2116</f>
        <v>YMCA Liverpool and Sefton</v>
      </c>
      <c r="L2116" s="9" t="str">
        <f>AgencyPickList!C2116</f>
        <v>B09B</v>
      </c>
      <c r="M2116" s="9" t="str">
        <f>AgencyPickList!D2116</f>
        <v>Rochdale</v>
      </c>
      <c r="N2116" s="9" t="str">
        <f>AgencyPickList!E2116</f>
        <v>W</v>
      </c>
      <c r="O2116" s="9" t="str">
        <f t="shared" si="33"/>
        <v>M0367 : YMCA Liverpool and Sefton</v>
      </c>
    </row>
    <row r="2117" spans="2:15" x14ac:dyDescent="0.35">
      <c r="B2117" s="10" t="e">
        <v>#N/A</v>
      </c>
      <c r="G2117"/>
      <c r="J2117" s="9" t="str">
        <f>AgencyPickList!A2117</f>
        <v>SB317</v>
      </c>
      <c r="K2117" s="9" t="str">
        <f>AgencyPickList!B2117</f>
        <v>StreetScene Bournemouth</v>
      </c>
      <c r="L2117" s="9" t="str">
        <f>AgencyPickList!C2117</f>
        <v>B09B</v>
      </c>
      <c r="M2117" s="9" t="str">
        <f>AgencyPickList!D2117</f>
        <v>Rochdale</v>
      </c>
      <c r="N2117" s="9" t="str">
        <f>AgencyPickList!E2117</f>
        <v>S</v>
      </c>
      <c r="O2117" s="9" t="str">
        <f t="shared" si="33"/>
        <v>SB317 : StreetScene Bournemouth</v>
      </c>
    </row>
    <row r="2118" spans="2:15" x14ac:dyDescent="0.35">
      <c r="B2118" s="10" t="e">
        <v>#N/A</v>
      </c>
      <c r="G2118"/>
      <c r="J2118" s="9" t="str">
        <f>AgencyPickList!A2118</f>
        <v>SJ302</v>
      </c>
      <c r="K2118" s="9" t="str">
        <f>AgencyPickList!B2118</f>
        <v>BROADWAY LODGE</v>
      </c>
      <c r="L2118" s="9" t="str">
        <f>AgencyPickList!C2118</f>
        <v>B09B</v>
      </c>
      <c r="M2118" s="9" t="str">
        <f>AgencyPickList!D2118</f>
        <v>Rochdale</v>
      </c>
      <c r="N2118" s="9" t="str">
        <f>AgencyPickList!E2118</f>
        <v>S</v>
      </c>
      <c r="O2118" s="9" t="str">
        <f t="shared" si="33"/>
        <v>SJ302 : BROADWAY LODGE</v>
      </c>
    </row>
    <row r="2119" spans="2:15" x14ac:dyDescent="0.35">
      <c r="B2119" s="10" t="e">
        <v>#N/A</v>
      </c>
      <c r="G2119"/>
      <c r="J2119" s="9" t="str">
        <f>AgencyPickList!A2119</f>
        <v>SL205</v>
      </c>
      <c r="K2119" s="9" t="str">
        <f>AgencyPickList!B2119</f>
        <v>PostScript360</v>
      </c>
      <c r="L2119" s="9" t="str">
        <f>AgencyPickList!C2119</f>
        <v>B09B</v>
      </c>
      <c r="M2119" s="9" t="str">
        <f>AgencyPickList!D2119</f>
        <v>Rochdale</v>
      </c>
      <c r="N2119" s="9" t="str">
        <f>AgencyPickList!E2119</f>
        <v>S</v>
      </c>
      <c r="O2119" s="9" t="str">
        <f t="shared" si="33"/>
        <v>SL205 : PostScript360</v>
      </c>
    </row>
    <row r="2120" spans="2:15" x14ac:dyDescent="0.35">
      <c r="B2120" s="10" t="e">
        <v>#N/A</v>
      </c>
      <c r="G2120"/>
      <c r="J2120" s="9" t="str">
        <f>AgencyPickList!A2120</f>
        <v>SO203</v>
      </c>
      <c r="K2120" s="9" t="str">
        <f>AgencyPickList!B2120</f>
        <v>Forward Trust - Clouds House</v>
      </c>
      <c r="L2120" s="9" t="str">
        <f>AgencyPickList!C2120</f>
        <v>B09B</v>
      </c>
      <c r="M2120" s="9" t="str">
        <f>AgencyPickList!D2120</f>
        <v>Rochdale</v>
      </c>
      <c r="N2120" s="9" t="str">
        <f>AgencyPickList!E2120</f>
        <v>S</v>
      </c>
      <c r="O2120" s="9" t="str">
        <f t="shared" si="33"/>
        <v>SO203 : Forward Trust - Clouds House</v>
      </c>
    </row>
    <row r="2121" spans="2:15" x14ac:dyDescent="0.35">
      <c r="B2121" s="10" t="e">
        <v>#N/A</v>
      </c>
      <c r="G2121"/>
      <c r="J2121" s="9" t="str">
        <f>AgencyPickList!A2121</f>
        <v>W0053</v>
      </c>
      <c r="K2121" s="9" t="str">
        <f>AgencyPickList!B2121</f>
        <v>ACORN</v>
      </c>
      <c r="L2121" s="9" t="str">
        <f>AgencyPickList!C2121</f>
        <v>B09B</v>
      </c>
      <c r="M2121" s="9" t="str">
        <f>AgencyPickList!D2121</f>
        <v>Rochdale</v>
      </c>
      <c r="N2121" s="9" t="str">
        <f>AgencyPickList!E2121</f>
        <v>W</v>
      </c>
      <c r="O2121" s="9" t="str">
        <f t="shared" si="33"/>
        <v>W0053 : ACORN</v>
      </c>
    </row>
    <row r="2122" spans="2:15" x14ac:dyDescent="0.35">
      <c r="B2122" s="10" t="e">
        <v>#N/A</v>
      </c>
      <c r="G2122"/>
      <c r="J2122" s="9" t="str">
        <f>AgencyPickList!A2122</f>
        <v>W0064</v>
      </c>
      <c r="K2122" s="9" t="str">
        <f>AgencyPickList!B2122</f>
        <v>THOMAS Blackburn</v>
      </c>
      <c r="L2122" s="9" t="str">
        <f>AgencyPickList!C2122</f>
        <v>B09B</v>
      </c>
      <c r="M2122" s="9" t="str">
        <f>AgencyPickList!D2122</f>
        <v>Rochdale</v>
      </c>
      <c r="N2122" s="9" t="str">
        <f>AgencyPickList!E2122</f>
        <v>W</v>
      </c>
      <c r="O2122" s="9" t="str">
        <f t="shared" si="33"/>
        <v>W0064 : THOMAS Blackburn</v>
      </c>
    </row>
    <row r="2123" spans="2:15" x14ac:dyDescent="0.35">
      <c r="B2123" s="10" t="e">
        <v>#N/A</v>
      </c>
      <c r="G2123"/>
      <c r="J2123" s="9" t="str">
        <f>AgencyPickList!A2123</f>
        <v>W0076</v>
      </c>
      <c r="K2123" s="9" t="str">
        <f>AgencyPickList!B2123</f>
        <v>Early Break Rochdale YP</v>
      </c>
      <c r="L2123" s="9" t="str">
        <f>AgencyPickList!C2123</f>
        <v>B09B</v>
      </c>
      <c r="M2123" s="9" t="str">
        <f>AgencyPickList!D2123</f>
        <v>Rochdale</v>
      </c>
      <c r="N2123" s="9" t="str">
        <f>AgencyPickList!E2123</f>
        <v>W</v>
      </c>
      <c r="O2123" s="9" t="str">
        <f t="shared" si="33"/>
        <v>W0076 : Early Break Rochdale YP</v>
      </c>
    </row>
    <row r="2124" spans="2:15" x14ac:dyDescent="0.35">
      <c r="B2124" s="10" t="e">
        <v>#N/A</v>
      </c>
      <c r="G2124"/>
      <c r="J2124" s="9" t="str">
        <f>AgencyPickList!A2124</f>
        <v>W0444</v>
      </c>
      <c r="K2124" s="9" t="str">
        <f>AgencyPickList!B2124</f>
        <v>Turning Point Smithfield Detox</v>
      </c>
      <c r="L2124" s="9" t="str">
        <f>AgencyPickList!C2124</f>
        <v>B09B</v>
      </c>
      <c r="M2124" s="9" t="str">
        <f>AgencyPickList!D2124</f>
        <v>Rochdale</v>
      </c>
      <c r="N2124" s="9" t="str">
        <f>AgencyPickList!E2124</f>
        <v>W</v>
      </c>
      <c r="O2124" s="9" t="str">
        <f t="shared" si="33"/>
        <v>W0444 : Turning Point Smithfield Detox</v>
      </c>
    </row>
    <row r="2125" spans="2:15" x14ac:dyDescent="0.35">
      <c r="B2125" s="10" t="e">
        <v>#N/A</v>
      </c>
      <c r="G2125"/>
      <c r="J2125" s="9" t="str">
        <f>AgencyPickList!A2125</f>
        <v>M0037</v>
      </c>
      <c r="K2125" s="9" t="str">
        <f>AgencyPickList!B2125</f>
        <v>Phoenix Futures Wirral Adult Services</v>
      </c>
      <c r="L2125" s="9" t="str">
        <f>AgencyPickList!C2125</f>
        <v>D15B</v>
      </c>
      <c r="M2125" s="9" t="str">
        <f>AgencyPickList!D2125</f>
        <v>Rotherham</v>
      </c>
      <c r="N2125" s="9" t="str">
        <f>AgencyPickList!E2125</f>
        <v>W</v>
      </c>
      <c r="O2125" s="9" t="str">
        <f t="shared" si="33"/>
        <v>M0037 : Phoenix Futures Wirral Adult Services</v>
      </c>
    </row>
    <row r="2126" spans="2:15" x14ac:dyDescent="0.35">
      <c r="B2126" s="10" t="e">
        <v>#N/A</v>
      </c>
      <c r="G2126"/>
      <c r="J2126" s="9" t="str">
        <f>AgencyPickList!A2126</f>
        <v>M0243</v>
      </c>
      <c r="K2126" s="9" t="str">
        <f>AgencyPickList!B2126</f>
        <v>GMMH The Chapman-Barker Unit</v>
      </c>
      <c r="L2126" s="9" t="str">
        <f>AgencyPickList!C2126</f>
        <v>D15B</v>
      </c>
      <c r="M2126" s="9" t="str">
        <f>AgencyPickList!D2126</f>
        <v>Rotherham</v>
      </c>
      <c r="N2126" s="9" t="str">
        <f>AgencyPickList!E2126</f>
        <v>W</v>
      </c>
      <c r="O2126" s="9" t="str">
        <f t="shared" si="33"/>
        <v>M0243 : GMMH The Chapman-Barker Unit</v>
      </c>
    </row>
    <row r="2127" spans="2:15" x14ac:dyDescent="0.35">
      <c r="B2127" s="10" t="e">
        <v>#N/A</v>
      </c>
      <c r="G2127"/>
      <c r="J2127" s="9" t="str">
        <f>AgencyPickList!A2127</f>
        <v>M0357</v>
      </c>
      <c r="K2127" s="9" t="str">
        <f>AgencyPickList!B2127</f>
        <v>Parkland Place Lancashire</v>
      </c>
      <c r="L2127" s="9" t="str">
        <f>AgencyPickList!C2127</f>
        <v>D15B</v>
      </c>
      <c r="M2127" s="9" t="str">
        <f>AgencyPickList!D2127</f>
        <v>Rotherham</v>
      </c>
      <c r="N2127" s="9" t="str">
        <f>AgencyPickList!E2127</f>
        <v>W</v>
      </c>
      <c r="O2127" s="9" t="str">
        <f t="shared" si="33"/>
        <v>M0357 : Parkland Place Lancashire</v>
      </c>
    </row>
    <row r="2128" spans="2:15" x14ac:dyDescent="0.35">
      <c r="B2128" s="10" t="e">
        <v>#N/A</v>
      </c>
      <c r="G2128"/>
      <c r="J2128" s="9" t="str">
        <f>AgencyPickList!A2128</f>
        <v>Q1750</v>
      </c>
      <c r="K2128" s="9" t="str">
        <f>AgencyPickList!B2128</f>
        <v>CGL Norfolk Behaviour Change Service</v>
      </c>
      <c r="L2128" s="9" t="str">
        <f>AgencyPickList!C2128</f>
        <v>D15B</v>
      </c>
      <c r="M2128" s="9" t="str">
        <f>AgencyPickList!D2128</f>
        <v>Rotherham</v>
      </c>
      <c r="N2128" s="9" t="str">
        <f>AgencyPickList!E2128</f>
        <v>Q</v>
      </c>
      <c r="O2128" s="9" t="str">
        <f t="shared" si="33"/>
        <v>Q1750 : CGL Norfolk Behaviour Change Service</v>
      </c>
    </row>
    <row r="2129" spans="2:15" x14ac:dyDescent="0.35">
      <c r="B2129" s="10" t="e">
        <v>#N/A</v>
      </c>
      <c r="G2129"/>
      <c r="J2129" s="9" t="str">
        <f>AgencyPickList!A2129</f>
        <v>R0512</v>
      </c>
      <c r="K2129" s="9" t="str">
        <f>AgencyPickList!B2129</f>
        <v>Humankind Staffordshire</v>
      </c>
      <c r="L2129" s="9" t="str">
        <f>AgencyPickList!C2129</f>
        <v>D15B</v>
      </c>
      <c r="M2129" s="9" t="str">
        <f>AgencyPickList!D2129</f>
        <v>Rotherham</v>
      </c>
      <c r="N2129" s="9" t="str">
        <f>AgencyPickList!E2129</f>
        <v>R</v>
      </c>
      <c r="O2129" s="9" t="str">
        <f t="shared" si="33"/>
        <v>R0512 : Humankind Staffordshire</v>
      </c>
    </row>
    <row r="2130" spans="2:15" x14ac:dyDescent="0.35">
      <c r="B2130" s="10" t="e">
        <v>#N/A</v>
      </c>
      <c r="G2130"/>
      <c r="J2130" s="9" t="str">
        <f>AgencyPickList!A2130</f>
        <v>T0005</v>
      </c>
      <c r="K2130" s="9" t="str">
        <f>AgencyPickList!B2130</f>
        <v>Derbyshire Recovery Partnership</v>
      </c>
      <c r="L2130" s="9" t="str">
        <f>AgencyPickList!C2130</f>
        <v>D15B</v>
      </c>
      <c r="M2130" s="9" t="str">
        <f>AgencyPickList!D2130</f>
        <v>Rotherham</v>
      </c>
      <c r="N2130" s="9" t="str">
        <f>AgencyPickList!E2130</f>
        <v>T</v>
      </c>
      <c r="O2130" s="9" t="str">
        <f t="shared" si="33"/>
        <v>T0005 : Derbyshire Recovery Partnership</v>
      </c>
    </row>
    <row r="2131" spans="2:15" x14ac:dyDescent="0.35">
      <c r="B2131" s="10" t="e">
        <v>#N/A</v>
      </c>
      <c r="G2131"/>
      <c r="J2131" s="9" t="str">
        <f>AgencyPickList!A2131</f>
        <v>T1175</v>
      </c>
      <c r="K2131" s="9" t="str">
        <f>AgencyPickList!B2131</f>
        <v>Derby City Prescribing Service</v>
      </c>
      <c r="L2131" s="9" t="str">
        <f>AgencyPickList!C2131</f>
        <v>D15B</v>
      </c>
      <c r="M2131" s="9" t="str">
        <f>AgencyPickList!D2131</f>
        <v>Rotherham</v>
      </c>
      <c r="N2131" s="9" t="str">
        <f>AgencyPickList!E2131</f>
        <v>T</v>
      </c>
      <c r="O2131" s="9" t="str">
        <f t="shared" si="33"/>
        <v>T1175 : Derby City Prescribing Service</v>
      </c>
    </row>
    <row r="2132" spans="2:15" x14ac:dyDescent="0.35">
      <c r="B2132" s="10" t="e">
        <v>#N/A</v>
      </c>
      <c r="G2132"/>
      <c r="J2132" s="9" t="str">
        <f>AgencyPickList!A2132</f>
        <v>T1189</v>
      </c>
      <c r="K2132" s="9" t="str">
        <f>AgencyPickList!B2132</f>
        <v>CGL Nottinghamshire - North</v>
      </c>
      <c r="L2132" s="9" t="str">
        <f>AgencyPickList!C2132</f>
        <v>D15B</v>
      </c>
      <c r="M2132" s="9" t="str">
        <f>AgencyPickList!D2132</f>
        <v>Rotherham</v>
      </c>
      <c r="N2132" s="9" t="str">
        <f>AgencyPickList!E2132</f>
        <v>T</v>
      </c>
      <c r="O2132" s="9" t="str">
        <f t="shared" si="33"/>
        <v>T1189 : CGL Nottinghamshire - North</v>
      </c>
    </row>
    <row r="2133" spans="2:15" x14ac:dyDescent="0.35">
      <c r="B2133" s="10" t="e">
        <v>#N/A</v>
      </c>
      <c r="G2133"/>
      <c r="J2133" s="9" t="str">
        <f>AgencyPickList!A2133</f>
        <v>T1201</v>
      </c>
      <c r="K2133" s="9" t="str">
        <f>AgencyPickList!B2133</f>
        <v>Clean Slate</v>
      </c>
      <c r="L2133" s="9" t="str">
        <f>AgencyPickList!C2133</f>
        <v>D15B</v>
      </c>
      <c r="M2133" s="9" t="str">
        <f>AgencyPickList!D2133</f>
        <v>Rotherham</v>
      </c>
      <c r="N2133" s="9" t="str">
        <f>AgencyPickList!E2133</f>
        <v>T</v>
      </c>
      <c r="O2133" s="9" t="str">
        <f t="shared" si="33"/>
        <v>T1201 : Clean Slate</v>
      </c>
    </row>
    <row r="2134" spans="2:15" x14ac:dyDescent="0.35">
      <c r="B2134" s="10" t="e">
        <v>#N/A</v>
      </c>
      <c r="G2134"/>
      <c r="J2134" s="9" t="str">
        <f>AgencyPickList!A2134</f>
        <v>T1221</v>
      </c>
      <c r="K2134" s="9" t="str">
        <f>AgencyPickList!B2134</f>
        <v>Turning Point Leicestershire and Rutland Adult</v>
      </c>
      <c r="L2134" s="9" t="str">
        <f>AgencyPickList!C2134</f>
        <v>D15B</v>
      </c>
      <c r="M2134" s="9" t="str">
        <f>AgencyPickList!D2134</f>
        <v>Rotherham</v>
      </c>
      <c r="N2134" s="9" t="str">
        <f>AgencyPickList!E2134</f>
        <v>T</v>
      </c>
      <c r="O2134" s="9" t="str">
        <f t="shared" si="33"/>
        <v>T1221 : Turning Point Leicestershire and Rutland Adult</v>
      </c>
    </row>
    <row r="2135" spans="2:15" x14ac:dyDescent="0.35">
      <c r="B2135" s="10" t="e">
        <v>#N/A</v>
      </c>
      <c r="G2135"/>
      <c r="J2135" s="9" t="str">
        <f>AgencyPickList!A2135</f>
        <v>U0039</v>
      </c>
      <c r="K2135" s="9" t="str">
        <f>AgencyPickList!B2135</f>
        <v>Wakefield Inspiring Recovery</v>
      </c>
      <c r="L2135" s="9" t="str">
        <f>AgencyPickList!C2135</f>
        <v>D15B</v>
      </c>
      <c r="M2135" s="9" t="str">
        <f>AgencyPickList!D2135</f>
        <v>Rotherham</v>
      </c>
      <c r="N2135" s="9" t="str">
        <f>AgencyPickList!E2135</f>
        <v>U</v>
      </c>
      <c r="O2135" s="9" t="str">
        <f t="shared" si="33"/>
        <v>U0039 : Wakefield Inspiring Recovery</v>
      </c>
    </row>
    <row r="2136" spans="2:15" x14ac:dyDescent="0.35">
      <c r="B2136" s="10" t="e">
        <v>#N/A</v>
      </c>
      <c r="G2136"/>
      <c r="J2136" s="9" t="str">
        <f>AgencyPickList!A2136</f>
        <v>U0430</v>
      </c>
      <c r="K2136" s="9" t="str">
        <f>AgencyPickList!B2136</f>
        <v>Oasis Recovery Communities Bradford</v>
      </c>
      <c r="L2136" s="9" t="str">
        <f>AgencyPickList!C2136</f>
        <v>D15B</v>
      </c>
      <c r="M2136" s="9" t="str">
        <f>AgencyPickList!D2136</f>
        <v>Rotherham</v>
      </c>
      <c r="N2136" s="9" t="str">
        <f>AgencyPickList!E2136</f>
        <v>U</v>
      </c>
      <c r="O2136" s="9" t="str">
        <f t="shared" si="33"/>
        <v>U0430 : Oasis Recovery Communities Bradford</v>
      </c>
    </row>
    <row r="2137" spans="2:15" x14ac:dyDescent="0.35">
      <c r="B2137" s="10" t="e">
        <v>#N/A</v>
      </c>
      <c r="G2137"/>
      <c r="J2137" s="9" t="str">
        <f>AgencyPickList!A2137</f>
        <v>U0484</v>
      </c>
      <c r="K2137" s="9" t="str">
        <f>AgencyPickList!B2137</f>
        <v>North Yorkshire Horizons Drug and Alcohol Service (Humankind)</v>
      </c>
      <c r="L2137" s="9" t="str">
        <f>AgencyPickList!C2137</f>
        <v>D15B</v>
      </c>
      <c r="M2137" s="9" t="str">
        <f>AgencyPickList!D2137</f>
        <v>Rotherham</v>
      </c>
      <c r="N2137" s="9" t="str">
        <f>AgencyPickList!E2137</f>
        <v>U</v>
      </c>
      <c r="O2137" s="9" t="str">
        <f t="shared" si="33"/>
        <v>U0484 : North Yorkshire Horizons Drug and Alcohol Service (Humankind)</v>
      </c>
    </row>
    <row r="2138" spans="2:15" x14ac:dyDescent="0.35">
      <c r="B2138" s="10" t="e">
        <v>#N/A</v>
      </c>
      <c r="G2138"/>
      <c r="J2138" s="9" t="str">
        <f>AgencyPickList!A2138</f>
        <v>U0489</v>
      </c>
      <c r="K2138" s="9" t="str">
        <f>AgencyPickList!B2138</f>
        <v>Forward Leeds Adult (Humankind)</v>
      </c>
      <c r="L2138" s="9" t="str">
        <f>AgencyPickList!C2138</f>
        <v>D15B</v>
      </c>
      <c r="M2138" s="9" t="str">
        <f>AgencyPickList!D2138</f>
        <v>Rotherham</v>
      </c>
      <c r="N2138" s="9" t="str">
        <f>AgencyPickList!E2138</f>
        <v>U</v>
      </c>
      <c r="O2138" s="9" t="str">
        <f t="shared" si="33"/>
        <v>U0489 : Forward Leeds Adult (Humankind)</v>
      </c>
    </row>
    <row r="2139" spans="2:15" x14ac:dyDescent="0.35">
      <c r="B2139" s="10" t="e">
        <v>#N/A</v>
      </c>
      <c r="G2139"/>
      <c r="J2139" s="9" t="str">
        <f>AgencyPickList!A2139</f>
        <v>U0509</v>
      </c>
      <c r="K2139" s="9" t="str">
        <f>AgencyPickList!B2139</f>
        <v>Doncaster Drugs Service - CDT</v>
      </c>
      <c r="L2139" s="9" t="str">
        <f>AgencyPickList!C2139</f>
        <v>D15B</v>
      </c>
      <c r="M2139" s="9" t="str">
        <f>AgencyPickList!D2139</f>
        <v>Rotherham</v>
      </c>
      <c r="N2139" s="9" t="str">
        <f>AgencyPickList!E2139</f>
        <v>U</v>
      </c>
      <c r="O2139" s="9" t="str">
        <f t="shared" si="33"/>
        <v>U0509 : Doncaster Drugs Service - CDT</v>
      </c>
    </row>
    <row r="2140" spans="2:15" x14ac:dyDescent="0.35">
      <c r="B2140" s="10" t="e">
        <v>#N/A</v>
      </c>
      <c r="G2140"/>
      <c r="J2140" s="9" t="str">
        <f>AgencyPickList!A2140</f>
        <v>U0514</v>
      </c>
      <c r="K2140" s="9" t="str">
        <f>AgencyPickList!B2140</f>
        <v>Phoenix Futures Sheffield Adult Service</v>
      </c>
      <c r="L2140" s="9" t="str">
        <f>AgencyPickList!C2140</f>
        <v>D15B</v>
      </c>
      <c r="M2140" s="9" t="str">
        <f>AgencyPickList!D2140</f>
        <v>Rotherham</v>
      </c>
      <c r="N2140" s="9" t="str">
        <f>AgencyPickList!E2140</f>
        <v>U</v>
      </c>
      <c r="O2140" s="9" t="str">
        <f t="shared" si="33"/>
        <v>U0514 : Phoenix Futures Sheffield Adult Service</v>
      </c>
    </row>
    <row r="2141" spans="2:15" x14ac:dyDescent="0.35">
      <c r="B2141" s="10" t="e">
        <v>#N/A</v>
      </c>
      <c r="G2141"/>
      <c r="J2141" s="9" t="str">
        <f>AgencyPickList!A2141</f>
        <v>U0546</v>
      </c>
      <c r="K2141" s="9" t="str">
        <f>AgencyPickList!B2141</f>
        <v>Doncaster SDC - New Beginnings</v>
      </c>
      <c r="L2141" s="9" t="str">
        <f>AgencyPickList!C2141</f>
        <v>D15B</v>
      </c>
      <c r="M2141" s="9" t="str">
        <f>AgencyPickList!D2141</f>
        <v>Rotherham</v>
      </c>
      <c r="N2141" s="9" t="str">
        <f>AgencyPickList!E2141</f>
        <v>U</v>
      </c>
      <c r="O2141" s="9" t="str">
        <f t="shared" si="33"/>
        <v>U0546 : Doncaster SDC - New Beginnings</v>
      </c>
    </row>
    <row r="2142" spans="2:15" x14ac:dyDescent="0.35">
      <c r="B2142" s="10" t="e">
        <v>#N/A</v>
      </c>
      <c r="G2142"/>
      <c r="J2142" s="9" t="str">
        <f>AgencyPickList!A2142</f>
        <v>U0577</v>
      </c>
      <c r="K2142" s="9" t="str">
        <f>AgencyPickList!B2142</f>
        <v>Doncaster Criminal Justice Service</v>
      </c>
      <c r="L2142" s="9" t="str">
        <f>AgencyPickList!C2142</f>
        <v>D15B</v>
      </c>
      <c r="M2142" s="9" t="str">
        <f>AgencyPickList!D2142</f>
        <v>Rotherham</v>
      </c>
      <c r="N2142" s="9" t="str">
        <f>AgencyPickList!E2142</f>
        <v>U</v>
      </c>
      <c r="O2142" s="9" t="str">
        <f t="shared" si="33"/>
        <v>U0577 : Doncaster Criminal Justice Service</v>
      </c>
    </row>
    <row r="2143" spans="2:15" x14ac:dyDescent="0.35">
      <c r="B2143" s="10" t="e">
        <v>#N/A</v>
      </c>
      <c r="G2143"/>
      <c r="J2143" s="9" t="str">
        <f>AgencyPickList!A2143</f>
        <v>U0635</v>
      </c>
      <c r="K2143" s="9" t="str">
        <f>AgencyPickList!B2143</f>
        <v>Barnsley Substance Misuse Service (Humankind)</v>
      </c>
      <c r="L2143" s="9" t="str">
        <f>AgencyPickList!C2143</f>
        <v>D15B</v>
      </c>
      <c r="M2143" s="9" t="str">
        <f>AgencyPickList!D2143</f>
        <v>Rotherham</v>
      </c>
      <c r="N2143" s="9" t="str">
        <f>AgencyPickList!E2143</f>
        <v>U</v>
      </c>
      <c r="O2143" s="9" t="str">
        <f t="shared" si="33"/>
        <v>U0635 : Barnsley Substance Misuse Service (Humankind)</v>
      </c>
    </row>
    <row r="2144" spans="2:15" x14ac:dyDescent="0.35">
      <c r="B2144" s="10" t="e">
        <v>#N/A</v>
      </c>
      <c r="G2144"/>
      <c r="J2144" s="9" t="str">
        <f>AgencyPickList!A2144</f>
        <v>U0640</v>
      </c>
      <c r="K2144" s="9" t="str">
        <f>AgencyPickList!B2144</f>
        <v>CGL Rotherham Adult Drug and Alcohol (deactive)</v>
      </c>
      <c r="L2144" s="9" t="str">
        <f>AgencyPickList!C2144</f>
        <v>D15B</v>
      </c>
      <c r="M2144" s="9" t="str">
        <f>AgencyPickList!D2144</f>
        <v>Rotherham</v>
      </c>
      <c r="N2144" s="9" t="str">
        <f>AgencyPickList!E2144</f>
        <v>U</v>
      </c>
      <c r="O2144" s="9" t="str">
        <f t="shared" si="33"/>
        <v>U0640 : CGL Rotherham Adult Drug and Alcohol (deactive)</v>
      </c>
    </row>
    <row r="2145" spans="2:15" x14ac:dyDescent="0.35">
      <c r="B2145" s="10" t="e">
        <v>#N/A</v>
      </c>
      <c r="G2145"/>
      <c r="J2145" s="9" t="str">
        <f>AgencyPickList!A2145</f>
        <v>U0652</v>
      </c>
      <c r="K2145" s="9" t="str">
        <f>AgencyPickList!B2145</f>
        <v>We Are With You - Rotherham Adult</v>
      </c>
      <c r="L2145" s="9" t="str">
        <f>AgencyPickList!C2145</f>
        <v>D15B</v>
      </c>
      <c r="M2145" s="9" t="str">
        <f>AgencyPickList!D2145</f>
        <v>Rotherham</v>
      </c>
      <c r="N2145" s="9" t="str">
        <f>AgencyPickList!E2145</f>
        <v>U</v>
      </c>
      <c r="O2145" s="9" t="str">
        <f t="shared" si="33"/>
        <v>U0652 : We Are With You - Rotherham Adult</v>
      </c>
    </row>
    <row r="2146" spans="2:15" x14ac:dyDescent="0.35">
      <c r="B2146" s="10" t="e">
        <v>#N/A</v>
      </c>
      <c r="G2146"/>
      <c r="J2146" s="9" t="str">
        <f>AgencyPickList!A2146</f>
        <v>U0653</v>
      </c>
      <c r="K2146" s="9" t="str">
        <f>AgencyPickList!B2146</f>
        <v>We Are With You - Rotherham YP</v>
      </c>
      <c r="L2146" s="9" t="str">
        <f>AgencyPickList!C2146</f>
        <v>D15B</v>
      </c>
      <c r="M2146" s="9" t="str">
        <f>AgencyPickList!D2146</f>
        <v>Rotherham</v>
      </c>
      <c r="N2146" s="9" t="str">
        <f>AgencyPickList!E2146</f>
        <v>U</v>
      </c>
      <c r="O2146" s="9" t="str">
        <f t="shared" si="33"/>
        <v>U0653 : We Are With You - Rotherham YP</v>
      </c>
    </row>
    <row r="2147" spans="2:15" x14ac:dyDescent="0.35">
      <c r="B2147" s="10" t="e">
        <v>#N/A</v>
      </c>
      <c r="G2147"/>
      <c r="J2147" s="9" t="str">
        <f>AgencyPickList!A2147</f>
        <v>U0654</v>
      </c>
      <c r="K2147" s="9" t="str">
        <f>AgencyPickList!B2147</f>
        <v>New Vision Bradford Adult (Humankind)</v>
      </c>
      <c r="L2147" s="9" t="str">
        <f>AgencyPickList!C2147</f>
        <v>D15B</v>
      </c>
      <c r="M2147" s="9" t="str">
        <f>AgencyPickList!D2147</f>
        <v>Rotherham</v>
      </c>
      <c r="N2147" s="9" t="str">
        <f>AgencyPickList!E2147</f>
        <v>U</v>
      </c>
      <c r="O2147" s="9" t="str">
        <f t="shared" si="33"/>
        <v>U0654 : New Vision Bradford Adult (Humankind)</v>
      </c>
    </row>
    <row r="2148" spans="2:15" x14ac:dyDescent="0.35">
      <c r="B2148" s="10" t="e">
        <v>#N/A</v>
      </c>
      <c r="G2148"/>
      <c r="J2148" s="9" t="str">
        <f>AgencyPickList!A2148</f>
        <v>U0655</v>
      </c>
      <c r="K2148" s="9" t="str">
        <f>AgencyPickList!B2148</f>
        <v>Ark House Rehab Scarborough</v>
      </c>
      <c r="L2148" s="9" t="str">
        <f>AgencyPickList!C2148</f>
        <v>D15B</v>
      </c>
      <c r="M2148" s="9" t="str">
        <f>AgencyPickList!D2148</f>
        <v>Rotherham</v>
      </c>
      <c r="N2148" s="9" t="str">
        <f>AgencyPickList!E2148</f>
        <v>U</v>
      </c>
      <c r="O2148" s="9" t="str">
        <f t="shared" si="33"/>
        <v>U0655 : Ark House Rehab Scarborough</v>
      </c>
    </row>
    <row r="2149" spans="2:15" x14ac:dyDescent="0.35">
      <c r="B2149" s="10" t="e">
        <v>#N/A</v>
      </c>
      <c r="G2149"/>
      <c r="J2149" s="9" t="str">
        <f>AgencyPickList!A2149</f>
        <v>U0657</v>
      </c>
      <c r="K2149" s="9" t="str">
        <f>AgencyPickList!B2149</f>
        <v>Likewise Sheffield (Humankind)</v>
      </c>
      <c r="L2149" s="9" t="str">
        <f>AgencyPickList!C2149</f>
        <v>D15B</v>
      </c>
      <c r="M2149" s="9" t="str">
        <f>AgencyPickList!D2149</f>
        <v>Rotherham</v>
      </c>
      <c r="N2149" s="9" t="str">
        <f>AgencyPickList!E2149</f>
        <v>U</v>
      </c>
      <c r="O2149" s="9" t="str">
        <f t="shared" si="33"/>
        <v>U0657 : Likewise Sheffield (Humankind)</v>
      </c>
    </row>
    <row r="2150" spans="2:15" x14ac:dyDescent="0.35">
      <c r="B2150" s="10" t="e">
        <v>#N/A</v>
      </c>
      <c r="G2150"/>
      <c r="J2150" s="9" t="str">
        <f>AgencyPickList!A2150</f>
        <v>W0017</v>
      </c>
      <c r="K2150" s="9" t="str">
        <f>AgencyPickList!B2150</f>
        <v>PENC Stockport CDT</v>
      </c>
      <c r="L2150" s="9" t="str">
        <f>AgencyPickList!C2150</f>
        <v>D15B</v>
      </c>
      <c r="M2150" s="9" t="str">
        <f>AgencyPickList!D2150</f>
        <v>Rotherham</v>
      </c>
      <c r="N2150" s="9" t="str">
        <f>AgencyPickList!E2150</f>
        <v>W</v>
      </c>
      <c r="O2150" s="9" t="str">
        <f t="shared" si="33"/>
        <v>W0017 : PENC Stockport CDT</v>
      </c>
    </row>
    <row r="2151" spans="2:15" x14ac:dyDescent="0.35">
      <c r="B2151" s="10" t="e">
        <v>#N/A</v>
      </c>
      <c r="G2151"/>
      <c r="J2151" s="9" t="str">
        <f>AgencyPickList!A2151</f>
        <v>SG309</v>
      </c>
      <c r="K2151" s="9" t="str">
        <f>AgencyPickList!B2151</f>
        <v>THE NELSON TRUST</v>
      </c>
      <c r="L2151" s="9" t="str">
        <f>AgencyPickList!C2151</f>
        <v>E03B</v>
      </c>
      <c r="M2151" s="9" t="str">
        <f>AgencyPickList!D2151</f>
        <v>Rutland</v>
      </c>
      <c r="N2151" s="9" t="str">
        <f>AgencyPickList!E2151</f>
        <v>S</v>
      </c>
      <c r="O2151" s="9" t="str">
        <f t="shared" si="33"/>
        <v>SG309 : THE NELSON TRUST</v>
      </c>
    </row>
    <row r="2152" spans="2:15" x14ac:dyDescent="0.35">
      <c r="B2152" s="10" t="e">
        <v>#N/A</v>
      </c>
      <c r="G2152"/>
      <c r="J2152" s="9" t="str">
        <f>AgencyPickList!A2152</f>
        <v>T0005</v>
      </c>
      <c r="K2152" s="9" t="str">
        <f>AgencyPickList!B2152</f>
        <v>Derbyshire Recovery Partnership</v>
      </c>
      <c r="L2152" s="9" t="str">
        <f>AgencyPickList!C2152</f>
        <v>E03B</v>
      </c>
      <c r="M2152" s="9" t="str">
        <f>AgencyPickList!D2152</f>
        <v>Rutland</v>
      </c>
      <c r="N2152" s="9" t="str">
        <f>AgencyPickList!E2152</f>
        <v>T</v>
      </c>
      <c r="O2152" s="9" t="str">
        <f t="shared" si="33"/>
        <v>T0005 : Derbyshire Recovery Partnership</v>
      </c>
    </row>
    <row r="2153" spans="2:15" x14ac:dyDescent="0.35">
      <c r="B2153" s="10" t="e">
        <v>#N/A</v>
      </c>
      <c r="G2153"/>
      <c r="J2153" s="9" t="str">
        <f>AgencyPickList!A2153</f>
        <v>T1209</v>
      </c>
      <c r="K2153" s="9" t="str">
        <f>AgencyPickList!B2153</f>
        <v>Turning Point Leicester and Leicestershire</v>
      </c>
      <c r="L2153" s="9" t="str">
        <f>AgencyPickList!C2153</f>
        <v>E03B</v>
      </c>
      <c r="M2153" s="9" t="str">
        <f>AgencyPickList!D2153</f>
        <v>Rutland</v>
      </c>
      <c r="N2153" s="9" t="str">
        <f>AgencyPickList!E2153</f>
        <v>T</v>
      </c>
      <c r="O2153" s="9" t="str">
        <f t="shared" si="33"/>
        <v>T1209 : Turning Point Leicester and Leicestershire</v>
      </c>
    </row>
    <row r="2154" spans="2:15" x14ac:dyDescent="0.35">
      <c r="B2154" s="10" t="e">
        <v>#N/A</v>
      </c>
      <c r="G2154"/>
      <c r="J2154" s="9" t="str">
        <f>AgencyPickList!A2154</f>
        <v>T1214</v>
      </c>
      <c r="K2154" s="9" t="str">
        <f>AgencyPickList!B2154</f>
        <v>The Level</v>
      </c>
      <c r="L2154" s="9" t="str">
        <f>AgencyPickList!C2154</f>
        <v>E03B</v>
      </c>
      <c r="M2154" s="9" t="str">
        <f>AgencyPickList!D2154</f>
        <v>Rutland</v>
      </c>
      <c r="N2154" s="9" t="str">
        <f>AgencyPickList!E2154</f>
        <v>T</v>
      </c>
      <c r="O2154" s="9" t="str">
        <f t="shared" si="33"/>
        <v>T1214 : The Level</v>
      </c>
    </row>
    <row r="2155" spans="2:15" x14ac:dyDescent="0.35">
      <c r="B2155" s="10" t="e">
        <v>#N/A</v>
      </c>
      <c r="G2155"/>
      <c r="J2155" s="9" t="str">
        <f>AgencyPickList!A2155</f>
        <v>T1221</v>
      </c>
      <c r="K2155" s="9" t="str">
        <f>AgencyPickList!B2155</f>
        <v>Turning Point Leicestershire and Rutland Adult</v>
      </c>
      <c r="L2155" s="9" t="str">
        <f>AgencyPickList!C2155</f>
        <v>E03B</v>
      </c>
      <c r="M2155" s="9" t="str">
        <f>AgencyPickList!D2155</f>
        <v>Rutland</v>
      </c>
      <c r="N2155" s="9" t="str">
        <f>AgencyPickList!E2155</f>
        <v>T</v>
      </c>
      <c r="O2155" s="9" t="str">
        <f t="shared" si="33"/>
        <v>T1221 : Turning Point Leicestershire and Rutland Adult</v>
      </c>
    </row>
    <row r="2156" spans="2:15" x14ac:dyDescent="0.35">
      <c r="B2156" s="10" t="e">
        <v>#N/A</v>
      </c>
      <c r="G2156"/>
      <c r="J2156" s="9" t="str">
        <f>AgencyPickList!A2156</f>
        <v>T1231</v>
      </c>
      <c r="K2156" s="9" t="str">
        <f>AgencyPickList!B2156</f>
        <v>Turning Point - Lincolnshire Adult</v>
      </c>
      <c r="L2156" s="9" t="str">
        <f>AgencyPickList!C2156</f>
        <v>E03B</v>
      </c>
      <c r="M2156" s="9" t="str">
        <f>AgencyPickList!D2156</f>
        <v>Rutland</v>
      </c>
      <c r="N2156" s="9" t="str">
        <f>AgencyPickList!E2156</f>
        <v>T</v>
      </c>
      <c r="O2156" s="9" t="str">
        <f t="shared" si="33"/>
        <v>T1231 : Turning Point - Lincolnshire Adult</v>
      </c>
    </row>
    <row r="2157" spans="2:15" x14ac:dyDescent="0.35">
      <c r="B2157" s="10" t="e">
        <v>#N/A</v>
      </c>
      <c r="G2157"/>
      <c r="J2157" s="9" t="str">
        <f>AgencyPickList!A2157</f>
        <v>U0577</v>
      </c>
      <c r="K2157" s="9" t="str">
        <f>AgencyPickList!B2157</f>
        <v>Doncaster Criminal Justice Service</v>
      </c>
      <c r="L2157" s="9" t="str">
        <f>AgencyPickList!C2157</f>
        <v>E03B</v>
      </c>
      <c r="M2157" s="9" t="str">
        <f>AgencyPickList!D2157</f>
        <v>Rutland</v>
      </c>
      <c r="N2157" s="9" t="str">
        <f>AgencyPickList!E2157</f>
        <v>U</v>
      </c>
      <c r="O2157" s="9" t="str">
        <f t="shared" si="33"/>
        <v>U0577 : Doncaster Criminal Justice Service</v>
      </c>
    </row>
    <row r="2158" spans="2:15" x14ac:dyDescent="0.35">
      <c r="B2158" s="10" t="e">
        <v>#N/A</v>
      </c>
      <c r="G2158"/>
      <c r="J2158" s="9" t="str">
        <f>AgencyPickList!A2158</f>
        <v>M0022</v>
      </c>
      <c r="K2158" s="9" t="str">
        <f>AgencyPickList!B2158</f>
        <v>Kaleidoscope Birchwood</v>
      </c>
      <c r="L2158" s="9" t="str">
        <f>AgencyPickList!C2158</f>
        <v>B01B</v>
      </c>
      <c r="M2158" s="9" t="str">
        <f>AgencyPickList!D2158</f>
        <v>Salford</v>
      </c>
      <c r="N2158" s="9" t="str">
        <f>AgencyPickList!E2158</f>
        <v>W</v>
      </c>
      <c r="O2158" s="9" t="str">
        <f t="shared" si="33"/>
        <v>M0022 : Kaleidoscope Birchwood</v>
      </c>
    </row>
    <row r="2159" spans="2:15" x14ac:dyDescent="0.35">
      <c r="B2159" s="10" t="e">
        <v>#N/A</v>
      </c>
      <c r="G2159"/>
      <c r="J2159" s="9" t="str">
        <f>AgencyPickList!A2159</f>
        <v>M0037</v>
      </c>
      <c r="K2159" s="9" t="str">
        <f>AgencyPickList!B2159</f>
        <v>Phoenix Futures Wirral Adult Services</v>
      </c>
      <c r="L2159" s="9" t="str">
        <f>AgencyPickList!C2159</f>
        <v>B01B</v>
      </c>
      <c r="M2159" s="9" t="str">
        <f>AgencyPickList!D2159</f>
        <v>Salford</v>
      </c>
      <c r="N2159" s="9" t="str">
        <f>AgencyPickList!E2159</f>
        <v>W</v>
      </c>
      <c r="O2159" s="9" t="str">
        <f t="shared" si="33"/>
        <v>M0037 : Phoenix Futures Wirral Adult Services</v>
      </c>
    </row>
    <row r="2160" spans="2:15" x14ac:dyDescent="0.35">
      <c r="B2160" s="10" t="e">
        <v>#N/A</v>
      </c>
      <c r="G2160"/>
      <c r="J2160" s="9" t="str">
        <f>AgencyPickList!A2160</f>
        <v>M0243</v>
      </c>
      <c r="K2160" s="9" t="str">
        <f>AgencyPickList!B2160</f>
        <v>GMMH The Chapman-Barker Unit</v>
      </c>
      <c r="L2160" s="9" t="str">
        <f>AgencyPickList!C2160</f>
        <v>B01B</v>
      </c>
      <c r="M2160" s="9" t="str">
        <f>AgencyPickList!D2160</f>
        <v>Salford</v>
      </c>
      <c r="N2160" s="9" t="str">
        <f>AgencyPickList!E2160</f>
        <v>W</v>
      </c>
      <c r="O2160" s="9" t="str">
        <f t="shared" si="33"/>
        <v>M0243 : GMMH The Chapman-Barker Unit</v>
      </c>
    </row>
    <row r="2161" spans="2:15" x14ac:dyDescent="0.35">
      <c r="B2161" s="10" t="e">
        <v>#N/A</v>
      </c>
      <c r="G2161"/>
      <c r="J2161" s="9" t="str">
        <f>AgencyPickList!A2161</f>
        <v>M0288</v>
      </c>
      <c r="K2161" s="9" t="str">
        <f>AgencyPickList!B2161</f>
        <v>CGL Manchester RISE</v>
      </c>
      <c r="L2161" s="9" t="str">
        <f>AgencyPickList!C2161</f>
        <v>B01B</v>
      </c>
      <c r="M2161" s="9" t="str">
        <f>AgencyPickList!D2161</f>
        <v>Salford</v>
      </c>
      <c r="N2161" s="9" t="str">
        <f>AgencyPickList!E2161</f>
        <v>W</v>
      </c>
      <c r="O2161" s="9" t="str">
        <f t="shared" si="33"/>
        <v>M0288 : CGL Manchester RISE</v>
      </c>
    </row>
    <row r="2162" spans="2:15" x14ac:dyDescent="0.35">
      <c r="B2162" s="10" t="e">
        <v>#N/A</v>
      </c>
      <c r="G2162"/>
      <c r="J2162" s="9" t="str">
        <f>AgencyPickList!A2162</f>
        <v>M0297</v>
      </c>
      <c r="K2162" s="9" t="str">
        <f>AgencyPickList!B2162</f>
        <v>THOMAS Community Recovery Salford</v>
      </c>
      <c r="L2162" s="9" t="str">
        <f>AgencyPickList!C2162</f>
        <v>B01B</v>
      </c>
      <c r="M2162" s="9" t="str">
        <f>AgencyPickList!D2162</f>
        <v>Salford</v>
      </c>
      <c r="N2162" s="9" t="str">
        <f>AgencyPickList!E2162</f>
        <v>W</v>
      </c>
      <c r="O2162" s="9" t="str">
        <f t="shared" si="33"/>
        <v>M0297 : THOMAS Community Recovery Salford</v>
      </c>
    </row>
    <row r="2163" spans="2:15" x14ac:dyDescent="0.35">
      <c r="B2163" s="10" t="e">
        <v>#N/A</v>
      </c>
      <c r="G2163"/>
      <c r="J2163" s="9" t="str">
        <f>AgencyPickList!A2163</f>
        <v>M0311</v>
      </c>
      <c r="K2163" s="9" t="str">
        <f>AgencyPickList!B2163</f>
        <v>GMMH Salford Drug &amp; Alcohol Service</v>
      </c>
      <c r="L2163" s="9" t="str">
        <f>AgencyPickList!C2163</f>
        <v>B01B</v>
      </c>
      <c r="M2163" s="9" t="str">
        <f>AgencyPickList!D2163</f>
        <v>Salford</v>
      </c>
      <c r="N2163" s="9" t="str">
        <f>AgencyPickList!E2163</f>
        <v>W</v>
      </c>
      <c r="O2163" s="9" t="str">
        <f t="shared" si="33"/>
        <v>M0311 : GMMH Salford Drug &amp; Alcohol Service</v>
      </c>
    </row>
    <row r="2164" spans="2:15" x14ac:dyDescent="0.35">
      <c r="B2164" s="10" t="e">
        <v>#N/A</v>
      </c>
      <c r="G2164"/>
      <c r="J2164" s="9" t="str">
        <f>AgencyPickList!A2164</f>
        <v>M0322</v>
      </c>
      <c r="K2164" s="9" t="str">
        <f>AgencyPickList!B2164</f>
        <v>GMMH Salford Assertive Outreach Team</v>
      </c>
      <c r="L2164" s="9" t="str">
        <f>AgencyPickList!C2164</f>
        <v>B01B</v>
      </c>
      <c r="M2164" s="9" t="str">
        <f>AgencyPickList!D2164</f>
        <v>Salford</v>
      </c>
      <c r="N2164" s="9" t="str">
        <f>AgencyPickList!E2164</f>
        <v>W</v>
      </c>
      <c r="O2164" s="9" t="str">
        <f t="shared" si="33"/>
        <v>M0322 : GMMH Salford Assertive Outreach Team</v>
      </c>
    </row>
    <row r="2165" spans="2:15" x14ac:dyDescent="0.35">
      <c r="B2165" s="10" t="e">
        <v>#N/A</v>
      </c>
      <c r="G2165"/>
      <c r="J2165" s="9" t="str">
        <f>AgencyPickList!A2165</f>
        <v>M0323</v>
      </c>
      <c r="K2165" s="9" t="str">
        <f>AgencyPickList!B2165</f>
        <v>GMMH Salford Young Persons service</v>
      </c>
      <c r="L2165" s="9" t="str">
        <f>AgencyPickList!C2165</f>
        <v>B01B</v>
      </c>
      <c r="M2165" s="9" t="str">
        <f>AgencyPickList!D2165</f>
        <v>Salford</v>
      </c>
      <c r="N2165" s="9" t="str">
        <f>AgencyPickList!E2165</f>
        <v>W</v>
      </c>
      <c r="O2165" s="9" t="str">
        <f t="shared" si="33"/>
        <v>M0323 : GMMH Salford Young Persons service</v>
      </c>
    </row>
    <row r="2166" spans="2:15" x14ac:dyDescent="0.35">
      <c r="B2166" s="10" t="e">
        <v>#N/A</v>
      </c>
      <c r="G2166"/>
      <c r="J2166" s="9" t="str">
        <f>AgencyPickList!A2166</f>
        <v>M0336</v>
      </c>
      <c r="K2166" s="9" t="str">
        <f>AgencyPickList!B2166</f>
        <v>CGL Tameside</v>
      </c>
      <c r="L2166" s="9" t="str">
        <f>AgencyPickList!C2166</f>
        <v>B01B</v>
      </c>
      <c r="M2166" s="9" t="str">
        <f>AgencyPickList!D2166</f>
        <v>Salford</v>
      </c>
      <c r="N2166" s="9" t="str">
        <f>AgencyPickList!E2166</f>
        <v>W</v>
      </c>
      <c r="O2166" s="9" t="str">
        <f t="shared" si="33"/>
        <v>M0336 : CGL Tameside</v>
      </c>
    </row>
    <row r="2167" spans="2:15" x14ac:dyDescent="0.35">
      <c r="B2167" s="10" t="e">
        <v>#N/A</v>
      </c>
      <c r="G2167"/>
      <c r="J2167" s="9" t="str">
        <f>AgencyPickList!A2167</f>
        <v>M0338</v>
      </c>
      <c r="K2167" s="9" t="str">
        <f>AgencyPickList!B2167</f>
        <v>Salus Withnell Hall</v>
      </c>
      <c r="L2167" s="9" t="str">
        <f>AgencyPickList!C2167</f>
        <v>B01B</v>
      </c>
      <c r="M2167" s="9" t="str">
        <f>AgencyPickList!D2167</f>
        <v>Salford</v>
      </c>
      <c r="N2167" s="9" t="str">
        <f>AgencyPickList!E2167</f>
        <v>W</v>
      </c>
      <c r="O2167" s="9" t="str">
        <f t="shared" si="33"/>
        <v>M0338 : Salus Withnell Hall</v>
      </c>
    </row>
    <row r="2168" spans="2:15" x14ac:dyDescent="0.35">
      <c r="B2168" s="10" t="e">
        <v>#N/A</v>
      </c>
      <c r="G2168"/>
      <c r="J2168" s="9" t="str">
        <f>AgencyPickList!A2168</f>
        <v>M0349</v>
      </c>
      <c r="K2168" s="9" t="str">
        <f>AgencyPickList!B2168</f>
        <v>GMMH Bolton Adult Service</v>
      </c>
      <c r="L2168" s="9" t="str">
        <f>AgencyPickList!C2168</f>
        <v>B01B</v>
      </c>
      <c r="M2168" s="9" t="str">
        <f>AgencyPickList!D2168</f>
        <v>Salford</v>
      </c>
      <c r="N2168" s="9" t="str">
        <f>AgencyPickList!E2168</f>
        <v>W</v>
      </c>
      <c r="O2168" s="9" t="str">
        <f t="shared" si="33"/>
        <v>M0349 : GMMH Bolton Adult Service</v>
      </c>
    </row>
    <row r="2169" spans="2:15" x14ac:dyDescent="0.35">
      <c r="B2169" s="10" t="e">
        <v>#N/A</v>
      </c>
      <c r="G2169"/>
      <c r="J2169" s="9" t="str">
        <f>AgencyPickList!A2169</f>
        <v>M0354</v>
      </c>
      <c r="K2169" s="9" t="str">
        <f>AgencyPickList!B2169</f>
        <v>Turning Point Oldham ROAR</v>
      </c>
      <c r="L2169" s="9" t="str">
        <f>AgencyPickList!C2169</f>
        <v>B01B</v>
      </c>
      <c r="M2169" s="9" t="str">
        <f>AgencyPickList!D2169</f>
        <v>Salford</v>
      </c>
      <c r="N2169" s="9" t="str">
        <f>AgencyPickList!E2169</f>
        <v>W</v>
      </c>
      <c r="O2169" s="9" t="str">
        <f t="shared" si="33"/>
        <v>M0354 : Turning Point Oldham ROAR</v>
      </c>
    </row>
    <row r="2170" spans="2:15" x14ac:dyDescent="0.35">
      <c r="B2170" s="10" t="e">
        <v>#N/A</v>
      </c>
      <c r="G2170"/>
      <c r="J2170" s="9" t="str">
        <f>AgencyPickList!A2170</f>
        <v>M0355</v>
      </c>
      <c r="K2170" s="9" t="str">
        <f>AgencyPickList!B2170</f>
        <v>Turning Point Rochdale ROAR</v>
      </c>
      <c r="L2170" s="9" t="str">
        <f>AgencyPickList!C2170</f>
        <v>B01B</v>
      </c>
      <c r="M2170" s="9" t="str">
        <f>AgencyPickList!D2170</f>
        <v>Salford</v>
      </c>
      <c r="N2170" s="9" t="str">
        <f>AgencyPickList!E2170</f>
        <v>W</v>
      </c>
      <c r="O2170" s="9" t="str">
        <f t="shared" si="33"/>
        <v>M0355 : Turning Point Rochdale ROAR</v>
      </c>
    </row>
    <row r="2171" spans="2:15" x14ac:dyDescent="0.35">
      <c r="B2171" s="10" t="e">
        <v>#N/A</v>
      </c>
      <c r="G2171"/>
      <c r="J2171" s="9" t="str">
        <f>AgencyPickList!A2171</f>
        <v>M0357</v>
      </c>
      <c r="K2171" s="9" t="str">
        <f>AgencyPickList!B2171</f>
        <v>Parkland Place Lancashire</v>
      </c>
      <c r="L2171" s="9" t="str">
        <f>AgencyPickList!C2171</f>
        <v>B01B</v>
      </c>
      <c r="M2171" s="9" t="str">
        <f>AgencyPickList!D2171</f>
        <v>Salford</v>
      </c>
      <c r="N2171" s="9" t="str">
        <f>AgencyPickList!E2171</f>
        <v>W</v>
      </c>
      <c r="O2171" s="9" t="str">
        <f t="shared" si="33"/>
        <v>M0357 : Parkland Place Lancashire</v>
      </c>
    </row>
    <row r="2172" spans="2:15" x14ac:dyDescent="0.35">
      <c r="B2172" s="10" t="e">
        <v>#N/A</v>
      </c>
      <c r="G2172"/>
      <c r="J2172" s="9" t="str">
        <f>AgencyPickList!A2172</f>
        <v>M0375</v>
      </c>
      <c r="K2172" s="9" t="str">
        <f>AgencyPickList!B2172</f>
        <v>Cumbria Addictions Service (Humankind)</v>
      </c>
      <c r="L2172" s="9" t="str">
        <f>AgencyPickList!C2172</f>
        <v>B01B</v>
      </c>
      <c r="M2172" s="9" t="str">
        <f>AgencyPickList!D2172</f>
        <v>Salford</v>
      </c>
      <c r="N2172" s="9" t="str">
        <f>AgencyPickList!E2172</f>
        <v>W</v>
      </c>
      <c r="O2172" s="9" t="str">
        <f t="shared" si="33"/>
        <v>M0375 : Cumbria Addictions Service (Humankind)</v>
      </c>
    </row>
    <row r="2173" spans="2:15" x14ac:dyDescent="0.35">
      <c r="B2173" s="10" t="e">
        <v>#N/A</v>
      </c>
      <c r="G2173"/>
      <c r="J2173" s="9" t="str">
        <f>AgencyPickList!A2173</f>
        <v>R0512</v>
      </c>
      <c r="K2173" s="9" t="str">
        <f>AgencyPickList!B2173</f>
        <v>Humankind Staffordshire</v>
      </c>
      <c r="L2173" s="9" t="str">
        <f>AgencyPickList!C2173</f>
        <v>B01B</v>
      </c>
      <c r="M2173" s="9" t="str">
        <f>AgencyPickList!D2173</f>
        <v>Salford</v>
      </c>
      <c r="N2173" s="9" t="str">
        <f>AgencyPickList!E2173</f>
        <v>R</v>
      </c>
      <c r="O2173" s="9" t="str">
        <f t="shared" si="33"/>
        <v>R0512 : Humankind Staffordshire</v>
      </c>
    </row>
    <row r="2174" spans="2:15" x14ac:dyDescent="0.35">
      <c r="B2174" s="10" t="e">
        <v>#N/A</v>
      </c>
      <c r="G2174"/>
      <c r="J2174" s="9" t="str">
        <f>AgencyPickList!A2174</f>
        <v>U0489</v>
      </c>
      <c r="K2174" s="9" t="str">
        <f>AgencyPickList!B2174</f>
        <v>Forward Leeds Adult (Humankind)</v>
      </c>
      <c r="L2174" s="9" t="str">
        <f>AgencyPickList!C2174</f>
        <v>B01B</v>
      </c>
      <c r="M2174" s="9" t="str">
        <f>AgencyPickList!D2174</f>
        <v>Salford</v>
      </c>
      <c r="N2174" s="9" t="str">
        <f>AgencyPickList!E2174</f>
        <v>U</v>
      </c>
      <c r="O2174" s="9" t="str">
        <f t="shared" si="33"/>
        <v>U0489 : Forward Leeds Adult (Humankind)</v>
      </c>
    </row>
    <row r="2175" spans="2:15" x14ac:dyDescent="0.35">
      <c r="B2175" s="10" t="e">
        <v>#N/A</v>
      </c>
      <c r="G2175"/>
      <c r="J2175" s="9" t="str">
        <f>AgencyPickList!A2175</f>
        <v>U0635</v>
      </c>
      <c r="K2175" s="9" t="str">
        <f>AgencyPickList!B2175</f>
        <v>Barnsley Substance Misuse Service (Humankind)</v>
      </c>
      <c r="L2175" s="9" t="str">
        <f>AgencyPickList!C2175</f>
        <v>B01B</v>
      </c>
      <c r="M2175" s="9" t="str">
        <f>AgencyPickList!D2175</f>
        <v>Salford</v>
      </c>
      <c r="N2175" s="9" t="str">
        <f>AgencyPickList!E2175</f>
        <v>U</v>
      </c>
      <c r="O2175" s="9" t="str">
        <f t="shared" si="33"/>
        <v>U0635 : Barnsley Substance Misuse Service (Humankind)</v>
      </c>
    </row>
    <row r="2176" spans="2:15" x14ac:dyDescent="0.35">
      <c r="B2176" s="10" t="e">
        <v>#N/A</v>
      </c>
      <c r="G2176"/>
      <c r="J2176" s="9" t="str">
        <f>AgencyPickList!A2176</f>
        <v>W0444</v>
      </c>
      <c r="K2176" s="9" t="str">
        <f>AgencyPickList!B2176</f>
        <v>Turning Point Smithfield Detox</v>
      </c>
      <c r="L2176" s="9" t="str">
        <f>AgencyPickList!C2176</f>
        <v>B01B</v>
      </c>
      <c r="M2176" s="9" t="str">
        <f>AgencyPickList!D2176</f>
        <v>Salford</v>
      </c>
      <c r="N2176" s="9" t="str">
        <f>AgencyPickList!E2176</f>
        <v>W</v>
      </c>
      <c r="O2176" s="9" t="str">
        <f t="shared" si="33"/>
        <v>W0444 : Turning Point Smithfield Detox</v>
      </c>
    </row>
    <row r="2177" spans="2:15" x14ac:dyDescent="0.35">
      <c r="B2177" s="10" t="e">
        <v>#N/A</v>
      </c>
      <c r="G2177"/>
      <c r="J2177" s="9" t="str">
        <f>AgencyPickList!A2177</f>
        <v>M0037</v>
      </c>
      <c r="K2177" s="9" t="str">
        <f>AgencyPickList!B2177</f>
        <v>Phoenix Futures Wirral Adult Services</v>
      </c>
      <c r="L2177" s="9" t="str">
        <f>AgencyPickList!C2177</f>
        <v>F09B</v>
      </c>
      <c r="M2177" s="9" t="str">
        <f>AgencyPickList!D2177</f>
        <v>Sandwell</v>
      </c>
      <c r="N2177" s="9" t="str">
        <f>AgencyPickList!E2177</f>
        <v>W</v>
      </c>
      <c r="O2177" s="9" t="str">
        <f t="shared" si="33"/>
        <v>M0037 : Phoenix Futures Wirral Adult Services</v>
      </c>
    </row>
    <row r="2178" spans="2:15" x14ac:dyDescent="0.35">
      <c r="B2178" s="10" t="e">
        <v>#N/A</v>
      </c>
      <c r="G2178"/>
      <c r="J2178" s="9" t="str">
        <f>AgencyPickList!A2178</f>
        <v>P1126</v>
      </c>
      <c r="K2178" s="9" t="str">
        <f>AgencyPickList!B2178</f>
        <v>Phoenix Futures Ophelia House</v>
      </c>
      <c r="L2178" s="9" t="str">
        <f>AgencyPickList!C2178</f>
        <v>F09B</v>
      </c>
      <c r="M2178" s="9" t="str">
        <f>AgencyPickList!D2178</f>
        <v>Sandwell</v>
      </c>
      <c r="N2178" s="9" t="str">
        <f>AgencyPickList!E2178</f>
        <v>P</v>
      </c>
      <c r="O2178" s="9" t="str">
        <f t="shared" si="33"/>
        <v>P1126 : Phoenix Futures Ophelia House</v>
      </c>
    </row>
    <row r="2179" spans="2:15" x14ac:dyDescent="0.35">
      <c r="B2179" s="10" t="e">
        <v>#N/A</v>
      </c>
      <c r="G2179"/>
      <c r="J2179" s="9" t="str">
        <f>AgencyPickList!A2179</f>
        <v>R0036</v>
      </c>
      <c r="K2179" s="9" t="str">
        <f>AgencyPickList!B2179</f>
        <v>CGL Dudley Atlantic Recovery Centre</v>
      </c>
      <c r="L2179" s="9" t="str">
        <f>AgencyPickList!C2179</f>
        <v>F09B</v>
      </c>
      <c r="M2179" s="9" t="str">
        <f>AgencyPickList!D2179</f>
        <v>Sandwell</v>
      </c>
      <c r="N2179" s="9" t="str">
        <f>AgencyPickList!E2179</f>
        <v>R</v>
      </c>
      <c r="O2179" s="9" t="str">
        <f t="shared" ref="O2179:O2242" si="34">IF(AND(J2179&lt;&gt;"",J2179&lt;&gt;0),J2179&amp;" : "&amp;K2179,"")</f>
        <v>R0036 : CGL Dudley Atlantic Recovery Centre</v>
      </c>
    </row>
    <row r="2180" spans="2:15" x14ac:dyDescent="0.35">
      <c r="B2180" s="10" t="e">
        <v>#N/A</v>
      </c>
      <c r="G2180"/>
      <c r="J2180" s="9" t="str">
        <f>AgencyPickList!A2180</f>
        <v>R0092</v>
      </c>
      <c r="K2180" s="9" t="str">
        <f>AgencyPickList!B2180</f>
        <v>BAC O'Connor</v>
      </c>
      <c r="L2180" s="9" t="str">
        <f>AgencyPickList!C2180</f>
        <v>F09B</v>
      </c>
      <c r="M2180" s="9" t="str">
        <f>AgencyPickList!D2180</f>
        <v>Sandwell</v>
      </c>
      <c r="N2180" s="9" t="str">
        <f>AgencyPickList!E2180</f>
        <v>R</v>
      </c>
      <c r="O2180" s="9" t="str">
        <f t="shared" si="34"/>
        <v>R0092 : BAC O'Connor</v>
      </c>
    </row>
    <row r="2181" spans="2:15" x14ac:dyDescent="0.35">
      <c r="B2181" s="10" t="e">
        <v>#N/A</v>
      </c>
      <c r="G2181"/>
      <c r="J2181" s="9" t="str">
        <f>AgencyPickList!A2181</f>
        <v>R0468</v>
      </c>
      <c r="K2181" s="9" t="str">
        <f>AgencyPickList!B2181</f>
        <v>Recovery Wolverhampton (Adult)</v>
      </c>
      <c r="L2181" s="9" t="str">
        <f>AgencyPickList!C2181</f>
        <v>F09B</v>
      </c>
      <c r="M2181" s="9" t="str">
        <f>AgencyPickList!D2181</f>
        <v>Sandwell</v>
      </c>
      <c r="N2181" s="9" t="str">
        <f>AgencyPickList!E2181</f>
        <v>R</v>
      </c>
      <c r="O2181" s="9" t="str">
        <f t="shared" si="34"/>
        <v>R0468 : Recovery Wolverhampton (Adult)</v>
      </c>
    </row>
    <row r="2182" spans="2:15" x14ac:dyDescent="0.35">
      <c r="B2182" s="10" t="e">
        <v>#N/A</v>
      </c>
      <c r="G2182"/>
      <c r="J2182" s="9" t="str">
        <f>AgencyPickList!A2182</f>
        <v>R0472</v>
      </c>
      <c r="K2182" s="9" t="str">
        <f>AgencyPickList!B2182</f>
        <v>Livingstone House</v>
      </c>
      <c r="L2182" s="9" t="str">
        <f>AgencyPickList!C2182</f>
        <v>F09B</v>
      </c>
      <c r="M2182" s="9" t="str">
        <f>AgencyPickList!D2182</f>
        <v>Sandwell</v>
      </c>
      <c r="N2182" s="9" t="str">
        <f>AgencyPickList!E2182</f>
        <v>R</v>
      </c>
      <c r="O2182" s="9" t="str">
        <f t="shared" si="34"/>
        <v>R0472 : Livingstone House</v>
      </c>
    </row>
    <row r="2183" spans="2:15" x14ac:dyDescent="0.35">
      <c r="B2183" s="10" t="e">
        <v>#N/A</v>
      </c>
      <c r="G2183"/>
      <c r="J2183" s="9" t="str">
        <f>AgencyPickList!A2183</f>
        <v>R0473</v>
      </c>
      <c r="K2183" s="9" t="str">
        <f>AgencyPickList!B2183</f>
        <v>IRiS</v>
      </c>
      <c r="L2183" s="9" t="str">
        <f>AgencyPickList!C2183</f>
        <v>F09B</v>
      </c>
      <c r="M2183" s="9" t="str">
        <f>AgencyPickList!D2183</f>
        <v>Sandwell</v>
      </c>
      <c r="N2183" s="9" t="str">
        <f>AgencyPickList!E2183</f>
        <v>R</v>
      </c>
      <c r="O2183" s="9" t="str">
        <f t="shared" si="34"/>
        <v>R0473 : IRiS</v>
      </c>
    </row>
    <row r="2184" spans="2:15" x14ac:dyDescent="0.35">
      <c r="B2184" s="10" t="e">
        <v>#N/A</v>
      </c>
      <c r="G2184"/>
      <c r="J2184" s="9" t="str">
        <f>AgencyPickList!A2184</f>
        <v>R0479</v>
      </c>
      <c r="K2184" s="9" t="str">
        <f>AgencyPickList!B2184</f>
        <v>Staffordshire Inpatients</v>
      </c>
      <c r="L2184" s="9" t="str">
        <f>AgencyPickList!C2184</f>
        <v>F09B</v>
      </c>
      <c r="M2184" s="9" t="str">
        <f>AgencyPickList!D2184</f>
        <v>Sandwell</v>
      </c>
      <c r="N2184" s="9" t="str">
        <f>AgencyPickList!E2184</f>
        <v>R</v>
      </c>
      <c r="O2184" s="9" t="str">
        <f t="shared" si="34"/>
        <v>R0479 : Staffordshire Inpatients</v>
      </c>
    </row>
    <row r="2185" spans="2:15" x14ac:dyDescent="0.35">
      <c r="B2185" s="10" t="e">
        <v>#N/A</v>
      </c>
      <c r="G2185"/>
      <c r="J2185" s="9" t="str">
        <f>AgencyPickList!A2185</f>
        <v>R0484</v>
      </c>
      <c r="K2185" s="9" t="str">
        <f>AgencyPickList!B2185</f>
        <v>CGL Birmingham ROR - Perry Barr/Ladywood</v>
      </c>
      <c r="L2185" s="9" t="str">
        <f>AgencyPickList!C2185</f>
        <v>F09B</v>
      </c>
      <c r="M2185" s="9" t="str">
        <f>AgencyPickList!D2185</f>
        <v>Sandwell</v>
      </c>
      <c r="N2185" s="9" t="str">
        <f>AgencyPickList!E2185</f>
        <v>R</v>
      </c>
      <c r="O2185" s="9" t="str">
        <f t="shared" si="34"/>
        <v>R0484 : CGL Birmingham ROR - Perry Barr/Ladywood</v>
      </c>
    </row>
    <row r="2186" spans="2:15" x14ac:dyDescent="0.35">
      <c r="B2186" s="10" t="e">
        <v>#N/A</v>
      </c>
      <c r="G2186"/>
      <c r="J2186" s="9" t="str">
        <f>AgencyPickList!A2186</f>
        <v>R0487</v>
      </c>
      <c r="K2186" s="9" t="str">
        <f>AgencyPickList!B2186</f>
        <v>CGL Birmingham ROR - Park House</v>
      </c>
      <c r="L2186" s="9" t="str">
        <f>AgencyPickList!C2186</f>
        <v>F09B</v>
      </c>
      <c r="M2186" s="9" t="str">
        <f>AgencyPickList!D2186</f>
        <v>Sandwell</v>
      </c>
      <c r="N2186" s="9" t="str">
        <f>AgencyPickList!E2186</f>
        <v>R</v>
      </c>
      <c r="O2186" s="9" t="str">
        <f t="shared" si="34"/>
        <v>R0487 : CGL Birmingham ROR - Park House</v>
      </c>
    </row>
    <row r="2187" spans="2:15" x14ac:dyDescent="0.35">
      <c r="B2187" s="10" t="e">
        <v>#N/A</v>
      </c>
      <c r="G2187"/>
      <c r="J2187" s="9" t="str">
        <f>AgencyPickList!A2187</f>
        <v>R0488</v>
      </c>
      <c r="K2187" s="9" t="str">
        <f>AgencyPickList!B2187</f>
        <v>Worcestershire Recovery Partnership (Adult)</v>
      </c>
      <c r="L2187" s="9" t="str">
        <f>AgencyPickList!C2187</f>
        <v>F09B</v>
      </c>
      <c r="M2187" s="9" t="str">
        <f>AgencyPickList!D2187</f>
        <v>Sandwell</v>
      </c>
      <c r="N2187" s="9" t="str">
        <f>AgencyPickList!E2187</f>
        <v>R</v>
      </c>
      <c r="O2187" s="9" t="str">
        <f t="shared" si="34"/>
        <v>R0488 : Worcestershire Recovery Partnership (Adult)</v>
      </c>
    </row>
    <row r="2188" spans="2:15" x14ac:dyDescent="0.35">
      <c r="B2188" s="10" t="e">
        <v>#N/A</v>
      </c>
      <c r="G2188"/>
      <c r="J2188" s="9" t="str">
        <f>AgencyPickList!A2188</f>
        <v>R0490</v>
      </c>
      <c r="K2188" s="9" t="str">
        <f>AgencyPickList!B2188</f>
        <v>New Leaf Recovery</v>
      </c>
      <c r="L2188" s="9" t="str">
        <f>AgencyPickList!C2188</f>
        <v>F09B</v>
      </c>
      <c r="M2188" s="9" t="str">
        <f>AgencyPickList!D2188</f>
        <v>Sandwell</v>
      </c>
      <c r="N2188" s="9" t="str">
        <f>AgencyPickList!E2188</f>
        <v>R</v>
      </c>
      <c r="O2188" s="9" t="str">
        <f t="shared" si="34"/>
        <v>R0490 : New Leaf Recovery</v>
      </c>
    </row>
    <row r="2189" spans="2:15" x14ac:dyDescent="0.35">
      <c r="B2189" s="10" t="e">
        <v>#N/A</v>
      </c>
      <c r="G2189"/>
      <c r="J2189" s="9" t="str">
        <f>AgencyPickList!A2189</f>
        <v>R0491</v>
      </c>
      <c r="K2189" s="9" t="str">
        <f>AgencyPickList!B2189</f>
        <v>CGL Walsall the Beacon Adult</v>
      </c>
      <c r="L2189" s="9" t="str">
        <f>AgencyPickList!C2189</f>
        <v>F09B</v>
      </c>
      <c r="M2189" s="9" t="str">
        <f>AgencyPickList!D2189</f>
        <v>Sandwell</v>
      </c>
      <c r="N2189" s="9" t="str">
        <f>AgencyPickList!E2189</f>
        <v>R</v>
      </c>
      <c r="O2189" s="9" t="str">
        <f t="shared" si="34"/>
        <v>R0491 : CGL Walsall the Beacon Adult</v>
      </c>
    </row>
    <row r="2190" spans="2:15" x14ac:dyDescent="0.35">
      <c r="B2190" s="10" t="e">
        <v>#N/A</v>
      </c>
      <c r="G2190"/>
      <c r="J2190" s="9" t="str">
        <f>AgencyPickList!A2190</f>
        <v>R0512</v>
      </c>
      <c r="K2190" s="9" t="str">
        <f>AgencyPickList!B2190</f>
        <v>Humankind Staffordshire</v>
      </c>
      <c r="L2190" s="9" t="str">
        <f>AgencyPickList!C2190</f>
        <v>F09B</v>
      </c>
      <c r="M2190" s="9" t="str">
        <f>AgencyPickList!D2190</f>
        <v>Sandwell</v>
      </c>
      <c r="N2190" s="9" t="str">
        <f>AgencyPickList!E2190</f>
        <v>R</v>
      </c>
      <c r="O2190" s="9" t="str">
        <f t="shared" si="34"/>
        <v>R0512 : Humankind Staffordshire</v>
      </c>
    </row>
    <row r="2191" spans="2:15" x14ac:dyDescent="0.35">
      <c r="B2191" s="10" t="e">
        <v>#N/A</v>
      </c>
      <c r="G2191"/>
      <c r="J2191" s="9" t="str">
        <f>AgencyPickList!A2191</f>
        <v>R0518</v>
      </c>
      <c r="K2191" s="9" t="str">
        <f>AgencyPickList!B2191</f>
        <v>MPFT Adult - Staffordshire</v>
      </c>
      <c r="L2191" s="9" t="str">
        <f>AgencyPickList!C2191</f>
        <v>F09B</v>
      </c>
      <c r="M2191" s="9" t="str">
        <f>AgencyPickList!D2191</f>
        <v>Sandwell</v>
      </c>
      <c r="N2191" s="9" t="str">
        <f>AgencyPickList!E2191</f>
        <v>R</v>
      </c>
      <c r="O2191" s="9" t="str">
        <f t="shared" si="34"/>
        <v>R0518 : MPFT Adult - Staffordshire</v>
      </c>
    </row>
    <row r="2192" spans="2:15" x14ac:dyDescent="0.35">
      <c r="B2192" s="10" t="e">
        <v>#N/A</v>
      </c>
      <c r="G2192"/>
      <c r="J2192" s="9" t="str">
        <f>AgencyPickList!A2192</f>
        <v>SD303</v>
      </c>
      <c r="K2192" s="9" t="str">
        <f>AgencyPickList!B2192</f>
        <v>BOSENCE FARM COMMUNITY LTD</v>
      </c>
      <c r="L2192" s="9" t="str">
        <f>AgencyPickList!C2192</f>
        <v>F09B</v>
      </c>
      <c r="M2192" s="9" t="str">
        <f>AgencyPickList!D2192</f>
        <v>Sandwell</v>
      </c>
      <c r="N2192" s="9" t="str">
        <f>AgencyPickList!E2192</f>
        <v>S</v>
      </c>
      <c r="O2192" s="9" t="str">
        <f t="shared" si="34"/>
        <v>SD303 : BOSENCE FARM COMMUNITY LTD</v>
      </c>
    </row>
    <row r="2193" spans="2:15" x14ac:dyDescent="0.35">
      <c r="B2193" s="10" t="e">
        <v>#N/A</v>
      </c>
      <c r="G2193"/>
      <c r="J2193" s="9" t="str">
        <f>AgencyPickList!A2193</f>
        <v>SJ209</v>
      </c>
      <c r="K2193" s="9" t="str">
        <f>AgencyPickList!B2193</f>
        <v>We Are With You North Somerset</v>
      </c>
      <c r="L2193" s="9" t="str">
        <f>AgencyPickList!C2193</f>
        <v>F09B</v>
      </c>
      <c r="M2193" s="9" t="str">
        <f>AgencyPickList!D2193</f>
        <v>Sandwell</v>
      </c>
      <c r="N2193" s="9" t="str">
        <f>AgencyPickList!E2193</f>
        <v>S</v>
      </c>
      <c r="O2193" s="9" t="str">
        <f t="shared" si="34"/>
        <v>SJ209 : We Are With You North Somerset</v>
      </c>
    </row>
    <row r="2194" spans="2:15" x14ac:dyDescent="0.35">
      <c r="B2194" s="10" t="e">
        <v>#N/A</v>
      </c>
      <c r="G2194"/>
      <c r="J2194" s="9" t="str">
        <f>AgencyPickList!A2194</f>
        <v>SJ302</v>
      </c>
      <c r="K2194" s="9" t="str">
        <f>AgencyPickList!B2194</f>
        <v>BROADWAY LODGE</v>
      </c>
      <c r="L2194" s="9" t="str">
        <f>AgencyPickList!C2194</f>
        <v>F09B</v>
      </c>
      <c r="M2194" s="9" t="str">
        <f>AgencyPickList!D2194</f>
        <v>Sandwell</v>
      </c>
      <c r="N2194" s="9" t="str">
        <f>AgencyPickList!E2194</f>
        <v>S</v>
      </c>
      <c r="O2194" s="9" t="str">
        <f t="shared" si="34"/>
        <v>SJ302 : BROADWAY LODGE</v>
      </c>
    </row>
    <row r="2195" spans="2:15" x14ac:dyDescent="0.35">
      <c r="B2195" s="10" t="e">
        <v>#N/A</v>
      </c>
      <c r="G2195"/>
      <c r="J2195" s="9" t="str">
        <f>AgencyPickList!A2195</f>
        <v>SJ308</v>
      </c>
      <c r="K2195" s="9" t="str">
        <f>AgencyPickList!B2195</f>
        <v>Sefton Park</v>
      </c>
      <c r="L2195" s="9" t="str">
        <f>AgencyPickList!C2195</f>
        <v>F09B</v>
      </c>
      <c r="M2195" s="9" t="str">
        <f>AgencyPickList!D2195</f>
        <v>Sandwell</v>
      </c>
      <c r="N2195" s="9" t="str">
        <f>AgencyPickList!E2195</f>
        <v>S</v>
      </c>
      <c r="O2195" s="9" t="str">
        <f t="shared" si="34"/>
        <v>SJ308 : Sefton Park</v>
      </c>
    </row>
    <row r="2196" spans="2:15" x14ac:dyDescent="0.35">
      <c r="B2196" s="10" t="e">
        <v>#N/A</v>
      </c>
      <c r="G2196"/>
      <c r="J2196" s="9" t="str">
        <f>AgencyPickList!A2196</f>
        <v>T1219</v>
      </c>
      <c r="K2196" s="9" t="str">
        <f>AgencyPickList!B2196</f>
        <v>Turning Point Leicester Adult</v>
      </c>
      <c r="L2196" s="9" t="str">
        <f>AgencyPickList!C2196</f>
        <v>F09B</v>
      </c>
      <c r="M2196" s="9" t="str">
        <f>AgencyPickList!D2196</f>
        <v>Sandwell</v>
      </c>
      <c r="N2196" s="9" t="str">
        <f>AgencyPickList!E2196</f>
        <v>T</v>
      </c>
      <c r="O2196" s="9" t="str">
        <f t="shared" si="34"/>
        <v>T1219 : Turning Point Leicester Adult</v>
      </c>
    </row>
    <row r="2197" spans="2:15" x14ac:dyDescent="0.35">
      <c r="B2197" s="10" t="e">
        <v>#N/A</v>
      </c>
      <c r="G2197"/>
      <c r="J2197" s="9" t="str">
        <f>AgencyPickList!A2197</f>
        <v>M0010</v>
      </c>
      <c r="K2197" s="9" t="str">
        <f>AgencyPickList!B2197</f>
        <v>MERC Brook Place</v>
      </c>
      <c r="L2197" s="9" t="str">
        <f>AgencyPickList!C2197</f>
        <v>B19B</v>
      </c>
      <c r="M2197" s="9" t="str">
        <f>AgencyPickList!D2197</f>
        <v>Sefton</v>
      </c>
      <c r="N2197" s="9" t="str">
        <f>AgencyPickList!E2197</f>
        <v>W</v>
      </c>
      <c r="O2197" s="9" t="str">
        <f t="shared" si="34"/>
        <v>M0010 : MERC Brook Place</v>
      </c>
    </row>
    <row r="2198" spans="2:15" x14ac:dyDescent="0.35">
      <c r="B2198" s="10" t="e">
        <v>#N/A</v>
      </c>
      <c r="G2198"/>
      <c r="J2198" s="9" t="str">
        <f>AgencyPickList!A2198</f>
        <v>M0022</v>
      </c>
      <c r="K2198" s="9" t="str">
        <f>AgencyPickList!B2198</f>
        <v>Kaleidoscope Birchwood</v>
      </c>
      <c r="L2198" s="9" t="str">
        <f>AgencyPickList!C2198</f>
        <v>B19B</v>
      </c>
      <c r="M2198" s="9" t="str">
        <f>AgencyPickList!D2198</f>
        <v>Sefton</v>
      </c>
      <c r="N2198" s="9" t="str">
        <f>AgencyPickList!E2198</f>
        <v>W</v>
      </c>
      <c r="O2198" s="9" t="str">
        <f t="shared" si="34"/>
        <v>M0022 : Kaleidoscope Birchwood</v>
      </c>
    </row>
    <row r="2199" spans="2:15" x14ac:dyDescent="0.35">
      <c r="B2199" s="10" t="e">
        <v>#N/A</v>
      </c>
      <c r="G2199"/>
      <c r="J2199" s="9" t="str">
        <f>AgencyPickList!A2199</f>
        <v>M0052</v>
      </c>
      <c r="K2199" s="9" t="str">
        <f>AgencyPickList!B2199</f>
        <v>MERC Hope Centre Drugs</v>
      </c>
      <c r="L2199" s="9" t="str">
        <f>AgencyPickList!C2199</f>
        <v>B19B</v>
      </c>
      <c r="M2199" s="9" t="str">
        <f>AgencyPickList!D2199</f>
        <v>Sefton</v>
      </c>
      <c r="N2199" s="9" t="str">
        <f>AgencyPickList!E2199</f>
        <v>W</v>
      </c>
      <c r="O2199" s="9" t="str">
        <f t="shared" si="34"/>
        <v>M0052 : MERC Hope Centre Drugs</v>
      </c>
    </row>
    <row r="2200" spans="2:15" x14ac:dyDescent="0.35">
      <c r="B2200" s="10" t="e">
        <v>#N/A</v>
      </c>
      <c r="G2200"/>
      <c r="J2200" s="9" t="str">
        <f>AgencyPickList!A2200</f>
        <v>M0092</v>
      </c>
      <c r="K2200" s="9" t="str">
        <f>AgencyPickList!B2200</f>
        <v>MERC DRR</v>
      </c>
      <c r="L2200" s="9" t="str">
        <f>AgencyPickList!C2200</f>
        <v>B19B</v>
      </c>
      <c r="M2200" s="9" t="str">
        <f>AgencyPickList!D2200</f>
        <v>Sefton</v>
      </c>
      <c r="N2200" s="9" t="str">
        <f>AgencyPickList!E2200</f>
        <v>W</v>
      </c>
      <c r="O2200" s="9" t="str">
        <f t="shared" si="34"/>
        <v>M0092 : MERC DRR</v>
      </c>
    </row>
    <row r="2201" spans="2:15" x14ac:dyDescent="0.35">
      <c r="B2201" s="10" t="e">
        <v>#N/A</v>
      </c>
      <c r="G2201"/>
      <c r="J2201" s="9" t="str">
        <f>AgencyPickList!A2201</f>
        <v>M0119</v>
      </c>
      <c r="K2201" s="9" t="str">
        <f>AgencyPickList!B2201</f>
        <v>Holgate House</v>
      </c>
      <c r="L2201" s="9" t="str">
        <f>AgencyPickList!C2201</f>
        <v>B19B</v>
      </c>
      <c r="M2201" s="9" t="str">
        <f>AgencyPickList!D2201</f>
        <v>Sefton</v>
      </c>
      <c r="N2201" s="9" t="str">
        <f>AgencyPickList!E2201</f>
        <v>W</v>
      </c>
      <c r="O2201" s="9" t="str">
        <f t="shared" si="34"/>
        <v>M0119 : Holgate House</v>
      </c>
    </row>
    <row r="2202" spans="2:15" x14ac:dyDescent="0.35">
      <c r="B2202" s="10" t="e">
        <v>#N/A</v>
      </c>
      <c r="G2202"/>
      <c r="J2202" s="9" t="str">
        <f>AgencyPickList!A2202</f>
        <v>M0168</v>
      </c>
      <c r="K2202" s="9" t="str">
        <f>AgencyPickList!B2202</f>
        <v>MERC Hope Centre Alcohol</v>
      </c>
      <c r="L2202" s="9" t="str">
        <f>AgencyPickList!C2202</f>
        <v>B19B</v>
      </c>
      <c r="M2202" s="9" t="str">
        <f>AgencyPickList!D2202</f>
        <v>Sefton</v>
      </c>
      <c r="N2202" s="9" t="str">
        <f>AgencyPickList!E2202</f>
        <v>W</v>
      </c>
      <c r="O2202" s="9" t="str">
        <f t="shared" si="34"/>
        <v>M0168 : MERC Hope Centre Alcohol</v>
      </c>
    </row>
    <row r="2203" spans="2:15" x14ac:dyDescent="0.35">
      <c r="B2203" s="10" t="e">
        <v>#N/A</v>
      </c>
      <c r="G2203"/>
      <c r="J2203" s="9" t="str">
        <f>AgencyPickList!A2203</f>
        <v>M0309</v>
      </c>
      <c r="K2203" s="9" t="str">
        <f>AgencyPickList!B2203</f>
        <v>Cyngor Alcohol Information Service (CAIS)</v>
      </c>
      <c r="L2203" s="9" t="str">
        <f>AgencyPickList!C2203</f>
        <v>B19B</v>
      </c>
      <c r="M2203" s="9" t="str">
        <f>AgencyPickList!D2203</f>
        <v>Sefton</v>
      </c>
      <c r="N2203" s="9" t="str">
        <f>AgencyPickList!E2203</f>
        <v>W</v>
      </c>
      <c r="O2203" s="9" t="str">
        <f t="shared" si="34"/>
        <v>M0309 : Cyngor Alcohol Information Service (CAIS)</v>
      </c>
    </row>
    <row r="2204" spans="2:15" x14ac:dyDescent="0.35">
      <c r="B2204" s="10" t="e">
        <v>#N/A</v>
      </c>
      <c r="G2204"/>
      <c r="J2204" s="9" t="str">
        <f>AgencyPickList!A2204</f>
        <v>M0310</v>
      </c>
      <c r="K2204" s="9" t="str">
        <f>AgencyPickList!B2204</f>
        <v>Shardale St Annes Limited</v>
      </c>
      <c r="L2204" s="9" t="str">
        <f>AgencyPickList!C2204</f>
        <v>B19B</v>
      </c>
      <c r="M2204" s="9" t="str">
        <f>AgencyPickList!D2204</f>
        <v>Sefton</v>
      </c>
      <c r="N2204" s="9" t="str">
        <f>AgencyPickList!E2204</f>
        <v>W</v>
      </c>
      <c r="O2204" s="9" t="str">
        <f t="shared" si="34"/>
        <v>M0310 : Shardale St Annes Limited</v>
      </c>
    </row>
    <row r="2205" spans="2:15" x14ac:dyDescent="0.35">
      <c r="B2205" s="10" t="e">
        <v>#N/A</v>
      </c>
      <c r="G2205"/>
      <c r="J2205" s="9" t="str">
        <f>AgencyPickList!A2205</f>
        <v>M0342</v>
      </c>
      <c r="K2205" s="9" t="str">
        <f>AgencyPickList!B2205</f>
        <v>We Are With You - Liverpool Integrated Treatment Service</v>
      </c>
      <c r="L2205" s="9" t="str">
        <f>AgencyPickList!C2205</f>
        <v>B19B</v>
      </c>
      <c r="M2205" s="9" t="str">
        <f>AgencyPickList!D2205</f>
        <v>Sefton</v>
      </c>
      <c r="N2205" s="9" t="str">
        <f>AgencyPickList!E2205</f>
        <v>W</v>
      </c>
      <c r="O2205" s="9" t="str">
        <f t="shared" si="34"/>
        <v>M0342 : We Are With You - Liverpool Integrated Treatment Service</v>
      </c>
    </row>
    <row r="2206" spans="2:15" x14ac:dyDescent="0.35">
      <c r="B2206" s="10" t="e">
        <v>#N/A</v>
      </c>
      <c r="G2206"/>
      <c r="J2206" s="9" t="str">
        <f>AgencyPickList!A2206</f>
        <v>M0344</v>
      </c>
      <c r="K2206" s="9" t="str">
        <f>AgencyPickList!B2206</f>
        <v>MERC Ambition North Sefton</v>
      </c>
      <c r="L2206" s="9" t="str">
        <f>AgencyPickList!C2206</f>
        <v>B19B</v>
      </c>
      <c r="M2206" s="9" t="str">
        <f>AgencyPickList!D2206</f>
        <v>Sefton</v>
      </c>
      <c r="N2206" s="9" t="str">
        <f>AgencyPickList!E2206</f>
        <v>W</v>
      </c>
      <c r="O2206" s="9" t="str">
        <f t="shared" si="34"/>
        <v>M0344 : MERC Ambition North Sefton</v>
      </c>
    </row>
    <row r="2207" spans="2:15" x14ac:dyDescent="0.35">
      <c r="B2207" s="10" t="e">
        <v>#N/A</v>
      </c>
      <c r="G2207"/>
      <c r="J2207" s="9" t="str">
        <f>AgencyPickList!A2207</f>
        <v>M0345</v>
      </c>
      <c r="K2207" s="9" t="str">
        <f>AgencyPickList!B2207</f>
        <v>MERC Ambition South Sefton</v>
      </c>
      <c r="L2207" s="9" t="str">
        <f>AgencyPickList!C2207</f>
        <v>B19B</v>
      </c>
      <c r="M2207" s="9" t="str">
        <f>AgencyPickList!D2207</f>
        <v>Sefton</v>
      </c>
      <c r="N2207" s="9" t="str">
        <f>AgencyPickList!E2207</f>
        <v>W</v>
      </c>
      <c r="O2207" s="9" t="str">
        <f t="shared" si="34"/>
        <v>M0345 : MERC Ambition South Sefton</v>
      </c>
    </row>
    <row r="2208" spans="2:15" x14ac:dyDescent="0.35">
      <c r="B2208" s="10" t="e">
        <v>#N/A</v>
      </c>
      <c r="G2208"/>
      <c r="J2208" s="9" t="str">
        <f>AgencyPickList!A2208</f>
        <v>M0367</v>
      </c>
      <c r="K2208" s="9" t="str">
        <f>AgencyPickList!B2208</f>
        <v>YMCA Liverpool and Sefton</v>
      </c>
      <c r="L2208" s="9" t="str">
        <f>AgencyPickList!C2208</f>
        <v>B19B</v>
      </c>
      <c r="M2208" s="9" t="str">
        <f>AgencyPickList!D2208</f>
        <v>Sefton</v>
      </c>
      <c r="N2208" s="9" t="str">
        <f>AgencyPickList!E2208</f>
        <v>W</v>
      </c>
      <c r="O2208" s="9" t="str">
        <f t="shared" si="34"/>
        <v>M0367 : YMCA Liverpool and Sefton</v>
      </c>
    </row>
    <row r="2209" spans="2:15" x14ac:dyDescent="0.35">
      <c r="B2209" s="10" t="e">
        <v>#N/A</v>
      </c>
      <c r="G2209"/>
      <c r="J2209" s="9" t="str">
        <f>AgencyPickList!A2209</f>
        <v>M0372</v>
      </c>
      <c r="K2209" s="9" t="str">
        <f>AgencyPickList!B2209</f>
        <v>Liverpool University Hospitals NHS Foundation Trust</v>
      </c>
      <c r="L2209" s="9" t="str">
        <f>AgencyPickList!C2209</f>
        <v>B19B</v>
      </c>
      <c r="M2209" s="9" t="str">
        <f>AgencyPickList!D2209</f>
        <v>Sefton</v>
      </c>
      <c r="N2209" s="9" t="str">
        <f>AgencyPickList!E2209</f>
        <v>W</v>
      </c>
      <c r="O2209" s="9" t="str">
        <f t="shared" si="34"/>
        <v>M0372 : Liverpool University Hospitals NHS Foundation Trust</v>
      </c>
    </row>
    <row r="2210" spans="2:15" x14ac:dyDescent="0.35">
      <c r="B2210" s="10" t="e">
        <v>#N/A</v>
      </c>
      <c r="G2210"/>
      <c r="J2210" s="9" t="str">
        <f>AgencyPickList!A2210</f>
        <v>M0375</v>
      </c>
      <c r="K2210" s="9" t="str">
        <f>AgencyPickList!B2210</f>
        <v>Cumbria Addictions Service (Humankind)</v>
      </c>
      <c r="L2210" s="9" t="str">
        <f>AgencyPickList!C2210</f>
        <v>B19B</v>
      </c>
      <c r="M2210" s="9" t="str">
        <f>AgencyPickList!D2210</f>
        <v>Sefton</v>
      </c>
      <c r="N2210" s="9" t="str">
        <f>AgencyPickList!E2210</f>
        <v>W</v>
      </c>
      <c r="O2210" s="9" t="str">
        <f t="shared" si="34"/>
        <v>M0375 : Cumbria Addictions Service (Humankind)</v>
      </c>
    </row>
    <row r="2211" spans="2:15" x14ac:dyDescent="0.35">
      <c r="B2211" s="10" t="e">
        <v>#N/A</v>
      </c>
      <c r="G2211"/>
      <c r="J2211" s="9" t="str">
        <f>AgencyPickList!A2211</f>
        <v>M0376</v>
      </c>
      <c r="K2211" s="9" t="str">
        <f>AgencyPickList!B2211</f>
        <v>CGL Sefton</v>
      </c>
      <c r="L2211" s="9" t="str">
        <f>AgencyPickList!C2211</f>
        <v>B19B</v>
      </c>
      <c r="M2211" s="9" t="str">
        <f>AgencyPickList!D2211</f>
        <v>Sefton</v>
      </c>
      <c r="N2211" s="9" t="str">
        <f>AgencyPickList!E2211</f>
        <v>W</v>
      </c>
      <c r="O2211" s="9" t="str">
        <f t="shared" si="34"/>
        <v>M0376 : CGL Sefton</v>
      </c>
    </row>
    <row r="2212" spans="2:15" x14ac:dyDescent="0.35">
      <c r="B2212" s="10" t="e">
        <v>#N/A</v>
      </c>
      <c r="G2212"/>
      <c r="J2212" s="9" t="str">
        <f>AgencyPickList!A2212</f>
        <v>M0379</v>
      </c>
      <c r="K2212" s="9" t="str">
        <f>AgencyPickList!B2212</f>
        <v>CGL Sefton YP</v>
      </c>
      <c r="L2212" s="9" t="str">
        <f>AgencyPickList!C2212</f>
        <v>B19B</v>
      </c>
      <c r="M2212" s="9" t="str">
        <f>AgencyPickList!D2212</f>
        <v>Sefton</v>
      </c>
      <c r="N2212" s="9" t="str">
        <f>AgencyPickList!E2212</f>
        <v>W</v>
      </c>
      <c r="O2212" s="9" t="str">
        <f t="shared" si="34"/>
        <v>M0379 : CGL Sefton YP</v>
      </c>
    </row>
    <row r="2213" spans="2:15" x14ac:dyDescent="0.35">
      <c r="B2213" s="10" t="e">
        <v>#N/A</v>
      </c>
      <c r="G2213"/>
      <c r="J2213" s="9" t="str">
        <f>AgencyPickList!A2213</f>
        <v>SK317</v>
      </c>
      <c r="K2213" s="9" t="str">
        <f>AgencyPickList!B2213</f>
        <v>Somewhere House</v>
      </c>
      <c r="L2213" s="9" t="str">
        <f>AgencyPickList!C2213</f>
        <v>B19B</v>
      </c>
      <c r="M2213" s="9" t="str">
        <f>AgencyPickList!D2213</f>
        <v>Sefton</v>
      </c>
      <c r="N2213" s="9" t="str">
        <f>AgencyPickList!E2213</f>
        <v>S</v>
      </c>
      <c r="O2213" s="9" t="str">
        <f t="shared" si="34"/>
        <v>SK317 : Somewhere House</v>
      </c>
    </row>
    <row r="2214" spans="2:15" x14ac:dyDescent="0.35">
      <c r="B2214" s="10" t="e">
        <v>#N/A</v>
      </c>
      <c r="G2214"/>
      <c r="J2214" s="9" t="str">
        <f>AgencyPickList!A2214</f>
        <v>U0484</v>
      </c>
      <c r="K2214" s="9" t="str">
        <f>AgencyPickList!B2214</f>
        <v>North Yorkshire Horizons Drug and Alcohol Service (Humankind)</v>
      </c>
      <c r="L2214" s="9" t="str">
        <f>AgencyPickList!C2214</f>
        <v>B19B</v>
      </c>
      <c r="M2214" s="9" t="str">
        <f>AgencyPickList!D2214</f>
        <v>Sefton</v>
      </c>
      <c r="N2214" s="9" t="str">
        <f>AgencyPickList!E2214</f>
        <v>U</v>
      </c>
      <c r="O2214" s="9" t="str">
        <f t="shared" si="34"/>
        <v>U0484 : North Yorkshire Horizons Drug and Alcohol Service (Humankind)</v>
      </c>
    </row>
    <row r="2215" spans="2:15" x14ac:dyDescent="0.35">
      <c r="B2215" s="10" t="e">
        <v>#N/A</v>
      </c>
      <c r="G2215"/>
      <c r="J2215" s="9" t="str">
        <f>AgencyPickList!A2215</f>
        <v>U0489</v>
      </c>
      <c r="K2215" s="9" t="str">
        <f>AgencyPickList!B2215</f>
        <v>Forward Leeds Adult (Humankind)</v>
      </c>
      <c r="L2215" s="9" t="str">
        <f>AgencyPickList!C2215</f>
        <v>B19B</v>
      </c>
      <c r="M2215" s="9" t="str">
        <f>AgencyPickList!D2215</f>
        <v>Sefton</v>
      </c>
      <c r="N2215" s="9" t="str">
        <f>AgencyPickList!E2215</f>
        <v>U</v>
      </c>
      <c r="O2215" s="9" t="str">
        <f t="shared" si="34"/>
        <v>U0489 : Forward Leeds Adult (Humankind)</v>
      </c>
    </row>
    <row r="2216" spans="2:15" x14ac:dyDescent="0.35">
      <c r="B2216" s="10" t="e">
        <v>#N/A</v>
      </c>
      <c r="G2216"/>
      <c r="J2216" s="9" t="str">
        <f>AgencyPickList!A2216</f>
        <v>U0514</v>
      </c>
      <c r="K2216" s="9" t="str">
        <f>AgencyPickList!B2216</f>
        <v>Phoenix Futures Sheffield Adult Service</v>
      </c>
      <c r="L2216" s="9" t="str">
        <f>AgencyPickList!C2216</f>
        <v>B19B</v>
      </c>
      <c r="M2216" s="9" t="str">
        <f>AgencyPickList!D2216</f>
        <v>Sefton</v>
      </c>
      <c r="N2216" s="9" t="str">
        <f>AgencyPickList!E2216</f>
        <v>U</v>
      </c>
      <c r="O2216" s="9" t="str">
        <f t="shared" si="34"/>
        <v>U0514 : Phoenix Futures Sheffield Adult Service</v>
      </c>
    </row>
    <row r="2217" spans="2:15" x14ac:dyDescent="0.35">
      <c r="B2217" s="10" t="e">
        <v>#N/A</v>
      </c>
      <c r="G2217"/>
      <c r="J2217" s="9" t="str">
        <f>AgencyPickList!A2217</f>
        <v>W0053</v>
      </c>
      <c r="K2217" s="9" t="str">
        <f>AgencyPickList!B2217</f>
        <v>ACORN</v>
      </c>
      <c r="L2217" s="9" t="str">
        <f>AgencyPickList!C2217</f>
        <v>B19B</v>
      </c>
      <c r="M2217" s="9" t="str">
        <f>AgencyPickList!D2217</f>
        <v>Sefton</v>
      </c>
      <c r="N2217" s="9" t="str">
        <f>AgencyPickList!E2217</f>
        <v>W</v>
      </c>
      <c r="O2217" s="9" t="str">
        <f t="shared" si="34"/>
        <v>W0053 : ACORN</v>
      </c>
    </row>
    <row r="2218" spans="2:15" x14ac:dyDescent="0.35">
      <c r="B2218" s="10" t="e">
        <v>#N/A</v>
      </c>
      <c r="G2218"/>
      <c r="J2218" s="9" t="str">
        <f>AgencyPickList!A2218</f>
        <v>W0064</v>
      </c>
      <c r="K2218" s="9" t="str">
        <f>AgencyPickList!B2218</f>
        <v>THOMAS Blackburn</v>
      </c>
      <c r="L2218" s="9" t="str">
        <f>AgencyPickList!C2218</f>
        <v>B19B</v>
      </c>
      <c r="M2218" s="9" t="str">
        <f>AgencyPickList!D2218</f>
        <v>Sefton</v>
      </c>
      <c r="N2218" s="9" t="str">
        <f>AgencyPickList!E2218</f>
        <v>W</v>
      </c>
      <c r="O2218" s="9" t="str">
        <f t="shared" si="34"/>
        <v>W0064 : THOMAS Blackburn</v>
      </c>
    </row>
    <row r="2219" spans="2:15" x14ac:dyDescent="0.35">
      <c r="B2219" s="10" t="e">
        <v>#N/A</v>
      </c>
      <c r="G2219"/>
      <c r="J2219" s="9" t="str">
        <f>AgencyPickList!A2219</f>
        <v>W0444</v>
      </c>
      <c r="K2219" s="9" t="str">
        <f>AgencyPickList!B2219</f>
        <v>Turning Point Smithfield Detox</v>
      </c>
      <c r="L2219" s="9" t="str">
        <f>AgencyPickList!C2219</f>
        <v>B19B</v>
      </c>
      <c r="M2219" s="9" t="str">
        <f>AgencyPickList!D2219</f>
        <v>Sefton</v>
      </c>
      <c r="N2219" s="9" t="str">
        <f>AgencyPickList!E2219</f>
        <v>W</v>
      </c>
      <c r="O2219" s="9" t="str">
        <f t="shared" si="34"/>
        <v>W0444 : Turning Point Smithfield Detox</v>
      </c>
    </row>
    <row r="2220" spans="2:15" x14ac:dyDescent="0.35">
      <c r="B2220" s="10" t="e">
        <v>#N/A</v>
      </c>
      <c r="G2220"/>
      <c r="J2220" s="9" t="str">
        <f>AgencyPickList!A2220</f>
        <v>M0243</v>
      </c>
      <c r="K2220" s="9" t="str">
        <f>AgencyPickList!B2220</f>
        <v>GMMH The Chapman-Barker Unit</v>
      </c>
      <c r="L2220" s="9" t="str">
        <f>AgencyPickList!C2220</f>
        <v>D11B</v>
      </c>
      <c r="M2220" s="9" t="str">
        <f>AgencyPickList!D2220</f>
        <v>Sheffield</v>
      </c>
      <c r="N2220" s="9" t="str">
        <f>AgencyPickList!E2220</f>
        <v>W</v>
      </c>
      <c r="O2220" s="9" t="str">
        <f t="shared" si="34"/>
        <v>M0243 : GMMH The Chapman-Barker Unit</v>
      </c>
    </row>
    <row r="2221" spans="2:15" x14ac:dyDescent="0.35">
      <c r="B2221" s="10" t="e">
        <v>#N/A</v>
      </c>
      <c r="G2221"/>
      <c r="J2221" s="9" t="str">
        <f>AgencyPickList!A2221</f>
        <v>M0338</v>
      </c>
      <c r="K2221" s="9" t="str">
        <f>AgencyPickList!B2221</f>
        <v>Salus Withnell Hall</v>
      </c>
      <c r="L2221" s="9" t="str">
        <f>AgencyPickList!C2221</f>
        <v>D11B</v>
      </c>
      <c r="M2221" s="9" t="str">
        <f>AgencyPickList!D2221</f>
        <v>Sheffield</v>
      </c>
      <c r="N2221" s="9" t="str">
        <f>AgencyPickList!E2221</f>
        <v>W</v>
      </c>
      <c r="O2221" s="9" t="str">
        <f t="shared" si="34"/>
        <v>M0338 : Salus Withnell Hall</v>
      </c>
    </row>
    <row r="2222" spans="2:15" x14ac:dyDescent="0.35">
      <c r="B2222" s="10" t="e">
        <v>#N/A</v>
      </c>
      <c r="G2222"/>
      <c r="J2222" s="9" t="str">
        <f>AgencyPickList!A2222</f>
        <v>N1010</v>
      </c>
      <c r="K2222" s="9" t="str">
        <f>AgencyPickList!B2222</f>
        <v>County Durham Drug and Alcohol Adult Recovery Service</v>
      </c>
      <c r="L2222" s="9" t="str">
        <f>AgencyPickList!C2222</f>
        <v>D11B</v>
      </c>
      <c r="M2222" s="9" t="str">
        <f>AgencyPickList!D2222</f>
        <v>Sheffield</v>
      </c>
      <c r="N2222" s="9" t="str">
        <f>AgencyPickList!E2222</f>
        <v>N</v>
      </c>
      <c r="O2222" s="9" t="str">
        <f t="shared" si="34"/>
        <v>N1010 : County Durham Drug and Alcohol Adult Recovery Service</v>
      </c>
    </row>
    <row r="2223" spans="2:15" x14ac:dyDescent="0.35">
      <c r="B2223" s="10" t="e">
        <v>#N/A</v>
      </c>
      <c r="G2223"/>
      <c r="J2223" s="9" t="str">
        <f>AgencyPickList!A2223</f>
        <v>P0034</v>
      </c>
      <c r="K2223" s="9" t="str">
        <f>AgencyPickList!B2223</f>
        <v>Yeldall Manor</v>
      </c>
      <c r="L2223" s="9" t="str">
        <f>AgencyPickList!C2223</f>
        <v>D11B</v>
      </c>
      <c r="M2223" s="9" t="str">
        <f>AgencyPickList!D2223</f>
        <v>Sheffield</v>
      </c>
      <c r="N2223" s="9" t="str">
        <f>AgencyPickList!E2223</f>
        <v>P</v>
      </c>
      <c r="O2223" s="9" t="str">
        <f t="shared" si="34"/>
        <v>P0034 : Yeldall Manor</v>
      </c>
    </row>
    <row r="2224" spans="2:15" x14ac:dyDescent="0.35">
      <c r="B2224" s="10" t="e">
        <v>#N/A</v>
      </c>
      <c r="G2224"/>
      <c r="J2224" s="9" t="str">
        <f>AgencyPickList!A2224</f>
        <v>P1076</v>
      </c>
      <c r="K2224" s="9" t="str">
        <f>AgencyPickList!B2224</f>
        <v>Oxfordshire Roads to Recovery</v>
      </c>
      <c r="L2224" s="9" t="str">
        <f>AgencyPickList!C2224</f>
        <v>D11B</v>
      </c>
      <c r="M2224" s="9" t="str">
        <f>AgencyPickList!D2224</f>
        <v>Sheffield</v>
      </c>
      <c r="N2224" s="9" t="str">
        <f>AgencyPickList!E2224</f>
        <v>P</v>
      </c>
      <c r="O2224" s="9" t="str">
        <f t="shared" si="34"/>
        <v>P1076 : Oxfordshire Roads to Recovery</v>
      </c>
    </row>
    <row r="2225" spans="2:15" x14ac:dyDescent="0.35">
      <c r="B2225" s="10" t="e">
        <v>#N/A</v>
      </c>
      <c r="G2225"/>
      <c r="J2225" s="9" t="str">
        <f>AgencyPickList!A2225</f>
        <v>Q1311</v>
      </c>
      <c r="K2225" s="9" t="str">
        <f>AgencyPickList!B2225</f>
        <v>Hebron Trust</v>
      </c>
      <c r="L2225" s="9" t="str">
        <f>AgencyPickList!C2225</f>
        <v>D11B</v>
      </c>
      <c r="M2225" s="9" t="str">
        <f>AgencyPickList!D2225</f>
        <v>Sheffield</v>
      </c>
      <c r="N2225" s="9" t="str">
        <f>AgencyPickList!E2225</f>
        <v>Q</v>
      </c>
      <c r="O2225" s="9" t="str">
        <f t="shared" si="34"/>
        <v>Q1311 : Hebron Trust</v>
      </c>
    </row>
    <row r="2226" spans="2:15" x14ac:dyDescent="0.35">
      <c r="B2226" s="10" t="e">
        <v>#N/A</v>
      </c>
      <c r="G2226"/>
      <c r="J2226" s="9" t="str">
        <f>AgencyPickList!A2226</f>
        <v>R0516</v>
      </c>
      <c r="K2226" s="9" t="str">
        <f>AgencyPickList!B2226</f>
        <v>With You at Stoke-on-Trent Adult</v>
      </c>
      <c r="L2226" s="9" t="str">
        <f>AgencyPickList!C2226</f>
        <v>D11B</v>
      </c>
      <c r="M2226" s="9" t="str">
        <f>AgencyPickList!D2226</f>
        <v>Sheffield</v>
      </c>
      <c r="N2226" s="9" t="str">
        <f>AgencyPickList!E2226</f>
        <v>R</v>
      </c>
      <c r="O2226" s="9" t="str">
        <f t="shared" si="34"/>
        <v>R0516 : With You at Stoke-on-Trent Adult</v>
      </c>
    </row>
    <row r="2227" spans="2:15" x14ac:dyDescent="0.35">
      <c r="B2227" s="10" t="e">
        <v>#N/A</v>
      </c>
      <c r="G2227"/>
      <c r="J2227" s="9" t="str">
        <f>AgencyPickList!A2227</f>
        <v>SG309</v>
      </c>
      <c r="K2227" s="9" t="str">
        <f>AgencyPickList!B2227</f>
        <v>THE NELSON TRUST</v>
      </c>
      <c r="L2227" s="9" t="str">
        <f>AgencyPickList!C2227</f>
        <v>D11B</v>
      </c>
      <c r="M2227" s="9" t="str">
        <f>AgencyPickList!D2227</f>
        <v>Sheffield</v>
      </c>
      <c r="N2227" s="9" t="str">
        <f>AgencyPickList!E2227</f>
        <v>S</v>
      </c>
      <c r="O2227" s="9" t="str">
        <f t="shared" si="34"/>
        <v>SG309 : THE NELSON TRUST</v>
      </c>
    </row>
    <row r="2228" spans="2:15" x14ac:dyDescent="0.35">
      <c r="B2228" s="10" t="e">
        <v>#N/A</v>
      </c>
      <c r="G2228"/>
      <c r="J2228" s="9" t="str">
        <f>AgencyPickList!A2228</f>
        <v>T0005</v>
      </c>
      <c r="K2228" s="9" t="str">
        <f>AgencyPickList!B2228</f>
        <v>Derbyshire Recovery Partnership</v>
      </c>
      <c r="L2228" s="9" t="str">
        <f>AgencyPickList!C2228</f>
        <v>D11B</v>
      </c>
      <c r="M2228" s="9" t="str">
        <f>AgencyPickList!D2228</f>
        <v>Sheffield</v>
      </c>
      <c r="N2228" s="9" t="str">
        <f>AgencyPickList!E2228</f>
        <v>T</v>
      </c>
      <c r="O2228" s="9" t="str">
        <f t="shared" si="34"/>
        <v>T0005 : Derbyshire Recovery Partnership</v>
      </c>
    </row>
    <row r="2229" spans="2:15" x14ac:dyDescent="0.35">
      <c r="B2229" s="10" t="e">
        <v>#N/A</v>
      </c>
      <c r="G2229"/>
      <c r="J2229" s="9" t="str">
        <f>AgencyPickList!A2229</f>
        <v>T1175</v>
      </c>
      <c r="K2229" s="9" t="str">
        <f>AgencyPickList!B2229</f>
        <v>Derby City Prescribing Service</v>
      </c>
      <c r="L2229" s="9" t="str">
        <f>AgencyPickList!C2229</f>
        <v>D11B</v>
      </c>
      <c r="M2229" s="9" t="str">
        <f>AgencyPickList!D2229</f>
        <v>Sheffield</v>
      </c>
      <c r="N2229" s="9" t="str">
        <f>AgencyPickList!E2229</f>
        <v>T</v>
      </c>
      <c r="O2229" s="9" t="str">
        <f t="shared" si="34"/>
        <v>T1175 : Derby City Prescribing Service</v>
      </c>
    </row>
    <row r="2230" spans="2:15" x14ac:dyDescent="0.35">
      <c r="B2230" s="10" t="e">
        <v>#N/A</v>
      </c>
      <c r="G2230"/>
      <c r="J2230" s="9" t="str">
        <f>AgencyPickList!A2230</f>
        <v>T1209</v>
      </c>
      <c r="K2230" s="9" t="str">
        <f>AgencyPickList!B2230</f>
        <v>Turning Point Leicester and Leicestershire</v>
      </c>
      <c r="L2230" s="9" t="str">
        <f>AgencyPickList!C2230</f>
        <v>D11B</v>
      </c>
      <c r="M2230" s="9" t="str">
        <f>AgencyPickList!D2230</f>
        <v>Sheffield</v>
      </c>
      <c r="N2230" s="9" t="str">
        <f>AgencyPickList!E2230</f>
        <v>T</v>
      </c>
      <c r="O2230" s="9" t="str">
        <f t="shared" si="34"/>
        <v>T1209 : Turning Point Leicester and Leicestershire</v>
      </c>
    </row>
    <row r="2231" spans="2:15" x14ac:dyDescent="0.35">
      <c r="B2231" s="10" t="e">
        <v>#N/A</v>
      </c>
      <c r="G2231"/>
      <c r="J2231" s="9" t="str">
        <f>AgencyPickList!A2231</f>
        <v>U0489</v>
      </c>
      <c r="K2231" s="9" t="str">
        <f>AgencyPickList!B2231</f>
        <v>Forward Leeds Adult (Humankind)</v>
      </c>
      <c r="L2231" s="9" t="str">
        <f>AgencyPickList!C2231</f>
        <v>D11B</v>
      </c>
      <c r="M2231" s="9" t="str">
        <f>AgencyPickList!D2231</f>
        <v>Sheffield</v>
      </c>
      <c r="N2231" s="9" t="str">
        <f>AgencyPickList!E2231</f>
        <v>U</v>
      </c>
      <c r="O2231" s="9" t="str">
        <f t="shared" si="34"/>
        <v>U0489 : Forward Leeds Adult (Humankind)</v>
      </c>
    </row>
    <row r="2232" spans="2:15" x14ac:dyDescent="0.35">
      <c r="B2232" s="10" t="e">
        <v>#N/A</v>
      </c>
      <c r="G2232"/>
      <c r="J2232" s="9" t="str">
        <f>AgencyPickList!A2232</f>
        <v>U0505</v>
      </c>
      <c r="K2232" s="9" t="str">
        <f>AgencyPickList!B2232</f>
        <v>Sheffield Treatment and Recovery Team (NHS) - Deactive</v>
      </c>
      <c r="L2232" s="9" t="str">
        <f>AgencyPickList!C2232</f>
        <v>D11B</v>
      </c>
      <c r="M2232" s="9" t="str">
        <f>AgencyPickList!D2232</f>
        <v>Sheffield</v>
      </c>
      <c r="N2232" s="9" t="str">
        <f>AgencyPickList!E2232</f>
        <v>U</v>
      </c>
      <c r="O2232" s="9" t="str">
        <f t="shared" si="34"/>
        <v>U0505 : Sheffield Treatment and Recovery Team (NHS) - Deactive</v>
      </c>
    </row>
    <row r="2233" spans="2:15" x14ac:dyDescent="0.35">
      <c r="B2233" s="10" t="e">
        <v>#N/A</v>
      </c>
      <c r="G2233"/>
      <c r="J2233" s="9" t="str">
        <f>AgencyPickList!A2233</f>
        <v>U0509</v>
      </c>
      <c r="K2233" s="9" t="str">
        <f>AgencyPickList!B2233</f>
        <v>Doncaster Drugs Service - CDT</v>
      </c>
      <c r="L2233" s="9" t="str">
        <f>AgencyPickList!C2233</f>
        <v>D11B</v>
      </c>
      <c r="M2233" s="9" t="str">
        <f>AgencyPickList!D2233</f>
        <v>Sheffield</v>
      </c>
      <c r="N2233" s="9" t="str">
        <f>AgencyPickList!E2233</f>
        <v>U</v>
      </c>
      <c r="O2233" s="9" t="str">
        <f t="shared" si="34"/>
        <v>U0509 : Doncaster Drugs Service - CDT</v>
      </c>
    </row>
    <row r="2234" spans="2:15" x14ac:dyDescent="0.35">
      <c r="B2234" s="10" t="e">
        <v>#N/A</v>
      </c>
      <c r="G2234"/>
      <c r="J2234" s="9" t="str">
        <f>AgencyPickList!A2234</f>
        <v>U0514</v>
      </c>
      <c r="K2234" s="9" t="str">
        <f>AgencyPickList!B2234</f>
        <v>Phoenix Futures Sheffield Adult Service</v>
      </c>
      <c r="L2234" s="9" t="str">
        <f>AgencyPickList!C2234</f>
        <v>D11B</v>
      </c>
      <c r="M2234" s="9" t="str">
        <f>AgencyPickList!D2234</f>
        <v>Sheffield</v>
      </c>
      <c r="N2234" s="9" t="str">
        <f>AgencyPickList!E2234</f>
        <v>U</v>
      </c>
      <c r="O2234" s="9" t="str">
        <f t="shared" si="34"/>
        <v>U0514 : Phoenix Futures Sheffield Adult Service</v>
      </c>
    </row>
    <row r="2235" spans="2:15" x14ac:dyDescent="0.35">
      <c r="B2235" s="10" t="e">
        <v>#N/A</v>
      </c>
      <c r="G2235"/>
      <c r="J2235" s="9" t="str">
        <f>AgencyPickList!A2235</f>
        <v>U0515</v>
      </c>
      <c r="K2235" s="9" t="str">
        <f>AgencyPickList!B2235</f>
        <v>Phoenix Futures Sheffield Family Service</v>
      </c>
      <c r="L2235" s="9" t="str">
        <f>AgencyPickList!C2235</f>
        <v>D11B</v>
      </c>
      <c r="M2235" s="9" t="str">
        <f>AgencyPickList!D2235</f>
        <v>Sheffield</v>
      </c>
      <c r="N2235" s="9" t="str">
        <f>AgencyPickList!E2235</f>
        <v>U</v>
      </c>
      <c r="O2235" s="9" t="str">
        <f t="shared" si="34"/>
        <v>U0515 : Phoenix Futures Sheffield Family Service</v>
      </c>
    </row>
    <row r="2236" spans="2:15" x14ac:dyDescent="0.35">
      <c r="B2236" s="10" t="e">
        <v>#N/A</v>
      </c>
      <c r="G2236"/>
      <c r="J2236" s="9" t="str">
        <f>AgencyPickList!A2236</f>
        <v>U0546</v>
      </c>
      <c r="K2236" s="9" t="str">
        <f>AgencyPickList!B2236</f>
        <v>Doncaster SDC - New Beginnings</v>
      </c>
      <c r="L2236" s="9" t="str">
        <f>AgencyPickList!C2236</f>
        <v>D11B</v>
      </c>
      <c r="M2236" s="9" t="str">
        <f>AgencyPickList!D2236</f>
        <v>Sheffield</v>
      </c>
      <c r="N2236" s="9" t="str">
        <f>AgencyPickList!E2236</f>
        <v>U</v>
      </c>
      <c r="O2236" s="9" t="str">
        <f t="shared" si="34"/>
        <v>U0546 : Doncaster SDC - New Beginnings</v>
      </c>
    </row>
    <row r="2237" spans="2:15" x14ac:dyDescent="0.35">
      <c r="B2237" s="10" t="e">
        <v>#N/A</v>
      </c>
      <c r="G2237"/>
      <c r="J2237" s="9" t="str">
        <f>AgencyPickList!A2237</f>
        <v>U0589</v>
      </c>
      <c r="K2237" s="9" t="str">
        <f>AgencyPickList!B2237</f>
        <v>CGL Sheffield YP</v>
      </c>
      <c r="L2237" s="9" t="str">
        <f>AgencyPickList!C2237</f>
        <v>D11B</v>
      </c>
      <c r="M2237" s="9" t="str">
        <f>AgencyPickList!D2237</f>
        <v>Sheffield</v>
      </c>
      <c r="N2237" s="9" t="str">
        <f>AgencyPickList!E2237</f>
        <v>U</v>
      </c>
      <c r="O2237" s="9" t="str">
        <f t="shared" si="34"/>
        <v>U0589 : CGL Sheffield YP</v>
      </c>
    </row>
    <row r="2238" spans="2:15" x14ac:dyDescent="0.35">
      <c r="B2238" s="10" t="e">
        <v>#N/A</v>
      </c>
      <c r="G2238"/>
      <c r="J2238" s="9" t="str">
        <f>AgencyPickList!A2238</f>
        <v>U0593</v>
      </c>
      <c r="K2238" s="9" t="str">
        <f>AgencyPickList!B2238</f>
        <v>Sheffield Treatment &amp; Recovery Team (NHS) Alcohol - Deactive</v>
      </c>
      <c r="L2238" s="9" t="str">
        <f>AgencyPickList!C2238</f>
        <v>D11B</v>
      </c>
      <c r="M2238" s="9" t="str">
        <f>AgencyPickList!D2238</f>
        <v>Sheffield</v>
      </c>
      <c r="N2238" s="9" t="str">
        <f>AgencyPickList!E2238</f>
        <v>U</v>
      </c>
      <c r="O2238" s="9" t="str">
        <f t="shared" si="34"/>
        <v>U0593 : Sheffield Treatment &amp; Recovery Team (NHS) Alcohol - Deactive</v>
      </c>
    </row>
    <row r="2239" spans="2:15" x14ac:dyDescent="0.35">
      <c r="B2239" s="10" t="e">
        <v>#N/A</v>
      </c>
      <c r="G2239"/>
      <c r="J2239" s="9" t="str">
        <f>AgencyPickList!A2239</f>
        <v>U0635</v>
      </c>
      <c r="K2239" s="9" t="str">
        <f>AgencyPickList!B2239</f>
        <v>Barnsley Substance Misuse Service (Humankind)</v>
      </c>
      <c r="L2239" s="9" t="str">
        <f>AgencyPickList!C2239</f>
        <v>D11B</v>
      </c>
      <c r="M2239" s="9" t="str">
        <f>AgencyPickList!D2239</f>
        <v>Sheffield</v>
      </c>
      <c r="N2239" s="9" t="str">
        <f>AgencyPickList!E2239</f>
        <v>U</v>
      </c>
      <c r="O2239" s="9" t="str">
        <f t="shared" si="34"/>
        <v>U0635 : Barnsley Substance Misuse Service (Humankind)</v>
      </c>
    </row>
    <row r="2240" spans="2:15" x14ac:dyDescent="0.35">
      <c r="B2240" s="10" t="e">
        <v>#N/A</v>
      </c>
      <c r="G2240"/>
      <c r="J2240" s="9" t="str">
        <f>AgencyPickList!A2240</f>
        <v>U0640</v>
      </c>
      <c r="K2240" s="9" t="str">
        <f>AgencyPickList!B2240</f>
        <v>CGL Rotherham Adult Drug and Alcohol (deactive)</v>
      </c>
      <c r="L2240" s="9" t="str">
        <f>AgencyPickList!C2240</f>
        <v>D11B</v>
      </c>
      <c r="M2240" s="9" t="str">
        <f>AgencyPickList!D2240</f>
        <v>Sheffield</v>
      </c>
      <c r="N2240" s="9" t="str">
        <f>AgencyPickList!E2240</f>
        <v>U</v>
      </c>
      <c r="O2240" s="9" t="str">
        <f t="shared" si="34"/>
        <v>U0640 : CGL Rotherham Adult Drug and Alcohol (deactive)</v>
      </c>
    </row>
    <row r="2241" spans="2:15" x14ac:dyDescent="0.35">
      <c r="B2241" s="10" t="e">
        <v>#N/A</v>
      </c>
      <c r="G2241"/>
      <c r="J2241" s="9" t="str">
        <f>AgencyPickList!A2241</f>
        <v>U0652</v>
      </c>
      <c r="K2241" s="9" t="str">
        <f>AgencyPickList!B2241</f>
        <v>We Are With You - Rotherham Adult</v>
      </c>
      <c r="L2241" s="9" t="str">
        <f>AgencyPickList!C2241</f>
        <v>D11B</v>
      </c>
      <c r="M2241" s="9" t="str">
        <f>AgencyPickList!D2241</f>
        <v>Sheffield</v>
      </c>
      <c r="N2241" s="9" t="str">
        <f>AgencyPickList!E2241</f>
        <v>U</v>
      </c>
      <c r="O2241" s="9" t="str">
        <f t="shared" si="34"/>
        <v>U0652 : We Are With You - Rotherham Adult</v>
      </c>
    </row>
    <row r="2242" spans="2:15" x14ac:dyDescent="0.35">
      <c r="B2242" s="10" t="e">
        <v>#N/A</v>
      </c>
      <c r="G2242"/>
      <c r="J2242" s="9" t="str">
        <f>AgencyPickList!A2242</f>
        <v>U0655</v>
      </c>
      <c r="K2242" s="9" t="str">
        <f>AgencyPickList!B2242</f>
        <v>Ark House Rehab Scarborough</v>
      </c>
      <c r="L2242" s="9" t="str">
        <f>AgencyPickList!C2242</f>
        <v>D11B</v>
      </c>
      <c r="M2242" s="9" t="str">
        <f>AgencyPickList!D2242</f>
        <v>Sheffield</v>
      </c>
      <c r="N2242" s="9" t="str">
        <f>AgencyPickList!E2242</f>
        <v>U</v>
      </c>
      <c r="O2242" s="9" t="str">
        <f t="shared" si="34"/>
        <v>U0655 : Ark House Rehab Scarborough</v>
      </c>
    </row>
    <row r="2243" spans="2:15" x14ac:dyDescent="0.35">
      <c r="B2243" s="10" t="e">
        <v>#N/A</v>
      </c>
      <c r="G2243"/>
      <c r="J2243" s="9" t="str">
        <f>AgencyPickList!A2243</f>
        <v>U0656</v>
      </c>
      <c r="K2243" s="9" t="str">
        <f>AgencyPickList!B2243</f>
        <v>Aspire Drug &amp; Alcohol Inpatient Doncaster</v>
      </c>
      <c r="L2243" s="9" t="str">
        <f>AgencyPickList!C2243</f>
        <v>D11B</v>
      </c>
      <c r="M2243" s="9" t="str">
        <f>AgencyPickList!D2243</f>
        <v>Sheffield</v>
      </c>
      <c r="N2243" s="9" t="str">
        <f>AgencyPickList!E2243</f>
        <v>U</v>
      </c>
      <c r="O2243" s="9" t="str">
        <f t="shared" ref="O2243:O2306" si="35">IF(AND(J2243&lt;&gt;"",J2243&lt;&gt;0),J2243&amp;" : "&amp;K2243,"")</f>
        <v>U0656 : Aspire Drug &amp; Alcohol Inpatient Doncaster</v>
      </c>
    </row>
    <row r="2244" spans="2:15" x14ac:dyDescent="0.35">
      <c r="B2244" s="10" t="e">
        <v>#N/A</v>
      </c>
      <c r="G2244"/>
      <c r="J2244" s="9" t="str">
        <f>AgencyPickList!A2244</f>
        <v>U0657</v>
      </c>
      <c r="K2244" s="9" t="str">
        <f>AgencyPickList!B2244</f>
        <v>Likewise Sheffield (Humankind)</v>
      </c>
      <c r="L2244" s="9" t="str">
        <f>AgencyPickList!C2244</f>
        <v>D11B</v>
      </c>
      <c r="M2244" s="9" t="str">
        <f>AgencyPickList!D2244</f>
        <v>Sheffield</v>
      </c>
      <c r="N2244" s="9" t="str">
        <f>AgencyPickList!E2244</f>
        <v>U</v>
      </c>
      <c r="O2244" s="9" t="str">
        <f t="shared" si="35"/>
        <v>U0657 : Likewise Sheffield (Humankind)</v>
      </c>
    </row>
    <row r="2245" spans="2:15" x14ac:dyDescent="0.35">
      <c r="B2245" s="10" t="e">
        <v>#N/A</v>
      </c>
      <c r="G2245"/>
      <c r="J2245" s="9" t="str">
        <f>AgencyPickList!A2245</f>
        <v>M0022</v>
      </c>
      <c r="K2245" s="9" t="str">
        <f>AgencyPickList!B2245</f>
        <v>Kaleidoscope Birchwood</v>
      </c>
      <c r="L2245" s="9" t="str">
        <f>AgencyPickList!C2245</f>
        <v>F01B</v>
      </c>
      <c r="M2245" s="9" t="str">
        <f>AgencyPickList!D2245</f>
        <v>Shropshire</v>
      </c>
      <c r="N2245" s="9" t="str">
        <f>AgencyPickList!E2245</f>
        <v>W</v>
      </c>
      <c r="O2245" s="9" t="str">
        <f t="shared" si="35"/>
        <v>M0022 : Kaleidoscope Birchwood</v>
      </c>
    </row>
    <row r="2246" spans="2:15" x14ac:dyDescent="0.35">
      <c r="B2246" s="10" t="e">
        <v>#N/A</v>
      </c>
      <c r="G2246"/>
      <c r="J2246" s="9" t="str">
        <f>AgencyPickList!A2246</f>
        <v>M0037</v>
      </c>
      <c r="K2246" s="9" t="str">
        <f>AgencyPickList!B2246</f>
        <v>Phoenix Futures Wirral Adult Services</v>
      </c>
      <c r="L2246" s="9" t="str">
        <f>AgencyPickList!C2246</f>
        <v>F01B</v>
      </c>
      <c r="M2246" s="9" t="str">
        <f>AgencyPickList!D2246</f>
        <v>Shropshire</v>
      </c>
      <c r="N2246" s="9" t="str">
        <f>AgencyPickList!E2246</f>
        <v>W</v>
      </c>
      <c r="O2246" s="9" t="str">
        <f t="shared" si="35"/>
        <v>M0037 : Phoenix Futures Wirral Adult Services</v>
      </c>
    </row>
    <row r="2247" spans="2:15" x14ac:dyDescent="0.35">
      <c r="B2247" s="10" t="e">
        <v>#N/A</v>
      </c>
      <c r="G2247"/>
      <c r="J2247" s="9" t="str">
        <f>AgencyPickList!A2247</f>
        <v>M0083</v>
      </c>
      <c r="K2247" s="9" t="str">
        <f>AgencyPickList!B2247</f>
        <v>Turning Point Stanfield House</v>
      </c>
      <c r="L2247" s="9" t="str">
        <f>AgencyPickList!C2247</f>
        <v>F01B</v>
      </c>
      <c r="M2247" s="9" t="str">
        <f>AgencyPickList!D2247</f>
        <v>Shropshire</v>
      </c>
      <c r="N2247" s="9" t="str">
        <f>AgencyPickList!E2247</f>
        <v>W</v>
      </c>
      <c r="O2247" s="9" t="str">
        <f t="shared" si="35"/>
        <v>M0083 : Turning Point Stanfield House</v>
      </c>
    </row>
    <row r="2248" spans="2:15" x14ac:dyDescent="0.35">
      <c r="B2248" s="10" t="e">
        <v>#N/A</v>
      </c>
      <c r="G2248"/>
      <c r="J2248" s="9" t="str">
        <f>AgencyPickList!A2248</f>
        <v>M0289</v>
      </c>
      <c r="K2248" s="9" t="str">
        <f>AgencyPickList!B2248</f>
        <v>Turning Point Leigh Bank</v>
      </c>
      <c r="L2248" s="9" t="str">
        <f>AgencyPickList!C2248</f>
        <v>F01B</v>
      </c>
      <c r="M2248" s="9" t="str">
        <f>AgencyPickList!D2248</f>
        <v>Shropshire</v>
      </c>
      <c r="N2248" s="9" t="str">
        <f>AgencyPickList!E2248</f>
        <v>W</v>
      </c>
      <c r="O2248" s="9" t="str">
        <f t="shared" si="35"/>
        <v>M0289 : Turning Point Leigh Bank</v>
      </c>
    </row>
    <row r="2249" spans="2:15" x14ac:dyDescent="0.35">
      <c r="B2249" s="10" t="e">
        <v>#N/A</v>
      </c>
      <c r="G2249"/>
      <c r="J2249" s="9" t="str">
        <f>AgencyPickList!A2249</f>
        <v>M0309</v>
      </c>
      <c r="K2249" s="9" t="str">
        <f>AgencyPickList!B2249</f>
        <v>Cyngor Alcohol Information Service (CAIS)</v>
      </c>
      <c r="L2249" s="9" t="str">
        <f>AgencyPickList!C2249</f>
        <v>F01B</v>
      </c>
      <c r="M2249" s="9" t="str">
        <f>AgencyPickList!D2249</f>
        <v>Shropshire</v>
      </c>
      <c r="N2249" s="9" t="str">
        <f>AgencyPickList!E2249</f>
        <v>W</v>
      </c>
      <c r="O2249" s="9" t="str">
        <f t="shared" si="35"/>
        <v>M0309 : Cyngor Alcohol Information Service (CAIS)</v>
      </c>
    </row>
    <row r="2250" spans="2:15" x14ac:dyDescent="0.35">
      <c r="B2250" s="10" t="e">
        <v>#N/A</v>
      </c>
      <c r="G2250"/>
      <c r="J2250" s="9" t="str">
        <f>AgencyPickList!A2250</f>
        <v>M0375</v>
      </c>
      <c r="K2250" s="9" t="str">
        <f>AgencyPickList!B2250</f>
        <v>Cumbria Addictions Service (Humankind)</v>
      </c>
      <c r="L2250" s="9" t="str">
        <f>AgencyPickList!C2250</f>
        <v>F01B</v>
      </c>
      <c r="M2250" s="9" t="str">
        <f>AgencyPickList!D2250</f>
        <v>Shropshire</v>
      </c>
      <c r="N2250" s="9" t="str">
        <f>AgencyPickList!E2250</f>
        <v>W</v>
      </c>
      <c r="O2250" s="9" t="str">
        <f t="shared" si="35"/>
        <v>M0375 : Cumbria Addictions Service (Humankind)</v>
      </c>
    </row>
    <row r="2251" spans="2:15" x14ac:dyDescent="0.35">
      <c r="B2251" s="10" t="e">
        <v>#N/A</v>
      </c>
      <c r="G2251"/>
      <c r="J2251" s="9" t="str">
        <f>AgencyPickList!A2251</f>
        <v>P0034</v>
      </c>
      <c r="K2251" s="9" t="str">
        <f>AgencyPickList!B2251</f>
        <v>Yeldall Manor</v>
      </c>
      <c r="L2251" s="9" t="str">
        <f>AgencyPickList!C2251</f>
        <v>F01B</v>
      </c>
      <c r="M2251" s="9" t="str">
        <f>AgencyPickList!D2251</f>
        <v>Shropshire</v>
      </c>
      <c r="N2251" s="9" t="str">
        <f>AgencyPickList!E2251</f>
        <v>P</v>
      </c>
      <c r="O2251" s="9" t="str">
        <f t="shared" si="35"/>
        <v>P0034 : Yeldall Manor</v>
      </c>
    </row>
    <row r="2252" spans="2:15" x14ac:dyDescent="0.35">
      <c r="B2252" s="10" t="e">
        <v>#N/A</v>
      </c>
      <c r="G2252"/>
      <c r="J2252" s="9" t="str">
        <f>AgencyPickList!A2252</f>
        <v>P1125</v>
      </c>
      <c r="K2252" s="9" t="str">
        <f>AgencyPickList!B2252</f>
        <v>Addiction Recovery Centre Portsmouth</v>
      </c>
      <c r="L2252" s="9" t="str">
        <f>AgencyPickList!C2252</f>
        <v>F01B</v>
      </c>
      <c r="M2252" s="9" t="str">
        <f>AgencyPickList!D2252</f>
        <v>Shropshire</v>
      </c>
      <c r="N2252" s="9" t="str">
        <f>AgencyPickList!E2252</f>
        <v>P</v>
      </c>
      <c r="O2252" s="9" t="str">
        <f t="shared" si="35"/>
        <v>P1125 : Addiction Recovery Centre Portsmouth</v>
      </c>
    </row>
    <row r="2253" spans="2:15" x14ac:dyDescent="0.35">
      <c r="B2253" s="10" t="e">
        <v>#N/A</v>
      </c>
      <c r="G2253"/>
      <c r="J2253" s="9" t="str">
        <f>AgencyPickList!A2253</f>
        <v>R0468</v>
      </c>
      <c r="K2253" s="9" t="str">
        <f>AgencyPickList!B2253</f>
        <v>Recovery Wolverhampton (Adult)</v>
      </c>
      <c r="L2253" s="9" t="str">
        <f>AgencyPickList!C2253</f>
        <v>F01B</v>
      </c>
      <c r="M2253" s="9" t="str">
        <f>AgencyPickList!D2253</f>
        <v>Shropshire</v>
      </c>
      <c r="N2253" s="9" t="str">
        <f>AgencyPickList!E2253</f>
        <v>R</v>
      </c>
      <c r="O2253" s="9" t="str">
        <f t="shared" si="35"/>
        <v>R0468 : Recovery Wolverhampton (Adult)</v>
      </c>
    </row>
    <row r="2254" spans="2:15" x14ac:dyDescent="0.35">
      <c r="B2254" s="10" t="e">
        <v>#N/A</v>
      </c>
      <c r="G2254"/>
      <c r="J2254" s="9" t="str">
        <f>AgencyPickList!A2254</f>
        <v>R0473</v>
      </c>
      <c r="K2254" s="9" t="str">
        <f>AgencyPickList!B2254</f>
        <v>IRiS</v>
      </c>
      <c r="L2254" s="9" t="str">
        <f>AgencyPickList!C2254</f>
        <v>F01B</v>
      </c>
      <c r="M2254" s="9" t="str">
        <f>AgencyPickList!D2254</f>
        <v>Shropshire</v>
      </c>
      <c r="N2254" s="9" t="str">
        <f>AgencyPickList!E2254</f>
        <v>R</v>
      </c>
      <c r="O2254" s="9" t="str">
        <f t="shared" si="35"/>
        <v>R0473 : IRiS</v>
      </c>
    </row>
    <row r="2255" spans="2:15" x14ac:dyDescent="0.35">
      <c r="B2255" s="10" t="e">
        <v>#N/A</v>
      </c>
      <c r="G2255"/>
      <c r="J2255" s="9" t="str">
        <f>AgencyPickList!A2255</f>
        <v>R0488</v>
      </c>
      <c r="K2255" s="9" t="str">
        <f>AgencyPickList!B2255</f>
        <v>Worcestershire Recovery Partnership (Adult)</v>
      </c>
      <c r="L2255" s="9" t="str">
        <f>AgencyPickList!C2255</f>
        <v>F01B</v>
      </c>
      <c r="M2255" s="9" t="str">
        <f>AgencyPickList!D2255</f>
        <v>Shropshire</v>
      </c>
      <c r="N2255" s="9" t="str">
        <f>AgencyPickList!E2255</f>
        <v>R</v>
      </c>
      <c r="O2255" s="9" t="str">
        <f t="shared" si="35"/>
        <v>R0488 : Worcestershire Recovery Partnership (Adult)</v>
      </c>
    </row>
    <row r="2256" spans="2:15" x14ac:dyDescent="0.35">
      <c r="B2256" s="10" t="e">
        <v>#N/A</v>
      </c>
      <c r="G2256"/>
      <c r="J2256" s="9" t="str">
        <f>AgencyPickList!A2256</f>
        <v>R0499</v>
      </c>
      <c r="K2256" s="9" t="str">
        <f>AgencyPickList!B2256</f>
        <v>Shropshire Recovery Partnership - Adult</v>
      </c>
      <c r="L2256" s="9" t="str">
        <f>AgencyPickList!C2256</f>
        <v>F01B</v>
      </c>
      <c r="M2256" s="9" t="str">
        <f>AgencyPickList!D2256</f>
        <v>Shropshire</v>
      </c>
      <c r="N2256" s="9" t="str">
        <f>AgencyPickList!E2256</f>
        <v>R</v>
      </c>
      <c r="O2256" s="9" t="str">
        <f t="shared" si="35"/>
        <v>R0499 : Shropshire Recovery Partnership - Adult</v>
      </c>
    </row>
    <row r="2257" spans="2:15" x14ac:dyDescent="0.35">
      <c r="B2257" s="10" t="e">
        <v>#N/A</v>
      </c>
      <c r="G2257"/>
      <c r="J2257" s="9" t="str">
        <f>AgencyPickList!A2257</f>
        <v>R0500</v>
      </c>
      <c r="K2257" s="9" t="str">
        <f>AgencyPickList!B2257</f>
        <v>Shropshire Recovery YP</v>
      </c>
      <c r="L2257" s="9" t="str">
        <f>AgencyPickList!C2257</f>
        <v>F01B</v>
      </c>
      <c r="M2257" s="9" t="str">
        <f>AgencyPickList!D2257</f>
        <v>Shropshire</v>
      </c>
      <c r="N2257" s="9" t="str">
        <f>AgencyPickList!E2257</f>
        <v>R</v>
      </c>
      <c r="O2257" s="9" t="str">
        <f t="shared" si="35"/>
        <v>R0500 : Shropshire Recovery YP</v>
      </c>
    </row>
    <row r="2258" spans="2:15" x14ac:dyDescent="0.35">
      <c r="B2258" s="10" t="e">
        <v>#N/A</v>
      </c>
      <c r="G2258"/>
      <c r="J2258" s="9" t="str">
        <f>AgencyPickList!A2258</f>
        <v>R0507</v>
      </c>
      <c r="K2258" s="9" t="str">
        <f>AgencyPickList!B2258</f>
        <v>Inclusion Telford Adult Service (Telford STARS)</v>
      </c>
      <c r="L2258" s="9" t="str">
        <f>AgencyPickList!C2258</f>
        <v>F01B</v>
      </c>
      <c r="M2258" s="9" t="str">
        <f>AgencyPickList!D2258</f>
        <v>Shropshire</v>
      </c>
      <c r="N2258" s="9" t="str">
        <f>AgencyPickList!E2258</f>
        <v>R</v>
      </c>
      <c r="O2258" s="9" t="str">
        <f t="shared" si="35"/>
        <v>R0507 : Inclusion Telford Adult Service (Telford STARS)</v>
      </c>
    </row>
    <row r="2259" spans="2:15" x14ac:dyDescent="0.35">
      <c r="B2259" s="10" t="e">
        <v>#N/A</v>
      </c>
      <c r="G2259"/>
      <c r="J2259" s="9" t="str">
        <f>AgencyPickList!A2259</f>
        <v>R0512</v>
      </c>
      <c r="K2259" s="9" t="str">
        <f>AgencyPickList!B2259</f>
        <v>Humankind Staffordshire</v>
      </c>
      <c r="L2259" s="9" t="str">
        <f>AgencyPickList!C2259</f>
        <v>F01B</v>
      </c>
      <c r="M2259" s="9" t="str">
        <f>AgencyPickList!D2259</f>
        <v>Shropshire</v>
      </c>
      <c r="N2259" s="9" t="str">
        <f>AgencyPickList!E2259</f>
        <v>R</v>
      </c>
      <c r="O2259" s="9" t="str">
        <f t="shared" si="35"/>
        <v>R0512 : Humankind Staffordshire</v>
      </c>
    </row>
    <row r="2260" spans="2:15" x14ac:dyDescent="0.35">
      <c r="B2260" s="10" t="e">
        <v>#N/A</v>
      </c>
      <c r="G2260"/>
      <c r="J2260" s="9" t="str">
        <f>AgencyPickList!A2260</f>
        <v>R0514</v>
      </c>
      <c r="K2260" s="9" t="str">
        <f>AgencyPickList!B2260</f>
        <v>Turning Point Adult</v>
      </c>
      <c r="L2260" s="9" t="str">
        <f>AgencyPickList!C2260</f>
        <v>F01B</v>
      </c>
      <c r="M2260" s="9" t="str">
        <f>AgencyPickList!D2260</f>
        <v>Shropshire</v>
      </c>
      <c r="N2260" s="9" t="str">
        <f>AgencyPickList!E2260</f>
        <v>R</v>
      </c>
      <c r="O2260" s="9" t="str">
        <f t="shared" si="35"/>
        <v>R0514 : Turning Point Adult</v>
      </c>
    </row>
    <row r="2261" spans="2:15" x14ac:dyDescent="0.35">
      <c r="B2261" s="10" t="e">
        <v>#N/A</v>
      </c>
      <c r="G2261"/>
      <c r="J2261" s="9" t="str">
        <f>AgencyPickList!A2261</f>
        <v>U0484</v>
      </c>
      <c r="K2261" s="9" t="str">
        <f>AgencyPickList!B2261</f>
        <v>North Yorkshire Horizons Drug and Alcohol Service (Humankind)</v>
      </c>
      <c r="L2261" s="9" t="str">
        <f>AgencyPickList!C2261</f>
        <v>F01B</v>
      </c>
      <c r="M2261" s="9" t="str">
        <f>AgencyPickList!D2261</f>
        <v>Shropshire</v>
      </c>
      <c r="N2261" s="9" t="str">
        <f>AgencyPickList!E2261</f>
        <v>U</v>
      </c>
      <c r="O2261" s="9" t="str">
        <f t="shared" si="35"/>
        <v>U0484 : North Yorkshire Horizons Drug and Alcohol Service (Humankind)</v>
      </c>
    </row>
    <row r="2262" spans="2:15" x14ac:dyDescent="0.35">
      <c r="B2262" s="10" t="e">
        <v>#N/A</v>
      </c>
      <c r="G2262"/>
      <c r="J2262" s="9" t="str">
        <f>AgencyPickList!A2262</f>
        <v>U0514</v>
      </c>
      <c r="K2262" s="9" t="str">
        <f>AgencyPickList!B2262</f>
        <v>Phoenix Futures Sheffield Adult Service</v>
      </c>
      <c r="L2262" s="9" t="str">
        <f>AgencyPickList!C2262</f>
        <v>F01B</v>
      </c>
      <c r="M2262" s="9" t="str">
        <f>AgencyPickList!D2262</f>
        <v>Shropshire</v>
      </c>
      <c r="N2262" s="9" t="str">
        <f>AgencyPickList!E2262</f>
        <v>U</v>
      </c>
      <c r="O2262" s="9" t="str">
        <f t="shared" si="35"/>
        <v>U0514 : Phoenix Futures Sheffield Adult Service</v>
      </c>
    </row>
    <row r="2263" spans="2:15" x14ac:dyDescent="0.35">
      <c r="B2263" s="10" t="e">
        <v>#N/A</v>
      </c>
      <c r="G2263"/>
      <c r="J2263" s="9" t="str">
        <f>AgencyPickList!A2263</f>
        <v>L1292</v>
      </c>
      <c r="K2263" s="9" t="str">
        <f>AgencyPickList!B2263</f>
        <v>Addictions Recovery Community Hounslow (ARC Hounslow)</v>
      </c>
      <c r="L2263" s="9" t="str">
        <f>AgencyPickList!C2263</f>
        <v>J03B</v>
      </c>
      <c r="M2263" s="9" t="str">
        <f>AgencyPickList!D2263</f>
        <v>Slough</v>
      </c>
      <c r="N2263" s="9" t="str">
        <f>AgencyPickList!E2263</f>
        <v>L</v>
      </c>
      <c r="O2263" s="9" t="str">
        <f t="shared" si="35"/>
        <v>L1292 : Addictions Recovery Community Hounslow (ARC Hounslow)</v>
      </c>
    </row>
    <row r="2264" spans="2:15" x14ac:dyDescent="0.35">
      <c r="B2264" s="10" t="e">
        <v>#N/A</v>
      </c>
      <c r="G2264"/>
      <c r="J2264" s="9" t="str">
        <f>AgencyPickList!A2264</f>
        <v>M0037</v>
      </c>
      <c r="K2264" s="9" t="str">
        <f>AgencyPickList!B2264</f>
        <v>Phoenix Futures Wirral Adult Services</v>
      </c>
      <c r="L2264" s="9" t="str">
        <f>AgencyPickList!C2264</f>
        <v>J03B</v>
      </c>
      <c r="M2264" s="9" t="str">
        <f>AgencyPickList!D2264</f>
        <v>Slough</v>
      </c>
      <c r="N2264" s="9" t="str">
        <f>AgencyPickList!E2264</f>
        <v>W</v>
      </c>
      <c r="O2264" s="9" t="str">
        <f t="shared" si="35"/>
        <v>M0037 : Phoenix Futures Wirral Adult Services</v>
      </c>
    </row>
    <row r="2265" spans="2:15" x14ac:dyDescent="0.35">
      <c r="B2265" s="10" t="e">
        <v>#N/A</v>
      </c>
      <c r="G2265"/>
      <c r="J2265" s="9" t="str">
        <f>AgencyPickList!A2265</f>
        <v>M0083</v>
      </c>
      <c r="K2265" s="9" t="str">
        <f>AgencyPickList!B2265</f>
        <v>Turning Point Stanfield House</v>
      </c>
      <c r="L2265" s="9" t="str">
        <f>AgencyPickList!C2265</f>
        <v>J03B</v>
      </c>
      <c r="M2265" s="9" t="str">
        <f>AgencyPickList!D2265</f>
        <v>Slough</v>
      </c>
      <c r="N2265" s="9" t="str">
        <f>AgencyPickList!E2265</f>
        <v>W</v>
      </c>
      <c r="O2265" s="9" t="str">
        <f t="shared" si="35"/>
        <v>M0083 : Turning Point Stanfield House</v>
      </c>
    </row>
    <row r="2266" spans="2:15" x14ac:dyDescent="0.35">
      <c r="B2266" s="10" t="e">
        <v>#N/A</v>
      </c>
      <c r="G2266"/>
      <c r="J2266" s="9" t="str">
        <f>AgencyPickList!A2266</f>
        <v>M0289</v>
      </c>
      <c r="K2266" s="9" t="str">
        <f>AgencyPickList!B2266</f>
        <v>Turning Point Leigh Bank</v>
      </c>
      <c r="L2266" s="9" t="str">
        <f>AgencyPickList!C2266</f>
        <v>J03B</v>
      </c>
      <c r="M2266" s="9" t="str">
        <f>AgencyPickList!D2266</f>
        <v>Slough</v>
      </c>
      <c r="N2266" s="9" t="str">
        <f>AgencyPickList!E2266</f>
        <v>W</v>
      </c>
      <c r="O2266" s="9" t="str">
        <f t="shared" si="35"/>
        <v>M0289 : Turning Point Leigh Bank</v>
      </c>
    </row>
    <row r="2267" spans="2:15" x14ac:dyDescent="0.35">
      <c r="B2267" s="10" t="e">
        <v>#N/A</v>
      </c>
      <c r="G2267"/>
      <c r="J2267" s="9" t="str">
        <f>AgencyPickList!A2267</f>
        <v>P0523</v>
      </c>
      <c r="K2267" s="9" t="str">
        <f>AgencyPickList!B2267</f>
        <v>ANA</v>
      </c>
      <c r="L2267" s="9" t="str">
        <f>AgencyPickList!C2267</f>
        <v>J03B</v>
      </c>
      <c r="M2267" s="9" t="str">
        <f>AgencyPickList!D2267</f>
        <v>Slough</v>
      </c>
      <c r="N2267" s="9" t="str">
        <f>AgencyPickList!E2267</f>
        <v>P</v>
      </c>
      <c r="O2267" s="9" t="str">
        <f t="shared" si="35"/>
        <v>P0523 : ANA</v>
      </c>
    </row>
    <row r="2268" spans="2:15" x14ac:dyDescent="0.35">
      <c r="B2268" s="10" t="e">
        <v>#N/A</v>
      </c>
      <c r="G2268"/>
      <c r="J2268" s="9" t="str">
        <f>AgencyPickList!A2268</f>
        <v>P1076</v>
      </c>
      <c r="K2268" s="9" t="str">
        <f>AgencyPickList!B2268</f>
        <v>Oxfordshire Roads to Recovery</v>
      </c>
      <c r="L2268" s="9" t="str">
        <f>AgencyPickList!C2268</f>
        <v>J03B</v>
      </c>
      <c r="M2268" s="9" t="str">
        <f>AgencyPickList!D2268</f>
        <v>Slough</v>
      </c>
      <c r="N2268" s="9" t="str">
        <f>AgencyPickList!E2268</f>
        <v>P</v>
      </c>
      <c r="O2268" s="9" t="str">
        <f t="shared" si="35"/>
        <v>P1076 : Oxfordshire Roads to Recovery</v>
      </c>
    </row>
    <row r="2269" spans="2:15" x14ac:dyDescent="0.35">
      <c r="B2269" s="10" t="e">
        <v>#N/A</v>
      </c>
      <c r="G2269"/>
      <c r="J2269" s="9" t="str">
        <f>AgencyPickList!A2269</f>
        <v>P1091</v>
      </c>
      <c r="K2269" s="9" t="str">
        <f>AgencyPickList!B2269</f>
        <v>I-Access South West Surrey</v>
      </c>
      <c r="L2269" s="9" t="str">
        <f>AgencyPickList!C2269</f>
        <v>J03B</v>
      </c>
      <c r="M2269" s="9" t="str">
        <f>AgencyPickList!D2269</f>
        <v>Slough</v>
      </c>
      <c r="N2269" s="9" t="str">
        <f>AgencyPickList!E2269</f>
        <v>P</v>
      </c>
      <c r="O2269" s="9" t="str">
        <f t="shared" si="35"/>
        <v>P1091 : I-Access South West Surrey</v>
      </c>
    </row>
    <row r="2270" spans="2:15" x14ac:dyDescent="0.35">
      <c r="B2270" s="10" t="e">
        <v>#N/A</v>
      </c>
      <c r="G2270"/>
      <c r="J2270" s="9" t="str">
        <f>AgencyPickList!A2270</f>
        <v>P1098</v>
      </c>
      <c r="K2270" s="9" t="str">
        <f>AgencyPickList!B2270</f>
        <v>Cranstoun RBWM</v>
      </c>
      <c r="L2270" s="9" t="str">
        <f>AgencyPickList!C2270</f>
        <v>J03B</v>
      </c>
      <c r="M2270" s="9" t="str">
        <f>AgencyPickList!D2270</f>
        <v>Slough</v>
      </c>
      <c r="N2270" s="9" t="str">
        <f>AgencyPickList!E2270</f>
        <v>P</v>
      </c>
      <c r="O2270" s="9" t="str">
        <f t="shared" si="35"/>
        <v>P1098 : Cranstoun RBWM</v>
      </c>
    </row>
    <row r="2271" spans="2:15" x14ac:dyDescent="0.35">
      <c r="B2271" s="10" t="e">
        <v>#N/A</v>
      </c>
      <c r="G2271"/>
      <c r="J2271" s="9" t="str">
        <f>AgencyPickList!A2271</f>
        <v>P1100</v>
      </c>
      <c r="K2271" s="9" t="str">
        <f>AgencyPickList!B2271</f>
        <v>Slough Treatment, Advice and Recovery Team (START)</v>
      </c>
      <c r="L2271" s="9" t="str">
        <f>AgencyPickList!C2271</f>
        <v>J03B</v>
      </c>
      <c r="M2271" s="9" t="str">
        <f>AgencyPickList!D2271</f>
        <v>Slough</v>
      </c>
      <c r="N2271" s="9" t="str">
        <f>AgencyPickList!E2271</f>
        <v>P</v>
      </c>
      <c r="O2271" s="9" t="str">
        <f t="shared" si="35"/>
        <v>P1100 : Slough Treatment, Advice and Recovery Team (START)</v>
      </c>
    </row>
    <row r="2272" spans="2:15" x14ac:dyDescent="0.35">
      <c r="B2272" s="10" t="e">
        <v>#N/A</v>
      </c>
      <c r="G2272"/>
      <c r="J2272" s="9" t="str">
        <f>AgencyPickList!A2272</f>
        <v>P1102</v>
      </c>
      <c r="K2272" s="9" t="str">
        <f>AgencyPickList!B2272</f>
        <v>One Recovery Bucks</v>
      </c>
      <c r="L2272" s="9" t="str">
        <f>AgencyPickList!C2272</f>
        <v>J03B</v>
      </c>
      <c r="M2272" s="9" t="str">
        <f>AgencyPickList!D2272</f>
        <v>Slough</v>
      </c>
      <c r="N2272" s="9" t="str">
        <f>AgencyPickList!E2272</f>
        <v>P</v>
      </c>
      <c r="O2272" s="9" t="str">
        <f t="shared" si="35"/>
        <v>P1102 : One Recovery Bucks</v>
      </c>
    </row>
    <row r="2273" spans="2:15" x14ac:dyDescent="0.35">
      <c r="B2273" s="10" t="e">
        <v>#N/A</v>
      </c>
      <c r="G2273"/>
      <c r="J2273" s="9" t="str">
        <f>AgencyPickList!A2273</f>
        <v>P1116</v>
      </c>
      <c r="K2273" s="9" t="str">
        <f>AgencyPickList!B2273</f>
        <v>Cranstoun Wokingham Adults</v>
      </c>
      <c r="L2273" s="9" t="str">
        <f>AgencyPickList!C2273</f>
        <v>J03B</v>
      </c>
      <c r="M2273" s="9" t="str">
        <f>AgencyPickList!D2273</f>
        <v>Slough</v>
      </c>
      <c r="N2273" s="9" t="str">
        <f>AgencyPickList!E2273</f>
        <v>P</v>
      </c>
      <c r="O2273" s="9" t="str">
        <f t="shared" si="35"/>
        <v>P1116 : Cranstoun Wokingham Adults</v>
      </c>
    </row>
    <row r="2274" spans="2:15" x14ac:dyDescent="0.35">
      <c r="B2274" s="10" t="e">
        <v>#N/A</v>
      </c>
      <c r="G2274"/>
      <c r="J2274" s="9" t="str">
        <f>AgencyPickList!A2274</f>
        <v>P1126</v>
      </c>
      <c r="K2274" s="9" t="str">
        <f>AgencyPickList!B2274</f>
        <v>Phoenix Futures Ophelia House</v>
      </c>
      <c r="L2274" s="9" t="str">
        <f>AgencyPickList!C2274</f>
        <v>J03B</v>
      </c>
      <c r="M2274" s="9" t="str">
        <f>AgencyPickList!D2274</f>
        <v>Slough</v>
      </c>
      <c r="N2274" s="9" t="str">
        <f>AgencyPickList!E2274</f>
        <v>P</v>
      </c>
      <c r="O2274" s="9" t="str">
        <f t="shared" si="35"/>
        <v>P1126 : Phoenix Futures Ophelia House</v>
      </c>
    </row>
    <row r="2275" spans="2:15" x14ac:dyDescent="0.35">
      <c r="B2275" s="10" t="e">
        <v>#N/A</v>
      </c>
      <c r="G2275"/>
      <c r="J2275" s="9" t="str">
        <f>AgencyPickList!A2275</f>
        <v>U0515</v>
      </c>
      <c r="K2275" s="9" t="str">
        <f>AgencyPickList!B2275</f>
        <v>Phoenix Futures Sheffield Family Service</v>
      </c>
      <c r="L2275" s="9" t="str">
        <f>AgencyPickList!C2275</f>
        <v>J03B</v>
      </c>
      <c r="M2275" s="9" t="str">
        <f>AgencyPickList!D2275</f>
        <v>Slough</v>
      </c>
      <c r="N2275" s="9" t="str">
        <f>AgencyPickList!E2275</f>
        <v>U</v>
      </c>
      <c r="O2275" s="9" t="str">
        <f t="shared" si="35"/>
        <v>U0515 : Phoenix Futures Sheffield Family Service</v>
      </c>
    </row>
    <row r="2276" spans="2:15" x14ac:dyDescent="0.35">
      <c r="B2276" s="10" t="e">
        <v>#N/A</v>
      </c>
      <c r="G2276"/>
      <c r="J2276" s="9" t="str">
        <f>AgencyPickList!A2276</f>
        <v>R0341</v>
      </c>
      <c r="K2276" s="9" t="str">
        <f>AgencyPickList!B2276</f>
        <v>Solihull YOT</v>
      </c>
      <c r="L2276" s="9" t="str">
        <f>AgencyPickList!C2276</f>
        <v>F10B</v>
      </c>
      <c r="M2276" s="9" t="str">
        <f>AgencyPickList!D2276</f>
        <v>Solihull</v>
      </c>
      <c r="N2276" s="9" t="str">
        <f>AgencyPickList!E2276</f>
        <v>R</v>
      </c>
      <c r="O2276" s="9" t="str">
        <f t="shared" si="35"/>
        <v>R0341 : Solihull YOT</v>
      </c>
    </row>
    <row r="2277" spans="2:15" x14ac:dyDescent="0.35">
      <c r="B2277" s="10" t="e">
        <v>#N/A</v>
      </c>
      <c r="G2277"/>
      <c r="J2277" s="9" t="str">
        <f>AgencyPickList!A2277</f>
        <v>R0479</v>
      </c>
      <c r="K2277" s="9" t="str">
        <f>AgencyPickList!B2277</f>
        <v>Staffordshire Inpatients</v>
      </c>
      <c r="L2277" s="9" t="str">
        <f>AgencyPickList!C2277</f>
        <v>F10B</v>
      </c>
      <c r="M2277" s="9" t="str">
        <f>AgencyPickList!D2277</f>
        <v>Solihull</v>
      </c>
      <c r="N2277" s="9" t="str">
        <f>AgencyPickList!E2277</f>
        <v>R</v>
      </c>
      <c r="O2277" s="9" t="str">
        <f t="shared" si="35"/>
        <v>R0479 : Staffordshire Inpatients</v>
      </c>
    </row>
    <row r="2278" spans="2:15" x14ac:dyDescent="0.35">
      <c r="B2278" s="10" t="e">
        <v>#N/A</v>
      </c>
      <c r="G2278"/>
      <c r="J2278" s="9" t="str">
        <f>AgencyPickList!A2278</f>
        <v>R0480</v>
      </c>
      <c r="K2278" s="9" t="str">
        <f>AgencyPickList!B2278</f>
        <v>SIAS (Adult)</v>
      </c>
      <c r="L2278" s="9" t="str">
        <f>AgencyPickList!C2278</f>
        <v>F10B</v>
      </c>
      <c r="M2278" s="9" t="str">
        <f>AgencyPickList!D2278</f>
        <v>Solihull</v>
      </c>
      <c r="N2278" s="9" t="str">
        <f>AgencyPickList!E2278</f>
        <v>R</v>
      </c>
      <c r="O2278" s="9" t="str">
        <f t="shared" si="35"/>
        <v>R0480 : SIAS (Adult)</v>
      </c>
    </row>
    <row r="2279" spans="2:15" x14ac:dyDescent="0.35">
      <c r="B2279" s="10" t="e">
        <v>#N/A</v>
      </c>
      <c r="G2279"/>
      <c r="J2279" s="9" t="str">
        <f>AgencyPickList!A2279</f>
        <v>R0486</v>
      </c>
      <c r="K2279" s="9" t="str">
        <f>AgencyPickList!B2279</f>
        <v>CGL Birmingham ROR - Sutton Coldfield/Erdington</v>
      </c>
      <c r="L2279" s="9" t="str">
        <f>AgencyPickList!C2279</f>
        <v>F10B</v>
      </c>
      <c r="M2279" s="9" t="str">
        <f>AgencyPickList!D2279</f>
        <v>Solihull</v>
      </c>
      <c r="N2279" s="9" t="str">
        <f>AgencyPickList!E2279</f>
        <v>R</v>
      </c>
      <c r="O2279" s="9" t="str">
        <f t="shared" si="35"/>
        <v>R0486 : CGL Birmingham ROR - Sutton Coldfield/Erdington</v>
      </c>
    </row>
    <row r="2280" spans="2:15" x14ac:dyDescent="0.35">
      <c r="B2280" s="10" t="e">
        <v>#N/A</v>
      </c>
      <c r="G2280"/>
      <c r="J2280" s="9" t="str">
        <f>AgencyPickList!A2280</f>
        <v>R0490</v>
      </c>
      <c r="K2280" s="9" t="str">
        <f>AgencyPickList!B2280</f>
        <v>New Leaf Recovery</v>
      </c>
      <c r="L2280" s="9" t="str">
        <f>AgencyPickList!C2280</f>
        <v>F10B</v>
      </c>
      <c r="M2280" s="9" t="str">
        <f>AgencyPickList!D2280</f>
        <v>Solihull</v>
      </c>
      <c r="N2280" s="9" t="str">
        <f>AgencyPickList!E2280</f>
        <v>R</v>
      </c>
      <c r="O2280" s="9" t="str">
        <f t="shared" si="35"/>
        <v>R0490 : New Leaf Recovery</v>
      </c>
    </row>
    <row r="2281" spans="2:15" x14ac:dyDescent="0.35">
      <c r="B2281" s="10" t="e">
        <v>#N/A</v>
      </c>
      <c r="G2281"/>
      <c r="J2281" s="9" t="str">
        <f>AgencyPickList!A2281</f>
        <v>SG309</v>
      </c>
      <c r="K2281" s="9" t="str">
        <f>AgencyPickList!B2281</f>
        <v>THE NELSON TRUST</v>
      </c>
      <c r="L2281" s="9" t="str">
        <f>AgencyPickList!C2281</f>
        <v>F10B</v>
      </c>
      <c r="M2281" s="9" t="str">
        <f>AgencyPickList!D2281</f>
        <v>Solihull</v>
      </c>
      <c r="N2281" s="9" t="str">
        <f>AgencyPickList!E2281</f>
        <v>S</v>
      </c>
      <c r="O2281" s="9" t="str">
        <f t="shared" si="35"/>
        <v>SG309 : THE NELSON TRUST</v>
      </c>
    </row>
    <row r="2282" spans="2:15" x14ac:dyDescent="0.35">
      <c r="B2282" s="10" t="e">
        <v>#N/A</v>
      </c>
      <c r="G2282"/>
      <c r="J2282" s="9" t="str">
        <f>AgencyPickList!A2282</f>
        <v>SH307</v>
      </c>
      <c r="K2282" s="9" t="str">
        <f>AgencyPickList!B2282</f>
        <v>Jasmine Mother's Recovery (Trevi)</v>
      </c>
      <c r="L2282" s="9" t="str">
        <f>AgencyPickList!C2282</f>
        <v>F10B</v>
      </c>
      <c r="M2282" s="9" t="str">
        <f>AgencyPickList!D2282</f>
        <v>Solihull</v>
      </c>
      <c r="N2282" s="9" t="str">
        <f>AgencyPickList!E2282</f>
        <v>S</v>
      </c>
      <c r="O2282" s="9" t="str">
        <f t="shared" si="35"/>
        <v>SH307 : Jasmine Mother's Recovery (Trevi)</v>
      </c>
    </row>
    <row r="2283" spans="2:15" x14ac:dyDescent="0.35">
      <c r="B2283" s="10" t="e">
        <v>#N/A</v>
      </c>
      <c r="G2283"/>
      <c r="J2283" s="9" t="str">
        <f>AgencyPickList!A2283</f>
        <v>L1275</v>
      </c>
      <c r="K2283" s="9" t="str">
        <f>AgencyPickList!B2283</f>
        <v>INSPIRE Sutton</v>
      </c>
      <c r="L2283" s="9" t="str">
        <f>AgencyPickList!C2283</f>
        <v>K15B</v>
      </c>
      <c r="M2283" s="9" t="str">
        <f>AgencyPickList!D2283</f>
        <v>Somerset</v>
      </c>
      <c r="N2283" s="9" t="str">
        <f>AgencyPickList!E2283</f>
        <v>L</v>
      </c>
      <c r="O2283" s="9" t="str">
        <f t="shared" si="35"/>
        <v>L1275 : INSPIRE Sutton</v>
      </c>
    </row>
    <row r="2284" spans="2:15" x14ac:dyDescent="0.35">
      <c r="B2284" s="10" t="e">
        <v>#N/A</v>
      </c>
      <c r="G2284"/>
      <c r="J2284" s="9" t="str">
        <f>AgencyPickList!A2284</f>
        <v>M0289</v>
      </c>
      <c r="K2284" s="9" t="str">
        <f>AgencyPickList!B2284</f>
        <v>Turning Point Leigh Bank</v>
      </c>
      <c r="L2284" s="9" t="str">
        <f>AgencyPickList!C2284</f>
        <v>K15B</v>
      </c>
      <c r="M2284" s="9" t="str">
        <f>AgencyPickList!D2284</f>
        <v>Somerset</v>
      </c>
      <c r="N2284" s="9" t="str">
        <f>AgencyPickList!E2284</f>
        <v>W</v>
      </c>
      <c r="O2284" s="9" t="str">
        <f t="shared" si="35"/>
        <v>M0289 : Turning Point Leigh Bank</v>
      </c>
    </row>
    <row r="2285" spans="2:15" x14ac:dyDescent="0.35">
      <c r="B2285" s="10" t="e">
        <v>#N/A</v>
      </c>
      <c r="G2285"/>
      <c r="J2285" s="9" t="str">
        <f>AgencyPickList!A2285</f>
        <v>P1076</v>
      </c>
      <c r="K2285" s="9" t="str">
        <f>AgencyPickList!B2285</f>
        <v>Oxfordshire Roads to Recovery</v>
      </c>
      <c r="L2285" s="9" t="str">
        <f>AgencyPickList!C2285</f>
        <v>K15B</v>
      </c>
      <c r="M2285" s="9" t="str">
        <f>AgencyPickList!D2285</f>
        <v>Somerset</v>
      </c>
      <c r="N2285" s="9" t="str">
        <f>AgencyPickList!E2285</f>
        <v>P</v>
      </c>
      <c r="O2285" s="9" t="str">
        <f t="shared" si="35"/>
        <v>P1076 : Oxfordshire Roads to Recovery</v>
      </c>
    </row>
    <row r="2286" spans="2:15" x14ac:dyDescent="0.35">
      <c r="B2286" s="10" t="e">
        <v>#N/A</v>
      </c>
      <c r="G2286"/>
      <c r="J2286" s="9" t="str">
        <f>AgencyPickList!A2286</f>
        <v>P1090</v>
      </c>
      <c r="K2286" s="9" t="str">
        <f>AgencyPickList!B2286</f>
        <v>I-Access East Surrey</v>
      </c>
      <c r="L2286" s="9" t="str">
        <f>AgencyPickList!C2286</f>
        <v>K15B</v>
      </c>
      <c r="M2286" s="9" t="str">
        <f>AgencyPickList!D2286</f>
        <v>Somerset</v>
      </c>
      <c r="N2286" s="9" t="str">
        <f>AgencyPickList!E2286</f>
        <v>P</v>
      </c>
      <c r="O2286" s="9" t="str">
        <f t="shared" si="35"/>
        <v>P1090 : I-Access East Surrey</v>
      </c>
    </row>
    <row r="2287" spans="2:15" x14ac:dyDescent="0.35">
      <c r="B2287" s="10" t="e">
        <v>#N/A</v>
      </c>
      <c r="G2287"/>
      <c r="J2287" s="9" t="str">
        <f>AgencyPickList!A2287</f>
        <v>P1101</v>
      </c>
      <c r="K2287" s="9" t="str">
        <f>AgencyPickList!B2287</f>
        <v>East Kent Community Drug &amp; Alcohol Services</v>
      </c>
      <c r="L2287" s="9" t="str">
        <f>AgencyPickList!C2287</f>
        <v>K15B</v>
      </c>
      <c r="M2287" s="9" t="str">
        <f>AgencyPickList!D2287</f>
        <v>Somerset</v>
      </c>
      <c r="N2287" s="9" t="str">
        <f>AgencyPickList!E2287</f>
        <v>P</v>
      </c>
      <c r="O2287" s="9" t="str">
        <f t="shared" si="35"/>
        <v>P1101 : East Kent Community Drug &amp; Alcohol Services</v>
      </c>
    </row>
    <row r="2288" spans="2:15" x14ac:dyDescent="0.35">
      <c r="B2288" s="10" t="e">
        <v>#N/A</v>
      </c>
      <c r="G2288"/>
      <c r="J2288" s="9" t="str">
        <f>AgencyPickList!A2288</f>
        <v>P1116</v>
      </c>
      <c r="K2288" s="9" t="str">
        <f>AgencyPickList!B2288</f>
        <v>Cranstoun Wokingham Adults</v>
      </c>
      <c r="L2288" s="9" t="str">
        <f>AgencyPickList!C2288</f>
        <v>K15B</v>
      </c>
      <c r="M2288" s="9" t="str">
        <f>AgencyPickList!D2288</f>
        <v>Somerset</v>
      </c>
      <c r="N2288" s="9" t="str">
        <f>AgencyPickList!E2288</f>
        <v>P</v>
      </c>
      <c r="O2288" s="9" t="str">
        <f t="shared" si="35"/>
        <v>P1116 : Cranstoun Wokingham Adults</v>
      </c>
    </row>
    <row r="2289" spans="2:15" x14ac:dyDescent="0.35">
      <c r="B2289" s="10" t="e">
        <v>#N/A</v>
      </c>
      <c r="G2289"/>
      <c r="J2289" s="9" t="str">
        <f>AgencyPickList!A2289</f>
        <v>Q1747</v>
      </c>
      <c r="K2289" s="9" t="str">
        <f>AgencyPickList!B2289</f>
        <v>Inclusion Visions</v>
      </c>
      <c r="L2289" s="9" t="str">
        <f>AgencyPickList!C2289</f>
        <v>K15B</v>
      </c>
      <c r="M2289" s="9" t="str">
        <f>AgencyPickList!D2289</f>
        <v>Somerset</v>
      </c>
      <c r="N2289" s="9" t="str">
        <f>AgencyPickList!E2289</f>
        <v>Q</v>
      </c>
      <c r="O2289" s="9" t="str">
        <f t="shared" si="35"/>
        <v>Q1747 : Inclusion Visions</v>
      </c>
    </row>
    <row r="2290" spans="2:15" x14ac:dyDescent="0.35">
      <c r="B2290" s="10" t="e">
        <v>#N/A</v>
      </c>
      <c r="G2290"/>
      <c r="J2290" s="9" t="str">
        <f>AgencyPickList!A2290</f>
        <v>SA206</v>
      </c>
      <c r="K2290" s="9" t="str">
        <f>AgencyPickList!B2290</f>
        <v>Developing Health &amp; Independence (BANES)</v>
      </c>
      <c r="L2290" s="9" t="str">
        <f>AgencyPickList!C2290</f>
        <v>K15B</v>
      </c>
      <c r="M2290" s="9" t="str">
        <f>AgencyPickList!D2290</f>
        <v>Somerset</v>
      </c>
      <c r="N2290" s="9" t="str">
        <f>AgencyPickList!E2290</f>
        <v>S</v>
      </c>
      <c r="O2290" s="9" t="str">
        <f t="shared" si="35"/>
        <v>SA206 : Developing Health &amp; Independence (BANES)</v>
      </c>
    </row>
    <row r="2291" spans="2:15" x14ac:dyDescent="0.35">
      <c r="B2291" s="10" t="e">
        <v>#N/A</v>
      </c>
      <c r="G2291"/>
      <c r="J2291" s="9" t="str">
        <f>AgencyPickList!A2291</f>
        <v>SC214</v>
      </c>
      <c r="K2291" s="9" t="str">
        <f>AgencyPickList!B2291</f>
        <v>Bristol Drugs Project</v>
      </c>
      <c r="L2291" s="9" t="str">
        <f>AgencyPickList!C2291</f>
        <v>K15B</v>
      </c>
      <c r="M2291" s="9" t="str">
        <f>AgencyPickList!D2291</f>
        <v>Somerset</v>
      </c>
      <c r="N2291" s="9" t="str">
        <f>AgencyPickList!E2291</f>
        <v>S</v>
      </c>
      <c r="O2291" s="9" t="str">
        <f t="shared" si="35"/>
        <v>SC214 : Bristol Drugs Project</v>
      </c>
    </row>
    <row r="2292" spans="2:15" x14ac:dyDescent="0.35">
      <c r="B2292" s="10" t="e">
        <v>#N/A</v>
      </c>
      <c r="G2292"/>
      <c r="J2292" s="9" t="str">
        <f>AgencyPickList!A2292</f>
        <v>SD303</v>
      </c>
      <c r="K2292" s="9" t="str">
        <f>AgencyPickList!B2292</f>
        <v>BOSENCE FARM COMMUNITY LTD</v>
      </c>
      <c r="L2292" s="9" t="str">
        <f>AgencyPickList!C2292</f>
        <v>K15B</v>
      </c>
      <c r="M2292" s="9" t="str">
        <f>AgencyPickList!D2292</f>
        <v>Somerset</v>
      </c>
      <c r="N2292" s="9" t="str">
        <f>AgencyPickList!E2292</f>
        <v>S</v>
      </c>
      <c r="O2292" s="9" t="str">
        <f t="shared" si="35"/>
        <v>SD303 : BOSENCE FARM COMMUNITY LTD</v>
      </c>
    </row>
    <row r="2293" spans="2:15" x14ac:dyDescent="0.35">
      <c r="B2293" s="10" t="e">
        <v>#N/A</v>
      </c>
      <c r="G2293"/>
      <c r="J2293" s="9" t="str">
        <f>AgencyPickList!A2293</f>
        <v>SE222</v>
      </c>
      <c r="K2293" s="9" t="str">
        <f>AgencyPickList!B2293</f>
        <v>Together</v>
      </c>
      <c r="L2293" s="9" t="str">
        <f>AgencyPickList!C2293</f>
        <v>K15B</v>
      </c>
      <c r="M2293" s="9" t="str">
        <f>AgencyPickList!D2293</f>
        <v>Somerset</v>
      </c>
      <c r="N2293" s="9" t="str">
        <f>AgencyPickList!E2293</f>
        <v>S</v>
      </c>
      <c r="O2293" s="9" t="str">
        <f t="shared" si="35"/>
        <v>SE222 : Together</v>
      </c>
    </row>
    <row r="2294" spans="2:15" x14ac:dyDescent="0.35">
      <c r="B2294" s="10" t="e">
        <v>#N/A</v>
      </c>
      <c r="G2294"/>
      <c r="J2294" s="9" t="str">
        <f>AgencyPickList!A2294</f>
        <v>SF219</v>
      </c>
      <c r="K2294" s="9" t="str">
        <f>AgencyPickList!B2294</f>
        <v>REACH ADULTS</v>
      </c>
      <c r="L2294" s="9" t="str">
        <f>AgencyPickList!C2294</f>
        <v>K15B</v>
      </c>
      <c r="M2294" s="9" t="str">
        <f>AgencyPickList!D2294</f>
        <v>Somerset</v>
      </c>
      <c r="N2294" s="9" t="str">
        <f>AgencyPickList!E2294</f>
        <v>S</v>
      </c>
      <c r="O2294" s="9" t="str">
        <f t="shared" si="35"/>
        <v>SF219 : REACH ADULTS</v>
      </c>
    </row>
    <row r="2295" spans="2:15" x14ac:dyDescent="0.35">
      <c r="B2295" s="10" t="e">
        <v>#N/A</v>
      </c>
      <c r="G2295"/>
      <c r="J2295" s="9" t="str">
        <f>AgencyPickList!A2295</f>
        <v>SG309</v>
      </c>
      <c r="K2295" s="9" t="str">
        <f>AgencyPickList!B2295</f>
        <v>THE NELSON TRUST</v>
      </c>
      <c r="L2295" s="9" t="str">
        <f>AgencyPickList!C2295</f>
        <v>K15B</v>
      </c>
      <c r="M2295" s="9" t="str">
        <f>AgencyPickList!D2295</f>
        <v>Somerset</v>
      </c>
      <c r="N2295" s="9" t="str">
        <f>AgencyPickList!E2295</f>
        <v>S</v>
      </c>
      <c r="O2295" s="9" t="str">
        <f t="shared" si="35"/>
        <v>SG309 : THE NELSON TRUST</v>
      </c>
    </row>
    <row r="2296" spans="2:15" x14ac:dyDescent="0.35">
      <c r="B2296" s="10" t="e">
        <v>#N/A</v>
      </c>
      <c r="G2296"/>
      <c r="J2296" s="9" t="str">
        <f>AgencyPickList!A2296</f>
        <v>SJ207</v>
      </c>
      <c r="K2296" s="9" t="str">
        <f>AgencyPickList!B2296</f>
        <v>Western Counselling</v>
      </c>
      <c r="L2296" s="9" t="str">
        <f>AgencyPickList!C2296</f>
        <v>K15B</v>
      </c>
      <c r="M2296" s="9" t="str">
        <f>AgencyPickList!D2296</f>
        <v>Somerset</v>
      </c>
      <c r="N2296" s="9" t="str">
        <f>AgencyPickList!E2296</f>
        <v>S</v>
      </c>
      <c r="O2296" s="9" t="str">
        <f t="shared" si="35"/>
        <v>SJ207 : Western Counselling</v>
      </c>
    </row>
    <row r="2297" spans="2:15" x14ac:dyDescent="0.35">
      <c r="B2297" s="10" t="e">
        <v>#N/A</v>
      </c>
      <c r="G2297"/>
      <c r="J2297" s="9" t="str">
        <f>AgencyPickList!A2297</f>
        <v>SJ209</v>
      </c>
      <c r="K2297" s="9" t="str">
        <f>AgencyPickList!B2297</f>
        <v>We Are With You North Somerset</v>
      </c>
      <c r="L2297" s="9" t="str">
        <f>AgencyPickList!C2297</f>
        <v>K15B</v>
      </c>
      <c r="M2297" s="9" t="str">
        <f>AgencyPickList!D2297</f>
        <v>Somerset</v>
      </c>
      <c r="N2297" s="9" t="str">
        <f>AgencyPickList!E2297</f>
        <v>S</v>
      </c>
      <c r="O2297" s="9" t="str">
        <f t="shared" si="35"/>
        <v>SJ209 : We Are With You North Somerset</v>
      </c>
    </row>
    <row r="2298" spans="2:15" x14ac:dyDescent="0.35">
      <c r="B2298" s="10" t="e">
        <v>#N/A</v>
      </c>
      <c r="G2298"/>
      <c r="J2298" s="9" t="str">
        <f>AgencyPickList!A2298</f>
        <v>SJ302</v>
      </c>
      <c r="K2298" s="9" t="str">
        <f>AgencyPickList!B2298</f>
        <v>BROADWAY LODGE</v>
      </c>
      <c r="L2298" s="9" t="str">
        <f>AgencyPickList!C2298</f>
        <v>K15B</v>
      </c>
      <c r="M2298" s="9" t="str">
        <f>AgencyPickList!D2298</f>
        <v>Somerset</v>
      </c>
      <c r="N2298" s="9" t="str">
        <f>AgencyPickList!E2298</f>
        <v>S</v>
      </c>
      <c r="O2298" s="9" t="str">
        <f t="shared" si="35"/>
        <v>SJ302 : BROADWAY LODGE</v>
      </c>
    </row>
    <row r="2299" spans="2:15" x14ac:dyDescent="0.35">
      <c r="B2299" s="10" t="e">
        <v>#N/A</v>
      </c>
      <c r="G2299"/>
      <c r="J2299" s="9" t="str">
        <f>AgencyPickList!A2299</f>
        <v>SJ308</v>
      </c>
      <c r="K2299" s="9" t="str">
        <f>AgencyPickList!B2299</f>
        <v>Sefton Park</v>
      </c>
      <c r="L2299" s="9" t="str">
        <f>AgencyPickList!C2299</f>
        <v>K15B</v>
      </c>
      <c r="M2299" s="9" t="str">
        <f>AgencyPickList!D2299</f>
        <v>Somerset</v>
      </c>
      <c r="N2299" s="9" t="str">
        <f>AgencyPickList!E2299</f>
        <v>S</v>
      </c>
      <c r="O2299" s="9" t="str">
        <f t="shared" si="35"/>
        <v>SJ308 : Sefton Park</v>
      </c>
    </row>
    <row r="2300" spans="2:15" x14ac:dyDescent="0.35">
      <c r="B2300" s="10" t="e">
        <v>#N/A</v>
      </c>
      <c r="G2300"/>
      <c r="J2300" s="9" t="str">
        <f>AgencyPickList!A2300</f>
        <v>SK205</v>
      </c>
      <c r="K2300" s="9" t="str">
        <f>AgencyPickList!B2300</f>
        <v>Somerset Drug and Alcohol Service - SDAS</v>
      </c>
      <c r="L2300" s="9" t="str">
        <f>AgencyPickList!C2300</f>
        <v>K15B</v>
      </c>
      <c r="M2300" s="9" t="str">
        <f>AgencyPickList!D2300</f>
        <v>Somerset</v>
      </c>
      <c r="N2300" s="9" t="str">
        <f>AgencyPickList!E2300</f>
        <v>S</v>
      </c>
      <c r="O2300" s="9" t="str">
        <f t="shared" si="35"/>
        <v>SK205 : Somerset Drug and Alcohol Service - SDAS</v>
      </c>
    </row>
    <row r="2301" spans="2:15" x14ac:dyDescent="0.35">
      <c r="B2301" s="10" t="e">
        <v>#N/A</v>
      </c>
      <c r="G2301"/>
      <c r="J2301" s="9" t="str">
        <f>AgencyPickList!A2301</f>
        <v>SK317</v>
      </c>
      <c r="K2301" s="9" t="str">
        <f>AgencyPickList!B2301</f>
        <v>Somewhere House</v>
      </c>
      <c r="L2301" s="9" t="str">
        <f>AgencyPickList!C2301</f>
        <v>K15B</v>
      </c>
      <c r="M2301" s="9" t="str">
        <f>AgencyPickList!D2301</f>
        <v>Somerset</v>
      </c>
      <c r="N2301" s="9" t="str">
        <f>AgencyPickList!E2301</f>
        <v>S</v>
      </c>
      <c r="O2301" s="9" t="str">
        <f t="shared" si="35"/>
        <v>SK317 : Somewhere House</v>
      </c>
    </row>
    <row r="2302" spans="2:15" x14ac:dyDescent="0.35">
      <c r="B2302" s="10" t="e">
        <v>#N/A</v>
      </c>
      <c r="G2302"/>
      <c r="J2302" s="9" t="str">
        <f>AgencyPickList!A2302</f>
        <v>SK507</v>
      </c>
      <c r="K2302" s="9" t="str">
        <f>AgencyPickList!B2302</f>
        <v>Turning Point YP Service</v>
      </c>
      <c r="L2302" s="9" t="str">
        <f>AgencyPickList!C2302</f>
        <v>K15B</v>
      </c>
      <c r="M2302" s="9" t="str">
        <f>AgencyPickList!D2302</f>
        <v>Somerset</v>
      </c>
      <c r="N2302" s="9" t="str">
        <f>AgencyPickList!E2302</f>
        <v>S</v>
      </c>
      <c r="O2302" s="9" t="str">
        <f t="shared" si="35"/>
        <v>SK507 : Turning Point YP Service</v>
      </c>
    </row>
    <row r="2303" spans="2:15" x14ac:dyDescent="0.35">
      <c r="B2303" s="10" t="e">
        <v>#N/A</v>
      </c>
      <c r="G2303"/>
      <c r="J2303" s="9" t="str">
        <f>AgencyPickList!A2303</f>
        <v>SL205</v>
      </c>
      <c r="K2303" s="9" t="str">
        <f>AgencyPickList!B2303</f>
        <v>PostScript360</v>
      </c>
      <c r="L2303" s="9" t="str">
        <f>AgencyPickList!C2303</f>
        <v>K15B</v>
      </c>
      <c r="M2303" s="9" t="str">
        <f>AgencyPickList!D2303</f>
        <v>Somerset</v>
      </c>
      <c r="N2303" s="9" t="str">
        <f>AgencyPickList!E2303</f>
        <v>S</v>
      </c>
      <c r="O2303" s="9" t="str">
        <f t="shared" si="35"/>
        <v>SL205 : PostScript360</v>
      </c>
    </row>
    <row r="2304" spans="2:15" x14ac:dyDescent="0.35">
      <c r="B2304" s="10" t="e">
        <v>#N/A</v>
      </c>
      <c r="G2304"/>
      <c r="J2304" s="9" t="str">
        <f>AgencyPickList!A2304</f>
        <v>SO203</v>
      </c>
      <c r="K2304" s="9" t="str">
        <f>AgencyPickList!B2304</f>
        <v>Forward Trust - Clouds House</v>
      </c>
      <c r="L2304" s="9" t="str">
        <f>AgencyPickList!C2304</f>
        <v>K15B</v>
      </c>
      <c r="M2304" s="9" t="str">
        <f>AgencyPickList!D2304</f>
        <v>Somerset</v>
      </c>
      <c r="N2304" s="9" t="str">
        <f>AgencyPickList!E2304</f>
        <v>S</v>
      </c>
      <c r="O2304" s="9" t="str">
        <f t="shared" si="35"/>
        <v>SO203 : Forward Trust - Clouds House</v>
      </c>
    </row>
    <row r="2305" spans="2:15" x14ac:dyDescent="0.35">
      <c r="B2305" s="10" t="e">
        <v>#N/A</v>
      </c>
      <c r="G2305"/>
      <c r="J2305" s="9" t="str">
        <f>AgencyPickList!A2305</f>
        <v>T1219</v>
      </c>
      <c r="K2305" s="9" t="str">
        <f>AgencyPickList!B2305</f>
        <v>Turning Point Leicester Adult</v>
      </c>
      <c r="L2305" s="9" t="str">
        <f>AgencyPickList!C2305</f>
        <v>K15B</v>
      </c>
      <c r="M2305" s="9" t="str">
        <f>AgencyPickList!D2305</f>
        <v>Somerset</v>
      </c>
      <c r="N2305" s="9" t="str">
        <f>AgencyPickList!E2305</f>
        <v>T</v>
      </c>
      <c r="O2305" s="9" t="str">
        <f t="shared" si="35"/>
        <v>T1219 : Turning Point Leicester Adult</v>
      </c>
    </row>
    <row r="2306" spans="2:15" x14ac:dyDescent="0.35">
      <c r="B2306" s="10" t="e">
        <v>#N/A</v>
      </c>
      <c r="G2306"/>
      <c r="J2306" s="9" t="str">
        <f>AgencyPickList!A2306</f>
        <v>T1221</v>
      </c>
      <c r="K2306" s="9" t="str">
        <f>AgencyPickList!B2306</f>
        <v>Turning Point Leicestershire and Rutland Adult</v>
      </c>
      <c r="L2306" s="9" t="str">
        <f>AgencyPickList!C2306</f>
        <v>K15B</v>
      </c>
      <c r="M2306" s="9" t="str">
        <f>AgencyPickList!D2306</f>
        <v>Somerset</v>
      </c>
      <c r="N2306" s="9" t="str">
        <f>AgencyPickList!E2306</f>
        <v>T</v>
      </c>
      <c r="O2306" s="9" t="str">
        <f t="shared" si="35"/>
        <v>T1221 : Turning Point Leicestershire and Rutland Adult</v>
      </c>
    </row>
    <row r="2307" spans="2:15" x14ac:dyDescent="0.35">
      <c r="B2307" s="10" t="e">
        <v>#N/A</v>
      </c>
      <c r="G2307"/>
      <c r="J2307" s="9" t="str">
        <f>AgencyPickList!A2307</f>
        <v>W0444</v>
      </c>
      <c r="K2307" s="9" t="str">
        <f>AgencyPickList!B2307</f>
        <v>Turning Point Smithfield Detox</v>
      </c>
      <c r="L2307" s="9" t="str">
        <f>AgencyPickList!C2307</f>
        <v>K15B</v>
      </c>
      <c r="M2307" s="9" t="str">
        <f>AgencyPickList!D2307</f>
        <v>Somerset</v>
      </c>
      <c r="N2307" s="9" t="str">
        <f>AgencyPickList!E2307</f>
        <v>W</v>
      </c>
      <c r="O2307" s="9" t="str">
        <f t="shared" ref="O2307:O2370" si="36">IF(AND(J2307&lt;&gt;"",J2307&lt;&gt;0),J2307&amp;" : "&amp;K2307,"")</f>
        <v>W0444 : Turning Point Smithfield Detox</v>
      </c>
    </row>
    <row r="2308" spans="2:15" x14ac:dyDescent="0.35">
      <c r="B2308" s="10" t="e">
        <v>#N/A</v>
      </c>
      <c r="G2308"/>
      <c r="J2308" s="9" t="str">
        <f>AgencyPickList!A2308</f>
        <v>P1102</v>
      </c>
      <c r="K2308" s="9" t="str">
        <f>AgencyPickList!B2308</f>
        <v>One Recovery Bucks</v>
      </c>
      <c r="L2308" s="9" t="str">
        <f>AgencyPickList!C2308</f>
        <v>K03B</v>
      </c>
      <c r="M2308" s="9" t="str">
        <f>AgencyPickList!D2308</f>
        <v>South Gloucestershire</v>
      </c>
      <c r="N2308" s="9" t="str">
        <f>AgencyPickList!E2308</f>
        <v>P</v>
      </c>
      <c r="O2308" s="9" t="str">
        <f t="shared" si="36"/>
        <v>P1102 : One Recovery Bucks</v>
      </c>
    </row>
    <row r="2309" spans="2:15" x14ac:dyDescent="0.35">
      <c r="B2309" s="10" t="e">
        <v>#N/A</v>
      </c>
      <c r="G2309"/>
      <c r="J2309" s="9" t="str">
        <f>AgencyPickList!A2309</f>
        <v>Q1419</v>
      </c>
      <c r="K2309" s="9" t="str">
        <f>AgencyPickList!B2309</f>
        <v>Essex STARS (West)</v>
      </c>
      <c r="L2309" s="9" t="str">
        <f>AgencyPickList!C2309</f>
        <v>K03B</v>
      </c>
      <c r="M2309" s="9" t="str">
        <f>AgencyPickList!D2309</f>
        <v>South Gloucestershire</v>
      </c>
      <c r="N2309" s="9" t="str">
        <f>AgencyPickList!E2309</f>
        <v>Q</v>
      </c>
      <c r="O2309" s="9" t="str">
        <f t="shared" si="36"/>
        <v>Q1419 : Essex STARS (West)</v>
      </c>
    </row>
    <row r="2310" spans="2:15" x14ac:dyDescent="0.35">
      <c r="B2310" s="10" t="e">
        <v>#N/A</v>
      </c>
      <c r="G2310"/>
      <c r="J2310" s="9" t="str">
        <f>AgencyPickList!A2310</f>
        <v>Q1660</v>
      </c>
      <c r="K2310" s="9" t="str">
        <f>AgencyPickList!B2310</f>
        <v>Open Road Harlow</v>
      </c>
      <c r="L2310" s="9" t="str">
        <f>AgencyPickList!C2310</f>
        <v>K03B</v>
      </c>
      <c r="M2310" s="9" t="str">
        <f>AgencyPickList!D2310</f>
        <v>South Gloucestershire</v>
      </c>
      <c r="N2310" s="9" t="str">
        <f>AgencyPickList!E2310</f>
        <v>Q</v>
      </c>
      <c r="O2310" s="9" t="str">
        <f t="shared" si="36"/>
        <v>Q1660 : Open Road Harlow</v>
      </c>
    </row>
    <row r="2311" spans="2:15" x14ac:dyDescent="0.35">
      <c r="B2311" s="10" t="e">
        <v>#N/A</v>
      </c>
      <c r="G2311"/>
      <c r="J2311" s="9" t="str">
        <f>AgencyPickList!A2311</f>
        <v>Q1758</v>
      </c>
      <c r="K2311" s="9" t="str">
        <f>AgencyPickList!B2311</f>
        <v>Addiction Recovery Community MK</v>
      </c>
      <c r="L2311" s="9" t="str">
        <f>AgencyPickList!C2311</f>
        <v>K03B</v>
      </c>
      <c r="M2311" s="9" t="str">
        <f>AgencyPickList!D2311</f>
        <v>South Gloucestershire</v>
      </c>
      <c r="N2311" s="9" t="str">
        <f>AgencyPickList!E2311</f>
        <v>Q</v>
      </c>
      <c r="O2311" s="9" t="str">
        <f t="shared" si="36"/>
        <v>Q1758 : Addiction Recovery Community MK</v>
      </c>
    </row>
    <row r="2312" spans="2:15" x14ac:dyDescent="0.35">
      <c r="B2312" s="10" t="e">
        <v>#N/A</v>
      </c>
      <c r="G2312"/>
      <c r="J2312" s="9" t="str">
        <f>AgencyPickList!A2312</f>
        <v>SA206</v>
      </c>
      <c r="K2312" s="9" t="str">
        <f>AgencyPickList!B2312</f>
        <v>Developing Health &amp; Independence (BANES)</v>
      </c>
      <c r="L2312" s="9" t="str">
        <f>AgencyPickList!C2312</f>
        <v>K03B</v>
      </c>
      <c r="M2312" s="9" t="str">
        <f>AgencyPickList!D2312</f>
        <v>South Gloucestershire</v>
      </c>
      <c r="N2312" s="9" t="str">
        <f>AgencyPickList!E2312</f>
        <v>S</v>
      </c>
      <c r="O2312" s="9" t="str">
        <f t="shared" si="36"/>
        <v>SA206 : Developing Health &amp; Independence (BANES)</v>
      </c>
    </row>
    <row r="2313" spans="2:15" x14ac:dyDescent="0.35">
      <c r="B2313" s="10" t="e">
        <v>#N/A</v>
      </c>
      <c r="G2313"/>
      <c r="J2313" s="9" t="str">
        <f>AgencyPickList!A2313</f>
        <v>SC106</v>
      </c>
      <c r="K2313" s="9" t="str">
        <f>AgencyPickList!B2313</f>
        <v>BSDAS Accelerator Psychosocial</v>
      </c>
      <c r="L2313" s="9" t="str">
        <f>AgencyPickList!C2313</f>
        <v>K03B</v>
      </c>
      <c r="M2313" s="9" t="str">
        <f>AgencyPickList!D2313</f>
        <v>South Gloucestershire</v>
      </c>
      <c r="N2313" s="9" t="str">
        <f>AgencyPickList!E2313</f>
        <v>S</v>
      </c>
      <c r="O2313" s="9" t="str">
        <f t="shared" si="36"/>
        <v>SC106 : BSDAS Accelerator Psychosocial</v>
      </c>
    </row>
    <row r="2314" spans="2:15" x14ac:dyDescent="0.35">
      <c r="B2314" s="10" t="e">
        <v>#N/A</v>
      </c>
      <c r="G2314"/>
      <c r="J2314" s="9" t="str">
        <f>AgencyPickList!A2314</f>
        <v>SC212</v>
      </c>
      <c r="K2314" s="9" t="str">
        <f>AgencyPickList!B2314</f>
        <v>DHI ROADS</v>
      </c>
      <c r="L2314" s="9" t="str">
        <f>AgencyPickList!C2314</f>
        <v>K03B</v>
      </c>
      <c r="M2314" s="9" t="str">
        <f>AgencyPickList!D2314</f>
        <v>South Gloucestershire</v>
      </c>
      <c r="N2314" s="9" t="str">
        <f>AgencyPickList!E2314</f>
        <v>S</v>
      </c>
      <c r="O2314" s="9" t="str">
        <f t="shared" si="36"/>
        <v>SC212 : DHI ROADS</v>
      </c>
    </row>
    <row r="2315" spans="2:15" x14ac:dyDescent="0.35">
      <c r="B2315" s="10" t="e">
        <v>#N/A</v>
      </c>
      <c r="G2315"/>
      <c r="J2315" s="9" t="str">
        <f>AgencyPickList!A2315</f>
        <v>SC214</v>
      </c>
      <c r="K2315" s="9" t="str">
        <f>AgencyPickList!B2315</f>
        <v>Bristol Drugs Project</v>
      </c>
      <c r="L2315" s="9" t="str">
        <f>AgencyPickList!C2315</f>
        <v>K03B</v>
      </c>
      <c r="M2315" s="9" t="str">
        <f>AgencyPickList!D2315</f>
        <v>South Gloucestershire</v>
      </c>
      <c r="N2315" s="9" t="str">
        <f>AgencyPickList!E2315</f>
        <v>S</v>
      </c>
      <c r="O2315" s="9" t="str">
        <f t="shared" si="36"/>
        <v>SC214 : Bristol Drugs Project</v>
      </c>
    </row>
    <row r="2316" spans="2:15" x14ac:dyDescent="0.35">
      <c r="B2316" s="10" t="e">
        <v>#N/A</v>
      </c>
      <c r="G2316"/>
      <c r="J2316" s="9" t="str">
        <f>AgencyPickList!A2316</f>
        <v>SC215</v>
      </c>
      <c r="K2316" s="9" t="str">
        <f>AgencyPickList!B2316</f>
        <v>BSDAS Acer Inpatient Unit</v>
      </c>
      <c r="L2316" s="9" t="str">
        <f>AgencyPickList!C2316</f>
        <v>K03B</v>
      </c>
      <c r="M2316" s="9" t="str">
        <f>AgencyPickList!D2316</f>
        <v>South Gloucestershire</v>
      </c>
      <c r="N2316" s="9" t="str">
        <f>AgencyPickList!E2316</f>
        <v>S</v>
      </c>
      <c r="O2316" s="9" t="str">
        <f t="shared" si="36"/>
        <v>SC215 : BSDAS Acer Inpatient Unit</v>
      </c>
    </row>
    <row r="2317" spans="2:15" x14ac:dyDescent="0.35">
      <c r="B2317" s="10" t="e">
        <v>#N/A</v>
      </c>
      <c r="G2317"/>
      <c r="J2317" s="9" t="str">
        <f>AgencyPickList!A2317</f>
        <v>SC216</v>
      </c>
      <c r="K2317" s="9" t="str">
        <f>AgencyPickList!B2317</f>
        <v>Addiction Recovery Agency (ARA)</v>
      </c>
      <c r="L2317" s="9" t="str">
        <f>AgencyPickList!C2317</f>
        <v>K03B</v>
      </c>
      <c r="M2317" s="9" t="str">
        <f>AgencyPickList!D2317</f>
        <v>South Gloucestershire</v>
      </c>
      <c r="N2317" s="9" t="str">
        <f>AgencyPickList!E2317</f>
        <v>S</v>
      </c>
      <c r="O2317" s="9" t="str">
        <f t="shared" si="36"/>
        <v>SC216 : Addiction Recovery Agency (ARA)</v>
      </c>
    </row>
    <row r="2318" spans="2:15" x14ac:dyDescent="0.35">
      <c r="B2318" s="10" t="e">
        <v>#N/A</v>
      </c>
      <c r="G2318"/>
      <c r="J2318" s="9" t="str">
        <f>AgencyPickList!A2318</f>
        <v>SC402</v>
      </c>
      <c r="K2318" s="9" t="str">
        <f>AgencyPickList!B2318</f>
        <v>CHART</v>
      </c>
      <c r="L2318" s="9" t="str">
        <f>AgencyPickList!C2318</f>
        <v>K03B</v>
      </c>
      <c r="M2318" s="9" t="str">
        <f>AgencyPickList!D2318</f>
        <v>South Gloucestershire</v>
      </c>
      <c r="N2318" s="9" t="str">
        <f>AgencyPickList!E2318</f>
        <v>S</v>
      </c>
      <c r="O2318" s="9" t="str">
        <f t="shared" si="36"/>
        <v>SC402 : CHART</v>
      </c>
    </row>
    <row r="2319" spans="2:15" x14ac:dyDescent="0.35">
      <c r="B2319" s="10" t="e">
        <v>#N/A</v>
      </c>
      <c r="G2319"/>
      <c r="J2319" s="9" t="str">
        <f>AgencyPickList!A2319</f>
        <v>SD208</v>
      </c>
      <c r="K2319" s="9" t="str">
        <f>AgencyPickList!B2319</f>
        <v>We Are With You Cornwall Adults</v>
      </c>
      <c r="L2319" s="9" t="str">
        <f>AgencyPickList!C2319</f>
        <v>K03B</v>
      </c>
      <c r="M2319" s="9" t="str">
        <f>AgencyPickList!D2319</f>
        <v>South Gloucestershire</v>
      </c>
      <c r="N2319" s="9" t="str">
        <f>AgencyPickList!E2319</f>
        <v>S</v>
      </c>
      <c r="O2319" s="9" t="str">
        <f t="shared" si="36"/>
        <v>SD208 : We Are With You Cornwall Adults</v>
      </c>
    </row>
    <row r="2320" spans="2:15" x14ac:dyDescent="0.35">
      <c r="B2320" s="10" t="e">
        <v>#N/A</v>
      </c>
      <c r="G2320"/>
      <c r="J2320" s="9" t="str">
        <f>AgencyPickList!A2320</f>
        <v>SD301</v>
      </c>
      <c r="K2320" s="9" t="str">
        <f>AgencyPickList!B2320</f>
        <v>We Are With You Chy</v>
      </c>
      <c r="L2320" s="9" t="str">
        <f>AgencyPickList!C2320</f>
        <v>K03B</v>
      </c>
      <c r="M2320" s="9" t="str">
        <f>AgencyPickList!D2320</f>
        <v>South Gloucestershire</v>
      </c>
      <c r="N2320" s="9" t="str">
        <f>AgencyPickList!E2320</f>
        <v>S</v>
      </c>
      <c r="O2320" s="9" t="str">
        <f t="shared" si="36"/>
        <v>SD301 : We Are With You Chy</v>
      </c>
    </row>
    <row r="2321" spans="2:15" x14ac:dyDescent="0.35">
      <c r="B2321" s="10" t="e">
        <v>#N/A</v>
      </c>
      <c r="G2321"/>
      <c r="J2321" s="9" t="str">
        <f>AgencyPickList!A2321</f>
        <v>SD303</v>
      </c>
      <c r="K2321" s="9" t="str">
        <f>AgencyPickList!B2321</f>
        <v>BOSENCE FARM COMMUNITY LTD</v>
      </c>
      <c r="L2321" s="9" t="str">
        <f>AgencyPickList!C2321</f>
        <v>K03B</v>
      </c>
      <c r="M2321" s="9" t="str">
        <f>AgencyPickList!D2321</f>
        <v>South Gloucestershire</v>
      </c>
      <c r="N2321" s="9" t="str">
        <f>AgencyPickList!E2321</f>
        <v>S</v>
      </c>
      <c r="O2321" s="9" t="str">
        <f t="shared" si="36"/>
        <v>SD303 : BOSENCE FARM COMMUNITY LTD</v>
      </c>
    </row>
    <row r="2322" spans="2:15" x14ac:dyDescent="0.35">
      <c r="B2322" s="10" t="e">
        <v>#N/A</v>
      </c>
      <c r="G2322"/>
      <c r="J2322" s="9" t="str">
        <f>AgencyPickList!A2322</f>
        <v>SG309</v>
      </c>
      <c r="K2322" s="9" t="str">
        <f>AgencyPickList!B2322</f>
        <v>THE NELSON TRUST</v>
      </c>
      <c r="L2322" s="9" t="str">
        <f>AgencyPickList!C2322</f>
        <v>K03B</v>
      </c>
      <c r="M2322" s="9" t="str">
        <f>AgencyPickList!D2322</f>
        <v>South Gloucestershire</v>
      </c>
      <c r="N2322" s="9" t="str">
        <f>AgencyPickList!E2322</f>
        <v>S</v>
      </c>
      <c r="O2322" s="9" t="str">
        <f t="shared" si="36"/>
        <v>SG309 : THE NELSON TRUST</v>
      </c>
    </row>
    <row r="2323" spans="2:15" x14ac:dyDescent="0.35">
      <c r="B2323" s="10" t="e">
        <v>#N/A</v>
      </c>
      <c r="G2323"/>
      <c r="J2323" s="9" t="str">
        <f>AgencyPickList!A2323</f>
        <v>SJ207</v>
      </c>
      <c r="K2323" s="9" t="str">
        <f>AgencyPickList!B2323</f>
        <v>Western Counselling</v>
      </c>
      <c r="L2323" s="9" t="str">
        <f>AgencyPickList!C2323</f>
        <v>K03B</v>
      </c>
      <c r="M2323" s="9" t="str">
        <f>AgencyPickList!D2323</f>
        <v>South Gloucestershire</v>
      </c>
      <c r="N2323" s="9" t="str">
        <f>AgencyPickList!E2323</f>
        <v>S</v>
      </c>
      <c r="O2323" s="9" t="str">
        <f t="shared" si="36"/>
        <v>SJ207 : Western Counselling</v>
      </c>
    </row>
    <row r="2324" spans="2:15" x14ac:dyDescent="0.35">
      <c r="B2324" s="10" t="e">
        <v>#N/A</v>
      </c>
      <c r="G2324"/>
      <c r="J2324" s="9" t="str">
        <f>AgencyPickList!A2324</f>
        <v>SJ302</v>
      </c>
      <c r="K2324" s="9" t="str">
        <f>AgencyPickList!B2324</f>
        <v>BROADWAY LODGE</v>
      </c>
      <c r="L2324" s="9" t="str">
        <f>AgencyPickList!C2324</f>
        <v>K03B</v>
      </c>
      <c r="M2324" s="9" t="str">
        <f>AgencyPickList!D2324</f>
        <v>South Gloucestershire</v>
      </c>
      <c r="N2324" s="9" t="str">
        <f>AgencyPickList!E2324</f>
        <v>S</v>
      </c>
      <c r="O2324" s="9" t="str">
        <f t="shared" si="36"/>
        <v>SJ302 : BROADWAY LODGE</v>
      </c>
    </row>
    <row r="2325" spans="2:15" x14ac:dyDescent="0.35">
      <c r="B2325" s="10" t="e">
        <v>#N/A</v>
      </c>
      <c r="G2325"/>
      <c r="J2325" s="9" t="str">
        <f>AgencyPickList!A2325</f>
        <v>SJ308</v>
      </c>
      <c r="K2325" s="9" t="str">
        <f>AgencyPickList!B2325</f>
        <v>Sefton Park</v>
      </c>
      <c r="L2325" s="9" t="str">
        <f>AgencyPickList!C2325</f>
        <v>K03B</v>
      </c>
      <c r="M2325" s="9" t="str">
        <f>AgencyPickList!D2325</f>
        <v>South Gloucestershire</v>
      </c>
      <c r="N2325" s="9" t="str">
        <f>AgencyPickList!E2325</f>
        <v>S</v>
      </c>
      <c r="O2325" s="9" t="str">
        <f t="shared" si="36"/>
        <v>SJ308 : Sefton Park</v>
      </c>
    </row>
    <row r="2326" spans="2:15" x14ac:dyDescent="0.35">
      <c r="B2326" s="10" t="e">
        <v>#N/A</v>
      </c>
      <c r="G2326"/>
      <c r="J2326" s="9" t="str">
        <f>AgencyPickList!A2326</f>
        <v>SK317</v>
      </c>
      <c r="K2326" s="9" t="str">
        <f>AgencyPickList!B2326</f>
        <v>Somewhere House</v>
      </c>
      <c r="L2326" s="9" t="str">
        <f>AgencyPickList!C2326</f>
        <v>K03B</v>
      </c>
      <c r="M2326" s="9" t="str">
        <f>AgencyPickList!D2326</f>
        <v>South Gloucestershire</v>
      </c>
      <c r="N2326" s="9" t="str">
        <f>AgencyPickList!E2326</f>
        <v>S</v>
      </c>
      <c r="O2326" s="9" t="str">
        <f t="shared" si="36"/>
        <v>SK317 : Somewhere House</v>
      </c>
    </row>
    <row r="2327" spans="2:15" x14ac:dyDescent="0.35">
      <c r="B2327" s="10" t="e">
        <v>#N/A</v>
      </c>
      <c r="G2327"/>
      <c r="J2327" s="9" t="str">
        <f>AgencyPickList!A2327</f>
        <v>SL204</v>
      </c>
      <c r="K2327" s="9" t="str">
        <f>AgencyPickList!B2327</f>
        <v>South Gloucestershire Integrated Service</v>
      </c>
      <c r="L2327" s="9" t="str">
        <f>AgencyPickList!C2327</f>
        <v>K03B</v>
      </c>
      <c r="M2327" s="9" t="str">
        <f>AgencyPickList!D2327</f>
        <v>South Gloucestershire</v>
      </c>
      <c r="N2327" s="9" t="str">
        <f>AgencyPickList!E2327</f>
        <v>S</v>
      </c>
      <c r="O2327" s="9" t="str">
        <f t="shared" si="36"/>
        <v>SL204 : South Gloucestershire Integrated Service</v>
      </c>
    </row>
    <row r="2328" spans="2:15" x14ac:dyDescent="0.35">
      <c r="B2328" s="10" t="e">
        <v>#N/A</v>
      </c>
      <c r="G2328"/>
      <c r="J2328" s="9" t="str">
        <f>AgencyPickList!A2328</f>
        <v>SL205</v>
      </c>
      <c r="K2328" s="9" t="str">
        <f>AgencyPickList!B2328</f>
        <v>PostScript360</v>
      </c>
      <c r="L2328" s="9" t="str">
        <f>AgencyPickList!C2328</f>
        <v>K03B</v>
      </c>
      <c r="M2328" s="9" t="str">
        <f>AgencyPickList!D2328</f>
        <v>South Gloucestershire</v>
      </c>
      <c r="N2328" s="9" t="str">
        <f>AgencyPickList!E2328</f>
        <v>S</v>
      </c>
      <c r="O2328" s="9" t="str">
        <f t="shared" si="36"/>
        <v>SL205 : PostScript360</v>
      </c>
    </row>
    <row r="2329" spans="2:15" x14ac:dyDescent="0.35">
      <c r="B2329" s="10" t="e">
        <v>#N/A</v>
      </c>
      <c r="G2329"/>
      <c r="J2329" s="9" t="str">
        <f>AgencyPickList!A2329</f>
        <v>SM305</v>
      </c>
      <c r="K2329" s="9" t="str">
        <f>AgencyPickList!B2329</f>
        <v>Salvation Army - Gloucester House</v>
      </c>
      <c r="L2329" s="9" t="str">
        <f>AgencyPickList!C2329</f>
        <v>K03B</v>
      </c>
      <c r="M2329" s="9" t="str">
        <f>AgencyPickList!D2329</f>
        <v>South Gloucestershire</v>
      </c>
      <c r="N2329" s="9" t="str">
        <f>AgencyPickList!E2329</f>
        <v>S</v>
      </c>
      <c r="O2329" s="9" t="str">
        <f t="shared" si="36"/>
        <v>SM305 : Salvation Army - Gloucester House</v>
      </c>
    </row>
    <row r="2330" spans="2:15" x14ac:dyDescent="0.35">
      <c r="B2330" s="10" t="e">
        <v>#N/A</v>
      </c>
      <c r="G2330"/>
      <c r="J2330" s="9" t="str">
        <f>AgencyPickList!A2330</f>
        <v>M0189</v>
      </c>
      <c r="K2330" s="9" t="str">
        <f>AgencyPickList!B2330</f>
        <v>OASIS Recovery Communities Runcorn</v>
      </c>
      <c r="L2330" s="9" t="str">
        <f>AgencyPickList!C2330</f>
        <v>A11B</v>
      </c>
      <c r="M2330" s="9" t="str">
        <f>AgencyPickList!D2330</f>
        <v>South Tyneside</v>
      </c>
      <c r="N2330" s="9" t="str">
        <f>AgencyPickList!E2330</f>
        <v>W</v>
      </c>
      <c r="O2330" s="9" t="str">
        <f t="shared" si="36"/>
        <v>M0189 : OASIS Recovery Communities Runcorn</v>
      </c>
    </row>
    <row r="2331" spans="2:15" x14ac:dyDescent="0.35">
      <c r="B2331" s="10" t="e">
        <v>#N/A</v>
      </c>
      <c r="G2331"/>
      <c r="J2331" s="9" t="str">
        <f>AgencyPickList!A2331</f>
        <v>M0309</v>
      </c>
      <c r="K2331" s="9" t="str">
        <f>AgencyPickList!B2331</f>
        <v>Cyngor Alcohol Information Service (CAIS)</v>
      </c>
      <c r="L2331" s="9" t="str">
        <f>AgencyPickList!C2331</f>
        <v>A11B</v>
      </c>
      <c r="M2331" s="9" t="str">
        <f>AgencyPickList!D2331</f>
        <v>South Tyneside</v>
      </c>
      <c r="N2331" s="9" t="str">
        <f>AgencyPickList!E2331</f>
        <v>W</v>
      </c>
      <c r="O2331" s="9" t="str">
        <f t="shared" si="36"/>
        <v>M0309 : Cyngor Alcohol Information Service (CAIS)</v>
      </c>
    </row>
    <row r="2332" spans="2:15" x14ac:dyDescent="0.35">
      <c r="B2332" s="10" t="e">
        <v>#N/A</v>
      </c>
      <c r="G2332"/>
      <c r="J2332" s="9" t="str">
        <f>AgencyPickList!A2332</f>
        <v>M0357</v>
      </c>
      <c r="K2332" s="9" t="str">
        <f>AgencyPickList!B2332</f>
        <v>Parkland Place Lancashire</v>
      </c>
      <c r="L2332" s="9" t="str">
        <f>AgencyPickList!C2332</f>
        <v>A11B</v>
      </c>
      <c r="M2332" s="9" t="str">
        <f>AgencyPickList!D2332</f>
        <v>South Tyneside</v>
      </c>
      <c r="N2332" s="9" t="str">
        <f>AgencyPickList!E2332</f>
        <v>W</v>
      </c>
      <c r="O2332" s="9" t="str">
        <f t="shared" si="36"/>
        <v>M0357 : Parkland Place Lancashire</v>
      </c>
    </row>
    <row r="2333" spans="2:15" x14ac:dyDescent="0.35">
      <c r="B2333" s="10" t="e">
        <v>#N/A</v>
      </c>
      <c r="G2333"/>
      <c r="J2333" s="9" t="str">
        <f>AgencyPickList!A2333</f>
        <v>M0375</v>
      </c>
      <c r="K2333" s="9" t="str">
        <f>AgencyPickList!B2333</f>
        <v>Cumbria Addictions Service (Humankind)</v>
      </c>
      <c r="L2333" s="9" t="str">
        <f>AgencyPickList!C2333</f>
        <v>A11B</v>
      </c>
      <c r="M2333" s="9" t="str">
        <f>AgencyPickList!D2333</f>
        <v>South Tyneside</v>
      </c>
      <c r="N2333" s="9" t="str">
        <f>AgencyPickList!E2333</f>
        <v>W</v>
      </c>
      <c r="O2333" s="9" t="str">
        <f t="shared" si="36"/>
        <v>M0375 : Cumbria Addictions Service (Humankind)</v>
      </c>
    </row>
    <row r="2334" spans="2:15" x14ac:dyDescent="0.35">
      <c r="B2334" s="10" t="e">
        <v>#N/A</v>
      </c>
      <c r="G2334"/>
      <c r="J2334" s="9" t="str">
        <f>AgencyPickList!A2334</f>
        <v>N0977</v>
      </c>
      <c r="K2334" s="9" t="str">
        <f>AgencyPickList!B2334</f>
        <v>Northumberland Recovery Partnership</v>
      </c>
      <c r="L2334" s="9" t="str">
        <f>AgencyPickList!C2334</f>
        <v>A11B</v>
      </c>
      <c r="M2334" s="9" t="str">
        <f>AgencyPickList!D2334</f>
        <v>South Tyneside</v>
      </c>
      <c r="N2334" s="9" t="str">
        <f>AgencyPickList!E2334</f>
        <v>N</v>
      </c>
      <c r="O2334" s="9" t="str">
        <f t="shared" si="36"/>
        <v>N0977 : Northumberland Recovery Partnership</v>
      </c>
    </row>
    <row r="2335" spans="2:15" x14ac:dyDescent="0.35">
      <c r="B2335" s="10" t="e">
        <v>#N/A</v>
      </c>
      <c r="G2335"/>
      <c r="J2335" s="9" t="str">
        <f>AgencyPickList!A2335</f>
        <v>N1005</v>
      </c>
      <c r="K2335" s="9" t="str">
        <f>AgencyPickList!B2335</f>
        <v>Sunderland Integrated Substance Misuse Service</v>
      </c>
      <c r="L2335" s="9" t="str">
        <f>AgencyPickList!C2335</f>
        <v>A11B</v>
      </c>
      <c r="M2335" s="9" t="str">
        <f>AgencyPickList!D2335</f>
        <v>South Tyneside</v>
      </c>
      <c r="N2335" s="9" t="str">
        <f>AgencyPickList!E2335</f>
        <v>N</v>
      </c>
      <c r="O2335" s="9" t="str">
        <f t="shared" si="36"/>
        <v>N1005 : Sunderland Integrated Substance Misuse Service</v>
      </c>
    </row>
    <row r="2336" spans="2:15" x14ac:dyDescent="0.35">
      <c r="B2336" s="10" t="e">
        <v>#N/A</v>
      </c>
      <c r="G2336"/>
      <c r="J2336" s="9" t="str">
        <f>AgencyPickList!A2336</f>
        <v>N1014</v>
      </c>
      <c r="K2336" s="9" t="str">
        <f>AgencyPickList!B2336</f>
        <v>South Tyneside Substance Misuse Service (Humankind)</v>
      </c>
      <c r="L2336" s="9" t="str">
        <f>AgencyPickList!C2336</f>
        <v>A11B</v>
      </c>
      <c r="M2336" s="9" t="str">
        <f>AgencyPickList!D2336</f>
        <v>South Tyneside</v>
      </c>
      <c r="N2336" s="9" t="str">
        <f>AgencyPickList!E2336</f>
        <v>N</v>
      </c>
      <c r="O2336" s="9" t="str">
        <f t="shared" si="36"/>
        <v>N1014 : South Tyneside Substance Misuse Service (Humankind)</v>
      </c>
    </row>
    <row r="2337" spans="2:15" x14ac:dyDescent="0.35">
      <c r="B2337" s="10" t="e">
        <v>#N/A</v>
      </c>
      <c r="G2337"/>
      <c r="J2337" s="9" t="str">
        <f>AgencyPickList!A2337</f>
        <v>N1016</v>
      </c>
      <c r="K2337" s="9" t="str">
        <f>AgencyPickList!B2337</f>
        <v>Newcastle Treatment and Recovery - Adult</v>
      </c>
      <c r="L2337" s="9" t="str">
        <f>AgencyPickList!C2337</f>
        <v>A11B</v>
      </c>
      <c r="M2337" s="9" t="str">
        <f>AgencyPickList!D2337</f>
        <v>South Tyneside</v>
      </c>
      <c r="N2337" s="9" t="str">
        <f>AgencyPickList!E2337</f>
        <v>N</v>
      </c>
      <c r="O2337" s="9" t="str">
        <f t="shared" si="36"/>
        <v>N1016 : Newcastle Treatment and Recovery - Adult</v>
      </c>
    </row>
    <row r="2338" spans="2:15" x14ac:dyDescent="0.35">
      <c r="B2338" s="10" t="e">
        <v>#N/A</v>
      </c>
      <c r="G2338"/>
      <c r="J2338" s="9" t="str">
        <f>AgencyPickList!A2338</f>
        <v>N1028</v>
      </c>
      <c r="K2338" s="9" t="str">
        <f>AgencyPickList!B2338</f>
        <v>CGL Wear Recovery Sunderland</v>
      </c>
      <c r="L2338" s="9" t="str">
        <f>AgencyPickList!C2338</f>
        <v>A11B</v>
      </c>
      <c r="M2338" s="9" t="str">
        <f>AgencyPickList!D2338</f>
        <v>South Tyneside</v>
      </c>
      <c r="N2338" s="9" t="str">
        <f>AgencyPickList!E2338</f>
        <v>N</v>
      </c>
      <c r="O2338" s="9" t="str">
        <f t="shared" si="36"/>
        <v>N1028 : CGL Wear Recovery Sunderland</v>
      </c>
    </row>
    <row r="2339" spans="2:15" x14ac:dyDescent="0.35">
      <c r="B2339" s="10" t="e">
        <v>#N/A</v>
      </c>
      <c r="G2339"/>
      <c r="J2339" s="9" t="str">
        <f>AgencyPickList!A2339</f>
        <v>T1224</v>
      </c>
      <c r="K2339" s="9" t="str">
        <f>AgencyPickList!B2339</f>
        <v>New Oakwood Lodge - Derby Rehab (Phoenix Futures)</v>
      </c>
      <c r="L2339" s="9" t="str">
        <f>AgencyPickList!C2339</f>
        <v>A11B</v>
      </c>
      <c r="M2339" s="9" t="str">
        <f>AgencyPickList!D2339</f>
        <v>South Tyneside</v>
      </c>
      <c r="N2339" s="9" t="str">
        <f>AgencyPickList!E2339</f>
        <v>T</v>
      </c>
      <c r="O2339" s="9" t="str">
        <f t="shared" si="36"/>
        <v>T1224 : New Oakwood Lodge - Derby Rehab (Phoenix Futures)</v>
      </c>
    </row>
    <row r="2340" spans="2:15" x14ac:dyDescent="0.35">
      <c r="B2340" s="10" t="e">
        <v>#N/A</v>
      </c>
      <c r="G2340"/>
      <c r="J2340" s="9" t="str">
        <f>AgencyPickList!A2340</f>
        <v>U0430</v>
      </c>
      <c r="K2340" s="9" t="str">
        <f>AgencyPickList!B2340</f>
        <v>Oasis Recovery Communities Bradford</v>
      </c>
      <c r="L2340" s="9" t="str">
        <f>AgencyPickList!C2340</f>
        <v>A11B</v>
      </c>
      <c r="M2340" s="9" t="str">
        <f>AgencyPickList!D2340</f>
        <v>South Tyneside</v>
      </c>
      <c r="N2340" s="9" t="str">
        <f>AgencyPickList!E2340</f>
        <v>U</v>
      </c>
      <c r="O2340" s="9" t="str">
        <f t="shared" si="36"/>
        <v>U0430 : Oasis Recovery Communities Bradford</v>
      </c>
    </row>
    <row r="2341" spans="2:15" x14ac:dyDescent="0.35">
      <c r="B2341" s="10" t="e">
        <v>#N/A</v>
      </c>
      <c r="G2341"/>
      <c r="J2341" s="9" t="str">
        <f>AgencyPickList!A2341</f>
        <v>P0034</v>
      </c>
      <c r="K2341" s="9" t="str">
        <f>AgencyPickList!B2341</f>
        <v>Yeldall Manor</v>
      </c>
      <c r="L2341" s="9" t="str">
        <f>AgencyPickList!C2341</f>
        <v>J17B</v>
      </c>
      <c r="M2341" s="9" t="str">
        <f>AgencyPickList!D2341</f>
        <v>Southampton</v>
      </c>
      <c r="N2341" s="9" t="str">
        <f>AgencyPickList!E2341</f>
        <v>P</v>
      </c>
      <c r="O2341" s="9" t="str">
        <f t="shared" si="36"/>
        <v>P0034 : Yeldall Manor</v>
      </c>
    </row>
    <row r="2342" spans="2:15" x14ac:dyDescent="0.35">
      <c r="B2342" s="10" t="e">
        <v>#N/A</v>
      </c>
      <c r="G2342"/>
      <c r="J2342" s="9" t="str">
        <f>AgencyPickList!A2342</f>
        <v>P0523</v>
      </c>
      <c r="K2342" s="9" t="str">
        <f>AgencyPickList!B2342</f>
        <v>ANA</v>
      </c>
      <c r="L2342" s="9" t="str">
        <f>AgencyPickList!C2342</f>
        <v>J17B</v>
      </c>
      <c r="M2342" s="9" t="str">
        <f>AgencyPickList!D2342</f>
        <v>Southampton</v>
      </c>
      <c r="N2342" s="9" t="str">
        <f>AgencyPickList!E2342</f>
        <v>P</v>
      </c>
      <c r="O2342" s="9" t="str">
        <f t="shared" si="36"/>
        <v>P0523 : ANA</v>
      </c>
    </row>
    <row r="2343" spans="2:15" x14ac:dyDescent="0.35">
      <c r="B2343" s="10" t="e">
        <v>#N/A</v>
      </c>
      <c r="G2343"/>
      <c r="J2343" s="9" t="str">
        <f>AgencyPickList!A2343</f>
        <v>P0544</v>
      </c>
      <c r="K2343" s="9" t="str">
        <f>AgencyPickList!B2343</f>
        <v>Francis HouseStreetsceneSouthampton</v>
      </c>
      <c r="L2343" s="9" t="str">
        <f>AgencyPickList!C2343</f>
        <v>J17B</v>
      </c>
      <c r="M2343" s="9" t="str">
        <f>AgencyPickList!D2343</f>
        <v>Southampton</v>
      </c>
      <c r="N2343" s="9" t="str">
        <f>AgencyPickList!E2343</f>
        <v>P</v>
      </c>
      <c r="O2343" s="9" t="str">
        <f t="shared" si="36"/>
        <v>P0544 : Francis HouseStreetsceneSouthampton</v>
      </c>
    </row>
    <row r="2344" spans="2:15" x14ac:dyDescent="0.35">
      <c r="B2344" s="10" t="e">
        <v>#N/A</v>
      </c>
      <c r="G2344"/>
      <c r="J2344" s="9" t="str">
        <f>AgencyPickList!A2344</f>
        <v>P0611</v>
      </c>
      <c r="K2344" s="9" t="str">
        <f>AgencyPickList!B2344</f>
        <v>Bridge House</v>
      </c>
      <c r="L2344" s="9" t="str">
        <f>AgencyPickList!C2344</f>
        <v>J17B</v>
      </c>
      <c r="M2344" s="9" t="str">
        <f>AgencyPickList!D2344</f>
        <v>Southampton</v>
      </c>
      <c r="N2344" s="9" t="str">
        <f>AgencyPickList!E2344</f>
        <v>P</v>
      </c>
      <c r="O2344" s="9" t="str">
        <f t="shared" si="36"/>
        <v>P0611 : Bridge House</v>
      </c>
    </row>
    <row r="2345" spans="2:15" x14ac:dyDescent="0.35">
      <c r="B2345" s="10" t="e">
        <v>#N/A</v>
      </c>
      <c r="G2345"/>
      <c r="J2345" s="9" t="str">
        <f>AgencyPickList!A2345</f>
        <v>P0835</v>
      </c>
      <c r="K2345" s="9" t="str">
        <f>AgencyPickList!B2345</f>
        <v>Kenward Residential</v>
      </c>
      <c r="L2345" s="9" t="str">
        <f>AgencyPickList!C2345</f>
        <v>J17B</v>
      </c>
      <c r="M2345" s="9" t="str">
        <f>AgencyPickList!D2345</f>
        <v>Southampton</v>
      </c>
      <c r="N2345" s="9" t="str">
        <f>AgencyPickList!E2345</f>
        <v>P</v>
      </c>
      <c r="O2345" s="9" t="str">
        <f t="shared" si="36"/>
        <v>P0835 : Kenward Residential</v>
      </c>
    </row>
    <row r="2346" spans="2:15" x14ac:dyDescent="0.35">
      <c r="B2346" s="10" t="e">
        <v>#N/A</v>
      </c>
      <c r="G2346"/>
      <c r="J2346" s="9" t="str">
        <f>AgencyPickList!A2346</f>
        <v>P1049</v>
      </c>
      <c r="K2346" s="9" t="str">
        <f>AgencyPickList!B2346</f>
        <v>Recovery Hub</v>
      </c>
      <c r="L2346" s="9" t="str">
        <f>AgencyPickList!C2346</f>
        <v>J17B</v>
      </c>
      <c r="M2346" s="9" t="str">
        <f>AgencyPickList!D2346</f>
        <v>Southampton</v>
      </c>
      <c r="N2346" s="9" t="str">
        <f>AgencyPickList!E2346</f>
        <v>P</v>
      </c>
      <c r="O2346" s="9" t="str">
        <f t="shared" si="36"/>
        <v>P1049 : Recovery Hub</v>
      </c>
    </row>
    <row r="2347" spans="2:15" x14ac:dyDescent="0.35">
      <c r="B2347" s="10" t="e">
        <v>#N/A</v>
      </c>
      <c r="G2347"/>
      <c r="J2347" s="9" t="str">
        <f>AgencyPickList!A2347</f>
        <v>P1069</v>
      </c>
      <c r="K2347" s="9" t="str">
        <f>AgencyPickList!B2347</f>
        <v>No Limits (South) Ltd</v>
      </c>
      <c r="L2347" s="9" t="str">
        <f>AgencyPickList!C2347</f>
        <v>J17B</v>
      </c>
      <c r="M2347" s="9" t="str">
        <f>AgencyPickList!D2347</f>
        <v>Southampton</v>
      </c>
      <c r="N2347" s="9" t="str">
        <f>AgencyPickList!E2347</f>
        <v>P</v>
      </c>
      <c r="O2347" s="9" t="str">
        <f t="shared" si="36"/>
        <v>P1069 : No Limits (South) Ltd</v>
      </c>
    </row>
    <row r="2348" spans="2:15" x14ac:dyDescent="0.35">
      <c r="B2348" s="10" t="e">
        <v>#N/A</v>
      </c>
      <c r="G2348"/>
      <c r="J2348" s="9" t="str">
        <f>AgencyPickList!A2348</f>
        <v>P1070</v>
      </c>
      <c r="K2348" s="9" t="str">
        <f>AgencyPickList!B2348</f>
        <v>Southampton Adults</v>
      </c>
      <c r="L2348" s="9" t="str">
        <f>AgencyPickList!C2348</f>
        <v>J17B</v>
      </c>
      <c r="M2348" s="9" t="str">
        <f>AgencyPickList!D2348</f>
        <v>Southampton</v>
      </c>
      <c r="N2348" s="9" t="str">
        <f>AgencyPickList!E2348</f>
        <v>P</v>
      </c>
      <c r="O2348" s="9" t="str">
        <f t="shared" si="36"/>
        <v>P1070 : Southampton Adults</v>
      </c>
    </row>
    <row r="2349" spans="2:15" x14ac:dyDescent="0.35">
      <c r="B2349" s="10" t="e">
        <v>#N/A</v>
      </c>
      <c r="G2349"/>
      <c r="J2349" s="9" t="str">
        <f>AgencyPickList!A2349</f>
        <v>P1080</v>
      </c>
      <c r="K2349" s="9" t="str">
        <f>AgencyPickList!B2349</f>
        <v>Andover - Inclusion Recovery Hampshire</v>
      </c>
      <c r="L2349" s="9" t="str">
        <f>AgencyPickList!C2349</f>
        <v>J17B</v>
      </c>
      <c r="M2349" s="9" t="str">
        <f>AgencyPickList!D2349</f>
        <v>Southampton</v>
      </c>
      <c r="N2349" s="9" t="str">
        <f>AgencyPickList!E2349</f>
        <v>P</v>
      </c>
      <c r="O2349" s="9" t="str">
        <f t="shared" si="36"/>
        <v>P1080 : Andover - Inclusion Recovery Hampshire</v>
      </c>
    </row>
    <row r="2350" spans="2:15" x14ac:dyDescent="0.35">
      <c r="B2350" s="10" t="e">
        <v>#N/A</v>
      </c>
      <c r="G2350"/>
      <c r="J2350" s="9" t="str">
        <f>AgencyPickList!A2350</f>
        <v>P1082</v>
      </c>
      <c r="K2350" s="9" t="str">
        <f>AgencyPickList!B2350</f>
        <v>Eastleigh - Inclusion Recovery Hampshire</v>
      </c>
      <c r="L2350" s="9" t="str">
        <f>AgencyPickList!C2350</f>
        <v>J17B</v>
      </c>
      <c r="M2350" s="9" t="str">
        <f>AgencyPickList!D2350</f>
        <v>Southampton</v>
      </c>
      <c r="N2350" s="9" t="str">
        <f>AgencyPickList!E2350</f>
        <v>P</v>
      </c>
      <c r="O2350" s="9" t="str">
        <f t="shared" si="36"/>
        <v>P1082 : Eastleigh - Inclusion Recovery Hampshire</v>
      </c>
    </row>
    <row r="2351" spans="2:15" x14ac:dyDescent="0.35">
      <c r="B2351" s="10" t="e">
        <v>#N/A</v>
      </c>
      <c r="G2351"/>
      <c r="J2351" s="9" t="str">
        <f>AgencyPickList!A2351</f>
        <v>P1083</v>
      </c>
      <c r="K2351" s="9" t="str">
        <f>AgencyPickList!B2351</f>
        <v>Fareham - Inclusion Recovery Hampshire</v>
      </c>
      <c r="L2351" s="9" t="str">
        <f>AgencyPickList!C2351</f>
        <v>J17B</v>
      </c>
      <c r="M2351" s="9" t="str">
        <f>AgencyPickList!D2351</f>
        <v>Southampton</v>
      </c>
      <c r="N2351" s="9" t="str">
        <f>AgencyPickList!E2351</f>
        <v>P</v>
      </c>
      <c r="O2351" s="9" t="str">
        <f t="shared" si="36"/>
        <v>P1083 : Fareham - Inclusion Recovery Hampshire</v>
      </c>
    </row>
    <row r="2352" spans="2:15" x14ac:dyDescent="0.35">
      <c r="B2352" s="10" t="e">
        <v>#N/A</v>
      </c>
      <c r="G2352"/>
      <c r="J2352" s="9" t="str">
        <f>AgencyPickList!A2352</f>
        <v>P1084</v>
      </c>
      <c r="K2352" s="9" t="str">
        <f>AgencyPickList!B2352</f>
        <v>Havant - Inclusion Recovery Hampshire</v>
      </c>
      <c r="L2352" s="9" t="str">
        <f>AgencyPickList!C2352</f>
        <v>J17B</v>
      </c>
      <c r="M2352" s="9" t="str">
        <f>AgencyPickList!D2352</f>
        <v>Southampton</v>
      </c>
      <c r="N2352" s="9" t="str">
        <f>AgencyPickList!E2352</f>
        <v>P</v>
      </c>
      <c r="O2352" s="9" t="str">
        <f t="shared" si="36"/>
        <v>P1084 : Havant - Inclusion Recovery Hampshire</v>
      </c>
    </row>
    <row r="2353" spans="2:15" x14ac:dyDescent="0.35">
      <c r="B2353" s="10" t="e">
        <v>#N/A</v>
      </c>
      <c r="G2353"/>
      <c r="J2353" s="9" t="str">
        <f>AgencyPickList!A2353</f>
        <v>P1085</v>
      </c>
      <c r="K2353" s="9" t="str">
        <f>AgencyPickList!B2353</f>
        <v>Ringwood - Inclusion Recovery Hampshire</v>
      </c>
      <c r="L2353" s="9" t="str">
        <f>AgencyPickList!C2353</f>
        <v>J17B</v>
      </c>
      <c r="M2353" s="9" t="str">
        <f>AgencyPickList!D2353</f>
        <v>Southampton</v>
      </c>
      <c r="N2353" s="9" t="str">
        <f>AgencyPickList!E2353</f>
        <v>P</v>
      </c>
      <c r="O2353" s="9" t="str">
        <f t="shared" si="36"/>
        <v>P1085 : Ringwood - Inclusion Recovery Hampshire</v>
      </c>
    </row>
    <row r="2354" spans="2:15" x14ac:dyDescent="0.35">
      <c r="B2354" s="10" t="e">
        <v>#N/A</v>
      </c>
      <c r="G2354"/>
      <c r="J2354" s="9" t="str">
        <f>AgencyPickList!A2354</f>
        <v>P1091</v>
      </c>
      <c r="K2354" s="9" t="str">
        <f>AgencyPickList!B2354</f>
        <v>I-Access South West Surrey</v>
      </c>
      <c r="L2354" s="9" t="str">
        <f>AgencyPickList!C2354</f>
        <v>J17B</v>
      </c>
      <c r="M2354" s="9" t="str">
        <f>AgencyPickList!D2354</f>
        <v>Southampton</v>
      </c>
      <c r="N2354" s="9" t="str">
        <f>AgencyPickList!E2354</f>
        <v>P</v>
      </c>
      <c r="O2354" s="9" t="str">
        <f t="shared" si="36"/>
        <v>P1091 : I-Access South West Surrey</v>
      </c>
    </row>
    <row r="2355" spans="2:15" x14ac:dyDescent="0.35">
      <c r="B2355" s="10" t="e">
        <v>#N/A</v>
      </c>
      <c r="G2355"/>
      <c r="J2355" s="9" t="str">
        <f>AgencyPickList!A2355</f>
        <v>P1118</v>
      </c>
      <c r="K2355" s="9" t="str">
        <f>AgencyPickList!B2355</f>
        <v>Inclusion IPD</v>
      </c>
      <c r="L2355" s="9" t="str">
        <f>AgencyPickList!C2355</f>
        <v>J17B</v>
      </c>
      <c r="M2355" s="9" t="str">
        <f>AgencyPickList!D2355</f>
        <v>Southampton</v>
      </c>
      <c r="N2355" s="9" t="str">
        <f>AgencyPickList!E2355</f>
        <v>P</v>
      </c>
      <c r="O2355" s="9" t="str">
        <f t="shared" si="36"/>
        <v>P1118 : Inclusion IPD</v>
      </c>
    </row>
    <row r="2356" spans="2:15" x14ac:dyDescent="0.35">
      <c r="B2356" s="10" t="e">
        <v>#N/A</v>
      </c>
      <c r="G2356"/>
      <c r="J2356" s="9" t="str">
        <f>AgencyPickList!A2356</f>
        <v>P1125</v>
      </c>
      <c r="K2356" s="9" t="str">
        <f>AgencyPickList!B2356</f>
        <v>Addiction Recovery Centre Portsmouth</v>
      </c>
      <c r="L2356" s="9" t="str">
        <f>AgencyPickList!C2356</f>
        <v>J17B</v>
      </c>
      <c r="M2356" s="9" t="str">
        <f>AgencyPickList!D2356</f>
        <v>Southampton</v>
      </c>
      <c r="N2356" s="9" t="str">
        <f>AgencyPickList!E2356</f>
        <v>P</v>
      </c>
      <c r="O2356" s="9" t="str">
        <f t="shared" si="36"/>
        <v>P1125 : Addiction Recovery Centre Portsmouth</v>
      </c>
    </row>
    <row r="2357" spans="2:15" x14ac:dyDescent="0.35">
      <c r="B2357" s="10" t="e">
        <v>#N/A</v>
      </c>
      <c r="G2357"/>
      <c r="J2357" s="9" t="str">
        <f>AgencyPickList!A2357</f>
        <v>SB206</v>
      </c>
      <c r="K2357" s="9" t="str">
        <f>AgencyPickList!B2357</f>
        <v>PROVIDENCE PROJECT</v>
      </c>
      <c r="L2357" s="9" t="str">
        <f>AgencyPickList!C2357</f>
        <v>J17B</v>
      </c>
      <c r="M2357" s="9" t="str">
        <f>AgencyPickList!D2357</f>
        <v>Southampton</v>
      </c>
      <c r="N2357" s="9" t="str">
        <f>AgencyPickList!E2357</f>
        <v>S</v>
      </c>
      <c r="O2357" s="9" t="str">
        <f t="shared" si="36"/>
        <v>SB206 : PROVIDENCE PROJECT</v>
      </c>
    </row>
    <row r="2358" spans="2:15" x14ac:dyDescent="0.35">
      <c r="B2358" s="10" t="e">
        <v>#N/A</v>
      </c>
      <c r="G2358"/>
      <c r="J2358" s="9" t="str">
        <f>AgencyPickList!A2358</f>
        <v>SB317</v>
      </c>
      <c r="K2358" s="9" t="str">
        <f>AgencyPickList!B2358</f>
        <v>StreetScene Bournemouth</v>
      </c>
      <c r="L2358" s="9" t="str">
        <f>AgencyPickList!C2358</f>
        <v>J17B</v>
      </c>
      <c r="M2358" s="9" t="str">
        <f>AgencyPickList!D2358</f>
        <v>Southampton</v>
      </c>
      <c r="N2358" s="9" t="str">
        <f>AgencyPickList!E2358</f>
        <v>S</v>
      </c>
      <c r="O2358" s="9" t="str">
        <f t="shared" si="36"/>
        <v>SB317 : StreetScene Bournemouth</v>
      </c>
    </row>
    <row r="2359" spans="2:15" x14ac:dyDescent="0.35">
      <c r="B2359" s="10" t="e">
        <v>#N/A</v>
      </c>
      <c r="G2359"/>
      <c r="J2359" s="9" t="str">
        <f>AgencyPickList!A2359</f>
        <v>SD303</v>
      </c>
      <c r="K2359" s="9" t="str">
        <f>AgencyPickList!B2359</f>
        <v>BOSENCE FARM COMMUNITY LTD</v>
      </c>
      <c r="L2359" s="9" t="str">
        <f>AgencyPickList!C2359</f>
        <v>J17B</v>
      </c>
      <c r="M2359" s="9" t="str">
        <f>AgencyPickList!D2359</f>
        <v>Southampton</v>
      </c>
      <c r="N2359" s="9" t="str">
        <f>AgencyPickList!E2359</f>
        <v>S</v>
      </c>
      <c r="O2359" s="9" t="str">
        <f t="shared" si="36"/>
        <v>SD303 : BOSENCE FARM COMMUNITY LTD</v>
      </c>
    </row>
    <row r="2360" spans="2:15" x14ac:dyDescent="0.35">
      <c r="B2360" s="10" t="e">
        <v>#N/A</v>
      </c>
      <c r="G2360"/>
      <c r="J2360" s="9" t="str">
        <f>AgencyPickList!A2360</f>
        <v>SG309</v>
      </c>
      <c r="K2360" s="9" t="str">
        <f>AgencyPickList!B2360</f>
        <v>THE NELSON TRUST</v>
      </c>
      <c r="L2360" s="9" t="str">
        <f>AgencyPickList!C2360</f>
        <v>J17B</v>
      </c>
      <c r="M2360" s="9" t="str">
        <f>AgencyPickList!D2360</f>
        <v>Southampton</v>
      </c>
      <c r="N2360" s="9" t="str">
        <f>AgencyPickList!E2360</f>
        <v>S</v>
      </c>
      <c r="O2360" s="9" t="str">
        <f t="shared" si="36"/>
        <v>SG309 : THE NELSON TRUST</v>
      </c>
    </row>
    <row r="2361" spans="2:15" x14ac:dyDescent="0.35">
      <c r="B2361" s="10" t="e">
        <v>#N/A</v>
      </c>
      <c r="G2361"/>
      <c r="J2361" s="9" t="str">
        <f>AgencyPickList!A2361</f>
        <v>SJ302</v>
      </c>
      <c r="K2361" s="9" t="str">
        <f>AgencyPickList!B2361</f>
        <v>BROADWAY LODGE</v>
      </c>
      <c r="L2361" s="9" t="str">
        <f>AgencyPickList!C2361</f>
        <v>J17B</v>
      </c>
      <c r="M2361" s="9" t="str">
        <f>AgencyPickList!D2361</f>
        <v>Southampton</v>
      </c>
      <c r="N2361" s="9" t="str">
        <f>AgencyPickList!E2361</f>
        <v>S</v>
      </c>
      <c r="O2361" s="9" t="str">
        <f t="shared" si="36"/>
        <v>SJ302 : BROADWAY LODGE</v>
      </c>
    </row>
    <row r="2362" spans="2:15" x14ac:dyDescent="0.35">
      <c r="B2362" s="10" t="e">
        <v>#N/A</v>
      </c>
      <c r="G2362"/>
      <c r="J2362" s="9" t="str">
        <f>AgencyPickList!A2362</f>
        <v>SJ308</v>
      </c>
      <c r="K2362" s="9" t="str">
        <f>AgencyPickList!B2362</f>
        <v>Sefton Park</v>
      </c>
      <c r="L2362" s="9" t="str">
        <f>AgencyPickList!C2362</f>
        <v>J17B</v>
      </c>
      <c r="M2362" s="9" t="str">
        <f>AgencyPickList!D2362</f>
        <v>Southampton</v>
      </c>
      <c r="N2362" s="9" t="str">
        <f>AgencyPickList!E2362</f>
        <v>S</v>
      </c>
      <c r="O2362" s="9" t="str">
        <f t="shared" si="36"/>
        <v>SJ308 : Sefton Park</v>
      </c>
    </row>
    <row r="2363" spans="2:15" x14ac:dyDescent="0.35">
      <c r="B2363" s="10" t="e">
        <v>#N/A</v>
      </c>
      <c r="G2363"/>
      <c r="J2363" s="9" t="str">
        <f>AgencyPickList!A2363</f>
        <v>SL205</v>
      </c>
      <c r="K2363" s="9" t="str">
        <f>AgencyPickList!B2363</f>
        <v>PostScript360</v>
      </c>
      <c r="L2363" s="9" t="str">
        <f>AgencyPickList!C2363</f>
        <v>J17B</v>
      </c>
      <c r="M2363" s="9" t="str">
        <f>AgencyPickList!D2363</f>
        <v>Southampton</v>
      </c>
      <c r="N2363" s="9" t="str">
        <f>AgencyPickList!E2363</f>
        <v>S</v>
      </c>
      <c r="O2363" s="9" t="str">
        <f t="shared" si="36"/>
        <v>SL205 : PostScript360</v>
      </c>
    </row>
    <row r="2364" spans="2:15" x14ac:dyDescent="0.35">
      <c r="B2364" s="10" t="e">
        <v>#N/A</v>
      </c>
      <c r="G2364"/>
      <c r="J2364" s="9" t="str">
        <f>AgencyPickList!A2364</f>
        <v>SO206</v>
      </c>
      <c r="K2364" s="9" t="str">
        <f>AgencyPickList!B2364</f>
        <v>Wiltshire Substance Misuse Services Trowbridge</v>
      </c>
      <c r="L2364" s="9" t="str">
        <f>AgencyPickList!C2364</f>
        <v>J17B</v>
      </c>
      <c r="M2364" s="9" t="str">
        <f>AgencyPickList!D2364</f>
        <v>Southampton</v>
      </c>
      <c r="N2364" s="9" t="str">
        <f>AgencyPickList!E2364</f>
        <v>S</v>
      </c>
      <c r="O2364" s="9" t="str">
        <f t="shared" si="36"/>
        <v>SO206 : Wiltshire Substance Misuse Services Trowbridge</v>
      </c>
    </row>
    <row r="2365" spans="2:15" x14ac:dyDescent="0.35">
      <c r="B2365" s="10" t="e">
        <v>#N/A</v>
      </c>
      <c r="G2365"/>
      <c r="J2365" s="9" t="str">
        <f>AgencyPickList!A2365</f>
        <v>P0523</v>
      </c>
      <c r="K2365" s="9" t="str">
        <f>AgencyPickList!B2365</f>
        <v>ANA</v>
      </c>
      <c r="L2365" s="9" t="str">
        <f>AgencyPickList!C2365</f>
        <v>G06B</v>
      </c>
      <c r="M2365" s="9" t="str">
        <f>AgencyPickList!D2365</f>
        <v>Southend-on-Sea</v>
      </c>
      <c r="N2365" s="9" t="str">
        <f>AgencyPickList!E2365</f>
        <v>P</v>
      </c>
      <c r="O2365" s="9" t="str">
        <f t="shared" si="36"/>
        <v>P0523 : ANA</v>
      </c>
    </row>
    <row r="2366" spans="2:15" x14ac:dyDescent="0.35">
      <c r="B2366" s="10" t="e">
        <v>#N/A</v>
      </c>
      <c r="G2366"/>
      <c r="J2366" s="9" t="str">
        <f>AgencyPickList!A2366</f>
        <v>P1125</v>
      </c>
      <c r="K2366" s="9" t="str">
        <f>AgencyPickList!B2366</f>
        <v>Addiction Recovery Centre Portsmouth</v>
      </c>
      <c r="L2366" s="9" t="str">
        <f>AgencyPickList!C2366</f>
        <v>G06B</v>
      </c>
      <c r="M2366" s="9" t="str">
        <f>AgencyPickList!D2366</f>
        <v>Southend-on-Sea</v>
      </c>
      <c r="N2366" s="9" t="str">
        <f>AgencyPickList!E2366</f>
        <v>P</v>
      </c>
      <c r="O2366" s="9" t="str">
        <f t="shared" si="36"/>
        <v>P1125 : Addiction Recovery Centre Portsmouth</v>
      </c>
    </row>
    <row r="2367" spans="2:15" x14ac:dyDescent="0.35">
      <c r="B2367" s="10" t="e">
        <v>#N/A</v>
      </c>
      <c r="G2367"/>
      <c r="J2367" s="9" t="str">
        <f>AgencyPickList!A2367</f>
        <v>Q1405</v>
      </c>
      <c r="K2367" s="9" t="str">
        <f>AgencyPickList!B2367</f>
        <v>Essex STARS (South)</v>
      </c>
      <c r="L2367" s="9" t="str">
        <f>AgencyPickList!C2367</f>
        <v>G06B</v>
      </c>
      <c r="M2367" s="9" t="str">
        <f>AgencyPickList!D2367</f>
        <v>Southend-on-Sea</v>
      </c>
      <c r="N2367" s="9" t="str">
        <f>AgencyPickList!E2367</f>
        <v>Q</v>
      </c>
      <c r="O2367" s="9" t="str">
        <f t="shared" si="36"/>
        <v>Q1405 : Essex STARS (South)</v>
      </c>
    </row>
    <row r="2368" spans="2:15" x14ac:dyDescent="0.35">
      <c r="B2368" s="10" t="e">
        <v>#N/A</v>
      </c>
      <c r="G2368"/>
      <c r="J2368" s="9" t="str">
        <f>AgencyPickList!A2368</f>
        <v>Q1426</v>
      </c>
      <c r="K2368" s="9" t="str">
        <f>AgencyPickList!B2368</f>
        <v>Essex STARS (Mid)</v>
      </c>
      <c r="L2368" s="9" t="str">
        <f>AgencyPickList!C2368</f>
        <v>G06B</v>
      </c>
      <c r="M2368" s="9" t="str">
        <f>AgencyPickList!D2368</f>
        <v>Southend-on-Sea</v>
      </c>
      <c r="N2368" s="9" t="str">
        <f>AgencyPickList!E2368</f>
        <v>Q</v>
      </c>
      <c r="O2368" s="9" t="str">
        <f t="shared" si="36"/>
        <v>Q1426 : Essex STARS (Mid)</v>
      </c>
    </row>
    <row r="2369" spans="2:15" x14ac:dyDescent="0.35">
      <c r="B2369" s="10" t="e">
        <v>#N/A</v>
      </c>
      <c r="G2369"/>
      <c r="J2369" s="9" t="str">
        <f>AgencyPickList!A2369</f>
        <v>Q1568</v>
      </c>
      <c r="K2369" s="9" t="str">
        <f>AgencyPickList!B2369</f>
        <v>Southend Young People Substance Misuse Service</v>
      </c>
      <c r="L2369" s="9" t="str">
        <f>AgencyPickList!C2369</f>
        <v>G06B</v>
      </c>
      <c r="M2369" s="9" t="str">
        <f>AgencyPickList!D2369</f>
        <v>Southend-on-Sea</v>
      </c>
      <c r="N2369" s="9" t="str">
        <f>AgencyPickList!E2369</f>
        <v>Q</v>
      </c>
      <c r="O2369" s="9" t="str">
        <f t="shared" si="36"/>
        <v>Q1568 : Southend Young People Substance Misuse Service</v>
      </c>
    </row>
    <row r="2370" spans="2:15" x14ac:dyDescent="0.35">
      <c r="B2370" s="10" t="e">
        <v>#N/A</v>
      </c>
      <c r="G2370"/>
      <c r="J2370" s="9" t="str">
        <f>AgencyPickList!A2370</f>
        <v>Q1642</v>
      </c>
      <c r="K2370" s="9" t="str">
        <f>AgencyPickList!B2370</f>
        <v>Open Road Basildon</v>
      </c>
      <c r="L2370" s="9" t="str">
        <f>AgencyPickList!C2370</f>
        <v>G06B</v>
      </c>
      <c r="M2370" s="9" t="str">
        <f>AgencyPickList!D2370</f>
        <v>Southend-on-Sea</v>
      </c>
      <c r="N2370" s="9" t="str">
        <f>AgencyPickList!E2370</f>
        <v>Q</v>
      </c>
      <c r="O2370" s="9" t="str">
        <f t="shared" si="36"/>
        <v>Q1642 : Open Road Basildon</v>
      </c>
    </row>
    <row r="2371" spans="2:15" x14ac:dyDescent="0.35">
      <c r="B2371" s="10" t="e">
        <v>#N/A</v>
      </c>
      <c r="G2371"/>
      <c r="J2371" s="9" t="str">
        <f>AgencyPickList!A2371</f>
        <v>Q1659</v>
      </c>
      <c r="K2371" s="9" t="str">
        <f>AgencyPickList!B2371</f>
        <v>Open Road Chelmsford</v>
      </c>
      <c r="L2371" s="9" t="str">
        <f>AgencyPickList!C2371</f>
        <v>G06B</v>
      </c>
      <c r="M2371" s="9" t="str">
        <f>AgencyPickList!D2371</f>
        <v>Southend-on-Sea</v>
      </c>
      <c r="N2371" s="9" t="str">
        <f>AgencyPickList!E2371</f>
        <v>Q</v>
      </c>
      <c r="O2371" s="9" t="str">
        <f t="shared" ref="O2371:O2434" si="37">IF(AND(J2371&lt;&gt;"",J2371&lt;&gt;0),J2371&amp;" : "&amp;K2371,"")</f>
        <v>Q1659 : Open Road Chelmsford</v>
      </c>
    </row>
    <row r="2372" spans="2:15" x14ac:dyDescent="0.35">
      <c r="B2372" s="10" t="e">
        <v>#N/A</v>
      </c>
      <c r="G2372"/>
      <c r="J2372" s="9" t="str">
        <f>AgencyPickList!A2372</f>
        <v>Q1730</v>
      </c>
      <c r="K2372" s="9" t="str">
        <f>AgencyPickList!B2372</f>
        <v>CGL Southend (STARS)</v>
      </c>
      <c r="L2372" s="9" t="str">
        <f>AgencyPickList!C2372</f>
        <v>G06B</v>
      </c>
      <c r="M2372" s="9" t="str">
        <f>AgencyPickList!D2372</f>
        <v>Southend-on-Sea</v>
      </c>
      <c r="N2372" s="9" t="str">
        <f>AgencyPickList!E2372</f>
        <v>Q</v>
      </c>
      <c r="O2372" s="9" t="str">
        <f t="shared" si="37"/>
        <v>Q1730 : CGL Southend (STARS)</v>
      </c>
    </row>
    <row r="2373" spans="2:15" x14ac:dyDescent="0.35">
      <c r="B2373" s="10" t="e">
        <v>#N/A</v>
      </c>
      <c r="G2373"/>
      <c r="J2373" s="9" t="str">
        <f>AgencyPickList!A2373</f>
        <v>Q1734</v>
      </c>
      <c r="K2373" s="9" t="str">
        <f>AgencyPickList!B2373</f>
        <v>Suffolk Recovery Service - Ipswich</v>
      </c>
      <c r="L2373" s="9" t="str">
        <f>AgencyPickList!C2373</f>
        <v>G06B</v>
      </c>
      <c r="M2373" s="9" t="str">
        <f>AgencyPickList!D2373</f>
        <v>Southend-on-Sea</v>
      </c>
      <c r="N2373" s="9" t="str">
        <f>AgencyPickList!E2373</f>
        <v>Q</v>
      </c>
      <c r="O2373" s="9" t="str">
        <f t="shared" si="37"/>
        <v>Q1734 : Suffolk Recovery Service - Ipswich</v>
      </c>
    </row>
    <row r="2374" spans="2:15" x14ac:dyDescent="0.35">
      <c r="B2374" s="10" t="e">
        <v>#N/A</v>
      </c>
      <c r="G2374"/>
      <c r="J2374" s="9" t="str">
        <f>AgencyPickList!A2374</f>
        <v>Q1747</v>
      </c>
      <c r="K2374" s="9" t="str">
        <f>AgencyPickList!B2374</f>
        <v>Inclusion Visions</v>
      </c>
      <c r="L2374" s="9" t="str">
        <f>AgencyPickList!C2374</f>
        <v>G06B</v>
      </c>
      <c r="M2374" s="9" t="str">
        <f>AgencyPickList!D2374</f>
        <v>Southend-on-Sea</v>
      </c>
      <c r="N2374" s="9" t="str">
        <f>AgencyPickList!E2374</f>
        <v>Q</v>
      </c>
      <c r="O2374" s="9" t="str">
        <f t="shared" si="37"/>
        <v>Q1747 : Inclusion Visions</v>
      </c>
    </row>
    <row r="2375" spans="2:15" x14ac:dyDescent="0.35">
      <c r="B2375" s="10" t="e">
        <v>#N/A</v>
      </c>
      <c r="G2375"/>
      <c r="J2375" s="9" t="str">
        <f>AgencyPickList!A2375</f>
        <v>Q1760</v>
      </c>
      <c r="K2375" s="9" t="str">
        <f>AgencyPickList!B2375</f>
        <v>The Forward Trust (Southend Adult)</v>
      </c>
      <c r="L2375" s="9" t="str">
        <f>AgencyPickList!C2375</f>
        <v>G06B</v>
      </c>
      <c r="M2375" s="9" t="str">
        <f>AgencyPickList!D2375</f>
        <v>Southend-on-Sea</v>
      </c>
      <c r="N2375" s="9" t="str">
        <f>AgencyPickList!E2375</f>
        <v>Q</v>
      </c>
      <c r="O2375" s="9" t="str">
        <f t="shared" si="37"/>
        <v>Q1760 : The Forward Trust (Southend Adult)</v>
      </c>
    </row>
    <row r="2376" spans="2:15" x14ac:dyDescent="0.35">
      <c r="B2376" s="10" t="e">
        <v>#N/A</v>
      </c>
      <c r="G2376"/>
      <c r="J2376" s="9" t="str">
        <f>AgencyPickList!A2376</f>
        <v>R0507</v>
      </c>
      <c r="K2376" s="9" t="str">
        <f>AgencyPickList!B2376</f>
        <v>Inclusion Telford Adult Service (Telford STARS)</v>
      </c>
      <c r="L2376" s="9" t="str">
        <f>AgencyPickList!C2376</f>
        <v>G06B</v>
      </c>
      <c r="M2376" s="9" t="str">
        <f>AgencyPickList!D2376</f>
        <v>Southend-on-Sea</v>
      </c>
      <c r="N2376" s="9" t="str">
        <f>AgencyPickList!E2376</f>
        <v>R</v>
      </c>
      <c r="O2376" s="9" t="str">
        <f t="shared" si="37"/>
        <v>R0507 : Inclusion Telford Adult Service (Telford STARS)</v>
      </c>
    </row>
    <row r="2377" spans="2:15" x14ac:dyDescent="0.35">
      <c r="B2377" s="10" t="e">
        <v>#N/A</v>
      </c>
      <c r="G2377"/>
      <c r="J2377" s="9" t="str">
        <f>AgencyPickList!A2377</f>
        <v>SD303</v>
      </c>
      <c r="K2377" s="9" t="str">
        <f>AgencyPickList!B2377</f>
        <v>BOSENCE FARM COMMUNITY LTD</v>
      </c>
      <c r="L2377" s="9" t="str">
        <f>AgencyPickList!C2377</f>
        <v>G06B</v>
      </c>
      <c r="M2377" s="9" t="str">
        <f>AgencyPickList!D2377</f>
        <v>Southend-on-Sea</v>
      </c>
      <c r="N2377" s="9" t="str">
        <f>AgencyPickList!E2377</f>
        <v>S</v>
      </c>
      <c r="O2377" s="9" t="str">
        <f t="shared" si="37"/>
        <v>SD303 : BOSENCE FARM COMMUNITY LTD</v>
      </c>
    </row>
    <row r="2378" spans="2:15" x14ac:dyDescent="0.35">
      <c r="B2378" s="10" t="e">
        <v>#N/A</v>
      </c>
      <c r="G2378"/>
      <c r="J2378" s="9" t="str">
        <f>AgencyPickList!A2378</f>
        <v>SG309</v>
      </c>
      <c r="K2378" s="9" t="str">
        <f>AgencyPickList!B2378</f>
        <v>THE NELSON TRUST</v>
      </c>
      <c r="L2378" s="9" t="str">
        <f>AgencyPickList!C2378</f>
        <v>G06B</v>
      </c>
      <c r="M2378" s="9" t="str">
        <f>AgencyPickList!D2378</f>
        <v>Southend-on-Sea</v>
      </c>
      <c r="N2378" s="9" t="str">
        <f>AgencyPickList!E2378</f>
        <v>S</v>
      </c>
      <c r="O2378" s="9" t="str">
        <f t="shared" si="37"/>
        <v>SG309 : THE NELSON TRUST</v>
      </c>
    </row>
    <row r="2379" spans="2:15" x14ac:dyDescent="0.35">
      <c r="B2379" s="10" t="e">
        <v>#N/A</v>
      </c>
      <c r="G2379"/>
      <c r="J2379" s="9" t="str">
        <f>AgencyPickList!A2379</f>
        <v>SJ207</v>
      </c>
      <c r="K2379" s="9" t="str">
        <f>AgencyPickList!B2379</f>
        <v>Western Counselling</v>
      </c>
      <c r="L2379" s="9" t="str">
        <f>AgencyPickList!C2379</f>
        <v>G06B</v>
      </c>
      <c r="M2379" s="9" t="str">
        <f>AgencyPickList!D2379</f>
        <v>Southend-on-Sea</v>
      </c>
      <c r="N2379" s="9" t="str">
        <f>AgencyPickList!E2379</f>
        <v>S</v>
      </c>
      <c r="O2379" s="9" t="str">
        <f t="shared" si="37"/>
        <v>SJ207 : Western Counselling</v>
      </c>
    </row>
    <row r="2380" spans="2:15" x14ac:dyDescent="0.35">
      <c r="B2380" s="10" t="e">
        <v>#N/A</v>
      </c>
      <c r="G2380"/>
      <c r="J2380" s="9" t="str">
        <f>AgencyPickList!A2380</f>
        <v>SJ302</v>
      </c>
      <c r="K2380" s="9" t="str">
        <f>AgencyPickList!B2380</f>
        <v>BROADWAY LODGE</v>
      </c>
      <c r="L2380" s="9" t="str">
        <f>AgencyPickList!C2380</f>
        <v>G06B</v>
      </c>
      <c r="M2380" s="9" t="str">
        <f>AgencyPickList!D2380</f>
        <v>Southend-on-Sea</v>
      </c>
      <c r="N2380" s="9" t="str">
        <f>AgencyPickList!E2380</f>
        <v>S</v>
      </c>
      <c r="O2380" s="9" t="str">
        <f t="shared" si="37"/>
        <v>SJ302 : BROADWAY LODGE</v>
      </c>
    </row>
    <row r="2381" spans="2:15" x14ac:dyDescent="0.35">
      <c r="B2381" s="10" t="e">
        <v>#N/A</v>
      </c>
      <c r="G2381"/>
      <c r="J2381" s="9" t="str">
        <f>AgencyPickList!A2381</f>
        <v>SJ308</v>
      </c>
      <c r="K2381" s="9" t="str">
        <f>AgencyPickList!B2381</f>
        <v>Sefton Park</v>
      </c>
      <c r="L2381" s="9" t="str">
        <f>AgencyPickList!C2381</f>
        <v>G06B</v>
      </c>
      <c r="M2381" s="9" t="str">
        <f>AgencyPickList!D2381</f>
        <v>Southend-on-Sea</v>
      </c>
      <c r="N2381" s="9" t="str">
        <f>AgencyPickList!E2381</f>
        <v>S</v>
      </c>
      <c r="O2381" s="9" t="str">
        <f t="shared" si="37"/>
        <v>SJ308 : Sefton Park</v>
      </c>
    </row>
    <row r="2382" spans="2:15" x14ac:dyDescent="0.35">
      <c r="B2382" s="10" t="e">
        <v>#N/A</v>
      </c>
      <c r="G2382"/>
      <c r="J2382" s="9" t="str">
        <f>AgencyPickList!A2382</f>
        <v>SK317</v>
      </c>
      <c r="K2382" s="9" t="str">
        <f>AgencyPickList!B2382</f>
        <v>Somewhere House</v>
      </c>
      <c r="L2382" s="9" t="str">
        <f>AgencyPickList!C2382</f>
        <v>G06B</v>
      </c>
      <c r="M2382" s="9" t="str">
        <f>AgencyPickList!D2382</f>
        <v>Southend-on-Sea</v>
      </c>
      <c r="N2382" s="9" t="str">
        <f>AgencyPickList!E2382</f>
        <v>S</v>
      </c>
      <c r="O2382" s="9" t="str">
        <f t="shared" si="37"/>
        <v>SK317 : Somewhere House</v>
      </c>
    </row>
    <row r="2383" spans="2:15" x14ac:dyDescent="0.35">
      <c r="B2383" s="10" t="e">
        <v>#N/A</v>
      </c>
      <c r="G2383"/>
      <c r="J2383" s="9" t="str">
        <f>AgencyPickList!A2383</f>
        <v>SO203</v>
      </c>
      <c r="K2383" s="9" t="str">
        <f>AgencyPickList!B2383</f>
        <v>Forward Trust - Clouds House</v>
      </c>
      <c r="L2383" s="9" t="str">
        <f>AgencyPickList!C2383</f>
        <v>G06B</v>
      </c>
      <c r="M2383" s="9" t="str">
        <f>AgencyPickList!D2383</f>
        <v>Southend-on-Sea</v>
      </c>
      <c r="N2383" s="9" t="str">
        <f>AgencyPickList!E2383</f>
        <v>S</v>
      </c>
      <c r="O2383" s="9" t="str">
        <f t="shared" si="37"/>
        <v>SO203 : Forward Trust - Clouds House</v>
      </c>
    </row>
    <row r="2384" spans="2:15" x14ac:dyDescent="0.35">
      <c r="B2384" s="10" t="e">
        <v>#N/A</v>
      </c>
      <c r="G2384"/>
      <c r="J2384" s="9" t="str">
        <f>AgencyPickList!A2384</f>
        <v>L0296</v>
      </c>
      <c r="K2384" s="9" t="str">
        <f>AgencyPickList!B2384</f>
        <v>Kairos Community Trust (Rehab)</v>
      </c>
      <c r="L2384" s="9" t="str">
        <f>AgencyPickList!C2384</f>
        <v>H09B</v>
      </c>
      <c r="M2384" s="9" t="str">
        <f>AgencyPickList!D2384</f>
        <v>Southwark</v>
      </c>
      <c r="N2384" s="9" t="str">
        <f>AgencyPickList!E2384</f>
        <v>L</v>
      </c>
      <c r="O2384" s="9" t="str">
        <f t="shared" si="37"/>
        <v>L0296 : Kairos Community Trust (Rehab)</v>
      </c>
    </row>
    <row r="2385" spans="2:15" x14ac:dyDescent="0.35">
      <c r="B2385" s="10" t="e">
        <v>#N/A</v>
      </c>
      <c r="G2385"/>
      <c r="J2385" s="9" t="str">
        <f>AgencyPickList!A2385</f>
        <v>L0658</v>
      </c>
      <c r="K2385" s="9" t="str">
        <f>AgencyPickList!B2385</f>
        <v>SLAM Lambeth DTTO/DRR</v>
      </c>
      <c r="L2385" s="9" t="str">
        <f>AgencyPickList!C2385</f>
        <v>H09B</v>
      </c>
      <c r="M2385" s="9" t="str">
        <f>AgencyPickList!D2385</f>
        <v>Southwark</v>
      </c>
      <c r="N2385" s="9" t="str">
        <f>AgencyPickList!E2385</f>
        <v>L</v>
      </c>
      <c r="O2385" s="9" t="str">
        <f t="shared" si="37"/>
        <v>L0658 : SLAM Lambeth DTTO/DRR</v>
      </c>
    </row>
    <row r="2386" spans="2:15" x14ac:dyDescent="0.35">
      <c r="B2386" s="10" t="e">
        <v>#N/A</v>
      </c>
      <c r="G2386"/>
      <c r="J2386" s="9" t="str">
        <f>AgencyPickList!A2386</f>
        <v>L0984</v>
      </c>
      <c r="K2386" s="9" t="str">
        <f>AgencyPickList!B2386</f>
        <v>CGL YP Southwark</v>
      </c>
      <c r="L2386" s="9" t="str">
        <f>AgencyPickList!C2386</f>
        <v>H09B</v>
      </c>
      <c r="M2386" s="9" t="str">
        <f>AgencyPickList!D2386</f>
        <v>Southwark</v>
      </c>
      <c r="N2386" s="9" t="str">
        <f>AgencyPickList!E2386</f>
        <v>L</v>
      </c>
      <c r="O2386" s="9" t="str">
        <f t="shared" si="37"/>
        <v>L0984 : CGL YP Southwark</v>
      </c>
    </row>
    <row r="2387" spans="2:15" x14ac:dyDescent="0.35">
      <c r="B2387" s="10" t="e">
        <v>#N/A</v>
      </c>
      <c r="G2387"/>
      <c r="J2387" s="9" t="str">
        <f>AgencyPickList!A2387</f>
        <v>L1005</v>
      </c>
      <c r="K2387" s="9" t="str">
        <f>AgencyPickList!B2387</f>
        <v>Freedom Recovery Centre Ltd (Rehab)</v>
      </c>
      <c r="L2387" s="9" t="str">
        <f>AgencyPickList!C2387</f>
        <v>H09B</v>
      </c>
      <c r="M2387" s="9" t="str">
        <f>AgencyPickList!D2387</f>
        <v>Southwark</v>
      </c>
      <c r="N2387" s="9" t="str">
        <f>AgencyPickList!E2387</f>
        <v>L</v>
      </c>
      <c r="O2387" s="9" t="str">
        <f t="shared" si="37"/>
        <v>L1005 : Freedom Recovery Centre Ltd (Rehab)</v>
      </c>
    </row>
    <row r="2388" spans="2:15" x14ac:dyDescent="0.35">
      <c r="B2388" s="10" t="e">
        <v>#N/A</v>
      </c>
      <c r="G2388"/>
      <c r="J2388" s="9" t="str">
        <f>AgencyPickList!A2388</f>
        <v>L1184</v>
      </c>
      <c r="K2388" s="9" t="str">
        <f>AgencyPickList!B2388</f>
        <v>CGL Lewisham Integrated Adult Service</v>
      </c>
      <c r="L2388" s="9" t="str">
        <f>AgencyPickList!C2388</f>
        <v>H09B</v>
      </c>
      <c r="M2388" s="9" t="str">
        <f>AgencyPickList!D2388</f>
        <v>Southwark</v>
      </c>
      <c r="N2388" s="9" t="str">
        <f>AgencyPickList!E2388</f>
        <v>L</v>
      </c>
      <c r="O2388" s="9" t="str">
        <f t="shared" si="37"/>
        <v>L1184 : CGL Lewisham Integrated Adult Service</v>
      </c>
    </row>
    <row r="2389" spans="2:15" x14ac:dyDescent="0.35">
      <c r="B2389" s="10" t="e">
        <v>#N/A</v>
      </c>
      <c r="G2389"/>
      <c r="J2389" s="9" t="str">
        <f>AgencyPickList!A2389</f>
        <v>L1198</v>
      </c>
      <c r="K2389" s="9" t="str">
        <f>AgencyPickList!B2389</f>
        <v>Consortium - Central Team - Lorraine Hewitt House</v>
      </c>
      <c r="L2389" s="9" t="str">
        <f>AgencyPickList!C2389</f>
        <v>H09B</v>
      </c>
      <c r="M2389" s="9" t="str">
        <f>AgencyPickList!D2389</f>
        <v>Southwark</v>
      </c>
      <c r="N2389" s="9" t="str">
        <f>AgencyPickList!E2389</f>
        <v>L</v>
      </c>
      <c r="O2389" s="9" t="str">
        <f t="shared" si="37"/>
        <v>L1198 : Consortium - Central Team - Lorraine Hewitt House</v>
      </c>
    </row>
    <row r="2390" spans="2:15" x14ac:dyDescent="0.35">
      <c r="B2390" s="10" t="e">
        <v>#N/A</v>
      </c>
      <c r="G2390"/>
      <c r="J2390" s="9" t="str">
        <f>AgencyPickList!A2390</f>
        <v>L1199</v>
      </c>
      <c r="K2390" s="9" t="str">
        <f>AgencyPickList!B2390</f>
        <v>Consortium - Shared Care</v>
      </c>
      <c r="L2390" s="9" t="str">
        <f>AgencyPickList!C2390</f>
        <v>H09B</v>
      </c>
      <c r="M2390" s="9" t="str">
        <f>AgencyPickList!D2390</f>
        <v>Southwark</v>
      </c>
      <c r="N2390" s="9" t="str">
        <f>AgencyPickList!E2390</f>
        <v>L</v>
      </c>
      <c r="O2390" s="9" t="str">
        <f t="shared" si="37"/>
        <v>L1199 : Consortium - Shared Care</v>
      </c>
    </row>
    <row r="2391" spans="2:15" x14ac:dyDescent="0.35">
      <c r="B2391" s="10" t="e">
        <v>#N/A</v>
      </c>
      <c r="G2391"/>
      <c r="J2391" s="9" t="str">
        <f>AgencyPickList!A2391</f>
        <v>L1219</v>
      </c>
      <c r="K2391" s="9" t="str">
        <f>AgencyPickList!B2391</f>
        <v>Janus Enterprise</v>
      </c>
      <c r="L2391" s="9" t="str">
        <f>AgencyPickList!C2391</f>
        <v>H09B</v>
      </c>
      <c r="M2391" s="9" t="str">
        <f>AgencyPickList!D2391</f>
        <v>Southwark</v>
      </c>
      <c r="N2391" s="9" t="str">
        <f>AgencyPickList!E2391</f>
        <v>L</v>
      </c>
      <c r="O2391" s="9" t="str">
        <f t="shared" si="37"/>
        <v>L1219 : Janus Enterprise</v>
      </c>
    </row>
    <row r="2392" spans="2:15" x14ac:dyDescent="0.35">
      <c r="B2392" s="10" t="e">
        <v>#N/A</v>
      </c>
      <c r="G2392"/>
      <c r="J2392" s="9" t="str">
        <f>AgencyPickList!A2392</f>
        <v>L1238</v>
      </c>
      <c r="K2392" s="9" t="str">
        <f>AgencyPickList!B2392</f>
        <v>Kairos Community Trust Garden Day Programme</v>
      </c>
      <c r="L2392" s="9" t="str">
        <f>AgencyPickList!C2392</f>
        <v>H09B</v>
      </c>
      <c r="M2392" s="9" t="str">
        <f>AgencyPickList!D2392</f>
        <v>Southwark</v>
      </c>
      <c r="N2392" s="9" t="str">
        <f>AgencyPickList!E2392</f>
        <v>L</v>
      </c>
      <c r="O2392" s="9" t="str">
        <f t="shared" si="37"/>
        <v>L1238 : Kairos Community Trust Garden Day Programme</v>
      </c>
    </row>
    <row r="2393" spans="2:15" x14ac:dyDescent="0.35">
      <c r="B2393" s="10" t="e">
        <v>#N/A</v>
      </c>
      <c r="G2393"/>
      <c r="J2393" s="9" t="str">
        <f>AgencyPickList!A2393</f>
        <v>L1260</v>
      </c>
      <c r="K2393" s="9" t="str">
        <f>AgencyPickList!B2393</f>
        <v>Humankind PCRS</v>
      </c>
      <c r="L2393" s="9" t="str">
        <f>AgencyPickList!C2393</f>
        <v>H09B</v>
      </c>
      <c r="M2393" s="9" t="str">
        <f>AgencyPickList!D2393</f>
        <v>Southwark</v>
      </c>
      <c r="N2393" s="9" t="str">
        <f>AgencyPickList!E2393</f>
        <v>L</v>
      </c>
      <c r="O2393" s="9" t="str">
        <f t="shared" si="37"/>
        <v>L1260 : Humankind PCRS</v>
      </c>
    </row>
    <row r="2394" spans="2:15" x14ac:dyDescent="0.35">
      <c r="B2394" s="10" t="e">
        <v>#N/A</v>
      </c>
      <c r="G2394"/>
      <c r="J2394" s="9" t="str">
        <f>AgencyPickList!A2394</f>
        <v>L1273</v>
      </c>
      <c r="K2394" s="9" t="str">
        <f>AgencyPickList!B2394</f>
        <v>CGL Southwark</v>
      </c>
      <c r="L2394" s="9" t="str">
        <f>AgencyPickList!C2394</f>
        <v>H09B</v>
      </c>
      <c r="M2394" s="9" t="str">
        <f>AgencyPickList!D2394</f>
        <v>Southwark</v>
      </c>
      <c r="N2394" s="9" t="str">
        <f>AgencyPickList!E2394</f>
        <v>L</v>
      </c>
      <c r="O2394" s="9" t="str">
        <f t="shared" si="37"/>
        <v>L1273 : CGL Southwark</v>
      </c>
    </row>
    <row r="2395" spans="2:15" x14ac:dyDescent="0.35">
      <c r="B2395" s="10" t="e">
        <v>#N/A</v>
      </c>
      <c r="G2395"/>
      <c r="J2395" s="9" t="str">
        <f>AgencyPickList!A2395</f>
        <v>L1275</v>
      </c>
      <c r="K2395" s="9" t="str">
        <f>AgencyPickList!B2395</f>
        <v>INSPIRE Sutton</v>
      </c>
      <c r="L2395" s="9" t="str">
        <f>AgencyPickList!C2395</f>
        <v>H09B</v>
      </c>
      <c r="M2395" s="9" t="str">
        <f>AgencyPickList!D2395</f>
        <v>Southwark</v>
      </c>
      <c r="N2395" s="9" t="str">
        <f>AgencyPickList!E2395</f>
        <v>L</v>
      </c>
      <c r="O2395" s="9" t="str">
        <f t="shared" si="37"/>
        <v>L1275 : INSPIRE Sutton</v>
      </c>
    </row>
    <row r="2396" spans="2:15" x14ac:dyDescent="0.35">
      <c r="B2396" s="10" t="e">
        <v>#N/A</v>
      </c>
      <c r="G2396"/>
      <c r="J2396" s="9" t="str">
        <f>AgencyPickList!A2396</f>
        <v>L1279</v>
      </c>
      <c r="K2396" s="9" t="str">
        <f>AgencyPickList!B2396</f>
        <v>Drug and Alcohol Wellbeing Service (DAWS)</v>
      </c>
      <c r="L2396" s="9" t="str">
        <f>AgencyPickList!C2396</f>
        <v>H09B</v>
      </c>
      <c r="M2396" s="9" t="str">
        <f>AgencyPickList!D2396</f>
        <v>Southwark</v>
      </c>
      <c r="N2396" s="9" t="str">
        <f>AgencyPickList!E2396</f>
        <v>L</v>
      </c>
      <c r="O2396" s="9" t="str">
        <f t="shared" si="37"/>
        <v>L1279 : Drug and Alcohol Wellbeing Service (DAWS)</v>
      </c>
    </row>
    <row r="2397" spans="2:15" x14ac:dyDescent="0.35">
      <c r="B2397" s="10" t="e">
        <v>#N/A</v>
      </c>
      <c r="G2397"/>
      <c r="J2397" s="9" t="str">
        <f>AgencyPickList!A2397</f>
        <v>L1296</v>
      </c>
      <c r="K2397" s="9" t="str">
        <f>AgencyPickList!B2397</f>
        <v>CGL Barnet Adult</v>
      </c>
      <c r="L2397" s="9" t="str">
        <f>AgencyPickList!C2397</f>
        <v>H09B</v>
      </c>
      <c r="M2397" s="9" t="str">
        <f>AgencyPickList!D2397</f>
        <v>Southwark</v>
      </c>
      <c r="N2397" s="9" t="str">
        <f>AgencyPickList!E2397</f>
        <v>L</v>
      </c>
      <c r="O2397" s="9" t="str">
        <f t="shared" si="37"/>
        <v>L1296 : CGL Barnet Adult</v>
      </c>
    </row>
    <row r="2398" spans="2:15" x14ac:dyDescent="0.35">
      <c r="B2398" s="10" t="e">
        <v>#N/A</v>
      </c>
      <c r="G2398"/>
      <c r="J2398" s="9" t="str">
        <f>AgencyPickList!A2398</f>
        <v>L1303</v>
      </c>
      <c r="K2398" s="9" t="str">
        <f>AgencyPickList!B2398</f>
        <v>City and Hackney Recovery Service</v>
      </c>
      <c r="L2398" s="9" t="str">
        <f>AgencyPickList!C2398</f>
        <v>H09B</v>
      </c>
      <c r="M2398" s="9" t="str">
        <f>AgencyPickList!D2398</f>
        <v>Southwark</v>
      </c>
      <c r="N2398" s="9" t="str">
        <f>AgencyPickList!E2398</f>
        <v>L</v>
      </c>
      <c r="O2398" s="9" t="str">
        <f t="shared" si="37"/>
        <v>L1303 : City and Hackney Recovery Service</v>
      </c>
    </row>
    <row r="2399" spans="2:15" x14ac:dyDescent="0.35">
      <c r="B2399" s="10" t="e">
        <v>#N/A</v>
      </c>
      <c r="G2399"/>
      <c r="J2399" s="9" t="str">
        <f>AgencyPickList!A2399</f>
        <v>L1308</v>
      </c>
      <c r="K2399" s="9" t="str">
        <f>AgencyPickList!B2399</f>
        <v>Guy's and St Thomas' NHS Foundation Trust Inpatient Detox Unit</v>
      </c>
      <c r="L2399" s="9" t="str">
        <f>AgencyPickList!C2399</f>
        <v>H09B</v>
      </c>
      <c r="M2399" s="9" t="str">
        <f>AgencyPickList!D2399</f>
        <v>Southwark</v>
      </c>
      <c r="N2399" s="9" t="str">
        <f>AgencyPickList!E2399</f>
        <v>L</v>
      </c>
      <c r="O2399" s="9" t="str">
        <f t="shared" si="37"/>
        <v>L1308 : Guy's and St Thomas' NHS Foundation Trust Inpatient Detox Unit</v>
      </c>
    </row>
    <row r="2400" spans="2:15" x14ac:dyDescent="0.35">
      <c r="B2400" s="10" t="e">
        <v>#N/A</v>
      </c>
      <c r="G2400"/>
      <c r="J2400" s="9" t="str">
        <f>AgencyPickList!A2400</f>
        <v>L1312</v>
      </c>
      <c r="K2400" s="9" t="str">
        <f>AgencyPickList!B2400</f>
        <v>Guy's and St Thomas' NHS Foundation Trust Non-rough sleeping Addictions Clinical Care Suite</v>
      </c>
      <c r="L2400" s="9" t="str">
        <f>AgencyPickList!C2400</f>
        <v>H09B</v>
      </c>
      <c r="M2400" s="9" t="str">
        <f>AgencyPickList!D2400</f>
        <v>Southwark</v>
      </c>
      <c r="N2400" s="9" t="str">
        <f>AgencyPickList!E2400</f>
        <v>L</v>
      </c>
      <c r="O2400" s="9" t="str">
        <f t="shared" si="37"/>
        <v>L1312 : Guy's and St Thomas' NHS Foundation Trust Non-rough sleeping Addictions Clinical Care Suite</v>
      </c>
    </row>
    <row r="2401" spans="2:15" x14ac:dyDescent="0.35">
      <c r="B2401" s="10" t="e">
        <v>#N/A</v>
      </c>
      <c r="G2401"/>
      <c r="J2401" s="9" t="str">
        <f>AgencyPickList!A2401</f>
        <v>L5059</v>
      </c>
      <c r="K2401" s="9" t="str">
        <f>AgencyPickList!B2401</f>
        <v>Haringey Alcohol Treatment Service</v>
      </c>
      <c r="L2401" s="9" t="str">
        <f>AgencyPickList!C2401</f>
        <v>H09B</v>
      </c>
      <c r="M2401" s="9" t="str">
        <f>AgencyPickList!D2401</f>
        <v>Southwark</v>
      </c>
      <c r="N2401" s="9" t="str">
        <f>AgencyPickList!E2401</f>
        <v>L</v>
      </c>
      <c r="O2401" s="9" t="str">
        <f t="shared" si="37"/>
        <v>L5059 : Haringey Alcohol Treatment Service</v>
      </c>
    </row>
    <row r="2402" spans="2:15" x14ac:dyDescent="0.35">
      <c r="B2402" s="10" t="e">
        <v>#N/A</v>
      </c>
      <c r="G2402"/>
      <c r="J2402" s="9" t="str">
        <f>AgencyPickList!A2402</f>
        <v>M0022</v>
      </c>
      <c r="K2402" s="9" t="str">
        <f>AgencyPickList!B2402</f>
        <v>Kaleidoscope Birchwood</v>
      </c>
      <c r="L2402" s="9" t="str">
        <f>AgencyPickList!C2402</f>
        <v>H09B</v>
      </c>
      <c r="M2402" s="9" t="str">
        <f>AgencyPickList!D2402</f>
        <v>Southwark</v>
      </c>
      <c r="N2402" s="9" t="str">
        <f>AgencyPickList!E2402</f>
        <v>W</v>
      </c>
      <c r="O2402" s="9" t="str">
        <f t="shared" si="37"/>
        <v>M0022 : Kaleidoscope Birchwood</v>
      </c>
    </row>
    <row r="2403" spans="2:15" x14ac:dyDescent="0.35">
      <c r="B2403" s="10" t="e">
        <v>#N/A</v>
      </c>
      <c r="G2403"/>
      <c r="J2403" s="9" t="str">
        <f>AgencyPickList!A2403</f>
        <v>M0189</v>
      </c>
      <c r="K2403" s="9" t="str">
        <f>AgencyPickList!B2403</f>
        <v>OASIS Recovery Communities Runcorn</v>
      </c>
      <c r="L2403" s="9" t="str">
        <f>AgencyPickList!C2403</f>
        <v>H09B</v>
      </c>
      <c r="M2403" s="9" t="str">
        <f>AgencyPickList!D2403</f>
        <v>Southwark</v>
      </c>
      <c r="N2403" s="9" t="str">
        <f>AgencyPickList!E2403</f>
        <v>W</v>
      </c>
      <c r="O2403" s="9" t="str">
        <f t="shared" si="37"/>
        <v>M0189 : OASIS Recovery Communities Runcorn</v>
      </c>
    </row>
    <row r="2404" spans="2:15" x14ac:dyDescent="0.35">
      <c r="B2404" s="10" t="e">
        <v>#N/A</v>
      </c>
      <c r="G2404"/>
      <c r="J2404" s="9" t="str">
        <f>AgencyPickList!A2404</f>
        <v>P1090</v>
      </c>
      <c r="K2404" s="9" t="str">
        <f>AgencyPickList!B2404</f>
        <v>I-Access East Surrey</v>
      </c>
      <c r="L2404" s="9" t="str">
        <f>AgencyPickList!C2404</f>
        <v>H09B</v>
      </c>
      <c r="M2404" s="9" t="str">
        <f>AgencyPickList!D2404</f>
        <v>Southwark</v>
      </c>
      <c r="N2404" s="9" t="str">
        <f>AgencyPickList!E2404</f>
        <v>P</v>
      </c>
      <c r="O2404" s="9" t="str">
        <f t="shared" si="37"/>
        <v>P1090 : I-Access East Surrey</v>
      </c>
    </row>
    <row r="2405" spans="2:15" x14ac:dyDescent="0.35">
      <c r="B2405" s="10" t="e">
        <v>#N/A</v>
      </c>
      <c r="G2405"/>
      <c r="J2405" s="9" t="str">
        <f>AgencyPickList!A2405</f>
        <v>P1125</v>
      </c>
      <c r="K2405" s="9" t="str">
        <f>AgencyPickList!B2405</f>
        <v>Addiction Recovery Centre Portsmouth</v>
      </c>
      <c r="L2405" s="9" t="str">
        <f>AgencyPickList!C2405</f>
        <v>H09B</v>
      </c>
      <c r="M2405" s="9" t="str">
        <f>AgencyPickList!D2405</f>
        <v>Southwark</v>
      </c>
      <c r="N2405" s="9" t="str">
        <f>AgencyPickList!E2405</f>
        <v>P</v>
      </c>
      <c r="O2405" s="9" t="str">
        <f t="shared" si="37"/>
        <v>P1125 : Addiction Recovery Centre Portsmouth</v>
      </c>
    </row>
    <row r="2406" spans="2:15" x14ac:dyDescent="0.35">
      <c r="B2406" s="10" t="e">
        <v>#N/A</v>
      </c>
      <c r="G2406"/>
      <c r="J2406" s="9" t="str">
        <f>AgencyPickList!A2406</f>
        <v>Q1728</v>
      </c>
      <c r="K2406" s="9" t="str">
        <f>AgencyPickList!B2406</f>
        <v>Oxygen Recovery Service</v>
      </c>
      <c r="L2406" s="9" t="str">
        <f>AgencyPickList!C2406</f>
        <v>H09B</v>
      </c>
      <c r="M2406" s="9" t="str">
        <f>AgencyPickList!D2406</f>
        <v>Southwark</v>
      </c>
      <c r="N2406" s="9" t="str">
        <f>AgencyPickList!E2406</f>
        <v>Q</v>
      </c>
      <c r="O2406" s="9" t="str">
        <f t="shared" si="37"/>
        <v>Q1728 : Oxygen Recovery Service</v>
      </c>
    </row>
    <row r="2407" spans="2:15" x14ac:dyDescent="0.35">
      <c r="B2407" s="10" t="e">
        <v>#N/A</v>
      </c>
      <c r="G2407"/>
      <c r="J2407" s="9" t="str">
        <f>AgencyPickList!A2407</f>
        <v>R0507</v>
      </c>
      <c r="K2407" s="9" t="str">
        <f>AgencyPickList!B2407</f>
        <v>Inclusion Telford Adult Service (Telford STARS)</v>
      </c>
      <c r="L2407" s="9" t="str">
        <f>AgencyPickList!C2407</f>
        <v>H09B</v>
      </c>
      <c r="M2407" s="9" t="str">
        <f>AgencyPickList!D2407</f>
        <v>Southwark</v>
      </c>
      <c r="N2407" s="9" t="str">
        <f>AgencyPickList!E2407</f>
        <v>R</v>
      </c>
      <c r="O2407" s="9" t="str">
        <f t="shared" si="37"/>
        <v>R0507 : Inclusion Telford Adult Service (Telford STARS)</v>
      </c>
    </row>
    <row r="2408" spans="2:15" x14ac:dyDescent="0.35">
      <c r="B2408" s="10" t="e">
        <v>#N/A</v>
      </c>
      <c r="G2408"/>
      <c r="J2408" s="9" t="str">
        <f>AgencyPickList!A2408</f>
        <v>SB317</v>
      </c>
      <c r="K2408" s="9" t="str">
        <f>AgencyPickList!B2408</f>
        <v>StreetScene Bournemouth</v>
      </c>
      <c r="L2408" s="9" t="str">
        <f>AgencyPickList!C2408</f>
        <v>H09B</v>
      </c>
      <c r="M2408" s="9" t="str">
        <f>AgencyPickList!D2408</f>
        <v>Southwark</v>
      </c>
      <c r="N2408" s="9" t="str">
        <f>AgencyPickList!E2408</f>
        <v>S</v>
      </c>
      <c r="O2408" s="9" t="str">
        <f t="shared" si="37"/>
        <v>SB317 : StreetScene Bournemouth</v>
      </c>
    </row>
    <row r="2409" spans="2:15" x14ac:dyDescent="0.35">
      <c r="B2409" s="10" t="e">
        <v>#N/A</v>
      </c>
      <c r="G2409"/>
      <c r="J2409" s="9" t="str">
        <f>AgencyPickList!A2409</f>
        <v>SD303</v>
      </c>
      <c r="K2409" s="9" t="str">
        <f>AgencyPickList!B2409</f>
        <v>BOSENCE FARM COMMUNITY LTD</v>
      </c>
      <c r="L2409" s="9" t="str">
        <f>AgencyPickList!C2409</f>
        <v>H09B</v>
      </c>
      <c r="M2409" s="9" t="str">
        <f>AgencyPickList!D2409</f>
        <v>Southwark</v>
      </c>
      <c r="N2409" s="9" t="str">
        <f>AgencyPickList!E2409</f>
        <v>S</v>
      </c>
      <c r="O2409" s="9" t="str">
        <f t="shared" si="37"/>
        <v>SD303 : BOSENCE FARM COMMUNITY LTD</v>
      </c>
    </row>
    <row r="2410" spans="2:15" x14ac:dyDescent="0.35">
      <c r="B2410" s="10" t="e">
        <v>#N/A</v>
      </c>
      <c r="G2410"/>
      <c r="J2410" s="9" t="str">
        <f>AgencyPickList!A2410</f>
        <v>SG309</v>
      </c>
      <c r="K2410" s="9" t="str">
        <f>AgencyPickList!B2410</f>
        <v>THE NELSON TRUST</v>
      </c>
      <c r="L2410" s="9" t="str">
        <f>AgencyPickList!C2410</f>
        <v>H09B</v>
      </c>
      <c r="M2410" s="9" t="str">
        <f>AgencyPickList!D2410</f>
        <v>Southwark</v>
      </c>
      <c r="N2410" s="9" t="str">
        <f>AgencyPickList!E2410</f>
        <v>S</v>
      </c>
      <c r="O2410" s="9" t="str">
        <f t="shared" si="37"/>
        <v>SG309 : THE NELSON TRUST</v>
      </c>
    </row>
    <row r="2411" spans="2:15" x14ac:dyDescent="0.35">
      <c r="B2411" s="10" t="e">
        <v>#N/A</v>
      </c>
      <c r="G2411"/>
      <c r="J2411" s="9" t="str">
        <f>AgencyPickList!A2411</f>
        <v>SJ308</v>
      </c>
      <c r="K2411" s="9" t="str">
        <f>AgencyPickList!B2411</f>
        <v>Sefton Park</v>
      </c>
      <c r="L2411" s="9" t="str">
        <f>AgencyPickList!C2411</f>
        <v>H09B</v>
      </c>
      <c r="M2411" s="9" t="str">
        <f>AgencyPickList!D2411</f>
        <v>Southwark</v>
      </c>
      <c r="N2411" s="9" t="str">
        <f>AgencyPickList!E2411</f>
        <v>S</v>
      </c>
      <c r="O2411" s="9" t="str">
        <f t="shared" si="37"/>
        <v>SJ308 : Sefton Park</v>
      </c>
    </row>
    <row r="2412" spans="2:15" x14ac:dyDescent="0.35">
      <c r="B2412" s="10" t="e">
        <v>#N/A</v>
      </c>
      <c r="G2412"/>
      <c r="J2412" s="9" t="str">
        <f>AgencyPickList!A2412</f>
        <v>T1214</v>
      </c>
      <c r="K2412" s="9" t="str">
        <f>AgencyPickList!B2412</f>
        <v>The Level</v>
      </c>
      <c r="L2412" s="9" t="str">
        <f>AgencyPickList!C2412</f>
        <v>H09B</v>
      </c>
      <c r="M2412" s="9" t="str">
        <f>AgencyPickList!D2412</f>
        <v>Southwark</v>
      </c>
      <c r="N2412" s="9" t="str">
        <f>AgencyPickList!E2412</f>
        <v>T</v>
      </c>
      <c r="O2412" s="9" t="str">
        <f t="shared" si="37"/>
        <v>T1214 : The Level</v>
      </c>
    </row>
    <row r="2413" spans="2:15" x14ac:dyDescent="0.35">
      <c r="B2413" s="10" t="e">
        <v>#N/A</v>
      </c>
      <c r="G2413"/>
      <c r="J2413" s="9" t="str">
        <f>AgencyPickList!A2413</f>
        <v>L5046</v>
      </c>
      <c r="K2413" s="9" t="str">
        <f>AgencyPickList!B2413</f>
        <v>Mount Carmel (Rehab)</v>
      </c>
      <c r="L2413" s="9" t="str">
        <f>AgencyPickList!C2413</f>
        <v>B10B</v>
      </c>
      <c r="M2413" s="9" t="str">
        <f>AgencyPickList!D2413</f>
        <v>St Helens</v>
      </c>
      <c r="N2413" s="9" t="str">
        <f>AgencyPickList!E2413</f>
        <v>L</v>
      </c>
      <c r="O2413" s="9" t="str">
        <f t="shared" si="37"/>
        <v>L5046 : Mount Carmel (Rehab)</v>
      </c>
    </row>
    <row r="2414" spans="2:15" x14ac:dyDescent="0.35">
      <c r="B2414" s="10" t="e">
        <v>#N/A</v>
      </c>
      <c r="G2414"/>
      <c r="J2414" s="9" t="str">
        <f>AgencyPickList!A2414</f>
        <v>M0022</v>
      </c>
      <c r="K2414" s="9" t="str">
        <f>AgencyPickList!B2414</f>
        <v>Kaleidoscope Birchwood</v>
      </c>
      <c r="L2414" s="9" t="str">
        <f>AgencyPickList!C2414</f>
        <v>B10B</v>
      </c>
      <c r="M2414" s="9" t="str">
        <f>AgencyPickList!D2414</f>
        <v>St Helens</v>
      </c>
      <c r="N2414" s="9" t="str">
        <f>AgencyPickList!E2414</f>
        <v>W</v>
      </c>
      <c r="O2414" s="9" t="str">
        <f t="shared" si="37"/>
        <v>M0022 : Kaleidoscope Birchwood</v>
      </c>
    </row>
    <row r="2415" spans="2:15" x14ac:dyDescent="0.35">
      <c r="B2415" s="10" t="e">
        <v>#N/A</v>
      </c>
      <c r="G2415"/>
      <c r="J2415" s="9" t="str">
        <f>AgencyPickList!A2415</f>
        <v>M0037</v>
      </c>
      <c r="K2415" s="9" t="str">
        <f>AgencyPickList!B2415</f>
        <v>Phoenix Futures Wirral Adult Services</v>
      </c>
      <c r="L2415" s="9" t="str">
        <f>AgencyPickList!C2415</f>
        <v>B10B</v>
      </c>
      <c r="M2415" s="9" t="str">
        <f>AgencyPickList!D2415</f>
        <v>St Helens</v>
      </c>
      <c r="N2415" s="9" t="str">
        <f>AgencyPickList!E2415</f>
        <v>W</v>
      </c>
      <c r="O2415" s="9" t="str">
        <f t="shared" si="37"/>
        <v>M0037 : Phoenix Futures Wirral Adult Services</v>
      </c>
    </row>
    <row r="2416" spans="2:15" x14ac:dyDescent="0.35">
      <c r="B2416" s="10" t="e">
        <v>#N/A</v>
      </c>
      <c r="G2416"/>
      <c r="J2416" s="9" t="str">
        <f>AgencyPickList!A2416</f>
        <v>M0243</v>
      </c>
      <c r="K2416" s="9" t="str">
        <f>AgencyPickList!B2416</f>
        <v>GMMH The Chapman-Barker Unit</v>
      </c>
      <c r="L2416" s="9" t="str">
        <f>AgencyPickList!C2416</f>
        <v>B10B</v>
      </c>
      <c r="M2416" s="9" t="str">
        <f>AgencyPickList!D2416</f>
        <v>St Helens</v>
      </c>
      <c r="N2416" s="9" t="str">
        <f>AgencyPickList!E2416</f>
        <v>W</v>
      </c>
      <c r="O2416" s="9" t="str">
        <f t="shared" si="37"/>
        <v>M0243 : GMMH The Chapman-Barker Unit</v>
      </c>
    </row>
    <row r="2417" spans="2:15" x14ac:dyDescent="0.35">
      <c r="B2417" s="10" t="e">
        <v>#N/A</v>
      </c>
      <c r="G2417"/>
      <c r="J2417" s="9" t="str">
        <f>AgencyPickList!A2417</f>
        <v>M0346</v>
      </c>
      <c r="K2417" s="9" t="str">
        <f>AgencyPickList!B2417</f>
        <v>CGL St Helens Integrated Recovery Service</v>
      </c>
      <c r="L2417" s="9" t="str">
        <f>AgencyPickList!C2417</f>
        <v>B10B</v>
      </c>
      <c r="M2417" s="9" t="str">
        <f>AgencyPickList!D2417</f>
        <v>St Helens</v>
      </c>
      <c r="N2417" s="9" t="str">
        <f>AgencyPickList!E2417</f>
        <v>W</v>
      </c>
      <c r="O2417" s="9" t="str">
        <f t="shared" si="37"/>
        <v>M0346 : CGL St Helens Integrated Recovery Service</v>
      </c>
    </row>
    <row r="2418" spans="2:15" x14ac:dyDescent="0.35">
      <c r="B2418" s="10" t="e">
        <v>#N/A</v>
      </c>
      <c r="G2418"/>
      <c r="J2418" s="9" t="str">
        <f>AgencyPickList!A2418</f>
        <v>Q1647</v>
      </c>
      <c r="K2418" s="9" t="str">
        <f>AgencyPickList!B2418</f>
        <v>Via - Passmores House</v>
      </c>
      <c r="L2418" s="9" t="str">
        <f>AgencyPickList!C2418</f>
        <v>B10B</v>
      </c>
      <c r="M2418" s="9" t="str">
        <f>AgencyPickList!D2418</f>
        <v>St Helens</v>
      </c>
      <c r="N2418" s="9" t="str">
        <f>AgencyPickList!E2418</f>
        <v>Q</v>
      </c>
      <c r="O2418" s="9" t="str">
        <f t="shared" si="37"/>
        <v>Q1647 : Via - Passmores House</v>
      </c>
    </row>
    <row r="2419" spans="2:15" x14ac:dyDescent="0.35">
      <c r="B2419" s="10" t="e">
        <v>#N/A</v>
      </c>
      <c r="G2419"/>
      <c r="J2419" s="9" t="str">
        <f>AgencyPickList!A2419</f>
        <v>U0515</v>
      </c>
      <c r="K2419" s="9" t="str">
        <f>AgencyPickList!B2419</f>
        <v>Phoenix Futures Sheffield Family Service</v>
      </c>
      <c r="L2419" s="9" t="str">
        <f>AgencyPickList!C2419</f>
        <v>B10B</v>
      </c>
      <c r="M2419" s="9" t="str">
        <f>AgencyPickList!D2419</f>
        <v>St Helens</v>
      </c>
      <c r="N2419" s="9" t="str">
        <f>AgencyPickList!E2419</f>
        <v>U</v>
      </c>
      <c r="O2419" s="9" t="str">
        <f t="shared" si="37"/>
        <v>U0515 : Phoenix Futures Sheffield Family Service</v>
      </c>
    </row>
    <row r="2420" spans="2:15" x14ac:dyDescent="0.35">
      <c r="B2420" s="10" t="e">
        <v>#N/A</v>
      </c>
      <c r="G2420"/>
      <c r="J2420" s="9" t="str">
        <f>AgencyPickList!A2420</f>
        <v>M0022</v>
      </c>
      <c r="K2420" s="9" t="str">
        <f>AgencyPickList!B2420</f>
        <v>Kaleidoscope Birchwood</v>
      </c>
      <c r="L2420" s="9" t="str">
        <f>AgencyPickList!C2420</f>
        <v>F03B</v>
      </c>
      <c r="M2420" s="9" t="str">
        <f>AgencyPickList!D2420</f>
        <v>Staffordshire</v>
      </c>
      <c r="N2420" s="9" t="str">
        <f>AgencyPickList!E2420</f>
        <v>W</v>
      </c>
      <c r="O2420" s="9" t="str">
        <f t="shared" si="37"/>
        <v>M0022 : Kaleidoscope Birchwood</v>
      </c>
    </row>
    <row r="2421" spans="2:15" x14ac:dyDescent="0.35">
      <c r="B2421" s="10" t="e">
        <v>#N/A</v>
      </c>
      <c r="G2421"/>
      <c r="J2421" s="9" t="str">
        <f>AgencyPickList!A2421</f>
        <v>M0037</v>
      </c>
      <c r="K2421" s="9" t="str">
        <f>AgencyPickList!B2421</f>
        <v>Phoenix Futures Wirral Adult Services</v>
      </c>
      <c r="L2421" s="9" t="str">
        <f>AgencyPickList!C2421</f>
        <v>F03B</v>
      </c>
      <c r="M2421" s="9" t="str">
        <f>AgencyPickList!D2421</f>
        <v>Staffordshire</v>
      </c>
      <c r="N2421" s="9" t="str">
        <f>AgencyPickList!E2421</f>
        <v>W</v>
      </c>
      <c r="O2421" s="9" t="str">
        <f t="shared" si="37"/>
        <v>M0037 : Phoenix Futures Wirral Adult Services</v>
      </c>
    </row>
    <row r="2422" spans="2:15" x14ac:dyDescent="0.35">
      <c r="B2422" s="10" t="e">
        <v>#N/A</v>
      </c>
      <c r="G2422"/>
      <c r="J2422" s="9" t="str">
        <f>AgencyPickList!A2422</f>
        <v>M0309</v>
      </c>
      <c r="K2422" s="9" t="str">
        <f>AgencyPickList!B2422</f>
        <v>Cyngor Alcohol Information Service (CAIS)</v>
      </c>
      <c r="L2422" s="9" t="str">
        <f>AgencyPickList!C2422</f>
        <v>F03B</v>
      </c>
      <c r="M2422" s="9" t="str">
        <f>AgencyPickList!D2422</f>
        <v>Staffordshire</v>
      </c>
      <c r="N2422" s="9" t="str">
        <f>AgencyPickList!E2422</f>
        <v>W</v>
      </c>
      <c r="O2422" s="9" t="str">
        <f t="shared" si="37"/>
        <v>M0309 : Cyngor Alcohol Information Service (CAIS)</v>
      </c>
    </row>
    <row r="2423" spans="2:15" x14ac:dyDescent="0.35">
      <c r="B2423" s="10" t="e">
        <v>#N/A</v>
      </c>
      <c r="G2423"/>
      <c r="J2423" s="9" t="str">
        <f>AgencyPickList!A2423</f>
        <v>Q1758</v>
      </c>
      <c r="K2423" s="9" t="str">
        <f>AgencyPickList!B2423</f>
        <v>Addiction Recovery Community MK</v>
      </c>
      <c r="L2423" s="9" t="str">
        <f>AgencyPickList!C2423</f>
        <v>F03B</v>
      </c>
      <c r="M2423" s="9" t="str">
        <f>AgencyPickList!D2423</f>
        <v>Staffordshire</v>
      </c>
      <c r="N2423" s="9" t="str">
        <f>AgencyPickList!E2423</f>
        <v>Q</v>
      </c>
      <c r="O2423" s="9" t="str">
        <f t="shared" si="37"/>
        <v>Q1758 : Addiction Recovery Community MK</v>
      </c>
    </row>
    <row r="2424" spans="2:15" x14ac:dyDescent="0.35">
      <c r="B2424" s="10" t="e">
        <v>#N/A</v>
      </c>
      <c r="G2424"/>
      <c r="J2424" s="9" t="str">
        <f>AgencyPickList!A2424</f>
        <v>R0092</v>
      </c>
      <c r="K2424" s="9" t="str">
        <f>AgencyPickList!B2424</f>
        <v>BAC O'Connor</v>
      </c>
      <c r="L2424" s="9" t="str">
        <f>AgencyPickList!C2424</f>
        <v>F03B</v>
      </c>
      <c r="M2424" s="9" t="str">
        <f>AgencyPickList!D2424</f>
        <v>Staffordshire</v>
      </c>
      <c r="N2424" s="9" t="str">
        <f>AgencyPickList!E2424</f>
        <v>R</v>
      </c>
      <c r="O2424" s="9" t="str">
        <f t="shared" si="37"/>
        <v>R0092 : BAC O'Connor</v>
      </c>
    </row>
    <row r="2425" spans="2:15" x14ac:dyDescent="0.35">
      <c r="B2425" s="10" t="e">
        <v>#N/A</v>
      </c>
      <c r="G2425"/>
      <c r="J2425" s="9" t="str">
        <f>AgencyPickList!A2425</f>
        <v>R0468</v>
      </c>
      <c r="K2425" s="9" t="str">
        <f>AgencyPickList!B2425</f>
        <v>Recovery Wolverhampton (Adult)</v>
      </c>
      <c r="L2425" s="9" t="str">
        <f>AgencyPickList!C2425</f>
        <v>F03B</v>
      </c>
      <c r="M2425" s="9" t="str">
        <f>AgencyPickList!D2425</f>
        <v>Staffordshire</v>
      </c>
      <c r="N2425" s="9" t="str">
        <f>AgencyPickList!E2425</f>
        <v>R</v>
      </c>
      <c r="O2425" s="9" t="str">
        <f t="shared" si="37"/>
        <v>R0468 : Recovery Wolverhampton (Adult)</v>
      </c>
    </row>
    <row r="2426" spans="2:15" x14ac:dyDescent="0.35">
      <c r="B2426" s="10" t="e">
        <v>#N/A</v>
      </c>
      <c r="G2426"/>
      <c r="J2426" s="9" t="str">
        <f>AgencyPickList!A2426</f>
        <v>R0473</v>
      </c>
      <c r="K2426" s="9" t="str">
        <f>AgencyPickList!B2426</f>
        <v>IRiS</v>
      </c>
      <c r="L2426" s="9" t="str">
        <f>AgencyPickList!C2426</f>
        <v>F03B</v>
      </c>
      <c r="M2426" s="9" t="str">
        <f>AgencyPickList!D2426</f>
        <v>Staffordshire</v>
      </c>
      <c r="N2426" s="9" t="str">
        <f>AgencyPickList!E2426</f>
        <v>R</v>
      </c>
      <c r="O2426" s="9" t="str">
        <f t="shared" si="37"/>
        <v>R0473 : IRiS</v>
      </c>
    </row>
    <row r="2427" spans="2:15" x14ac:dyDescent="0.35">
      <c r="B2427" s="10" t="e">
        <v>#N/A</v>
      </c>
      <c r="G2427"/>
      <c r="J2427" s="9" t="str">
        <f>AgencyPickList!A2427</f>
        <v>R0479</v>
      </c>
      <c r="K2427" s="9" t="str">
        <f>AgencyPickList!B2427</f>
        <v>Staffordshire Inpatients</v>
      </c>
      <c r="L2427" s="9" t="str">
        <f>AgencyPickList!C2427</f>
        <v>F03B</v>
      </c>
      <c r="M2427" s="9" t="str">
        <f>AgencyPickList!D2427</f>
        <v>Staffordshire</v>
      </c>
      <c r="N2427" s="9" t="str">
        <f>AgencyPickList!E2427</f>
        <v>R</v>
      </c>
      <c r="O2427" s="9" t="str">
        <f t="shared" si="37"/>
        <v>R0479 : Staffordshire Inpatients</v>
      </c>
    </row>
    <row r="2428" spans="2:15" x14ac:dyDescent="0.35">
      <c r="B2428" s="10" t="e">
        <v>#N/A</v>
      </c>
      <c r="G2428"/>
      <c r="J2428" s="9" t="str">
        <f>AgencyPickList!A2428</f>
        <v>R0487</v>
      </c>
      <c r="K2428" s="9" t="str">
        <f>AgencyPickList!B2428</f>
        <v>CGL Birmingham ROR - Park House</v>
      </c>
      <c r="L2428" s="9" t="str">
        <f>AgencyPickList!C2428</f>
        <v>F03B</v>
      </c>
      <c r="M2428" s="9" t="str">
        <f>AgencyPickList!D2428</f>
        <v>Staffordshire</v>
      </c>
      <c r="N2428" s="9" t="str">
        <f>AgencyPickList!E2428</f>
        <v>R</v>
      </c>
      <c r="O2428" s="9" t="str">
        <f t="shared" si="37"/>
        <v>R0487 : CGL Birmingham ROR - Park House</v>
      </c>
    </row>
    <row r="2429" spans="2:15" x14ac:dyDescent="0.35">
      <c r="B2429" s="10" t="e">
        <v>#N/A</v>
      </c>
      <c r="G2429"/>
      <c r="J2429" s="9" t="str">
        <f>AgencyPickList!A2429</f>
        <v>R0488</v>
      </c>
      <c r="K2429" s="9" t="str">
        <f>AgencyPickList!B2429</f>
        <v>Worcestershire Recovery Partnership (Adult)</v>
      </c>
      <c r="L2429" s="9" t="str">
        <f>AgencyPickList!C2429</f>
        <v>F03B</v>
      </c>
      <c r="M2429" s="9" t="str">
        <f>AgencyPickList!D2429</f>
        <v>Staffordshire</v>
      </c>
      <c r="N2429" s="9" t="str">
        <f>AgencyPickList!E2429</f>
        <v>R</v>
      </c>
      <c r="O2429" s="9" t="str">
        <f t="shared" si="37"/>
        <v>R0488 : Worcestershire Recovery Partnership (Adult)</v>
      </c>
    </row>
    <row r="2430" spans="2:15" x14ac:dyDescent="0.35">
      <c r="B2430" s="10" t="e">
        <v>#N/A</v>
      </c>
      <c r="G2430"/>
      <c r="J2430" s="9" t="str">
        <f>AgencyPickList!A2430</f>
        <v>R0491</v>
      </c>
      <c r="K2430" s="9" t="str">
        <f>AgencyPickList!B2430</f>
        <v>CGL Walsall the Beacon Adult</v>
      </c>
      <c r="L2430" s="9" t="str">
        <f>AgencyPickList!C2430</f>
        <v>F03B</v>
      </c>
      <c r="M2430" s="9" t="str">
        <f>AgencyPickList!D2430</f>
        <v>Staffordshire</v>
      </c>
      <c r="N2430" s="9" t="str">
        <f>AgencyPickList!E2430</f>
        <v>R</v>
      </c>
      <c r="O2430" s="9" t="str">
        <f t="shared" si="37"/>
        <v>R0491 : CGL Walsall the Beacon Adult</v>
      </c>
    </row>
    <row r="2431" spans="2:15" x14ac:dyDescent="0.35">
      <c r="B2431" s="10" t="e">
        <v>#N/A</v>
      </c>
      <c r="G2431"/>
      <c r="J2431" s="9" t="str">
        <f>AgencyPickList!A2431</f>
        <v>R0507</v>
      </c>
      <c r="K2431" s="9" t="str">
        <f>AgencyPickList!B2431</f>
        <v>Inclusion Telford Adult Service (Telford STARS)</v>
      </c>
      <c r="L2431" s="9" t="str">
        <f>AgencyPickList!C2431</f>
        <v>F03B</v>
      </c>
      <c r="M2431" s="9" t="str">
        <f>AgencyPickList!D2431</f>
        <v>Staffordshire</v>
      </c>
      <c r="N2431" s="9" t="str">
        <f>AgencyPickList!E2431</f>
        <v>R</v>
      </c>
      <c r="O2431" s="9" t="str">
        <f t="shared" si="37"/>
        <v>R0507 : Inclusion Telford Adult Service (Telford STARS)</v>
      </c>
    </row>
    <row r="2432" spans="2:15" x14ac:dyDescent="0.35">
      <c r="B2432" s="10" t="e">
        <v>#N/A</v>
      </c>
      <c r="G2432"/>
      <c r="J2432" s="9" t="str">
        <f>AgencyPickList!A2432</f>
        <v>R0512</v>
      </c>
      <c r="K2432" s="9" t="str">
        <f>AgencyPickList!B2432</f>
        <v>Humankind Staffordshire</v>
      </c>
      <c r="L2432" s="9" t="str">
        <f>AgencyPickList!C2432</f>
        <v>F03B</v>
      </c>
      <c r="M2432" s="9" t="str">
        <f>AgencyPickList!D2432</f>
        <v>Staffordshire</v>
      </c>
      <c r="N2432" s="9" t="str">
        <f>AgencyPickList!E2432</f>
        <v>R</v>
      </c>
      <c r="O2432" s="9" t="str">
        <f t="shared" si="37"/>
        <v>R0512 : Humankind Staffordshire</v>
      </c>
    </row>
    <row r="2433" spans="2:15" x14ac:dyDescent="0.35">
      <c r="B2433" s="10" t="e">
        <v>#N/A</v>
      </c>
      <c r="G2433"/>
      <c r="J2433" s="9" t="str">
        <f>AgencyPickList!A2433</f>
        <v>R0513</v>
      </c>
      <c r="K2433" s="9" t="str">
        <f>AgencyPickList!B2433</f>
        <v>Humankind Staffordshire YP</v>
      </c>
      <c r="L2433" s="9" t="str">
        <f>AgencyPickList!C2433</f>
        <v>F03B</v>
      </c>
      <c r="M2433" s="9" t="str">
        <f>AgencyPickList!D2433</f>
        <v>Staffordshire</v>
      </c>
      <c r="N2433" s="9" t="str">
        <f>AgencyPickList!E2433</f>
        <v>R</v>
      </c>
      <c r="O2433" s="9" t="str">
        <f t="shared" si="37"/>
        <v>R0513 : Humankind Staffordshire YP</v>
      </c>
    </row>
    <row r="2434" spans="2:15" x14ac:dyDescent="0.35">
      <c r="B2434" s="10" t="e">
        <v>#N/A</v>
      </c>
      <c r="G2434"/>
      <c r="J2434" s="9" t="str">
        <f>AgencyPickList!A2434</f>
        <v>R0516</v>
      </c>
      <c r="K2434" s="9" t="str">
        <f>AgencyPickList!B2434</f>
        <v>With You at Stoke-on-Trent Adult</v>
      </c>
      <c r="L2434" s="9" t="str">
        <f>AgencyPickList!C2434</f>
        <v>F03B</v>
      </c>
      <c r="M2434" s="9" t="str">
        <f>AgencyPickList!D2434</f>
        <v>Staffordshire</v>
      </c>
      <c r="N2434" s="9" t="str">
        <f>AgencyPickList!E2434</f>
        <v>R</v>
      </c>
      <c r="O2434" s="9" t="str">
        <f t="shared" si="37"/>
        <v>R0516 : With You at Stoke-on-Trent Adult</v>
      </c>
    </row>
    <row r="2435" spans="2:15" x14ac:dyDescent="0.35">
      <c r="B2435" s="10" t="e">
        <v>#N/A</v>
      </c>
      <c r="G2435"/>
      <c r="J2435" s="9" t="str">
        <f>AgencyPickList!A2435</f>
        <v>R0518</v>
      </c>
      <c r="K2435" s="9" t="str">
        <f>AgencyPickList!B2435</f>
        <v>MPFT Adult - Staffordshire</v>
      </c>
      <c r="L2435" s="9" t="str">
        <f>AgencyPickList!C2435</f>
        <v>F03B</v>
      </c>
      <c r="M2435" s="9" t="str">
        <f>AgencyPickList!D2435</f>
        <v>Staffordshire</v>
      </c>
      <c r="N2435" s="9" t="str">
        <f>AgencyPickList!E2435</f>
        <v>R</v>
      </c>
      <c r="O2435" s="9" t="str">
        <f t="shared" ref="O2435:O2498" si="38">IF(AND(J2435&lt;&gt;"",J2435&lt;&gt;0),J2435&amp;" : "&amp;K2435,"")</f>
        <v>R0518 : MPFT Adult - Staffordshire</v>
      </c>
    </row>
    <row r="2436" spans="2:15" x14ac:dyDescent="0.35">
      <c r="B2436" s="10" t="e">
        <v>#N/A</v>
      </c>
      <c r="G2436"/>
      <c r="J2436" s="9" t="str">
        <f>AgencyPickList!A2436</f>
        <v>SD303</v>
      </c>
      <c r="K2436" s="9" t="str">
        <f>AgencyPickList!B2436</f>
        <v>BOSENCE FARM COMMUNITY LTD</v>
      </c>
      <c r="L2436" s="9" t="str">
        <f>AgencyPickList!C2436</f>
        <v>F03B</v>
      </c>
      <c r="M2436" s="9" t="str">
        <f>AgencyPickList!D2436</f>
        <v>Staffordshire</v>
      </c>
      <c r="N2436" s="9" t="str">
        <f>AgencyPickList!E2436</f>
        <v>S</v>
      </c>
      <c r="O2436" s="9" t="str">
        <f t="shared" si="38"/>
        <v>SD303 : BOSENCE FARM COMMUNITY LTD</v>
      </c>
    </row>
    <row r="2437" spans="2:15" x14ac:dyDescent="0.35">
      <c r="B2437" s="10" t="e">
        <v>#N/A</v>
      </c>
      <c r="G2437"/>
      <c r="J2437" s="9" t="str">
        <f>AgencyPickList!A2437</f>
        <v>SJ302</v>
      </c>
      <c r="K2437" s="9" t="str">
        <f>AgencyPickList!B2437</f>
        <v>BROADWAY LODGE</v>
      </c>
      <c r="L2437" s="9" t="str">
        <f>AgencyPickList!C2437</f>
        <v>F03B</v>
      </c>
      <c r="M2437" s="9" t="str">
        <f>AgencyPickList!D2437</f>
        <v>Staffordshire</v>
      </c>
      <c r="N2437" s="9" t="str">
        <f>AgencyPickList!E2437</f>
        <v>S</v>
      </c>
      <c r="O2437" s="9" t="str">
        <f t="shared" si="38"/>
        <v>SJ302 : BROADWAY LODGE</v>
      </c>
    </row>
    <row r="2438" spans="2:15" x14ac:dyDescent="0.35">
      <c r="B2438" s="10" t="e">
        <v>#N/A</v>
      </c>
      <c r="G2438"/>
      <c r="J2438" s="9" t="str">
        <f>AgencyPickList!A2438</f>
        <v>SL205</v>
      </c>
      <c r="K2438" s="9" t="str">
        <f>AgencyPickList!B2438</f>
        <v>PostScript360</v>
      </c>
      <c r="L2438" s="9" t="str">
        <f>AgencyPickList!C2438</f>
        <v>F03B</v>
      </c>
      <c r="M2438" s="9" t="str">
        <f>AgencyPickList!D2438</f>
        <v>Staffordshire</v>
      </c>
      <c r="N2438" s="9" t="str">
        <f>AgencyPickList!E2438</f>
        <v>S</v>
      </c>
      <c r="O2438" s="9" t="str">
        <f t="shared" si="38"/>
        <v>SL205 : PostScript360</v>
      </c>
    </row>
    <row r="2439" spans="2:15" x14ac:dyDescent="0.35">
      <c r="B2439" s="10" t="e">
        <v>#N/A</v>
      </c>
      <c r="G2439"/>
      <c r="J2439" s="9" t="str">
        <f>AgencyPickList!A2439</f>
        <v>T0005</v>
      </c>
      <c r="K2439" s="9" t="str">
        <f>AgencyPickList!B2439</f>
        <v>Derbyshire Recovery Partnership</v>
      </c>
      <c r="L2439" s="9" t="str">
        <f>AgencyPickList!C2439</f>
        <v>F03B</v>
      </c>
      <c r="M2439" s="9" t="str">
        <f>AgencyPickList!D2439</f>
        <v>Staffordshire</v>
      </c>
      <c r="N2439" s="9" t="str">
        <f>AgencyPickList!E2439</f>
        <v>T</v>
      </c>
      <c r="O2439" s="9" t="str">
        <f t="shared" si="38"/>
        <v>T0005 : Derbyshire Recovery Partnership</v>
      </c>
    </row>
    <row r="2440" spans="2:15" x14ac:dyDescent="0.35">
      <c r="B2440" s="10" t="e">
        <v>#N/A</v>
      </c>
      <c r="G2440"/>
      <c r="J2440" s="9" t="str">
        <f>AgencyPickList!A2440</f>
        <v>T1175</v>
      </c>
      <c r="K2440" s="9" t="str">
        <f>AgencyPickList!B2440</f>
        <v>Derby City Prescribing Service</v>
      </c>
      <c r="L2440" s="9" t="str">
        <f>AgencyPickList!C2440</f>
        <v>F03B</v>
      </c>
      <c r="M2440" s="9" t="str">
        <f>AgencyPickList!D2440</f>
        <v>Staffordshire</v>
      </c>
      <c r="N2440" s="9" t="str">
        <f>AgencyPickList!E2440</f>
        <v>T</v>
      </c>
      <c r="O2440" s="9" t="str">
        <f t="shared" si="38"/>
        <v>T1175 : Derby City Prescribing Service</v>
      </c>
    </row>
    <row r="2441" spans="2:15" x14ac:dyDescent="0.35">
      <c r="B2441" s="10" t="e">
        <v>#N/A</v>
      </c>
      <c r="G2441"/>
      <c r="J2441" s="9" t="str">
        <f>AgencyPickList!A2441</f>
        <v>T1209</v>
      </c>
      <c r="K2441" s="9" t="str">
        <f>AgencyPickList!B2441</f>
        <v>Turning Point Leicester and Leicestershire</v>
      </c>
      <c r="L2441" s="9" t="str">
        <f>AgencyPickList!C2441</f>
        <v>F03B</v>
      </c>
      <c r="M2441" s="9" t="str">
        <f>AgencyPickList!D2441</f>
        <v>Staffordshire</v>
      </c>
      <c r="N2441" s="9" t="str">
        <f>AgencyPickList!E2441</f>
        <v>T</v>
      </c>
      <c r="O2441" s="9" t="str">
        <f t="shared" si="38"/>
        <v>T1209 : Turning Point Leicester and Leicestershire</v>
      </c>
    </row>
    <row r="2442" spans="2:15" x14ac:dyDescent="0.35">
      <c r="B2442" s="10" t="e">
        <v>#N/A</v>
      </c>
      <c r="G2442"/>
      <c r="J2442" s="9" t="str">
        <f>AgencyPickList!A2442</f>
        <v>T1214</v>
      </c>
      <c r="K2442" s="9" t="str">
        <f>AgencyPickList!B2442</f>
        <v>The Level</v>
      </c>
      <c r="L2442" s="9" t="str">
        <f>AgencyPickList!C2442</f>
        <v>F03B</v>
      </c>
      <c r="M2442" s="9" t="str">
        <f>AgencyPickList!D2442</f>
        <v>Staffordshire</v>
      </c>
      <c r="N2442" s="9" t="str">
        <f>AgencyPickList!E2442</f>
        <v>T</v>
      </c>
      <c r="O2442" s="9" t="str">
        <f t="shared" si="38"/>
        <v>T1214 : The Level</v>
      </c>
    </row>
    <row r="2443" spans="2:15" x14ac:dyDescent="0.35">
      <c r="B2443" s="10" t="e">
        <v>#N/A</v>
      </c>
      <c r="G2443"/>
      <c r="J2443" s="9" t="str">
        <f>AgencyPickList!A2443</f>
        <v>T1219</v>
      </c>
      <c r="K2443" s="9" t="str">
        <f>AgencyPickList!B2443</f>
        <v>Turning Point Leicester Adult</v>
      </c>
      <c r="L2443" s="9" t="str">
        <f>AgencyPickList!C2443</f>
        <v>F03B</v>
      </c>
      <c r="M2443" s="9" t="str">
        <f>AgencyPickList!D2443</f>
        <v>Staffordshire</v>
      </c>
      <c r="N2443" s="9" t="str">
        <f>AgencyPickList!E2443</f>
        <v>T</v>
      </c>
      <c r="O2443" s="9" t="str">
        <f t="shared" si="38"/>
        <v>T1219 : Turning Point Leicester Adult</v>
      </c>
    </row>
    <row r="2444" spans="2:15" x14ac:dyDescent="0.35">
      <c r="B2444" s="10" t="e">
        <v>#N/A</v>
      </c>
      <c r="G2444"/>
      <c r="J2444" s="9" t="str">
        <f>AgencyPickList!A2444</f>
        <v>T1221</v>
      </c>
      <c r="K2444" s="9" t="str">
        <f>AgencyPickList!B2444</f>
        <v>Turning Point Leicestershire and Rutland Adult</v>
      </c>
      <c r="L2444" s="9" t="str">
        <f>AgencyPickList!C2444</f>
        <v>F03B</v>
      </c>
      <c r="M2444" s="9" t="str">
        <f>AgencyPickList!D2444</f>
        <v>Staffordshire</v>
      </c>
      <c r="N2444" s="9" t="str">
        <f>AgencyPickList!E2444</f>
        <v>T</v>
      </c>
      <c r="O2444" s="9" t="str">
        <f t="shared" si="38"/>
        <v>T1221 : Turning Point Leicestershire and Rutland Adult</v>
      </c>
    </row>
    <row r="2445" spans="2:15" x14ac:dyDescent="0.35">
      <c r="B2445" s="10" t="e">
        <v>#N/A</v>
      </c>
      <c r="G2445"/>
      <c r="J2445" s="9" t="str">
        <f>AgencyPickList!A2445</f>
        <v>U0489</v>
      </c>
      <c r="K2445" s="9" t="str">
        <f>AgencyPickList!B2445</f>
        <v>Forward Leeds Adult (Humankind)</v>
      </c>
      <c r="L2445" s="9" t="str">
        <f>AgencyPickList!C2445</f>
        <v>F03B</v>
      </c>
      <c r="M2445" s="9" t="str">
        <f>AgencyPickList!D2445</f>
        <v>Staffordshire</v>
      </c>
      <c r="N2445" s="9" t="str">
        <f>AgencyPickList!E2445</f>
        <v>U</v>
      </c>
      <c r="O2445" s="9" t="str">
        <f t="shared" si="38"/>
        <v>U0489 : Forward Leeds Adult (Humankind)</v>
      </c>
    </row>
    <row r="2446" spans="2:15" x14ac:dyDescent="0.35">
      <c r="B2446" s="10" t="e">
        <v>#N/A</v>
      </c>
      <c r="G2446"/>
      <c r="J2446" s="9" t="str">
        <f>AgencyPickList!A2446</f>
        <v>U0635</v>
      </c>
      <c r="K2446" s="9" t="str">
        <f>AgencyPickList!B2446</f>
        <v>Barnsley Substance Misuse Service (Humankind)</v>
      </c>
      <c r="L2446" s="9" t="str">
        <f>AgencyPickList!C2446</f>
        <v>F03B</v>
      </c>
      <c r="M2446" s="9" t="str">
        <f>AgencyPickList!D2446</f>
        <v>Staffordshire</v>
      </c>
      <c r="N2446" s="9" t="str">
        <f>AgencyPickList!E2446</f>
        <v>U</v>
      </c>
      <c r="O2446" s="9" t="str">
        <f t="shared" si="38"/>
        <v>U0635 : Barnsley Substance Misuse Service (Humankind)</v>
      </c>
    </row>
    <row r="2447" spans="2:15" x14ac:dyDescent="0.35">
      <c r="B2447" s="10" t="e">
        <v>#N/A</v>
      </c>
      <c r="G2447"/>
      <c r="J2447" s="9" t="str">
        <f>AgencyPickList!A2447</f>
        <v>U0657</v>
      </c>
      <c r="K2447" s="9" t="str">
        <f>AgencyPickList!B2447</f>
        <v>Likewise Sheffield (Humankind)</v>
      </c>
      <c r="L2447" s="9" t="str">
        <f>AgencyPickList!C2447</f>
        <v>F03B</v>
      </c>
      <c r="M2447" s="9" t="str">
        <f>AgencyPickList!D2447</f>
        <v>Staffordshire</v>
      </c>
      <c r="N2447" s="9" t="str">
        <f>AgencyPickList!E2447</f>
        <v>U</v>
      </c>
      <c r="O2447" s="9" t="str">
        <f t="shared" si="38"/>
        <v>U0657 : Likewise Sheffield (Humankind)</v>
      </c>
    </row>
    <row r="2448" spans="2:15" x14ac:dyDescent="0.35">
      <c r="B2448" s="10" t="e">
        <v>#N/A</v>
      </c>
      <c r="G2448"/>
      <c r="J2448" s="9" t="str">
        <f>AgencyPickList!A2448</f>
        <v>W0053</v>
      </c>
      <c r="K2448" s="9" t="str">
        <f>AgencyPickList!B2448</f>
        <v>ACORN</v>
      </c>
      <c r="L2448" s="9" t="str">
        <f>AgencyPickList!C2448</f>
        <v>F03B</v>
      </c>
      <c r="M2448" s="9" t="str">
        <f>AgencyPickList!D2448</f>
        <v>Staffordshire</v>
      </c>
      <c r="N2448" s="9" t="str">
        <f>AgencyPickList!E2448</f>
        <v>W</v>
      </c>
      <c r="O2448" s="9" t="str">
        <f t="shared" si="38"/>
        <v>W0053 : ACORN</v>
      </c>
    </row>
    <row r="2449" spans="2:15" x14ac:dyDescent="0.35">
      <c r="B2449" s="10" t="e">
        <v>#N/A</v>
      </c>
      <c r="G2449"/>
      <c r="J2449" s="9" t="str">
        <f>AgencyPickList!A2449</f>
        <v>M0243</v>
      </c>
      <c r="K2449" s="9" t="str">
        <f>AgencyPickList!B2449</f>
        <v>GMMH The Chapman-Barker Unit</v>
      </c>
      <c r="L2449" s="9" t="str">
        <f>AgencyPickList!C2449</f>
        <v>B21B</v>
      </c>
      <c r="M2449" s="9" t="str">
        <f>AgencyPickList!D2449</f>
        <v>Stockport</v>
      </c>
      <c r="N2449" s="9" t="str">
        <f>AgencyPickList!E2449</f>
        <v>W</v>
      </c>
      <c r="O2449" s="9" t="str">
        <f t="shared" si="38"/>
        <v>M0243 : GMMH The Chapman-Barker Unit</v>
      </c>
    </row>
    <row r="2450" spans="2:15" x14ac:dyDescent="0.35">
      <c r="B2450" s="10" t="e">
        <v>#N/A</v>
      </c>
      <c r="G2450"/>
      <c r="J2450" s="9" t="str">
        <f>AgencyPickList!A2450</f>
        <v>M0258</v>
      </c>
      <c r="K2450" s="9" t="str">
        <f>AgencyPickList!B2450</f>
        <v>MOSAIC Transition Service</v>
      </c>
      <c r="L2450" s="9" t="str">
        <f>AgencyPickList!C2450</f>
        <v>B21B</v>
      </c>
      <c r="M2450" s="9" t="str">
        <f>AgencyPickList!D2450</f>
        <v>Stockport</v>
      </c>
      <c r="N2450" s="9" t="str">
        <f>AgencyPickList!E2450</f>
        <v>W</v>
      </c>
      <c r="O2450" s="9" t="str">
        <f t="shared" si="38"/>
        <v>M0258 : MOSAIC Transition Service</v>
      </c>
    </row>
    <row r="2451" spans="2:15" x14ac:dyDescent="0.35">
      <c r="B2451" s="10" t="e">
        <v>#N/A</v>
      </c>
      <c r="G2451"/>
      <c r="J2451" s="9" t="str">
        <f>AgencyPickList!A2451</f>
        <v>M0288</v>
      </c>
      <c r="K2451" s="9" t="str">
        <f>AgencyPickList!B2451</f>
        <v>CGL Manchester RISE</v>
      </c>
      <c r="L2451" s="9" t="str">
        <f>AgencyPickList!C2451</f>
        <v>B21B</v>
      </c>
      <c r="M2451" s="9" t="str">
        <f>AgencyPickList!D2451</f>
        <v>Stockport</v>
      </c>
      <c r="N2451" s="9" t="str">
        <f>AgencyPickList!E2451</f>
        <v>W</v>
      </c>
      <c r="O2451" s="9" t="str">
        <f t="shared" si="38"/>
        <v>M0288 : CGL Manchester RISE</v>
      </c>
    </row>
    <row r="2452" spans="2:15" x14ac:dyDescent="0.35">
      <c r="B2452" s="10" t="e">
        <v>#N/A</v>
      </c>
      <c r="G2452"/>
      <c r="J2452" s="9" t="str">
        <f>AgencyPickList!A2452</f>
        <v>M0300</v>
      </c>
      <c r="K2452" s="9" t="str">
        <f>AgencyPickList!B2452</f>
        <v>GMMH Chapman Barker Unit - RADAR Ward</v>
      </c>
      <c r="L2452" s="9" t="str">
        <f>AgencyPickList!C2452</f>
        <v>B21B</v>
      </c>
      <c r="M2452" s="9" t="str">
        <f>AgencyPickList!D2452</f>
        <v>Stockport</v>
      </c>
      <c r="N2452" s="9" t="str">
        <f>AgencyPickList!E2452</f>
        <v>W</v>
      </c>
      <c r="O2452" s="9" t="str">
        <f t="shared" si="38"/>
        <v>M0300 : GMMH Chapman Barker Unit - RADAR Ward</v>
      </c>
    </row>
    <row r="2453" spans="2:15" x14ac:dyDescent="0.35">
      <c r="B2453" s="10" t="e">
        <v>#N/A</v>
      </c>
      <c r="G2453"/>
      <c r="J2453" s="9" t="str">
        <f>AgencyPickList!A2453</f>
        <v>M0309</v>
      </c>
      <c r="K2453" s="9" t="str">
        <f>AgencyPickList!B2453</f>
        <v>Cyngor Alcohol Information Service (CAIS)</v>
      </c>
      <c r="L2453" s="9" t="str">
        <f>AgencyPickList!C2453</f>
        <v>B21B</v>
      </c>
      <c r="M2453" s="9" t="str">
        <f>AgencyPickList!D2453</f>
        <v>Stockport</v>
      </c>
      <c r="N2453" s="9" t="str">
        <f>AgencyPickList!E2453</f>
        <v>W</v>
      </c>
      <c r="O2453" s="9" t="str">
        <f t="shared" si="38"/>
        <v>M0309 : Cyngor Alcohol Information Service (CAIS)</v>
      </c>
    </row>
    <row r="2454" spans="2:15" x14ac:dyDescent="0.35">
      <c r="B2454" s="10" t="e">
        <v>#N/A</v>
      </c>
      <c r="G2454"/>
      <c r="J2454" s="9" t="str">
        <f>AgencyPickList!A2454</f>
        <v>M0339</v>
      </c>
      <c r="K2454" s="9" t="str">
        <f>AgencyPickList!B2454</f>
        <v>CGL Stockport (Adults)</v>
      </c>
      <c r="L2454" s="9" t="str">
        <f>AgencyPickList!C2454</f>
        <v>B21B</v>
      </c>
      <c r="M2454" s="9" t="str">
        <f>AgencyPickList!D2454</f>
        <v>Stockport</v>
      </c>
      <c r="N2454" s="9" t="str">
        <f>AgencyPickList!E2454</f>
        <v>W</v>
      </c>
      <c r="O2454" s="9" t="str">
        <f t="shared" si="38"/>
        <v>M0339 : CGL Stockport (Adults)</v>
      </c>
    </row>
    <row r="2455" spans="2:15" x14ac:dyDescent="0.35">
      <c r="B2455" s="10" t="e">
        <v>#N/A</v>
      </c>
      <c r="G2455"/>
      <c r="J2455" s="9" t="str">
        <f>AgencyPickList!A2455</f>
        <v>M0341</v>
      </c>
      <c r="K2455" s="9" t="str">
        <f>AgencyPickList!B2455</f>
        <v>The Pavilion</v>
      </c>
      <c r="L2455" s="9" t="str">
        <f>AgencyPickList!C2455</f>
        <v>B21B</v>
      </c>
      <c r="M2455" s="9" t="str">
        <f>AgencyPickList!D2455</f>
        <v>Stockport</v>
      </c>
      <c r="N2455" s="9" t="str">
        <f>AgencyPickList!E2455</f>
        <v>W</v>
      </c>
      <c r="O2455" s="9" t="str">
        <f t="shared" si="38"/>
        <v>M0341 : The Pavilion</v>
      </c>
    </row>
    <row r="2456" spans="2:15" x14ac:dyDescent="0.35">
      <c r="B2456" s="10" t="e">
        <v>#N/A</v>
      </c>
      <c r="G2456"/>
      <c r="J2456" s="9" t="str">
        <f>AgencyPickList!A2456</f>
        <v>M0357</v>
      </c>
      <c r="K2456" s="9" t="str">
        <f>AgencyPickList!B2456</f>
        <v>Parkland Place Lancashire</v>
      </c>
      <c r="L2456" s="9" t="str">
        <f>AgencyPickList!C2456</f>
        <v>B21B</v>
      </c>
      <c r="M2456" s="9" t="str">
        <f>AgencyPickList!D2456</f>
        <v>Stockport</v>
      </c>
      <c r="N2456" s="9" t="str">
        <f>AgencyPickList!E2456</f>
        <v>W</v>
      </c>
      <c r="O2456" s="9" t="str">
        <f t="shared" si="38"/>
        <v>M0357 : Parkland Place Lancashire</v>
      </c>
    </row>
    <row r="2457" spans="2:15" x14ac:dyDescent="0.35">
      <c r="B2457" s="10" t="e">
        <v>#N/A</v>
      </c>
      <c r="G2457"/>
      <c r="J2457" s="9" t="str">
        <f>AgencyPickList!A2457</f>
        <v>P0523</v>
      </c>
      <c r="K2457" s="9" t="str">
        <f>AgencyPickList!B2457</f>
        <v>ANA</v>
      </c>
      <c r="L2457" s="9" t="str">
        <f>AgencyPickList!C2457</f>
        <v>B21B</v>
      </c>
      <c r="M2457" s="9" t="str">
        <f>AgencyPickList!D2457</f>
        <v>Stockport</v>
      </c>
      <c r="N2457" s="9" t="str">
        <f>AgencyPickList!E2457</f>
        <v>P</v>
      </c>
      <c r="O2457" s="9" t="str">
        <f t="shared" si="38"/>
        <v>P0523 : ANA</v>
      </c>
    </row>
    <row r="2458" spans="2:15" x14ac:dyDescent="0.35">
      <c r="B2458" s="10" t="e">
        <v>#N/A</v>
      </c>
      <c r="G2458"/>
      <c r="J2458" s="9" t="str">
        <f>AgencyPickList!A2458</f>
        <v>R0092</v>
      </c>
      <c r="K2458" s="9" t="str">
        <f>AgencyPickList!B2458</f>
        <v>BAC O'Connor</v>
      </c>
      <c r="L2458" s="9" t="str">
        <f>AgencyPickList!C2458</f>
        <v>B21B</v>
      </c>
      <c r="M2458" s="9" t="str">
        <f>AgencyPickList!D2458</f>
        <v>Stockport</v>
      </c>
      <c r="N2458" s="9" t="str">
        <f>AgencyPickList!E2458</f>
        <v>R</v>
      </c>
      <c r="O2458" s="9" t="str">
        <f t="shared" si="38"/>
        <v>R0092 : BAC O'Connor</v>
      </c>
    </row>
    <row r="2459" spans="2:15" x14ac:dyDescent="0.35">
      <c r="B2459" s="10" t="e">
        <v>#N/A</v>
      </c>
      <c r="G2459"/>
      <c r="J2459" s="9" t="str">
        <f>AgencyPickList!A2459</f>
        <v>SG309</v>
      </c>
      <c r="K2459" s="9" t="str">
        <f>AgencyPickList!B2459</f>
        <v>THE NELSON TRUST</v>
      </c>
      <c r="L2459" s="9" t="str">
        <f>AgencyPickList!C2459</f>
        <v>B21B</v>
      </c>
      <c r="M2459" s="9" t="str">
        <f>AgencyPickList!D2459</f>
        <v>Stockport</v>
      </c>
      <c r="N2459" s="9" t="str">
        <f>AgencyPickList!E2459</f>
        <v>S</v>
      </c>
      <c r="O2459" s="9" t="str">
        <f t="shared" si="38"/>
        <v>SG309 : THE NELSON TRUST</v>
      </c>
    </row>
    <row r="2460" spans="2:15" x14ac:dyDescent="0.35">
      <c r="B2460" s="10" t="e">
        <v>#N/A</v>
      </c>
      <c r="G2460"/>
      <c r="J2460" s="9" t="str">
        <f>AgencyPickList!A2460</f>
        <v>SL205</v>
      </c>
      <c r="K2460" s="9" t="str">
        <f>AgencyPickList!B2460</f>
        <v>PostScript360</v>
      </c>
      <c r="L2460" s="9" t="str">
        <f>AgencyPickList!C2460</f>
        <v>B21B</v>
      </c>
      <c r="M2460" s="9" t="str">
        <f>AgencyPickList!D2460</f>
        <v>Stockport</v>
      </c>
      <c r="N2460" s="9" t="str">
        <f>AgencyPickList!E2460</f>
        <v>S</v>
      </c>
      <c r="O2460" s="9" t="str">
        <f t="shared" si="38"/>
        <v>SL205 : PostScript360</v>
      </c>
    </row>
    <row r="2461" spans="2:15" x14ac:dyDescent="0.35">
      <c r="B2461" s="10" t="e">
        <v>#N/A</v>
      </c>
      <c r="G2461"/>
      <c r="J2461" s="9" t="str">
        <f>AgencyPickList!A2461</f>
        <v>U0657</v>
      </c>
      <c r="K2461" s="9" t="str">
        <f>AgencyPickList!B2461</f>
        <v>Likewise Sheffield (Humankind)</v>
      </c>
      <c r="L2461" s="9" t="str">
        <f>AgencyPickList!C2461</f>
        <v>B21B</v>
      </c>
      <c r="M2461" s="9" t="str">
        <f>AgencyPickList!D2461</f>
        <v>Stockport</v>
      </c>
      <c r="N2461" s="9" t="str">
        <f>AgencyPickList!E2461</f>
        <v>U</v>
      </c>
      <c r="O2461" s="9" t="str">
        <f t="shared" si="38"/>
        <v>U0657 : Likewise Sheffield (Humankind)</v>
      </c>
    </row>
    <row r="2462" spans="2:15" x14ac:dyDescent="0.35">
      <c r="B2462" s="10" t="e">
        <v>#N/A</v>
      </c>
      <c r="G2462"/>
      <c r="J2462" s="9" t="str">
        <f>AgencyPickList!A2462</f>
        <v>W0017</v>
      </c>
      <c r="K2462" s="9" t="str">
        <f>AgencyPickList!B2462</f>
        <v>PENC Stockport CDT</v>
      </c>
      <c r="L2462" s="9" t="str">
        <f>AgencyPickList!C2462</f>
        <v>B21B</v>
      </c>
      <c r="M2462" s="9" t="str">
        <f>AgencyPickList!D2462</f>
        <v>Stockport</v>
      </c>
      <c r="N2462" s="9" t="str">
        <f>AgencyPickList!E2462</f>
        <v>W</v>
      </c>
      <c r="O2462" s="9" t="str">
        <f t="shared" si="38"/>
        <v>W0017 : PENC Stockport CDT</v>
      </c>
    </row>
    <row r="2463" spans="2:15" x14ac:dyDescent="0.35">
      <c r="B2463" s="10" t="e">
        <v>#N/A</v>
      </c>
      <c r="G2463"/>
      <c r="J2463" s="9" t="str">
        <f>AgencyPickList!A2463</f>
        <v>W0053</v>
      </c>
      <c r="K2463" s="9" t="str">
        <f>AgencyPickList!B2463</f>
        <v>ACORN</v>
      </c>
      <c r="L2463" s="9" t="str">
        <f>AgencyPickList!C2463</f>
        <v>B21B</v>
      </c>
      <c r="M2463" s="9" t="str">
        <f>AgencyPickList!D2463</f>
        <v>Stockport</v>
      </c>
      <c r="N2463" s="9" t="str">
        <f>AgencyPickList!E2463</f>
        <v>W</v>
      </c>
      <c r="O2463" s="9" t="str">
        <f t="shared" si="38"/>
        <v>W0053 : ACORN</v>
      </c>
    </row>
    <row r="2464" spans="2:15" x14ac:dyDescent="0.35">
      <c r="B2464" s="10" t="e">
        <v>#N/A</v>
      </c>
      <c r="G2464"/>
      <c r="J2464" s="9" t="str">
        <f>AgencyPickList!A2464</f>
        <v>W0444</v>
      </c>
      <c r="K2464" s="9" t="str">
        <f>AgencyPickList!B2464</f>
        <v>Turning Point Smithfield Detox</v>
      </c>
      <c r="L2464" s="9" t="str">
        <f>AgencyPickList!C2464</f>
        <v>B21B</v>
      </c>
      <c r="M2464" s="9" t="str">
        <f>AgencyPickList!D2464</f>
        <v>Stockport</v>
      </c>
      <c r="N2464" s="9" t="str">
        <f>AgencyPickList!E2464</f>
        <v>W</v>
      </c>
      <c r="O2464" s="9" t="str">
        <f t="shared" si="38"/>
        <v>W0444 : Turning Point Smithfield Detox</v>
      </c>
    </row>
    <row r="2465" spans="2:15" x14ac:dyDescent="0.35">
      <c r="B2465" s="10" t="e">
        <v>#N/A</v>
      </c>
      <c r="G2465"/>
      <c r="J2465" s="9" t="str">
        <f>AgencyPickList!A2465</f>
        <v>M0022</v>
      </c>
      <c r="K2465" s="9" t="str">
        <f>AgencyPickList!B2465</f>
        <v>Kaleidoscope Birchwood</v>
      </c>
      <c r="L2465" s="9" t="str">
        <f>AgencyPickList!C2465</f>
        <v>A06B</v>
      </c>
      <c r="M2465" s="9" t="str">
        <f>AgencyPickList!D2465</f>
        <v>Stockton-On-Tees</v>
      </c>
      <c r="N2465" s="9" t="str">
        <f>AgencyPickList!E2465</f>
        <v>W</v>
      </c>
      <c r="O2465" s="9" t="str">
        <f t="shared" si="38"/>
        <v>M0022 : Kaleidoscope Birchwood</v>
      </c>
    </row>
    <row r="2466" spans="2:15" x14ac:dyDescent="0.35">
      <c r="B2466" s="10" t="e">
        <v>#N/A</v>
      </c>
      <c r="G2466"/>
      <c r="J2466" s="9" t="str">
        <f>AgencyPickList!A2466</f>
        <v>M0037</v>
      </c>
      <c r="K2466" s="9" t="str">
        <f>AgencyPickList!B2466</f>
        <v>Phoenix Futures Wirral Adult Services</v>
      </c>
      <c r="L2466" s="9" t="str">
        <f>AgencyPickList!C2466</f>
        <v>A06B</v>
      </c>
      <c r="M2466" s="9" t="str">
        <f>AgencyPickList!D2466</f>
        <v>Stockton-On-Tees</v>
      </c>
      <c r="N2466" s="9" t="str">
        <f>AgencyPickList!E2466</f>
        <v>W</v>
      </c>
      <c r="O2466" s="9" t="str">
        <f t="shared" si="38"/>
        <v>M0037 : Phoenix Futures Wirral Adult Services</v>
      </c>
    </row>
    <row r="2467" spans="2:15" x14ac:dyDescent="0.35">
      <c r="B2467" s="10" t="e">
        <v>#N/A</v>
      </c>
      <c r="G2467"/>
      <c r="J2467" s="9" t="str">
        <f>AgencyPickList!A2467</f>
        <v>M0189</v>
      </c>
      <c r="K2467" s="9" t="str">
        <f>AgencyPickList!B2467</f>
        <v>OASIS Recovery Communities Runcorn</v>
      </c>
      <c r="L2467" s="9" t="str">
        <f>AgencyPickList!C2467</f>
        <v>A06B</v>
      </c>
      <c r="M2467" s="9" t="str">
        <f>AgencyPickList!D2467</f>
        <v>Stockton-On-Tees</v>
      </c>
      <c r="N2467" s="9" t="str">
        <f>AgencyPickList!E2467</f>
        <v>W</v>
      </c>
      <c r="O2467" s="9" t="str">
        <f t="shared" si="38"/>
        <v>M0189 : OASIS Recovery Communities Runcorn</v>
      </c>
    </row>
    <row r="2468" spans="2:15" x14ac:dyDescent="0.35">
      <c r="B2468" s="10" t="e">
        <v>#N/A</v>
      </c>
      <c r="G2468"/>
      <c r="J2468" s="9" t="str">
        <f>AgencyPickList!A2468</f>
        <v>M0357</v>
      </c>
      <c r="K2468" s="9" t="str">
        <f>AgencyPickList!B2468</f>
        <v>Parkland Place Lancashire</v>
      </c>
      <c r="L2468" s="9" t="str">
        <f>AgencyPickList!C2468</f>
        <v>A06B</v>
      </c>
      <c r="M2468" s="9" t="str">
        <f>AgencyPickList!D2468</f>
        <v>Stockton-On-Tees</v>
      </c>
      <c r="N2468" s="9" t="str">
        <f>AgencyPickList!E2468</f>
        <v>W</v>
      </c>
      <c r="O2468" s="9" t="str">
        <f t="shared" si="38"/>
        <v>M0357 : Parkland Place Lancashire</v>
      </c>
    </row>
    <row r="2469" spans="2:15" x14ac:dyDescent="0.35">
      <c r="B2469" s="10" t="e">
        <v>#N/A</v>
      </c>
      <c r="G2469"/>
      <c r="J2469" s="9" t="str">
        <f>AgencyPickList!A2469</f>
        <v>N0932</v>
      </c>
      <c r="K2469" s="9" t="str">
        <f>AgencyPickList!B2469</f>
        <v>CGL Stockton Recovery Service</v>
      </c>
      <c r="L2469" s="9" t="str">
        <f>AgencyPickList!C2469</f>
        <v>A06B</v>
      </c>
      <c r="M2469" s="9" t="str">
        <f>AgencyPickList!D2469</f>
        <v>Stockton-On-Tees</v>
      </c>
      <c r="N2469" s="9" t="str">
        <f>AgencyPickList!E2469</f>
        <v>N</v>
      </c>
      <c r="O2469" s="9" t="str">
        <f t="shared" si="38"/>
        <v>N0932 : CGL Stockton Recovery Service</v>
      </c>
    </row>
    <row r="2470" spans="2:15" x14ac:dyDescent="0.35">
      <c r="B2470" s="10" t="e">
        <v>#N/A</v>
      </c>
      <c r="G2470"/>
      <c r="J2470" s="9" t="str">
        <f>AgencyPickList!A2470</f>
        <v>N0977</v>
      </c>
      <c r="K2470" s="9" t="str">
        <f>AgencyPickList!B2470</f>
        <v>Northumberland Recovery Partnership</v>
      </c>
      <c r="L2470" s="9" t="str">
        <f>AgencyPickList!C2470</f>
        <v>A06B</v>
      </c>
      <c r="M2470" s="9" t="str">
        <f>AgencyPickList!D2470</f>
        <v>Stockton-On-Tees</v>
      </c>
      <c r="N2470" s="9" t="str">
        <f>AgencyPickList!E2470</f>
        <v>N</v>
      </c>
      <c r="O2470" s="9" t="str">
        <f t="shared" si="38"/>
        <v>N0977 : Northumberland Recovery Partnership</v>
      </c>
    </row>
    <row r="2471" spans="2:15" x14ac:dyDescent="0.35">
      <c r="B2471" s="10" t="e">
        <v>#N/A</v>
      </c>
      <c r="G2471"/>
      <c r="J2471" s="9" t="str">
        <f>AgencyPickList!A2471</f>
        <v>N1010</v>
      </c>
      <c r="K2471" s="9" t="str">
        <f>AgencyPickList!B2471</f>
        <v>County Durham Drug and Alcohol Adult Recovery Service</v>
      </c>
      <c r="L2471" s="9" t="str">
        <f>AgencyPickList!C2471</f>
        <v>A06B</v>
      </c>
      <c r="M2471" s="9" t="str">
        <f>AgencyPickList!D2471</f>
        <v>Stockton-On-Tees</v>
      </c>
      <c r="N2471" s="9" t="str">
        <f>AgencyPickList!E2471</f>
        <v>N</v>
      </c>
      <c r="O2471" s="9" t="str">
        <f t="shared" si="38"/>
        <v>N1010 : County Durham Drug and Alcohol Adult Recovery Service</v>
      </c>
    </row>
    <row r="2472" spans="2:15" x14ac:dyDescent="0.35">
      <c r="B2472" s="10" t="e">
        <v>#N/A</v>
      </c>
      <c r="G2472"/>
      <c r="J2472" s="9" t="str">
        <f>AgencyPickList!A2472</f>
        <v>N1016</v>
      </c>
      <c r="K2472" s="9" t="str">
        <f>AgencyPickList!B2472</f>
        <v>Newcastle Treatment and Recovery - Adult</v>
      </c>
      <c r="L2472" s="9" t="str">
        <f>AgencyPickList!C2472</f>
        <v>A06B</v>
      </c>
      <c r="M2472" s="9" t="str">
        <f>AgencyPickList!D2472</f>
        <v>Stockton-On-Tees</v>
      </c>
      <c r="N2472" s="9" t="str">
        <f>AgencyPickList!E2472</f>
        <v>N</v>
      </c>
      <c r="O2472" s="9" t="str">
        <f t="shared" si="38"/>
        <v>N1016 : Newcastle Treatment and Recovery - Adult</v>
      </c>
    </row>
    <row r="2473" spans="2:15" x14ac:dyDescent="0.35">
      <c r="B2473" s="10" t="e">
        <v>#N/A</v>
      </c>
      <c r="G2473"/>
      <c r="J2473" s="9" t="str">
        <f>AgencyPickList!A2473</f>
        <v>N1023</v>
      </c>
      <c r="K2473" s="9" t="str">
        <f>AgencyPickList!B2473</f>
        <v>We Are With You - Darlington Adult - STRIDE</v>
      </c>
      <c r="L2473" s="9" t="str">
        <f>AgencyPickList!C2473</f>
        <v>A06B</v>
      </c>
      <c r="M2473" s="9" t="str">
        <f>AgencyPickList!D2473</f>
        <v>Stockton-On-Tees</v>
      </c>
      <c r="N2473" s="9" t="str">
        <f>AgencyPickList!E2473</f>
        <v>N</v>
      </c>
      <c r="O2473" s="9" t="str">
        <f t="shared" si="38"/>
        <v>N1023 : We Are With You - Darlington Adult - STRIDE</v>
      </c>
    </row>
    <row r="2474" spans="2:15" x14ac:dyDescent="0.35">
      <c r="B2474" s="10" t="e">
        <v>#N/A</v>
      </c>
      <c r="G2474"/>
      <c r="J2474" s="9" t="str">
        <f>AgencyPickList!A2474</f>
        <v>N1024</v>
      </c>
      <c r="K2474" s="9" t="str">
        <f>AgencyPickList!B2474</f>
        <v>Hartlepool Adult Substance Misuse Service</v>
      </c>
      <c r="L2474" s="9" t="str">
        <f>AgencyPickList!C2474</f>
        <v>A06B</v>
      </c>
      <c r="M2474" s="9" t="str">
        <f>AgencyPickList!D2474</f>
        <v>Stockton-On-Tees</v>
      </c>
      <c r="N2474" s="9" t="str">
        <f>AgencyPickList!E2474</f>
        <v>N</v>
      </c>
      <c r="O2474" s="9" t="str">
        <f t="shared" si="38"/>
        <v>N1024 : Hartlepool Adult Substance Misuse Service</v>
      </c>
    </row>
    <row r="2475" spans="2:15" x14ac:dyDescent="0.35">
      <c r="B2475" s="10" t="e">
        <v>#N/A</v>
      </c>
      <c r="G2475"/>
      <c r="J2475" s="9" t="str">
        <f>AgencyPickList!A2475</f>
        <v>N1032</v>
      </c>
      <c r="K2475" s="9" t="str">
        <f>AgencyPickList!B2475</f>
        <v>START Hartlepool Adult</v>
      </c>
      <c r="L2475" s="9" t="str">
        <f>AgencyPickList!C2475</f>
        <v>A06B</v>
      </c>
      <c r="M2475" s="9" t="str">
        <f>AgencyPickList!D2475</f>
        <v>Stockton-On-Tees</v>
      </c>
      <c r="N2475" s="9" t="str">
        <f>AgencyPickList!E2475</f>
        <v>N</v>
      </c>
      <c r="O2475" s="9" t="str">
        <f t="shared" si="38"/>
        <v>N1032 : START Hartlepool Adult</v>
      </c>
    </row>
    <row r="2476" spans="2:15" x14ac:dyDescent="0.35">
      <c r="B2476" s="10" t="e">
        <v>#N/A</v>
      </c>
      <c r="G2476"/>
      <c r="J2476" s="9" t="str">
        <f>AgencyPickList!A2476</f>
        <v>P0034</v>
      </c>
      <c r="K2476" s="9" t="str">
        <f>AgencyPickList!B2476</f>
        <v>Yeldall Manor</v>
      </c>
      <c r="L2476" s="9" t="str">
        <f>AgencyPickList!C2476</f>
        <v>A06B</v>
      </c>
      <c r="M2476" s="9" t="str">
        <f>AgencyPickList!D2476</f>
        <v>Stockton-On-Tees</v>
      </c>
      <c r="N2476" s="9" t="str">
        <f>AgencyPickList!E2476</f>
        <v>P</v>
      </c>
      <c r="O2476" s="9" t="str">
        <f t="shared" si="38"/>
        <v>P0034 : Yeldall Manor</v>
      </c>
    </row>
    <row r="2477" spans="2:15" x14ac:dyDescent="0.35">
      <c r="B2477" s="10" t="e">
        <v>#N/A</v>
      </c>
      <c r="G2477"/>
      <c r="J2477" s="9" t="str">
        <f>AgencyPickList!A2477</f>
        <v>R0479</v>
      </c>
      <c r="K2477" s="9" t="str">
        <f>AgencyPickList!B2477</f>
        <v>Staffordshire Inpatients</v>
      </c>
      <c r="L2477" s="9" t="str">
        <f>AgencyPickList!C2477</f>
        <v>A06B</v>
      </c>
      <c r="M2477" s="9" t="str">
        <f>AgencyPickList!D2477</f>
        <v>Stockton-On-Tees</v>
      </c>
      <c r="N2477" s="9" t="str">
        <f>AgencyPickList!E2477</f>
        <v>R</v>
      </c>
      <c r="O2477" s="9" t="str">
        <f t="shared" si="38"/>
        <v>R0479 : Staffordshire Inpatients</v>
      </c>
    </row>
    <row r="2478" spans="2:15" x14ac:dyDescent="0.35">
      <c r="B2478" s="10" t="e">
        <v>#N/A</v>
      </c>
      <c r="G2478"/>
      <c r="J2478" s="9" t="str">
        <f>AgencyPickList!A2478</f>
        <v>SG309</v>
      </c>
      <c r="K2478" s="9" t="str">
        <f>AgencyPickList!B2478</f>
        <v>THE NELSON TRUST</v>
      </c>
      <c r="L2478" s="9" t="str">
        <f>AgencyPickList!C2478</f>
        <v>A06B</v>
      </c>
      <c r="M2478" s="9" t="str">
        <f>AgencyPickList!D2478</f>
        <v>Stockton-On-Tees</v>
      </c>
      <c r="N2478" s="9" t="str">
        <f>AgencyPickList!E2478</f>
        <v>S</v>
      </c>
      <c r="O2478" s="9" t="str">
        <f t="shared" si="38"/>
        <v>SG309 : THE NELSON TRUST</v>
      </c>
    </row>
    <row r="2479" spans="2:15" x14ac:dyDescent="0.35">
      <c r="B2479" s="10" t="e">
        <v>#N/A</v>
      </c>
      <c r="G2479"/>
      <c r="J2479" s="9" t="str">
        <f>AgencyPickList!A2479</f>
        <v>SK317</v>
      </c>
      <c r="K2479" s="9" t="str">
        <f>AgencyPickList!B2479</f>
        <v>Somewhere House</v>
      </c>
      <c r="L2479" s="9" t="str">
        <f>AgencyPickList!C2479</f>
        <v>A06B</v>
      </c>
      <c r="M2479" s="9" t="str">
        <f>AgencyPickList!D2479</f>
        <v>Stockton-On-Tees</v>
      </c>
      <c r="N2479" s="9" t="str">
        <f>AgencyPickList!E2479</f>
        <v>S</v>
      </c>
      <c r="O2479" s="9" t="str">
        <f t="shared" si="38"/>
        <v>SK317 : Somewhere House</v>
      </c>
    </row>
    <row r="2480" spans="2:15" x14ac:dyDescent="0.35">
      <c r="B2480" s="10" t="e">
        <v>#N/A</v>
      </c>
      <c r="G2480"/>
      <c r="J2480" s="9" t="str">
        <f>AgencyPickList!A2480</f>
        <v>U0430</v>
      </c>
      <c r="K2480" s="9" t="str">
        <f>AgencyPickList!B2480</f>
        <v>Oasis Recovery Communities Bradford</v>
      </c>
      <c r="L2480" s="9" t="str">
        <f>AgencyPickList!C2480</f>
        <v>A06B</v>
      </c>
      <c r="M2480" s="9" t="str">
        <f>AgencyPickList!D2480</f>
        <v>Stockton-On-Tees</v>
      </c>
      <c r="N2480" s="9" t="str">
        <f>AgencyPickList!E2480</f>
        <v>U</v>
      </c>
      <c r="O2480" s="9" t="str">
        <f t="shared" si="38"/>
        <v>U0430 : Oasis Recovery Communities Bradford</v>
      </c>
    </row>
    <row r="2481" spans="2:15" x14ac:dyDescent="0.35">
      <c r="B2481" s="10" t="e">
        <v>#N/A</v>
      </c>
      <c r="G2481"/>
      <c r="J2481" s="9" t="str">
        <f>AgencyPickList!A2481</f>
        <v>U0484</v>
      </c>
      <c r="K2481" s="9" t="str">
        <f>AgencyPickList!B2481</f>
        <v>North Yorkshire Horizons Drug and Alcohol Service (Humankind)</v>
      </c>
      <c r="L2481" s="9" t="str">
        <f>AgencyPickList!C2481</f>
        <v>A06B</v>
      </c>
      <c r="M2481" s="9" t="str">
        <f>AgencyPickList!D2481</f>
        <v>Stockton-On-Tees</v>
      </c>
      <c r="N2481" s="9" t="str">
        <f>AgencyPickList!E2481</f>
        <v>U</v>
      </c>
      <c r="O2481" s="9" t="str">
        <f t="shared" si="38"/>
        <v>U0484 : North Yorkshire Horizons Drug and Alcohol Service (Humankind)</v>
      </c>
    </row>
    <row r="2482" spans="2:15" x14ac:dyDescent="0.35">
      <c r="B2482" s="10" t="e">
        <v>#N/A</v>
      </c>
      <c r="G2482"/>
      <c r="J2482" s="9" t="str">
        <f>AgencyPickList!A2482</f>
        <v>U0489</v>
      </c>
      <c r="K2482" s="9" t="str">
        <f>AgencyPickList!B2482</f>
        <v>Forward Leeds Adult (Humankind)</v>
      </c>
      <c r="L2482" s="9" t="str">
        <f>AgencyPickList!C2482</f>
        <v>A06B</v>
      </c>
      <c r="M2482" s="9" t="str">
        <f>AgencyPickList!D2482</f>
        <v>Stockton-On-Tees</v>
      </c>
      <c r="N2482" s="9" t="str">
        <f>AgencyPickList!E2482</f>
        <v>U</v>
      </c>
      <c r="O2482" s="9" t="str">
        <f t="shared" si="38"/>
        <v>U0489 : Forward Leeds Adult (Humankind)</v>
      </c>
    </row>
    <row r="2483" spans="2:15" x14ac:dyDescent="0.35">
      <c r="B2483" s="10" t="e">
        <v>#N/A</v>
      </c>
      <c r="G2483"/>
      <c r="J2483" s="9" t="str">
        <f>AgencyPickList!A2483</f>
        <v>U0509</v>
      </c>
      <c r="K2483" s="9" t="str">
        <f>AgencyPickList!B2483</f>
        <v>Doncaster Drugs Service - CDT</v>
      </c>
      <c r="L2483" s="9" t="str">
        <f>AgencyPickList!C2483</f>
        <v>A06B</v>
      </c>
      <c r="M2483" s="9" t="str">
        <f>AgencyPickList!D2483</f>
        <v>Stockton-On-Tees</v>
      </c>
      <c r="N2483" s="9" t="str">
        <f>AgencyPickList!E2483</f>
        <v>U</v>
      </c>
      <c r="O2483" s="9" t="str">
        <f t="shared" si="38"/>
        <v>U0509 : Doncaster Drugs Service - CDT</v>
      </c>
    </row>
    <row r="2484" spans="2:15" x14ac:dyDescent="0.35">
      <c r="B2484" s="10" t="e">
        <v>#N/A</v>
      </c>
      <c r="G2484"/>
      <c r="J2484" s="9" t="str">
        <f>AgencyPickList!A2484</f>
        <v>U0577</v>
      </c>
      <c r="K2484" s="9" t="str">
        <f>AgencyPickList!B2484</f>
        <v>Doncaster Criminal Justice Service</v>
      </c>
      <c r="L2484" s="9" t="str">
        <f>AgencyPickList!C2484</f>
        <v>A06B</v>
      </c>
      <c r="M2484" s="9" t="str">
        <f>AgencyPickList!D2484</f>
        <v>Stockton-On-Tees</v>
      </c>
      <c r="N2484" s="9" t="str">
        <f>AgencyPickList!E2484</f>
        <v>U</v>
      </c>
      <c r="O2484" s="9" t="str">
        <f t="shared" si="38"/>
        <v>U0577 : Doncaster Criminal Justice Service</v>
      </c>
    </row>
    <row r="2485" spans="2:15" x14ac:dyDescent="0.35">
      <c r="B2485" s="10" t="e">
        <v>#N/A</v>
      </c>
      <c r="G2485"/>
      <c r="J2485" s="9" t="str">
        <f>AgencyPickList!A2485</f>
        <v>L1256</v>
      </c>
      <c r="K2485" s="9" t="str">
        <f>AgencyPickList!B2485</f>
        <v>Croydon Adult Recovery Network</v>
      </c>
      <c r="L2485" s="9" t="str">
        <f>AgencyPickList!C2485</f>
        <v>F04B</v>
      </c>
      <c r="M2485" s="9" t="str">
        <f>AgencyPickList!D2485</f>
        <v>Stoke-on-Trent</v>
      </c>
      <c r="N2485" s="9" t="str">
        <f>AgencyPickList!E2485</f>
        <v>L</v>
      </c>
      <c r="O2485" s="9" t="str">
        <f t="shared" si="38"/>
        <v>L1256 : Croydon Adult Recovery Network</v>
      </c>
    </row>
    <row r="2486" spans="2:15" x14ac:dyDescent="0.35">
      <c r="B2486" s="10" t="e">
        <v>#N/A</v>
      </c>
      <c r="G2486"/>
      <c r="J2486" s="9" t="str">
        <f>AgencyPickList!A2486</f>
        <v>M0309</v>
      </c>
      <c r="K2486" s="9" t="str">
        <f>AgencyPickList!B2486</f>
        <v>Cyngor Alcohol Information Service (CAIS)</v>
      </c>
      <c r="L2486" s="9" t="str">
        <f>AgencyPickList!C2486</f>
        <v>F04B</v>
      </c>
      <c r="M2486" s="9" t="str">
        <f>AgencyPickList!D2486</f>
        <v>Stoke-on-Trent</v>
      </c>
      <c r="N2486" s="9" t="str">
        <f>AgencyPickList!E2486</f>
        <v>W</v>
      </c>
      <c r="O2486" s="9" t="str">
        <f t="shared" si="38"/>
        <v>M0309 : Cyngor Alcohol Information Service (CAIS)</v>
      </c>
    </row>
    <row r="2487" spans="2:15" x14ac:dyDescent="0.35">
      <c r="B2487" s="10" t="e">
        <v>#N/A</v>
      </c>
      <c r="G2487"/>
      <c r="J2487" s="9" t="str">
        <f>AgencyPickList!A2487</f>
        <v>M0341</v>
      </c>
      <c r="K2487" s="9" t="str">
        <f>AgencyPickList!B2487</f>
        <v>The Pavilion</v>
      </c>
      <c r="L2487" s="9" t="str">
        <f>AgencyPickList!C2487</f>
        <v>F04B</v>
      </c>
      <c r="M2487" s="9" t="str">
        <f>AgencyPickList!D2487</f>
        <v>Stoke-on-Trent</v>
      </c>
      <c r="N2487" s="9" t="str">
        <f>AgencyPickList!E2487</f>
        <v>W</v>
      </c>
      <c r="O2487" s="9" t="str">
        <f t="shared" si="38"/>
        <v>M0341 : The Pavilion</v>
      </c>
    </row>
    <row r="2488" spans="2:15" x14ac:dyDescent="0.35">
      <c r="B2488" s="10" t="e">
        <v>#N/A</v>
      </c>
      <c r="G2488"/>
      <c r="J2488" s="9" t="str">
        <f>AgencyPickList!A2488</f>
        <v>R0011</v>
      </c>
      <c r="K2488" s="9" t="str">
        <f>AgencyPickList!B2488</f>
        <v>Edward Myers Centre (IP) Stoke</v>
      </c>
      <c r="L2488" s="9" t="str">
        <f>AgencyPickList!C2488</f>
        <v>F04B</v>
      </c>
      <c r="M2488" s="9" t="str">
        <f>AgencyPickList!D2488</f>
        <v>Stoke-on-Trent</v>
      </c>
      <c r="N2488" s="9" t="str">
        <f>AgencyPickList!E2488</f>
        <v>R</v>
      </c>
      <c r="O2488" s="9" t="str">
        <f t="shared" si="38"/>
        <v>R0011 : Edward Myers Centre (IP) Stoke</v>
      </c>
    </row>
    <row r="2489" spans="2:15" x14ac:dyDescent="0.35">
      <c r="B2489" s="10" t="e">
        <v>#N/A</v>
      </c>
      <c r="G2489"/>
      <c r="J2489" s="9" t="str">
        <f>AgencyPickList!A2489</f>
        <v>R0092</v>
      </c>
      <c r="K2489" s="9" t="str">
        <f>AgencyPickList!B2489</f>
        <v>BAC O'Connor</v>
      </c>
      <c r="L2489" s="9" t="str">
        <f>AgencyPickList!C2489</f>
        <v>F04B</v>
      </c>
      <c r="M2489" s="9" t="str">
        <f>AgencyPickList!D2489</f>
        <v>Stoke-on-Trent</v>
      </c>
      <c r="N2489" s="9" t="str">
        <f>AgencyPickList!E2489</f>
        <v>R</v>
      </c>
      <c r="O2489" s="9" t="str">
        <f t="shared" si="38"/>
        <v>R0092 : BAC O'Connor</v>
      </c>
    </row>
    <row r="2490" spans="2:15" x14ac:dyDescent="0.35">
      <c r="B2490" s="10" t="e">
        <v>#N/A</v>
      </c>
      <c r="G2490"/>
      <c r="J2490" s="9" t="str">
        <f>AgencyPickList!A2490</f>
        <v>R0485</v>
      </c>
      <c r="K2490" s="9" t="str">
        <f>AgencyPickList!B2490</f>
        <v>CGL Birmingham ROR - Selly Oak/Northfield</v>
      </c>
      <c r="L2490" s="9" t="str">
        <f>AgencyPickList!C2490</f>
        <v>F04B</v>
      </c>
      <c r="M2490" s="9" t="str">
        <f>AgencyPickList!D2490</f>
        <v>Stoke-on-Trent</v>
      </c>
      <c r="N2490" s="9" t="str">
        <f>AgencyPickList!E2490</f>
        <v>R</v>
      </c>
      <c r="O2490" s="9" t="str">
        <f t="shared" si="38"/>
        <v>R0485 : CGL Birmingham ROR - Selly Oak/Northfield</v>
      </c>
    </row>
    <row r="2491" spans="2:15" x14ac:dyDescent="0.35">
      <c r="B2491" s="10" t="e">
        <v>#N/A</v>
      </c>
      <c r="G2491"/>
      <c r="J2491" s="9" t="str">
        <f>AgencyPickList!A2491</f>
        <v>R0488</v>
      </c>
      <c r="K2491" s="9" t="str">
        <f>AgencyPickList!B2491</f>
        <v>Worcestershire Recovery Partnership (Adult)</v>
      </c>
      <c r="L2491" s="9" t="str">
        <f>AgencyPickList!C2491</f>
        <v>F04B</v>
      </c>
      <c r="M2491" s="9" t="str">
        <f>AgencyPickList!D2491</f>
        <v>Stoke-on-Trent</v>
      </c>
      <c r="N2491" s="9" t="str">
        <f>AgencyPickList!E2491</f>
        <v>R</v>
      </c>
      <c r="O2491" s="9" t="str">
        <f t="shared" si="38"/>
        <v>R0488 : Worcestershire Recovery Partnership (Adult)</v>
      </c>
    </row>
    <row r="2492" spans="2:15" x14ac:dyDescent="0.35">
      <c r="B2492" s="10" t="e">
        <v>#N/A</v>
      </c>
      <c r="G2492"/>
      <c r="J2492" s="9" t="str">
        <f>AgencyPickList!A2492</f>
        <v>R0502</v>
      </c>
      <c r="K2492" s="9" t="str">
        <f>AgencyPickList!B2492</f>
        <v>Stoke-on-Trent Community Drug and Alcohol Service (Adult)</v>
      </c>
      <c r="L2492" s="9" t="str">
        <f>AgencyPickList!C2492</f>
        <v>F04B</v>
      </c>
      <c r="M2492" s="9" t="str">
        <f>AgencyPickList!D2492</f>
        <v>Stoke-on-Trent</v>
      </c>
      <c r="N2492" s="9" t="str">
        <f>AgencyPickList!E2492</f>
        <v>R</v>
      </c>
      <c r="O2492" s="9" t="str">
        <f t="shared" si="38"/>
        <v>R0502 : Stoke-on-Trent Community Drug and Alcohol Service (Adult)</v>
      </c>
    </row>
    <row r="2493" spans="2:15" x14ac:dyDescent="0.35">
      <c r="B2493" s="10" t="e">
        <v>#N/A</v>
      </c>
      <c r="G2493"/>
      <c r="J2493" s="9" t="str">
        <f>AgencyPickList!A2493</f>
        <v>R0512</v>
      </c>
      <c r="K2493" s="9" t="str">
        <f>AgencyPickList!B2493</f>
        <v>Humankind Staffordshire</v>
      </c>
      <c r="L2493" s="9" t="str">
        <f>AgencyPickList!C2493</f>
        <v>F04B</v>
      </c>
      <c r="M2493" s="9" t="str">
        <f>AgencyPickList!D2493</f>
        <v>Stoke-on-Trent</v>
      </c>
      <c r="N2493" s="9" t="str">
        <f>AgencyPickList!E2493</f>
        <v>R</v>
      </c>
      <c r="O2493" s="9" t="str">
        <f t="shared" si="38"/>
        <v>R0512 : Humankind Staffordshire</v>
      </c>
    </row>
    <row r="2494" spans="2:15" x14ac:dyDescent="0.35">
      <c r="B2494" s="10" t="e">
        <v>#N/A</v>
      </c>
      <c r="G2494"/>
      <c r="J2494" s="9" t="str">
        <f>AgencyPickList!A2494</f>
        <v>R0516</v>
      </c>
      <c r="K2494" s="9" t="str">
        <f>AgencyPickList!B2494</f>
        <v>With You at Stoke-on-Trent Adult</v>
      </c>
      <c r="L2494" s="9" t="str">
        <f>AgencyPickList!C2494</f>
        <v>F04B</v>
      </c>
      <c r="M2494" s="9" t="str">
        <f>AgencyPickList!D2494</f>
        <v>Stoke-on-Trent</v>
      </c>
      <c r="N2494" s="9" t="str">
        <f>AgencyPickList!E2494</f>
        <v>R</v>
      </c>
      <c r="O2494" s="9" t="str">
        <f t="shared" si="38"/>
        <v>R0516 : With You at Stoke-on-Trent Adult</v>
      </c>
    </row>
    <row r="2495" spans="2:15" x14ac:dyDescent="0.35">
      <c r="B2495" s="10" t="e">
        <v>#N/A</v>
      </c>
      <c r="G2495"/>
      <c r="J2495" s="9" t="str">
        <f>AgencyPickList!A2495</f>
        <v>R0518</v>
      </c>
      <c r="K2495" s="9" t="str">
        <f>AgencyPickList!B2495</f>
        <v>MPFT Adult - Staffordshire</v>
      </c>
      <c r="L2495" s="9" t="str">
        <f>AgencyPickList!C2495</f>
        <v>F04B</v>
      </c>
      <c r="M2495" s="9" t="str">
        <f>AgencyPickList!D2495</f>
        <v>Stoke-on-Trent</v>
      </c>
      <c r="N2495" s="9" t="str">
        <f>AgencyPickList!E2495</f>
        <v>R</v>
      </c>
      <c r="O2495" s="9" t="str">
        <f t="shared" si="38"/>
        <v>R0518 : MPFT Adult - Staffordshire</v>
      </c>
    </row>
    <row r="2496" spans="2:15" x14ac:dyDescent="0.35">
      <c r="B2496" s="10" t="e">
        <v>#N/A</v>
      </c>
      <c r="G2496"/>
      <c r="J2496" s="9" t="str">
        <f>AgencyPickList!A2496</f>
        <v>SD208</v>
      </c>
      <c r="K2496" s="9" t="str">
        <f>AgencyPickList!B2496</f>
        <v>We Are With You Cornwall Adults</v>
      </c>
      <c r="L2496" s="9" t="str">
        <f>AgencyPickList!C2496</f>
        <v>F04B</v>
      </c>
      <c r="M2496" s="9" t="str">
        <f>AgencyPickList!D2496</f>
        <v>Stoke-on-Trent</v>
      </c>
      <c r="N2496" s="9" t="str">
        <f>AgencyPickList!E2496</f>
        <v>S</v>
      </c>
      <c r="O2496" s="9" t="str">
        <f t="shared" si="38"/>
        <v>SD208 : We Are With You Cornwall Adults</v>
      </c>
    </row>
    <row r="2497" spans="2:15" x14ac:dyDescent="0.35">
      <c r="B2497" s="10" t="e">
        <v>#N/A</v>
      </c>
      <c r="G2497"/>
      <c r="J2497" s="9" t="str">
        <f>AgencyPickList!A2497</f>
        <v>T0005</v>
      </c>
      <c r="K2497" s="9" t="str">
        <f>AgencyPickList!B2497</f>
        <v>Derbyshire Recovery Partnership</v>
      </c>
      <c r="L2497" s="9" t="str">
        <f>AgencyPickList!C2497</f>
        <v>F04B</v>
      </c>
      <c r="M2497" s="9" t="str">
        <f>AgencyPickList!D2497</f>
        <v>Stoke-on-Trent</v>
      </c>
      <c r="N2497" s="9" t="str">
        <f>AgencyPickList!E2497</f>
        <v>T</v>
      </c>
      <c r="O2497" s="9" t="str">
        <f t="shared" si="38"/>
        <v>T0005 : Derbyshire Recovery Partnership</v>
      </c>
    </row>
    <row r="2498" spans="2:15" x14ac:dyDescent="0.35">
      <c r="B2498" s="10" t="e">
        <v>#N/A</v>
      </c>
      <c r="G2498"/>
      <c r="J2498" s="9" t="str">
        <f>AgencyPickList!A2498</f>
        <v>T1175</v>
      </c>
      <c r="K2498" s="9" t="str">
        <f>AgencyPickList!B2498</f>
        <v>Derby City Prescribing Service</v>
      </c>
      <c r="L2498" s="9" t="str">
        <f>AgencyPickList!C2498</f>
        <v>F04B</v>
      </c>
      <c r="M2498" s="9" t="str">
        <f>AgencyPickList!D2498</f>
        <v>Stoke-on-Trent</v>
      </c>
      <c r="N2498" s="9" t="str">
        <f>AgencyPickList!E2498</f>
        <v>T</v>
      </c>
      <c r="O2498" s="9" t="str">
        <f t="shared" si="38"/>
        <v>T1175 : Derby City Prescribing Service</v>
      </c>
    </row>
    <row r="2499" spans="2:15" x14ac:dyDescent="0.35">
      <c r="B2499" s="10" t="e">
        <v>#N/A</v>
      </c>
      <c r="G2499"/>
      <c r="J2499" s="9" t="str">
        <f>AgencyPickList!A2499</f>
        <v>T1219</v>
      </c>
      <c r="K2499" s="9" t="str">
        <f>AgencyPickList!B2499</f>
        <v>Turning Point Leicester Adult</v>
      </c>
      <c r="L2499" s="9" t="str">
        <f>AgencyPickList!C2499</f>
        <v>F04B</v>
      </c>
      <c r="M2499" s="9" t="str">
        <f>AgencyPickList!D2499</f>
        <v>Stoke-on-Trent</v>
      </c>
      <c r="N2499" s="9" t="str">
        <f>AgencyPickList!E2499</f>
        <v>T</v>
      </c>
      <c r="O2499" s="9" t="str">
        <f t="shared" ref="O2499:O2562" si="39">IF(AND(J2499&lt;&gt;"",J2499&lt;&gt;0),J2499&amp;" : "&amp;K2499,"")</f>
        <v>T1219 : Turning Point Leicester Adult</v>
      </c>
    </row>
    <row r="2500" spans="2:15" x14ac:dyDescent="0.35">
      <c r="B2500" s="10" t="e">
        <v>#N/A</v>
      </c>
      <c r="G2500"/>
      <c r="J2500" s="9" t="str">
        <f>AgencyPickList!A2500</f>
        <v>U0321</v>
      </c>
      <c r="K2500" s="9" t="str">
        <f>AgencyPickList!B2500</f>
        <v>Forward Trust The Bridges Hull</v>
      </c>
      <c r="L2500" s="9" t="str">
        <f>AgencyPickList!C2500</f>
        <v>F04B</v>
      </c>
      <c r="M2500" s="9" t="str">
        <f>AgencyPickList!D2500</f>
        <v>Stoke-on-Trent</v>
      </c>
      <c r="N2500" s="9" t="str">
        <f>AgencyPickList!E2500</f>
        <v>U</v>
      </c>
      <c r="O2500" s="9" t="str">
        <f t="shared" si="39"/>
        <v>U0321 : Forward Trust The Bridges Hull</v>
      </c>
    </row>
    <row r="2501" spans="2:15" x14ac:dyDescent="0.35">
      <c r="B2501" s="10" t="e">
        <v>#N/A</v>
      </c>
      <c r="G2501"/>
      <c r="J2501" s="9" t="str">
        <f>AgencyPickList!A2501</f>
        <v>U0430</v>
      </c>
      <c r="K2501" s="9" t="str">
        <f>AgencyPickList!B2501</f>
        <v>Oasis Recovery Communities Bradford</v>
      </c>
      <c r="L2501" s="9" t="str">
        <f>AgencyPickList!C2501</f>
        <v>F04B</v>
      </c>
      <c r="M2501" s="9" t="str">
        <f>AgencyPickList!D2501</f>
        <v>Stoke-on-Trent</v>
      </c>
      <c r="N2501" s="9" t="str">
        <f>AgencyPickList!E2501</f>
        <v>U</v>
      </c>
      <c r="O2501" s="9" t="str">
        <f t="shared" si="39"/>
        <v>U0430 : Oasis Recovery Communities Bradford</v>
      </c>
    </row>
    <row r="2502" spans="2:15" x14ac:dyDescent="0.35">
      <c r="B2502" s="10" t="e">
        <v>#N/A</v>
      </c>
      <c r="G2502"/>
      <c r="J2502" s="9" t="str">
        <f>AgencyPickList!A2502</f>
        <v>L1292</v>
      </c>
      <c r="K2502" s="9" t="str">
        <f>AgencyPickList!B2502</f>
        <v>Addictions Recovery Community Hounslow (ARC Hounslow)</v>
      </c>
      <c r="L2502" s="9" t="str">
        <f>AgencyPickList!C2502</f>
        <v>G10B</v>
      </c>
      <c r="M2502" s="9" t="str">
        <f>AgencyPickList!D2502</f>
        <v>Suffolk</v>
      </c>
      <c r="N2502" s="9" t="str">
        <f>AgencyPickList!E2502</f>
        <v>L</v>
      </c>
      <c r="O2502" s="9" t="str">
        <f t="shared" si="39"/>
        <v>L1292 : Addictions Recovery Community Hounslow (ARC Hounslow)</v>
      </c>
    </row>
    <row r="2503" spans="2:15" x14ac:dyDescent="0.35">
      <c r="B2503" s="10" t="e">
        <v>#N/A</v>
      </c>
      <c r="G2503"/>
      <c r="J2503" s="9" t="str">
        <f>AgencyPickList!A2503</f>
        <v>M0289</v>
      </c>
      <c r="K2503" s="9" t="str">
        <f>AgencyPickList!B2503</f>
        <v>Turning Point Leigh Bank</v>
      </c>
      <c r="L2503" s="9" t="str">
        <f>AgencyPickList!C2503</f>
        <v>G10B</v>
      </c>
      <c r="M2503" s="9" t="str">
        <f>AgencyPickList!D2503</f>
        <v>Suffolk</v>
      </c>
      <c r="N2503" s="9" t="str">
        <f>AgencyPickList!E2503</f>
        <v>W</v>
      </c>
      <c r="O2503" s="9" t="str">
        <f t="shared" si="39"/>
        <v>M0289 : Turning Point Leigh Bank</v>
      </c>
    </row>
    <row r="2504" spans="2:15" x14ac:dyDescent="0.35">
      <c r="B2504" s="10" t="e">
        <v>#N/A</v>
      </c>
      <c r="G2504"/>
      <c r="J2504" s="9" t="str">
        <f>AgencyPickList!A2504</f>
        <v>P0523</v>
      </c>
      <c r="K2504" s="9" t="str">
        <f>AgencyPickList!B2504</f>
        <v>ANA</v>
      </c>
      <c r="L2504" s="9" t="str">
        <f>AgencyPickList!C2504</f>
        <v>G10B</v>
      </c>
      <c r="M2504" s="9" t="str">
        <f>AgencyPickList!D2504</f>
        <v>Suffolk</v>
      </c>
      <c r="N2504" s="9" t="str">
        <f>AgencyPickList!E2504</f>
        <v>P</v>
      </c>
      <c r="O2504" s="9" t="str">
        <f t="shared" si="39"/>
        <v>P0523 : ANA</v>
      </c>
    </row>
    <row r="2505" spans="2:15" x14ac:dyDescent="0.35">
      <c r="B2505" s="10" t="e">
        <v>#N/A</v>
      </c>
      <c r="G2505"/>
      <c r="J2505" s="9" t="str">
        <f>AgencyPickList!A2505</f>
        <v>P1101</v>
      </c>
      <c r="K2505" s="9" t="str">
        <f>AgencyPickList!B2505</f>
        <v>East Kent Community Drug &amp; Alcohol Services</v>
      </c>
      <c r="L2505" s="9" t="str">
        <f>AgencyPickList!C2505</f>
        <v>G10B</v>
      </c>
      <c r="M2505" s="9" t="str">
        <f>AgencyPickList!D2505</f>
        <v>Suffolk</v>
      </c>
      <c r="N2505" s="9" t="str">
        <f>AgencyPickList!E2505</f>
        <v>P</v>
      </c>
      <c r="O2505" s="9" t="str">
        <f t="shared" si="39"/>
        <v>P1101 : East Kent Community Drug &amp; Alcohol Services</v>
      </c>
    </row>
    <row r="2506" spans="2:15" x14ac:dyDescent="0.35">
      <c r="B2506" s="10" t="e">
        <v>#N/A</v>
      </c>
      <c r="G2506"/>
      <c r="J2506" s="9" t="str">
        <f>AgencyPickList!A2506</f>
        <v>P1105</v>
      </c>
      <c r="K2506" s="9" t="str">
        <f>AgencyPickList!B2506</f>
        <v>East Kent Residential Recovery Service</v>
      </c>
      <c r="L2506" s="9" t="str">
        <f>AgencyPickList!C2506</f>
        <v>G10B</v>
      </c>
      <c r="M2506" s="9" t="str">
        <f>AgencyPickList!D2506</f>
        <v>Suffolk</v>
      </c>
      <c r="N2506" s="9" t="str">
        <f>AgencyPickList!E2506</f>
        <v>P</v>
      </c>
      <c r="O2506" s="9" t="str">
        <f t="shared" si="39"/>
        <v>P1105 : East Kent Residential Recovery Service</v>
      </c>
    </row>
    <row r="2507" spans="2:15" x14ac:dyDescent="0.35">
      <c r="B2507" s="10" t="e">
        <v>#N/A</v>
      </c>
      <c r="G2507"/>
      <c r="J2507" s="9" t="str">
        <f>AgencyPickList!A2507</f>
        <v>Q1423</v>
      </c>
      <c r="K2507" s="9" t="str">
        <f>AgencyPickList!B2507</f>
        <v>Open Road Clacton</v>
      </c>
      <c r="L2507" s="9" t="str">
        <f>AgencyPickList!C2507</f>
        <v>G10B</v>
      </c>
      <c r="M2507" s="9" t="str">
        <f>AgencyPickList!D2507</f>
        <v>Suffolk</v>
      </c>
      <c r="N2507" s="9" t="str">
        <f>AgencyPickList!E2507</f>
        <v>Q</v>
      </c>
      <c r="O2507" s="9" t="str">
        <f t="shared" si="39"/>
        <v>Q1423 : Open Road Clacton</v>
      </c>
    </row>
    <row r="2508" spans="2:15" x14ac:dyDescent="0.35">
      <c r="B2508" s="10" t="e">
        <v>#N/A</v>
      </c>
      <c r="G2508"/>
      <c r="J2508" s="9" t="str">
        <f>AgencyPickList!A2508</f>
        <v>Q1424</v>
      </c>
      <c r="K2508" s="9" t="str">
        <f>AgencyPickList!B2508</f>
        <v>Open Road Colchester</v>
      </c>
      <c r="L2508" s="9" t="str">
        <f>AgencyPickList!C2508</f>
        <v>G10B</v>
      </c>
      <c r="M2508" s="9" t="str">
        <f>AgencyPickList!D2508</f>
        <v>Suffolk</v>
      </c>
      <c r="N2508" s="9" t="str">
        <f>AgencyPickList!E2508</f>
        <v>Q</v>
      </c>
      <c r="O2508" s="9" t="str">
        <f t="shared" si="39"/>
        <v>Q1424 : Open Road Colchester</v>
      </c>
    </row>
    <row r="2509" spans="2:15" x14ac:dyDescent="0.35">
      <c r="B2509" s="10" t="e">
        <v>#N/A</v>
      </c>
      <c r="G2509"/>
      <c r="J2509" s="9" t="str">
        <f>AgencyPickList!A2509</f>
        <v>Q1425</v>
      </c>
      <c r="K2509" s="9" t="str">
        <f>AgencyPickList!B2509</f>
        <v>Essex STARS (North East)</v>
      </c>
      <c r="L2509" s="9" t="str">
        <f>AgencyPickList!C2509</f>
        <v>G10B</v>
      </c>
      <c r="M2509" s="9" t="str">
        <f>AgencyPickList!D2509</f>
        <v>Suffolk</v>
      </c>
      <c r="N2509" s="9" t="str">
        <f>AgencyPickList!E2509</f>
        <v>Q</v>
      </c>
      <c r="O2509" s="9" t="str">
        <f t="shared" si="39"/>
        <v>Q1425 : Essex STARS (North East)</v>
      </c>
    </row>
    <row r="2510" spans="2:15" x14ac:dyDescent="0.35">
      <c r="B2510" s="10" t="e">
        <v>#N/A</v>
      </c>
      <c r="G2510"/>
      <c r="J2510" s="9" t="str">
        <f>AgencyPickList!A2510</f>
        <v>Q1426</v>
      </c>
      <c r="K2510" s="9" t="str">
        <f>AgencyPickList!B2510</f>
        <v>Essex STARS (Mid)</v>
      </c>
      <c r="L2510" s="9" t="str">
        <f>AgencyPickList!C2510</f>
        <v>G10B</v>
      </c>
      <c r="M2510" s="9" t="str">
        <f>AgencyPickList!D2510</f>
        <v>Suffolk</v>
      </c>
      <c r="N2510" s="9" t="str">
        <f>AgencyPickList!E2510</f>
        <v>Q</v>
      </c>
      <c r="O2510" s="9" t="str">
        <f t="shared" si="39"/>
        <v>Q1426 : Essex STARS (Mid)</v>
      </c>
    </row>
    <row r="2511" spans="2:15" x14ac:dyDescent="0.35">
      <c r="B2511" s="10" t="e">
        <v>#N/A</v>
      </c>
      <c r="G2511"/>
      <c r="J2511" s="9" t="str">
        <f>AgencyPickList!A2511</f>
        <v>Q1647</v>
      </c>
      <c r="K2511" s="9" t="str">
        <f>AgencyPickList!B2511</f>
        <v>Via - Passmores House</v>
      </c>
      <c r="L2511" s="9" t="str">
        <f>AgencyPickList!C2511</f>
        <v>G10B</v>
      </c>
      <c r="M2511" s="9" t="str">
        <f>AgencyPickList!D2511</f>
        <v>Suffolk</v>
      </c>
      <c r="N2511" s="9" t="str">
        <f>AgencyPickList!E2511</f>
        <v>Q</v>
      </c>
      <c r="O2511" s="9" t="str">
        <f t="shared" si="39"/>
        <v>Q1647 : Via - Passmores House</v>
      </c>
    </row>
    <row r="2512" spans="2:15" x14ac:dyDescent="0.35">
      <c r="B2512" s="10" t="e">
        <v>#N/A</v>
      </c>
      <c r="G2512"/>
      <c r="J2512" s="9" t="str">
        <f>AgencyPickList!A2512</f>
        <v>Q1652</v>
      </c>
      <c r="K2512" s="9" t="str">
        <f>AgencyPickList!B2512</f>
        <v>East Coast Recovery Limited</v>
      </c>
      <c r="L2512" s="9" t="str">
        <f>AgencyPickList!C2512</f>
        <v>G10B</v>
      </c>
      <c r="M2512" s="9" t="str">
        <f>AgencyPickList!D2512</f>
        <v>Suffolk</v>
      </c>
      <c r="N2512" s="9" t="str">
        <f>AgencyPickList!E2512</f>
        <v>Q</v>
      </c>
      <c r="O2512" s="9" t="str">
        <f t="shared" si="39"/>
        <v>Q1652 : East Coast Recovery Limited</v>
      </c>
    </row>
    <row r="2513" spans="2:15" x14ac:dyDescent="0.35">
      <c r="B2513" s="10" t="e">
        <v>#N/A</v>
      </c>
      <c r="G2513"/>
      <c r="J2513" s="9" t="str">
        <f>AgencyPickList!A2513</f>
        <v>Q1659</v>
      </c>
      <c r="K2513" s="9" t="str">
        <f>AgencyPickList!B2513</f>
        <v>Open Road Chelmsford</v>
      </c>
      <c r="L2513" s="9" t="str">
        <f>AgencyPickList!C2513</f>
        <v>G10B</v>
      </c>
      <c r="M2513" s="9" t="str">
        <f>AgencyPickList!D2513</f>
        <v>Suffolk</v>
      </c>
      <c r="N2513" s="9" t="str">
        <f>AgencyPickList!E2513</f>
        <v>Q</v>
      </c>
      <c r="O2513" s="9" t="str">
        <f t="shared" si="39"/>
        <v>Q1659 : Open Road Chelmsford</v>
      </c>
    </row>
    <row r="2514" spans="2:15" x14ac:dyDescent="0.35">
      <c r="B2514" s="10" t="e">
        <v>#N/A</v>
      </c>
      <c r="G2514"/>
      <c r="J2514" s="9" t="str">
        <f>AgencyPickList!A2514</f>
        <v>Q1733</v>
      </c>
      <c r="K2514" s="9" t="str">
        <f>AgencyPickList!B2514</f>
        <v>Suffolk Recovery Service - Bury St Edmunds</v>
      </c>
      <c r="L2514" s="9" t="str">
        <f>AgencyPickList!C2514</f>
        <v>G10B</v>
      </c>
      <c r="M2514" s="9" t="str">
        <f>AgencyPickList!D2514</f>
        <v>Suffolk</v>
      </c>
      <c r="N2514" s="9" t="str">
        <f>AgencyPickList!E2514</f>
        <v>Q</v>
      </c>
      <c r="O2514" s="9" t="str">
        <f t="shared" si="39"/>
        <v>Q1733 : Suffolk Recovery Service - Bury St Edmunds</v>
      </c>
    </row>
    <row r="2515" spans="2:15" x14ac:dyDescent="0.35">
      <c r="B2515" s="10" t="e">
        <v>#N/A</v>
      </c>
      <c r="G2515"/>
      <c r="J2515" s="9" t="str">
        <f>AgencyPickList!A2515</f>
        <v>Q1734</v>
      </c>
      <c r="K2515" s="9" t="str">
        <f>AgencyPickList!B2515</f>
        <v>Suffolk Recovery Service - Ipswich</v>
      </c>
      <c r="L2515" s="9" t="str">
        <f>AgencyPickList!C2515</f>
        <v>G10B</v>
      </c>
      <c r="M2515" s="9" t="str">
        <f>AgencyPickList!D2515</f>
        <v>Suffolk</v>
      </c>
      <c r="N2515" s="9" t="str">
        <f>AgencyPickList!E2515</f>
        <v>Q</v>
      </c>
      <c r="O2515" s="9" t="str">
        <f t="shared" si="39"/>
        <v>Q1734 : Suffolk Recovery Service - Ipswich</v>
      </c>
    </row>
    <row r="2516" spans="2:15" x14ac:dyDescent="0.35">
      <c r="B2516" s="10" t="e">
        <v>#N/A</v>
      </c>
      <c r="G2516"/>
      <c r="J2516" s="9" t="str">
        <f>AgencyPickList!A2516</f>
        <v>Q1735</v>
      </c>
      <c r="K2516" s="9" t="str">
        <f>AgencyPickList!B2516</f>
        <v>Suffolk Recovery Service - Lowestoft</v>
      </c>
      <c r="L2516" s="9" t="str">
        <f>AgencyPickList!C2516</f>
        <v>G10B</v>
      </c>
      <c r="M2516" s="9" t="str">
        <f>AgencyPickList!D2516</f>
        <v>Suffolk</v>
      </c>
      <c r="N2516" s="9" t="str">
        <f>AgencyPickList!E2516</f>
        <v>Q</v>
      </c>
      <c r="O2516" s="9" t="str">
        <f t="shared" si="39"/>
        <v>Q1735 : Suffolk Recovery Service - Lowestoft</v>
      </c>
    </row>
    <row r="2517" spans="2:15" x14ac:dyDescent="0.35">
      <c r="B2517" s="10" t="e">
        <v>#N/A</v>
      </c>
      <c r="G2517"/>
      <c r="J2517" s="9" t="str">
        <f>AgencyPickList!A2517</f>
        <v>Q1736</v>
      </c>
      <c r="K2517" s="9" t="str">
        <f>AgencyPickList!B2517</f>
        <v>Suffolk Recovery Service YP</v>
      </c>
      <c r="L2517" s="9" t="str">
        <f>AgencyPickList!C2517</f>
        <v>G10B</v>
      </c>
      <c r="M2517" s="9" t="str">
        <f>AgencyPickList!D2517</f>
        <v>Suffolk</v>
      </c>
      <c r="N2517" s="9" t="str">
        <f>AgencyPickList!E2517</f>
        <v>Q</v>
      </c>
      <c r="O2517" s="9" t="str">
        <f t="shared" si="39"/>
        <v>Q1736 : Suffolk Recovery Service YP</v>
      </c>
    </row>
    <row r="2518" spans="2:15" x14ac:dyDescent="0.35">
      <c r="B2518" s="10" t="e">
        <v>#N/A</v>
      </c>
      <c r="G2518"/>
      <c r="J2518" s="9" t="str">
        <f>AgencyPickList!A2518</f>
        <v>Q1750</v>
      </c>
      <c r="K2518" s="9" t="str">
        <f>AgencyPickList!B2518</f>
        <v>CGL Norfolk Behaviour Change Service</v>
      </c>
      <c r="L2518" s="9" t="str">
        <f>AgencyPickList!C2518</f>
        <v>G10B</v>
      </c>
      <c r="M2518" s="9" t="str">
        <f>AgencyPickList!D2518</f>
        <v>Suffolk</v>
      </c>
      <c r="N2518" s="9" t="str">
        <f>AgencyPickList!E2518</f>
        <v>Q</v>
      </c>
      <c r="O2518" s="9" t="str">
        <f t="shared" si="39"/>
        <v>Q1750 : CGL Norfolk Behaviour Change Service</v>
      </c>
    </row>
    <row r="2519" spans="2:15" x14ac:dyDescent="0.35">
      <c r="B2519" s="10" t="e">
        <v>#N/A</v>
      </c>
      <c r="G2519"/>
      <c r="J2519" s="9" t="str">
        <f>AgencyPickList!A2519</f>
        <v>SB206</v>
      </c>
      <c r="K2519" s="9" t="str">
        <f>AgencyPickList!B2519</f>
        <v>PROVIDENCE PROJECT</v>
      </c>
      <c r="L2519" s="9" t="str">
        <f>AgencyPickList!C2519</f>
        <v>G10B</v>
      </c>
      <c r="M2519" s="9" t="str">
        <f>AgencyPickList!D2519</f>
        <v>Suffolk</v>
      </c>
      <c r="N2519" s="9" t="str">
        <f>AgencyPickList!E2519</f>
        <v>S</v>
      </c>
      <c r="O2519" s="9" t="str">
        <f t="shared" si="39"/>
        <v>SB206 : PROVIDENCE PROJECT</v>
      </c>
    </row>
    <row r="2520" spans="2:15" x14ac:dyDescent="0.35">
      <c r="B2520" s="10" t="e">
        <v>#N/A</v>
      </c>
      <c r="G2520"/>
      <c r="J2520" s="9" t="str">
        <f>AgencyPickList!A2520</f>
        <v>SG309</v>
      </c>
      <c r="K2520" s="9" t="str">
        <f>AgencyPickList!B2520</f>
        <v>THE NELSON TRUST</v>
      </c>
      <c r="L2520" s="9" t="str">
        <f>AgencyPickList!C2520</f>
        <v>G10B</v>
      </c>
      <c r="M2520" s="9" t="str">
        <f>AgencyPickList!D2520</f>
        <v>Suffolk</v>
      </c>
      <c r="N2520" s="9" t="str">
        <f>AgencyPickList!E2520</f>
        <v>S</v>
      </c>
      <c r="O2520" s="9" t="str">
        <f t="shared" si="39"/>
        <v>SG309 : THE NELSON TRUST</v>
      </c>
    </row>
    <row r="2521" spans="2:15" x14ac:dyDescent="0.35">
      <c r="B2521" s="10" t="e">
        <v>#N/A</v>
      </c>
      <c r="G2521"/>
      <c r="J2521" s="9" t="str">
        <f>AgencyPickList!A2521</f>
        <v>SJ302</v>
      </c>
      <c r="K2521" s="9" t="str">
        <f>AgencyPickList!B2521</f>
        <v>BROADWAY LODGE</v>
      </c>
      <c r="L2521" s="9" t="str">
        <f>AgencyPickList!C2521</f>
        <v>G10B</v>
      </c>
      <c r="M2521" s="9" t="str">
        <f>AgencyPickList!D2521</f>
        <v>Suffolk</v>
      </c>
      <c r="N2521" s="9" t="str">
        <f>AgencyPickList!E2521</f>
        <v>S</v>
      </c>
      <c r="O2521" s="9" t="str">
        <f t="shared" si="39"/>
        <v>SJ302 : BROADWAY LODGE</v>
      </c>
    </row>
    <row r="2522" spans="2:15" x14ac:dyDescent="0.35">
      <c r="B2522" s="10" t="e">
        <v>#N/A</v>
      </c>
      <c r="G2522"/>
      <c r="J2522" s="9" t="str">
        <f>AgencyPickList!A2522</f>
        <v>SJ308</v>
      </c>
      <c r="K2522" s="9" t="str">
        <f>AgencyPickList!B2522</f>
        <v>Sefton Park</v>
      </c>
      <c r="L2522" s="9" t="str">
        <f>AgencyPickList!C2522</f>
        <v>G10B</v>
      </c>
      <c r="M2522" s="9" t="str">
        <f>AgencyPickList!D2522</f>
        <v>Suffolk</v>
      </c>
      <c r="N2522" s="9" t="str">
        <f>AgencyPickList!E2522</f>
        <v>S</v>
      </c>
      <c r="O2522" s="9" t="str">
        <f t="shared" si="39"/>
        <v>SJ308 : Sefton Park</v>
      </c>
    </row>
    <row r="2523" spans="2:15" x14ac:dyDescent="0.35">
      <c r="B2523" s="10" t="e">
        <v>#N/A</v>
      </c>
      <c r="G2523"/>
      <c r="J2523" s="9" t="str">
        <f>AgencyPickList!A2523</f>
        <v>T1221</v>
      </c>
      <c r="K2523" s="9" t="str">
        <f>AgencyPickList!B2523</f>
        <v>Turning Point Leicestershire and Rutland Adult</v>
      </c>
      <c r="L2523" s="9" t="str">
        <f>AgencyPickList!C2523</f>
        <v>G10B</v>
      </c>
      <c r="M2523" s="9" t="str">
        <f>AgencyPickList!D2523</f>
        <v>Suffolk</v>
      </c>
      <c r="N2523" s="9" t="str">
        <f>AgencyPickList!E2523</f>
        <v>T</v>
      </c>
      <c r="O2523" s="9" t="str">
        <f t="shared" si="39"/>
        <v>T1221 : Turning Point Leicestershire and Rutland Adult</v>
      </c>
    </row>
    <row r="2524" spans="2:15" x14ac:dyDescent="0.35">
      <c r="B2524" s="10" t="e">
        <v>#N/A</v>
      </c>
      <c r="G2524"/>
      <c r="J2524" s="9" t="str">
        <f>AgencyPickList!A2524</f>
        <v>U0494</v>
      </c>
      <c r="K2524" s="9" t="str">
        <f>AgencyPickList!B2524</f>
        <v>East Riding Partnership Treatment Service - Adults</v>
      </c>
      <c r="L2524" s="9" t="str">
        <f>AgencyPickList!C2524</f>
        <v>G10B</v>
      </c>
      <c r="M2524" s="9" t="str">
        <f>AgencyPickList!D2524</f>
        <v>Suffolk</v>
      </c>
      <c r="N2524" s="9" t="str">
        <f>AgencyPickList!E2524</f>
        <v>U</v>
      </c>
      <c r="O2524" s="9" t="str">
        <f t="shared" si="39"/>
        <v>U0494 : East Riding Partnership Treatment Service - Adults</v>
      </c>
    </row>
    <row r="2525" spans="2:15" x14ac:dyDescent="0.35">
      <c r="B2525" s="10" t="e">
        <v>#N/A</v>
      </c>
      <c r="G2525"/>
      <c r="J2525" s="9" t="str">
        <f>AgencyPickList!A2525</f>
        <v>W0444</v>
      </c>
      <c r="K2525" s="9" t="str">
        <f>AgencyPickList!B2525</f>
        <v>Turning Point Smithfield Detox</v>
      </c>
      <c r="L2525" s="9" t="str">
        <f>AgencyPickList!C2525</f>
        <v>G10B</v>
      </c>
      <c r="M2525" s="9" t="str">
        <f>AgencyPickList!D2525</f>
        <v>Suffolk</v>
      </c>
      <c r="N2525" s="9" t="str">
        <f>AgencyPickList!E2525</f>
        <v>W</v>
      </c>
      <c r="O2525" s="9" t="str">
        <f t="shared" si="39"/>
        <v>W0444 : Turning Point Smithfield Detox</v>
      </c>
    </row>
    <row r="2526" spans="2:15" x14ac:dyDescent="0.35">
      <c r="B2526" s="10" t="e">
        <v>#N/A</v>
      </c>
      <c r="G2526"/>
      <c r="J2526" s="9" t="str">
        <f>AgencyPickList!A2526</f>
        <v>M0037</v>
      </c>
      <c r="K2526" s="9" t="str">
        <f>AgencyPickList!B2526</f>
        <v>Phoenix Futures Wirral Adult Services</v>
      </c>
      <c r="L2526" s="9" t="str">
        <f>AgencyPickList!C2526</f>
        <v>A12B</v>
      </c>
      <c r="M2526" s="9" t="str">
        <f>AgencyPickList!D2526</f>
        <v>Sunderland</v>
      </c>
      <c r="N2526" s="9" t="str">
        <f>AgencyPickList!E2526</f>
        <v>W</v>
      </c>
      <c r="O2526" s="9" t="str">
        <f t="shared" si="39"/>
        <v>M0037 : Phoenix Futures Wirral Adult Services</v>
      </c>
    </row>
    <row r="2527" spans="2:15" x14ac:dyDescent="0.35">
      <c r="B2527" s="10" t="e">
        <v>#N/A</v>
      </c>
      <c r="G2527"/>
      <c r="J2527" s="9" t="str">
        <f>AgencyPickList!A2527</f>
        <v>N1005</v>
      </c>
      <c r="K2527" s="9" t="str">
        <f>AgencyPickList!B2527</f>
        <v>Sunderland Integrated Substance Misuse Service</v>
      </c>
      <c r="L2527" s="9" t="str">
        <f>AgencyPickList!C2527</f>
        <v>A12B</v>
      </c>
      <c r="M2527" s="9" t="str">
        <f>AgencyPickList!D2527</f>
        <v>Sunderland</v>
      </c>
      <c r="N2527" s="9" t="str">
        <f>AgencyPickList!E2527</f>
        <v>N</v>
      </c>
      <c r="O2527" s="9" t="str">
        <f t="shared" si="39"/>
        <v>N1005 : Sunderland Integrated Substance Misuse Service</v>
      </c>
    </row>
    <row r="2528" spans="2:15" x14ac:dyDescent="0.35">
      <c r="B2528" s="10" t="e">
        <v>#N/A</v>
      </c>
      <c r="G2528"/>
      <c r="J2528" s="9" t="str">
        <f>AgencyPickList!A2528</f>
        <v>N1010</v>
      </c>
      <c r="K2528" s="9" t="str">
        <f>AgencyPickList!B2528</f>
        <v>County Durham Drug and Alcohol Adult Recovery Service</v>
      </c>
      <c r="L2528" s="9" t="str">
        <f>AgencyPickList!C2528</f>
        <v>A12B</v>
      </c>
      <c r="M2528" s="9" t="str">
        <f>AgencyPickList!D2528</f>
        <v>Sunderland</v>
      </c>
      <c r="N2528" s="9" t="str">
        <f>AgencyPickList!E2528</f>
        <v>N</v>
      </c>
      <c r="O2528" s="9" t="str">
        <f t="shared" si="39"/>
        <v>N1010 : County Durham Drug and Alcohol Adult Recovery Service</v>
      </c>
    </row>
    <row r="2529" spans="2:15" x14ac:dyDescent="0.35">
      <c r="B2529" s="10" t="e">
        <v>#N/A</v>
      </c>
      <c r="G2529"/>
      <c r="J2529" s="9" t="str">
        <f>AgencyPickList!A2529</f>
        <v>N1014</v>
      </c>
      <c r="K2529" s="9" t="str">
        <f>AgencyPickList!B2529</f>
        <v>South Tyneside Substance Misuse Service (Humankind)</v>
      </c>
      <c r="L2529" s="9" t="str">
        <f>AgencyPickList!C2529</f>
        <v>A12B</v>
      </c>
      <c r="M2529" s="9" t="str">
        <f>AgencyPickList!D2529</f>
        <v>Sunderland</v>
      </c>
      <c r="N2529" s="9" t="str">
        <f>AgencyPickList!E2529</f>
        <v>N</v>
      </c>
      <c r="O2529" s="9" t="str">
        <f t="shared" si="39"/>
        <v>N1014 : South Tyneside Substance Misuse Service (Humankind)</v>
      </c>
    </row>
    <row r="2530" spans="2:15" x14ac:dyDescent="0.35">
      <c r="B2530" s="10" t="e">
        <v>#N/A</v>
      </c>
      <c r="G2530"/>
      <c r="J2530" s="9" t="str">
        <f>AgencyPickList!A2530</f>
        <v>N1016</v>
      </c>
      <c r="K2530" s="9" t="str">
        <f>AgencyPickList!B2530</f>
        <v>Newcastle Treatment and Recovery - Adult</v>
      </c>
      <c r="L2530" s="9" t="str">
        <f>AgencyPickList!C2530</f>
        <v>A12B</v>
      </c>
      <c r="M2530" s="9" t="str">
        <f>AgencyPickList!D2530</f>
        <v>Sunderland</v>
      </c>
      <c r="N2530" s="9" t="str">
        <f>AgencyPickList!E2530</f>
        <v>N</v>
      </c>
      <c r="O2530" s="9" t="str">
        <f t="shared" si="39"/>
        <v>N1016 : Newcastle Treatment and Recovery - Adult</v>
      </c>
    </row>
    <row r="2531" spans="2:15" x14ac:dyDescent="0.35">
      <c r="B2531" s="10" t="e">
        <v>#N/A</v>
      </c>
      <c r="G2531"/>
      <c r="J2531" s="9" t="str">
        <f>AgencyPickList!A2531</f>
        <v>N1024</v>
      </c>
      <c r="K2531" s="9" t="str">
        <f>AgencyPickList!B2531</f>
        <v>Hartlepool Adult Substance Misuse Service</v>
      </c>
      <c r="L2531" s="9" t="str">
        <f>AgencyPickList!C2531</f>
        <v>A12B</v>
      </c>
      <c r="M2531" s="9" t="str">
        <f>AgencyPickList!D2531</f>
        <v>Sunderland</v>
      </c>
      <c r="N2531" s="9" t="str">
        <f>AgencyPickList!E2531</f>
        <v>N</v>
      </c>
      <c r="O2531" s="9" t="str">
        <f t="shared" si="39"/>
        <v>N1024 : Hartlepool Adult Substance Misuse Service</v>
      </c>
    </row>
    <row r="2532" spans="2:15" x14ac:dyDescent="0.35">
      <c r="B2532" s="10" t="e">
        <v>#N/A</v>
      </c>
      <c r="G2532"/>
      <c r="J2532" s="9" t="str">
        <f>AgencyPickList!A2532</f>
        <v>N1028</v>
      </c>
      <c r="K2532" s="9" t="str">
        <f>AgencyPickList!B2532</f>
        <v>CGL Wear Recovery Sunderland</v>
      </c>
      <c r="L2532" s="9" t="str">
        <f>AgencyPickList!C2532</f>
        <v>A12B</v>
      </c>
      <c r="M2532" s="9" t="str">
        <f>AgencyPickList!D2532</f>
        <v>Sunderland</v>
      </c>
      <c r="N2532" s="9" t="str">
        <f>AgencyPickList!E2532</f>
        <v>N</v>
      </c>
      <c r="O2532" s="9" t="str">
        <f t="shared" si="39"/>
        <v>N1028 : CGL Wear Recovery Sunderland</v>
      </c>
    </row>
    <row r="2533" spans="2:15" x14ac:dyDescent="0.35">
      <c r="B2533" s="10" t="e">
        <v>#N/A</v>
      </c>
      <c r="G2533"/>
      <c r="J2533" s="9" t="str">
        <f>AgencyPickList!A2533</f>
        <v>N1032</v>
      </c>
      <c r="K2533" s="9" t="str">
        <f>AgencyPickList!B2533</f>
        <v>START Hartlepool Adult</v>
      </c>
      <c r="L2533" s="9" t="str">
        <f>AgencyPickList!C2533</f>
        <v>A12B</v>
      </c>
      <c r="M2533" s="9" t="str">
        <f>AgencyPickList!D2533</f>
        <v>Sunderland</v>
      </c>
      <c r="N2533" s="9" t="str">
        <f>AgencyPickList!E2533</f>
        <v>N</v>
      </c>
      <c r="O2533" s="9" t="str">
        <f t="shared" si="39"/>
        <v>N1032 : START Hartlepool Adult</v>
      </c>
    </row>
    <row r="2534" spans="2:15" x14ac:dyDescent="0.35">
      <c r="B2534" s="10" t="e">
        <v>#N/A</v>
      </c>
      <c r="G2534"/>
      <c r="J2534" s="9" t="str">
        <f>AgencyPickList!A2534</f>
        <v>U0489</v>
      </c>
      <c r="K2534" s="9" t="str">
        <f>AgencyPickList!B2534</f>
        <v>Forward Leeds Adult (Humankind)</v>
      </c>
      <c r="L2534" s="9" t="str">
        <f>AgencyPickList!C2534</f>
        <v>A12B</v>
      </c>
      <c r="M2534" s="9" t="str">
        <f>AgencyPickList!D2534</f>
        <v>Sunderland</v>
      </c>
      <c r="N2534" s="9" t="str">
        <f>AgencyPickList!E2534</f>
        <v>U</v>
      </c>
      <c r="O2534" s="9" t="str">
        <f t="shared" si="39"/>
        <v>U0489 : Forward Leeds Adult (Humankind)</v>
      </c>
    </row>
    <row r="2535" spans="2:15" x14ac:dyDescent="0.35">
      <c r="B2535" s="10" t="e">
        <v>#N/A</v>
      </c>
      <c r="G2535"/>
      <c r="J2535" s="9" t="str">
        <f>AgencyPickList!A2535</f>
        <v>W0444</v>
      </c>
      <c r="K2535" s="9" t="str">
        <f>AgencyPickList!B2535</f>
        <v>Turning Point Smithfield Detox</v>
      </c>
      <c r="L2535" s="9" t="str">
        <f>AgencyPickList!C2535</f>
        <v>A12B</v>
      </c>
      <c r="M2535" s="9" t="str">
        <f>AgencyPickList!D2535</f>
        <v>Sunderland</v>
      </c>
      <c r="N2535" s="9" t="str">
        <f>AgencyPickList!E2535</f>
        <v>W</v>
      </c>
      <c r="O2535" s="9" t="str">
        <f t="shared" si="39"/>
        <v>W0444 : Turning Point Smithfield Detox</v>
      </c>
    </row>
    <row r="2536" spans="2:15" x14ac:dyDescent="0.35">
      <c r="B2536" s="10" t="e">
        <v>#N/A</v>
      </c>
      <c r="G2536"/>
      <c r="J2536" s="9" t="str">
        <f>AgencyPickList!A2536</f>
        <v>L1244</v>
      </c>
      <c r="K2536" s="9" t="str">
        <f>AgencyPickList!B2536</f>
        <v>Kingston Wellbeing Service</v>
      </c>
      <c r="L2536" s="9" t="str">
        <f>AgencyPickList!C2536</f>
        <v>J19B</v>
      </c>
      <c r="M2536" s="9" t="str">
        <f>AgencyPickList!D2536</f>
        <v>Surrey</v>
      </c>
      <c r="N2536" s="9" t="str">
        <f>AgencyPickList!E2536</f>
        <v>L</v>
      </c>
      <c r="O2536" s="9" t="str">
        <f t="shared" si="39"/>
        <v>L1244 : Kingston Wellbeing Service</v>
      </c>
    </row>
    <row r="2537" spans="2:15" x14ac:dyDescent="0.35">
      <c r="B2537" s="10" t="e">
        <v>#N/A</v>
      </c>
      <c r="G2537"/>
      <c r="J2537" s="9" t="str">
        <f>AgencyPickList!A2537</f>
        <v>L1247</v>
      </c>
      <c r="K2537" s="9" t="str">
        <f>AgencyPickList!B2537</f>
        <v>Haringey Specialist Drug Treatment Service</v>
      </c>
      <c r="L2537" s="9" t="str">
        <f>AgencyPickList!C2537</f>
        <v>J19B</v>
      </c>
      <c r="M2537" s="9" t="str">
        <f>AgencyPickList!D2537</f>
        <v>Surrey</v>
      </c>
      <c r="N2537" s="9" t="str">
        <f>AgencyPickList!E2537</f>
        <v>L</v>
      </c>
      <c r="O2537" s="9" t="str">
        <f t="shared" si="39"/>
        <v>L1247 : Haringey Specialist Drug Treatment Service</v>
      </c>
    </row>
    <row r="2538" spans="2:15" x14ac:dyDescent="0.35">
      <c r="B2538" s="10" t="e">
        <v>#N/A</v>
      </c>
      <c r="G2538"/>
      <c r="J2538" s="9" t="str">
        <f>AgencyPickList!A2538</f>
        <v>L1256</v>
      </c>
      <c r="K2538" s="9" t="str">
        <f>AgencyPickList!B2538</f>
        <v>Croydon Adult Recovery Network</v>
      </c>
      <c r="L2538" s="9" t="str">
        <f>AgencyPickList!C2538</f>
        <v>J19B</v>
      </c>
      <c r="M2538" s="9" t="str">
        <f>AgencyPickList!D2538</f>
        <v>Surrey</v>
      </c>
      <c r="N2538" s="9" t="str">
        <f>AgencyPickList!E2538</f>
        <v>L</v>
      </c>
      <c r="O2538" s="9" t="str">
        <f t="shared" si="39"/>
        <v>L1256 : Croydon Adult Recovery Network</v>
      </c>
    </row>
    <row r="2539" spans="2:15" x14ac:dyDescent="0.35">
      <c r="B2539" s="10" t="e">
        <v>#N/A</v>
      </c>
      <c r="G2539"/>
      <c r="J2539" s="9" t="str">
        <f>AgencyPickList!A2539</f>
        <v>L1275</v>
      </c>
      <c r="K2539" s="9" t="str">
        <f>AgencyPickList!B2539</f>
        <v>INSPIRE Sutton</v>
      </c>
      <c r="L2539" s="9" t="str">
        <f>AgencyPickList!C2539</f>
        <v>J19B</v>
      </c>
      <c r="M2539" s="9" t="str">
        <f>AgencyPickList!D2539</f>
        <v>Surrey</v>
      </c>
      <c r="N2539" s="9" t="str">
        <f>AgencyPickList!E2539</f>
        <v>L</v>
      </c>
      <c r="O2539" s="9" t="str">
        <f t="shared" si="39"/>
        <v>L1275 : INSPIRE Sutton</v>
      </c>
    </row>
    <row r="2540" spans="2:15" x14ac:dyDescent="0.35">
      <c r="B2540" s="10" t="e">
        <v>#N/A</v>
      </c>
      <c r="G2540"/>
      <c r="J2540" s="9" t="str">
        <f>AgencyPickList!A2540</f>
        <v>L1292</v>
      </c>
      <c r="K2540" s="9" t="str">
        <f>AgencyPickList!B2540</f>
        <v>Addictions Recovery Community Hounslow (ARC Hounslow)</v>
      </c>
      <c r="L2540" s="9" t="str">
        <f>AgencyPickList!C2540</f>
        <v>J19B</v>
      </c>
      <c r="M2540" s="9" t="str">
        <f>AgencyPickList!D2540</f>
        <v>Surrey</v>
      </c>
      <c r="N2540" s="9" t="str">
        <f>AgencyPickList!E2540</f>
        <v>L</v>
      </c>
      <c r="O2540" s="9" t="str">
        <f t="shared" si="39"/>
        <v>L1292 : Addictions Recovery Community Hounslow (ARC Hounslow)</v>
      </c>
    </row>
    <row r="2541" spans="2:15" x14ac:dyDescent="0.35">
      <c r="B2541" s="10" t="e">
        <v>#N/A</v>
      </c>
      <c r="G2541"/>
      <c r="J2541" s="9" t="str">
        <f>AgencyPickList!A2541</f>
        <v>L1303</v>
      </c>
      <c r="K2541" s="9" t="str">
        <f>AgencyPickList!B2541</f>
        <v>City and Hackney Recovery Service</v>
      </c>
      <c r="L2541" s="9" t="str">
        <f>AgencyPickList!C2541</f>
        <v>J19B</v>
      </c>
      <c r="M2541" s="9" t="str">
        <f>AgencyPickList!D2541</f>
        <v>Surrey</v>
      </c>
      <c r="N2541" s="9" t="str">
        <f>AgencyPickList!E2541</f>
        <v>L</v>
      </c>
      <c r="O2541" s="9" t="str">
        <f t="shared" si="39"/>
        <v>L1303 : City and Hackney Recovery Service</v>
      </c>
    </row>
    <row r="2542" spans="2:15" x14ac:dyDescent="0.35">
      <c r="B2542" s="10" t="e">
        <v>#N/A</v>
      </c>
      <c r="G2542"/>
      <c r="J2542" s="9" t="str">
        <f>AgencyPickList!A2542</f>
        <v>L1311</v>
      </c>
      <c r="K2542" s="9" t="str">
        <f>AgencyPickList!B2542</f>
        <v>CGL Croydon Adult</v>
      </c>
      <c r="L2542" s="9" t="str">
        <f>AgencyPickList!C2542</f>
        <v>J19B</v>
      </c>
      <c r="M2542" s="9" t="str">
        <f>AgencyPickList!D2542</f>
        <v>Surrey</v>
      </c>
      <c r="N2542" s="9" t="str">
        <f>AgencyPickList!E2542</f>
        <v>L</v>
      </c>
      <c r="O2542" s="9" t="str">
        <f t="shared" si="39"/>
        <v>L1311 : CGL Croydon Adult</v>
      </c>
    </row>
    <row r="2543" spans="2:15" x14ac:dyDescent="0.35">
      <c r="B2543" s="10" t="e">
        <v>#N/A</v>
      </c>
      <c r="G2543"/>
      <c r="J2543" s="9" t="str">
        <f>AgencyPickList!A2543</f>
        <v>L1318</v>
      </c>
      <c r="K2543" s="9" t="str">
        <f>AgencyPickList!B2543</f>
        <v>Via - Kingston</v>
      </c>
      <c r="L2543" s="9" t="str">
        <f>AgencyPickList!C2543</f>
        <v>J19B</v>
      </c>
      <c r="M2543" s="9" t="str">
        <f>AgencyPickList!D2543</f>
        <v>Surrey</v>
      </c>
      <c r="N2543" s="9" t="str">
        <f>AgencyPickList!E2543</f>
        <v>L</v>
      </c>
      <c r="O2543" s="9" t="str">
        <f t="shared" si="39"/>
        <v>L1318 : Via - Kingston</v>
      </c>
    </row>
    <row r="2544" spans="2:15" x14ac:dyDescent="0.35">
      <c r="B2544" s="10" t="e">
        <v>#N/A</v>
      </c>
      <c r="G2544"/>
      <c r="J2544" s="9" t="str">
        <f>AgencyPickList!A2544</f>
        <v>L5046</v>
      </c>
      <c r="K2544" s="9" t="str">
        <f>AgencyPickList!B2544</f>
        <v>Mount Carmel (Rehab)</v>
      </c>
      <c r="L2544" s="9" t="str">
        <f>AgencyPickList!C2544</f>
        <v>J19B</v>
      </c>
      <c r="M2544" s="9" t="str">
        <f>AgencyPickList!D2544</f>
        <v>Surrey</v>
      </c>
      <c r="N2544" s="9" t="str">
        <f>AgencyPickList!E2544</f>
        <v>L</v>
      </c>
      <c r="O2544" s="9" t="str">
        <f t="shared" si="39"/>
        <v>L5046 : Mount Carmel (Rehab)</v>
      </c>
    </row>
    <row r="2545" spans="2:15" x14ac:dyDescent="0.35">
      <c r="B2545" s="10" t="e">
        <v>#N/A</v>
      </c>
      <c r="G2545"/>
      <c r="J2545" s="9" t="str">
        <f>AgencyPickList!A2545</f>
        <v>P0611</v>
      </c>
      <c r="K2545" s="9" t="str">
        <f>AgencyPickList!B2545</f>
        <v>Bridge House</v>
      </c>
      <c r="L2545" s="9" t="str">
        <f>AgencyPickList!C2545</f>
        <v>J19B</v>
      </c>
      <c r="M2545" s="9" t="str">
        <f>AgencyPickList!D2545</f>
        <v>Surrey</v>
      </c>
      <c r="N2545" s="9" t="str">
        <f>AgencyPickList!E2545</f>
        <v>P</v>
      </c>
      <c r="O2545" s="9" t="str">
        <f t="shared" si="39"/>
        <v>P0611 : Bridge House</v>
      </c>
    </row>
    <row r="2546" spans="2:15" x14ac:dyDescent="0.35">
      <c r="B2546" s="10" t="e">
        <v>#N/A</v>
      </c>
      <c r="G2546"/>
      <c r="J2546" s="9" t="str">
        <f>AgencyPickList!A2546</f>
        <v>P0835</v>
      </c>
      <c r="K2546" s="9" t="str">
        <f>AgencyPickList!B2546</f>
        <v>Kenward Residential</v>
      </c>
      <c r="L2546" s="9" t="str">
        <f>AgencyPickList!C2546</f>
        <v>J19B</v>
      </c>
      <c r="M2546" s="9" t="str">
        <f>AgencyPickList!D2546</f>
        <v>Surrey</v>
      </c>
      <c r="N2546" s="9" t="str">
        <f>AgencyPickList!E2546</f>
        <v>P</v>
      </c>
      <c r="O2546" s="9" t="str">
        <f t="shared" si="39"/>
        <v>P0835 : Kenward Residential</v>
      </c>
    </row>
    <row r="2547" spans="2:15" x14ac:dyDescent="0.35">
      <c r="B2547" s="10" t="e">
        <v>#N/A</v>
      </c>
      <c r="G2547"/>
      <c r="J2547" s="9" t="str">
        <f>AgencyPickList!A2547</f>
        <v>P0942</v>
      </c>
      <c r="K2547" s="9" t="str">
        <f>AgencyPickList!B2547</f>
        <v>Catch 22 Surrey</v>
      </c>
      <c r="L2547" s="9" t="str">
        <f>AgencyPickList!C2547</f>
        <v>J19B</v>
      </c>
      <c r="M2547" s="9" t="str">
        <f>AgencyPickList!D2547</f>
        <v>Surrey</v>
      </c>
      <c r="N2547" s="9" t="str">
        <f>AgencyPickList!E2547</f>
        <v>P</v>
      </c>
      <c r="O2547" s="9" t="str">
        <f t="shared" si="39"/>
        <v>P0942 : Catch 22 Surrey</v>
      </c>
    </row>
    <row r="2548" spans="2:15" x14ac:dyDescent="0.35">
      <c r="B2548" s="10" t="e">
        <v>#N/A</v>
      </c>
      <c r="G2548"/>
      <c r="J2548" s="9" t="str">
        <f>AgencyPickList!A2548</f>
        <v>P1054</v>
      </c>
      <c r="K2548" s="9" t="str">
        <f>AgencyPickList!B2548</f>
        <v>CGL East Sussex DARS</v>
      </c>
      <c r="L2548" s="9" t="str">
        <f>AgencyPickList!C2548</f>
        <v>J19B</v>
      </c>
      <c r="M2548" s="9" t="str">
        <f>AgencyPickList!D2548</f>
        <v>Surrey</v>
      </c>
      <c r="N2548" s="9" t="str">
        <f>AgencyPickList!E2548</f>
        <v>P</v>
      </c>
      <c r="O2548" s="9" t="str">
        <f t="shared" si="39"/>
        <v>P1054 : CGL East Sussex DARS</v>
      </c>
    </row>
    <row r="2549" spans="2:15" x14ac:dyDescent="0.35">
      <c r="B2549" s="10" t="e">
        <v>#N/A</v>
      </c>
      <c r="G2549"/>
      <c r="J2549" s="9" t="str">
        <f>AgencyPickList!A2549</f>
        <v>P1079</v>
      </c>
      <c r="K2549" s="9" t="str">
        <f>AgencyPickList!B2549</f>
        <v>Aldershot - Inclusion Recovery Hampshire</v>
      </c>
      <c r="L2549" s="9" t="str">
        <f>AgencyPickList!C2549</f>
        <v>J19B</v>
      </c>
      <c r="M2549" s="9" t="str">
        <f>AgencyPickList!D2549</f>
        <v>Surrey</v>
      </c>
      <c r="N2549" s="9" t="str">
        <f>AgencyPickList!E2549</f>
        <v>P</v>
      </c>
      <c r="O2549" s="9" t="str">
        <f t="shared" si="39"/>
        <v>P1079 : Aldershot - Inclusion Recovery Hampshire</v>
      </c>
    </row>
    <row r="2550" spans="2:15" x14ac:dyDescent="0.35">
      <c r="B2550" s="10" t="e">
        <v>#N/A</v>
      </c>
      <c r="G2550"/>
      <c r="J2550" s="9" t="str">
        <f>AgencyPickList!A2550</f>
        <v>P1081</v>
      </c>
      <c r="K2550" s="9" t="str">
        <f>AgencyPickList!B2550</f>
        <v>Basingstoke - Inclusion Recovery Hampshire</v>
      </c>
      <c r="L2550" s="9" t="str">
        <f>AgencyPickList!C2550</f>
        <v>J19B</v>
      </c>
      <c r="M2550" s="9" t="str">
        <f>AgencyPickList!D2550</f>
        <v>Surrey</v>
      </c>
      <c r="N2550" s="9" t="str">
        <f>AgencyPickList!E2550</f>
        <v>P</v>
      </c>
      <c r="O2550" s="9" t="str">
        <f t="shared" si="39"/>
        <v>P1081 : Basingstoke - Inclusion Recovery Hampshire</v>
      </c>
    </row>
    <row r="2551" spans="2:15" x14ac:dyDescent="0.35">
      <c r="B2551" s="10" t="e">
        <v>#N/A</v>
      </c>
      <c r="G2551"/>
      <c r="J2551" s="9" t="str">
        <f>AgencyPickList!A2551</f>
        <v>P1089</v>
      </c>
      <c r="K2551" s="9" t="str">
        <f>AgencyPickList!B2551</f>
        <v>I-Access North West Surrey</v>
      </c>
      <c r="L2551" s="9" t="str">
        <f>AgencyPickList!C2551</f>
        <v>J19B</v>
      </c>
      <c r="M2551" s="9" t="str">
        <f>AgencyPickList!D2551</f>
        <v>Surrey</v>
      </c>
      <c r="N2551" s="9" t="str">
        <f>AgencyPickList!E2551</f>
        <v>P</v>
      </c>
      <c r="O2551" s="9" t="str">
        <f t="shared" si="39"/>
        <v>P1089 : I-Access North West Surrey</v>
      </c>
    </row>
    <row r="2552" spans="2:15" x14ac:dyDescent="0.35">
      <c r="B2552" s="10" t="e">
        <v>#N/A</v>
      </c>
      <c r="G2552"/>
      <c r="J2552" s="9" t="str">
        <f>AgencyPickList!A2552</f>
        <v>P1090</v>
      </c>
      <c r="K2552" s="9" t="str">
        <f>AgencyPickList!B2552</f>
        <v>I-Access East Surrey</v>
      </c>
      <c r="L2552" s="9" t="str">
        <f>AgencyPickList!C2552</f>
        <v>J19B</v>
      </c>
      <c r="M2552" s="9" t="str">
        <f>AgencyPickList!D2552</f>
        <v>Surrey</v>
      </c>
      <c r="N2552" s="9" t="str">
        <f>AgencyPickList!E2552</f>
        <v>P</v>
      </c>
      <c r="O2552" s="9" t="str">
        <f t="shared" si="39"/>
        <v>P1090 : I-Access East Surrey</v>
      </c>
    </row>
    <row r="2553" spans="2:15" x14ac:dyDescent="0.35">
      <c r="B2553" s="10" t="e">
        <v>#N/A</v>
      </c>
      <c r="G2553"/>
      <c r="J2553" s="9" t="str">
        <f>AgencyPickList!A2553</f>
        <v>P1091</v>
      </c>
      <c r="K2553" s="9" t="str">
        <f>AgencyPickList!B2553</f>
        <v>I-Access South West Surrey</v>
      </c>
      <c r="L2553" s="9" t="str">
        <f>AgencyPickList!C2553</f>
        <v>J19B</v>
      </c>
      <c r="M2553" s="9" t="str">
        <f>AgencyPickList!D2553</f>
        <v>Surrey</v>
      </c>
      <c r="N2553" s="9" t="str">
        <f>AgencyPickList!E2553</f>
        <v>P</v>
      </c>
      <c r="O2553" s="9" t="str">
        <f t="shared" si="39"/>
        <v>P1091 : I-Access South West Surrey</v>
      </c>
    </row>
    <row r="2554" spans="2:15" x14ac:dyDescent="0.35">
      <c r="B2554" s="10" t="e">
        <v>#N/A</v>
      </c>
      <c r="G2554"/>
      <c r="J2554" s="9" t="str">
        <f>AgencyPickList!A2554</f>
        <v>P1094</v>
      </c>
      <c r="K2554" s="9" t="str">
        <f>AgencyPickList!B2554</f>
        <v>CGL West Sussex Adults</v>
      </c>
      <c r="L2554" s="9" t="str">
        <f>AgencyPickList!C2554</f>
        <v>J19B</v>
      </c>
      <c r="M2554" s="9" t="str">
        <f>AgencyPickList!D2554</f>
        <v>Surrey</v>
      </c>
      <c r="N2554" s="9" t="str">
        <f>AgencyPickList!E2554</f>
        <v>P</v>
      </c>
      <c r="O2554" s="9" t="str">
        <f t="shared" si="39"/>
        <v>P1094 : CGL West Sussex Adults</v>
      </c>
    </row>
    <row r="2555" spans="2:15" x14ac:dyDescent="0.35">
      <c r="B2555" s="10" t="e">
        <v>#N/A</v>
      </c>
      <c r="G2555"/>
      <c r="J2555" s="9" t="str">
        <f>AgencyPickList!A2555</f>
        <v>P1100</v>
      </c>
      <c r="K2555" s="9" t="str">
        <f>AgencyPickList!B2555</f>
        <v>Slough Treatment, Advice and Recovery Team (START)</v>
      </c>
      <c r="L2555" s="9" t="str">
        <f>AgencyPickList!C2555</f>
        <v>J19B</v>
      </c>
      <c r="M2555" s="9" t="str">
        <f>AgencyPickList!D2555</f>
        <v>Surrey</v>
      </c>
      <c r="N2555" s="9" t="str">
        <f>AgencyPickList!E2555</f>
        <v>P</v>
      </c>
      <c r="O2555" s="9" t="str">
        <f t="shared" si="39"/>
        <v>P1100 : Slough Treatment, Advice and Recovery Team (START)</v>
      </c>
    </row>
    <row r="2556" spans="2:15" x14ac:dyDescent="0.35">
      <c r="B2556" s="10" t="e">
        <v>#N/A</v>
      </c>
      <c r="G2556"/>
      <c r="J2556" s="9" t="str">
        <f>AgencyPickList!A2556</f>
        <v>P1101</v>
      </c>
      <c r="K2556" s="9" t="str">
        <f>AgencyPickList!B2556</f>
        <v>East Kent Community Drug &amp; Alcohol Services</v>
      </c>
      <c r="L2556" s="9" t="str">
        <f>AgencyPickList!C2556</f>
        <v>J19B</v>
      </c>
      <c r="M2556" s="9" t="str">
        <f>AgencyPickList!D2556</f>
        <v>Surrey</v>
      </c>
      <c r="N2556" s="9" t="str">
        <f>AgencyPickList!E2556</f>
        <v>P</v>
      </c>
      <c r="O2556" s="9" t="str">
        <f t="shared" si="39"/>
        <v>P1101 : East Kent Community Drug &amp; Alcohol Services</v>
      </c>
    </row>
    <row r="2557" spans="2:15" x14ac:dyDescent="0.35">
      <c r="B2557" s="10" t="e">
        <v>#N/A</v>
      </c>
      <c r="G2557"/>
      <c r="J2557" s="9" t="str">
        <f>AgencyPickList!A2557</f>
        <v>Q1740</v>
      </c>
      <c r="K2557" s="9" t="str">
        <f>AgencyPickList!B2557</f>
        <v>Bedford Borough Integrated Drug and Alcohol Service</v>
      </c>
      <c r="L2557" s="9" t="str">
        <f>AgencyPickList!C2557</f>
        <v>J19B</v>
      </c>
      <c r="M2557" s="9" t="str">
        <f>AgencyPickList!D2557</f>
        <v>Surrey</v>
      </c>
      <c r="N2557" s="9" t="str">
        <f>AgencyPickList!E2557</f>
        <v>Q</v>
      </c>
      <c r="O2557" s="9" t="str">
        <f t="shared" si="39"/>
        <v>Q1740 : Bedford Borough Integrated Drug and Alcohol Service</v>
      </c>
    </row>
    <row r="2558" spans="2:15" x14ac:dyDescent="0.35">
      <c r="B2558" s="10" t="e">
        <v>#N/A</v>
      </c>
      <c r="G2558"/>
      <c r="J2558" s="9" t="str">
        <f>AgencyPickList!A2558</f>
        <v>Q1758</v>
      </c>
      <c r="K2558" s="9" t="str">
        <f>AgencyPickList!B2558</f>
        <v>Addiction Recovery Community MK</v>
      </c>
      <c r="L2558" s="9" t="str">
        <f>AgencyPickList!C2558</f>
        <v>J19B</v>
      </c>
      <c r="M2558" s="9" t="str">
        <f>AgencyPickList!D2558</f>
        <v>Surrey</v>
      </c>
      <c r="N2558" s="9" t="str">
        <f>AgencyPickList!E2558</f>
        <v>Q</v>
      </c>
      <c r="O2558" s="9" t="str">
        <f t="shared" si="39"/>
        <v>Q1758 : Addiction Recovery Community MK</v>
      </c>
    </row>
    <row r="2559" spans="2:15" x14ac:dyDescent="0.35">
      <c r="B2559" s="10" t="e">
        <v>#N/A</v>
      </c>
      <c r="G2559"/>
      <c r="J2559" s="9" t="str">
        <f>AgencyPickList!A2559</f>
        <v>Q1760</v>
      </c>
      <c r="K2559" s="9" t="str">
        <f>AgencyPickList!B2559</f>
        <v>The Forward Trust (Southend Adult)</v>
      </c>
      <c r="L2559" s="9" t="str">
        <f>AgencyPickList!C2559</f>
        <v>J19B</v>
      </c>
      <c r="M2559" s="9" t="str">
        <f>AgencyPickList!D2559</f>
        <v>Surrey</v>
      </c>
      <c r="N2559" s="9" t="str">
        <f>AgencyPickList!E2559</f>
        <v>Q</v>
      </c>
      <c r="O2559" s="9" t="str">
        <f t="shared" si="39"/>
        <v>Q1760 : The Forward Trust (Southend Adult)</v>
      </c>
    </row>
    <row r="2560" spans="2:15" x14ac:dyDescent="0.35">
      <c r="B2560" s="10" t="e">
        <v>#N/A</v>
      </c>
      <c r="G2560"/>
      <c r="J2560" s="9" t="str">
        <f>AgencyPickList!A2560</f>
        <v>SB206</v>
      </c>
      <c r="K2560" s="9" t="str">
        <f>AgencyPickList!B2560</f>
        <v>PROVIDENCE PROJECT</v>
      </c>
      <c r="L2560" s="9" t="str">
        <f>AgencyPickList!C2560</f>
        <v>J19B</v>
      </c>
      <c r="M2560" s="9" t="str">
        <f>AgencyPickList!D2560</f>
        <v>Surrey</v>
      </c>
      <c r="N2560" s="9" t="str">
        <f>AgencyPickList!E2560</f>
        <v>S</v>
      </c>
      <c r="O2560" s="9" t="str">
        <f t="shared" si="39"/>
        <v>SB206 : PROVIDENCE PROJECT</v>
      </c>
    </row>
    <row r="2561" spans="2:15" x14ac:dyDescent="0.35">
      <c r="B2561" s="10" t="e">
        <v>#N/A</v>
      </c>
      <c r="G2561"/>
      <c r="J2561" s="9" t="str">
        <f>AgencyPickList!A2561</f>
        <v>SB317</v>
      </c>
      <c r="K2561" s="9" t="str">
        <f>AgencyPickList!B2561</f>
        <v>StreetScene Bournemouth</v>
      </c>
      <c r="L2561" s="9" t="str">
        <f>AgencyPickList!C2561</f>
        <v>J19B</v>
      </c>
      <c r="M2561" s="9" t="str">
        <f>AgencyPickList!D2561</f>
        <v>Surrey</v>
      </c>
      <c r="N2561" s="9" t="str">
        <f>AgencyPickList!E2561</f>
        <v>S</v>
      </c>
      <c r="O2561" s="9" t="str">
        <f t="shared" si="39"/>
        <v>SB317 : StreetScene Bournemouth</v>
      </c>
    </row>
    <row r="2562" spans="2:15" x14ac:dyDescent="0.35">
      <c r="B2562" s="10" t="e">
        <v>#N/A</v>
      </c>
      <c r="G2562"/>
      <c r="J2562" s="9" t="str">
        <f>AgencyPickList!A2562</f>
        <v>SC106</v>
      </c>
      <c r="K2562" s="9" t="str">
        <f>AgencyPickList!B2562</f>
        <v>BSDAS Accelerator Psychosocial</v>
      </c>
      <c r="L2562" s="9" t="str">
        <f>AgencyPickList!C2562</f>
        <v>J19B</v>
      </c>
      <c r="M2562" s="9" t="str">
        <f>AgencyPickList!D2562</f>
        <v>Surrey</v>
      </c>
      <c r="N2562" s="9" t="str">
        <f>AgencyPickList!E2562</f>
        <v>S</v>
      </c>
      <c r="O2562" s="9" t="str">
        <f t="shared" si="39"/>
        <v>SC106 : BSDAS Accelerator Psychosocial</v>
      </c>
    </row>
    <row r="2563" spans="2:15" x14ac:dyDescent="0.35">
      <c r="B2563" s="10" t="e">
        <v>#N/A</v>
      </c>
      <c r="G2563"/>
      <c r="J2563" s="9" t="str">
        <f>AgencyPickList!A2563</f>
        <v>SL205</v>
      </c>
      <c r="K2563" s="9" t="str">
        <f>AgencyPickList!B2563</f>
        <v>PostScript360</v>
      </c>
      <c r="L2563" s="9" t="str">
        <f>AgencyPickList!C2563</f>
        <v>J19B</v>
      </c>
      <c r="M2563" s="9" t="str">
        <f>AgencyPickList!D2563</f>
        <v>Surrey</v>
      </c>
      <c r="N2563" s="9" t="str">
        <f>AgencyPickList!E2563</f>
        <v>S</v>
      </c>
      <c r="O2563" s="9" t="str">
        <f t="shared" ref="O2563:O2626" si="40">IF(AND(J2563&lt;&gt;"",J2563&lt;&gt;0),J2563&amp;" : "&amp;K2563,"")</f>
        <v>SL205 : PostScript360</v>
      </c>
    </row>
    <row r="2564" spans="2:15" x14ac:dyDescent="0.35">
      <c r="B2564" s="10" t="e">
        <v>#N/A</v>
      </c>
      <c r="G2564"/>
      <c r="J2564" s="9" t="str">
        <f>AgencyPickList!A2564</f>
        <v>SO203</v>
      </c>
      <c r="K2564" s="9" t="str">
        <f>AgencyPickList!B2564</f>
        <v>Forward Trust - Clouds House</v>
      </c>
      <c r="L2564" s="9" t="str">
        <f>AgencyPickList!C2564</f>
        <v>J19B</v>
      </c>
      <c r="M2564" s="9" t="str">
        <f>AgencyPickList!D2564</f>
        <v>Surrey</v>
      </c>
      <c r="N2564" s="9" t="str">
        <f>AgencyPickList!E2564</f>
        <v>S</v>
      </c>
      <c r="O2564" s="9" t="str">
        <f t="shared" si="40"/>
        <v>SO203 : Forward Trust - Clouds House</v>
      </c>
    </row>
    <row r="2565" spans="2:15" x14ac:dyDescent="0.35">
      <c r="B2565" s="10" t="e">
        <v>#N/A</v>
      </c>
      <c r="G2565"/>
      <c r="J2565" s="9" t="str">
        <f>AgencyPickList!A2565</f>
        <v>U0515</v>
      </c>
      <c r="K2565" s="9" t="str">
        <f>AgencyPickList!B2565</f>
        <v>Phoenix Futures Sheffield Family Service</v>
      </c>
      <c r="L2565" s="9" t="str">
        <f>AgencyPickList!C2565</f>
        <v>J19B</v>
      </c>
      <c r="M2565" s="9" t="str">
        <f>AgencyPickList!D2565</f>
        <v>Surrey</v>
      </c>
      <c r="N2565" s="9" t="str">
        <f>AgencyPickList!E2565</f>
        <v>U</v>
      </c>
      <c r="O2565" s="9" t="str">
        <f t="shared" si="40"/>
        <v>U0515 : Phoenix Futures Sheffield Family Service</v>
      </c>
    </row>
    <row r="2566" spans="2:15" x14ac:dyDescent="0.35">
      <c r="B2566" s="10" t="e">
        <v>#N/A</v>
      </c>
      <c r="G2566"/>
      <c r="J2566" s="9" t="str">
        <f>AgencyPickList!A2566</f>
        <v>L1256</v>
      </c>
      <c r="K2566" s="9" t="str">
        <f>AgencyPickList!B2566</f>
        <v>Croydon Adult Recovery Network</v>
      </c>
      <c r="L2566" s="9" t="str">
        <f>AgencyPickList!C2566</f>
        <v>H27B</v>
      </c>
      <c r="M2566" s="9" t="str">
        <f>AgencyPickList!D2566</f>
        <v>Sutton</v>
      </c>
      <c r="N2566" s="9" t="str">
        <f>AgencyPickList!E2566</f>
        <v>L</v>
      </c>
      <c r="O2566" s="9" t="str">
        <f t="shared" si="40"/>
        <v>L1256 : Croydon Adult Recovery Network</v>
      </c>
    </row>
    <row r="2567" spans="2:15" x14ac:dyDescent="0.35">
      <c r="B2567" s="10" t="e">
        <v>#N/A</v>
      </c>
      <c r="G2567"/>
      <c r="J2567" s="9" t="str">
        <f>AgencyPickList!A2567</f>
        <v>L1275</v>
      </c>
      <c r="K2567" s="9" t="str">
        <f>AgencyPickList!B2567</f>
        <v>INSPIRE Sutton</v>
      </c>
      <c r="L2567" s="9" t="str">
        <f>AgencyPickList!C2567</f>
        <v>H27B</v>
      </c>
      <c r="M2567" s="9" t="str">
        <f>AgencyPickList!D2567</f>
        <v>Sutton</v>
      </c>
      <c r="N2567" s="9" t="str">
        <f>AgencyPickList!E2567</f>
        <v>L</v>
      </c>
      <c r="O2567" s="9" t="str">
        <f t="shared" si="40"/>
        <v>L1275 : INSPIRE Sutton</v>
      </c>
    </row>
    <row r="2568" spans="2:15" x14ac:dyDescent="0.35">
      <c r="B2568" s="10" t="e">
        <v>#N/A</v>
      </c>
      <c r="G2568"/>
      <c r="J2568" s="9" t="str">
        <f>AgencyPickList!A2568</f>
        <v>L1312</v>
      </c>
      <c r="K2568" s="9" t="str">
        <f>AgencyPickList!B2568</f>
        <v>Guy's and St Thomas' NHS Foundation Trust Non-rough sleeping Addictions Clinical Care Suite</v>
      </c>
      <c r="L2568" s="9" t="str">
        <f>AgencyPickList!C2568</f>
        <v>H27B</v>
      </c>
      <c r="M2568" s="9" t="str">
        <f>AgencyPickList!D2568</f>
        <v>Sutton</v>
      </c>
      <c r="N2568" s="9" t="str">
        <f>AgencyPickList!E2568</f>
        <v>L</v>
      </c>
      <c r="O2568" s="9" t="str">
        <f t="shared" si="40"/>
        <v>L1312 : Guy's and St Thomas' NHS Foundation Trust Non-rough sleeping Addictions Clinical Care Suite</v>
      </c>
    </row>
    <row r="2569" spans="2:15" x14ac:dyDescent="0.35">
      <c r="B2569" s="10" t="e">
        <v>#N/A</v>
      </c>
      <c r="G2569"/>
      <c r="J2569" s="9" t="str">
        <f>AgencyPickList!A2569</f>
        <v>P0523</v>
      </c>
      <c r="K2569" s="9" t="str">
        <f>AgencyPickList!B2569</f>
        <v>ANA</v>
      </c>
      <c r="L2569" s="9" t="str">
        <f>AgencyPickList!C2569</f>
        <v>H27B</v>
      </c>
      <c r="M2569" s="9" t="str">
        <f>AgencyPickList!D2569</f>
        <v>Sutton</v>
      </c>
      <c r="N2569" s="9" t="str">
        <f>AgencyPickList!E2569</f>
        <v>P</v>
      </c>
      <c r="O2569" s="9" t="str">
        <f t="shared" si="40"/>
        <v>P0523 : ANA</v>
      </c>
    </row>
    <row r="2570" spans="2:15" x14ac:dyDescent="0.35">
      <c r="B2570" s="10" t="e">
        <v>#N/A</v>
      </c>
      <c r="G2570"/>
      <c r="J2570" s="9" t="str">
        <f>AgencyPickList!A2570</f>
        <v>P0544</v>
      </c>
      <c r="K2570" s="9" t="str">
        <f>AgencyPickList!B2570</f>
        <v>Francis HouseStreetsceneSouthampton</v>
      </c>
      <c r="L2570" s="9" t="str">
        <f>AgencyPickList!C2570</f>
        <v>H27B</v>
      </c>
      <c r="M2570" s="9" t="str">
        <f>AgencyPickList!D2570</f>
        <v>Sutton</v>
      </c>
      <c r="N2570" s="9" t="str">
        <f>AgencyPickList!E2570</f>
        <v>P</v>
      </c>
      <c r="O2570" s="9" t="str">
        <f t="shared" si="40"/>
        <v>P0544 : Francis HouseStreetsceneSouthampton</v>
      </c>
    </row>
    <row r="2571" spans="2:15" x14ac:dyDescent="0.35">
      <c r="B2571" s="10" t="e">
        <v>#N/A</v>
      </c>
      <c r="G2571"/>
      <c r="J2571" s="9" t="str">
        <f>AgencyPickList!A2571</f>
        <v>P0611</v>
      </c>
      <c r="K2571" s="9" t="str">
        <f>AgencyPickList!B2571</f>
        <v>Bridge House</v>
      </c>
      <c r="L2571" s="9" t="str">
        <f>AgencyPickList!C2571</f>
        <v>H27B</v>
      </c>
      <c r="M2571" s="9" t="str">
        <f>AgencyPickList!D2571</f>
        <v>Sutton</v>
      </c>
      <c r="N2571" s="9" t="str">
        <f>AgencyPickList!E2571</f>
        <v>P</v>
      </c>
      <c r="O2571" s="9" t="str">
        <f t="shared" si="40"/>
        <v>P0611 : Bridge House</v>
      </c>
    </row>
    <row r="2572" spans="2:15" x14ac:dyDescent="0.35">
      <c r="B2572" s="10" t="e">
        <v>#N/A</v>
      </c>
      <c r="G2572"/>
      <c r="J2572" s="9" t="str">
        <f>AgencyPickList!A2572</f>
        <v>P0835</v>
      </c>
      <c r="K2572" s="9" t="str">
        <f>AgencyPickList!B2572</f>
        <v>Kenward Residential</v>
      </c>
      <c r="L2572" s="9" t="str">
        <f>AgencyPickList!C2572</f>
        <v>H27B</v>
      </c>
      <c r="M2572" s="9" t="str">
        <f>AgencyPickList!D2572</f>
        <v>Sutton</v>
      </c>
      <c r="N2572" s="9" t="str">
        <f>AgencyPickList!E2572</f>
        <v>P</v>
      </c>
      <c r="O2572" s="9" t="str">
        <f t="shared" si="40"/>
        <v>P0835 : Kenward Residential</v>
      </c>
    </row>
    <row r="2573" spans="2:15" x14ac:dyDescent="0.35">
      <c r="B2573" s="10" t="e">
        <v>#N/A</v>
      </c>
      <c r="G2573"/>
      <c r="J2573" s="9" t="str">
        <f>AgencyPickList!A2573</f>
        <v>P1084</v>
      </c>
      <c r="K2573" s="9" t="str">
        <f>AgencyPickList!B2573</f>
        <v>Havant - Inclusion Recovery Hampshire</v>
      </c>
      <c r="L2573" s="9" t="str">
        <f>AgencyPickList!C2573</f>
        <v>H27B</v>
      </c>
      <c r="M2573" s="9" t="str">
        <f>AgencyPickList!D2573</f>
        <v>Sutton</v>
      </c>
      <c r="N2573" s="9" t="str">
        <f>AgencyPickList!E2573</f>
        <v>P</v>
      </c>
      <c r="O2573" s="9" t="str">
        <f t="shared" si="40"/>
        <v>P1084 : Havant - Inclusion Recovery Hampshire</v>
      </c>
    </row>
    <row r="2574" spans="2:15" x14ac:dyDescent="0.35">
      <c r="B2574" s="10" t="e">
        <v>#N/A</v>
      </c>
      <c r="G2574"/>
      <c r="J2574" s="9" t="str">
        <f>AgencyPickList!A2574</f>
        <v>P1090</v>
      </c>
      <c r="K2574" s="9" t="str">
        <f>AgencyPickList!B2574</f>
        <v>I-Access East Surrey</v>
      </c>
      <c r="L2574" s="9" t="str">
        <f>AgencyPickList!C2574</f>
        <v>H27B</v>
      </c>
      <c r="M2574" s="9" t="str">
        <f>AgencyPickList!D2574</f>
        <v>Sutton</v>
      </c>
      <c r="N2574" s="9" t="str">
        <f>AgencyPickList!E2574</f>
        <v>P</v>
      </c>
      <c r="O2574" s="9" t="str">
        <f t="shared" si="40"/>
        <v>P1090 : I-Access East Surrey</v>
      </c>
    </row>
    <row r="2575" spans="2:15" x14ac:dyDescent="0.35">
      <c r="B2575" s="10" t="e">
        <v>#N/A</v>
      </c>
      <c r="G2575"/>
      <c r="J2575" s="9" t="str">
        <f>AgencyPickList!A2575</f>
        <v>P1101</v>
      </c>
      <c r="K2575" s="9" t="str">
        <f>AgencyPickList!B2575</f>
        <v>East Kent Community Drug &amp; Alcohol Services</v>
      </c>
      <c r="L2575" s="9" t="str">
        <f>AgencyPickList!C2575</f>
        <v>H27B</v>
      </c>
      <c r="M2575" s="9" t="str">
        <f>AgencyPickList!D2575</f>
        <v>Sutton</v>
      </c>
      <c r="N2575" s="9" t="str">
        <f>AgencyPickList!E2575</f>
        <v>P</v>
      </c>
      <c r="O2575" s="9" t="str">
        <f t="shared" si="40"/>
        <v>P1101 : East Kent Community Drug &amp; Alcohol Services</v>
      </c>
    </row>
    <row r="2576" spans="2:15" x14ac:dyDescent="0.35">
      <c r="B2576" s="10" t="e">
        <v>#N/A</v>
      </c>
      <c r="G2576"/>
      <c r="J2576" s="9" t="str">
        <f>AgencyPickList!A2576</f>
        <v>Q1647</v>
      </c>
      <c r="K2576" s="9" t="str">
        <f>AgencyPickList!B2576</f>
        <v>Via - Passmores House</v>
      </c>
      <c r="L2576" s="9" t="str">
        <f>AgencyPickList!C2576</f>
        <v>H27B</v>
      </c>
      <c r="M2576" s="9" t="str">
        <f>AgencyPickList!D2576</f>
        <v>Sutton</v>
      </c>
      <c r="N2576" s="9" t="str">
        <f>AgencyPickList!E2576</f>
        <v>Q</v>
      </c>
      <c r="O2576" s="9" t="str">
        <f t="shared" si="40"/>
        <v>Q1647 : Via - Passmores House</v>
      </c>
    </row>
    <row r="2577" spans="2:15" x14ac:dyDescent="0.35">
      <c r="B2577" s="10" t="e">
        <v>#N/A</v>
      </c>
      <c r="G2577"/>
      <c r="J2577" s="9" t="str">
        <f>AgencyPickList!A2577</f>
        <v>Q1734</v>
      </c>
      <c r="K2577" s="9" t="str">
        <f>AgencyPickList!B2577</f>
        <v>Suffolk Recovery Service - Ipswich</v>
      </c>
      <c r="L2577" s="9" t="str">
        <f>AgencyPickList!C2577</f>
        <v>H27B</v>
      </c>
      <c r="M2577" s="9" t="str">
        <f>AgencyPickList!D2577</f>
        <v>Sutton</v>
      </c>
      <c r="N2577" s="9" t="str">
        <f>AgencyPickList!E2577</f>
        <v>Q</v>
      </c>
      <c r="O2577" s="9" t="str">
        <f t="shared" si="40"/>
        <v>Q1734 : Suffolk Recovery Service - Ipswich</v>
      </c>
    </row>
    <row r="2578" spans="2:15" x14ac:dyDescent="0.35">
      <c r="B2578" s="10" t="e">
        <v>#N/A</v>
      </c>
      <c r="G2578"/>
      <c r="J2578" s="9" t="str">
        <f>AgencyPickList!A2578</f>
        <v>SB317</v>
      </c>
      <c r="K2578" s="9" t="str">
        <f>AgencyPickList!B2578</f>
        <v>StreetScene Bournemouth</v>
      </c>
      <c r="L2578" s="9" t="str">
        <f>AgencyPickList!C2578</f>
        <v>H27B</v>
      </c>
      <c r="M2578" s="9" t="str">
        <f>AgencyPickList!D2578</f>
        <v>Sutton</v>
      </c>
      <c r="N2578" s="9" t="str">
        <f>AgencyPickList!E2578</f>
        <v>S</v>
      </c>
      <c r="O2578" s="9" t="str">
        <f t="shared" si="40"/>
        <v>SB317 : StreetScene Bournemouth</v>
      </c>
    </row>
    <row r="2579" spans="2:15" x14ac:dyDescent="0.35">
      <c r="B2579" s="10" t="e">
        <v>#N/A</v>
      </c>
      <c r="G2579"/>
      <c r="J2579" s="9" t="str">
        <f>AgencyPickList!A2579</f>
        <v>SG309</v>
      </c>
      <c r="K2579" s="9" t="str">
        <f>AgencyPickList!B2579</f>
        <v>THE NELSON TRUST</v>
      </c>
      <c r="L2579" s="9" t="str">
        <f>AgencyPickList!C2579</f>
        <v>H27B</v>
      </c>
      <c r="M2579" s="9" t="str">
        <f>AgencyPickList!D2579</f>
        <v>Sutton</v>
      </c>
      <c r="N2579" s="9" t="str">
        <f>AgencyPickList!E2579</f>
        <v>S</v>
      </c>
      <c r="O2579" s="9" t="str">
        <f t="shared" si="40"/>
        <v>SG309 : THE NELSON TRUST</v>
      </c>
    </row>
    <row r="2580" spans="2:15" x14ac:dyDescent="0.35">
      <c r="B2580" s="10" t="e">
        <v>#N/A</v>
      </c>
      <c r="G2580"/>
      <c r="J2580" s="9" t="str">
        <f>AgencyPickList!A2580</f>
        <v>P1076</v>
      </c>
      <c r="K2580" s="9" t="str">
        <f>AgencyPickList!B2580</f>
        <v>Oxfordshire Roads to Recovery</v>
      </c>
      <c r="L2580" s="9" t="str">
        <f>AgencyPickList!C2580</f>
        <v>K11B</v>
      </c>
      <c r="M2580" s="9" t="str">
        <f>AgencyPickList!D2580</f>
        <v>Swindon</v>
      </c>
      <c r="N2580" s="9" t="str">
        <f>AgencyPickList!E2580</f>
        <v>P</v>
      </c>
      <c r="O2580" s="9" t="str">
        <f t="shared" si="40"/>
        <v>P1076 : Oxfordshire Roads to Recovery</v>
      </c>
    </row>
    <row r="2581" spans="2:15" x14ac:dyDescent="0.35">
      <c r="B2581" s="10" t="e">
        <v>#N/A</v>
      </c>
      <c r="G2581"/>
      <c r="J2581" s="9" t="str">
        <f>AgencyPickList!A2581</f>
        <v>P1090</v>
      </c>
      <c r="K2581" s="9" t="str">
        <f>AgencyPickList!B2581</f>
        <v>I-Access East Surrey</v>
      </c>
      <c r="L2581" s="9" t="str">
        <f>AgencyPickList!C2581</f>
        <v>K11B</v>
      </c>
      <c r="M2581" s="9" t="str">
        <f>AgencyPickList!D2581</f>
        <v>Swindon</v>
      </c>
      <c r="N2581" s="9" t="str">
        <f>AgencyPickList!E2581</f>
        <v>P</v>
      </c>
      <c r="O2581" s="9" t="str">
        <f t="shared" si="40"/>
        <v>P1090 : I-Access East Surrey</v>
      </c>
    </row>
    <row r="2582" spans="2:15" x14ac:dyDescent="0.35">
      <c r="B2582" s="10" t="e">
        <v>#N/A</v>
      </c>
      <c r="G2582"/>
      <c r="J2582" s="9" t="str">
        <f>AgencyPickList!A2582</f>
        <v>P1091</v>
      </c>
      <c r="K2582" s="9" t="str">
        <f>AgencyPickList!B2582</f>
        <v>I-Access South West Surrey</v>
      </c>
      <c r="L2582" s="9" t="str">
        <f>AgencyPickList!C2582</f>
        <v>K11B</v>
      </c>
      <c r="M2582" s="9" t="str">
        <f>AgencyPickList!D2582</f>
        <v>Swindon</v>
      </c>
      <c r="N2582" s="9" t="str">
        <f>AgencyPickList!E2582</f>
        <v>P</v>
      </c>
      <c r="O2582" s="9" t="str">
        <f t="shared" si="40"/>
        <v>P1091 : I-Access South West Surrey</v>
      </c>
    </row>
    <row r="2583" spans="2:15" x14ac:dyDescent="0.35">
      <c r="B2583" s="10" t="e">
        <v>#N/A</v>
      </c>
      <c r="G2583"/>
      <c r="J2583" s="9" t="str">
        <f>AgencyPickList!A2583</f>
        <v>P1126</v>
      </c>
      <c r="K2583" s="9" t="str">
        <f>AgencyPickList!B2583</f>
        <v>Phoenix Futures Ophelia House</v>
      </c>
      <c r="L2583" s="9" t="str">
        <f>AgencyPickList!C2583</f>
        <v>K11B</v>
      </c>
      <c r="M2583" s="9" t="str">
        <f>AgencyPickList!D2583</f>
        <v>Swindon</v>
      </c>
      <c r="N2583" s="9" t="str">
        <f>AgencyPickList!E2583</f>
        <v>P</v>
      </c>
      <c r="O2583" s="9" t="str">
        <f t="shared" si="40"/>
        <v>P1126 : Phoenix Futures Ophelia House</v>
      </c>
    </row>
    <row r="2584" spans="2:15" x14ac:dyDescent="0.35">
      <c r="B2584" s="10" t="e">
        <v>#N/A</v>
      </c>
      <c r="G2584"/>
      <c r="J2584" s="9" t="str">
        <f>AgencyPickList!A2584</f>
        <v>R0512</v>
      </c>
      <c r="K2584" s="9" t="str">
        <f>AgencyPickList!B2584</f>
        <v>Humankind Staffordshire</v>
      </c>
      <c r="L2584" s="9" t="str">
        <f>AgencyPickList!C2584</f>
        <v>K11B</v>
      </c>
      <c r="M2584" s="9" t="str">
        <f>AgencyPickList!D2584</f>
        <v>Swindon</v>
      </c>
      <c r="N2584" s="9" t="str">
        <f>AgencyPickList!E2584</f>
        <v>R</v>
      </c>
      <c r="O2584" s="9" t="str">
        <f t="shared" si="40"/>
        <v>R0512 : Humankind Staffordshire</v>
      </c>
    </row>
    <row r="2585" spans="2:15" x14ac:dyDescent="0.35">
      <c r="B2585" s="10" t="e">
        <v>#N/A</v>
      </c>
      <c r="G2585"/>
      <c r="J2585" s="9" t="str">
        <f>AgencyPickList!A2585</f>
        <v>SG309</v>
      </c>
      <c r="K2585" s="9" t="str">
        <f>AgencyPickList!B2585</f>
        <v>THE NELSON TRUST</v>
      </c>
      <c r="L2585" s="9" t="str">
        <f>AgencyPickList!C2585</f>
        <v>K11B</v>
      </c>
      <c r="M2585" s="9" t="str">
        <f>AgencyPickList!D2585</f>
        <v>Swindon</v>
      </c>
      <c r="N2585" s="9" t="str">
        <f>AgencyPickList!E2585</f>
        <v>S</v>
      </c>
      <c r="O2585" s="9" t="str">
        <f t="shared" si="40"/>
        <v>SG309 : THE NELSON TRUST</v>
      </c>
    </row>
    <row r="2586" spans="2:15" x14ac:dyDescent="0.35">
      <c r="B2586" s="10" t="e">
        <v>#N/A</v>
      </c>
      <c r="G2586"/>
      <c r="J2586" s="9" t="str">
        <f>AgencyPickList!A2586</f>
        <v>SH307</v>
      </c>
      <c r="K2586" s="9" t="str">
        <f>AgencyPickList!B2586</f>
        <v>Jasmine Mother's Recovery (Trevi)</v>
      </c>
      <c r="L2586" s="9" t="str">
        <f>AgencyPickList!C2586</f>
        <v>K11B</v>
      </c>
      <c r="M2586" s="9" t="str">
        <f>AgencyPickList!D2586</f>
        <v>Swindon</v>
      </c>
      <c r="N2586" s="9" t="str">
        <f>AgencyPickList!E2586</f>
        <v>S</v>
      </c>
      <c r="O2586" s="9" t="str">
        <f t="shared" si="40"/>
        <v>SH307 : Jasmine Mother's Recovery (Trevi)</v>
      </c>
    </row>
    <row r="2587" spans="2:15" x14ac:dyDescent="0.35">
      <c r="B2587" s="10" t="e">
        <v>#N/A</v>
      </c>
      <c r="G2587"/>
      <c r="J2587" s="9" t="str">
        <f>AgencyPickList!A2587</f>
        <v>SM209</v>
      </c>
      <c r="K2587" s="9" t="str">
        <f>AgencyPickList!B2587</f>
        <v>Turning Point Swindon</v>
      </c>
      <c r="L2587" s="9" t="str">
        <f>AgencyPickList!C2587</f>
        <v>K11B</v>
      </c>
      <c r="M2587" s="9" t="str">
        <f>AgencyPickList!D2587</f>
        <v>Swindon</v>
      </c>
      <c r="N2587" s="9" t="str">
        <f>AgencyPickList!E2587</f>
        <v>S</v>
      </c>
      <c r="O2587" s="9" t="str">
        <f t="shared" si="40"/>
        <v>SM209 : Turning Point Swindon</v>
      </c>
    </row>
    <row r="2588" spans="2:15" x14ac:dyDescent="0.35">
      <c r="B2588" s="10" t="e">
        <v>#N/A</v>
      </c>
      <c r="G2588"/>
      <c r="J2588" s="9" t="str">
        <f>AgencyPickList!A2588</f>
        <v>SM210</v>
      </c>
      <c r="K2588" s="9" t="str">
        <f>AgencyPickList!B2588</f>
        <v>Change, Grow, Live (Swindon)</v>
      </c>
      <c r="L2588" s="9" t="str">
        <f>AgencyPickList!C2588</f>
        <v>K11B</v>
      </c>
      <c r="M2588" s="9" t="str">
        <f>AgencyPickList!D2588</f>
        <v>Swindon</v>
      </c>
      <c r="N2588" s="9" t="str">
        <f>AgencyPickList!E2588</f>
        <v>S</v>
      </c>
      <c r="O2588" s="9" t="str">
        <f t="shared" si="40"/>
        <v>SM210 : Change, Grow, Live (Swindon)</v>
      </c>
    </row>
    <row r="2589" spans="2:15" x14ac:dyDescent="0.35">
      <c r="B2589" s="10" t="e">
        <v>#N/A</v>
      </c>
      <c r="G2589"/>
      <c r="J2589" s="9" t="str">
        <f>AgencyPickList!A2589</f>
        <v>SM305</v>
      </c>
      <c r="K2589" s="9" t="str">
        <f>AgencyPickList!B2589</f>
        <v>Salvation Army - Gloucester House</v>
      </c>
      <c r="L2589" s="9" t="str">
        <f>AgencyPickList!C2589</f>
        <v>K11B</v>
      </c>
      <c r="M2589" s="9" t="str">
        <f>AgencyPickList!D2589</f>
        <v>Swindon</v>
      </c>
      <c r="N2589" s="9" t="str">
        <f>AgencyPickList!E2589</f>
        <v>S</v>
      </c>
      <c r="O2589" s="9" t="str">
        <f t="shared" si="40"/>
        <v>SM305 : Salvation Army - Gloucester House</v>
      </c>
    </row>
    <row r="2590" spans="2:15" x14ac:dyDescent="0.35">
      <c r="B2590" s="10" t="e">
        <v>#N/A</v>
      </c>
      <c r="G2590"/>
      <c r="J2590" s="9" t="str">
        <f>AgencyPickList!A2590</f>
        <v>SO203</v>
      </c>
      <c r="K2590" s="9" t="str">
        <f>AgencyPickList!B2590</f>
        <v>Forward Trust - Clouds House</v>
      </c>
      <c r="L2590" s="9" t="str">
        <f>AgencyPickList!C2590</f>
        <v>K11B</v>
      </c>
      <c r="M2590" s="9" t="str">
        <f>AgencyPickList!D2590</f>
        <v>Swindon</v>
      </c>
      <c r="N2590" s="9" t="str">
        <f>AgencyPickList!E2590</f>
        <v>S</v>
      </c>
      <c r="O2590" s="9" t="str">
        <f t="shared" si="40"/>
        <v>SO203 : Forward Trust - Clouds House</v>
      </c>
    </row>
    <row r="2591" spans="2:15" x14ac:dyDescent="0.35">
      <c r="B2591" s="10" t="e">
        <v>#N/A</v>
      </c>
      <c r="G2591"/>
      <c r="J2591" s="9" t="str">
        <f>AgencyPickList!A2591</f>
        <v>SO204</v>
      </c>
      <c r="K2591" s="9" t="str">
        <f>AgencyPickList!B2591</f>
        <v>Wiltshire Substance Misuse Service Chippenham</v>
      </c>
      <c r="L2591" s="9" t="str">
        <f>AgencyPickList!C2591</f>
        <v>K11B</v>
      </c>
      <c r="M2591" s="9" t="str">
        <f>AgencyPickList!D2591</f>
        <v>Swindon</v>
      </c>
      <c r="N2591" s="9" t="str">
        <f>AgencyPickList!E2591</f>
        <v>S</v>
      </c>
      <c r="O2591" s="9" t="str">
        <f t="shared" si="40"/>
        <v>SO204 : Wiltshire Substance Misuse Service Chippenham</v>
      </c>
    </row>
    <row r="2592" spans="2:15" x14ac:dyDescent="0.35">
      <c r="B2592" s="10" t="e">
        <v>#N/A</v>
      </c>
      <c r="G2592"/>
      <c r="J2592" s="9" t="str">
        <f>AgencyPickList!A2592</f>
        <v>SO206</v>
      </c>
      <c r="K2592" s="9" t="str">
        <f>AgencyPickList!B2592</f>
        <v>Wiltshire Substance Misuse Services Trowbridge</v>
      </c>
      <c r="L2592" s="9" t="str">
        <f>AgencyPickList!C2592</f>
        <v>K11B</v>
      </c>
      <c r="M2592" s="9" t="str">
        <f>AgencyPickList!D2592</f>
        <v>Swindon</v>
      </c>
      <c r="N2592" s="9" t="str">
        <f>AgencyPickList!E2592</f>
        <v>S</v>
      </c>
      <c r="O2592" s="9" t="str">
        <f t="shared" si="40"/>
        <v>SO206 : Wiltshire Substance Misuse Services Trowbridge</v>
      </c>
    </row>
    <row r="2593" spans="2:15" x14ac:dyDescent="0.35">
      <c r="B2593" s="10" t="e">
        <v>#N/A</v>
      </c>
      <c r="G2593"/>
      <c r="J2593" s="9" t="str">
        <f>AgencyPickList!A2593</f>
        <v>W0444</v>
      </c>
      <c r="K2593" s="9" t="str">
        <f>AgencyPickList!B2593</f>
        <v>Turning Point Smithfield Detox</v>
      </c>
      <c r="L2593" s="9" t="str">
        <f>AgencyPickList!C2593</f>
        <v>K11B</v>
      </c>
      <c r="M2593" s="9" t="str">
        <f>AgencyPickList!D2593</f>
        <v>Swindon</v>
      </c>
      <c r="N2593" s="9" t="str">
        <f>AgencyPickList!E2593</f>
        <v>W</v>
      </c>
      <c r="O2593" s="9" t="str">
        <f t="shared" si="40"/>
        <v>W0444 : Turning Point Smithfield Detox</v>
      </c>
    </row>
    <row r="2594" spans="2:15" x14ac:dyDescent="0.35">
      <c r="B2594" s="10" t="e">
        <v>#N/A</v>
      </c>
      <c r="G2594"/>
      <c r="J2594" s="9" t="str">
        <f>AgencyPickList!A2594</f>
        <v>L1303</v>
      </c>
      <c r="K2594" s="9" t="str">
        <f>AgencyPickList!B2594</f>
        <v>City and Hackney Recovery Service</v>
      </c>
      <c r="L2594" s="9" t="str">
        <f>AgencyPickList!C2594</f>
        <v>B12B</v>
      </c>
      <c r="M2594" s="9" t="str">
        <f>AgencyPickList!D2594</f>
        <v>Tameside</v>
      </c>
      <c r="N2594" s="9" t="str">
        <f>AgencyPickList!E2594</f>
        <v>L</v>
      </c>
      <c r="O2594" s="9" t="str">
        <f t="shared" si="40"/>
        <v>L1303 : City and Hackney Recovery Service</v>
      </c>
    </row>
    <row r="2595" spans="2:15" x14ac:dyDescent="0.35">
      <c r="B2595" s="10" t="e">
        <v>#N/A</v>
      </c>
      <c r="G2595"/>
      <c r="J2595" s="9" t="str">
        <f>AgencyPickList!A2595</f>
        <v>M0037</v>
      </c>
      <c r="K2595" s="9" t="str">
        <f>AgencyPickList!B2595</f>
        <v>Phoenix Futures Wirral Adult Services</v>
      </c>
      <c r="L2595" s="9" t="str">
        <f>AgencyPickList!C2595</f>
        <v>B12B</v>
      </c>
      <c r="M2595" s="9" t="str">
        <f>AgencyPickList!D2595</f>
        <v>Tameside</v>
      </c>
      <c r="N2595" s="9" t="str">
        <f>AgencyPickList!E2595</f>
        <v>W</v>
      </c>
      <c r="O2595" s="9" t="str">
        <f t="shared" si="40"/>
        <v>M0037 : Phoenix Futures Wirral Adult Services</v>
      </c>
    </row>
    <row r="2596" spans="2:15" x14ac:dyDescent="0.35">
      <c r="B2596" s="10" t="e">
        <v>#N/A</v>
      </c>
      <c r="G2596"/>
      <c r="J2596" s="9" t="str">
        <f>AgencyPickList!A2596</f>
        <v>M0243</v>
      </c>
      <c r="K2596" s="9" t="str">
        <f>AgencyPickList!B2596</f>
        <v>GMMH The Chapman-Barker Unit</v>
      </c>
      <c r="L2596" s="9" t="str">
        <f>AgencyPickList!C2596</f>
        <v>B12B</v>
      </c>
      <c r="M2596" s="9" t="str">
        <f>AgencyPickList!D2596</f>
        <v>Tameside</v>
      </c>
      <c r="N2596" s="9" t="str">
        <f>AgencyPickList!E2596</f>
        <v>W</v>
      </c>
      <c r="O2596" s="9" t="str">
        <f t="shared" si="40"/>
        <v>M0243 : GMMH The Chapman-Barker Unit</v>
      </c>
    </row>
    <row r="2597" spans="2:15" x14ac:dyDescent="0.35">
      <c r="B2597" s="10" t="e">
        <v>#N/A</v>
      </c>
      <c r="G2597"/>
      <c r="J2597" s="9" t="str">
        <f>AgencyPickList!A2597</f>
        <v>M0288</v>
      </c>
      <c r="K2597" s="9" t="str">
        <f>AgencyPickList!B2597</f>
        <v>CGL Manchester RISE</v>
      </c>
      <c r="L2597" s="9" t="str">
        <f>AgencyPickList!C2597</f>
        <v>B12B</v>
      </c>
      <c r="M2597" s="9" t="str">
        <f>AgencyPickList!D2597</f>
        <v>Tameside</v>
      </c>
      <c r="N2597" s="9" t="str">
        <f>AgencyPickList!E2597</f>
        <v>W</v>
      </c>
      <c r="O2597" s="9" t="str">
        <f t="shared" si="40"/>
        <v>M0288 : CGL Manchester RISE</v>
      </c>
    </row>
    <row r="2598" spans="2:15" x14ac:dyDescent="0.35">
      <c r="B2598" s="10" t="e">
        <v>#N/A</v>
      </c>
      <c r="G2598"/>
      <c r="J2598" s="9" t="str">
        <f>AgencyPickList!A2598</f>
        <v>M0289</v>
      </c>
      <c r="K2598" s="9" t="str">
        <f>AgencyPickList!B2598</f>
        <v>Turning Point Leigh Bank</v>
      </c>
      <c r="L2598" s="9" t="str">
        <f>AgencyPickList!C2598</f>
        <v>B12B</v>
      </c>
      <c r="M2598" s="9" t="str">
        <f>AgencyPickList!D2598</f>
        <v>Tameside</v>
      </c>
      <c r="N2598" s="9" t="str">
        <f>AgencyPickList!E2598</f>
        <v>W</v>
      </c>
      <c r="O2598" s="9" t="str">
        <f t="shared" si="40"/>
        <v>M0289 : Turning Point Leigh Bank</v>
      </c>
    </row>
    <row r="2599" spans="2:15" x14ac:dyDescent="0.35">
      <c r="B2599" s="10" t="e">
        <v>#N/A</v>
      </c>
      <c r="G2599"/>
      <c r="J2599" s="9" t="str">
        <f>AgencyPickList!A2599</f>
        <v>M0336</v>
      </c>
      <c r="K2599" s="9" t="str">
        <f>AgencyPickList!B2599</f>
        <v>CGL Tameside</v>
      </c>
      <c r="L2599" s="9" t="str">
        <f>AgencyPickList!C2599</f>
        <v>B12B</v>
      </c>
      <c r="M2599" s="9" t="str">
        <f>AgencyPickList!D2599</f>
        <v>Tameside</v>
      </c>
      <c r="N2599" s="9" t="str">
        <f>AgencyPickList!E2599</f>
        <v>W</v>
      </c>
      <c r="O2599" s="9" t="str">
        <f t="shared" si="40"/>
        <v>M0336 : CGL Tameside</v>
      </c>
    </row>
    <row r="2600" spans="2:15" x14ac:dyDescent="0.35">
      <c r="B2600" s="10" t="e">
        <v>#N/A</v>
      </c>
      <c r="G2600"/>
      <c r="J2600" s="9" t="str">
        <f>AgencyPickList!A2600</f>
        <v>M0341</v>
      </c>
      <c r="K2600" s="9" t="str">
        <f>AgencyPickList!B2600</f>
        <v>The Pavilion</v>
      </c>
      <c r="L2600" s="9" t="str">
        <f>AgencyPickList!C2600</f>
        <v>B12B</v>
      </c>
      <c r="M2600" s="9" t="str">
        <f>AgencyPickList!D2600</f>
        <v>Tameside</v>
      </c>
      <c r="N2600" s="9" t="str">
        <f>AgencyPickList!E2600</f>
        <v>W</v>
      </c>
      <c r="O2600" s="9" t="str">
        <f t="shared" si="40"/>
        <v>M0341 : The Pavilion</v>
      </c>
    </row>
    <row r="2601" spans="2:15" x14ac:dyDescent="0.35">
      <c r="B2601" s="10" t="e">
        <v>#N/A</v>
      </c>
      <c r="G2601"/>
      <c r="J2601" s="9" t="str">
        <f>AgencyPickList!A2601</f>
        <v>M0354</v>
      </c>
      <c r="K2601" s="9" t="str">
        <f>AgencyPickList!B2601</f>
        <v>Turning Point Oldham ROAR</v>
      </c>
      <c r="L2601" s="9" t="str">
        <f>AgencyPickList!C2601</f>
        <v>B12B</v>
      </c>
      <c r="M2601" s="9" t="str">
        <f>AgencyPickList!D2601</f>
        <v>Tameside</v>
      </c>
      <c r="N2601" s="9" t="str">
        <f>AgencyPickList!E2601</f>
        <v>W</v>
      </c>
      <c r="O2601" s="9" t="str">
        <f t="shared" si="40"/>
        <v>M0354 : Turning Point Oldham ROAR</v>
      </c>
    </row>
    <row r="2602" spans="2:15" x14ac:dyDescent="0.35">
      <c r="B2602" s="10" t="e">
        <v>#N/A</v>
      </c>
      <c r="G2602"/>
      <c r="J2602" s="9" t="str">
        <f>AgencyPickList!A2602</f>
        <v>M0355</v>
      </c>
      <c r="K2602" s="9" t="str">
        <f>AgencyPickList!B2602</f>
        <v>Turning Point Rochdale ROAR</v>
      </c>
      <c r="L2602" s="9" t="str">
        <f>AgencyPickList!C2602</f>
        <v>B12B</v>
      </c>
      <c r="M2602" s="9" t="str">
        <f>AgencyPickList!D2602</f>
        <v>Tameside</v>
      </c>
      <c r="N2602" s="9" t="str">
        <f>AgencyPickList!E2602</f>
        <v>W</v>
      </c>
      <c r="O2602" s="9" t="str">
        <f t="shared" si="40"/>
        <v>M0355 : Turning Point Rochdale ROAR</v>
      </c>
    </row>
    <row r="2603" spans="2:15" x14ac:dyDescent="0.35">
      <c r="B2603" s="10" t="e">
        <v>#N/A</v>
      </c>
      <c r="G2603"/>
      <c r="J2603" s="9" t="str">
        <f>AgencyPickList!A2603</f>
        <v>M0357</v>
      </c>
      <c r="K2603" s="9" t="str">
        <f>AgencyPickList!B2603</f>
        <v>Parkland Place Lancashire</v>
      </c>
      <c r="L2603" s="9" t="str">
        <f>AgencyPickList!C2603</f>
        <v>B12B</v>
      </c>
      <c r="M2603" s="9" t="str">
        <f>AgencyPickList!D2603</f>
        <v>Tameside</v>
      </c>
      <c r="N2603" s="9" t="str">
        <f>AgencyPickList!E2603</f>
        <v>W</v>
      </c>
      <c r="O2603" s="9" t="str">
        <f t="shared" si="40"/>
        <v>M0357 : Parkland Place Lancashire</v>
      </c>
    </row>
    <row r="2604" spans="2:15" x14ac:dyDescent="0.35">
      <c r="B2604" s="10" t="e">
        <v>#N/A</v>
      </c>
      <c r="G2604"/>
      <c r="J2604" s="9" t="str">
        <f>AgencyPickList!A2604</f>
        <v>T0005</v>
      </c>
      <c r="K2604" s="9" t="str">
        <f>AgencyPickList!B2604</f>
        <v>Derbyshire Recovery Partnership</v>
      </c>
      <c r="L2604" s="9" t="str">
        <f>AgencyPickList!C2604</f>
        <v>B12B</v>
      </c>
      <c r="M2604" s="9" t="str">
        <f>AgencyPickList!D2604</f>
        <v>Tameside</v>
      </c>
      <c r="N2604" s="9" t="str">
        <f>AgencyPickList!E2604</f>
        <v>T</v>
      </c>
      <c r="O2604" s="9" t="str">
        <f t="shared" si="40"/>
        <v>T0005 : Derbyshire Recovery Partnership</v>
      </c>
    </row>
    <row r="2605" spans="2:15" x14ac:dyDescent="0.35">
      <c r="B2605" s="10" t="e">
        <v>#N/A</v>
      </c>
      <c r="G2605"/>
      <c r="J2605" s="9" t="str">
        <f>AgencyPickList!A2605</f>
        <v>U0430</v>
      </c>
      <c r="K2605" s="9" t="str">
        <f>AgencyPickList!B2605</f>
        <v>Oasis Recovery Communities Bradford</v>
      </c>
      <c r="L2605" s="9" t="str">
        <f>AgencyPickList!C2605</f>
        <v>B12B</v>
      </c>
      <c r="M2605" s="9" t="str">
        <f>AgencyPickList!D2605</f>
        <v>Tameside</v>
      </c>
      <c r="N2605" s="9" t="str">
        <f>AgencyPickList!E2605</f>
        <v>U</v>
      </c>
      <c r="O2605" s="9" t="str">
        <f t="shared" si="40"/>
        <v>U0430 : Oasis Recovery Communities Bradford</v>
      </c>
    </row>
    <row r="2606" spans="2:15" x14ac:dyDescent="0.35">
      <c r="B2606" s="10" t="e">
        <v>#N/A</v>
      </c>
      <c r="G2606"/>
      <c r="J2606" s="9" t="str">
        <f>AgencyPickList!A2606</f>
        <v>U0489</v>
      </c>
      <c r="K2606" s="9" t="str">
        <f>AgencyPickList!B2606</f>
        <v>Forward Leeds Adult (Humankind)</v>
      </c>
      <c r="L2606" s="9" t="str">
        <f>AgencyPickList!C2606</f>
        <v>B12B</v>
      </c>
      <c r="M2606" s="9" t="str">
        <f>AgencyPickList!D2606</f>
        <v>Tameside</v>
      </c>
      <c r="N2606" s="9" t="str">
        <f>AgencyPickList!E2606</f>
        <v>U</v>
      </c>
      <c r="O2606" s="9" t="str">
        <f t="shared" si="40"/>
        <v>U0489 : Forward Leeds Adult (Humankind)</v>
      </c>
    </row>
    <row r="2607" spans="2:15" x14ac:dyDescent="0.35">
      <c r="B2607" s="10" t="e">
        <v>#N/A</v>
      </c>
      <c r="G2607"/>
      <c r="J2607" s="9" t="str">
        <f>AgencyPickList!A2607</f>
        <v>W0017</v>
      </c>
      <c r="K2607" s="9" t="str">
        <f>AgencyPickList!B2607</f>
        <v>PENC Stockport CDT</v>
      </c>
      <c r="L2607" s="9" t="str">
        <f>AgencyPickList!C2607</f>
        <v>B12B</v>
      </c>
      <c r="M2607" s="9" t="str">
        <f>AgencyPickList!D2607</f>
        <v>Tameside</v>
      </c>
      <c r="N2607" s="9" t="str">
        <f>AgencyPickList!E2607</f>
        <v>W</v>
      </c>
      <c r="O2607" s="9" t="str">
        <f t="shared" si="40"/>
        <v>W0017 : PENC Stockport CDT</v>
      </c>
    </row>
    <row r="2608" spans="2:15" x14ac:dyDescent="0.35">
      <c r="B2608" s="10" t="e">
        <v>#N/A</v>
      </c>
      <c r="G2608"/>
      <c r="J2608" s="9" t="str">
        <f>AgencyPickList!A2608</f>
        <v>W0064</v>
      </c>
      <c r="K2608" s="9" t="str">
        <f>AgencyPickList!B2608</f>
        <v>THOMAS Blackburn</v>
      </c>
      <c r="L2608" s="9" t="str">
        <f>AgencyPickList!C2608</f>
        <v>B12B</v>
      </c>
      <c r="M2608" s="9" t="str">
        <f>AgencyPickList!D2608</f>
        <v>Tameside</v>
      </c>
      <c r="N2608" s="9" t="str">
        <f>AgencyPickList!E2608</f>
        <v>W</v>
      </c>
      <c r="O2608" s="9" t="str">
        <f t="shared" si="40"/>
        <v>W0064 : THOMAS Blackburn</v>
      </c>
    </row>
    <row r="2609" spans="2:15" x14ac:dyDescent="0.35">
      <c r="B2609" s="10" t="e">
        <v>#N/A</v>
      </c>
      <c r="G2609"/>
      <c r="J2609" s="9" t="str">
        <f>AgencyPickList!A2609</f>
        <v>W0444</v>
      </c>
      <c r="K2609" s="9" t="str">
        <f>AgencyPickList!B2609</f>
        <v>Turning Point Smithfield Detox</v>
      </c>
      <c r="L2609" s="9" t="str">
        <f>AgencyPickList!C2609</f>
        <v>B12B</v>
      </c>
      <c r="M2609" s="9" t="str">
        <f>AgencyPickList!D2609</f>
        <v>Tameside</v>
      </c>
      <c r="N2609" s="9" t="str">
        <f>AgencyPickList!E2609</f>
        <v>W</v>
      </c>
      <c r="O2609" s="9" t="str">
        <f t="shared" si="40"/>
        <v>W0444 : Turning Point Smithfield Detox</v>
      </c>
    </row>
    <row r="2610" spans="2:15" x14ac:dyDescent="0.35">
      <c r="B2610" s="10" t="e">
        <v>#N/A</v>
      </c>
      <c r="G2610"/>
      <c r="J2610" s="9" t="str">
        <f>AgencyPickList!A2610</f>
        <v>M0022</v>
      </c>
      <c r="K2610" s="9" t="str">
        <f>AgencyPickList!B2610</f>
        <v>Kaleidoscope Birchwood</v>
      </c>
      <c r="L2610" s="9" t="str">
        <f>AgencyPickList!C2610</f>
        <v>F02B</v>
      </c>
      <c r="M2610" s="9" t="str">
        <f>AgencyPickList!D2610</f>
        <v>Telford and Wrekin</v>
      </c>
      <c r="N2610" s="9" t="str">
        <f>AgencyPickList!E2610</f>
        <v>W</v>
      </c>
      <c r="O2610" s="9" t="str">
        <f t="shared" si="40"/>
        <v>M0022 : Kaleidoscope Birchwood</v>
      </c>
    </row>
    <row r="2611" spans="2:15" x14ac:dyDescent="0.35">
      <c r="B2611" s="10" t="e">
        <v>#N/A</v>
      </c>
      <c r="G2611"/>
      <c r="J2611" s="9" t="str">
        <f>AgencyPickList!A2611</f>
        <v>M0309</v>
      </c>
      <c r="K2611" s="9" t="str">
        <f>AgencyPickList!B2611</f>
        <v>Cyngor Alcohol Information Service (CAIS)</v>
      </c>
      <c r="L2611" s="9" t="str">
        <f>AgencyPickList!C2611</f>
        <v>F02B</v>
      </c>
      <c r="M2611" s="9" t="str">
        <f>AgencyPickList!D2611</f>
        <v>Telford and Wrekin</v>
      </c>
      <c r="N2611" s="9" t="str">
        <f>AgencyPickList!E2611</f>
        <v>W</v>
      </c>
      <c r="O2611" s="9" t="str">
        <f t="shared" si="40"/>
        <v>M0309 : Cyngor Alcohol Information Service (CAIS)</v>
      </c>
    </row>
    <row r="2612" spans="2:15" x14ac:dyDescent="0.35">
      <c r="B2612" s="10" t="e">
        <v>#N/A</v>
      </c>
      <c r="G2612"/>
      <c r="J2612" s="9" t="str">
        <f>AgencyPickList!A2612</f>
        <v>P1076</v>
      </c>
      <c r="K2612" s="9" t="str">
        <f>AgencyPickList!B2612</f>
        <v>Oxfordshire Roads to Recovery</v>
      </c>
      <c r="L2612" s="9" t="str">
        <f>AgencyPickList!C2612</f>
        <v>F02B</v>
      </c>
      <c r="M2612" s="9" t="str">
        <f>AgencyPickList!D2612</f>
        <v>Telford and Wrekin</v>
      </c>
      <c r="N2612" s="9" t="str">
        <f>AgencyPickList!E2612</f>
        <v>P</v>
      </c>
      <c r="O2612" s="9" t="str">
        <f t="shared" si="40"/>
        <v>P1076 : Oxfordshire Roads to Recovery</v>
      </c>
    </row>
    <row r="2613" spans="2:15" x14ac:dyDescent="0.35">
      <c r="B2613" s="10" t="e">
        <v>#N/A</v>
      </c>
      <c r="G2613"/>
      <c r="J2613" s="9" t="str">
        <f>AgencyPickList!A2613</f>
        <v>P1091</v>
      </c>
      <c r="K2613" s="9" t="str">
        <f>AgencyPickList!B2613</f>
        <v>I-Access South West Surrey</v>
      </c>
      <c r="L2613" s="9" t="str">
        <f>AgencyPickList!C2613</f>
        <v>F02B</v>
      </c>
      <c r="M2613" s="9" t="str">
        <f>AgencyPickList!D2613</f>
        <v>Telford and Wrekin</v>
      </c>
      <c r="N2613" s="9" t="str">
        <f>AgencyPickList!E2613</f>
        <v>P</v>
      </c>
      <c r="O2613" s="9" t="str">
        <f t="shared" si="40"/>
        <v>P1091 : I-Access South West Surrey</v>
      </c>
    </row>
    <row r="2614" spans="2:15" x14ac:dyDescent="0.35">
      <c r="B2614" s="10" t="e">
        <v>#N/A</v>
      </c>
      <c r="G2614"/>
      <c r="J2614" s="9" t="str">
        <f>AgencyPickList!A2614</f>
        <v>P1118</v>
      </c>
      <c r="K2614" s="9" t="str">
        <f>AgencyPickList!B2614</f>
        <v>Inclusion IPD</v>
      </c>
      <c r="L2614" s="9" t="str">
        <f>AgencyPickList!C2614</f>
        <v>F02B</v>
      </c>
      <c r="M2614" s="9" t="str">
        <f>AgencyPickList!D2614</f>
        <v>Telford and Wrekin</v>
      </c>
      <c r="N2614" s="9" t="str">
        <f>AgencyPickList!E2614</f>
        <v>P</v>
      </c>
      <c r="O2614" s="9" t="str">
        <f t="shared" si="40"/>
        <v>P1118 : Inclusion IPD</v>
      </c>
    </row>
    <row r="2615" spans="2:15" x14ac:dyDescent="0.35">
      <c r="B2615" s="10" t="e">
        <v>#N/A</v>
      </c>
      <c r="G2615"/>
      <c r="J2615" s="9" t="str">
        <f>AgencyPickList!A2615</f>
        <v>R0092</v>
      </c>
      <c r="K2615" s="9" t="str">
        <f>AgencyPickList!B2615</f>
        <v>BAC O'Connor</v>
      </c>
      <c r="L2615" s="9" t="str">
        <f>AgencyPickList!C2615</f>
        <v>F02B</v>
      </c>
      <c r="M2615" s="9" t="str">
        <f>AgencyPickList!D2615</f>
        <v>Telford and Wrekin</v>
      </c>
      <c r="N2615" s="9" t="str">
        <f>AgencyPickList!E2615</f>
        <v>R</v>
      </c>
      <c r="O2615" s="9" t="str">
        <f t="shared" si="40"/>
        <v>R0092 : BAC O'Connor</v>
      </c>
    </row>
    <row r="2616" spans="2:15" x14ac:dyDescent="0.35">
      <c r="B2616" s="10" t="e">
        <v>#N/A</v>
      </c>
      <c r="G2616"/>
      <c r="J2616" s="9" t="str">
        <f>AgencyPickList!A2616</f>
        <v>R0335</v>
      </c>
      <c r="K2616" s="9" t="str">
        <f>AgencyPickList!B2616</f>
        <v>West Mercia Youth Offending Service (ShropshireTelford &amp; Wrekin YOT)</v>
      </c>
      <c r="L2616" s="9" t="str">
        <f>AgencyPickList!C2616</f>
        <v>F02B</v>
      </c>
      <c r="M2616" s="9" t="str">
        <f>AgencyPickList!D2616</f>
        <v>Telford and Wrekin</v>
      </c>
      <c r="N2616" s="9" t="str">
        <f>AgencyPickList!E2616</f>
        <v>R</v>
      </c>
      <c r="O2616" s="9" t="str">
        <f t="shared" si="40"/>
        <v>R0335 : West Mercia Youth Offending Service (ShropshireTelford &amp; Wrekin YOT)</v>
      </c>
    </row>
    <row r="2617" spans="2:15" x14ac:dyDescent="0.35">
      <c r="B2617" s="10" t="e">
        <v>#N/A</v>
      </c>
      <c r="G2617"/>
      <c r="J2617" s="9" t="str">
        <f>AgencyPickList!A2617</f>
        <v>R0468</v>
      </c>
      <c r="K2617" s="9" t="str">
        <f>AgencyPickList!B2617</f>
        <v>Recovery Wolverhampton (Adult)</v>
      </c>
      <c r="L2617" s="9" t="str">
        <f>AgencyPickList!C2617</f>
        <v>F02B</v>
      </c>
      <c r="M2617" s="9" t="str">
        <f>AgencyPickList!D2617</f>
        <v>Telford and Wrekin</v>
      </c>
      <c r="N2617" s="9" t="str">
        <f>AgencyPickList!E2617</f>
        <v>R</v>
      </c>
      <c r="O2617" s="9" t="str">
        <f t="shared" si="40"/>
        <v>R0468 : Recovery Wolverhampton (Adult)</v>
      </c>
    </row>
    <row r="2618" spans="2:15" x14ac:dyDescent="0.35">
      <c r="B2618" s="10" t="e">
        <v>#N/A</v>
      </c>
      <c r="G2618"/>
      <c r="J2618" s="9" t="str">
        <f>AgencyPickList!A2618</f>
        <v>R0473</v>
      </c>
      <c r="K2618" s="9" t="str">
        <f>AgencyPickList!B2618</f>
        <v>IRiS</v>
      </c>
      <c r="L2618" s="9" t="str">
        <f>AgencyPickList!C2618</f>
        <v>F02B</v>
      </c>
      <c r="M2618" s="9" t="str">
        <f>AgencyPickList!D2618</f>
        <v>Telford and Wrekin</v>
      </c>
      <c r="N2618" s="9" t="str">
        <f>AgencyPickList!E2618</f>
        <v>R</v>
      </c>
      <c r="O2618" s="9" t="str">
        <f t="shared" si="40"/>
        <v>R0473 : IRiS</v>
      </c>
    </row>
    <row r="2619" spans="2:15" x14ac:dyDescent="0.35">
      <c r="B2619" s="10" t="e">
        <v>#N/A</v>
      </c>
      <c r="G2619"/>
      <c r="J2619" s="9" t="str">
        <f>AgencyPickList!A2619</f>
        <v>R0479</v>
      </c>
      <c r="K2619" s="9" t="str">
        <f>AgencyPickList!B2619</f>
        <v>Staffordshire Inpatients</v>
      </c>
      <c r="L2619" s="9" t="str">
        <f>AgencyPickList!C2619</f>
        <v>F02B</v>
      </c>
      <c r="M2619" s="9" t="str">
        <f>AgencyPickList!D2619</f>
        <v>Telford and Wrekin</v>
      </c>
      <c r="N2619" s="9" t="str">
        <f>AgencyPickList!E2619</f>
        <v>R</v>
      </c>
      <c r="O2619" s="9" t="str">
        <f t="shared" si="40"/>
        <v>R0479 : Staffordshire Inpatients</v>
      </c>
    </row>
    <row r="2620" spans="2:15" x14ac:dyDescent="0.35">
      <c r="B2620" s="10" t="e">
        <v>#N/A</v>
      </c>
      <c r="G2620"/>
      <c r="J2620" s="9" t="str">
        <f>AgencyPickList!A2620</f>
        <v>R0499</v>
      </c>
      <c r="K2620" s="9" t="str">
        <f>AgencyPickList!B2620</f>
        <v>Shropshire Recovery Partnership - Adult</v>
      </c>
      <c r="L2620" s="9" t="str">
        <f>AgencyPickList!C2620</f>
        <v>F02B</v>
      </c>
      <c r="M2620" s="9" t="str">
        <f>AgencyPickList!D2620</f>
        <v>Telford and Wrekin</v>
      </c>
      <c r="N2620" s="9" t="str">
        <f>AgencyPickList!E2620</f>
        <v>R</v>
      </c>
      <c r="O2620" s="9" t="str">
        <f t="shared" si="40"/>
        <v>R0499 : Shropshire Recovery Partnership - Adult</v>
      </c>
    </row>
    <row r="2621" spans="2:15" x14ac:dyDescent="0.35">
      <c r="B2621" s="10" t="e">
        <v>#N/A</v>
      </c>
      <c r="G2621"/>
      <c r="J2621" s="9" t="str">
        <f>AgencyPickList!A2621</f>
        <v>R0507</v>
      </c>
      <c r="K2621" s="9" t="str">
        <f>AgencyPickList!B2621</f>
        <v>Inclusion Telford Adult Service (Telford STARS)</v>
      </c>
      <c r="L2621" s="9" t="str">
        <f>AgencyPickList!C2621</f>
        <v>F02B</v>
      </c>
      <c r="M2621" s="9" t="str">
        <f>AgencyPickList!D2621</f>
        <v>Telford and Wrekin</v>
      </c>
      <c r="N2621" s="9" t="str">
        <f>AgencyPickList!E2621</f>
        <v>R</v>
      </c>
      <c r="O2621" s="9" t="str">
        <f t="shared" si="40"/>
        <v>R0507 : Inclusion Telford Adult Service (Telford STARS)</v>
      </c>
    </row>
    <row r="2622" spans="2:15" x14ac:dyDescent="0.35">
      <c r="B2622" s="10" t="e">
        <v>#N/A</v>
      </c>
      <c r="G2622"/>
      <c r="J2622" s="9" t="str">
        <f>AgencyPickList!A2622</f>
        <v>R0508</v>
      </c>
      <c r="K2622" s="9" t="str">
        <f>AgencyPickList!B2622</f>
        <v>Inclusion Telford YP (Telford STARS)</v>
      </c>
      <c r="L2622" s="9" t="str">
        <f>AgencyPickList!C2622</f>
        <v>F02B</v>
      </c>
      <c r="M2622" s="9" t="str">
        <f>AgencyPickList!D2622</f>
        <v>Telford and Wrekin</v>
      </c>
      <c r="N2622" s="9" t="str">
        <f>AgencyPickList!E2622</f>
        <v>R</v>
      </c>
      <c r="O2622" s="9" t="str">
        <f t="shared" si="40"/>
        <v>R0508 : Inclusion Telford YP (Telford STARS)</v>
      </c>
    </row>
    <row r="2623" spans="2:15" x14ac:dyDescent="0.35">
      <c r="B2623" s="10" t="e">
        <v>#N/A</v>
      </c>
      <c r="G2623"/>
      <c r="J2623" s="9" t="str">
        <f>AgencyPickList!A2623</f>
        <v>R0512</v>
      </c>
      <c r="K2623" s="9" t="str">
        <f>AgencyPickList!B2623</f>
        <v>Humankind Staffordshire</v>
      </c>
      <c r="L2623" s="9" t="str">
        <f>AgencyPickList!C2623</f>
        <v>F02B</v>
      </c>
      <c r="M2623" s="9" t="str">
        <f>AgencyPickList!D2623</f>
        <v>Telford and Wrekin</v>
      </c>
      <c r="N2623" s="9" t="str">
        <f>AgencyPickList!E2623</f>
        <v>R</v>
      </c>
      <c r="O2623" s="9" t="str">
        <f t="shared" si="40"/>
        <v>R0512 : Humankind Staffordshire</v>
      </c>
    </row>
    <row r="2624" spans="2:15" x14ac:dyDescent="0.35">
      <c r="B2624" s="10" t="e">
        <v>#N/A</v>
      </c>
      <c r="G2624"/>
      <c r="J2624" s="9" t="str">
        <f>AgencyPickList!A2624</f>
        <v>R0514</v>
      </c>
      <c r="K2624" s="9" t="str">
        <f>AgencyPickList!B2624</f>
        <v>Turning Point Adult</v>
      </c>
      <c r="L2624" s="9" t="str">
        <f>AgencyPickList!C2624</f>
        <v>F02B</v>
      </c>
      <c r="M2624" s="9" t="str">
        <f>AgencyPickList!D2624</f>
        <v>Telford and Wrekin</v>
      </c>
      <c r="N2624" s="9" t="str">
        <f>AgencyPickList!E2624</f>
        <v>R</v>
      </c>
      <c r="O2624" s="9" t="str">
        <f t="shared" si="40"/>
        <v>R0514 : Turning Point Adult</v>
      </c>
    </row>
    <row r="2625" spans="2:15" x14ac:dyDescent="0.35">
      <c r="B2625" s="10" t="e">
        <v>#N/A</v>
      </c>
      <c r="G2625"/>
      <c r="J2625" s="9" t="str">
        <f>AgencyPickList!A2625</f>
        <v>SJ308</v>
      </c>
      <c r="K2625" s="9" t="str">
        <f>AgencyPickList!B2625</f>
        <v>Sefton Park</v>
      </c>
      <c r="L2625" s="9" t="str">
        <f>AgencyPickList!C2625</f>
        <v>F02B</v>
      </c>
      <c r="M2625" s="9" t="str">
        <f>AgencyPickList!D2625</f>
        <v>Telford and Wrekin</v>
      </c>
      <c r="N2625" s="9" t="str">
        <f>AgencyPickList!E2625</f>
        <v>S</v>
      </c>
      <c r="O2625" s="9" t="str">
        <f t="shared" si="40"/>
        <v>SJ308 : Sefton Park</v>
      </c>
    </row>
    <row r="2626" spans="2:15" x14ac:dyDescent="0.35">
      <c r="B2626" s="10" t="e">
        <v>#N/A</v>
      </c>
      <c r="G2626"/>
      <c r="J2626" s="9" t="str">
        <f>AgencyPickList!A2626</f>
        <v>T1175</v>
      </c>
      <c r="K2626" s="9" t="str">
        <f>AgencyPickList!B2626</f>
        <v>Derby City Prescribing Service</v>
      </c>
      <c r="L2626" s="9" t="str">
        <f>AgencyPickList!C2626</f>
        <v>F02B</v>
      </c>
      <c r="M2626" s="9" t="str">
        <f>AgencyPickList!D2626</f>
        <v>Telford and Wrekin</v>
      </c>
      <c r="N2626" s="9" t="str">
        <f>AgencyPickList!E2626</f>
        <v>T</v>
      </c>
      <c r="O2626" s="9" t="str">
        <f t="shared" si="40"/>
        <v>T1175 : Derby City Prescribing Service</v>
      </c>
    </row>
    <row r="2627" spans="2:15" x14ac:dyDescent="0.35">
      <c r="B2627" s="10" t="e">
        <v>#N/A</v>
      </c>
      <c r="G2627"/>
      <c r="J2627" s="9" t="str">
        <f>AgencyPickList!A2627</f>
        <v>L0296</v>
      </c>
      <c r="K2627" s="9" t="str">
        <f>AgencyPickList!B2627</f>
        <v>Kairos Community Trust (Rehab)</v>
      </c>
      <c r="L2627" s="9" t="str">
        <f>AgencyPickList!C2627</f>
        <v>G07B</v>
      </c>
      <c r="M2627" s="9" t="str">
        <f>AgencyPickList!D2627</f>
        <v>Thurrock</v>
      </c>
      <c r="N2627" s="9" t="str">
        <f>AgencyPickList!E2627</f>
        <v>L</v>
      </c>
      <c r="O2627" s="9" t="str">
        <f t="shared" ref="O2627:O2690" si="41">IF(AND(J2627&lt;&gt;"",J2627&lt;&gt;0),J2627&amp;" : "&amp;K2627,"")</f>
        <v>L0296 : Kairos Community Trust (Rehab)</v>
      </c>
    </row>
    <row r="2628" spans="2:15" x14ac:dyDescent="0.35">
      <c r="B2628" s="10" t="e">
        <v>#N/A</v>
      </c>
      <c r="G2628"/>
      <c r="J2628" s="9" t="str">
        <f>AgencyPickList!A2628</f>
        <v>L1304</v>
      </c>
      <c r="K2628" s="9" t="str">
        <f>AgencyPickList!B2628</f>
        <v>CGL Havering Adults</v>
      </c>
      <c r="L2628" s="9" t="str">
        <f>AgencyPickList!C2628</f>
        <v>G07B</v>
      </c>
      <c r="M2628" s="9" t="str">
        <f>AgencyPickList!D2628</f>
        <v>Thurrock</v>
      </c>
      <c r="N2628" s="9" t="str">
        <f>AgencyPickList!E2628</f>
        <v>L</v>
      </c>
      <c r="O2628" s="9" t="str">
        <f t="shared" si="41"/>
        <v>L1304 : CGL Havering Adults</v>
      </c>
    </row>
    <row r="2629" spans="2:15" x14ac:dyDescent="0.35">
      <c r="B2629" s="10" t="e">
        <v>#N/A</v>
      </c>
      <c r="G2629"/>
      <c r="J2629" s="9" t="str">
        <f>AgencyPickList!A2629</f>
        <v>Q1405</v>
      </c>
      <c r="K2629" s="9" t="str">
        <f>AgencyPickList!B2629</f>
        <v>Essex STARS (South)</v>
      </c>
      <c r="L2629" s="9" t="str">
        <f>AgencyPickList!C2629</f>
        <v>G07B</v>
      </c>
      <c r="M2629" s="9" t="str">
        <f>AgencyPickList!D2629</f>
        <v>Thurrock</v>
      </c>
      <c r="N2629" s="9" t="str">
        <f>AgencyPickList!E2629</f>
        <v>Q</v>
      </c>
      <c r="O2629" s="9" t="str">
        <f t="shared" si="41"/>
        <v>Q1405 : Essex STARS (South)</v>
      </c>
    </row>
    <row r="2630" spans="2:15" x14ac:dyDescent="0.35">
      <c r="B2630" s="10" t="e">
        <v>#N/A</v>
      </c>
      <c r="G2630"/>
      <c r="J2630" s="9" t="str">
        <f>AgencyPickList!A2630</f>
        <v>Q1426</v>
      </c>
      <c r="K2630" s="9" t="str">
        <f>AgencyPickList!B2630</f>
        <v>Essex STARS (Mid)</v>
      </c>
      <c r="L2630" s="9" t="str">
        <f>AgencyPickList!C2630</f>
        <v>G07B</v>
      </c>
      <c r="M2630" s="9" t="str">
        <f>AgencyPickList!D2630</f>
        <v>Thurrock</v>
      </c>
      <c r="N2630" s="9" t="str">
        <f>AgencyPickList!E2630</f>
        <v>Q</v>
      </c>
      <c r="O2630" s="9" t="str">
        <f t="shared" si="41"/>
        <v>Q1426 : Essex STARS (Mid)</v>
      </c>
    </row>
    <row r="2631" spans="2:15" x14ac:dyDescent="0.35">
      <c r="B2631" s="10" t="e">
        <v>#N/A</v>
      </c>
      <c r="G2631"/>
      <c r="J2631" s="9" t="str">
        <f>AgencyPickList!A2631</f>
        <v>Q1642</v>
      </c>
      <c r="K2631" s="9" t="str">
        <f>AgencyPickList!B2631</f>
        <v>Open Road Basildon</v>
      </c>
      <c r="L2631" s="9" t="str">
        <f>AgencyPickList!C2631</f>
        <v>G07B</v>
      </c>
      <c r="M2631" s="9" t="str">
        <f>AgencyPickList!D2631</f>
        <v>Thurrock</v>
      </c>
      <c r="N2631" s="9" t="str">
        <f>AgencyPickList!E2631</f>
        <v>Q</v>
      </c>
      <c r="O2631" s="9" t="str">
        <f t="shared" si="41"/>
        <v>Q1642 : Open Road Basildon</v>
      </c>
    </row>
    <row r="2632" spans="2:15" x14ac:dyDescent="0.35">
      <c r="B2632" s="10" t="e">
        <v>#N/A</v>
      </c>
      <c r="G2632"/>
      <c r="J2632" s="9" t="str">
        <f>AgencyPickList!A2632</f>
        <v>Q1647</v>
      </c>
      <c r="K2632" s="9" t="str">
        <f>AgencyPickList!B2632</f>
        <v>Via - Passmores House</v>
      </c>
      <c r="L2632" s="9" t="str">
        <f>AgencyPickList!C2632</f>
        <v>G07B</v>
      </c>
      <c r="M2632" s="9" t="str">
        <f>AgencyPickList!D2632</f>
        <v>Thurrock</v>
      </c>
      <c r="N2632" s="9" t="str">
        <f>AgencyPickList!E2632</f>
        <v>Q</v>
      </c>
      <c r="O2632" s="9" t="str">
        <f t="shared" si="41"/>
        <v>Q1647 : Via - Passmores House</v>
      </c>
    </row>
    <row r="2633" spans="2:15" x14ac:dyDescent="0.35">
      <c r="B2633" s="10" t="e">
        <v>#N/A</v>
      </c>
      <c r="G2633"/>
      <c r="J2633" s="9" t="str">
        <f>AgencyPickList!A2633</f>
        <v>Q1659</v>
      </c>
      <c r="K2633" s="9" t="str">
        <f>AgencyPickList!B2633</f>
        <v>Open Road Chelmsford</v>
      </c>
      <c r="L2633" s="9" t="str">
        <f>AgencyPickList!C2633</f>
        <v>G07B</v>
      </c>
      <c r="M2633" s="9" t="str">
        <f>AgencyPickList!D2633</f>
        <v>Thurrock</v>
      </c>
      <c r="N2633" s="9" t="str">
        <f>AgencyPickList!E2633</f>
        <v>Q</v>
      </c>
      <c r="O2633" s="9" t="str">
        <f t="shared" si="41"/>
        <v>Q1659 : Open Road Chelmsford</v>
      </c>
    </row>
    <row r="2634" spans="2:15" x14ac:dyDescent="0.35">
      <c r="B2634" s="10" t="e">
        <v>#N/A</v>
      </c>
      <c r="G2634"/>
      <c r="J2634" s="9" t="str">
        <f>AgencyPickList!A2634</f>
        <v>Q1733</v>
      </c>
      <c r="K2634" s="9" t="str">
        <f>AgencyPickList!B2634</f>
        <v>Suffolk Recovery Service - Bury St Edmunds</v>
      </c>
      <c r="L2634" s="9" t="str">
        <f>AgencyPickList!C2634</f>
        <v>G07B</v>
      </c>
      <c r="M2634" s="9" t="str">
        <f>AgencyPickList!D2634</f>
        <v>Thurrock</v>
      </c>
      <c r="N2634" s="9" t="str">
        <f>AgencyPickList!E2634</f>
        <v>Q</v>
      </c>
      <c r="O2634" s="9" t="str">
        <f t="shared" si="41"/>
        <v>Q1733 : Suffolk Recovery Service - Bury St Edmunds</v>
      </c>
    </row>
    <row r="2635" spans="2:15" x14ac:dyDescent="0.35">
      <c r="B2635" s="10" t="e">
        <v>#N/A</v>
      </c>
      <c r="G2635"/>
      <c r="J2635" s="9" t="str">
        <f>AgencyPickList!A2635</f>
        <v>Q1747</v>
      </c>
      <c r="K2635" s="9" t="str">
        <f>AgencyPickList!B2635</f>
        <v>Inclusion Visions</v>
      </c>
      <c r="L2635" s="9" t="str">
        <f>AgencyPickList!C2635</f>
        <v>G07B</v>
      </c>
      <c r="M2635" s="9" t="str">
        <f>AgencyPickList!D2635</f>
        <v>Thurrock</v>
      </c>
      <c r="N2635" s="9" t="str">
        <f>AgencyPickList!E2635</f>
        <v>Q</v>
      </c>
      <c r="O2635" s="9" t="str">
        <f t="shared" si="41"/>
        <v>Q1747 : Inclusion Visions</v>
      </c>
    </row>
    <row r="2636" spans="2:15" x14ac:dyDescent="0.35">
      <c r="B2636" s="10" t="e">
        <v>#N/A</v>
      </c>
      <c r="G2636"/>
      <c r="J2636" s="9" t="str">
        <f>AgencyPickList!A2636</f>
        <v>Q1752</v>
      </c>
      <c r="K2636" s="9" t="str">
        <f>AgencyPickList!B2636</f>
        <v>Community Recovery Essex: Psychosocial Intervention Service (SIS)</v>
      </c>
      <c r="L2636" s="9" t="str">
        <f>AgencyPickList!C2636</f>
        <v>G07B</v>
      </c>
      <c r="M2636" s="9" t="str">
        <f>AgencyPickList!D2636</f>
        <v>Thurrock</v>
      </c>
      <c r="N2636" s="9" t="str">
        <f>AgencyPickList!E2636</f>
        <v>Q</v>
      </c>
      <c r="O2636" s="9" t="str">
        <f t="shared" si="41"/>
        <v>Q1752 : Community Recovery Essex: Psychosocial Intervention Service (SIS)</v>
      </c>
    </row>
    <row r="2637" spans="2:15" x14ac:dyDescent="0.35">
      <c r="B2637" s="10" t="e">
        <v>#N/A</v>
      </c>
      <c r="G2637"/>
      <c r="J2637" s="9" t="str">
        <f>AgencyPickList!A2637</f>
        <v>Q1768</v>
      </c>
      <c r="K2637" s="9" t="str">
        <f>AgencyPickList!B2637</f>
        <v>Forward Trust - Thurrock Adult</v>
      </c>
      <c r="L2637" s="9" t="str">
        <f>AgencyPickList!C2637</f>
        <v>G07B</v>
      </c>
      <c r="M2637" s="9" t="str">
        <f>AgencyPickList!D2637</f>
        <v>Thurrock</v>
      </c>
      <c r="N2637" s="9" t="str">
        <f>AgencyPickList!E2637</f>
        <v>Q</v>
      </c>
      <c r="O2637" s="9" t="str">
        <f t="shared" si="41"/>
        <v>Q1768 : Forward Trust - Thurrock Adult</v>
      </c>
    </row>
    <row r="2638" spans="2:15" x14ac:dyDescent="0.35">
      <c r="B2638" s="10" t="e">
        <v>#N/A</v>
      </c>
      <c r="G2638"/>
      <c r="J2638" s="9" t="str">
        <f>AgencyPickList!A2638</f>
        <v>SJ207</v>
      </c>
      <c r="K2638" s="9" t="str">
        <f>AgencyPickList!B2638</f>
        <v>Western Counselling</v>
      </c>
      <c r="L2638" s="9" t="str">
        <f>AgencyPickList!C2638</f>
        <v>G07B</v>
      </c>
      <c r="M2638" s="9" t="str">
        <f>AgencyPickList!D2638</f>
        <v>Thurrock</v>
      </c>
      <c r="N2638" s="9" t="str">
        <f>AgencyPickList!E2638</f>
        <v>S</v>
      </c>
      <c r="O2638" s="9" t="str">
        <f t="shared" si="41"/>
        <v>SJ207 : Western Counselling</v>
      </c>
    </row>
    <row r="2639" spans="2:15" x14ac:dyDescent="0.35">
      <c r="B2639" s="10" t="e">
        <v>#N/A</v>
      </c>
      <c r="G2639"/>
      <c r="J2639" s="9" t="str">
        <f>AgencyPickList!A2639</f>
        <v>SJ308</v>
      </c>
      <c r="K2639" s="9" t="str">
        <f>AgencyPickList!B2639</f>
        <v>Sefton Park</v>
      </c>
      <c r="L2639" s="9" t="str">
        <f>AgencyPickList!C2639</f>
        <v>G07B</v>
      </c>
      <c r="M2639" s="9" t="str">
        <f>AgencyPickList!D2639</f>
        <v>Thurrock</v>
      </c>
      <c r="N2639" s="9" t="str">
        <f>AgencyPickList!E2639</f>
        <v>S</v>
      </c>
      <c r="O2639" s="9" t="str">
        <f t="shared" si="41"/>
        <v>SJ308 : Sefton Park</v>
      </c>
    </row>
    <row r="2640" spans="2:15" x14ac:dyDescent="0.35">
      <c r="B2640" s="10" t="e">
        <v>#N/A</v>
      </c>
      <c r="G2640"/>
      <c r="J2640" s="9" t="str">
        <f>AgencyPickList!A2640</f>
        <v>P0034</v>
      </c>
      <c r="K2640" s="9" t="str">
        <f>AgencyPickList!B2640</f>
        <v>Yeldall Manor</v>
      </c>
      <c r="L2640" s="9" t="str">
        <f>AgencyPickList!C2640</f>
        <v>K10B</v>
      </c>
      <c r="M2640" s="9" t="str">
        <f>AgencyPickList!D2640</f>
        <v>Torbay</v>
      </c>
      <c r="N2640" s="9" t="str">
        <f>AgencyPickList!E2640</f>
        <v>P</v>
      </c>
      <c r="O2640" s="9" t="str">
        <f t="shared" si="41"/>
        <v>P0034 : Yeldall Manor</v>
      </c>
    </row>
    <row r="2641" spans="2:15" x14ac:dyDescent="0.35">
      <c r="B2641" s="10" t="e">
        <v>#N/A</v>
      </c>
      <c r="G2641"/>
      <c r="J2641" s="9" t="str">
        <f>AgencyPickList!A2641</f>
        <v>P1091</v>
      </c>
      <c r="K2641" s="9" t="str">
        <f>AgencyPickList!B2641</f>
        <v>I-Access South West Surrey</v>
      </c>
      <c r="L2641" s="9" t="str">
        <f>AgencyPickList!C2641</f>
        <v>K10B</v>
      </c>
      <c r="M2641" s="9" t="str">
        <f>AgencyPickList!D2641</f>
        <v>Torbay</v>
      </c>
      <c r="N2641" s="9" t="str">
        <f>AgencyPickList!E2641</f>
        <v>P</v>
      </c>
      <c r="O2641" s="9" t="str">
        <f t="shared" si="41"/>
        <v>P1091 : I-Access South West Surrey</v>
      </c>
    </row>
    <row r="2642" spans="2:15" x14ac:dyDescent="0.35">
      <c r="B2642" s="10" t="e">
        <v>#N/A</v>
      </c>
      <c r="G2642"/>
      <c r="J2642" s="9" t="str">
        <f>AgencyPickList!A2642</f>
        <v>Q1734</v>
      </c>
      <c r="K2642" s="9" t="str">
        <f>AgencyPickList!B2642</f>
        <v>Suffolk Recovery Service - Ipswich</v>
      </c>
      <c r="L2642" s="9" t="str">
        <f>AgencyPickList!C2642</f>
        <v>K10B</v>
      </c>
      <c r="M2642" s="9" t="str">
        <f>AgencyPickList!D2642</f>
        <v>Torbay</v>
      </c>
      <c r="N2642" s="9" t="str">
        <f>AgencyPickList!E2642</f>
        <v>Q</v>
      </c>
      <c r="O2642" s="9" t="str">
        <f t="shared" si="41"/>
        <v>Q1734 : Suffolk Recovery Service - Ipswich</v>
      </c>
    </row>
    <row r="2643" spans="2:15" x14ac:dyDescent="0.35">
      <c r="B2643" s="10" t="e">
        <v>#N/A</v>
      </c>
      <c r="G2643"/>
      <c r="J2643" s="9" t="str">
        <f>AgencyPickList!A2643</f>
        <v>SD303</v>
      </c>
      <c r="K2643" s="9" t="str">
        <f>AgencyPickList!B2643</f>
        <v>BOSENCE FARM COMMUNITY LTD</v>
      </c>
      <c r="L2643" s="9" t="str">
        <f>AgencyPickList!C2643</f>
        <v>K10B</v>
      </c>
      <c r="M2643" s="9" t="str">
        <f>AgencyPickList!D2643</f>
        <v>Torbay</v>
      </c>
      <c r="N2643" s="9" t="str">
        <f>AgencyPickList!E2643</f>
        <v>S</v>
      </c>
      <c r="O2643" s="9" t="str">
        <f t="shared" si="41"/>
        <v>SD303 : BOSENCE FARM COMMUNITY LTD</v>
      </c>
    </row>
    <row r="2644" spans="2:15" x14ac:dyDescent="0.35">
      <c r="B2644" s="10" t="e">
        <v>#N/A</v>
      </c>
      <c r="G2644"/>
      <c r="J2644" s="9" t="str">
        <f>AgencyPickList!A2644</f>
        <v>SE222</v>
      </c>
      <c r="K2644" s="9" t="str">
        <f>AgencyPickList!B2644</f>
        <v>Together</v>
      </c>
      <c r="L2644" s="9" t="str">
        <f>AgencyPickList!C2644</f>
        <v>K10B</v>
      </c>
      <c r="M2644" s="9" t="str">
        <f>AgencyPickList!D2644</f>
        <v>Torbay</v>
      </c>
      <c r="N2644" s="9" t="str">
        <f>AgencyPickList!E2644</f>
        <v>S</v>
      </c>
      <c r="O2644" s="9" t="str">
        <f t="shared" si="41"/>
        <v>SE222 : Together</v>
      </c>
    </row>
    <row r="2645" spans="2:15" x14ac:dyDescent="0.35">
      <c r="B2645" s="10" t="e">
        <v>#N/A</v>
      </c>
      <c r="G2645"/>
      <c r="J2645" s="9" t="str">
        <f>AgencyPickList!A2645</f>
        <v>SJ302</v>
      </c>
      <c r="K2645" s="9" t="str">
        <f>AgencyPickList!B2645</f>
        <v>BROADWAY LODGE</v>
      </c>
      <c r="L2645" s="9" t="str">
        <f>AgencyPickList!C2645</f>
        <v>K10B</v>
      </c>
      <c r="M2645" s="9" t="str">
        <f>AgencyPickList!D2645</f>
        <v>Torbay</v>
      </c>
      <c r="N2645" s="9" t="str">
        <f>AgencyPickList!E2645</f>
        <v>S</v>
      </c>
      <c r="O2645" s="9" t="str">
        <f t="shared" si="41"/>
        <v>SJ302 : BROADWAY LODGE</v>
      </c>
    </row>
    <row r="2646" spans="2:15" x14ac:dyDescent="0.35">
      <c r="B2646" s="10" t="e">
        <v>#N/A</v>
      </c>
      <c r="G2646"/>
      <c r="J2646" s="9" t="str">
        <f>AgencyPickList!A2646</f>
        <v>SL205</v>
      </c>
      <c r="K2646" s="9" t="str">
        <f>AgencyPickList!B2646</f>
        <v>PostScript360</v>
      </c>
      <c r="L2646" s="9" t="str">
        <f>AgencyPickList!C2646</f>
        <v>K10B</v>
      </c>
      <c r="M2646" s="9" t="str">
        <f>AgencyPickList!D2646</f>
        <v>Torbay</v>
      </c>
      <c r="N2646" s="9" t="str">
        <f>AgencyPickList!E2646</f>
        <v>S</v>
      </c>
      <c r="O2646" s="9" t="str">
        <f t="shared" si="41"/>
        <v>SL205 : PostScript360</v>
      </c>
    </row>
    <row r="2647" spans="2:15" x14ac:dyDescent="0.35">
      <c r="B2647" s="10" t="e">
        <v>#N/A</v>
      </c>
      <c r="G2647"/>
      <c r="J2647" s="9" t="str">
        <f>AgencyPickList!A2647</f>
        <v>SN112</v>
      </c>
      <c r="K2647" s="9" t="str">
        <f>AgencyPickList!B2647</f>
        <v>Shrublands Drug &amp; Alcohol Service</v>
      </c>
      <c r="L2647" s="9" t="str">
        <f>AgencyPickList!C2647</f>
        <v>K10B</v>
      </c>
      <c r="M2647" s="9" t="str">
        <f>AgencyPickList!D2647</f>
        <v>Torbay</v>
      </c>
      <c r="N2647" s="9" t="str">
        <f>AgencyPickList!E2647</f>
        <v>S</v>
      </c>
      <c r="O2647" s="9" t="str">
        <f t="shared" si="41"/>
        <v>SN112 : Shrublands Drug &amp; Alcohol Service</v>
      </c>
    </row>
    <row r="2648" spans="2:15" x14ac:dyDescent="0.35">
      <c r="B2648" s="10" t="e">
        <v>#N/A</v>
      </c>
      <c r="G2648"/>
      <c r="J2648" s="9" t="str">
        <f>AgencyPickList!A2648</f>
        <v>SN403</v>
      </c>
      <c r="K2648" s="9" t="str">
        <f>AgencyPickList!B2648</f>
        <v>Torbay Primary Care Drug Service</v>
      </c>
      <c r="L2648" s="9" t="str">
        <f>AgencyPickList!C2648</f>
        <v>K10B</v>
      </c>
      <c r="M2648" s="9" t="str">
        <f>AgencyPickList!D2648</f>
        <v>Torbay</v>
      </c>
      <c r="N2648" s="9" t="str">
        <f>AgencyPickList!E2648</f>
        <v>S</v>
      </c>
      <c r="O2648" s="9" t="str">
        <f t="shared" si="41"/>
        <v>SN403 : Torbay Primary Care Drug Service</v>
      </c>
    </row>
    <row r="2649" spans="2:15" x14ac:dyDescent="0.35">
      <c r="B2649" s="10" t="e">
        <v>#N/A</v>
      </c>
      <c r="G2649"/>
      <c r="J2649" s="9" t="str">
        <f>AgencyPickList!A2649</f>
        <v>SN507</v>
      </c>
      <c r="K2649" s="9" t="str">
        <f>AgencyPickList!B2649</f>
        <v>Shrublands - Criminal Justice Team</v>
      </c>
      <c r="L2649" s="9" t="str">
        <f>AgencyPickList!C2649</f>
        <v>K10B</v>
      </c>
      <c r="M2649" s="9" t="str">
        <f>AgencyPickList!D2649</f>
        <v>Torbay</v>
      </c>
      <c r="N2649" s="9" t="str">
        <f>AgencyPickList!E2649</f>
        <v>S</v>
      </c>
      <c r="O2649" s="9" t="str">
        <f t="shared" si="41"/>
        <v>SN507 : Shrublands - Criminal Justice Team</v>
      </c>
    </row>
    <row r="2650" spans="2:15" x14ac:dyDescent="0.35">
      <c r="B2650" s="10" t="e">
        <v>#N/A</v>
      </c>
      <c r="G2650"/>
      <c r="J2650" s="9" t="str">
        <f>AgencyPickList!A2650</f>
        <v>U0509</v>
      </c>
      <c r="K2650" s="9" t="str">
        <f>AgencyPickList!B2650</f>
        <v>Doncaster Drugs Service - CDT</v>
      </c>
      <c r="L2650" s="9" t="str">
        <f>AgencyPickList!C2650</f>
        <v>K10B</v>
      </c>
      <c r="M2650" s="9" t="str">
        <f>AgencyPickList!D2650</f>
        <v>Torbay</v>
      </c>
      <c r="N2650" s="9" t="str">
        <f>AgencyPickList!E2650</f>
        <v>U</v>
      </c>
      <c r="O2650" s="9" t="str">
        <f t="shared" si="41"/>
        <v>U0509 : Doncaster Drugs Service - CDT</v>
      </c>
    </row>
    <row r="2651" spans="2:15" x14ac:dyDescent="0.35">
      <c r="B2651" s="10" t="e">
        <v>#N/A</v>
      </c>
      <c r="G2651"/>
      <c r="J2651" s="9" t="str">
        <f>AgencyPickList!A2651</f>
        <v>L0546</v>
      </c>
      <c r="K2651" s="9" t="str">
        <f>AgencyPickList!B2651</f>
        <v>Charis Alcohol &amp; Drug Therapy Unit (Rehab)</v>
      </c>
      <c r="L2651" s="9" t="str">
        <f>AgencyPickList!C2651</f>
        <v>H28B</v>
      </c>
      <c r="M2651" s="9" t="str">
        <f>AgencyPickList!D2651</f>
        <v>Tower Hamlets</v>
      </c>
      <c r="N2651" s="9" t="str">
        <f>AgencyPickList!E2651</f>
        <v>L</v>
      </c>
      <c r="O2651" s="9" t="str">
        <f t="shared" si="41"/>
        <v>L0546 : Charis Alcohol &amp; Drug Therapy Unit (Rehab)</v>
      </c>
    </row>
    <row r="2652" spans="2:15" x14ac:dyDescent="0.35">
      <c r="B2652" s="10" t="e">
        <v>#N/A</v>
      </c>
      <c r="G2652"/>
      <c r="J2652" s="9" t="str">
        <f>AgencyPickList!A2652</f>
        <v>L0985</v>
      </c>
      <c r="K2652" s="9" t="str">
        <f>AgencyPickList!B2652</f>
        <v>Tower Hamlets Integrated Young People's Service (Compass)</v>
      </c>
      <c r="L2652" s="9" t="str">
        <f>AgencyPickList!C2652</f>
        <v>H28B</v>
      </c>
      <c r="M2652" s="9" t="str">
        <f>AgencyPickList!D2652</f>
        <v>Tower Hamlets</v>
      </c>
      <c r="N2652" s="9" t="str">
        <f>AgencyPickList!E2652</f>
        <v>L</v>
      </c>
      <c r="O2652" s="9" t="str">
        <f t="shared" si="41"/>
        <v>L0985 : Tower Hamlets Integrated Young People's Service (Compass)</v>
      </c>
    </row>
    <row r="2653" spans="2:15" x14ac:dyDescent="0.35">
      <c r="B2653" s="10" t="e">
        <v>#N/A</v>
      </c>
      <c r="G2653"/>
      <c r="J2653" s="9" t="str">
        <f>AgencyPickList!A2653</f>
        <v>L1254</v>
      </c>
      <c r="K2653" s="9" t="str">
        <f>AgencyPickList!B2653</f>
        <v>CGL Newham RISE</v>
      </c>
      <c r="L2653" s="9" t="str">
        <f>AgencyPickList!C2653</f>
        <v>H28B</v>
      </c>
      <c r="M2653" s="9" t="str">
        <f>AgencyPickList!D2653</f>
        <v>Tower Hamlets</v>
      </c>
      <c r="N2653" s="9" t="str">
        <f>AgencyPickList!E2653</f>
        <v>L</v>
      </c>
      <c r="O2653" s="9" t="str">
        <f t="shared" si="41"/>
        <v>L1254 : CGL Newham RISE</v>
      </c>
    </row>
    <row r="2654" spans="2:15" x14ac:dyDescent="0.35">
      <c r="B2654" s="10" t="e">
        <v>#N/A</v>
      </c>
      <c r="G2654"/>
      <c r="J2654" s="9" t="str">
        <f>AgencyPickList!A2654</f>
        <v>L1284</v>
      </c>
      <c r="K2654" s="9" t="str">
        <f>AgencyPickList!B2654</f>
        <v>ENABLE Drug and Alcohol Service</v>
      </c>
      <c r="L2654" s="9" t="str">
        <f>AgencyPickList!C2654</f>
        <v>H28B</v>
      </c>
      <c r="M2654" s="9" t="str">
        <f>AgencyPickList!D2654</f>
        <v>Tower Hamlets</v>
      </c>
      <c r="N2654" s="9" t="str">
        <f>AgencyPickList!E2654</f>
        <v>L</v>
      </c>
      <c r="O2654" s="9" t="str">
        <f t="shared" si="41"/>
        <v>L1284 : ENABLE Drug and Alcohol Service</v>
      </c>
    </row>
    <row r="2655" spans="2:15" x14ac:dyDescent="0.35">
      <c r="B2655" s="10" t="e">
        <v>#N/A</v>
      </c>
      <c r="G2655"/>
      <c r="J2655" s="9" t="str">
        <f>AgencyPickList!A2655</f>
        <v>L1293</v>
      </c>
      <c r="K2655" s="9" t="str">
        <f>AgencyPickList!B2655</f>
        <v>CGL Tower Hamlets Reset Treatment</v>
      </c>
      <c r="L2655" s="9" t="str">
        <f>AgencyPickList!C2655</f>
        <v>H28B</v>
      </c>
      <c r="M2655" s="9" t="str">
        <f>AgencyPickList!D2655</f>
        <v>Tower Hamlets</v>
      </c>
      <c r="N2655" s="9" t="str">
        <f>AgencyPickList!E2655</f>
        <v>L</v>
      </c>
      <c r="O2655" s="9" t="str">
        <f t="shared" si="41"/>
        <v>L1293 : CGL Tower Hamlets Reset Treatment</v>
      </c>
    </row>
    <row r="2656" spans="2:15" x14ac:dyDescent="0.35">
      <c r="B2656" s="10" t="e">
        <v>#N/A</v>
      </c>
      <c r="G2656"/>
      <c r="J2656" s="9" t="str">
        <f>AgencyPickList!A2656</f>
        <v>L1303</v>
      </c>
      <c r="K2656" s="9" t="str">
        <f>AgencyPickList!B2656</f>
        <v>City and Hackney Recovery Service</v>
      </c>
      <c r="L2656" s="9" t="str">
        <f>AgencyPickList!C2656</f>
        <v>H28B</v>
      </c>
      <c r="M2656" s="9" t="str">
        <f>AgencyPickList!D2656</f>
        <v>Tower Hamlets</v>
      </c>
      <c r="N2656" s="9" t="str">
        <f>AgencyPickList!E2656</f>
        <v>L</v>
      </c>
      <c r="O2656" s="9" t="str">
        <f t="shared" si="41"/>
        <v>L1303 : City and Hackney Recovery Service</v>
      </c>
    </row>
    <row r="2657" spans="2:15" x14ac:dyDescent="0.35">
      <c r="B2657" s="10" t="e">
        <v>#N/A</v>
      </c>
      <c r="G2657"/>
      <c r="J2657" s="9" t="str">
        <f>AgencyPickList!A2657</f>
        <v>L1308</v>
      </c>
      <c r="K2657" s="9" t="str">
        <f>AgencyPickList!B2657</f>
        <v>Guy's and St Thomas' NHS Foundation Trust Inpatient Detox Unit</v>
      </c>
      <c r="L2657" s="9" t="str">
        <f>AgencyPickList!C2657</f>
        <v>H28B</v>
      </c>
      <c r="M2657" s="9" t="str">
        <f>AgencyPickList!D2657</f>
        <v>Tower Hamlets</v>
      </c>
      <c r="N2657" s="9" t="str">
        <f>AgencyPickList!E2657</f>
        <v>L</v>
      </c>
      <c r="O2657" s="9" t="str">
        <f t="shared" si="41"/>
        <v>L1308 : Guy's and St Thomas' NHS Foundation Trust Inpatient Detox Unit</v>
      </c>
    </row>
    <row r="2658" spans="2:15" x14ac:dyDescent="0.35">
      <c r="B2658" s="10" t="e">
        <v>#N/A</v>
      </c>
      <c r="G2658"/>
      <c r="J2658" s="9" t="str">
        <f>AgencyPickList!A2658</f>
        <v>L1309</v>
      </c>
      <c r="K2658" s="9" t="str">
        <f>AgencyPickList!B2658</f>
        <v>Drug and Alcohol Wellbeing Service Hammersmith and Fulham</v>
      </c>
      <c r="L2658" s="9" t="str">
        <f>AgencyPickList!C2658</f>
        <v>H28B</v>
      </c>
      <c r="M2658" s="9" t="str">
        <f>AgencyPickList!D2658</f>
        <v>Tower Hamlets</v>
      </c>
      <c r="N2658" s="9" t="str">
        <f>AgencyPickList!E2658</f>
        <v>L</v>
      </c>
      <c r="O2658" s="9" t="str">
        <f t="shared" si="41"/>
        <v>L1309 : Drug and Alcohol Wellbeing Service Hammersmith and Fulham</v>
      </c>
    </row>
    <row r="2659" spans="2:15" x14ac:dyDescent="0.35">
      <c r="B2659" s="10" t="e">
        <v>#N/A</v>
      </c>
      <c r="G2659"/>
      <c r="J2659" s="9" t="str">
        <f>AgencyPickList!A2659</f>
        <v>L1312</v>
      </c>
      <c r="K2659" s="9" t="str">
        <f>AgencyPickList!B2659</f>
        <v>Guy's and St Thomas' NHS Foundation Trust Non-rough sleeping Addictions Clinical Care Suite</v>
      </c>
      <c r="L2659" s="9" t="str">
        <f>AgencyPickList!C2659</f>
        <v>H28B</v>
      </c>
      <c r="M2659" s="9" t="str">
        <f>AgencyPickList!D2659</f>
        <v>Tower Hamlets</v>
      </c>
      <c r="N2659" s="9" t="str">
        <f>AgencyPickList!E2659</f>
        <v>L</v>
      </c>
      <c r="O2659" s="9" t="str">
        <f t="shared" si="41"/>
        <v>L1312 : Guy's and St Thomas' NHS Foundation Trust Non-rough sleeping Addictions Clinical Care Suite</v>
      </c>
    </row>
    <row r="2660" spans="2:15" x14ac:dyDescent="0.35">
      <c r="B2660" s="10" t="e">
        <v>#N/A</v>
      </c>
      <c r="G2660"/>
      <c r="J2660" s="9" t="str">
        <f>AgencyPickList!A2660</f>
        <v>L1315</v>
      </c>
      <c r="K2660" s="9" t="str">
        <f>AgencyPickList!B2660</f>
        <v>Mildmay Mission Hospital Stabilisation-based Intermediate Rehabilitation beds</v>
      </c>
      <c r="L2660" s="9" t="str">
        <f>AgencyPickList!C2660</f>
        <v>H28B</v>
      </c>
      <c r="M2660" s="9" t="str">
        <f>AgencyPickList!D2660</f>
        <v>Tower Hamlets</v>
      </c>
      <c r="N2660" s="9" t="str">
        <f>AgencyPickList!E2660</f>
        <v>L</v>
      </c>
      <c r="O2660" s="9" t="str">
        <f t="shared" si="41"/>
        <v>L1315 : Mildmay Mission Hospital Stabilisation-based Intermediate Rehabilitation beds</v>
      </c>
    </row>
    <row r="2661" spans="2:15" x14ac:dyDescent="0.35">
      <c r="B2661" s="10" t="e">
        <v>#N/A</v>
      </c>
      <c r="G2661"/>
      <c r="J2661" s="9" t="str">
        <f>AgencyPickList!A2661</f>
        <v>M0037</v>
      </c>
      <c r="K2661" s="9" t="str">
        <f>AgencyPickList!B2661</f>
        <v>Phoenix Futures Wirral Adult Services</v>
      </c>
      <c r="L2661" s="9" t="str">
        <f>AgencyPickList!C2661</f>
        <v>H28B</v>
      </c>
      <c r="M2661" s="9" t="str">
        <f>AgencyPickList!D2661</f>
        <v>Tower Hamlets</v>
      </c>
      <c r="N2661" s="9" t="str">
        <f>AgencyPickList!E2661</f>
        <v>W</v>
      </c>
      <c r="O2661" s="9" t="str">
        <f t="shared" si="41"/>
        <v>M0037 : Phoenix Futures Wirral Adult Services</v>
      </c>
    </row>
    <row r="2662" spans="2:15" x14ac:dyDescent="0.35">
      <c r="B2662" s="10" t="e">
        <v>#N/A</v>
      </c>
      <c r="G2662"/>
      <c r="J2662" s="9" t="str">
        <f>AgencyPickList!A2662</f>
        <v>P0611</v>
      </c>
      <c r="K2662" s="9" t="str">
        <f>AgencyPickList!B2662</f>
        <v>Bridge House</v>
      </c>
      <c r="L2662" s="9" t="str">
        <f>AgencyPickList!C2662</f>
        <v>H28B</v>
      </c>
      <c r="M2662" s="9" t="str">
        <f>AgencyPickList!D2662</f>
        <v>Tower Hamlets</v>
      </c>
      <c r="N2662" s="9" t="str">
        <f>AgencyPickList!E2662</f>
        <v>P</v>
      </c>
      <c r="O2662" s="9" t="str">
        <f t="shared" si="41"/>
        <v>P0611 : Bridge House</v>
      </c>
    </row>
    <row r="2663" spans="2:15" x14ac:dyDescent="0.35">
      <c r="B2663" s="10" t="e">
        <v>#N/A</v>
      </c>
      <c r="G2663"/>
      <c r="J2663" s="9" t="str">
        <f>AgencyPickList!A2663</f>
        <v>P0835</v>
      </c>
      <c r="K2663" s="9" t="str">
        <f>AgencyPickList!B2663</f>
        <v>Kenward Residential</v>
      </c>
      <c r="L2663" s="9" t="str">
        <f>AgencyPickList!C2663</f>
        <v>H28B</v>
      </c>
      <c r="M2663" s="9" t="str">
        <f>AgencyPickList!D2663</f>
        <v>Tower Hamlets</v>
      </c>
      <c r="N2663" s="9" t="str">
        <f>AgencyPickList!E2663</f>
        <v>P</v>
      </c>
      <c r="O2663" s="9" t="str">
        <f t="shared" si="41"/>
        <v>P0835 : Kenward Residential</v>
      </c>
    </row>
    <row r="2664" spans="2:15" x14ac:dyDescent="0.35">
      <c r="B2664" s="10" t="e">
        <v>#N/A</v>
      </c>
      <c r="G2664"/>
      <c r="J2664" s="9" t="str">
        <f>AgencyPickList!A2664</f>
        <v>P1076</v>
      </c>
      <c r="K2664" s="9" t="str">
        <f>AgencyPickList!B2664</f>
        <v>Oxfordshire Roads to Recovery</v>
      </c>
      <c r="L2664" s="9" t="str">
        <f>AgencyPickList!C2664</f>
        <v>H28B</v>
      </c>
      <c r="M2664" s="9" t="str">
        <f>AgencyPickList!D2664</f>
        <v>Tower Hamlets</v>
      </c>
      <c r="N2664" s="9" t="str">
        <f>AgencyPickList!E2664</f>
        <v>P</v>
      </c>
      <c r="O2664" s="9" t="str">
        <f t="shared" si="41"/>
        <v>P1076 : Oxfordshire Roads to Recovery</v>
      </c>
    </row>
    <row r="2665" spans="2:15" x14ac:dyDescent="0.35">
      <c r="B2665" s="10" t="e">
        <v>#N/A</v>
      </c>
      <c r="G2665"/>
      <c r="J2665" s="9" t="str">
        <f>AgencyPickList!A2665</f>
        <v>P1091</v>
      </c>
      <c r="K2665" s="9" t="str">
        <f>AgencyPickList!B2665</f>
        <v>I-Access South West Surrey</v>
      </c>
      <c r="L2665" s="9" t="str">
        <f>AgencyPickList!C2665</f>
        <v>H28B</v>
      </c>
      <c r="M2665" s="9" t="str">
        <f>AgencyPickList!D2665</f>
        <v>Tower Hamlets</v>
      </c>
      <c r="N2665" s="9" t="str">
        <f>AgencyPickList!E2665</f>
        <v>P</v>
      </c>
      <c r="O2665" s="9" t="str">
        <f t="shared" si="41"/>
        <v>P1091 : I-Access South West Surrey</v>
      </c>
    </row>
    <row r="2666" spans="2:15" x14ac:dyDescent="0.35">
      <c r="B2666" s="10" t="e">
        <v>#N/A</v>
      </c>
      <c r="G2666"/>
      <c r="J2666" s="9" t="str">
        <f>AgencyPickList!A2666</f>
        <v>P1126</v>
      </c>
      <c r="K2666" s="9" t="str">
        <f>AgencyPickList!B2666</f>
        <v>Phoenix Futures Ophelia House</v>
      </c>
      <c r="L2666" s="9" t="str">
        <f>AgencyPickList!C2666</f>
        <v>H28B</v>
      </c>
      <c r="M2666" s="9" t="str">
        <f>AgencyPickList!D2666</f>
        <v>Tower Hamlets</v>
      </c>
      <c r="N2666" s="9" t="str">
        <f>AgencyPickList!E2666</f>
        <v>P</v>
      </c>
      <c r="O2666" s="9" t="str">
        <f t="shared" si="41"/>
        <v>P1126 : Phoenix Futures Ophelia House</v>
      </c>
    </row>
    <row r="2667" spans="2:15" x14ac:dyDescent="0.35">
      <c r="B2667" s="10" t="e">
        <v>#N/A</v>
      </c>
      <c r="G2667"/>
      <c r="J2667" s="9" t="str">
        <f>AgencyPickList!A2667</f>
        <v>Q1647</v>
      </c>
      <c r="K2667" s="9" t="str">
        <f>AgencyPickList!B2667</f>
        <v>Via - Passmores House</v>
      </c>
      <c r="L2667" s="9" t="str">
        <f>AgencyPickList!C2667</f>
        <v>H28B</v>
      </c>
      <c r="M2667" s="9" t="str">
        <f>AgencyPickList!D2667</f>
        <v>Tower Hamlets</v>
      </c>
      <c r="N2667" s="9" t="str">
        <f>AgencyPickList!E2667</f>
        <v>Q</v>
      </c>
      <c r="O2667" s="9" t="str">
        <f t="shared" si="41"/>
        <v>Q1647 : Via - Passmores House</v>
      </c>
    </row>
    <row r="2668" spans="2:15" x14ac:dyDescent="0.35">
      <c r="B2668" s="10" t="e">
        <v>#N/A</v>
      </c>
      <c r="G2668"/>
      <c r="J2668" s="9" t="str">
        <f>AgencyPickList!A2668</f>
        <v>SB317</v>
      </c>
      <c r="K2668" s="9" t="str">
        <f>AgencyPickList!B2668</f>
        <v>StreetScene Bournemouth</v>
      </c>
      <c r="L2668" s="9" t="str">
        <f>AgencyPickList!C2668</f>
        <v>H28B</v>
      </c>
      <c r="M2668" s="9" t="str">
        <f>AgencyPickList!D2668</f>
        <v>Tower Hamlets</v>
      </c>
      <c r="N2668" s="9" t="str">
        <f>AgencyPickList!E2668</f>
        <v>S</v>
      </c>
      <c r="O2668" s="9" t="str">
        <f t="shared" si="41"/>
        <v>SB317 : StreetScene Bournemouth</v>
      </c>
    </row>
    <row r="2669" spans="2:15" x14ac:dyDescent="0.35">
      <c r="B2669" s="10" t="e">
        <v>#N/A</v>
      </c>
      <c r="G2669"/>
      <c r="J2669" s="9" t="str">
        <f>AgencyPickList!A2669</f>
        <v>SD303</v>
      </c>
      <c r="K2669" s="9" t="str">
        <f>AgencyPickList!B2669</f>
        <v>BOSENCE FARM COMMUNITY LTD</v>
      </c>
      <c r="L2669" s="9" t="str">
        <f>AgencyPickList!C2669</f>
        <v>H28B</v>
      </c>
      <c r="M2669" s="9" t="str">
        <f>AgencyPickList!D2669</f>
        <v>Tower Hamlets</v>
      </c>
      <c r="N2669" s="9" t="str">
        <f>AgencyPickList!E2669</f>
        <v>S</v>
      </c>
      <c r="O2669" s="9" t="str">
        <f t="shared" si="41"/>
        <v>SD303 : BOSENCE FARM COMMUNITY LTD</v>
      </c>
    </row>
    <row r="2670" spans="2:15" x14ac:dyDescent="0.35">
      <c r="B2670" s="10" t="e">
        <v>#N/A</v>
      </c>
      <c r="G2670"/>
      <c r="J2670" s="9" t="str">
        <f>AgencyPickList!A2670</f>
        <v>SJ302</v>
      </c>
      <c r="K2670" s="9" t="str">
        <f>AgencyPickList!B2670</f>
        <v>BROADWAY LODGE</v>
      </c>
      <c r="L2670" s="9" t="str">
        <f>AgencyPickList!C2670</f>
        <v>H28B</v>
      </c>
      <c r="M2670" s="9" t="str">
        <f>AgencyPickList!D2670</f>
        <v>Tower Hamlets</v>
      </c>
      <c r="N2670" s="9" t="str">
        <f>AgencyPickList!E2670</f>
        <v>S</v>
      </c>
      <c r="O2670" s="9" t="str">
        <f t="shared" si="41"/>
        <v>SJ302 : BROADWAY LODGE</v>
      </c>
    </row>
    <row r="2671" spans="2:15" x14ac:dyDescent="0.35">
      <c r="B2671" s="10" t="e">
        <v>#N/A</v>
      </c>
      <c r="G2671"/>
      <c r="J2671" s="9" t="str">
        <f>AgencyPickList!A2671</f>
        <v>SO203</v>
      </c>
      <c r="K2671" s="9" t="str">
        <f>AgencyPickList!B2671</f>
        <v>Forward Trust - Clouds House</v>
      </c>
      <c r="L2671" s="9" t="str">
        <f>AgencyPickList!C2671</f>
        <v>H28B</v>
      </c>
      <c r="M2671" s="9" t="str">
        <f>AgencyPickList!D2671</f>
        <v>Tower Hamlets</v>
      </c>
      <c r="N2671" s="9" t="str">
        <f>AgencyPickList!E2671</f>
        <v>S</v>
      </c>
      <c r="O2671" s="9" t="str">
        <f t="shared" si="41"/>
        <v>SO203 : Forward Trust - Clouds House</v>
      </c>
    </row>
    <row r="2672" spans="2:15" x14ac:dyDescent="0.35">
      <c r="B2672" s="10" t="e">
        <v>#N/A</v>
      </c>
      <c r="G2672"/>
      <c r="J2672" s="9" t="str">
        <f>AgencyPickList!A2672</f>
        <v>T1214</v>
      </c>
      <c r="K2672" s="9" t="str">
        <f>AgencyPickList!B2672</f>
        <v>The Level</v>
      </c>
      <c r="L2672" s="9" t="str">
        <f>AgencyPickList!C2672</f>
        <v>H28B</v>
      </c>
      <c r="M2672" s="9" t="str">
        <f>AgencyPickList!D2672</f>
        <v>Tower Hamlets</v>
      </c>
      <c r="N2672" s="9" t="str">
        <f>AgencyPickList!E2672</f>
        <v>T</v>
      </c>
      <c r="O2672" s="9" t="str">
        <f t="shared" si="41"/>
        <v>T1214 : The Level</v>
      </c>
    </row>
    <row r="2673" spans="2:15" x14ac:dyDescent="0.35">
      <c r="B2673" s="10" t="e">
        <v>#N/A</v>
      </c>
      <c r="G2673"/>
      <c r="J2673" s="9" t="str">
        <f>AgencyPickList!A2673</f>
        <v>T1221</v>
      </c>
      <c r="K2673" s="9" t="str">
        <f>AgencyPickList!B2673</f>
        <v>Turning Point Leicestershire and Rutland Adult</v>
      </c>
      <c r="L2673" s="9" t="str">
        <f>AgencyPickList!C2673</f>
        <v>H28B</v>
      </c>
      <c r="M2673" s="9" t="str">
        <f>AgencyPickList!D2673</f>
        <v>Tower Hamlets</v>
      </c>
      <c r="N2673" s="9" t="str">
        <f>AgencyPickList!E2673</f>
        <v>T</v>
      </c>
      <c r="O2673" s="9" t="str">
        <f t="shared" si="41"/>
        <v>T1221 : Turning Point Leicestershire and Rutland Adult</v>
      </c>
    </row>
    <row r="2674" spans="2:15" x14ac:dyDescent="0.35">
      <c r="B2674" s="10" t="e">
        <v>#N/A</v>
      </c>
      <c r="G2674"/>
      <c r="J2674" s="9" t="str">
        <f>AgencyPickList!A2674</f>
        <v>T1224</v>
      </c>
      <c r="K2674" s="9" t="str">
        <f>AgencyPickList!B2674</f>
        <v>New Oakwood Lodge - Derby Rehab (Phoenix Futures)</v>
      </c>
      <c r="L2674" s="9" t="str">
        <f>AgencyPickList!C2674</f>
        <v>H28B</v>
      </c>
      <c r="M2674" s="9" t="str">
        <f>AgencyPickList!D2674</f>
        <v>Tower Hamlets</v>
      </c>
      <c r="N2674" s="9" t="str">
        <f>AgencyPickList!E2674</f>
        <v>T</v>
      </c>
      <c r="O2674" s="9" t="str">
        <f t="shared" si="41"/>
        <v>T1224 : New Oakwood Lodge - Derby Rehab (Phoenix Futures)</v>
      </c>
    </row>
    <row r="2675" spans="2:15" x14ac:dyDescent="0.35">
      <c r="B2675" s="10" t="e">
        <v>#N/A</v>
      </c>
      <c r="G2675"/>
      <c r="J2675" s="9" t="str">
        <f>AgencyPickList!A2675</f>
        <v>U0494</v>
      </c>
      <c r="K2675" s="9" t="str">
        <f>AgencyPickList!B2675</f>
        <v>East Riding Partnership Treatment Service - Adults</v>
      </c>
      <c r="L2675" s="9" t="str">
        <f>AgencyPickList!C2675</f>
        <v>H28B</v>
      </c>
      <c r="M2675" s="9" t="str">
        <f>AgencyPickList!D2675</f>
        <v>Tower Hamlets</v>
      </c>
      <c r="N2675" s="9" t="str">
        <f>AgencyPickList!E2675</f>
        <v>U</v>
      </c>
      <c r="O2675" s="9" t="str">
        <f t="shared" si="41"/>
        <v>U0494 : East Riding Partnership Treatment Service - Adults</v>
      </c>
    </row>
    <row r="2676" spans="2:15" x14ac:dyDescent="0.35">
      <c r="B2676" s="10" t="e">
        <v>#N/A</v>
      </c>
      <c r="G2676"/>
      <c r="J2676" s="9" t="str">
        <f>AgencyPickList!A2676</f>
        <v>U0515</v>
      </c>
      <c r="K2676" s="9" t="str">
        <f>AgencyPickList!B2676</f>
        <v>Phoenix Futures Sheffield Family Service</v>
      </c>
      <c r="L2676" s="9" t="str">
        <f>AgencyPickList!C2676</f>
        <v>H28B</v>
      </c>
      <c r="M2676" s="9" t="str">
        <f>AgencyPickList!D2676</f>
        <v>Tower Hamlets</v>
      </c>
      <c r="N2676" s="9" t="str">
        <f>AgencyPickList!E2676</f>
        <v>U</v>
      </c>
      <c r="O2676" s="9" t="str">
        <f t="shared" si="41"/>
        <v>U0515 : Phoenix Futures Sheffield Family Service</v>
      </c>
    </row>
    <row r="2677" spans="2:15" x14ac:dyDescent="0.35">
      <c r="B2677" s="10" t="e">
        <v>#N/A</v>
      </c>
      <c r="G2677"/>
      <c r="J2677" s="9" t="str">
        <f>AgencyPickList!A2677</f>
        <v>M0243</v>
      </c>
      <c r="K2677" s="9" t="str">
        <f>AgencyPickList!B2677</f>
        <v>GMMH The Chapman-Barker Unit</v>
      </c>
      <c r="L2677" s="9" t="str">
        <f>AgencyPickList!C2677</f>
        <v>B02B</v>
      </c>
      <c r="M2677" s="9" t="str">
        <f>AgencyPickList!D2677</f>
        <v>Trafford</v>
      </c>
      <c r="N2677" s="9" t="str">
        <f>AgencyPickList!E2677</f>
        <v>W</v>
      </c>
      <c r="O2677" s="9" t="str">
        <f t="shared" si="41"/>
        <v>M0243 : GMMH The Chapman-Barker Unit</v>
      </c>
    </row>
    <row r="2678" spans="2:15" x14ac:dyDescent="0.35">
      <c r="B2678" s="10" t="e">
        <v>#N/A</v>
      </c>
      <c r="G2678"/>
      <c r="J2678" s="9" t="str">
        <f>AgencyPickList!A2678</f>
        <v>M0288</v>
      </c>
      <c r="K2678" s="9" t="str">
        <f>AgencyPickList!B2678</f>
        <v>CGL Manchester RISE</v>
      </c>
      <c r="L2678" s="9" t="str">
        <f>AgencyPickList!C2678</f>
        <v>B02B</v>
      </c>
      <c r="M2678" s="9" t="str">
        <f>AgencyPickList!D2678</f>
        <v>Trafford</v>
      </c>
      <c r="N2678" s="9" t="str">
        <f>AgencyPickList!E2678</f>
        <v>W</v>
      </c>
      <c r="O2678" s="9" t="str">
        <f t="shared" si="41"/>
        <v>M0288 : CGL Manchester RISE</v>
      </c>
    </row>
    <row r="2679" spans="2:15" x14ac:dyDescent="0.35">
      <c r="B2679" s="10" t="e">
        <v>#N/A</v>
      </c>
      <c r="G2679"/>
      <c r="J2679" s="9" t="str">
        <f>AgencyPickList!A2679</f>
        <v>M0297</v>
      </c>
      <c r="K2679" s="9" t="str">
        <f>AgencyPickList!B2679</f>
        <v>THOMAS Community Recovery Salford</v>
      </c>
      <c r="L2679" s="9" t="str">
        <f>AgencyPickList!C2679</f>
        <v>B02B</v>
      </c>
      <c r="M2679" s="9" t="str">
        <f>AgencyPickList!D2679</f>
        <v>Trafford</v>
      </c>
      <c r="N2679" s="9" t="str">
        <f>AgencyPickList!E2679</f>
        <v>W</v>
      </c>
      <c r="O2679" s="9" t="str">
        <f t="shared" si="41"/>
        <v>M0297 : THOMAS Community Recovery Salford</v>
      </c>
    </row>
    <row r="2680" spans="2:15" x14ac:dyDescent="0.35">
      <c r="B2680" s="10" t="e">
        <v>#N/A</v>
      </c>
      <c r="G2680"/>
      <c r="J2680" s="9" t="str">
        <f>AgencyPickList!A2680</f>
        <v>M0300</v>
      </c>
      <c r="K2680" s="9" t="str">
        <f>AgencyPickList!B2680</f>
        <v>GMMH Chapman Barker Unit - RADAR Ward</v>
      </c>
      <c r="L2680" s="9" t="str">
        <f>AgencyPickList!C2680</f>
        <v>B02B</v>
      </c>
      <c r="M2680" s="9" t="str">
        <f>AgencyPickList!D2680</f>
        <v>Trafford</v>
      </c>
      <c r="N2680" s="9" t="str">
        <f>AgencyPickList!E2680</f>
        <v>W</v>
      </c>
      <c r="O2680" s="9" t="str">
        <f t="shared" si="41"/>
        <v>M0300 : GMMH Chapman Barker Unit - RADAR Ward</v>
      </c>
    </row>
    <row r="2681" spans="2:15" x14ac:dyDescent="0.35">
      <c r="B2681" s="10" t="e">
        <v>#N/A</v>
      </c>
      <c r="G2681"/>
      <c r="J2681" s="9" t="str">
        <f>AgencyPickList!A2681</f>
        <v>M0311</v>
      </c>
      <c r="K2681" s="9" t="str">
        <f>AgencyPickList!B2681</f>
        <v>GMMH Salford Drug &amp; Alcohol Service</v>
      </c>
      <c r="L2681" s="9" t="str">
        <f>AgencyPickList!C2681</f>
        <v>B02B</v>
      </c>
      <c r="M2681" s="9" t="str">
        <f>AgencyPickList!D2681</f>
        <v>Trafford</v>
      </c>
      <c r="N2681" s="9" t="str">
        <f>AgencyPickList!E2681</f>
        <v>W</v>
      </c>
      <c r="O2681" s="9" t="str">
        <f t="shared" si="41"/>
        <v>M0311 : GMMH Salford Drug &amp; Alcohol Service</v>
      </c>
    </row>
    <row r="2682" spans="2:15" x14ac:dyDescent="0.35">
      <c r="B2682" s="10" t="e">
        <v>#N/A</v>
      </c>
      <c r="G2682"/>
      <c r="J2682" s="9" t="str">
        <f>AgencyPickList!A2682</f>
        <v>M0320</v>
      </c>
      <c r="K2682" s="9" t="str">
        <f>AgencyPickList!B2682</f>
        <v>GMMH Trafford Drug Intensive Treatment Service</v>
      </c>
      <c r="L2682" s="9" t="str">
        <f>AgencyPickList!C2682</f>
        <v>B02B</v>
      </c>
      <c r="M2682" s="9" t="str">
        <f>AgencyPickList!D2682</f>
        <v>Trafford</v>
      </c>
      <c r="N2682" s="9" t="str">
        <f>AgencyPickList!E2682</f>
        <v>W</v>
      </c>
      <c r="O2682" s="9" t="str">
        <f t="shared" si="41"/>
        <v>M0320 : GMMH Trafford Drug Intensive Treatment Service</v>
      </c>
    </row>
    <row r="2683" spans="2:15" x14ac:dyDescent="0.35">
      <c r="B2683" s="10" t="e">
        <v>#N/A</v>
      </c>
      <c r="G2683"/>
      <c r="J2683" s="9" t="str">
        <f>AgencyPickList!A2683</f>
        <v>M0338</v>
      </c>
      <c r="K2683" s="9" t="str">
        <f>AgencyPickList!B2683</f>
        <v>Salus Withnell Hall</v>
      </c>
      <c r="L2683" s="9" t="str">
        <f>AgencyPickList!C2683</f>
        <v>B02B</v>
      </c>
      <c r="M2683" s="9" t="str">
        <f>AgencyPickList!D2683</f>
        <v>Trafford</v>
      </c>
      <c r="N2683" s="9" t="str">
        <f>AgencyPickList!E2683</f>
        <v>W</v>
      </c>
      <c r="O2683" s="9" t="str">
        <f t="shared" si="41"/>
        <v>M0338 : Salus Withnell Hall</v>
      </c>
    </row>
    <row r="2684" spans="2:15" x14ac:dyDescent="0.35">
      <c r="B2684" s="10" t="e">
        <v>#N/A</v>
      </c>
      <c r="G2684"/>
      <c r="J2684" s="9" t="str">
        <f>AgencyPickList!A2684</f>
        <v>M0351</v>
      </c>
      <c r="K2684" s="9" t="str">
        <f>AgencyPickList!B2684</f>
        <v>Early Break Trafford YP</v>
      </c>
      <c r="L2684" s="9" t="str">
        <f>AgencyPickList!C2684</f>
        <v>B02B</v>
      </c>
      <c r="M2684" s="9" t="str">
        <f>AgencyPickList!D2684</f>
        <v>Trafford</v>
      </c>
      <c r="N2684" s="9" t="str">
        <f>AgencyPickList!E2684</f>
        <v>W</v>
      </c>
      <c r="O2684" s="9" t="str">
        <f t="shared" si="41"/>
        <v>M0351 : Early Break Trafford YP</v>
      </c>
    </row>
    <row r="2685" spans="2:15" x14ac:dyDescent="0.35">
      <c r="B2685" s="10" t="e">
        <v>#N/A</v>
      </c>
      <c r="G2685"/>
      <c r="J2685" s="9" t="str">
        <f>AgencyPickList!A2685</f>
        <v>M0357</v>
      </c>
      <c r="K2685" s="9" t="str">
        <f>AgencyPickList!B2685</f>
        <v>Parkland Place Lancashire</v>
      </c>
      <c r="L2685" s="9" t="str">
        <f>AgencyPickList!C2685</f>
        <v>B02B</v>
      </c>
      <c r="M2685" s="9" t="str">
        <f>AgencyPickList!D2685</f>
        <v>Trafford</v>
      </c>
      <c r="N2685" s="9" t="str">
        <f>AgencyPickList!E2685</f>
        <v>W</v>
      </c>
      <c r="O2685" s="9" t="str">
        <f t="shared" si="41"/>
        <v>M0357 : Parkland Place Lancashire</v>
      </c>
    </row>
    <row r="2686" spans="2:15" x14ac:dyDescent="0.35">
      <c r="B2686" s="10" t="e">
        <v>#N/A</v>
      </c>
      <c r="G2686"/>
      <c r="J2686" s="9" t="str">
        <f>AgencyPickList!A2686</f>
        <v>W0017</v>
      </c>
      <c r="K2686" s="9" t="str">
        <f>AgencyPickList!B2686</f>
        <v>PENC Stockport CDT</v>
      </c>
      <c r="L2686" s="9" t="str">
        <f>AgencyPickList!C2686</f>
        <v>B02B</v>
      </c>
      <c r="M2686" s="9" t="str">
        <f>AgencyPickList!D2686</f>
        <v>Trafford</v>
      </c>
      <c r="N2686" s="9" t="str">
        <f>AgencyPickList!E2686</f>
        <v>W</v>
      </c>
      <c r="O2686" s="9" t="str">
        <f t="shared" si="41"/>
        <v>W0017 : PENC Stockport CDT</v>
      </c>
    </row>
    <row r="2687" spans="2:15" x14ac:dyDescent="0.35">
      <c r="B2687" s="10" t="e">
        <v>#N/A</v>
      </c>
      <c r="G2687"/>
      <c r="J2687" s="9" t="str">
        <f>AgencyPickList!A2687</f>
        <v>W0444</v>
      </c>
      <c r="K2687" s="9" t="str">
        <f>AgencyPickList!B2687</f>
        <v>Turning Point Smithfield Detox</v>
      </c>
      <c r="L2687" s="9" t="str">
        <f>AgencyPickList!C2687</f>
        <v>B02B</v>
      </c>
      <c r="M2687" s="9" t="str">
        <f>AgencyPickList!D2687</f>
        <v>Trafford</v>
      </c>
      <c r="N2687" s="9" t="str">
        <f>AgencyPickList!E2687</f>
        <v>W</v>
      </c>
      <c r="O2687" s="9" t="str">
        <f t="shared" si="41"/>
        <v>W0444 : Turning Point Smithfield Detox</v>
      </c>
    </row>
    <row r="2688" spans="2:15" x14ac:dyDescent="0.35">
      <c r="B2688" s="10" t="e">
        <v>#N/A</v>
      </c>
      <c r="G2688"/>
      <c r="J2688" s="9" t="str">
        <f>AgencyPickList!A2688</f>
        <v>M0083</v>
      </c>
      <c r="K2688" s="9" t="str">
        <f>AgencyPickList!B2688</f>
        <v>Turning Point Stanfield House</v>
      </c>
      <c r="L2688" s="9" t="str">
        <f>AgencyPickList!C2688</f>
        <v>D10B</v>
      </c>
      <c r="M2688" s="9" t="str">
        <f>AgencyPickList!D2688</f>
        <v>Wakefield</v>
      </c>
      <c r="N2688" s="9" t="str">
        <f>AgencyPickList!E2688</f>
        <v>W</v>
      </c>
      <c r="O2688" s="9" t="str">
        <f t="shared" si="41"/>
        <v>M0083 : Turning Point Stanfield House</v>
      </c>
    </row>
    <row r="2689" spans="2:15" x14ac:dyDescent="0.35">
      <c r="B2689" s="10" t="e">
        <v>#N/A</v>
      </c>
      <c r="G2689"/>
      <c r="J2689" s="9" t="str">
        <f>AgencyPickList!A2689</f>
        <v>M0243</v>
      </c>
      <c r="K2689" s="9" t="str">
        <f>AgencyPickList!B2689</f>
        <v>GMMH The Chapman-Barker Unit</v>
      </c>
      <c r="L2689" s="9" t="str">
        <f>AgencyPickList!C2689</f>
        <v>D10B</v>
      </c>
      <c r="M2689" s="9" t="str">
        <f>AgencyPickList!D2689</f>
        <v>Wakefield</v>
      </c>
      <c r="N2689" s="9" t="str">
        <f>AgencyPickList!E2689</f>
        <v>W</v>
      </c>
      <c r="O2689" s="9" t="str">
        <f t="shared" si="41"/>
        <v>M0243 : GMMH The Chapman-Barker Unit</v>
      </c>
    </row>
    <row r="2690" spans="2:15" x14ac:dyDescent="0.35">
      <c r="B2690" s="10" t="e">
        <v>#N/A</v>
      </c>
      <c r="G2690"/>
      <c r="J2690" s="9" t="str">
        <f>AgencyPickList!A2690</f>
        <v>M0289</v>
      </c>
      <c r="K2690" s="9" t="str">
        <f>AgencyPickList!B2690</f>
        <v>Turning Point Leigh Bank</v>
      </c>
      <c r="L2690" s="9" t="str">
        <f>AgencyPickList!C2690</f>
        <v>D10B</v>
      </c>
      <c r="M2690" s="9" t="str">
        <f>AgencyPickList!D2690</f>
        <v>Wakefield</v>
      </c>
      <c r="N2690" s="9" t="str">
        <f>AgencyPickList!E2690</f>
        <v>W</v>
      </c>
      <c r="O2690" s="9" t="str">
        <f t="shared" si="41"/>
        <v>M0289 : Turning Point Leigh Bank</v>
      </c>
    </row>
    <row r="2691" spans="2:15" x14ac:dyDescent="0.35">
      <c r="B2691" s="10" t="e">
        <v>#N/A</v>
      </c>
      <c r="G2691"/>
      <c r="J2691" s="9" t="str">
        <f>AgencyPickList!A2691</f>
        <v>M0354</v>
      </c>
      <c r="K2691" s="9" t="str">
        <f>AgencyPickList!B2691</f>
        <v>Turning Point Oldham ROAR</v>
      </c>
      <c r="L2691" s="9" t="str">
        <f>AgencyPickList!C2691</f>
        <v>D10B</v>
      </c>
      <c r="M2691" s="9" t="str">
        <f>AgencyPickList!D2691</f>
        <v>Wakefield</v>
      </c>
      <c r="N2691" s="9" t="str">
        <f>AgencyPickList!E2691</f>
        <v>W</v>
      </c>
      <c r="O2691" s="9" t="str">
        <f t="shared" ref="O2691:O2754" si="42">IF(AND(J2691&lt;&gt;"",J2691&lt;&gt;0),J2691&amp;" : "&amp;K2691,"")</f>
        <v>M0354 : Turning Point Oldham ROAR</v>
      </c>
    </row>
    <row r="2692" spans="2:15" x14ac:dyDescent="0.35">
      <c r="B2692" s="10" t="e">
        <v>#N/A</v>
      </c>
      <c r="G2692"/>
      <c r="J2692" s="9" t="str">
        <f>AgencyPickList!A2692</f>
        <v>N1024</v>
      </c>
      <c r="K2692" s="9" t="str">
        <f>AgencyPickList!B2692</f>
        <v>Hartlepool Adult Substance Misuse Service</v>
      </c>
      <c r="L2692" s="9" t="str">
        <f>AgencyPickList!C2692</f>
        <v>D10B</v>
      </c>
      <c r="M2692" s="9" t="str">
        <f>AgencyPickList!D2692</f>
        <v>Wakefield</v>
      </c>
      <c r="N2692" s="9" t="str">
        <f>AgencyPickList!E2692</f>
        <v>N</v>
      </c>
      <c r="O2692" s="9" t="str">
        <f t="shared" si="42"/>
        <v>N1024 : Hartlepool Adult Substance Misuse Service</v>
      </c>
    </row>
    <row r="2693" spans="2:15" x14ac:dyDescent="0.35">
      <c r="B2693" s="10" t="e">
        <v>#N/A</v>
      </c>
      <c r="G2693"/>
      <c r="J2693" s="9" t="str">
        <f>AgencyPickList!A2693</f>
        <v>Q1734</v>
      </c>
      <c r="K2693" s="9" t="str">
        <f>AgencyPickList!B2693</f>
        <v>Suffolk Recovery Service - Ipswich</v>
      </c>
      <c r="L2693" s="9" t="str">
        <f>AgencyPickList!C2693</f>
        <v>D10B</v>
      </c>
      <c r="M2693" s="9" t="str">
        <f>AgencyPickList!D2693</f>
        <v>Wakefield</v>
      </c>
      <c r="N2693" s="9" t="str">
        <f>AgencyPickList!E2693</f>
        <v>Q</v>
      </c>
      <c r="O2693" s="9" t="str">
        <f t="shared" si="42"/>
        <v>Q1734 : Suffolk Recovery Service - Ipswich</v>
      </c>
    </row>
    <row r="2694" spans="2:15" x14ac:dyDescent="0.35">
      <c r="B2694" s="10" t="e">
        <v>#N/A</v>
      </c>
      <c r="G2694"/>
      <c r="J2694" s="9" t="str">
        <f>AgencyPickList!A2694</f>
        <v>R0512</v>
      </c>
      <c r="K2694" s="9" t="str">
        <f>AgencyPickList!B2694</f>
        <v>Humankind Staffordshire</v>
      </c>
      <c r="L2694" s="9" t="str">
        <f>AgencyPickList!C2694</f>
        <v>D10B</v>
      </c>
      <c r="M2694" s="9" t="str">
        <f>AgencyPickList!D2694</f>
        <v>Wakefield</v>
      </c>
      <c r="N2694" s="9" t="str">
        <f>AgencyPickList!E2694</f>
        <v>R</v>
      </c>
      <c r="O2694" s="9" t="str">
        <f t="shared" si="42"/>
        <v>R0512 : Humankind Staffordshire</v>
      </c>
    </row>
    <row r="2695" spans="2:15" x14ac:dyDescent="0.35">
      <c r="B2695" s="10" t="e">
        <v>#N/A</v>
      </c>
      <c r="G2695"/>
      <c r="J2695" s="9" t="str">
        <f>AgencyPickList!A2695</f>
        <v>SL205</v>
      </c>
      <c r="K2695" s="9" t="str">
        <f>AgencyPickList!B2695</f>
        <v>PostScript360</v>
      </c>
      <c r="L2695" s="9" t="str">
        <f>AgencyPickList!C2695</f>
        <v>D10B</v>
      </c>
      <c r="M2695" s="9" t="str">
        <f>AgencyPickList!D2695</f>
        <v>Wakefield</v>
      </c>
      <c r="N2695" s="9" t="str">
        <f>AgencyPickList!E2695</f>
        <v>S</v>
      </c>
      <c r="O2695" s="9" t="str">
        <f t="shared" si="42"/>
        <v>SL205 : PostScript360</v>
      </c>
    </row>
    <row r="2696" spans="2:15" x14ac:dyDescent="0.35">
      <c r="B2696" s="10" t="e">
        <v>#N/A</v>
      </c>
      <c r="G2696"/>
      <c r="J2696" s="9" t="str">
        <f>AgencyPickList!A2696</f>
        <v>U0039</v>
      </c>
      <c r="K2696" s="9" t="str">
        <f>AgencyPickList!B2696</f>
        <v>Wakefield Inspiring Recovery</v>
      </c>
      <c r="L2696" s="9" t="str">
        <f>AgencyPickList!C2696</f>
        <v>D10B</v>
      </c>
      <c r="M2696" s="9" t="str">
        <f>AgencyPickList!D2696</f>
        <v>Wakefield</v>
      </c>
      <c r="N2696" s="9" t="str">
        <f>AgencyPickList!E2696</f>
        <v>U</v>
      </c>
      <c r="O2696" s="9" t="str">
        <f t="shared" si="42"/>
        <v>U0039 : Wakefield Inspiring Recovery</v>
      </c>
    </row>
    <row r="2697" spans="2:15" x14ac:dyDescent="0.35">
      <c r="B2697" s="10" t="e">
        <v>#N/A</v>
      </c>
      <c r="G2697"/>
      <c r="J2697" s="9" t="str">
        <f>AgencyPickList!A2697</f>
        <v>U0484</v>
      </c>
      <c r="K2697" s="9" t="str">
        <f>AgencyPickList!B2697</f>
        <v>North Yorkshire Horizons Drug and Alcohol Service (Humankind)</v>
      </c>
      <c r="L2697" s="9" t="str">
        <f>AgencyPickList!C2697</f>
        <v>D10B</v>
      </c>
      <c r="M2697" s="9" t="str">
        <f>AgencyPickList!D2697</f>
        <v>Wakefield</v>
      </c>
      <c r="N2697" s="9" t="str">
        <f>AgencyPickList!E2697</f>
        <v>U</v>
      </c>
      <c r="O2697" s="9" t="str">
        <f t="shared" si="42"/>
        <v>U0484 : North Yorkshire Horizons Drug and Alcohol Service (Humankind)</v>
      </c>
    </row>
    <row r="2698" spans="2:15" x14ac:dyDescent="0.35">
      <c r="B2698" s="10" t="e">
        <v>#N/A</v>
      </c>
      <c r="G2698"/>
      <c r="J2698" s="9" t="str">
        <f>AgencyPickList!A2698</f>
        <v>U0488</v>
      </c>
      <c r="K2698" s="9" t="str">
        <f>AgencyPickList!B2698</f>
        <v>Calderdale Drug and Alcohol Service (Humankind)</v>
      </c>
      <c r="L2698" s="9" t="str">
        <f>AgencyPickList!C2698</f>
        <v>D10B</v>
      </c>
      <c r="M2698" s="9" t="str">
        <f>AgencyPickList!D2698</f>
        <v>Wakefield</v>
      </c>
      <c r="N2698" s="9" t="str">
        <f>AgencyPickList!E2698</f>
        <v>U</v>
      </c>
      <c r="O2698" s="9" t="str">
        <f t="shared" si="42"/>
        <v>U0488 : Calderdale Drug and Alcohol Service (Humankind)</v>
      </c>
    </row>
    <row r="2699" spans="2:15" x14ac:dyDescent="0.35">
      <c r="B2699" s="10" t="e">
        <v>#N/A</v>
      </c>
      <c r="G2699"/>
      <c r="J2699" s="9" t="str">
        <f>AgencyPickList!A2699</f>
        <v>U0489</v>
      </c>
      <c r="K2699" s="9" t="str">
        <f>AgencyPickList!B2699</f>
        <v>Forward Leeds Adult (Humankind)</v>
      </c>
      <c r="L2699" s="9" t="str">
        <f>AgencyPickList!C2699</f>
        <v>D10B</v>
      </c>
      <c r="M2699" s="9" t="str">
        <f>AgencyPickList!D2699</f>
        <v>Wakefield</v>
      </c>
      <c r="N2699" s="9" t="str">
        <f>AgencyPickList!E2699</f>
        <v>U</v>
      </c>
      <c r="O2699" s="9" t="str">
        <f t="shared" si="42"/>
        <v>U0489 : Forward Leeds Adult (Humankind)</v>
      </c>
    </row>
    <row r="2700" spans="2:15" x14ac:dyDescent="0.35">
      <c r="B2700" s="10" t="e">
        <v>#N/A</v>
      </c>
      <c r="G2700"/>
      <c r="J2700" s="9" t="str">
        <f>AgencyPickList!A2700</f>
        <v>U0494</v>
      </c>
      <c r="K2700" s="9" t="str">
        <f>AgencyPickList!B2700</f>
        <v>East Riding Partnership Treatment Service - Adults</v>
      </c>
      <c r="L2700" s="9" t="str">
        <f>AgencyPickList!C2700</f>
        <v>D10B</v>
      </c>
      <c r="M2700" s="9" t="str">
        <f>AgencyPickList!D2700</f>
        <v>Wakefield</v>
      </c>
      <c r="N2700" s="9" t="str">
        <f>AgencyPickList!E2700</f>
        <v>U</v>
      </c>
      <c r="O2700" s="9" t="str">
        <f t="shared" si="42"/>
        <v>U0494 : East Riding Partnership Treatment Service - Adults</v>
      </c>
    </row>
    <row r="2701" spans="2:15" x14ac:dyDescent="0.35">
      <c r="B2701" s="10" t="e">
        <v>#N/A</v>
      </c>
      <c r="G2701"/>
      <c r="J2701" s="9" t="str">
        <f>AgencyPickList!A2701</f>
        <v>U0509</v>
      </c>
      <c r="K2701" s="9" t="str">
        <f>AgencyPickList!B2701</f>
        <v>Doncaster Drugs Service - CDT</v>
      </c>
      <c r="L2701" s="9" t="str">
        <f>AgencyPickList!C2701</f>
        <v>D10B</v>
      </c>
      <c r="M2701" s="9" t="str">
        <f>AgencyPickList!D2701</f>
        <v>Wakefield</v>
      </c>
      <c r="N2701" s="9" t="str">
        <f>AgencyPickList!E2701</f>
        <v>U</v>
      </c>
      <c r="O2701" s="9" t="str">
        <f t="shared" si="42"/>
        <v>U0509 : Doncaster Drugs Service - CDT</v>
      </c>
    </row>
    <row r="2702" spans="2:15" x14ac:dyDescent="0.35">
      <c r="B2702" s="10" t="e">
        <v>#N/A</v>
      </c>
      <c r="G2702"/>
      <c r="J2702" s="9" t="str">
        <f>AgencyPickList!A2702</f>
        <v>U0577</v>
      </c>
      <c r="K2702" s="9" t="str">
        <f>AgencyPickList!B2702</f>
        <v>Doncaster Criminal Justice Service</v>
      </c>
      <c r="L2702" s="9" t="str">
        <f>AgencyPickList!C2702</f>
        <v>D10B</v>
      </c>
      <c r="M2702" s="9" t="str">
        <f>AgencyPickList!D2702</f>
        <v>Wakefield</v>
      </c>
      <c r="N2702" s="9" t="str">
        <f>AgencyPickList!E2702</f>
        <v>U</v>
      </c>
      <c r="O2702" s="9" t="str">
        <f t="shared" si="42"/>
        <v>U0577 : Doncaster Criminal Justice Service</v>
      </c>
    </row>
    <row r="2703" spans="2:15" x14ac:dyDescent="0.35">
      <c r="B2703" s="10" t="e">
        <v>#N/A</v>
      </c>
      <c r="G2703"/>
      <c r="J2703" s="9" t="str">
        <f>AgencyPickList!A2703</f>
        <v>U0635</v>
      </c>
      <c r="K2703" s="9" t="str">
        <f>AgencyPickList!B2703</f>
        <v>Barnsley Substance Misuse Service (Humankind)</v>
      </c>
      <c r="L2703" s="9" t="str">
        <f>AgencyPickList!C2703</f>
        <v>D10B</v>
      </c>
      <c r="M2703" s="9" t="str">
        <f>AgencyPickList!D2703</f>
        <v>Wakefield</v>
      </c>
      <c r="N2703" s="9" t="str">
        <f>AgencyPickList!E2703</f>
        <v>U</v>
      </c>
      <c r="O2703" s="9" t="str">
        <f t="shared" si="42"/>
        <v>U0635 : Barnsley Substance Misuse Service (Humankind)</v>
      </c>
    </row>
    <row r="2704" spans="2:15" x14ac:dyDescent="0.35">
      <c r="B2704" s="10" t="e">
        <v>#N/A</v>
      </c>
      <c r="G2704"/>
      <c r="J2704" s="9" t="str">
        <f>AgencyPickList!A2704</f>
        <v>U0649</v>
      </c>
      <c r="K2704" s="9" t="str">
        <f>AgencyPickList!B2704</f>
        <v>Wakefield Turning Point - Inspiring Futures YP</v>
      </c>
      <c r="L2704" s="9" t="str">
        <f>AgencyPickList!C2704</f>
        <v>D10B</v>
      </c>
      <c r="M2704" s="9" t="str">
        <f>AgencyPickList!D2704</f>
        <v>Wakefield</v>
      </c>
      <c r="N2704" s="9" t="str">
        <f>AgencyPickList!E2704</f>
        <v>U</v>
      </c>
      <c r="O2704" s="9" t="str">
        <f t="shared" si="42"/>
        <v>U0649 : Wakefield Turning Point - Inspiring Futures YP</v>
      </c>
    </row>
    <row r="2705" spans="2:15" x14ac:dyDescent="0.35">
      <c r="B2705" s="10" t="e">
        <v>#N/A</v>
      </c>
      <c r="G2705"/>
      <c r="J2705" s="9" t="str">
        <f>AgencyPickList!A2705</f>
        <v>U0654</v>
      </c>
      <c r="K2705" s="9" t="str">
        <f>AgencyPickList!B2705</f>
        <v>New Vision Bradford Adult (Humankind)</v>
      </c>
      <c r="L2705" s="9" t="str">
        <f>AgencyPickList!C2705</f>
        <v>D10B</v>
      </c>
      <c r="M2705" s="9" t="str">
        <f>AgencyPickList!D2705</f>
        <v>Wakefield</v>
      </c>
      <c r="N2705" s="9" t="str">
        <f>AgencyPickList!E2705</f>
        <v>U</v>
      </c>
      <c r="O2705" s="9" t="str">
        <f t="shared" si="42"/>
        <v>U0654 : New Vision Bradford Adult (Humankind)</v>
      </c>
    </row>
    <row r="2706" spans="2:15" x14ac:dyDescent="0.35">
      <c r="B2706" s="10" t="e">
        <v>#N/A</v>
      </c>
      <c r="G2706"/>
      <c r="J2706" s="9" t="str">
        <f>AgencyPickList!A2706</f>
        <v>U0655</v>
      </c>
      <c r="K2706" s="9" t="str">
        <f>AgencyPickList!B2706</f>
        <v>Ark House Rehab Scarborough</v>
      </c>
      <c r="L2706" s="9" t="str">
        <f>AgencyPickList!C2706</f>
        <v>D10B</v>
      </c>
      <c r="M2706" s="9" t="str">
        <f>AgencyPickList!D2706</f>
        <v>Wakefield</v>
      </c>
      <c r="N2706" s="9" t="str">
        <f>AgencyPickList!E2706</f>
        <v>U</v>
      </c>
      <c r="O2706" s="9" t="str">
        <f t="shared" si="42"/>
        <v>U0655 : Ark House Rehab Scarborough</v>
      </c>
    </row>
    <row r="2707" spans="2:15" x14ac:dyDescent="0.35">
      <c r="B2707" s="10" t="e">
        <v>#N/A</v>
      </c>
      <c r="G2707"/>
      <c r="J2707" s="9" t="str">
        <f>AgencyPickList!A2707</f>
        <v>U0657</v>
      </c>
      <c r="K2707" s="9" t="str">
        <f>AgencyPickList!B2707</f>
        <v>Likewise Sheffield (Humankind)</v>
      </c>
      <c r="L2707" s="9" t="str">
        <f>AgencyPickList!C2707</f>
        <v>D10B</v>
      </c>
      <c r="M2707" s="9" t="str">
        <f>AgencyPickList!D2707</f>
        <v>Wakefield</v>
      </c>
      <c r="N2707" s="9" t="str">
        <f>AgencyPickList!E2707</f>
        <v>U</v>
      </c>
      <c r="O2707" s="9" t="str">
        <f t="shared" si="42"/>
        <v>U0657 : Likewise Sheffield (Humankind)</v>
      </c>
    </row>
    <row r="2708" spans="2:15" x14ac:dyDescent="0.35">
      <c r="B2708" s="10" t="e">
        <v>#N/A</v>
      </c>
      <c r="G2708"/>
      <c r="J2708" s="9" t="str">
        <f>AgencyPickList!A2708</f>
        <v>W0444</v>
      </c>
      <c r="K2708" s="9" t="str">
        <f>AgencyPickList!B2708</f>
        <v>Turning Point Smithfield Detox</v>
      </c>
      <c r="L2708" s="9" t="str">
        <f>AgencyPickList!C2708</f>
        <v>D10B</v>
      </c>
      <c r="M2708" s="9" t="str">
        <f>AgencyPickList!D2708</f>
        <v>Wakefield</v>
      </c>
      <c r="N2708" s="9" t="str">
        <f>AgencyPickList!E2708</f>
        <v>W</v>
      </c>
      <c r="O2708" s="9" t="str">
        <f t="shared" si="42"/>
        <v>W0444 : Turning Point Smithfield Detox</v>
      </c>
    </row>
    <row r="2709" spans="2:15" x14ac:dyDescent="0.35">
      <c r="B2709" s="10" t="e">
        <v>#N/A</v>
      </c>
      <c r="G2709"/>
      <c r="J2709" s="9" t="str">
        <f>AgencyPickList!A2709</f>
        <v>M0347</v>
      </c>
      <c r="K2709" s="9" t="str">
        <f>AgencyPickList!B2709</f>
        <v>Blackpool Horizon/Delphi Medical</v>
      </c>
      <c r="L2709" s="9" t="str">
        <f>AgencyPickList!C2709</f>
        <v>F11B</v>
      </c>
      <c r="M2709" s="9" t="str">
        <f>AgencyPickList!D2709</f>
        <v>Walsall</v>
      </c>
      <c r="N2709" s="9" t="str">
        <f>AgencyPickList!E2709</f>
        <v>W</v>
      </c>
      <c r="O2709" s="9" t="str">
        <f t="shared" si="42"/>
        <v>M0347 : Blackpool Horizon/Delphi Medical</v>
      </c>
    </row>
    <row r="2710" spans="2:15" x14ac:dyDescent="0.35">
      <c r="B2710" s="10" t="e">
        <v>#N/A</v>
      </c>
      <c r="G2710"/>
      <c r="J2710" s="9" t="str">
        <f>AgencyPickList!A2710</f>
        <v>R0092</v>
      </c>
      <c r="K2710" s="9" t="str">
        <f>AgencyPickList!B2710</f>
        <v>BAC O'Connor</v>
      </c>
      <c r="L2710" s="9" t="str">
        <f>AgencyPickList!C2710</f>
        <v>F11B</v>
      </c>
      <c r="M2710" s="9" t="str">
        <f>AgencyPickList!D2710</f>
        <v>Walsall</v>
      </c>
      <c r="N2710" s="9" t="str">
        <f>AgencyPickList!E2710</f>
        <v>R</v>
      </c>
      <c r="O2710" s="9" t="str">
        <f t="shared" si="42"/>
        <v>R0092 : BAC O'Connor</v>
      </c>
    </row>
    <row r="2711" spans="2:15" x14ac:dyDescent="0.35">
      <c r="B2711" s="10" t="e">
        <v>#N/A</v>
      </c>
      <c r="G2711"/>
      <c r="J2711" s="9" t="str">
        <f>AgencyPickList!A2711</f>
        <v>R0401</v>
      </c>
      <c r="K2711" s="9" t="str">
        <f>AgencyPickList!B2711</f>
        <v>CGL Walsall the Beacon YP</v>
      </c>
      <c r="L2711" s="9" t="str">
        <f>AgencyPickList!C2711</f>
        <v>F11B</v>
      </c>
      <c r="M2711" s="9" t="str">
        <f>AgencyPickList!D2711</f>
        <v>Walsall</v>
      </c>
      <c r="N2711" s="9" t="str">
        <f>AgencyPickList!E2711</f>
        <v>R</v>
      </c>
      <c r="O2711" s="9" t="str">
        <f t="shared" si="42"/>
        <v>R0401 : CGL Walsall the Beacon YP</v>
      </c>
    </row>
    <row r="2712" spans="2:15" x14ac:dyDescent="0.35">
      <c r="B2712" s="10" t="e">
        <v>#N/A</v>
      </c>
      <c r="G2712"/>
      <c r="J2712" s="9" t="str">
        <f>AgencyPickList!A2712</f>
        <v>R0468</v>
      </c>
      <c r="K2712" s="9" t="str">
        <f>AgencyPickList!B2712</f>
        <v>Recovery Wolverhampton (Adult)</v>
      </c>
      <c r="L2712" s="9" t="str">
        <f>AgencyPickList!C2712</f>
        <v>F11B</v>
      </c>
      <c r="M2712" s="9" t="str">
        <f>AgencyPickList!D2712</f>
        <v>Walsall</v>
      </c>
      <c r="N2712" s="9" t="str">
        <f>AgencyPickList!E2712</f>
        <v>R</v>
      </c>
      <c r="O2712" s="9" t="str">
        <f t="shared" si="42"/>
        <v>R0468 : Recovery Wolverhampton (Adult)</v>
      </c>
    </row>
    <row r="2713" spans="2:15" x14ac:dyDescent="0.35">
      <c r="B2713" s="10" t="e">
        <v>#N/A</v>
      </c>
      <c r="G2713"/>
      <c r="J2713" s="9" t="str">
        <f>AgencyPickList!A2713</f>
        <v>R0472</v>
      </c>
      <c r="K2713" s="9" t="str">
        <f>AgencyPickList!B2713</f>
        <v>Livingstone House</v>
      </c>
      <c r="L2713" s="9" t="str">
        <f>AgencyPickList!C2713</f>
        <v>F11B</v>
      </c>
      <c r="M2713" s="9" t="str">
        <f>AgencyPickList!D2713</f>
        <v>Walsall</v>
      </c>
      <c r="N2713" s="9" t="str">
        <f>AgencyPickList!E2713</f>
        <v>R</v>
      </c>
      <c r="O2713" s="9" t="str">
        <f t="shared" si="42"/>
        <v>R0472 : Livingstone House</v>
      </c>
    </row>
    <row r="2714" spans="2:15" x14ac:dyDescent="0.35">
      <c r="B2714" s="10" t="e">
        <v>#N/A</v>
      </c>
      <c r="G2714"/>
      <c r="J2714" s="9" t="str">
        <f>AgencyPickList!A2714</f>
        <v>R0473</v>
      </c>
      <c r="K2714" s="9" t="str">
        <f>AgencyPickList!B2714</f>
        <v>IRiS</v>
      </c>
      <c r="L2714" s="9" t="str">
        <f>AgencyPickList!C2714</f>
        <v>F11B</v>
      </c>
      <c r="M2714" s="9" t="str">
        <f>AgencyPickList!D2714</f>
        <v>Walsall</v>
      </c>
      <c r="N2714" s="9" t="str">
        <f>AgencyPickList!E2714</f>
        <v>R</v>
      </c>
      <c r="O2714" s="9" t="str">
        <f t="shared" si="42"/>
        <v>R0473 : IRiS</v>
      </c>
    </row>
    <row r="2715" spans="2:15" x14ac:dyDescent="0.35">
      <c r="B2715" s="10" t="e">
        <v>#N/A</v>
      </c>
      <c r="G2715"/>
      <c r="J2715" s="9" t="str">
        <f>AgencyPickList!A2715</f>
        <v>R0479</v>
      </c>
      <c r="K2715" s="9" t="str">
        <f>AgencyPickList!B2715</f>
        <v>Staffordshire Inpatients</v>
      </c>
      <c r="L2715" s="9" t="str">
        <f>AgencyPickList!C2715</f>
        <v>F11B</v>
      </c>
      <c r="M2715" s="9" t="str">
        <f>AgencyPickList!D2715</f>
        <v>Walsall</v>
      </c>
      <c r="N2715" s="9" t="str">
        <f>AgencyPickList!E2715</f>
        <v>R</v>
      </c>
      <c r="O2715" s="9" t="str">
        <f t="shared" si="42"/>
        <v>R0479 : Staffordshire Inpatients</v>
      </c>
    </row>
    <row r="2716" spans="2:15" x14ac:dyDescent="0.35">
      <c r="B2716" s="10" t="e">
        <v>#N/A</v>
      </c>
      <c r="G2716"/>
      <c r="J2716" s="9" t="str">
        <f>AgencyPickList!A2716</f>
        <v>R0480</v>
      </c>
      <c r="K2716" s="9" t="str">
        <f>AgencyPickList!B2716</f>
        <v>SIAS (Adult)</v>
      </c>
      <c r="L2716" s="9" t="str">
        <f>AgencyPickList!C2716</f>
        <v>F11B</v>
      </c>
      <c r="M2716" s="9" t="str">
        <f>AgencyPickList!D2716</f>
        <v>Walsall</v>
      </c>
      <c r="N2716" s="9" t="str">
        <f>AgencyPickList!E2716</f>
        <v>R</v>
      </c>
      <c r="O2716" s="9" t="str">
        <f t="shared" si="42"/>
        <v>R0480 : SIAS (Adult)</v>
      </c>
    </row>
    <row r="2717" spans="2:15" x14ac:dyDescent="0.35">
      <c r="B2717" s="10" t="e">
        <v>#N/A</v>
      </c>
      <c r="G2717"/>
      <c r="J2717" s="9" t="str">
        <f>AgencyPickList!A2717</f>
        <v>R0485</v>
      </c>
      <c r="K2717" s="9" t="str">
        <f>AgencyPickList!B2717</f>
        <v>CGL Birmingham ROR - Selly Oak/Northfield</v>
      </c>
      <c r="L2717" s="9" t="str">
        <f>AgencyPickList!C2717</f>
        <v>F11B</v>
      </c>
      <c r="M2717" s="9" t="str">
        <f>AgencyPickList!D2717</f>
        <v>Walsall</v>
      </c>
      <c r="N2717" s="9" t="str">
        <f>AgencyPickList!E2717</f>
        <v>R</v>
      </c>
      <c r="O2717" s="9" t="str">
        <f t="shared" si="42"/>
        <v>R0485 : CGL Birmingham ROR - Selly Oak/Northfield</v>
      </c>
    </row>
    <row r="2718" spans="2:15" x14ac:dyDescent="0.35">
      <c r="B2718" s="10" t="e">
        <v>#N/A</v>
      </c>
      <c r="G2718"/>
      <c r="J2718" s="9" t="str">
        <f>AgencyPickList!A2718</f>
        <v>R0486</v>
      </c>
      <c r="K2718" s="9" t="str">
        <f>AgencyPickList!B2718</f>
        <v>CGL Birmingham ROR - Sutton Coldfield/Erdington</v>
      </c>
      <c r="L2718" s="9" t="str">
        <f>AgencyPickList!C2718</f>
        <v>F11B</v>
      </c>
      <c r="M2718" s="9" t="str">
        <f>AgencyPickList!D2718</f>
        <v>Walsall</v>
      </c>
      <c r="N2718" s="9" t="str">
        <f>AgencyPickList!E2718</f>
        <v>R</v>
      </c>
      <c r="O2718" s="9" t="str">
        <f t="shared" si="42"/>
        <v>R0486 : CGL Birmingham ROR - Sutton Coldfield/Erdington</v>
      </c>
    </row>
    <row r="2719" spans="2:15" x14ac:dyDescent="0.35">
      <c r="B2719" s="10" t="e">
        <v>#N/A</v>
      </c>
      <c r="G2719"/>
      <c r="J2719" s="9" t="str">
        <f>AgencyPickList!A2719</f>
        <v>R0487</v>
      </c>
      <c r="K2719" s="9" t="str">
        <f>AgencyPickList!B2719</f>
        <v>CGL Birmingham ROR - Park House</v>
      </c>
      <c r="L2719" s="9" t="str">
        <f>AgencyPickList!C2719</f>
        <v>F11B</v>
      </c>
      <c r="M2719" s="9" t="str">
        <f>AgencyPickList!D2719</f>
        <v>Walsall</v>
      </c>
      <c r="N2719" s="9" t="str">
        <f>AgencyPickList!E2719</f>
        <v>R</v>
      </c>
      <c r="O2719" s="9" t="str">
        <f t="shared" si="42"/>
        <v>R0487 : CGL Birmingham ROR - Park House</v>
      </c>
    </row>
    <row r="2720" spans="2:15" x14ac:dyDescent="0.35">
      <c r="B2720" s="10" t="e">
        <v>#N/A</v>
      </c>
      <c r="G2720"/>
      <c r="J2720" s="9" t="str">
        <f>AgencyPickList!A2720</f>
        <v>R0490</v>
      </c>
      <c r="K2720" s="9" t="str">
        <f>AgencyPickList!B2720</f>
        <v>New Leaf Recovery</v>
      </c>
      <c r="L2720" s="9" t="str">
        <f>AgencyPickList!C2720</f>
        <v>F11B</v>
      </c>
      <c r="M2720" s="9" t="str">
        <f>AgencyPickList!D2720</f>
        <v>Walsall</v>
      </c>
      <c r="N2720" s="9" t="str">
        <f>AgencyPickList!E2720</f>
        <v>R</v>
      </c>
      <c r="O2720" s="9" t="str">
        <f t="shared" si="42"/>
        <v>R0490 : New Leaf Recovery</v>
      </c>
    </row>
    <row r="2721" spans="2:15" x14ac:dyDescent="0.35">
      <c r="B2721" s="10" t="e">
        <v>#N/A</v>
      </c>
      <c r="G2721"/>
      <c r="J2721" s="9" t="str">
        <f>AgencyPickList!A2721</f>
        <v>R0491</v>
      </c>
      <c r="K2721" s="9" t="str">
        <f>AgencyPickList!B2721</f>
        <v>CGL Walsall the Beacon Adult</v>
      </c>
      <c r="L2721" s="9" t="str">
        <f>AgencyPickList!C2721</f>
        <v>F11B</v>
      </c>
      <c r="M2721" s="9" t="str">
        <f>AgencyPickList!D2721</f>
        <v>Walsall</v>
      </c>
      <c r="N2721" s="9" t="str">
        <f>AgencyPickList!E2721</f>
        <v>R</v>
      </c>
      <c r="O2721" s="9" t="str">
        <f t="shared" si="42"/>
        <v>R0491 : CGL Walsall the Beacon Adult</v>
      </c>
    </row>
    <row r="2722" spans="2:15" x14ac:dyDescent="0.35">
      <c r="B2722" s="10" t="e">
        <v>#N/A</v>
      </c>
      <c r="G2722"/>
      <c r="J2722" s="9" t="str">
        <f>AgencyPickList!A2722</f>
        <v>R0507</v>
      </c>
      <c r="K2722" s="9" t="str">
        <f>AgencyPickList!B2722</f>
        <v>Inclusion Telford Adult Service (Telford STARS)</v>
      </c>
      <c r="L2722" s="9" t="str">
        <f>AgencyPickList!C2722</f>
        <v>F11B</v>
      </c>
      <c r="M2722" s="9" t="str">
        <f>AgencyPickList!D2722</f>
        <v>Walsall</v>
      </c>
      <c r="N2722" s="9" t="str">
        <f>AgencyPickList!E2722</f>
        <v>R</v>
      </c>
      <c r="O2722" s="9" t="str">
        <f t="shared" si="42"/>
        <v>R0507 : Inclusion Telford Adult Service (Telford STARS)</v>
      </c>
    </row>
    <row r="2723" spans="2:15" x14ac:dyDescent="0.35">
      <c r="B2723" s="10" t="e">
        <v>#N/A</v>
      </c>
      <c r="G2723"/>
      <c r="J2723" s="9" t="str">
        <f>AgencyPickList!A2723</f>
        <v>R0512</v>
      </c>
      <c r="K2723" s="9" t="str">
        <f>AgencyPickList!B2723</f>
        <v>Humankind Staffordshire</v>
      </c>
      <c r="L2723" s="9" t="str">
        <f>AgencyPickList!C2723</f>
        <v>F11B</v>
      </c>
      <c r="M2723" s="9" t="str">
        <f>AgencyPickList!D2723</f>
        <v>Walsall</v>
      </c>
      <c r="N2723" s="9" t="str">
        <f>AgencyPickList!E2723</f>
        <v>R</v>
      </c>
      <c r="O2723" s="9" t="str">
        <f t="shared" si="42"/>
        <v>R0512 : Humankind Staffordshire</v>
      </c>
    </row>
    <row r="2724" spans="2:15" x14ac:dyDescent="0.35">
      <c r="B2724" s="10" t="e">
        <v>#N/A</v>
      </c>
      <c r="G2724"/>
      <c r="J2724" s="9" t="str">
        <f>AgencyPickList!A2724</f>
        <v>SO203</v>
      </c>
      <c r="K2724" s="9" t="str">
        <f>AgencyPickList!B2724</f>
        <v>Forward Trust - Clouds House</v>
      </c>
      <c r="L2724" s="9" t="str">
        <f>AgencyPickList!C2724</f>
        <v>F11B</v>
      </c>
      <c r="M2724" s="9" t="str">
        <f>AgencyPickList!D2724</f>
        <v>Walsall</v>
      </c>
      <c r="N2724" s="9" t="str">
        <f>AgencyPickList!E2724</f>
        <v>S</v>
      </c>
      <c r="O2724" s="9" t="str">
        <f t="shared" si="42"/>
        <v>SO203 : Forward Trust - Clouds House</v>
      </c>
    </row>
    <row r="2725" spans="2:15" x14ac:dyDescent="0.35">
      <c r="B2725" s="10" t="e">
        <v>#N/A</v>
      </c>
      <c r="G2725"/>
      <c r="J2725" s="9" t="str">
        <f>AgencyPickList!A2725</f>
        <v>T1175</v>
      </c>
      <c r="K2725" s="9" t="str">
        <f>AgencyPickList!B2725</f>
        <v>Derby City Prescribing Service</v>
      </c>
      <c r="L2725" s="9" t="str">
        <f>AgencyPickList!C2725</f>
        <v>F11B</v>
      </c>
      <c r="M2725" s="9" t="str">
        <f>AgencyPickList!D2725</f>
        <v>Walsall</v>
      </c>
      <c r="N2725" s="9" t="str">
        <f>AgencyPickList!E2725</f>
        <v>T</v>
      </c>
      <c r="O2725" s="9" t="str">
        <f t="shared" si="42"/>
        <v>T1175 : Derby City Prescribing Service</v>
      </c>
    </row>
    <row r="2726" spans="2:15" x14ac:dyDescent="0.35">
      <c r="B2726" s="10" t="e">
        <v>#N/A</v>
      </c>
      <c r="G2726"/>
      <c r="J2726" s="9" t="str">
        <f>AgencyPickList!A2726</f>
        <v>L0296</v>
      </c>
      <c r="K2726" s="9" t="str">
        <f>AgencyPickList!B2726</f>
        <v>Kairos Community Trust (Rehab)</v>
      </c>
      <c r="L2726" s="9" t="str">
        <f>AgencyPickList!C2726</f>
        <v>H11B</v>
      </c>
      <c r="M2726" s="9" t="str">
        <f>AgencyPickList!D2726</f>
        <v>Waltham Forest</v>
      </c>
      <c r="N2726" s="9" t="str">
        <f>AgencyPickList!E2726</f>
        <v>L</v>
      </c>
      <c r="O2726" s="9" t="str">
        <f t="shared" si="42"/>
        <v>L0296 : Kairos Community Trust (Rehab)</v>
      </c>
    </row>
    <row r="2727" spans="2:15" x14ac:dyDescent="0.35">
      <c r="B2727" s="10" t="e">
        <v>#N/A</v>
      </c>
      <c r="G2727"/>
      <c r="J2727" s="9" t="str">
        <f>AgencyPickList!A2727</f>
        <v>L0996</v>
      </c>
      <c r="K2727" s="9" t="str">
        <f>AgencyPickList!B2727</f>
        <v>CGL Waltham Forest YP</v>
      </c>
      <c r="L2727" s="9" t="str">
        <f>AgencyPickList!C2727</f>
        <v>H11B</v>
      </c>
      <c r="M2727" s="9" t="str">
        <f>AgencyPickList!D2727</f>
        <v>Waltham Forest</v>
      </c>
      <c r="N2727" s="9" t="str">
        <f>AgencyPickList!E2727</f>
        <v>L</v>
      </c>
      <c r="O2727" s="9" t="str">
        <f t="shared" si="42"/>
        <v>L0996 : CGL Waltham Forest YP</v>
      </c>
    </row>
    <row r="2728" spans="2:15" x14ac:dyDescent="0.35">
      <c r="B2728" s="10" t="e">
        <v>#N/A</v>
      </c>
      <c r="G2728"/>
      <c r="J2728" s="9" t="str">
        <f>AgencyPickList!A2728</f>
        <v>L1247</v>
      </c>
      <c r="K2728" s="9" t="str">
        <f>AgencyPickList!B2728</f>
        <v>Haringey Specialist Drug Treatment Service</v>
      </c>
      <c r="L2728" s="9" t="str">
        <f>AgencyPickList!C2728</f>
        <v>H11B</v>
      </c>
      <c r="M2728" s="9" t="str">
        <f>AgencyPickList!D2728</f>
        <v>Waltham Forest</v>
      </c>
      <c r="N2728" s="9" t="str">
        <f>AgencyPickList!E2728</f>
        <v>L</v>
      </c>
      <c r="O2728" s="9" t="str">
        <f t="shared" si="42"/>
        <v>L1247 : Haringey Specialist Drug Treatment Service</v>
      </c>
    </row>
    <row r="2729" spans="2:15" x14ac:dyDescent="0.35">
      <c r="B2729" s="10" t="e">
        <v>#N/A</v>
      </c>
      <c r="G2729"/>
      <c r="J2729" s="9" t="str">
        <f>AgencyPickList!A2729</f>
        <v>L1256</v>
      </c>
      <c r="K2729" s="9" t="str">
        <f>AgencyPickList!B2729</f>
        <v>Croydon Adult Recovery Network</v>
      </c>
      <c r="L2729" s="9" t="str">
        <f>AgencyPickList!C2729</f>
        <v>H11B</v>
      </c>
      <c r="M2729" s="9" t="str">
        <f>AgencyPickList!D2729</f>
        <v>Waltham Forest</v>
      </c>
      <c r="N2729" s="9" t="str">
        <f>AgencyPickList!E2729</f>
        <v>L</v>
      </c>
      <c r="O2729" s="9" t="str">
        <f t="shared" si="42"/>
        <v>L1256 : Croydon Adult Recovery Network</v>
      </c>
    </row>
    <row r="2730" spans="2:15" x14ac:dyDescent="0.35">
      <c r="B2730" s="10" t="e">
        <v>#N/A</v>
      </c>
      <c r="G2730"/>
      <c r="J2730" s="9" t="str">
        <f>AgencyPickList!A2730</f>
        <v>L1265</v>
      </c>
      <c r="K2730" s="9" t="str">
        <f>AgencyPickList!B2730</f>
        <v>CGL Waltham Forest</v>
      </c>
      <c r="L2730" s="9" t="str">
        <f>AgencyPickList!C2730</f>
        <v>H11B</v>
      </c>
      <c r="M2730" s="9" t="str">
        <f>AgencyPickList!D2730</f>
        <v>Waltham Forest</v>
      </c>
      <c r="N2730" s="9" t="str">
        <f>AgencyPickList!E2730</f>
        <v>L</v>
      </c>
      <c r="O2730" s="9" t="str">
        <f t="shared" si="42"/>
        <v>L1265 : CGL Waltham Forest</v>
      </c>
    </row>
    <row r="2731" spans="2:15" x14ac:dyDescent="0.35">
      <c r="B2731" s="10" t="e">
        <v>#N/A</v>
      </c>
      <c r="G2731"/>
      <c r="J2731" s="9" t="str">
        <f>AgencyPickList!A2731</f>
        <v>L1284</v>
      </c>
      <c r="K2731" s="9" t="str">
        <f>AgencyPickList!B2731</f>
        <v>ENABLE Drug and Alcohol Service</v>
      </c>
      <c r="L2731" s="9" t="str">
        <f>AgencyPickList!C2731</f>
        <v>H11B</v>
      </c>
      <c r="M2731" s="9" t="str">
        <f>AgencyPickList!D2731</f>
        <v>Waltham Forest</v>
      </c>
      <c r="N2731" s="9" t="str">
        <f>AgencyPickList!E2731</f>
        <v>L</v>
      </c>
      <c r="O2731" s="9" t="str">
        <f t="shared" si="42"/>
        <v>L1284 : ENABLE Drug and Alcohol Service</v>
      </c>
    </row>
    <row r="2732" spans="2:15" x14ac:dyDescent="0.35">
      <c r="B2732" s="10" t="e">
        <v>#N/A</v>
      </c>
      <c r="G2732"/>
      <c r="J2732" s="9" t="str">
        <f>AgencyPickList!A2732</f>
        <v>L1289</v>
      </c>
      <c r="K2732" s="9" t="str">
        <f>AgencyPickList!B2732</f>
        <v>Via - R3 - Redbridge</v>
      </c>
      <c r="L2732" s="9" t="str">
        <f>AgencyPickList!C2732</f>
        <v>H11B</v>
      </c>
      <c r="M2732" s="9" t="str">
        <f>AgencyPickList!D2732</f>
        <v>Waltham Forest</v>
      </c>
      <c r="N2732" s="9" t="str">
        <f>AgencyPickList!E2732</f>
        <v>L</v>
      </c>
      <c r="O2732" s="9" t="str">
        <f t="shared" si="42"/>
        <v>L1289 : Via - R3 - Redbridge</v>
      </c>
    </row>
    <row r="2733" spans="2:15" x14ac:dyDescent="0.35">
      <c r="B2733" s="10" t="e">
        <v>#N/A</v>
      </c>
      <c r="G2733"/>
      <c r="J2733" s="9" t="str">
        <f>AgencyPickList!A2733</f>
        <v>L1303</v>
      </c>
      <c r="K2733" s="9" t="str">
        <f>AgencyPickList!B2733</f>
        <v>City and Hackney Recovery Service</v>
      </c>
      <c r="L2733" s="9" t="str">
        <f>AgencyPickList!C2733</f>
        <v>H11B</v>
      </c>
      <c r="M2733" s="9" t="str">
        <f>AgencyPickList!D2733</f>
        <v>Waltham Forest</v>
      </c>
      <c r="N2733" s="9" t="str">
        <f>AgencyPickList!E2733</f>
        <v>L</v>
      </c>
      <c r="O2733" s="9" t="str">
        <f t="shared" si="42"/>
        <v>L1303 : City and Hackney Recovery Service</v>
      </c>
    </row>
    <row r="2734" spans="2:15" x14ac:dyDescent="0.35">
      <c r="B2734" s="10" t="e">
        <v>#N/A</v>
      </c>
      <c r="G2734"/>
      <c r="J2734" s="9" t="str">
        <f>AgencyPickList!A2734</f>
        <v>L1308</v>
      </c>
      <c r="K2734" s="9" t="str">
        <f>AgencyPickList!B2734</f>
        <v>Guy's and St Thomas' NHS Foundation Trust Inpatient Detox Unit</v>
      </c>
      <c r="L2734" s="9" t="str">
        <f>AgencyPickList!C2734</f>
        <v>H11B</v>
      </c>
      <c r="M2734" s="9" t="str">
        <f>AgencyPickList!D2734</f>
        <v>Waltham Forest</v>
      </c>
      <c r="N2734" s="9" t="str">
        <f>AgencyPickList!E2734</f>
        <v>L</v>
      </c>
      <c r="O2734" s="9" t="str">
        <f t="shared" si="42"/>
        <v>L1308 : Guy's and St Thomas' NHS Foundation Trust Inpatient Detox Unit</v>
      </c>
    </row>
    <row r="2735" spans="2:15" x14ac:dyDescent="0.35">
      <c r="B2735" s="10" t="e">
        <v>#N/A</v>
      </c>
      <c r="G2735"/>
      <c r="J2735" s="9" t="str">
        <f>AgencyPickList!A2735</f>
        <v>P0544</v>
      </c>
      <c r="K2735" s="9" t="str">
        <f>AgencyPickList!B2735</f>
        <v>Francis HouseStreetsceneSouthampton</v>
      </c>
      <c r="L2735" s="9" t="str">
        <f>AgencyPickList!C2735</f>
        <v>H11B</v>
      </c>
      <c r="M2735" s="9" t="str">
        <f>AgencyPickList!D2735</f>
        <v>Waltham Forest</v>
      </c>
      <c r="N2735" s="9" t="str">
        <f>AgencyPickList!E2735</f>
        <v>P</v>
      </c>
      <c r="O2735" s="9" t="str">
        <f t="shared" si="42"/>
        <v>P0544 : Francis HouseStreetsceneSouthampton</v>
      </c>
    </row>
    <row r="2736" spans="2:15" x14ac:dyDescent="0.35">
      <c r="B2736" s="10" t="e">
        <v>#N/A</v>
      </c>
      <c r="G2736"/>
      <c r="J2736" s="9" t="str">
        <f>AgencyPickList!A2736</f>
        <v>P0611</v>
      </c>
      <c r="K2736" s="9" t="str">
        <f>AgencyPickList!B2736</f>
        <v>Bridge House</v>
      </c>
      <c r="L2736" s="9" t="str">
        <f>AgencyPickList!C2736</f>
        <v>H11B</v>
      </c>
      <c r="M2736" s="9" t="str">
        <f>AgencyPickList!D2736</f>
        <v>Waltham Forest</v>
      </c>
      <c r="N2736" s="9" t="str">
        <f>AgencyPickList!E2736</f>
        <v>P</v>
      </c>
      <c r="O2736" s="9" t="str">
        <f t="shared" si="42"/>
        <v>P0611 : Bridge House</v>
      </c>
    </row>
    <row r="2737" spans="2:15" x14ac:dyDescent="0.35">
      <c r="B2737" s="10" t="e">
        <v>#N/A</v>
      </c>
      <c r="G2737"/>
      <c r="J2737" s="9" t="str">
        <f>AgencyPickList!A2737</f>
        <v>P0835</v>
      </c>
      <c r="K2737" s="9" t="str">
        <f>AgencyPickList!B2737</f>
        <v>Kenward Residential</v>
      </c>
      <c r="L2737" s="9" t="str">
        <f>AgencyPickList!C2737</f>
        <v>H11B</v>
      </c>
      <c r="M2737" s="9" t="str">
        <f>AgencyPickList!D2737</f>
        <v>Waltham Forest</v>
      </c>
      <c r="N2737" s="9" t="str">
        <f>AgencyPickList!E2737</f>
        <v>P</v>
      </c>
      <c r="O2737" s="9" t="str">
        <f t="shared" si="42"/>
        <v>P0835 : Kenward Residential</v>
      </c>
    </row>
    <row r="2738" spans="2:15" x14ac:dyDescent="0.35">
      <c r="B2738" s="10" t="e">
        <v>#N/A</v>
      </c>
      <c r="G2738"/>
      <c r="J2738" s="9" t="str">
        <f>AgencyPickList!A2738</f>
        <v>Q1728</v>
      </c>
      <c r="K2738" s="9" t="str">
        <f>AgencyPickList!B2738</f>
        <v>Oxygen Recovery Service</v>
      </c>
      <c r="L2738" s="9" t="str">
        <f>AgencyPickList!C2738</f>
        <v>H11B</v>
      </c>
      <c r="M2738" s="9" t="str">
        <f>AgencyPickList!D2738</f>
        <v>Waltham Forest</v>
      </c>
      <c r="N2738" s="9" t="str">
        <f>AgencyPickList!E2738</f>
        <v>Q</v>
      </c>
      <c r="O2738" s="9" t="str">
        <f t="shared" si="42"/>
        <v>Q1728 : Oxygen Recovery Service</v>
      </c>
    </row>
    <row r="2739" spans="2:15" x14ac:dyDescent="0.35">
      <c r="B2739" s="10" t="e">
        <v>#N/A</v>
      </c>
      <c r="G2739"/>
      <c r="J2739" s="9" t="str">
        <f>AgencyPickList!A2739</f>
        <v>Q1747</v>
      </c>
      <c r="K2739" s="9" t="str">
        <f>AgencyPickList!B2739</f>
        <v>Inclusion Visions</v>
      </c>
      <c r="L2739" s="9" t="str">
        <f>AgencyPickList!C2739</f>
        <v>H11B</v>
      </c>
      <c r="M2739" s="9" t="str">
        <f>AgencyPickList!D2739</f>
        <v>Waltham Forest</v>
      </c>
      <c r="N2739" s="9" t="str">
        <f>AgencyPickList!E2739</f>
        <v>Q</v>
      </c>
      <c r="O2739" s="9" t="str">
        <f t="shared" si="42"/>
        <v>Q1747 : Inclusion Visions</v>
      </c>
    </row>
    <row r="2740" spans="2:15" x14ac:dyDescent="0.35">
      <c r="B2740" s="10" t="e">
        <v>#N/A</v>
      </c>
      <c r="G2740"/>
      <c r="J2740" s="9" t="str">
        <f>AgencyPickList!A2740</f>
        <v>Q1763</v>
      </c>
      <c r="K2740" s="9" t="str">
        <f>AgencyPickList!B2740</f>
        <v>Oxygen Inpatient Detox</v>
      </c>
      <c r="L2740" s="9" t="str">
        <f>AgencyPickList!C2740</f>
        <v>H11B</v>
      </c>
      <c r="M2740" s="9" t="str">
        <f>AgencyPickList!D2740</f>
        <v>Waltham Forest</v>
      </c>
      <c r="N2740" s="9" t="str">
        <f>AgencyPickList!E2740</f>
        <v>Q</v>
      </c>
      <c r="O2740" s="9" t="str">
        <f t="shared" si="42"/>
        <v>Q1763 : Oxygen Inpatient Detox</v>
      </c>
    </row>
    <row r="2741" spans="2:15" x14ac:dyDescent="0.35">
      <c r="B2741" s="10" t="e">
        <v>#N/A</v>
      </c>
      <c r="G2741"/>
      <c r="J2741" s="9" t="str">
        <f>AgencyPickList!A2741</f>
        <v>SJ302</v>
      </c>
      <c r="K2741" s="9" t="str">
        <f>AgencyPickList!B2741</f>
        <v>BROADWAY LODGE</v>
      </c>
      <c r="L2741" s="9" t="str">
        <f>AgencyPickList!C2741</f>
        <v>H11B</v>
      </c>
      <c r="M2741" s="9" t="str">
        <f>AgencyPickList!D2741</f>
        <v>Waltham Forest</v>
      </c>
      <c r="N2741" s="9" t="str">
        <f>AgencyPickList!E2741</f>
        <v>S</v>
      </c>
      <c r="O2741" s="9" t="str">
        <f t="shared" si="42"/>
        <v>SJ302 : BROADWAY LODGE</v>
      </c>
    </row>
    <row r="2742" spans="2:15" x14ac:dyDescent="0.35">
      <c r="B2742" s="10" t="e">
        <v>#N/A</v>
      </c>
      <c r="G2742"/>
      <c r="J2742" s="9" t="str">
        <f>AgencyPickList!A2742</f>
        <v>T0005</v>
      </c>
      <c r="K2742" s="9" t="str">
        <f>AgencyPickList!B2742</f>
        <v>Derbyshire Recovery Partnership</v>
      </c>
      <c r="L2742" s="9" t="str">
        <f>AgencyPickList!C2742</f>
        <v>H11B</v>
      </c>
      <c r="M2742" s="9" t="str">
        <f>AgencyPickList!D2742</f>
        <v>Waltham Forest</v>
      </c>
      <c r="N2742" s="9" t="str">
        <f>AgencyPickList!E2742</f>
        <v>T</v>
      </c>
      <c r="O2742" s="9" t="str">
        <f t="shared" si="42"/>
        <v>T0005 : Derbyshire Recovery Partnership</v>
      </c>
    </row>
    <row r="2743" spans="2:15" x14ac:dyDescent="0.35">
      <c r="B2743" s="10" t="e">
        <v>#N/A</v>
      </c>
      <c r="G2743"/>
      <c r="J2743" s="9" t="str">
        <f>AgencyPickList!A2743</f>
        <v>U0321</v>
      </c>
      <c r="K2743" s="9" t="str">
        <f>AgencyPickList!B2743</f>
        <v>Forward Trust The Bridges Hull</v>
      </c>
      <c r="L2743" s="9" t="str">
        <f>AgencyPickList!C2743</f>
        <v>H11B</v>
      </c>
      <c r="M2743" s="9" t="str">
        <f>AgencyPickList!D2743</f>
        <v>Waltham Forest</v>
      </c>
      <c r="N2743" s="9" t="str">
        <f>AgencyPickList!E2743</f>
        <v>U</v>
      </c>
      <c r="O2743" s="9" t="str">
        <f t="shared" si="42"/>
        <v>U0321 : Forward Trust The Bridges Hull</v>
      </c>
    </row>
    <row r="2744" spans="2:15" x14ac:dyDescent="0.35">
      <c r="B2744" s="10" t="e">
        <v>#N/A</v>
      </c>
      <c r="G2744"/>
      <c r="J2744" s="9" t="str">
        <f>AgencyPickList!A2744</f>
        <v>L0658</v>
      </c>
      <c r="K2744" s="9" t="str">
        <f>AgencyPickList!B2744</f>
        <v>SLAM Lambeth DTTO/DRR</v>
      </c>
      <c r="L2744" s="9" t="str">
        <f>AgencyPickList!C2744</f>
        <v>H29B</v>
      </c>
      <c r="M2744" s="9" t="str">
        <f>AgencyPickList!D2744</f>
        <v>Wandsworth</v>
      </c>
      <c r="N2744" s="9" t="str">
        <f>AgencyPickList!E2744</f>
        <v>L</v>
      </c>
      <c r="O2744" s="9" t="str">
        <f t="shared" si="42"/>
        <v>L0658 : SLAM Lambeth DTTO/DRR</v>
      </c>
    </row>
    <row r="2745" spans="2:15" x14ac:dyDescent="0.35">
      <c r="B2745" s="10" t="e">
        <v>#N/A</v>
      </c>
      <c r="G2745"/>
      <c r="J2745" s="9" t="str">
        <f>AgencyPickList!A2745</f>
        <v>L1195</v>
      </c>
      <c r="K2745" s="9" t="str">
        <f>AgencyPickList!B2745</f>
        <v>Consortium - Assessment and Treatment Team - Lorraine Hewitt House</v>
      </c>
      <c r="L2745" s="9" t="str">
        <f>AgencyPickList!C2745</f>
        <v>H29B</v>
      </c>
      <c r="M2745" s="9" t="str">
        <f>AgencyPickList!D2745</f>
        <v>Wandsworth</v>
      </c>
      <c r="N2745" s="9" t="str">
        <f>AgencyPickList!E2745</f>
        <v>L</v>
      </c>
      <c r="O2745" s="9" t="str">
        <f t="shared" si="42"/>
        <v>L1195 : Consortium - Assessment and Treatment Team - Lorraine Hewitt House</v>
      </c>
    </row>
    <row r="2746" spans="2:15" x14ac:dyDescent="0.35">
      <c r="B2746" s="10" t="e">
        <v>#N/A</v>
      </c>
      <c r="G2746"/>
      <c r="J2746" s="9" t="str">
        <f>AgencyPickList!A2746</f>
        <v>L1198</v>
      </c>
      <c r="K2746" s="9" t="str">
        <f>AgencyPickList!B2746</f>
        <v>Consortium - Central Team - Lorraine Hewitt House</v>
      </c>
      <c r="L2746" s="9" t="str">
        <f>AgencyPickList!C2746</f>
        <v>H29B</v>
      </c>
      <c r="M2746" s="9" t="str">
        <f>AgencyPickList!D2746</f>
        <v>Wandsworth</v>
      </c>
      <c r="N2746" s="9" t="str">
        <f>AgencyPickList!E2746</f>
        <v>L</v>
      </c>
      <c r="O2746" s="9" t="str">
        <f t="shared" si="42"/>
        <v>L1198 : Consortium - Central Team - Lorraine Hewitt House</v>
      </c>
    </row>
    <row r="2747" spans="2:15" x14ac:dyDescent="0.35">
      <c r="B2747" s="10" t="e">
        <v>#N/A</v>
      </c>
      <c r="G2747"/>
      <c r="J2747" s="9" t="str">
        <f>AgencyPickList!A2747</f>
        <v>L1199</v>
      </c>
      <c r="K2747" s="9" t="str">
        <f>AgencyPickList!B2747</f>
        <v>Consortium - Shared Care</v>
      </c>
      <c r="L2747" s="9" t="str">
        <f>AgencyPickList!C2747</f>
        <v>H29B</v>
      </c>
      <c r="M2747" s="9" t="str">
        <f>AgencyPickList!D2747</f>
        <v>Wandsworth</v>
      </c>
      <c r="N2747" s="9" t="str">
        <f>AgencyPickList!E2747</f>
        <v>L</v>
      </c>
      <c r="O2747" s="9" t="str">
        <f t="shared" si="42"/>
        <v>L1199 : Consortium - Shared Care</v>
      </c>
    </row>
    <row r="2748" spans="2:15" x14ac:dyDescent="0.35">
      <c r="B2748" s="10" t="e">
        <v>#N/A</v>
      </c>
      <c r="G2748"/>
      <c r="J2748" s="9" t="str">
        <f>AgencyPickList!A2748</f>
        <v>L1261</v>
      </c>
      <c r="K2748" s="9" t="str">
        <f>AgencyPickList!B2748</f>
        <v>SLAM ADD Wandsworth Alcohol and Non-Opioid</v>
      </c>
      <c r="L2748" s="9" t="str">
        <f>AgencyPickList!C2748</f>
        <v>H29B</v>
      </c>
      <c r="M2748" s="9" t="str">
        <f>AgencyPickList!D2748</f>
        <v>Wandsworth</v>
      </c>
      <c r="N2748" s="9" t="str">
        <f>AgencyPickList!E2748</f>
        <v>L</v>
      </c>
      <c r="O2748" s="9" t="str">
        <f t="shared" si="42"/>
        <v>L1261 : SLAM ADD Wandsworth Alcohol and Non-Opioid</v>
      </c>
    </row>
    <row r="2749" spans="2:15" x14ac:dyDescent="0.35">
      <c r="B2749" s="10" t="e">
        <v>#N/A</v>
      </c>
      <c r="G2749"/>
      <c r="J2749" s="9" t="str">
        <f>AgencyPickList!A2749</f>
        <v>L1262</v>
      </c>
      <c r="K2749" s="9" t="str">
        <f>AgencyPickList!B2749</f>
        <v>SLAM ADD Wandsworth Opioid</v>
      </c>
      <c r="L2749" s="9" t="str">
        <f>AgencyPickList!C2749</f>
        <v>H29B</v>
      </c>
      <c r="M2749" s="9" t="str">
        <f>AgencyPickList!D2749</f>
        <v>Wandsworth</v>
      </c>
      <c r="N2749" s="9" t="str">
        <f>AgencyPickList!E2749</f>
        <v>L</v>
      </c>
      <c r="O2749" s="9" t="str">
        <f t="shared" si="42"/>
        <v>L1262 : SLAM ADD Wandsworth Opioid</v>
      </c>
    </row>
    <row r="2750" spans="2:15" x14ac:dyDescent="0.35">
      <c r="B2750" s="10" t="e">
        <v>#N/A</v>
      </c>
      <c r="G2750"/>
      <c r="J2750" s="9" t="str">
        <f>AgencyPickList!A2750</f>
        <v>L1263</v>
      </c>
      <c r="K2750" s="9" t="str">
        <f>AgencyPickList!B2750</f>
        <v>SLAM ADD Wandsworth Primary Care</v>
      </c>
      <c r="L2750" s="9" t="str">
        <f>AgencyPickList!C2750</f>
        <v>H29B</v>
      </c>
      <c r="M2750" s="9" t="str">
        <f>AgencyPickList!D2750</f>
        <v>Wandsworth</v>
      </c>
      <c r="N2750" s="9" t="str">
        <f>AgencyPickList!E2750</f>
        <v>L</v>
      </c>
      <c r="O2750" s="9" t="str">
        <f t="shared" si="42"/>
        <v>L1263 : SLAM ADD Wandsworth Primary Care</v>
      </c>
    </row>
    <row r="2751" spans="2:15" x14ac:dyDescent="0.35">
      <c r="B2751" s="10" t="e">
        <v>#N/A</v>
      </c>
      <c r="G2751"/>
      <c r="J2751" s="9" t="str">
        <f>AgencyPickList!A2751</f>
        <v>L1275</v>
      </c>
      <c r="K2751" s="9" t="str">
        <f>AgencyPickList!B2751</f>
        <v>INSPIRE Sutton</v>
      </c>
      <c r="L2751" s="9" t="str">
        <f>AgencyPickList!C2751</f>
        <v>H29B</v>
      </c>
      <c r="M2751" s="9" t="str">
        <f>AgencyPickList!D2751</f>
        <v>Wandsworth</v>
      </c>
      <c r="N2751" s="9" t="str">
        <f>AgencyPickList!E2751</f>
        <v>L</v>
      </c>
      <c r="O2751" s="9" t="str">
        <f t="shared" si="42"/>
        <v>L1275 : INSPIRE Sutton</v>
      </c>
    </row>
    <row r="2752" spans="2:15" x14ac:dyDescent="0.35">
      <c r="B2752" s="10" t="e">
        <v>#N/A</v>
      </c>
      <c r="G2752"/>
      <c r="J2752" s="9" t="str">
        <f>AgencyPickList!A2752</f>
        <v>L1292</v>
      </c>
      <c r="K2752" s="9" t="str">
        <f>AgencyPickList!B2752</f>
        <v>Addictions Recovery Community Hounslow (ARC Hounslow)</v>
      </c>
      <c r="L2752" s="9" t="str">
        <f>AgencyPickList!C2752</f>
        <v>H29B</v>
      </c>
      <c r="M2752" s="9" t="str">
        <f>AgencyPickList!D2752</f>
        <v>Wandsworth</v>
      </c>
      <c r="N2752" s="9" t="str">
        <f>AgencyPickList!E2752</f>
        <v>L</v>
      </c>
      <c r="O2752" s="9" t="str">
        <f t="shared" si="42"/>
        <v>L1292 : Addictions Recovery Community Hounslow (ARC Hounslow)</v>
      </c>
    </row>
    <row r="2753" spans="2:15" x14ac:dyDescent="0.35">
      <c r="B2753" s="10" t="e">
        <v>#N/A</v>
      </c>
      <c r="G2753"/>
      <c r="J2753" s="9" t="str">
        <f>AgencyPickList!A2753</f>
        <v>L1297</v>
      </c>
      <c r="K2753" s="9" t="str">
        <f>AgencyPickList!B2753</f>
        <v>ADD Wandsworth Day Programme</v>
      </c>
      <c r="L2753" s="9" t="str">
        <f>AgencyPickList!C2753</f>
        <v>H29B</v>
      </c>
      <c r="M2753" s="9" t="str">
        <f>AgencyPickList!D2753</f>
        <v>Wandsworth</v>
      </c>
      <c r="N2753" s="9" t="str">
        <f>AgencyPickList!E2753</f>
        <v>L</v>
      </c>
      <c r="O2753" s="9" t="str">
        <f t="shared" si="42"/>
        <v>L1297 : ADD Wandsworth Day Programme</v>
      </c>
    </row>
    <row r="2754" spans="2:15" x14ac:dyDescent="0.35">
      <c r="B2754" s="10" t="e">
        <v>#N/A</v>
      </c>
      <c r="G2754"/>
      <c r="J2754" s="9" t="str">
        <f>AgencyPickList!A2754</f>
        <v>L1300</v>
      </c>
      <c r="K2754" s="9" t="str">
        <f>AgencyPickList!B2754</f>
        <v>SLAM ADD Richmond Opioid</v>
      </c>
      <c r="L2754" s="9" t="str">
        <f>AgencyPickList!C2754</f>
        <v>H29B</v>
      </c>
      <c r="M2754" s="9" t="str">
        <f>AgencyPickList!D2754</f>
        <v>Wandsworth</v>
      </c>
      <c r="N2754" s="9" t="str">
        <f>AgencyPickList!E2754</f>
        <v>L</v>
      </c>
      <c r="O2754" s="9" t="str">
        <f t="shared" si="42"/>
        <v>L1300 : SLAM ADD Richmond Opioid</v>
      </c>
    </row>
    <row r="2755" spans="2:15" x14ac:dyDescent="0.35">
      <c r="B2755" s="10" t="e">
        <v>#N/A</v>
      </c>
      <c r="G2755"/>
      <c r="J2755" s="9" t="str">
        <f>AgencyPickList!A2755</f>
        <v>L1303</v>
      </c>
      <c r="K2755" s="9" t="str">
        <f>AgencyPickList!B2755</f>
        <v>City and Hackney Recovery Service</v>
      </c>
      <c r="L2755" s="9" t="str">
        <f>AgencyPickList!C2755</f>
        <v>H29B</v>
      </c>
      <c r="M2755" s="9" t="str">
        <f>AgencyPickList!D2755</f>
        <v>Wandsworth</v>
      </c>
      <c r="N2755" s="9" t="str">
        <f>AgencyPickList!E2755</f>
        <v>L</v>
      </c>
      <c r="O2755" s="9" t="str">
        <f t="shared" ref="O2755:O2818" si="43">IF(AND(J2755&lt;&gt;"",J2755&lt;&gt;0),J2755&amp;" : "&amp;K2755,"")</f>
        <v>L1303 : City and Hackney Recovery Service</v>
      </c>
    </row>
    <row r="2756" spans="2:15" x14ac:dyDescent="0.35">
      <c r="B2756" s="10" t="e">
        <v>#N/A</v>
      </c>
      <c r="G2756"/>
      <c r="J2756" s="9" t="str">
        <f>AgencyPickList!A2756</f>
        <v>L1312</v>
      </c>
      <c r="K2756" s="9" t="str">
        <f>AgencyPickList!B2756</f>
        <v>Guy's and St Thomas' NHS Foundation Trust Non-rough sleeping Addictions Clinical Care Suite</v>
      </c>
      <c r="L2756" s="9" t="str">
        <f>AgencyPickList!C2756</f>
        <v>H29B</v>
      </c>
      <c r="M2756" s="9" t="str">
        <f>AgencyPickList!D2756</f>
        <v>Wandsworth</v>
      </c>
      <c r="N2756" s="9" t="str">
        <f>AgencyPickList!E2756</f>
        <v>L</v>
      </c>
      <c r="O2756" s="9" t="str">
        <f t="shared" si="43"/>
        <v>L1312 : Guy's and St Thomas' NHS Foundation Trust Non-rough sleeping Addictions Clinical Care Suite</v>
      </c>
    </row>
    <row r="2757" spans="2:15" x14ac:dyDescent="0.35">
      <c r="B2757" s="10" t="e">
        <v>#N/A</v>
      </c>
      <c r="G2757"/>
      <c r="J2757" s="9" t="str">
        <f>AgencyPickList!A2757</f>
        <v>L1313</v>
      </c>
      <c r="K2757" s="9" t="str">
        <f>AgencyPickList!B2757</f>
        <v>Wandsworth Homeless Pathway</v>
      </c>
      <c r="L2757" s="9" t="str">
        <f>AgencyPickList!C2757</f>
        <v>H29B</v>
      </c>
      <c r="M2757" s="9" t="str">
        <f>AgencyPickList!D2757</f>
        <v>Wandsworth</v>
      </c>
      <c r="N2757" s="9" t="str">
        <f>AgencyPickList!E2757</f>
        <v>L</v>
      </c>
      <c r="O2757" s="9" t="str">
        <f t="shared" si="43"/>
        <v>L1313 : Wandsworth Homeless Pathway</v>
      </c>
    </row>
    <row r="2758" spans="2:15" x14ac:dyDescent="0.35">
      <c r="B2758" s="10" t="e">
        <v>#N/A</v>
      </c>
      <c r="G2758"/>
      <c r="J2758" s="9" t="str">
        <f>AgencyPickList!A2758</f>
        <v>L5046</v>
      </c>
      <c r="K2758" s="9" t="str">
        <f>AgencyPickList!B2758</f>
        <v>Mount Carmel (Rehab)</v>
      </c>
      <c r="L2758" s="9" t="str">
        <f>AgencyPickList!C2758</f>
        <v>H29B</v>
      </c>
      <c r="M2758" s="9" t="str">
        <f>AgencyPickList!D2758</f>
        <v>Wandsworth</v>
      </c>
      <c r="N2758" s="9" t="str">
        <f>AgencyPickList!E2758</f>
        <v>L</v>
      </c>
      <c r="O2758" s="9" t="str">
        <f t="shared" si="43"/>
        <v>L5046 : Mount Carmel (Rehab)</v>
      </c>
    </row>
    <row r="2759" spans="2:15" x14ac:dyDescent="0.35">
      <c r="B2759" s="10" t="e">
        <v>#N/A</v>
      </c>
      <c r="G2759"/>
      <c r="J2759" s="9" t="str">
        <f>AgencyPickList!A2759</f>
        <v>P0835</v>
      </c>
      <c r="K2759" s="9" t="str">
        <f>AgencyPickList!B2759</f>
        <v>Kenward Residential</v>
      </c>
      <c r="L2759" s="9" t="str">
        <f>AgencyPickList!C2759</f>
        <v>H29B</v>
      </c>
      <c r="M2759" s="9" t="str">
        <f>AgencyPickList!D2759</f>
        <v>Wandsworth</v>
      </c>
      <c r="N2759" s="9" t="str">
        <f>AgencyPickList!E2759</f>
        <v>P</v>
      </c>
      <c r="O2759" s="9" t="str">
        <f t="shared" si="43"/>
        <v>P0835 : Kenward Residential</v>
      </c>
    </row>
    <row r="2760" spans="2:15" x14ac:dyDescent="0.35">
      <c r="B2760" s="10" t="e">
        <v>#N/A</v>
      </c>
      <c r="G2760"/>
      <c r="J2760" s="9" t="str">
        <f>AgencyPickList!A2760</f>
        <v>P1089</v>
      </c>
      <c r="K2760" s="9" t="str">
        <f>AgencyPickList!B2760</f>
        <v>I-Access North West Surrey</v>
      </c>
      <c r="L2760" s="9" t="str">
        <f>AgencyPickList!C2760</f>
        <v>H29B</v>
      </c>
      <c r="M2760" s="9" t="str">
        <f>AgencyPickList!D2760</f>
        <v>Wandsworth</v>
      </c>
      <c r="N2760" s="9" t="str">
        <f>AgencyPickList!E2760</f>
        <v>P</v>
      </c>
      <c r="O2760" s="9" t="str">
        <f t="shared" si="43"/>
        <v>P1089 : I-Access North West Surrey</v>
      </c>
    </row>
    <row r="2761" spans="2:15" x14ac:dyDescent="0.35">
      <c r="B2761" s="10" t="e">
        <v>#N/A</v>
      </c>
      <c r="G2761"/>
      <c r="J2761" s="9" t="str">
        <f>AgencyPickList!A2761</f>
        <v>R0512</v>
      </c>
      <c r="K2761" s="9" t="str">
        <f>AgencyPickList!B2761</f>
        <v>Humankind Staffordshire</v>
      </c>
      <c r="L2761" s="9" t="str">
        <f>AgencyPickList!C2761</f>
        <v>H29B</v>
      </c>
      <c r="M2761" s="9" t="str">
        <f>AgencyPickList!D2761</f>
        <v>Wandsworth</v>
      </c>
      <c r="N2761" s="9" t="str">
        <f>AgencyPickList!E2761</f>
        <v>R</v>
      </c>
      <c r="O2761" s="9" t="str">
        <f t="shared" si="43"/>
        <v>R0512 : Humankind Staffordshire</v>
      </c>
    </row>
    <row r="2762" spans="2:15" x14ac:dyDescent="0.35">
      <c r="B2762" s="10" t="e">
        <v>#N/A</v>
      </c>
      <c r="G2762"/>
      <c r="J2762" s="9" t="str">
        <f>AgencyPickList!A2762</f>
        <v>SF219</v>
      </c>
      <c r="K2762" s="9" t="str">
        <f>AgencyPickList!B2762</f>
        <v>REACH ADULTS</v>
      </c>
      <c r="L2762" s="9" t="str">
        <f>AgencyPickList!C2762</f>
        <v>H29B</v>
      </c>
      <c r="M2762" s="9" t="str">
        <f>AgencyPickList!D2762</f>
        <v>Wandsworth</v>
      </c>
      <c r="N2762" s="9" t="str">
        <f>AgencyPickList!E2762</f>
        <v>S</v>
      </c>
      <c r="O2762" s="9" t="str">
        <f t="shared" si="43"/>
        <v>SF219 : REACH ADULTS</v>
      </c>
    </row>
    <row r="2763" spans="2:15" x14ac:dyDescent="0.35">
      <c r="B2763" s="10" t="e">
        <v>#N/A</v>
      </c>
      <c r="G2763"/>
      <c r="J2763" s="9" t="str">
        <f>AgencyPickList!A2763</f>
        <v>SG309</v>
      </c>
      <c r="K2763" s="9" t="str">
        <f>AgencyPickList!B2763</f>
        <v>THE NELSON TRUST</v>
      </c>
      <c r="L2763" s="9" t="str">
        <f>AgencyPickList!C2763</f>
        <v>H29B</v>
      </c>
      <c r="M2763" s="9" t="str">
        <f>AgencyPickList!D2763</f>
        <v>Wandsworth</v>
      </c>
      <c r="N2763" s="9" t="str">
        <f>AgencyPickList!E2763</f>
        <v>S</v>
      </c>
      <c r="O2763" s="9" t="str">
        <f t="shared" si="43"/>
        <v>SG309 : THE NELSON TRUST</v>
      </c>
    </row>
    <row r="2764" spans="2:15" x14ac:dyDescent="0.35">
      <c r="B2764" s="10" t="e">
        <v>#N/A</v>
      </c>
      <c r="G2764"/>
      <c r="J2764" s="9" t="str">
        <f>AgencyPickList!A2764</f>
        <v>SL205</v>
      </c>
      <c r="K2764" s="9" t="str">
        <f>AgencyPickList!B2764</f>
        <v>PostScript360</v>
      </c>
      <c r="L2764" s="9" t="str">
        <f>AgencyPickList!C2764</f>
        <v>H29B</v>
      </c>
      <c r="M2764" s="9" t="str">
        <f>AgencyPickList!D2764</f>
        <v>Wandsworth</v>
      </c>
      <c r="N2764" s="9" t="str">
        <f>AgencyPickList!E2764</f>
        <v>S</v>
      </c>
      <c r="O2764" s="9" t="str">
        <f t="shared" si="43"/>
        <v>SL205 : PostScript360</v>
      </c>
    </row>
    <row r="2765" spans="2:15" x14ac:dyDescent="0.35">
      <c r="B2765" s="10" t="e">
        <v>#N/A</v>
      </c>
      <c r="G2765"/>
      <c r="J2765" s="9" t="str">
        <f>AgencyPickList!A2765</f>
        <v>SO203</v>
      </c>
      <c r="K2765" s="9" t="str">
        <f>AgencyPickList!B2765</f>
        <v>Forward Trust - Clouds House</v>
      </c>
      <c r="L2765" s="9" t="str">
        <f>AgencyPickList!C2765</f>
        <v>H29B</v>
      </c>
      <c r="M2765" s="9" t="str">
        <f>AgencyPickList!D2765</f>
        <v>Wandsworth</v>
      </c>
      <c r="N2765" s="9" t="str">
        <f>AgencyPickList!E2765</f>
        <v>S</v>
      </c>
      <c r="O2765" s="9" t="str">
        <f t="shared" si="43"/>
        <v>SO203 : Forward Trust - Clouds House</v>
      </c>
    </row>
    <row r="2766" spans="2:15" x14ac:dyDescent="0.35">
      <c r="B2766" s="10" t="e">
        <v>#N/A</v>
      </c>
      <c r="G2766"/>
      <c r="J2766" s="9" t="str">
        <f>AgencyPickList!A2766</f>
        <v>U0509</v>
      </c>
      <c r="K2766" s="9" t="str">
        <f>AgencyPickList!B2766</f>
        <v>Doncaster Drugs Service - CDT</v>
      </c>
      <c r="L2766" s="9" t="str">
        <f>AgencyPickList!C2766</f>
        <v>H29B</v>
      </c>
      <c r="M2766" s="9" t="str">
        <f>AgencyPickList!D2766</f>
        <v>Wandsworth</v>
      </c>
      <c r="N2766" s="9" t="str">
        <f>AgencyPickList!E2766</f>
        <v>U</v>
      </c>
      <c r="O2766" s="9" t="str">
        <f t="shared" si="43"/>
        <v>U0509 : Doncaster Drugs Service - CDT</v>
      </c>
    </row>
    <row r="2767" spans="2:15" x14ac:dyDescent="0.35">
      <c r="B2767" s="10" t="e">
        <v>#N/A</v>
      </c>
      <c r="G2767"/>
      <c r="J2767" s="9" t="str">
        <f>AgencyPickList!A2767</f>
        <v>M0004</v>
      </c>
      <c r="K2767" s="9" t="str">
        <f>AgencyPickList!B2767</f>
        <v>CGL Warrington P2R</v>
      </c>
      <c r="L2767" s="9" t="str">
        <f>AgencyPickList!C2767</f>
        <v>B07B</v>
      </c>
      <c r="M2767" s="9" t="str">
        <f>AgencyPickList!D2767</f>
        <v>Warrington</v>
      </c>
      <c r="N2767" s="9" t="str">
        <f>AgencyPickList!E2767</f>
        <v>W</v>
      </c>
      <c r="O2767" s="9" t="str">
        <f t="shared" si="43"/>
        <v>M0004 : CGL Warrington P2R</v>
      </c>
    </row>
    <row r="2768" spans="2:15" x14ac:dyDescent="0.35">
      <c r="B2768" s="10" t="e">
        <v>#N/A</v>
      </c>
      <c r="G2768"/>
      <c r="J2768" s="9" t="str">
        <f>AgencyPickList!A2768</f>
        <v>M0022</v>
      </c>
      <c r="K2768" s="9" t="str">
        <f>AgencyPickList!B2768</f>
        <v>Kaleidoscope Birchwood</v>
      </c>
      <c r="L2768" s="9" t="str">
        <f>AgencyPickList!C2768</f>
        <v>B07B</v>
      </c>
      <c r="M2768" s="9" t="str">
        <f>AgencyPickList!D2768</f>
        <v>Warrington</v>
      </c>
      <c r="N2768" s="9" t="str">
        <f>AgencyPickList!E2768</f>
        <v>W</v>
      </c>
      <c r="O2768" s="9" t="str">
        <f t="shared" si="43"/>
        <v>M0022 : Kaleidoscope Birchwood</v>
      </c>
    </row>
    <row r="2769" spans="2:15" x14ac:dyDescent="0.35">
      <c r="B2769" s="10" t="e">
        <v>#N/A</v>
      </c>
      <c r="G2769"/>
      <c r="J2769" s="9" t="str">
        <f>AgencyPickList!A2769</f>
        <v>M0037</v>
      </c>
      <c r="K2769" s="9" t="str">
        <f>AgencyPickList!B2769</f>
        <v>Phoenix Futures Wirral Adult Services</v>
      </c>
      <c r="L2769" s="9" t="str">
        <f>AgencyPickList!C2769</f>
        <v>B07B</v>
      </c>
      <c r="M2769" s="9" t="str">
        <f>AgencyPickList!D2769</f>
        <v>Warrington</v>
      </c>
      <c r="N2769" s="9" t="str">
        <f>AgencyPickList!E2769</f>
        <v>W</v>
      </c>
      <c r="O2769" s="9" t="str">
        <f t="shared" si="43"/>
        <v>M0037 : Phoenix Futures Wirral Adult Services</v>
      </c>
    </row>
    <row r="2770" spans="2:15" x14ac:dyDescent="0.35">
      <c r="B2770" s="10" t="e">
        <v>#N/A</v>
      </c>
      <c r="G2770"/>
      <c r="J2770" s="9" t="str">
        <f>AgencyPickList!A2770</f>
        <v>M0119</v>
      </c>
      <c r="K2770" s="9" t="str">
        <f>AgencyPickList!B2770</f>
        <v>Holgate House</v>
      </c>
      <c r="L2770" s="9" t="str">
        <f>AgencyPickList!C2770</f>
        <v>B07B</v>
      </c>
      <c r="M2770" s="9" t="str">
        <f>AgencyPickList!D2770</f>
        <v>Warrington</v>
      </c>
      <c r="N2770" s="9" t="str">
        <f>AgencyPickList!E2770</f>
        <v>W</v>
      </c>
      <c r="O2770" s="9" t="str">
        <f t="shared" si="43"/>
        <v>M0119 : Holgate House</v>
      </c>
    </row>
    <row r="2771" spans="2:15" x14ac:dyDescent="0.35">
      <c r="B2771" s="10" t="e">
        <v>#N/A</v>
      </c>
      <c r="G2771"/>
      <c r="J2771" s="9" t="str">
        <f>AgencyPickList!A2771</f>
        <v>M0189</v>
      </c>
      <c r="K2771" s="9" t="str">
        <f>AgencyPickList!B2771</f>
        <v>OASIS Recovery Communities Runcorn</v>
      </c>
      <c r="L2771" s="9" t="str">
        <f>AgencyPickList!C2771</f>
        <v>B07B</v>
      </c>
      <c r="M2771" s="9" t="str">
        <f>AgencyPickList!D2771</f>
        <v>Warrington</v>
      </c>
      <c r="N2771" s="9" t="str">
        <f>AgencyPickList!E2771</f>
        <v>W</v>
      </c>
      <c r="O2771" s="9" t="str">
        <f t="shared" si="43"/>
        <v>M0189 : OASIS Recovery Communities Runcorn</v>
      </c>
    </row>
    <row r="2772" spans="2:15" x14ac:dyDescent="0.35">
      <c r="B2772" s="10" t="e">
        <v>#N/A</v>
      </c>
      <c r="G2772"/>
      <c r="J2772" s="9" t="str">
        <f>AgencyPickList!A2772</f>
        <v>M0243</v>
      </c>
      <c r="K2772" s="9" t="str">
        <f>AgencyPickList!B2772</f>
        <v>GMMH The Chapman-Barker Unit</v>
      </c>
      <c r="L2772" s="9" t="str">
        <f>AgencyPickList!C2772</f>
        <v>B07B</v>
      </c>
      <c r="M2772" s="9" t="str">
        <f>AgencyPickList!D2772</f>
        <v>Warrington</v>
      </c>
      <c r="N2772" s="9" t="str">
        <f>AgencyPickList!E2772</f>
        <v>W</v>
      </c>
      <c r="O2772" s="9" t="str">
        <f t="shared" si="43"/>
        <v>M0243 : GMMH The Chapman-Barker Unit</v>
      </c>
    </row>
    <row r="2773" spans="2:15" x14ac:dyDescent="0.35">
      <c r="B2773" s="10" t="e">
        <v>#N/A</v>
      </c>
      <c r="G2773"/>
      <c r="J2773" s="9" t="str">
        <f>AgencyPickList!A2773</f>
        <v>M0289</v>
      </c>
      <c r="K2773" s="9" t="str">
        <f>AgencyPickList!B2773</f>
        <v>Turning Point Leigh Bank</v>
      </c>
      <c r="L2773" s="9" t="str">
        <f>AgencyPickList!C2773</f>
        <v>B07B</v>
      </c>
      <c r="M2773" s="9" t="str">
        <f>AgencyPickList!D2773</f>
        <v>Warrington</v>
      </c>
      <c r="N2773" s="9" t="str">
        <f>AgencyPickList!E2773</f>
        <v>W</v>
      </c>
      <c r="O2773" s="9" t="str">
        <f t="shared" si="43"/>
        <v>M0289 : Turning Point Leigh Bank</v>
      </c>
    </row>
    <row r="2774" spans="2:15" x14ac:dyDescent="0.35">
      <c r="B2774" s="10" t="e">
        <v>#N/A</v>
      </c>
      <c r="G2774"/>
      <c r="J2774" s="9" t="str">
        <f>AgencyPickList!A2774</f>
        <v>M0309</v>
      </c>
      <c r="K2774" s="9" t="str">
        <f>AgencyPickList!B2774</f>
        <v>Cyngor Alcohol Information Service (CAIS)</v>
      </c>
      <c r="L2774" s="9" t="str">
        <f>AgencyPickList!C2774</f>
        <v>B07B</v>
      </c>
      <c r="M2774" s="9" t="str">
        <f>AgencyPickList!D2774</f>
        <v>Warrington</v>
      </c>
      <c r="N2774" s="9" t="str">
        <f>AgencyPickList!E2774</f>
        <v>W</v>
      </c>
      <c r="O2774" s="9" t="str">
        <f t="shared" si="43"/>
        <v>M0309 : Cyngor Alcohol Information Service (CAIS)</v>
      </c>
    </row>
    <row r="2775" spans="2:15" x14ac:dyDescent="0.35">
      <c r="B2775" s="10" t="e">
        <v>#N/A</v>
      </c>
      <c r="G2775"/>
      <c r="J2775" s="9" t="str">
        <f>AgencyPickList!A2775</f>
        <v>M0310</v>
      </c>
      <c r="K2775" s="9" t="str">
        <f>AgencyPickList!B2775</f>
        <v>Shardale St Annes Limited</v>
      </c>
      <c r="L2775" s="9" t="str">
        <f>AgencyPickList!C2775</f>
        <v>B07B</v>
      </c>
      <c r="M2775" s="9" t="str">
        <f>AgencyPickList!D2775</f>
        <v>Warrington</v>
      </c>
      <c r="N2775" s="9" t="str">
        <f>AgencyPickList!E2775</f>
        <v>W</v>
      </c>
      <c r="O2775" s="9" t="str">
        <f t="shared" si="43"/>
        <v>M0310 : Shardale St Annes Limited</v>
      </c>
    </row>
    <row r="2776" spans="2:15" x14ac:dyDescent="0.35">
      <c r="B2776" s="10" t="e">
        <v>#N/A</v>
      </c>
      <c r="G2776"/>
      <c r="J2776" s="9" t="str">
        <f>AgencyPickList!A2776</f>
        <v>M0331</v>
      </c>
      <c r="K2776" s="9" t="str">
        <f>AgencyPickList!B2776</f>
        <v>CGL Wirral IRS</v>
      </c>
      <c r="L2776" s="9" t="str">
        <f>AgencyPickList!C2776</f>
        <v>B07B</v>
      </c>
      <c r="M2776" s="9" t="str">
        <f>AgencyPickList!D2776</f>
        <v>Warrington</v>
      </c>
      <c r="N2776" s="9" t="str">
        <f>AgencyPickList!E2776</f>
        <v>W</v>
      </c>
      <c r="O2776" s="9" t="str">
        <f t="shared" si="43"/>
        <v>M0331 : CGL Wirral IRS</v>
      </c>
    </row>
    <row r="2777" spans="2:15" x14ac:dyDescent="0.35">
      <c r="B2777" s="10" t="e">
        <v>#N/A</v>
      </c>
      <c r="G2777"/>
      <c r="J2777" s="9" t="str">
        <f>AgencyPickList!A2777</f>
        <v>M0341</v>
      </c>
      <c r="K2777" s="9" t="str">
        <f>AgencyPickList!B2777</f>
        <v>The Pavilion</v>
      </c>
      <c r="L2777" s="9" t="str">
        <f>AgencyPickList!C2777</f>
        <v>B07B</v>
      </c>
      <c r="M2777" s="9" t="str">
        <f>AgencyPickList!D2777</f>
        <v>Warrington</v>
      </c>
      <c r="N2777" s="9" t="str">
        <f>AgencyPickList!E2777</f>
        <v>W</v>
      </c>
      <c r="O2777" s="9" t="str">
        <f t="shared" si="43"/>
        <v>M0341 : The Pavilion</v>
      </c>
    </row>
    <row r="2778" spans="2:15" x14ac:dyDescent="0.35">
      <c r="B2778" s="10" t="e">
        <v>#N/A</v>
      </c>
      <c r="G2778"/>
      <c r="J2778" s="9" t="str">
        <f>AgencyPickList!A2778</f>
        <v>N1014</v>
      </c>
      <c r="K2778" s="9" t="str">
        <f>AgencyPickList!B2778</f>
        <v>South Tyneside Substance Misuse Service (Humankind)</v>
      </c>
      <c r="L2778" s="9" t="str">
        <f>AgencyPickList!C2778</f>
        <v>B07B</v>
      </c>
      <c r="M2778" s="9" t="str">
        <f>AgencyPickList!D2778</f>
        <v>Warrington</v>
      </c>
      <c r="N2778" s="9" t="str">
        <f>AgencyPickList!E2778</f>
        <v>N</v>
      </c>
      <c r="O2778" s="9" t="str">
        <f t="shared" si="43"/>
        <v>N1014 : South Tyneside Substance Misuse Service (Humankind)</v>
      </c>
    </row>
    <row r="2779" spans="2:15" x14ac:dyDescent="0.35">
      <c r="B2779" s="10" t="e">
        <v>#N/A</v>
      </c>
      <c r="G2779"/>
      <c r="J2779" s="9" t="str">
        <f>AgencyPickList!A2779</f>
        <v>SD303</v>
      </c>
      <c r="K2779" s="9" t="str">
        <f>AgencyPickList!B2779</f>
        <v>BOSENCE FARM COMMUNITY LTD</v>
      </c>
      <c r="L2779" s="9" t="str">
        <f>AgencyPickList!C2779</f>
        <v>B07B</v>
      </c>
      <c r="M2779" s="9" t="str">
        <f>AgencyPickList!D2779</f>
        <v>Warrington</v>
      </c>
      <c r="N2779" s="9" t="str">
        <f>AgencyPickList!E2779</f>
        <v>S</v>
      </c>
      <c r="O2779" s="9" t="str">
        <f t="shared" si="43"/>
        <v>SD303 : BOSENCE FARM COMMUNITY LTD</v>
      </c>
    </row>
    <row r="2780" spans="2:15" x14ac:dyDescent="0.35">
      <c r="B2780" s="10" t="e">
        <v>#N/A</v>
      </c>
      <c r="G2780"/>
      <c r="J2780" s="9" t="str">
        <f>AgencyPickList!A2780</f>
        <v>SL205</v>
      </c>
      <c r="K2780" s="9" t="str">
        <f>AgencyPickList!B2780</f>
        <v>PostScript360</v>
      </c>
      <c r="L2780" s="9" t="str">
        <f>AgencyPickList!C2780</f>
        <v>B07B</v>
      </c>
      <c r="M2780" s="9" t="str">
        <f>AgencyPickList!D2780</f>
        <v>Warrington</v>
      </c>
      <c r="N2780" s="9" t="str">
        <f>AgencyPickList!E2780</f>
        <v>S</v>
      </c>
      <c r="O2780" s="9" t="str">
        <f t="shared" si="43"/>
        <v>SL205 : PostScript360</v>
      </c>
    </row>
    <row r="2781" spans="2:15" x14ac:dyDescent="0.35">
      <c r="B2781" s="10" t="e">
        <v>#N/A</v>
      </c>
      <c r="G2781"/>
      <c r="J2781" s="9" t="str">
        <f>AgencyPickList!A2781</f>
        <v>T1175</v>
      </c>
      <c r="K2781" s="9" t="str">
        <f>AgencyPickList!B2781</f>
        <v>Derby City Prescribing Service</v>
      </c>
      <c r="L2781" s="9" t="str">
        <f>AgencyPickList!C2781</f>
        <v>B07B</v>
      </c>
      <c r="M2781" s="9" t="str">
        <f>AgencyPickList!D2781</f>
        <v>Warrington</v>
      </c>
      <c r="N2781" s="9" t="str">
        <f>AgencyPickList!E2781</f>
        <v>T</v>
      </c>
      <c r="O2781" s="9" t="str">
        <f t="shared" si="43"/>
        <v>T1175 : Derby City Prescribing Service</v>
      </c>
    </row>
    <row r="2782" spans="2:15" x14ac:dyDescent="0.35">
      <c r="B2782" s="10" t="e">
        <v>#N/A</v>
      </c>
      <c r="G2782"/>
      <c r="J2782" s="9" t="str">
        <f>AgencyPickList!A2782</f>
        <v>U0484</v>
      </c>
      <c r="K2782" s="9" t="str">
        <f>AgencyPickList!B2782</f>
        <v>North Yorkshire Horizons Drug and Alcohol Service (Humankind)</v>
      </c>
      <c r="L2782" s="9" t="str">
        <f>AgencyPickList!C2782</f>
        <v>B07B</v>
      </c>
      <c r="M2782" s="9" t="str">
        <f>AgencyPickList!D2782</f>
        <v>Warrington</v>
      </c>
      <c r="N2782" s="9" t="str">
        <f>AgencyPickList!E2782</f>
        <v>U</v>
      </c>
      <c r="O2782" s="9" t="str">
        <f t="shared" si="43"/>
        <v>U0484 : North Yorkshire Horizons Drug and Alcohol Service (Humankind)</v>
      </c>
    </row>
    <row r="2783" spans="2:15" x14ac:dyDescent="0.35">
      <c r="B2783" s="10" t="e">
        <v>#N/A</v>
      </c>
      <c r="G2783"/>
      <c r="J2783" s="9" t="str">
        <f>AgencyPickList!A2783</f>
        <v>W0444</v>
      </c>
      <c r="K2783" s="9" t="str">
        <f>AgencyPickList!B2783</f>
        <v>Turning Point Smithfield Detox</v>
      </c>
      <c r="L2783" s="9" t="str">
        <f>AgencyPickList!C2783</f>
        <v>B07B</v>
      </c>
      <c r="M2783" s="9" t="str">
        <f>AgencyPickList!D2783</f>
        <v>Warrington</v>
      </c>
      <c r="N2783" s="9" t="str">
        <f>AgencyPickList!E2783</f>
        <v>W</v>
      </c>
      <c r="O2783" s="9" t="str">
        <f t="shared" si="43"/>
        <v>W0444 : Turning Point Smithfield Detox</v>
      </c>
    </row>
    <row r="2784" spans="2:15" x14ac:dyDescent="0.35">
      <c r="B2784" s="10" t="e">
        <v>#N/A</v>
      </c>
      <c r="G2784"/>
      <c r="J2784" s="9" t="str">
        <f>AgencyPickList!A2784</f>
        <v>M0289</v>
      </c>
      <c r="K2784" s="9" t="str">
        <f>AgencyPickList!B2784</f>
        <v>Turning Point Leigh Bank</v>
      </c>
      <c r="L2784" s="9" t="str">
        <f>AgencyPickList!C2784</f>
        <v>F12B</v>
      </c>
      <c r="M2784" s="9" t="str">
        <f>AgencyPickList!D2784</f>
        <v>Warwickshire</v>
      </c>
      <c r="N2784" s="9" t="str">
        <f>AgencyPickList!E2784</f>
        <v>W</v>
      </c>
      <c r="O2784" s="9" t="str">
        <f t="shared" si="43"/>
        <v>M0289 : Turning Point Leigh Bank</v>
      </c>
    </row>
    <row r="2785" spans="2:15" x14ac:dyDescent="0.35">
      <c r="B2785" s="10" t="e">
        <v>#N/A</v>
      </c>
      <c r="G2785"/>
      <c r="J2785" s="9" t="str">
        <f>AgencyPickList!A2785</f>
        <v>M0321</v>
      </c>
      <c r="K2785" s="9" t="str">
        <f>AgencyPickList!B2785</f>
        <v>Tom Harrison House</v>
      </c>
      <c r="L2785" s="9" t="str">
        <f>AgencyPickList!C2785</f>
        <v>F12B</v>
      </c>
      <c r="M2785" s="9" t="str">
        <f>AgencyPickList!D2785</f>
        <v>Warwickshire</v>
      </c>
      <c r="N2785" s="9" t="str">
        <f>AgencyPickList!E2785</f>
        <v>W</v>
      </c>
      <c r="O2785" s="9" t="str">
        <f t="shared" si="43"/>
        <v>M0321 : Tom Harrison House</v>
      </c>
    </row>
    <row r="2786" spans="2:15" x14ac:dyDescent="0.35">
      <c r="B2786" s="10" t="e">
        <v>#N/A</v>
      </c>
      <c r="G2786"/>
      <c r="J2786" s="9" t="str">
        <f>AgencyPickList!A2786</f>
        <v>M0341</v>
      </c>
      <c r="K2786" s="9" t="str">
        <f>AgencyPickList!B2786</f>
        <v>The Pavilion</v>
      </c>
      <c r="L2786" s="9" t="str">
        <f>AgencyPickList!C2786</f>
        <v>F12B</v>
      </c>
      <c r="M2786" s="9" t="str">
        <f>AgencyPickList!D2786</f>
        <v>Warwickshire</v>
      </c>
      <c r="N2786" s="9" t="str">
        <f>AgencyPickList!E2786</f>
        <v>W</v>
      </c>
      <c r="O2786" s="9" t="str">
        <f t="shared" si="43"/>
        <v>M0341 : The Pavilion</v>
      </c>
    </row>
    <row r="2787" spans="2:15" x14ac:dyDescent="0.35">
      <c r="B2787" s="10" t="e">
        <v>#N/A</v>
      </c>
      <c r="G2787"/>
      <c r="J2787" s="9" t="str">
        <f>AgencyPickList!A2787</f>
        <v>M0357</v>
      </c>
      <c r="K2787" s="9" t="str">
        <f>AgencyPickList!B2787</f>
        <v>Parkland Place Lancashire</v>
      </c>
      <c r="L2787" s="9" t="str">
        <f>AgencyPickList!C2787</f>
        <v>F12B</v>
      </c>
      <c r="M2787" s="9" t="str">
        <f>AgencyPickList!D2787</f>
        <v>Warwickshire</v>
      </c>
      <c r="N2787" s="9" t="str">
        <f>AgencyPickList!E2787</f>
        <v>W</v>
      </c>
      <c r="O2787" s="9" t="str">
        <f t="shared" si="43"/>
        <v>M0357 : Parkland Place Lancashire</v>
      </c>
    </row>
    <row r="2788" spans="2:15" x14ac:dyDescent="0.35">
      <c r="B2788" s="10" t="e">
        <v>#N/A</v>
      </c>
      <c r="G2788"/>
      <c r="J2788" s="9" t="str">
        <f>AgencyPickList!A2788</f>
        <v>P1116</v>
      </c>
      <c r="K2788" s="9" t="str">
        <f>AgencyPickList!B2788</f>
        <v>Cranstoun Wokingham Adults</v>
      </c>
      <c r="L2788" s="9" t="str">
        <f>AgencyPickList!C2788</f>
        <v>F12B</v>
      </c>
      <c r="M2788" s="9" t="str">
        <f>AgencyPickList!D2788</f>
        <v>Warwickshire</v>
      </c>
      <c r="N2788" s="9" t="str">
        <f>AgencyPickList!E2788</f>
        <v>P</v>
      </c>
      <c r="O2788" s="9" t="str">
        <f t="shared" si="43"/>
        <v>P1116 : Cranstoun Wokingham Adults</v>
      </c>
    </row>
    <row r="2789" spans="2:15" x14ac:dyDescent="0.35">
      <c r="B2789" s="10" t="e">
        <v>#N/A</v>
      </c>
      <c r="G2789"/>
      <c r="J2789" s="9" t="str">
        <f>AgencyPickList!A2789</f>
        <v>R0092</v>
      </c>
      <c r="K2789" s="9" t="str">
        <f>AgencyPickList!B2789</f>
        <v>BAC O'Connor</v>
      </c>
      <c r="L2789" s="9" t="str">
        <f>AgencyPickList!C2789</f>
        <v>F12B</v>
      </c>
      <c r="M2789" s="9" t="str">
        <f>AgencyPickList!D2789</f>
        <v>Warwickshire</v>
      </c>
      <c r="N2789" s="9" t="str">
        <f>AgencyPickList!E2789</f>
        <v>R</v>
      </c>
      <c r="O2789" s="9" t="str">
        <f t="shared" si="43"/>
        <v>R0092 : BAC O'Connor</v>
      </c>
    </row>
    <row r="2790" spans="2:15" x14ac:dyDescent="0.35">
      <c r="B2790" s="10" t="e">
        <v>#N/A</v>
      </c>
      <c r="G2790"/>
      <c r="J2790" s="9" t="str">
        <f>AgencyPickList!A2790</f>
        <v>R0456</v>
      </c>
      <c r="K2790" s="9" t="str">
        <f>AgencyPickList!B2790</f>
        <v>The Recovery Partnership Coventry</v>
      </c>
      <c r="L2790" s="9" t="str">
        <f>AgencyPickList!C2790</f>
        <v>F12B</v>
      </c>
      <c r="M2790" s="9" t="str">
        <f>AgencyPickList!D2790</f>
        <v>Warwickshire</v>
      </c>
      <c r="N2790" s="9" t="str">
        <f>AgencyPickList!E2790</f>
        <v>R</v>
      </c>
      <c r="O2790" s="9" t="str">
        <f t="shared" si="43"/>
        <v>R0456 : The Recovery Partnership Coventry</v>
      </c>
    </row>
    <row r="2791" spans="2:15" x14ac:dyDescent="0.35">
      <c r="B2791" s="10" t="e">
        <v>#N/A</v>
      </c>
      <c r="G2791"/>
      <c r="J2791" s="9" t="str">
        <f>AgencyPickList!A2791</f>
        <v>R0461</v>
      </c>
      <c r="K2791" s="9" t="str">
        <f>AgencyPickList!B2791</f>
        <v>Warwickshire Young Peoples Service</v>
      </c>
      <c r="L2791" s="9" t="str">
        <f>AgencyPickList!C2791</f>
        <v>F12B</v>
      </c>
      <c r="M2791" s="9" t="str">
        <f>AgencyPickList!D2791</f>
        <v>Warwickshire</v>
      </c>
      <c r="N2791" s="9" t="str">
        <f>AgencyPickList!E2791</f>
        <v>R</v>
      </c>
      <c r="O2791" s="9" t="str">
        <f t="shared" si="43"/>
        <v>R0461 : Warwickshire Young Peoples Service</v>
      </c>
    </row>
    <row r="2792" spans="2:15" x14ac:dyDescent="0.35">
      <c r="B2792" s="10" t="e">
        <v>#N/A</v>
      </c>
      <c r="G2792"/>
      <c r="J2792" s="9" t="str">
        <f>AgencyPickList!A2792</f>
        <v>R0472</v>
      </c>
      <c r="K2792" s="9" t="str">
        <f>AgencyPickList!B2792</f>
        <v>Livingstone House</v>
      </c>
      <c r="L2792" s="9" t="str">
        <f>AgencyPickList!C2792</f>
        <v>F12B</v>
      </c>
      <c r="M2792" s="9" t="str">
        <f>AgencyPickList!D2792</f>
        <v>Warwickshire</v>
      </c>
      <c r="N2792" s="9" t="str">
        <f>AgencyPickList!E2792</f>
        <v>R</v>
      </c>
      <c r="O2792" s="9" t="str">
        <f t="shared" si="43"/>
        <v>R0472 : Livingstone House</v>
      </c>
    </row>
    <row r="2793" spans="2:15" x14ac:dyDescent="0.35">
      <c r="B2793" s="10" t="e">
        <v>#N/A</v>
      </c>
      <c r="G2793"/>
      <c r="J2793" s="9" t="str">
        <f>AgencyPickList!A2793</f>
        <v>R0479</v>
      </c>
      <c r="K2793" s="9" t="str">
        <f>AgencyPickList!B2793</f>
        <v>Staffordshire Inpatients</v>
      </c>
      <c r="L2793" s="9" t="str">
        <f>AgencyPickList!C2793</f>
        <v>F12B</v>
      </c>
      <c r="M2793" s="9" t="str">
        <f>AgencyPickList!D2793</f>
        <v>Warwickshire</v>
      </c>
      <c r="N2793" s="9" t="str">
        <f>AgencyPickList!E2793</f>
        <v>R</v>
      </c>
      <c r="O2793" s="9" t="str">
        <f t="shared" si="43"/>
        <v>R0479 : Staffordshire Inpatients</v>
      </c>
    </row>
    <row r="2794" spans="2:15" x14ac:dyDescent="0.35">
      <c r="B2794" s="10" t="e">
        <v>#N/A</v>
      </c>
      <c r="G2794"/>
      <c r="J2794" s="9" t="str">
        <f>AgencyPickList!A2794</f>
        <v>R0480</v>
      </c>
      <c r="K2794" s="9" t="str">
        <f>AgencyPickList!B2794</f>
        <v>SIAS (Adult)</v>
      </c>
      <c r="L2794" s="9" t="str">
        <f>AgencyPickList!C2794</f>
        <v>F12B</v>
      </c>
      <c r="M2794" s="9" t="str">
        <f>AgencyPickList!D2794</f>
        <v>Warwickshire</v>
      </c>
      <c r="N2794" s="9" t="str">
        <f>AgencyPickList!E2794</f>
        <v>R</v>
      </c>
      <c r="O2794" s="9" t="str">
        <f t="shared" si="43"/>
        <v>R0480 : SIAS (Adult)</v>
      </c>
    </row>
    <row r="2795" spans="2:15" x14ac:dyDescent="0.35">
      <c r="B2795" s="10" t="e">
        <v>#N/A</v>
      </c>
      <c r="G2795"/>
      <c r="J2795" s="9" t="str">
        <f>AgencyPickList!A2795</f>
        <v>R0487</v>
      </c>
      <c r="K2795" s="9" t="str">
        <f>AgencyPickList!B2795</f>
        <v>CGL Birmingham ROR - Park House</v>
      </c>
      <c r="L2795" s="9" t="str">
        <f>AgencyPickList!C2795</f>
        <v>F12B</v>
      </c>
      <c r="M2795" s="9" t="str">
        <f>AgencyPickList!D2795</f>
        <v>Warwickshire</v>
      </c>
      <c r="N2795" s="9" t="str">
        <f>AgencyPickList!E2795</f>
        <v>R</v>
      </c>
      <c r="O2795" s="9" t="str">
        <f t="shared" si="43"/>
        <v>R0487 : CGL Birmingham ROR - Park House</v>
      </c>
    </row>
    <row r="2796" spans="2:15" x14ac:dyDescent="0.35">
      <c r="B2796" s="10" t="e">
        <v>#N/A</v>
      </c>
      <c r="G2796"/>
      <c r="J2796" s="9" t="str">
        <f>AgencyPickList!A2796</f>
        <v>R0488</v>
      </c>
      <c r="K2796" s="9" t="str">
        <f>AgencyPickList!B2796</f>
        <v>Worcestershire Recovery Partnership (Adult)</v>
      </c>
      <c r="L2796" s="9" t="str">
        <f>AgencyPickList!C2796</f>
        <v>F12B</v>
      </c>
      <c r="M2796" s="9" t="str">
        <f>AgencyPickList!D2796</f>
        <v>Warwickshire</v>
      </c>
      <c r="N2796" s="9" t="str">
        <f>AgencyPickList!E2796</f>
        <v>R</v>
      </c>
      <c r="O2796" s="9" t="str">
        <f t="shared" si="43"/>
        <v>R0488 : Worcestershire Recovery Partnership (Adult)</v>
      </c>
    </row>
    <row r="2797" spans="2:15" x14ac:dyDescent="0.35">
      <c r="B2797" s="10" t="e">
        <v>#N/A</v>
      </c>
      <c r="G2797"/>
      <c r="J2797" s="9" t="str">
        <f>AgencyPickList!A2797</f>
        <v>R0506</v>
      </c>
      <c r="K2797" s="9" t="str">
        <f>AgencyPickList!B2797</f>
        <v>CGL Coventry</v>
      </c>
      <c r="L2797" s="9" t="str">
        <f>AgencyPickList!C2797</f>
        <v>F12B</v>
      </c>
      <c r="M2797" s="9" t="str">
        <f>AgencyPickList!D2797</f>
        <v>Warwickshire</v>
      </c>
      <c r="N2797" s="9" t="str">
        <f>AgencyPickList!E2797</f>
        <v>R</v>
      </c>
      <c r="O2797" s="9" t="str">
        <f t="shared" si="43"/>
        <v>R0506 : CGL Coventry</v>
      </c>
    </row>
    <row r="2798" spans="2:15" x14ac:dyDescent="0.35">
      <c r="B2798" s="10" t="e">
        <v>#N/A</v>
      </c>
      <c r="G2798"/>
      <c r="J2798" s="9" t="str">
        <f>AgencyPickList!A2798</f>
        <v>R0510</v>
      </c>
      <c r="K2798" s="9" t="str">
        <f>AgencyPickList!B2798</f>
        <v>CGL Warwickshire Services</v>
      </c>
      <c r="L2798" s="9" t="str">
        <f>AgencyPickList!C2798</f>
        <v>F12B</v>
      </c>
      <c r="M2798" s="9" t="str">
        <f>AgencyPickList!D2798</f>
        <v>Warwickshire</v>
      </c>
      <c r="N2798" s="9" t="str">
        <f>AgencyPickList!E2798</f>
        <v>R</v>
      </c>
      <c r="O2798" s="9" t="str">
        <f t="shared" si="43"/>
        <v>R0510 : CGL Warwickshire Services</v>
      </c>
    </row>
    <row r="2799" spans="2:15" x14ac:dyDescent="0.35">
      <c r="B2799" s="10" t="e">
        <v>#N/A</v>
      </c>
      <c r="G2799"/>
      <c r="J2799" s="9" t="str">
        <f>AgencyPickList!A2799</f>
        <v>R0512</v>
      </c>
      <c r="K2799" s="9" t="str">
        <f>AgencyPickList!B2799</f>
        <v>Humankind Staffordshire</v>
      </c>
      <c r="L2799" s="9" t="str">
        <f>AgencyPickList!C2799</f>
        <v>F12B</v>
      </c>
      <c r="M2799" s="9" t="str">
        <f>AgencyPickList!D2799</f>
        <v>Warwickshire</v>
      </c>
      <c r="N2799" s="9" t="str">
        <f>AgencyPickList!E2799</f>
        <v>R</v>
      </c>
      <c r="O2799" s="9" t="str">
        <f t="shared" si="43"/>
        <v>R0512 : Humankind Staffordshire</v>
      </c>
    </row>
    <row r="2800" spans="2:15" x14ac:dyDescent="0.35">
      <c r="B2800" s="10" t="e">
        <v>#N/A</v>
      </c>
      <c r="G2800"/>
      <c r="J2800" s="9" t="str">
        <f>AgencyPickList!A2800</f>
        <v>SB317</v>
      </c>
      <c r="K2800" s="9" t="str">
        <f>AgencyPickList!B2800</f>
        <v>StreetScene Bournemouth</v>
      </c>
      <c r="L2800" s="9" t="str">
        <f>AgencyPickList!C2800</f>
        <v>F12B</v>
      </c>
      <c r="M2800" s="9" t="str">
        <f>AgencyPickList!D2800</f>
        <v>Warwickshire</v>
      </c>
      <c r="N2800" s="9" t="str">
        <f>AgencyPickList!E2800</f>
        <v>S</v>
      </c>
      <c r="O2800" s="9" t="str">
        <f t="shared" si="43"/>
        <v>SB317 : StreetScene Bournemouth</v>
      </c>
    </row>
    <row r="2801" spans="2:15" x14ac:dyDescent="0.35">
      <c r="B2801" s="10" t="e">
        <v>#N/A</v>
      </c>
      <c r="G2801"/>
      <c r="J2801" s="9" t="str">
        <f>AgencyPickList!A2801</f>
        <v>SD303</v>
      </c>
      <c r="K2801" s="9" t="str">
        <f>AgencyPickList!B2801</f>
        <v>BOSENCE FARM COMMUNITY LTD</v>
      </c>
      <c r="L2801" s="9" t="str">
        <f>AgencyPickList!C2801</f>
        <v>F12B</v>
      </c>
      <c r="M2801" s="9" t="str">
        <f>AgencyPickList!D2801</f>
        <v>Warwickshire</v>
      </c>
      <c r="N2801" s="9" t="str">
        <f>AgencyPickList!E2801</f>
        <v>S</v>
      </c>
      <c r="O2801" s="9" t="str">
        <f t="shared" si="43"/>
        <v>SD303 : BOSENCE FARM COMMUNITY LTD</v>
      </c>
    </row>
    <row r="2802" spans="2:15" x14ac:dyDescent="0.35">
      <c r="B2802" s="10" t="e">
        <v>#N/A</v>
      </c>
      <c r="G2802"/>
      <c r="J2802" s="9" t="str">
        <f>AgencyPickList!A2802</f>
        <v>SG309</v>
      </c>
      <c r="K2802" s="9" t="str">
        <f>AgencyPickList!B2802</f>
        <v>THE NELSON TRUST</v>
      </c>
      <c r="L2802" s="9" t="str">
        <f>AgencyPickList!C2802</f>
        <v>F12B</v>
      </c>
      <c r="M2802" s="9" t="str">
        <f>AgencyPickList!D2802</f>
        <v>Warwickshire</v>
      </c>
      <c r="N2802" s="9" t="str">
        <f>AgencyPickList!E2802</f>
        <v>S</v>
      </c>
      <c r="O2802" s="9" t="str">
        <f t="shared" si="43"/>
        <v>SG309 : THE NELSON TRUST</v>
      </c>
    </row>
    <row r="2803" spans="2:15" x14ac:dyDescent="0.35">
      <c r="B2803" s="10" t="e">
        <v>#N/A</v>
      </c>
      <c r="G2803"/>
      <c r="J2803" s="9" t="str">
        <f>AgencyPickList!A2803</f>
        <v>SJ302</v>
      </c>
      <c r="K2803" s="9" t="str">
        <f>AgencyPickList!B2803</f>
        <v>BROADWAY LODGE</v>
      </c>
      <c r="L2803" s="9" t="str">
        <f>AgencyPickList!C2803</f>
        <v>F12B</v>
      </c>
      <c r="M2803" s="9" t="str">
        <f>AgencyPickList!D2803</f>
        <v>Warwickshire</v>
      </c>
      <c r="N2803" s="9" t="str">
        <f>AgencyPickList!E2803</f>
        <v>S</v>
      </c>
      <c r="O2803" s="9" t="str">
        <f t="shared" si="43"/>
        <v>SJ302 : BROADWAY LODGE</v>
      </c>
    </row>
    <row r="2804" spans="2:15" x14ac:dyDescent="0.35">
      <c r="B2804" s="10" t="e">
        <v>#N/A</v>
      </c>
      <c r="G2804"/>
      <c r="J2804" s="9" t="str">
        <f>AgencyPickList!A2804</f>
        <v>SJ308</v>
      </c>
      <c r="K2804" s="9" t="str">
        <f>AgencyPickList!B2804</f>
        <v>Sefton Park</v>
      </c>
      <c r="L2804" s="9" t="str">
        <f>AgencyPickList!C2804</f>
        <v>F12B</v>
      </c>
      <c r="M2804" s="9" t="str">
        <f>AgencyPickList!D2804</f>
        <v>Warwickshire</v>
      </c>
      <c r="N2804" s="9" t="str">
        <f>AgencyPickList!E2804</f>
        <v>S</v>
      </c>
      <c r="O2804" s="9" t="str">
        <f t="shared" si="43"/>
        <v>SJ308 : Sefton Park</v>
      </c>
    </row>
    <row r="2805" spans="2:15" x14ac:dyDescent="0.35">
      <c r="B2805" s="10" t="e">
        <v>#N/A</v>
      </c>
      <c r="G2805"/>
      <c r="J2805" s="9" t="str">
        <f>AgencyPickList!A2805</f>
        <v>SL205</v>
      </c>
      <c r="K2805" s="9" t="str">
        <f>AgencyPickList!B2805</f>
        <v>PostScript360</v>
      </c>
      <c r="L2805" s="9" t="str">
        <f>AgencyPickList!C2805</f>
        <v>F12B</v>
      </c>
      <c r="M2805" s="9" t="str">
        <f>AgencyPickList!D2805</f>
        <v>Warwickshire</v>
      </c>
      <c r="N2805" s="9" t="str">
        <f>AgencyPickList!E2805</f>
        <v>S</v>
      </c>
      <c r="O2805" s="9" t="str">
        <f t="shared" si="43"/>
        <v>SL205 : PostScript360</v>
      </c>
    </row>
    <row r="2806" spans="2:15" x14ac:dyDescent="0.35">
      <c r="B2806" s="10" t="e">
        <v>#N/A</v>
      </c>
      <c r="G2806"/>
      <c r="J2806" s="9" t="str">
        <f>AgencyPickList!A2806</f>
        <v>T0005</v>
      </c>
      <c r="K2806" s="9" t="str">
        <f>AgencyPickList!B2806</f>
        <v>Derbyshire Recovery Partnership</v>
      </c>
      <c r="L2806" s="9" t="str">
        <f>AgencyPickList!C2806</f>
        <v>F12B</v>
      </c>
      <c r="M2806" s="9" t="str">
        <f>AgencyPickList!D2806</f>
        <v>Warwickshire</v>
      </c>
      <c r="N2806" s="9" t="str">
        <f>AgencyPickList!E2806</f>
        <v>T</v>
      </c>
      <c r="O2806" s="9" t="str">
        <f t="shared" si="43"/>
        <v>T0005 : Derbyshire Recovery Partnership</v>
      </c>
    </row>
    <row r="2807" spans="2:15" x14ac:dyDescent="0.35">
      <c r="B2807" s="10" t="e">
        <v>#N/A</v>
      </c>
      <c r="G2807"/>
      <c r="J2807" s="9" t="str">
        <f>AgencyPickList!A2807</f>
        <v>T1175</v>
      </c>
      <c r="K2807" s="9" t="str">
        <f>AgencyPickList!B2807</f>
        <v>Derby City Prescribing Service</v>
      </c>
      <c r="L2807" s="9" t="str">
        <f>AgencyPickList!C2807</f>
        <v>F12B</v>
      </c>
      <c r="M2807" s="9" t="str">
        <f>AgencyPickList!D2807</f>
        <v>Warwickshire</v>
      </c>
      <c r="N2807" s="9" t="str">
        <f>AgencyPickList!E2807</f>
        <v>T</v>
      </c>
      <c r="O2807" s="9" t="str">
        <f t="shared" si="43"/>
        <v>T1175 : Derby City Prescribing Service</v>
      </c>
    </row>
    <row r="2808" spans="2:15" x14ac:dyDescent="0.35">
      <c r="B2808" s="10" t="e">
        <v>#N/A</v>
      </c>
      <c r="G2808"/>
      <c r="J2808" s="9" t="str">
        <f>AgencyPickList!A2808</f>
        <v>T1209</v>
      </c>
      <c r="K2808" s="9" t="str">
        <f>AgencyPickList!B2808</f>
        <v>Turning Point Leicester and Leicestershire</v>
      </c>
      <c r="L2808" s="9" t="str">
        <f>AgencyPickList!C2808</f>
        <v>F12B</v>
      </c>
      <c r="M2808" s="9" t="str">
        <f>AgencyPickList!D2808</f>
        <v>Warwickshire</v>
      </c>
      <c r="N2808" s="9" t="str">
        <f>AgencyPickList!E2808</f>
        <v>T</v>
      </c>
      <c r="O2808" s="9" t="str">
        <f t="shared" si="43"/>
        <v>T1209 : Turning Point Leicester and Leicestershire</v>
      </c>
    </row>
    <row r="2809" spans="2:15" x14ac:dyDescent="0.35">
      <c r="B2809" s="10" t="e">
        <v>#N/A</v>
      </c>
      <c r="G2809"/>
      <c r="J2809" s="9" t="str">
        <f>AgencyPickList!A2809</f>
        <v>T1219</v>
      </c>
      <c r="K2809" s="9" t="str">
        <f>AgencyPickList!B2809</f>
        <v>Turning Point Leicester Adult</v>
      </c>
      <c r="L2809" s="9" t="str">
        <f>AgencyPickList!C2809</f>
        <v>F12B</v>
      </c>
      <c r="M2809" s="9" t="str">
        <f>AgencyPickList!D2809</f>
        <v>Warwickshire</v>
      </c>
      <c r="N2809" s="9" t="str">
        <f>AgencyPickList!E2809</f>
        <v>T</v>
      </c>
      <c r="O2809" s="9" t="str">
        <f t="shared" si="43"/>
        <v>T1219 : Turning Point Leicester Adult</v>
      </c>
    </row>
    <row r="2810" spans="2:15" x14ac:dyDescent="0.35">
      <c r="B2810" s="10" t="e">
        <v>#N/A</v>
      </c>
      <c r="G2810"/>
      <c r="J2810" s="9" t="str">
        <f>AgencyPickList!A2810</f>
        <v>T1221</v>
      </c>
      <c r="K2810" s="9" t="str">
        <f>AgencyPickList!B2810</f>
        <v>Turning Point Leicestershire and Rutland Adult</v>
      </c>
      <c r="L2810" s="9" t="str">
        <f>AgencyPickList!C2810</f>
        <v>F12B</v>
      </c>
      <c r="M2810" s="9" t="str">
        <f>AgencyPickList!D2810</f>
        <v>Warwickshire</v>
      </c>
      <c r="N2810" s="9" t="str">
        <f>AgencyPickList!E2810</f>
        <v>T</v>
      </c>
      <c r="O2810" s="9" t="str">
        <f t="shared" si="43"/>
        <v>T1221 : Turning Point Leicestershire and Rutland Adult</v>
      </c>
    </row>
    <row r="2811" spans="2:15" x14ac:dyDescent="0.35">
      <c r="B2811" s="10" t="e">
        <v>#N/A</v>
      </c>
      <c r="G2811"/>
      <c r="J2811" s="9" t="str">
        <f>AgencyPickList!A2811</f>
        <v>U0430</v>
      </c>
      <c r="K2811" s="9" t="str">
        <f>AgencyPickList!B2811</f>
        <v>Oasis Recovery Communities Bradford</v>
      </c>
      <c r="L2811" s="9" t="str">
        <f>AgencyPickList!C2811</f>
        <v>F12B</v>
      </c>
      <c r="M2811" s="9" t="str">
        <f>AgencyPickList!D2811</f>
        <v>Warwickshire</v>
      </c>
      <c r="N2811" s="9" t="str">
        <f>AgencyPickList!E2811</f>
        <v>U</v>
      </c>
      <c r="O2811" s="9" t="str">
        <f t="shared" si="43"/>
        <v>U0430 : Oasis Recovery Communities Bradford</v>
      </c>
    </row>
    <row r="2812" spans="2:15" x14ac:dyDescent="0.35">
      <c r="B2812" s="10" t="e">
        <v>#N/A</v>
      </c>
      <c r="G2812"/>
      <c r="J2812" s="9" t="str">
        <f>AgencyPickList!A2812</f>
        <v>U0515</v>
      </c>
      <c r="K2812" s="9" t="str">
        <f>AgencyPickList!B2812</f>
        <v>Phoenix Futures Sheffield Family Service</v>
      </c>
      <c r="L2812" s="9" t="str">
        <f>AgencyPickList!C2812</f>
        <v>F12B</v>
      </c>
      <c r="M2812" s="9" t="str">
        <f>AgencyPickList!D2812</f>
        <v>Warwickshire</v>
      </c>
      <c r="N2812" s="9" t="str">
        <f>AgencyPickList!E2812</f>
        <v>U</v>
      </c>
      <c r="O2812" s="9" t="str">
        <f t="shared" si="43"/>
        <v>U0515 : Phoenix Futures Sheffield Family Service</v>
      </c>
    </row>
    <row r="2813" spans="2:15" x14ac:dyDescent="0.35">
      <c r="B2813" s="10" t="e">
        <v>#N/A</v>
      </c>
      <c r="G2813"/>
      <c r="J2813" s="9" t="str">
        <f>AgencyPickList!A2813</f>
        <v>W0444</v>
      </c>
      <c r="K2813" s="9" t="str">
        <f>AgencyPickList!B2813</f>
        <v>Turning Point Smithfield Detox</v>
      </c>
      <c r="L2813" s="9" t="str">
        <f>AgencyPickList!C2813</f>
        <v>F12B</v>
      </c>
      <c r="M2813" s="9" t="str">
        <f>AgencyPickList!D2813</f>
        <v>Warwickshire</v>
      </c>
      <c r="N2813" s="9" t="str">
        <f>AgencyPickList!E2813</f>
        <v>W</v>
      </c>
      <c r="O2813" s="9" t="str">
        <f t="shared" si="43"/>
        <v>W0444 : Turning Point Smithfield Detox</v>
      </c>
    </row>
    <row r="2814" spans="2:15" x14ac:dyDescent="0.35">
      <c r="B2814" s="10" t="e">
        <v>#N/A</v>
      </c>
      <c r="G2814"/>
      <c r="J2814" s="9" t="str">
        <f>AgencyPickList!A2814</f>
        <v>P0034</v>
      </c>
      <c r="K2814" s="9" t="str">
        <f>AgencyPickList!B2814</f>
        <v>Yeldall Manor</v>
      </c>
      <c r="L2814" s="9" t="str">
        <f>AgencyPickList!C2814</f>
        <v>J04B</v>
      </c>
      <c r="M2814" s="9" t="str">
        <f>AgencyPickList!D2814</f>
        <v>West Berkshire</v>
      </c>
      <c r="N2814" s="9" t="str">
        <f>AgencyPickList!E2814</f>
        <v>P</v>
      </c>
      <c r="O2814" s="9" t="str">
        <f t="shared" si="43"/>
        <v>P0034 : Yeldall Manor</v>
      </c>
    </row>
    <row r="2815" spans="2:15" x14ac:dyDescent="0.35">
      <c r="B2815" s="10" t="e">
        <v>#N/A</v>
      </c>
      <c r="G2815"/>
      <c r="J2815" s="9" t="str">
        <f>AgencyPickList!A2815</f>
        <v>P1071</v>
      </c>
      <c r="K2815" s="9" t="str">
        <f>AgencyPickList!B2815</f>
        <v>Cranstoun West Berkshire</v>
      </c>
      <c r="L2815" s="9" t="str">
        <f>AgencyPickList!C2815</f>
        <v>J04B</v>
      </c>
      <c r="M2815" s="9" t="str">
        <f>AgencyPickList!D2815</f>
        <v>West Berkshire</v>
      </c>
      <c r="N2815" s="9" t="str">
        <f>AgencyPickList!E2815</f>
        <v>P</v>
      </c>
      <c r="O2815" s="9" t="str">
        <f t="shared" si="43"/>
        <v>P1071 : Cranstoun West Berkshire</v>
      </c>
    </row>
    <row r="2816" spans="2:15" x14ac:dyDescent="0.35">
      <c r="B2816" s="10" t="e">
        <v>#N/A</v>
      </c>
      <c r="G2816"/>
      <c r="J2816" s="9" t="str">
        <f>AgencyPickList!A2816</f>
        <v>P1090</v>
      </c>
      <c r="K2816" s="9" t="str">
        <f>AgencyPickList!B2816</f>
        <v>I-Access East Surrey</v>
      </c>
      <c r="L2816" s="9" t="str">
        <f>AgencyPickList!C2816</f>
        <v>J04B</v>
      </c>
      <c r="M2816" s="9" t="str">
        <f>AgencyPickList!D2816</f>
        <v>West Berkshire</v>
      </c>
      <c r="N2816" s="9" t="str">
        <f>AgencyPickList!E2816</f>
        <v>P</v>
      </c>
      <c r="O2816" s="9" t="str">
        <f t="shared" si="43"/>
        <v>P1090 : I-Access East Surrey</v>
      </c>
    </row>
    <row r="2817" spans="2:15" x14ac:dyDescent="0.35">
      <c r="B2817" s="10" t="e">
        <v>#N/A</v>
      </c>
      <c r="G2817"/>
      <c r="J2817" s="9" t="str">
        <f>AgencyPickList!A2817</f>
        <v>P1112</v>
      </c>
      <c r="K2817" s="9" t="str">
        <f>AgencyPickList!B2817</f>
        <v>CGL Reading</v>
      </c>
      <c r="L2817" s="9" t="str">
        <f>AgencyPickList!C2817</f>
        <v>J04B</v>
      </c>
      <c r="M2817" s="9" t="str">
        <f>AgencyPickList!D2817</f>
        <v>West Berkshire</v>
      </c>
      <c r="N2817" s="9" t="str">
        <f>AgencyPickList!E2817</f>
        <v>P</v>
      </c>
      <c r="O2817" s="9" t="str">
        <f t="shared" si="43"/>
        <v>P1112 : CGL Reading</v>
      </c>
    </row>
    <row r="2818" spans="2:15" x14ac:dyDescent="0.35">
      <c r="B2818" s="10" t="e">
        <v>#N/A</v>
      </c>
      <c r="G2818"/>
      <c r="J2818" s="9" t="str">
        <f>AgencyPickList!A2818</f>
        <v>P1118</v>
      </c>
      <c r="K2818" s="9" t="str">
        <f>AgencyPickList!B2818</f>
        <v>Inclusion IPD</v>
      </c>
      <c r="L2818" s="9" t="str">
        <f>AgencyPickList!C2818</f>
        <v>J04B</v>
      </c>
      <c r="M2818" s="9" t="str">
        <f>AgencyPickList!D2818</f>
        <v>West Berkshire</v>
      </c>
      <c r="N2818" s="9" t="str">
        <f>AgencyPickList!E2818</f>
        <v>P</v>
      </c>
      <c r="O2818" s="9" t="str">
        <f t="shared" si="43"/>
        <v>P1118 : Inclusion IPD</v>
      </c>
    </row>
    <row r="2819" spans="2:15" x14ac:dyDescent="0.35">
      <c r="B2819" s="10" t="e">
        <v>#N/A</v>
      </c>
      <c r="G2819"/>
      <c r="J2819" s="9" t="str">
        <f>AgencyPickList!A2819</f>
        <v>P1120</v>
      </c>
      <c r="K2819" s="9" t="str">
        <f>AgencyPickList!B2819</f>
        <v>Via - West Berkshire</v>
      </c>
      <c r="L2819" s="9" t="str">
        <f>AgencyPickList!C2819</f>
        <v>J04B</v>
      </c>
      <c r="M2819" s="9" t="str">
        <f>AgencyPickList!D2819</f>
        <v>West Berkshire</v>
      </c>
      <c r="N2819" s="9" t="str">
        <f>AgencyPickList!E2819</f>
        <v>P</v>
      </c>
      <c r="O2819" s="9" t="str">
        <f t="shared" ref="O2819:O2882" si="44">IF(AND(J2819&lt;&gt;"",J2819&lt;&gt;0),J2819&amp;" : "&amp;K2819,"")</f>
        <v>P1120 : Via - West Berkshire</v>
      </c>
    </row>
    <row r="2820" spans="2:15" x14ac:dyDescent="0.35">
      <c r="B2820" s="10" t="e">
        <v>#N/A</v>
      </c>
      <c r="G2820"/>
      <c r="J2820" s="9" t="str">
        <f>AgencyPickList!A2820</f>
        <v>P1125</v>
      </c>
      <c r="K2820" s="9" t="str">
        <f>AgencyPickList!B2820</f>
        <v>Addiction Recovery Centre Portsmouth</v>
      </c>
      <c r="L2820" s="9" t="str">
        <f>AgencyPickList!C2820</f>
        <v>J04B</v>
      </c>
      <c r="M2820" s="9" t="str">
        <f>AgencyPickList!D2820</f>
        <v>West Berkshire</v>
      </c>
      <c r="N2820" s="9" t="str">
        <f>AgencyPickList!E2820</f>
        <v>P</v>
      </c>
      <c r="O2820" s="9" t="str">
        <f t="shared" si="44"/>
        <v>P1125 : Addiction Recovery Centre Portsmouth</v>
      </c>
    </row>
    <row r="2821" spans="2:15" x14ac:dyDescent="0.35">
      <c r="B2821" s="10" t="e">
        <v>#N/A</v>
      </c>
      <c r="G2821"/>
      <c r="J2821" s="9" t="str">
        <f>AgencyPickList!A2821</f>
        <v>Q1739</v>
      </c>
      <c r="K2821" s="9" t="str">
        <f>AgencyPickList!B2821</f>
        <v>Central Bedfordshire Integrated Drug and Alcohol Service</v>
      </c>
      <c r="L2821" s="9" t="str">
        <f>AgencyPickList!C2821</f>
        <v>J04B</v>
      </c>
      <c r="M2821" s="9" t="str">
        <f>AgencyPickList!D2821</f>
        <v>West Berkshire</v>
      </c>
      <c r="N2821" s="9" t="str">
        <f>AgencyPickList!E2821</f>
        <v>Q</v>
      </c>
      <c r="O2821" s="9" t="str">
        <f t="shared" si="44"/>
        <v>Q1739 : Central Bedfordshire Integrated Drug and Alcohol Service</v>
      </c>
    </row>
    <row r="2822" spans="2:15" x14ac:dyDescent="0.35">
      <c r="B2822" s="10" t="e">
        <v>#N/A</v>
      </c>
      <c r="G2822"/>
      <c r="J2822" s="9" t="str">
        <f>AgencyPickList!A2822</f>
        <v>U0515</v>
      </c>
      <c r="K2822" s="9" t="str">
        <f>AgencyPickList!B2822</f>
        <v>Phoenix Futures Sheffield Family Service</v>
      </c>
      <c r="L2822" s="9" t="str">
        <f>AgencyPickList!C2822</f>
        <v>J04B</v>
      </c>
      <c r="M2822" s="9" t="str">
        <f>AgencyPickList!D2822</f>
        <v>West Berkshire</v>
      </c>
      <c r="N2822" s="9" t="str">
        <f>AgencyPickList!E2822</f>
        <v>U</v>
      </c>
      <c r="O2822" s="9" t="str">
        <f t="shared" si="44"/>
        <v>U0515 : Phoenix Futures Sheffield Family Service</v>
      </c>
    </row>
    <row r="2823" spans="2:15" x14ac:dyDescent="0.35">
      <c r="B2823" s="10" t="e">
        <v>#N/A</v>
      </c>
      <c r="G2823"/>
      <c r="J2823" s="9" t="str">
        <f>AgencyPickList!A2823</f>
        <v>M0321</v>
      </c>
      <c r="K2823" s="9" t="str">
        <f>AgencyPickList!B2823</f>
        <v>Tom Harrison House</v>
      </c>
      <c r="L2823" s="9" t="str">
        <f>AgencyPickList!C2823</f>
        <v>E11B</v>
      </c>
      <c r="M2823" s="9" t="str">
        <f>AgencyPickList!D2823</f>
        <v>West Northamptonshire</v>
      </c>
      <c r="N2823" s="9" t="str">
        <f>AgencyPickList!E2823</f>
        <v>W</v>
      </c>
      <c r="O2823" s="9" t="str">
        <f t="shared" si="44"/>
        <v>M0321 : Tom Harrison House</v>
      </c>
    </row>
    <row r="2824" spans="2:15" x14ac:dyDescent="0.35">
      <c r="B2824" s="10" t="e">
        <v>#N/A</v>
      </c>
      <c r="G2824"/>
      <c r="J2824" s="9" t="str">
        <f>AgencyPickList!A2824</f>
        <v>M0341</v>
      </c>
      <c r="K2824" s="9" t="str">
        <f>AgencyPickList!B2824</f>
        <v>The Pavilion</v>
      </c>
      <c r="L2824" s="9" t="str">
        <f>AgencyPickList!C2824</f>
        <v>E11B</v>
      </c>
      <c r="M2824" s="9" t="str">
        <f>AgencyPickList!D2824</f>
        <v>West Northamptonshire</v>
      </c>
      <c r="N2824" s="9" t="str">
        <f>AgencyPickList!E2824</f>
        <v>W</v>
      </c>
      <c r="O2824" s="9" t="str">
        <f t="shared" si="44"/>
        <v>M0341 : The Pavilion</v>
      </c>
    </row>
    <row r="2825" spans="2:15" x14ac:dyDescent="0.35">
      <c r="B2825" s="10" t="e">
        <v>#N/A</v>
      </c>
      <c r="G2825"/>
      <c r="J2825" s="9" t="str">
        <f>AgencyPickList!A2825</f>
        <v>P1076</v>
      </c>
      <c r="K2825" s="9" t="str">
        <f>AgencyPickList!B2825</f>
        <v>Oxfordshire Roads to Recovery</v>
      </c>
      <c r="L2825" s="9" t="str">
        <f>AgencyPickList!C2825</f>
        <v>E11B</v>
      </c>
      <c r="M2825" s="9" t="str">
        <f>AgencyPickList!D2825</f>
        <v>West Northamptonshire</v>
      </c>
      <c r="N2825" s="9" t="str">
        <f>AgencyPickList!E2825</f>
        <v>P</v>
      </c>
      <c r="O2825" s="9" t="str">
        <f t="shared" si="44"/>
        <v>P1076 : Oxfordshire Roads to Recovery</v>
      </c>
    </row>
    <row r="2826" spans="2:15" x14ac:dyDescent="0.35">
      <c r="B2826" s="10" t="e">
        <v>#N/A</v>
      </c>
      <c r="G2826"/>
      <c r="J2826" s="9" t="str">
        <f>AgencyPickList!A2826</f>
        <v>P1102</v>
      </c>
      <c r="K2826" s="9" t="str">
        <f>AgencyPickList!B2826</f>
        <v>One Recovery Bucks</v>
      </c>
      <c r="L2826" s="9" t="str">
        <f>AgencyPickList!C2826</f>
        <v>E11B</v>
      </c>
      <c r="M2826" s="9" t="str">
        <f>AgencyPickList!D2826</f>
        <v>West Northamptonshire</v>
      </c>
      <c r="N2826" s="9" t="str">
        <f>AgencyPickList!E2826</f>
        <v>P</v>
      </c>
      <c r="O2826" s="9" t="str">
        <f t="shared" si="44"/>
        <v>P1102 : One Recovery Bucks</v>
      </c>
    </row>
    <row r="2827" spans="2:15" x14ac:dyDescent="0.35">
      <c r="B2827" s="10" t="e">
        <v>#N/A</v>
      </c>
      <c r="G2827"/>
      <c r="J2827" s="9" t="str">
        <f>AgencyPickList!A2827</f>
        <v>P1125</v>
      </c>
      <c r="K2827" s="9" t="str">
        <f>AgencyPickList!B2827</f>
        <v>Addiction Recovery Centre Portsmouth</v>
      </c>
      <c r="L2827" s="9" t="str">
        <f>AgencyPickList!C2827</f>
        <v>E11B</v>
      </c>
      <c r="M2827" s="9" t="str">
        <f>AgencyPickList!D2827</f>
        <v>West Northamptonshire</v>
      </c>
      <c r="N2827" s="9" t="str">
        <f>AgencyPickList!E2827</f>
        <v>P</v>
      </c>
      <c r="O2827" s="9" t="str">
        <f t="shared" si="44"/>
        <v>P1125 : Addiction Recovery Centre Portsmouth</v>
      </c>
    </row>
    <row r="2828" spans="2:15" x14ac:dyDescent="0.35">
      <c r="B2828" s="10" t="e">
        <v>#N/A</v>
      </c>
      <c r="G2828"/>
      <c r="J2828" s="9" t="str">
        <f>AgencyPickList!A2828</f>
        <v>Q1311</v>
      </c>
      <c r="K2828" s="9" t="str">
        <f>AgencyPickList!B2828</f>
        <v>Hebron Trust</v>
      </c>
      <c r="L2828" s="9" t="str">
        <f>AgencyPickList!C2828</f>
        <v>E11B</v>
      </c>
      <c r="M2828" s="9" t="str">
        <f>AgencyPickList!D2828</f>
        <v>West Northamptonshire</v>
      </c>
      <c r="N2828" s="9" t="str">
        <f>AgencyPickList!E2828</f>
        <v>Q</v>
      </c>
      <c r="O2828" s="9" t="str">
        <f t="shared" si="44"/>
        <v>Q1311 : Hebron Trust</v>
      </c>
    </row>
    <row r="2829" spans="2:15" x14ac:dyDescent="0.35">
      <c r="B2829" s="10" t="e">
        <v>#N/A</v>
      </c>
      <c r="G2829"/>
      <c r="J2829" s="9" t="str">
        <f>AgencyPickList!A2829</f>
        <v>Q1740</v>
      </c>
      <c r="K2829" s="9" t="str">
        <f>AgencyPickList!B2829</f>
        <v>Bedford Borough Integrated Drug and Alcohol Service</v>
      </c>
      <c r="L2829" s="9" t="str">
        <f>AgencyPickList!C2829</f>
        <v>E11B</v>
      </c>
      <c r="M2829" s="9" t="str">
        <f>AgencyPickList!D2829</f>
        <v>West Northamptonshire</v>
      </c>
      <c r="N2829" s="9" t="str">
        <f>AgencyPickList!E2829</f>
        <v>Q</v>
      </c>
      <c r="O2829" s="9" t="str">
        <f t="shared" si="44"/>
        <v>Q1740 : Bedford Borough Integrated Drug and Alcohol Service</v>
      </c>
    </row>
    <row r="2830" spans="2:15" x14ac:dyDescent="0.35">
      <c r="B2830" s="10" t="e">
        <v>#N/A</v>
      </c>
      <c r="G2830"/>
      <c r="J2830" s="9" t="str">
        <f>AgencyPickList!A2830</f>
        <v>Q1758</v>
      </c>
      <c r="K2830" s="9" t="str">
        <f>AgencyPickList!B2830</f>
        <v>Addiction Recovery Community MK</v>
      </c>
      <c r="L2830" s="9" t="str">
        <f>AgencyPickList!C2830</f>
        <v>E11B</v>
      </c>
      <c r="M2830" s="9" t="str">
        <f>AgencyPickList!D2830</f>
        <v>West Northamptonshire</v>
      </c>
      <c r="N2830" s="9" t="str">
        <f>AgencyPickList!E2830</f>
        <v>Q</v>
      </c>
      <c r="O2830" s="9" t="str">
        <f t="shared" si="44"/>
        <v>Q1758 : Addiction Recovery Community MK</v>
      </c>
    </row>
    <row r="2831" spans="2:15" x14ac:dyDescent="0.35">
      <c r="B2831" s="10" t="e">
        <v>#N/A</v>
      </c>
      <c r="G2831"/>
      <c r="J2831" s="9" t="str">
        <f>AgencyPickList!A2831</f>
        <v>R0472</v>
      </c>
      <c r="K2831" s="9" t="str">
        <f>AgencyPickList!B2831</f>
        <v>Livingstone House</v>
      </c>
      <c r="L2831" s="9" t="str">
        <f>AgencyPickList!C2831</f>
        <v>E11B</v>
      </c>
      <c r="M2831" s="9" t="str">
        <f>AgencyPickList!D2831</f>
        <v>West Northamptonshire</v>
      </c>
      <c r="N2831" s="9" t="str">
        <f>AgencyPickList!E2831</f>
        <v>R</v>
      </c>
      <c r="O2831" s="9" t="str">
        <f t="shared" si="44"/>
        <v>R0472 : Livingstone House</v>
      </c>
    </row>
    <row r="2832" spans="2:15" x14ac:dyDescent="0.35">
      <c r="B2832" s="10" t="e">
        <v>#N/A</v>
      </c>
      <c r="G2832"/>
      <c r="J2832" s="9" t="str">
        <f>AgencyPickList!A2832</f>
        <v>SG309</v>
      </c>
      <c r="K2832" s="9" t="str">
        <f>AgencyPickList!B2832</f>
        <v>THE NELSON TRUST</v>
      </c>
      <c r="L2832" s="9" t="str">
        <f>AgencyPickList!C2832</f>
        <v>E11B</v>
      </c>
      <c r="M2832" s="9" t="str">
        <f>AgencyPickList!D2832</f>
        <v>West Northamptonshire</v>
      </c>
      <c r="N2832" s="9" t="str">
        <f>AgencyPickList!E2832</f>
        <v>S</v>
      </c>
      <c r="O2832" s="9" t="str">
        <f t="shared" si="44"/>
        <v>SG309 : THE NELSON TRUST</v>
      </c>
    </row>
    <row r="2833" spans="2:15" x14ac:dyDescent="0.35">
      <c r="B2833" s="10" t="e">
        <v>#N/A</v>
      </c>
      <c r="G2833"/>
      <c r="J2833" s="9" t="str">
        <f>AgencyPickList!A2833</f>
        <v>T1182</v>
      </c>
      <c r="K2833" s="9" t="str">
        <f>AgencyPickList!B2833</f>
        <v>CGL Northamptonshire S2S</v>
      </c>
      <c r="L2833" s="9" t="str">
        <f>AgencyPickList!C2833</f>
        <v>E11B</v>
      </c>
      <c r="M2833" s="9" t="str">
        <f>AgencyPickList!D2833</f>
        <v>West Northamptonshire</v>
      </c>
      <c r="N2833" s="9" t="str">
        <f>AgencyPickList!E2833</f>
        <v>T</v>
      </c>
      <c r="O2833" s="9" t="str">
        <f t="shared" si="44"/>
        <v>T1182 : CGL Northamptonshire S2S</v>
      </c>
    </row>
    <row r="2834" spans="2:15" x14ac:dyDescent="0.35">
      <c r="B2834" s="10" t="e">
        <v>#N/A</v>
      </c>
      <c r="G2834"/>
      <c r="J2834" s="9" t="str">
        <f>AgencyPickList!A2834</f>
        <v>T1214</v>
      </c>
      <c r="K2834" s="9" t="str">
        <f>AgencyPickList!B2834</f>
        <v>The Level</v>
      </c>
      <c r="L2834" s="9" t="str">
        <f>AgencyPickList!C2834</f>
        <v>E11B</v>
      </c>
      <c r="M2834" s="9" t="str">
        <f>AgencyPickList!D2834</f>
        <v>West Northamptonshire</v>
      </c>
      <c r="N2834" s="9" t="str">
        <f>AgencyPickList!E2834</f>
        <v>T</v>
      </c>
      <c r="O2834" s="9" t="str">
        <f t="shared" si="44"/>
        <v>T1214 : The Level</v>
      </c>
    </row>
    <row r="2835" spans="2:15" x14ac:dyDescent="0.35">
      <c r="B2835" s="10" t="e">
        <v>#N/A</v>
      </c>
      <c r="G2835"/>
      <c r="J2835" s="9" t="str">
        <f>AgencyPickList!A2835</f>
        <v>T1225</v>
      </c>
      <c r="K2835" s="9" t="str">
        <f>AgencyPickList!B2835</f>
        <v>Substance to Solution (North Northants)</v>
      </c>
      <c r="L2835" s="9" t="str">
        <f>AgencyPickList!C2835</f>
        <v>E11B</v>
      </c>
      <c r="M2835" s="9" t="str">
        <f>AgencyPickList!D2835</f>
        <v>West Northamptonshire</v>
      </c>
      <c r="N2835" s="9" t="str">
        <f>AgencyPickList!E2835</f>
        <v>T</v>
      </c>
      <c r="O2835" s="9" t="str">
        <f t="shared" si="44"/>
        <v>T1225 : Substance to Solution (North Northants)</v>
      </c>
    </row>
    <row r="2836" spans="2:15" x14ac:dyDescent="0.35">
      <c r="B2836" s="10" t="e">
        <v>#N/A</v>
      </c>
      <c r="G2836"/>
      <c r="J2836" s="9" t="str">
        <f>AgencyPickList!A2836</f>
        <v>T1226</v>
      </c>
      <c r="K2836" s="9" t="str">
        <f>AgencyPickList!B2836</f>
        <v>Substance to Solution (West Northants)</v>
      </c>
      <c r="L2836" s="9" t="str">
        <f>AgencyPickList!C2836</f>
        <v>E11B</v>
      </c>
      <c r="M2836" s="9" t="str">
        <f>AgencyPickList!D2836</f>
        <v>West Northamptonshire</v>
      </c>
      <c r="N2836" s="9" t="str">
        <f>AgencyPickList!E2836</f>
        <v>T</v>
      </c>
      <c r="O2836" s="9" t="str">
        <f t="shared" si="44"/>
        <v>T1226 : Substance to Solution (West Northants)</v>
      </c>
    </row>
    <row r="2837" spans="2:15" x14ac:dyDescent="0.35">
      <c r="B2837" s="10" t="e">
        <v>#N/A</v>
      </c>
      <c r="G2837"/>
      <c r="J2837" s="9" t="str">
        <f>AgencyPickList!A2837</f>
        <v>P0523</v>
      </c>
      <c r="K2837" s="9" t="str">
        <f>AgencyPickList!B2837</f>
        <v>ANA</v>
      </c>
      <c r="L2837" s="9" t="str">
        <f>AgencyPickList!C2837</f>
        <v>J12B</v>
      </c>
      <c r="M2837" s="9" t="str">
        <f>AgencyPickList!D2837</f>
        <v>West Sussex</v>
      </c>
      <c r="N2837" s="9" t="str">
        <f>AgencyPickList!E2837</f>
        <v>P</v>
      </c>
      <c r="O2837" s="9" t="str">
        <f t="shared" si="44"/>
        <v>P0523 : ANA</v>
      </c>
    </row>
    <row r="2838" spans="2:15" x14ac:dyDescent="0.35">
      <c r="B2838" s="10" t="e">
        <v>#N/A</v>
      </c>
      <c r="G2838"/>
      <c r="J2838" s="9" t="str">
        <f>AgencyPickList!A2838</f>
        <v>P0611</v>
      </c>
      <c r="K2838" s="9" t="str">
        <f>AgencyPickList!B2838</f>
        <v>Bridge House</v>
      </c>
      <c r="L2838" s="9" t="str">
        <f>AgencyPickList!C2838</f>
        <v>J12B</v>
      </c>
      <c r="M2838" s="9" t="str">
        <f>AgencyPickList!D2838</f>
        <v>West Sussex</v>
      </c>
      <c r="N2838" s="9" t="str">
        <f>AgencyPickList!E2838</f>
        <v>P</v>
      </c>
      <c r="O2838" s="9" t="str">
        <f t="shared" si="44"/>
        <v>P0611 : Bridge House</v>
      </c>
    </row>
    <row r="2839" spans="2:15" x14ac:dyDescent="0.35">
      <c r="B2839" s="10" t="e">
        <v>#N/A</v>
      </c>
      <c r="G2839"/>
      <c r="J2839" s="9" t="str">
        <f>AgencyPickList!A2839</f>
        <v>P0835</v>
      </c>
      <c r="K2839" s="9" t="str">
        <f>AgencyPickList!B2839</f>
        <v>Kenward Residential</v>
      </c>
      <c r="L2839" s="9" t="str">
        <f>AgencyPickList!C2839</f>
        <v>J12B</v>
      </c>
      <c r="M2839" s="9" t="str">
        <f>AgencyPickList!D2839</f>
        <v>West Sussex</v>
      </c>
      <c r="N2839" s="9" t="str">
        <f>AgencyPickList!E2839</f>
        <v>P</v>
      </c>
      <c r="O2839" s="9" t="str">
        <f t="shared" si="44"/>
        <v>P0835 : Kenward Residential</v>
      </c>
    </row>
    <row r="2840" spans="2:15" x14ac:dyDescent="0.35">
      <c r="B2840" s="10" t="e">
        <v>#N/A</v>
      </c>
      <c r="G2840"/>
      <c r="J2840" s="9" t="str">
        <f>AgencyPickList!A2840</f>
        <v>P0919</v>
      </c>
      <c r="K2840" s="9" t="str">
        <f>AgencyPickList!B2840</f>
        <v>Stonepillow Sands Service</v>
      </c>
      <c r="L2840" s="9" t="str">
        <f>AgencyPickList!C2840</f>
        <v>J12B</v>
      </c>
      <c r="M2840" s="9" t="str">
        <f>AgencyPickList!D2840</f>
        <v>West Sussex</v>
      </c>
      <c r="N2840" s="9" t="str">
        <f>AgencyPickList!E2840</f>
        <v>P</v>
      </c>
      <c r="O2840" s="9" t="str">
        <f t="shared" si="44"/>
        <v>P0919 : Stonepillow Sands Service</v>
      </c>
    </row>
    <row r="2841" spans="2:15" x14ac:dyDescent="0.35">
      <c r="B2841" s="10" t="e">
        <v>#N/A</v>
      </c>
      <c r="G2841"/>
      <c r="J2841" s="9" t="str">
        <f>AgencyPickList!A2841</f>
        <v>P1079</v>
      </c>
      <c r="K2841" s="9" t="str">
        <f>AgencyPickList!B2841</f>
        <v>Aldershot - Inclusion Recovery Hampshire</v>
      </c>
      <c r="L2841" s="9" t="str">
        <f>AgencyPickList!C2841</f>
        <v>J12B</v>
      </c>
      <c r="M2841" s="9" t="str">
        <f>AgencyPickList!D2841</f>
        <v>West Sussex</v>
      </c>
      <c r="N2841" s="9" t="str">
        <f>AgencyPickList!E2841</f>
        <v>P</v>
      </c>
      <c r="O2841" s="9" t="str">
        <f t="shared" si="44"/>
        <v>P1079 : Aldershot - Inclusion Recovery Hampshire</v>
      </c>
    </row>
    <row r="2842" spans="2:15" x14ac:dyDescent="0.35">
      <c r="B2842" s="10" t="e">
        <v>#N/A</v>
      </c>
      <c r="G2842"/>
      <c r="J2842" s="9" t="str">
        <f>AgencyPickList!A2842</f>
        <v>P1083</v>
      </c>
      <c r="K2842" s="9" t="str">
        <f>AgencyPickList!B2842</f>
        <v>Fareham - Inclusion Recovery Hampshire</v>
      </c>
      <c r="L2842" s="9" t="str">
        <f>AgencyPickList!C2842</f>
        <v>J12B</v>
      </c>
      <c r="M2842" s="9" t="str">
        <f>AgencyPickList!D2842</f>
        <v>West Sussex</v>
      </c>
      <c r="N2842" s="9" t="str">
        <f>AgencyPickList!E2842</f>
        <v>P</v>
      </c>
      <c r="O2842" s="9" t="str">
        <f t="shared" si="44"/>
        <v>P1083 : Fareham - Inclusion Recovery Hampshire</v>
      </c>
    </row>
    <row r="2843" spans="2:15" x14ac:dyDescent="0.35">
      <c r="B2843" s="10" t="e">
        <v>#N/A</v>
      </c>
      <c r="G2843"/>
      <c r="J2843" s="9" t="str">
        <f>AgencyPickList!A2843</f>
        <v>P1084</v>
      </c>
      <c r="K2843" s="9" t="str">
        <f>AgencyPickList!B2843</f>
        <v>Havant - Inclusion Recovery Hampshire</v>
      </c>
      <c r="L2843" s="9" t="str">
        <f>AgencyPickList!C2843</f>
        <v>J12B</v>
      </c>
      <c r="M2843" s="9" t="str">
        <f>AgencyPickList!D2843</f>
        <v>West Sussex</v>
      </c>
      <c r="N2843" s="9" t="str">
        <f>AgencyPickList!E2843</f>
        <v>P</v>
      </c>
      <c r="O2843" s="9" t="str">
        <f t="shared" si="44"/>
        <v>P1084 : Havant - Inclusion Recovery Hampshire</v>
      </c>
    </row>
    <row r="2844" spans="2:15" x14ac:dyDescent="0.35">
      <c r="B2844" s="10" t="e">
        <v>#N/A</v>
      </c>
      <c r="G2844"/>
      <c r="J2844" s="9" t="str">
        <f>AgencyPickList!A2844</f>
        <v>P1089</v>
      </c>
      <c r="K2844" s="9" t="str">
        <f>AgencyPickList!B2844</f>
        <v>I-Access North West Surrey</v>
      </c>
      <c r="L2844" s="9" t="str">
        <f>AgencyPickList!C2844</f>
        <v>J12B</v>
      </c>
      <c r="M2844" s="9" t="str">
        <f>AgencyPickList!D2844</f>
        <v>West Sussex</v>
      </c>
      <c r="N2844" s="9" t="str">
        <f>AgencyPickList!E2844</f>
        <v>P</v>
      </c>
      <c r="O2844" s="9" t="str">
        <f t="shared" si="44"/>
        <v>P1089 : I-Access North West Surrey</v>
      </c>
    </row>
    <row r="2845" spans="2:15" x14ac:dyDescent="0.35">
      <c r="B2845" s="10" t="e">
        <v>#N/A</v>
      </c>
      <c r="G2845"/>
      <c r="J2845" s="9" t="str">
        <f>AgencyPickList!A2845</f>
        <v>P1090</v>
      </c>
      <c r="K2845" s="9" t="str">
        <f>AgencyPickList!B2845</f>
        <v>I-Access East Surrey</v>
      </c>
      <c r="L2845" s="9" t="str">
        <f>AgencyPickList!C2845</f>
        <v>J12B</v>
      </c>
      <c r="M2845" s="9" t="str">
        <f>AgencyPickList!D2845</f>
        <v>West Sussex</v>
      </c>
      <c r="N2845" s="9" t="str">
        <f>AgencyPickList!E2845</f>
        <v>P</v>
      </c>
      <c r="O2845" s="9" t="str">
        <f t="shared" si="44"/>
        <v>P1090 : I-Access East Surrey</v>
      </c>
    </row>
    <row r="2846" spans="2:15" x14ac:dyDescent="0.35">
      <c r="B2846" s="10" t="e">
        <v>#N/A</v>
      </c>
      <c r="G2846"/>
      <c r="J2846" s="9" t="str">
        <f>AgencyPickList!A2846</f>
        <v>P1091</v>
      </c>
      <c r="K2846" s="9" t="str">
        <f>AgencyPickList!B2846</f>
        <v>I-Access South West Surrey</v>
      </c>
      <c r="L2846" s="9" t="str">
        <f>AgencyPickList!C2846</f>
        <v>J12B</v>
      </c>
      <c r="M2846" s="9" t="str">
        <f>AgencyPickList!D2846</f>
        <v>West Sussex</v>
      </c>
      <c r="N2846" s="9" t="str">
        <f>AgencyPickList!E2846</f>
        <v>P</v>
      </c>
      <c r="O2846" s="9" t="str">
        <f t="shared" si="44"/>
        <v>P1091 : I-Access South West Surrey</v>
      </c>
    </row>
    <row r="2847" spans="2:15" x14ac:dyDescent="0.35">
      <c r="B2847" s="10" t="e">
        <v>#N/A</v>
      </c>
      <c r="G2847"/>
      <c r="J2847" s="9" t="str">
        <f>AgencyPickList!A2847</f>
        <v>P1094</v>
      </c>
      <c r="K2847" s="9" t="str">
        <f>AgencyPickList!B2847</f>
        <v>CGL West Sussex Adults</v>
      </c>
      <c r="L2847" s="9" t="str">
        <f>AgencyPickList!C2847</f>
        <v>J12B</v>
      </c>
      <c r="M2847" s="9" t="str">
        <f>AgencyPickList!D2847</f>
        <v>West Sussex</v>
      </c>
      <c r="N2847" s="9" t="str">
        <f>AgencyPickList!E2847</f>
        <v>P</v>
      </c>
      <c r="O2847" s="9" t="str">
        <f t="shared" si="44"/>
        <v>P1094 : CGL West Sussex Adults</v>
      </c>
    </row>
    <row r="2848" spans="2:15" x14ac:dyDescent="0.35">
      <c r="B2848" s="10" t="e">
        <v>#N/A</v>
      </c>
      <c r="G2848"/>
      <c r="J2848" s="9" t="str">
        <f>AgencyPickList!A2848</f>
        <v>P1095</v>
      </c>
      <c r="K2848" s="9" t="str">
        <f>AgencyPickList!B2848</f>
        <v>CGL West Sussex YP</v>
      </c>
      <c r="L2848" s="9" t="str">
        <f>AgencyPickList!C2848</f>
        <v>J12B</v>
      </c>
      <c r="M2848" s="9" t="str">
        <f>AgencyPickList!D2848</f>
        <v>West Sussex</v>
      </c>
      <c r="N2848" s="9" t="str">
        <f>AgencyPickList!E2848</f>
        <v>P</v>
      </c>
      <c r="O2848" s="9" t="str">
        <f t="shared" si="44"/>
        <v>P1095 : CGL West Sussex YP</v>
      </c>
    </row>
    <row r="2849" spans="2:15" x14ac:dyDescent="0.35">
      <c r="B2849" s="10" t="e">
        <v>#N/A</v>
      </c>
      <c r="G2849"/>
      <c r="J2849" s="9" t="str">
        <f>AgencyPickList!A2849</f>
        <v>P1101</v>
      </c>
      <c r="K2849" s="9" t="str">
        <f>AgencyPickList!B2849</f>
        <v>East Kent Community Drug &amp; Alcohol Services</v>
      </c>
      <c r="L2849" s="9" t="str">
        <f>AgencyPickList!C2849</f>
        <v>J12B</v>
      </c>
      <c r="M2849" s="9" t="str">
        <f>AgencyPickList!D2849</f>
        <v>West Sussex</v>
      </c>
      <c r="N2849" s="9" t="str">
        <f>AgencyPickList!E2849</f>
        <v>P</v>
      </c>
      <c r="O2849" s="9" t="str">
        <f t="shared" si="44"/>
        <v>P1101 : East Kent Community Drug &amp; Alcohol Services</v>
      </c>
    </row>
    <row r="2850" spans="2:15" x14ac:dyDescent="0.35">
      <c r="B2850" s="10" t="e">
        <v>#N/A</v>
      </c>
      <c r="G2850"/>
      <c r="J2850" s="9" t="str">
        <f>AgencyPickList!A2850</f>
        <v>P1114</v>
      </c>
      <c r="K2850" s="9" t="str">
        <f>AgencyPickList!B2850</f>
        <v>CGL Brighton &amp; Hove</v>
      </c>
      <c r="L2850" s="9" t="str">
        <f>AgencyPickList!C2850</f>
        <v>J12B</v>
      </c>
      <c r="M2850" s="9" t="str">
        <f>AgencyPickList!D2850</f>
        <v>West Sussex</v>
      </c>
      <c r="N2850" s="9" t="str">
        <f>AgencyPickList!E2850</f>
        <v>P</v>
      </c>
      <c r="O2850" s="9" t="str">
        <f t="shared" si="44"/>
        <v>P1114 : CGL Brighton &amp; Hove</v>
      </c>
    </row>
    <row r="2851" spans="2:15" x14ac:dyDescent="0.35">
      <c r="B2851" s="10" t="e">
        <v>#N/A</v>
      </c>
      <c r="G2851"/>
      <c r="J2851" s="9" t="str">
        <f>AgencyPickList!A2851</f>
        <v>P1118</v>
      </c>
      <c r="K2851" s="9" t="str">
        <f>AgencyPickList!B2851</f>
        <v>Inclusion IPD</v>
      </c>
      <c r="L2851" s="9" t="str">
        <f>AgencyPickList!C2851</f>
        <v>J12B</v>
      </c>
      <c r="M2851" s="9" t="str">
        <f>AgencyPickList!D2851</f>
        <v>West Sussex</v>
      </c>
      <c r="N2851" s="9" t="str">
        <f>AgencyPickList!E2851</f>
        <v>P</v>
      </c>
      <c r="O2851" s="9" t="str">
        <f t="shared" si="44"/>
        <v>P1118 : Inclusion IPD</v>
      </c>
    </row>
    <row r="2852" spans="2:15" x14ac:dyDescent="0.35">
      <c r="B2852" s="10" t="e">
        <v>#N/A</v>
      </c>
      <c r="G2852"/>
      <c r="J2852" s="9" t="str">
        <f>AgencyPickList!A2852</f>
        <v>P1119</v>
      </c>
      <c r="K2852" s="9" t="str">
        <f>AgencyPickList!B2852</f>
        <v>Turning Tides West Sussex</v>
      </c>
      <c r="L2852" s="9" t="str">
        <f>AgencyPickList!C2852</f>
        <v>J12B</v>
      </c>
      <c r="M2852" s="9" t="str">
        <f>AgencyPickList!D2852</f>
        <v>West Sussex</v>
      </c>
      <c r="N2852" s="9" t="str">
        <f>AgencyPickList!E2852</f>
        <v>P</v>
      </c>
      <c r="O2852" s="9" t="str">
        <f t="shared" si="44"/>
        <v>P1119 : Turning Tides West Sussex</v>
      </c>
    </row>
    <row r="2853" spans="2:15" x14ac:dyDescent="0.35">
      <c r="B2853" s="10" t="e">
        <v>#N/A</v>
      </c>
      <c r="G2853"/>
      <c r="J2853" s="9" t="str">
        <f>AgencyPickList!A2853</f>
        <v>P1125</v>
      </c>
      <c r="K2853" s="9" t="str">
        <f>AgencyPickList!B2853</f>
        <v>Addiction Recovery Centre Portsmouth</v>
      </c>
      <c r="L2853" s="9" t="str">
        <f>AgencyPickList!C2853</f>
        <v>J12B</v>
      </c>
      <c r="M2853" s="9" t="str">
        <f>AgencyPickList!D2853</f>
        <v>West Sussex</v>
      </c>
      <c r="N2853" s="9" t="str">
        <f>AgencyPickList!E2853</f>
        <v>P</v>
      </c>
      <c r="O2853" s="9" t="str">
        <f t="shared" si="44"/>
        <v>P1125 : Addiction Recovery Centre Portsmouth</v>
      </c>
    </row>
    <row r="2854" spans="2:15" x14ac:dyDescent="0.35">
      <c r="B2854" s="10" t="e">
        <v>#N/A</v>
      </c>
      <c r="G2854"/>
      <c r="J2854" s="9" t="str">
        <f>AgencyPickList!A2854</f>
        <v>Q1311</v>
      </c>
      <c r="K2854" s="9" t="str">
        <f>AgencyPickList!B2854</f>
        <v>Hebron Trust</v>
      </c>
      <c r="L2854" s="9" t="str">
        <f>AgencyPickList!C2854</f>
        <v>J12B</v>
      </c>
      <c r="M2854" s="9" t="str">
        <f>AgencyPickList!D2854</f>
        <v>West Sussex</v>
      </c>
      <c r="N2854" s="9" t="str">
        <f>AgencyPickList!E2854</f>
        <v>Q</v>
      </c>
      <c r="O2854" s="9" t="str">
        <f t="shared" si="44"/>
        <v>Q1311 : Hebron Trust</v>
      </c>
    </row>
    <row r="2855" spans="2:15" x14ac:dyDescent="0.35">
      <c r="B2855" s="10" t="e">
        <v>#N/A</v>
      </c>
      <c r="G2855"/>
      <c r="J2855" s="9" t="str">
        <f>AgencyPickList!A2855</f>
        <v>Q1647</v>
      </c>
      <c r="K2855" s="9" t="str">
        <f>AgencyPickList!B2855</f>
        <v>Via - Passmores House</v>
      </c>
      <c r="L2855" s="9" t="str">
        <f>AgencyPickList!C2855</f>
        <v>J12B</v>
      </c>
      <c r="M2855" s="9" t="str">
        <f>AgencyPickList!D2855</f>
        <v>West Sussex</v>
      </c>
      <c r="N2855" s="9" t="str">
        <f>AgencyPickList!E2855</f>
        <v>Q</v>
      </c>
      <c r="O2855" s="9" t="str">
        <f t="shared" si="44"/>
        <v>Q1647 : Via - Passmores House</v>
      </c>
    </row>
    <row r="2856" spans="2:15" x14ac:dyDescent="0.35">
      <c r="B2856" s="10" t="e">
        <v>#N/A</v>
      </c>
      <c r="G2856"/>
      <c r="J2856" s="9" t="str">
        <f>AgencyPickList!A2856</f>
        <v>Q1652</v>
      </c>
      <c r="K2856" s="9" t="str">
        <f>AgencyPickList!B2856</f>
        <v>East Coast Recovery Limited</v>
      </c>
      <c r="L2856" s="9" t="str">
        <f>AgencyPickList!C2856</f>
        <v>J12B</v>
      </c>
      <c r="M2856" s="9" t="str">
        <f>AgencyPickList!D2856</f>
        <v>West Sussex</v>
      </c>
      <c r="N2856" s="9" t="str">
        <f>AgencyPickList!E2856</f>
        <v>Q</v>
      </c>
      <c r="O2856" s="9" t="str">
        <f t="shared" si="44"/>
        <v>Q1652 : East Coast Recovery Limited</v>
      </c>
    </row>
    <row r="2857" spans="2:15" x14ac:dyDescent="0.35">
      <c r="B2857" s="10" t="e">
        <v>#N/A</v>
      </c>
      <c r="G2857"/>
      <c r="J2857" s="9" t="str">
        <f>AgencyPickList!A2857</f>
        <v>SB317</v>
      </c>
      <c r="K2857" s="9" t="str">
        <f>AgencyPickList!B2857</f>
        <v>StreetScene Bournemouth</v>
      </c>
      <c r="L2857" s="9" t="str">
        <f>AgencyPickList!C2857</f>
        <v>J12B</v>
      </c>
      <c r="M2857" s="9" t="str">
        <f>AgencyPickList!D2857</f>
        <v>West Sussex</v>
      </c>
      <c r="N2857" s="9" t="str">
        <f>AgencyPickList!E2857</f>
        <v>S</v>
      </c>
      <c r="O2857" s="9" t="str">
        <f t="shared" si="44"/>
        <v>SB317 : StreetScene Bournemouth</v>
      </c>
    </row>
    <row r="2858" spans="2:15" x14ac:dyDescent="0.35">
      <c r="B2858" s="10" t="e">
        <v>#N/A</v>
      </c>
      <c r="G2858"/>
      <c r="J2858" s="9" t="str">
        <f>AgencyPickList!A2858</f>
        <v>SJ207</v>
      </c>
      <c r="K2858" s="9" t="str">
        <f>AgencyPickList!B2858</f>
        <v>Western Counselling</v>
      </c>
      <c r="L2858" s="9" t="str">
        <f>AgencyPickList!C2858</f>
        <v>J12B</v>
      </c>
      <c r="M2858" s="9" t="str">
        <f>AgencyPickList!D2858</f>
        <v>West Sussex</v>
      </c>
      <c r="N2858" s="9" t="str">
        <f>AgencyPickList!E2858</f>
        <v>S</v>
      </c>
      <c r="O2858" s="9" t="str">
        <f t="shared" si="44"/>
        <v>SJ207 : Western Counselling</v>
      </c>
    </row>
    <row r="2859" spans="2:15" x14ac:dyDescent="0.35">
      <c r="B2859" s="10" t="e">
        <v>#N/A</v>
      </c>
      <c r="G2859"/>
      <c r="J2859" s="9" t="str">
        <f>AgencyPickList!A2859</f>
        <v>SJ302</v>
      </c>
      <c r="K2859" s="9" t="str">
        <f>AgencyPickList!B2859</f>
        <v>BROADWAY LODGE</v>
      </c>
      <c r="L2859" s="9" t="str">
        <f>AgencyPickList!C2859</f>
        <v>J12B</v>
      </c>
      <c r="M2859" s="9" t="str">
        <f>AgencyPickList!D2859</f>
        <v>West Sussex</v>
      </c>
      <c r="N2859" s="9" t="str">
        <f>AgencyPickList!E2859</f>
        <v>S</v>
      </c>
      <c r="O2859" s="9" t="str">
        <f t="shared" si="44"/>
        <v>SJ302 : BROADWAY LODGE</v>
      </c>
    </row>
    <row r="2860" spans="2:15" x14ac:dyDescent="0.35">
      <c r="B2860" s="10" t="e">
        <v>#N/A</v>
      </c>
      <c r="G2860"/>
      <c r="J2860" s="9" t="str">
        <f>AgencyPickList!A2860</f>
        <v>SK317</v>
      </c>
      <c r="K2860" s="9" t="str">
        <f>AgencyPickList!B2860</f>
        <v>Somewhere House</v>
      </c>
      <c r="L2860" s="9" t="str">
        <f>AgencyPickList!C2860</f>
        <v>J12B</v>
      </c>
      <c r="M2860" s="9" t="str">
        <f>AgencyPickList!D2860</f>
        <v>West Sussex</v>
      </c>
      <c r="N2860" s="9" t="str">
        <f>AgencyPickList!E2860</f>
        <v>S</v>
      </c>
      <c r="O2860" s="9" t="str">
        <f t="shared" si="44"/>
        <v>SK317 : Somewhere House</v>
      </c>
    </row>
    <row r="2861" spans="2:15" x14ac:dyDescent="0.35">
      <c r="B2861" s="10" t="e">
        <v>#N/A</v>
      </c>
      <c r="G2861"/>
      <c r="J2861" s="9" t="str">
        <f>AgencyPickList!A2861</f>
        <v>SL205</v>
      </c>
      <c r="K2861" s="9" t="str">
        <f>AgencyPickList!B2861</f>
        <v>PostScript360</v>
      </c>
      <c r="L2861" s="9" t="str">
        <f>AgencyPickList!C2861</f>
        <v>J12B</v>
      </c>
      <c r="M2861" s="9" t="str">
        <f>AgencyPickList!D2861</f>
        <v>West Sussex</v>
      </c>
      <c r="N2861" s="9" t="str">
        <f>AgencyPickList!E2861</f>
        <v>S</v>
      </c>
      <c r="O2861" s="9" t="str">
        <f t="shared" si="44"/>
        <v>SL205 : PostScript360</v>
      </c>
    </row>
    <row r="2862" spans="2:15" x14ac:dyDescent="0.35">
      <c r="B2862" s="10" t="e">
        <v>#N/A</v>
      </c>
      <c r="G2862"/>
      <c r="J2862" s="9" t="str">
        <f>AgencyPickList!A2862</f>
        <v>T0005</v>
      </c>
      <c r="K2862" s="9" t="str">
        <f>AgencyPickList!B2862</f>
        <v>Derbyshire Recovery Partnership</v>
      </c>
      <c r="L2862" s="9" t="str">
        <f>AgencyPickList!C2862</f>
        <v>J12B</v>
      </c>
      <c r="M2862" s="9" t="str">
        <f>AgencyPickList!D2862</f>
        <v>West Sussex</v>
      </c>
      <c r="N2862" s="9" t="str">
        <f>AgencyPickList!E2862</f>
        <v>T</v>
      </c>
      <c r="O2862" s="9" t="str">
        <f t="shared" si="44"/>
        <v>T0005 : Derbyshire Recovery Partnership</v>
      </c>
    </row>
    <row r="2863" spans="2:15" x14ac:dyDescent="0.35">
      <c r="B2863" s="10" t="e">
        <v>#N/A</v>
      </c>
      <c r="G2863"/>
      <c r="J2863" s="9" t="str">
        <f>AgencyPickList!A2863</f>
        <v>U0654</v>
      </c>
      <c r="K2863" s="9" t="str">
        <f>AgencyPickList!B2863</f>
        <v>New Vision Bradford Adult (Humankind)</v>
      </c>
      <c r="L2863" s="9" t="str">
        <f>AgencyPickList!C2863</f>
        <v>J12B</v>
      </c>
      <c r="M2863" s="9" t="str">
        <f>AgencyPickList!D2863</f>
        <v>West Sussex</v>
      </c>
      <c r="N2863" s="9" t="str">
        <f>AgencyPickList!E2863</f>
        <v>U</v>
      </c>
      <c r="O2863" s="9" t="str">
        <f t="shared" si="44"/>
        <v>U0654 : New Vision Bradford Adult (Humankind)</v>
      </c>
    </row>
    <row r="2864" spans="2:15" x14ac:dyDescent="0.35">
      <c r="B2864" s="10" t="e">
        <v>#N/A</v>
      </c>
      <c r="G2864"/>
      <c r="J2864" s="9" t="str">
        <f>AgencyPickList!A2864</f>
        <v>L0330</v>
      </c>
      <c r="K2864" s="9" t="str">
        <f>AgencyPickList!B2864</f>
        <v>Equinox (Detox)</v>
      </c>
      <c r="L2864" s="9" t="str">
        <f>AgencyPickList!C2864</f>
        <v>H30B</v>
      </c>
      <c r="M2864" s="9" t="str">
        <f>AgencyPickList!D2864</f>
        <v>Westminster</v>
      </c>
      <c r="N2864" s="9" t="str">
        <f>AgencyPickList!E2864</f>
        <v>L</v>
      </c>
      <c r="O2864" s="9" t="str">
        <f t="shared" si="44"/>
        <v>L0330 : Equinox (Detox)</v>
      </c>
    </row>
    <row r="2865" spans="2:15" x14ac:dyDescent="0.35">
      <c r="B2865" s="10" t="e">
        <v>#N/A</v>
      </c>
      <c r="G2865"/>
      <c r="J2865" s="9" t="str">
        <f>AgencyPickList!A2865</f>
        <v>L0940</v>
      </c>
      <c r="K2865" s="9" t="str">
        <f>AgencyPickList!B2865</f>
        <v>Humankind Insight RBKC</v>
      </c>
      <c r="L2865" s="9" t="str">
        <f>AgencyPickList!C2865</f>
        <v>H30B</v>
      </c>
      <c r="M2865" s="9" t="str">
        <f>AgencyPickList!D2865</f>
        <v>Westminster</v>
      </c>
      <c r="N2865" s="9" t="str">
        <f>AgencyPickList!E2865</f>
        <v>L</v>
      </c>
      <c r="O2865" s="9" t="str">
        <f t="shared" si="44"/>
        <v>L0940 : Humankind Insight RBKC</v>
      </c>
    </row>
    <row r="2866" spans="2:15" x14ac:dyDescent="0.35">
      <c r="B2866" s="10" t="e">
        <v>#N/A</v>
      </c>
      <c r="G2866"/>
      <c r="J2866" s="9" t="str">
        <f>AgencyPickList!A2866</f>
        <v>L1198</v>
      </c>
      <c r="K2866" s="9" t="str">
        <f>AgencyPickList!B2866</f>
        <v>Consortium - Central Team - Lorraine Hewitt House</v>
      </c>
      <c r="L2866" s="9" t="str">
        <f>AgencyPickList!C2866</f>
        <v>H30B</v>
      </c>
      <c r="M2866" s="9" t="str">
        <f>AgencyPickList!D2866</f>
        <v>Westminster</v>
      </c>
      <c r="N2866" s="9" t="str">
        <f>AgencyPickList!E2866</f>
        <v>L</v>
      </c>
      <c r="O2866" s="9" t="str">
        <f t="shared" si="44"/>
        <v>L1198 : Consortium - Central Team - Lorraine Hewitt House</v>
      </c>
    </row>
    <row r="2867" spans="2:15" x14ac:dyDescent="0.35">
      <c r="B2867" s="10" t="e">
        <v>#N/A</v>
      </c>
      <c r="G2867"/>
      <c r="J2867" s="9" t="str">
        <f>AgencyPickList!A2867</f>
        <v>L1276</v>
      </c>
      <c r="K2867" s="9" t="str">
        <f>AgencyPickList!B2867</f>
        <v>Camden Specialist Drug Service</v>
      </c>
      <c r="L2867" s="9" t="str">
        <f>AgencyPickList!C2867</f>
        <v>H30B</v>
      </c>
      <c r="M2867" s="9" t="str">
        <f>AgencyPickList!D2867</f>
        <v>Westminster</v>
      </c>
      <c r="N2867" s="9" t="str">
        <f>AgencyPickList!E2867</f>
        <v>L</v>
      </c>
      <c r="O2867" s="9" t="str">
        <f t="shared" si="44"/>
        <v>L1276 : Camden Specialist Drug Service</v>
      </c>
    </row>
    <row r="2868" spans="2:15" x14ac:dyDescent="0.35">
      <c r="B2868" s="10" t="e">
        <v>#N/A</v>
      </c>
      <c r="G2868"/>
      <c r="J2868" s="9" t="str">
        <f>AgencyPickList!A2868</f>
        <v>L1279</v>
      </c>
      <c r="K2868" s="9" t="str">
        <f>AgencyPickList!B2868</f>
        <v>Drug and Alcohol Wellbeing Service (DAWS)</v>
      </c>
      <c r="L2868" s="9" t="str">
        <f>AgencyPickList!C2868</f>
        <v>H30B</v>
      </c>
      <c r="M2868" s="9" t="str">
        <f>AgencyPickList!D2868</f>
        <v>Westminster</v>
      </c>
      <c r="N2868" s="9" t="str">
        <f>AgencyPickList!E2868</f>
        <v>L</v>
      </c>
      <c r="O2868" s="9" t="str">
        <f t="shared" si="44"/>
        <v>L1279 : Drug and Alcohol Wellbeing Service (DAWS)</v>
      </c>
    </row>
    <row r="2869" spans="2:15" x14ac:dyDescent="0.35">
      <c r="B2869" s="10" t="e">
        <v>#N/A</v>
      </c>
      <c r="G2869"/>
      <c r="J2869" s="9" t="str">
        <f>AgencyPickList!A2869</f>
        <v>L1303</v>
      </c>
      <c r="K2869" s="9" t="str">
        <f>AgencyPickList!B2869</f>
        <v>City and Hackney Recovery Service</v>
      </c>
      <c r="L2869" s="9" t="str">
        <f>AgencyPickList!C2869</f>
        <v>H30B</v>
      </c>
      <c r="M2869" s="9" t="str">
        <f>AgencyPickList!D2869</f>
        <v>Westminster</v>
      </c>
      <c r="N2869" s="9" t="str">
        <f>AgencyPickList!E2869</f>
        <v>L</v>
      </c>
      <c r="O2869" s="9" t="str">
        <f t="shared" si="44"/>
        <v>L1303 : City and Hackney Recovery Service</v>
      </c>
    </row>
    <row r="2870" spans="2:15" x14ac:dyDescent="0.35">
      <c r="B2870" s="10" t="e">
        <v>#N/A</v>
      </c>
      <c r="G2870"/>
      <c r="J2870" s="9" t="str">
        <f>AgencyPickList!A2870</f>
        <v>L1308</v>
      </c>
      <c r="K2870" s="9" t="str">
        <f>AgencyPickList!B2870</f>
        <v>Guy's and St Thomas' NHS Foundation Trust Inpatient Detox Unit</v>
      </c>
      <c r="L2870" s="9" t="str">
        <f>AgencyPickList!C2870</f>
        <v>H30B</v>
      </c>
      <c r="M2870" s="9" t="str">
        <f>AgencyPickList!D2870</f>
        <v>Westminster</v>
      </c>
      <c r="N2870" s="9" t="str">
        <f>AgencyPickList!E2870</f>
        <v>L</v>
      </c>
      <c r="O2870" s="9" t="str">
        <f t="shared" si="44"/>
        <v>L1308 : Guy's and St Thomas' NHS Foundation Trust Inpatient Detox Unit</v>
      </c>
    </row>
    <row r="2871" spans="2:15" x14ac:dyDescent="0.35">
      <c r="B2871" s="10" t="e">
        <v>#N/A</v>
      </c>
      <c r="G2871"/>
      <c r="J2871" s="9" t="str">
        <f>AgencyPickList!A2871</f>
        <v>L1309</v>
      </c>
      <c r="K2871" s="9" t="str">
        <f>AgencyPickList!B2871</f>
        <v>Drug and Alcohol Wellbeing Service Hammersmith and Fulham</v>
      </c>
      <c r="L2871" s="9" t="str">
        <f>AgencyPickList!C2871</f>
        <v>H30B</v>
      </c>
      <c r="M2871" s="9" t="str">
        <f>AgencyPickList!D2871</f>
        <v>Westminster</v>
      </c>
      <c r="N2871" s="9" t="str">
        <f>AgencyPickList!E2871</f>
        <v>L</v>
      </c>
      <c r="O2871" s="9" t="str">
        <f t="shared" si="44"/>
        <v>L1309 : Drug and Alcohol Wellbeing Service Hammersmith and Fulham</v>
      </c>
    </row>
    <row r="2872" spans="2:15" x14ac:dyDescent="0.35">
      <c r="B2872" s="10" t="e">
        <v>#N/A</v>
      </c>
      <c r="G2872"/>
      <c r="J2872" s="9" t="str">
        <f>AgencyPickList!A2872</f>
        <v>L1310</v>
      </c>
      <c r="K2872" s="9" t="str">
        <f>AgencyPickList!B2872</f>
        <v>Drug and Alcohol Wellbeing Service Kensington and Chelsea</v>
      </c>
      <c r="L2872" s="9" t="str">
        <f>AgencyPickList!C2872</f>
        <v>H30B</v>
      </c>
      <c r="M2872" s="9" t="str">
        <f>AgencyPickList!D2872</f>
        <v>Westminster</v>
      </c>
      <c r="N2872" s="9" t="str">
        <f>AgencyPickList!E2872</f>
        <v>L</v>
      </c>
      <c r="O2872" s="9" t="str">
        <f t="shared" si="44"/>
        <v>L1310 : Drug and Alcohol Wellbeing Service Kensington and Chelsea</v>
      </c>
    </row>
    <row r="2873" spans="2:15" x14ac:dyDescent="0.35">
      <c r="B2873" s="10" t="e">
        <v>#N/A</v>
      </c>
      <c r="G2873"/>
      <c r="J2873" s="9" t="str">
        <f>AgencyPickList!A2873</f>
        <v>L1312</v>
      </c>
      <c r="K2873" s="9" t="str">
        <f>AgencyPickList!B2873</f>
        <v>Guy's and St Thomas' NHS Foundation Trust Non-rough sleeping Addictions Clinical Care Suite</v>
      </c>
      <c r="L2873" s="9" t="str">
        <f>AgencyPickList!C2873</f>
        <v>H30B</v>
      </c>
      <c r="M2873" s="9" t="str">
        <f>AgencyPickList!D2873</f>
        <v>Westminster</v>
      </c>
      <c r="N2873" s="9" t="str">
        <f>AgencyPickList!E2873</f>
        <v>L</v>
      </c>
      <c r="O2873" s="9" t="str">
        <f t="shared" si="44"/>
        <v>L1312 : Guy's and St Thomas' NHS Foundation Trust Non-rough sleeping Addictions Clinical Care Suite</v>
      </c>
    </row>
    <row r="2874" spans="2:15" x14ac:dyDescent="0.35">
      <c r="B2874" s="10" t="e">
        <v>#N/A</v>
      </c>
      <c r="G2874"/>
      <c r="J2874" s="9" t="str">
        <f>AgencyPickList!A2874</f>
        <v>L1319</v>
      </c>
      <c r="K2874" s="9" t="str">
        <f>AgencyPickList!B2874</f>
        <v>The Doctor Hickey Surgery</v>
      </c>
      <c r="L2874" s="9" t="str">
        <f>AgencyPickList!C2874</f>
        <v>H30B</v>
      </c>
      <c r="M2874" s="9" t="str">
        <f>AgencyPickList!D2874</f>
        <v>Westminster</v>
      </c>
      <c r="N2874" s="9" t="str">
        <f>AgencyPickList!E2874</f>
        <v>L</v>
      </c>
      <c r="O2874" s="9" t="str">
        <f t="shared" si="44"/>
        <v>L1319 : The Doctor Hickey Surgery</v>
      </c>
    </row>
    <row r="2875" spans="2:15" x14ac:dyDescent="0.35">
      <c r="B2875" s="10" t="e">
        <v>#N/A</v>
      </c>
      <c r="G2875"/>
      <c r="J2875" s="9" t="str">
        <f>AgencyPickList!A2875</f>
        <v>L5064</v>
      </c>
      <c r="K2875" s="9" t="str">
        <f>AgencyPickList!B2875</f>
        <v>CGL Westminster Alcohol Service</v>
      </c>
      <c r="L2875" s="9" t="str">
        <f>AgencyPickList!C2875</f>
        <v>H30B</v>
      </c>
      <c r="M2875" s="9" t="str">
        <f>AgencyPickList!D2875</f>
        <v>Westminster</v>
      </c>
      <c r="N2875" s="9" t="str">
        <f>AgencyPickList!E2875</f>
        <v>L</v>
      </c>
      <c r="O2875" s="9" t="str">
        <f t="shared" si="44"/>
        <v>L5064 : CGL Westminster Alcohol Service</v>
      </c>
    </row>
    <row r="2876" spans="2:15" x14ac:dyDescent="0.35">
      <c r="B2876" s="10" t="e">
        <v>#N/A</v>
      </c>
      <c r="G2876"/>
      <c r="J2876" s="9" t="str">
        <f>AgencyPickList!A2876</f>
        <v>P0523</v>
      </c>
      <c r="K2876" s="9" t="str">
        <f>AgencyPickList!B2876</f>
        <v>ANA</v>
      </c>
      <c r="L2876" s="9" t="str">
        <f>AgencyPickList!C2876</f>
        <v>H30B</v>
      </c>
      <c r="M2876" s="9" t="str">
        <f>AgencyPickList!D2876</f>
        <v>Westminster</v>
      </c>
      <c r="N2876" s="9" t="str">
        <f>AgencyPickList!E2876</f>
        <v>P</v>
      </c>
      <c r="O2876" s="9" t="str">
        <f t="shared" si="44"/>
        <v>P0523 : ANA</v>
      </c>
    </row>
    <row r="2877" spans="2:15" x14ac:dyDescent="0.35">
      <c r="B2877" s="10" t="e">
        <v>#N/A</v>
      </c>
      <c r="G2877"/>
      <c r="J2877" s="9" t="str">
        <f>AgencyPickList!A2877</f>
        <v>P0544</v>
      </c>
      <c r="K2877" s="9" t="str">
        <f>AgencyPickList!B2877</f>
        <v>Francis HouseStreetsceneSouthampton</v>
      </c>
      <c r="L2877" s="9" t="str">
        <f>AgencyPickList!C2877</f>
        <v>H30B</v>
      </c>
      <c r="M2877" s="9" t="str">
        <f>AgencyPickList!D2877</f>
        <v>Westminster</v>
      </c>
      <c r="N2877" s="9" t="str">
        <f>AgencyPickList!E2877</f>
        <v>P</v>
      </c>
      <c r="O2877" s="9" t="str">
        <f t="shared" si="44"/>
        <v>P0544 : Francis HouseStreetsceneSouthampton</v>
      </c>
    </row>
    <row r="2878" spans="2:15" x14ac:dyDescent="0.35">
      <c r="B2878" s="10" t="e">
        <v>#N/A</v>
      </c>
      <c r="G2878"/>
      <c r="J2878" s="9" t="str">
        <f>AgencyPickList!A2878</f>
        <v>Q1728</v>
      </c>
      <c r="K2878" s="9" t="str">
        <f>AgencyPickList!B2878</f>
        <v>Oxygen Recovery Service</v>
      </c>
      <c r="L2878" s="9" t="str">
        <f>AgencyPickList!C2878</f>
        <v>H30B</v>
      </c>
      <c r="M2878" s="9" t="str">
        <f>AgencyPickList!D2878</f>
        <v>Westminster</v>
      </c>
      <c r="N2878" s="9" t="str">
        <f>AgencyPickList!E2878</f>
        <v>Q</v>
      </c>
      <c r="O2878" s="9" t="str">
        <f t="shared" si="44"/>
        <v>Q1728 : Oxygen Recovery Service</v>
      </c>
    </row>
    <row r="2879" spans="2:15" x14ac:dyDescent="0.35">
      <c r="B2879" s="10" t="e">
        <v>#N/A</v>
      </c>
      <c r="G2879"/>
      <c r="J2879" s="9" t="str">
        <f>AgencyPickList!A2879</f>
        <v>Q1763</v>
      </c>
      <c r="K2879" s="9" t="str">
        <f>AgencyPickList!B2879</f>
        <v>Oxygen Inpatient Detox</v>
      </c>
      <c r="L2879" s="9" t="str">
        <f>AgencyPickList!C2879</f>
        <v>H30B</v>
      </c>
      <c r="M2879" s="9" t="str">
        <f>AgencyPickList!D2879</f>
        <v>Westminster</v>
      </c>
      <c r="N2879" s="9" t="str">
        <f>AgencyPickList!E2879</f>
        <v>Q</v>
      </c>
      <c r="O2879" s="9" t="str">
        <f t="shared" si="44"/>
        <v>Q1763 : Oxygen Inpatient Detox</v>
      </c>
    </row>
    <row r="2880" spans="2:15" x14ac:dyDescent="0.35">
      <c r="B2880" s="10" t="e">
        <v>#N/A</v>
      </c>
      <c r="G2880"/>
      <c r="J2880" s="9" t="str">
        <f>AgencyPickList!A2880</f>
        <v>SB317</v>
      </c>
      <c r="K2880" s="9" t="str">
        <f>AgencyPickList!B2880</f>
        <v>StreetScene Bournemouth</v>
      </c>
      <c r="L2880" s="9" t="str">
        <f>AgencyPickList!C2880</f>
        <v>H30B</v>
      </c>
      <c r="M2880" s="9" t="str">
        <f>AgencyPickList!D2880</f>
        <v>Westminster</v>
      </c>
      <c r="N2880" s="9" t="str">
        <f>AgencyPickList!E2880</f>
        <v>S</v>
      </c>
      <c r="O2880" s="9" t="str">
        <f t="shared" si="44"/>
        <v>SB317 : StreetScene Bournemouth</v>
      </c>
    </row>
    <row r="2881" spans="2:15" x14ac:dyDescent="0.35">
      <c r="B2881" s="10" t="e">
        <v>#N/A</v>
      </c>
      <c r="G2881"/>
      <c r="J2881" s="9" t="str">
        <f>AgencyPickList!A2881</f>
        <v>SG309</v>
      </c>
      <c r="K2881" s="9" t="str">
        <f>AgencyPickList!B2881</f>
        <v>THE NELSON TRUST</v>
      </c>
      <c r="L2881" s="9" t="str">
        <f>AgencyPickList!C2881</f>
        <v>H30B</v>
      </c>
      <c r="M2881" s="9" t="str">
        <f>AgencyPickList!D2881</f>
        <v>Westminster</v>
      </c>
      <c r="N2881" s="9" t="str">
        <f>AgencyPickList!E2881</f>
        <v>S</v>
      </c>
      <c r="O2881" s="9" t="str">
        <f t="shared" si="44"/>
        <v>SG309 : THE NELSON TRUST</v>
      </c>
    </row>
    <row r="2882" spans="2:15" x14ac:dyDescent="0.35">
      <c r="B2882" s="10" t="e">
        <v>#N/A</v>
      </c>
      <c r="G2882"/>
      <c r="J2882" s="9" t="str">
        <f>AgencyPickList!A2882</f>
        <v>SJ207</v>
      </c>
      <c r="K2882" s="9" t="str">
        <f>AgencyPickList!B2882</f>
        <v>Western Counselling</v>
      </c>
      <c r="L2882" s="9" t="str">
        <f>AgencyPickList!C2882</f>
        <v>H30B</v>
      </c>
      <c r="M2882" s="9" t="str">
        <f>AgencyPickList!D2882</f>
        <v>Westminster</v>
      </c>
      <c r="N2882" s="9" t="str">
        <f>AgencyPickList!E2882</f>
        <v>S</v>
      </c>
      <c r="O2882" s="9" t="str">
        <f t="shared" si="44"/>
        <v>SJ207 : Western Counselling</v>
      </c>
    </row>
    <row r="2883" spans="2:15" x14ac:dyDescent="0.35">
      <c r="B2883" s="10" t="e">
        <v>#N/A</v>
      </c>
      <c r="G2883"/>
      <c r="J2883" s="9" t="str">
        <f>AgencyPickList!A2883</f>
        <v>SJ209</v>
      </c>
      <c r="K2883" s="9" t="str">
        <f>AgencyPickList!B2883</f>
        <v>We Are With You North Somerset</v>
      </c>
      <c r="L2883" s="9" t="str">
        <f>AgencyPickList!C2883</f>
        <v>H30B</v>
      </c>
      <c r="M2883" s="9" t="str">
        <f>AgencyPickList!D2883</f>
        <v>Westminster</v>
      </c>
      <c r="N2883" s="9" t="str">
        <f>AgencyPickList!E2883</f>
        <v>S</v>
      </c>
      <c r="O2883" s="9" t="str">
        <f t="shared" ref="O2883:O2946" si="45">IF(AND(J2883&lt;&gt;"",J2883&lt;&gt;0),J2883&amp;" : "&amp;K2883,"")</f>
        <v>SJ209 : We Are With You North Somerset</v>
      </c>
    </row>
    <row r="2884" spans="2:15" x14ac:dyDescent="0.35">
      <c r="B2884" s="10" t="e">
        <v>#N/A</v>
      </c>
      <c r="G2884"/>
      <c r="J2884" s="9" t="str">
        <f>AgencyPickList!A2884</f>
        <v>SJ312</v>
      </c>
      <c r="K2884" s="9" t="str">
        <f>AgencyPickList!B2884</f>
        <v>Westcliffe House</v>
      </c>
      <c r="L2884" s="9" t="str">
        <f>AgencyPickList!C2884</f>
        <v>H30B</v>
      </c>
      <c r="M2884" s="9" t="str">
        <f>AgencyPickList!D2884</f>
        <v>Westminster</v>
      </c>
      <c r="N2884" s="9" t="str">
        <f>AgencyPickList!E2884</f>
        <v>S</v>
      </c>
      <c r="O2884" s="9" t="str">
        <f t="shared" si="45"/>
        <v>SJ312 : Westcliffe House</v>
      </c>
    </row>
    <row r="2885" spans="2:15" x14ac:dyDescent="0.35">
      <c r="B2885" s="10" t="e">
        <v>#N/A</v>
      </c>
      <c r="G2885"/>
      <c r="J2885" s="9" t="str">
        <f>AgencyPickList!A2885</f>
        <v>SL205</v>
      </c>
      <c r="K2885" s="9" t="str">
        <f>AgencyPickList!B2885</f>
        <v>PostScript360</v>
      </c>
      <c r="L2885" s="9" t="str">
        <f>AgencyPickList!C2885</f>
        <v>H30B</v>
      </c>
      <c r="M2885" s="9" t="str">
        <f>AgencyPickList!D2885</f>
        <v>Westminster</v>
      </c>
      <c r="N2885" s="9" t="str">
        <f>AgencyPickList!E2885</f>
        <v>S</v>
      </c>
      <c r="O2885" s="9" t="str">
        <f t="shared" si="45"/>
        <v>SL205 : PostScript360</v>
      </c>
    </row>
    <row r="2886" spans="2:15" x14ac:dyDescent="0.35">
      <c r="B2886" s="10" t="e">
        <v>#N/A</v>
      </c>
      <c r="G2886"/>
      <c r="J2886" s="9" t="str">
        <f>AgencyPickList!A2886</f>
        <v>SM305</v>
      </c>
      <c r="K2886" s="9" t="str">
        <f>AgencyPickList!B2886</f>
        <v>Salvation Army - Gloucester House</v>
      </c>
      <c r="L2886" s="9" t="str">
        <f>AgencyPickList!C2886</f>
        <v>H30B</v>
      </c>
      <c r="M2886" s="9" t="str">
        <f>AgencyPickList!D2886</f>
        <v>Westminster</v>
      </c>
      <c r="N2886" s="9" t="str">
        <f>AgencyPickList!E2886</f>
        <v>S</v>
      </c>
      <c r="O2886" s="9" t="str">
        <f t="shared" si="45"/>
        <v>SM305 : Salvation Army - Gloucester House</v>
      </c>
    </row>
    <row r="2887" spans="2:15" x14ac:dyDescent="0.35">
      <c r="B2887" s="10" t="e">
        <v>#N/A</v>
      </c>
      <c r="G2887"/>
      <c r="J2887" s="9" t="str">
        <f>AgencyPickList!A2887</f>
        <v>SO203</v>
      </c>
      <c r="K2887" s="9" t="str">
        <f>AgencyPickList!B2887</f>
        <v>Forward Trust - Clouds House</v>
      </c>
      <c r="L2887" s="9" t="str">
        <f>AgencyPickList!C2887</f>
        <v>H30B</v>
      </c>
      <c r="M2887" s="9" t="str">
        <f>AgencyPickList!D2887</f>
        <v>Westminster</v>
      </c>
      <c r="N2887" s="9" t="str">
        <f>AgencyPickList!E2887</f>
        <v>S</v>
      </c>
      <c r="O2887" s="9" t="str">
        <f t="shared" si="45"/>
        <v>SO203 : Forward Trust - Clouds House</v>
      </c>
    </row>
    <row r="2888" spans="2:15" x14ac:dyDescent="0.35">
      <c r="B2888" s="10" t="e">
        <v>#N/A</v>
      </c>
      <c r="G2888"/>
      <c r="J2888" s="9" t="str">
        <f>AgencyPickList!A2888</f>
        <v>U0430</v>
      </c>
      <c r="K2888" s="9" t="str">
        <f>AgencyPickList!B2888</f>
        <v>Oasis Recovery Communities Bradford</v>
      </c>
      <c r="L2888" s="9" t="str">
        <f>AgencyPickList!C2888</f>
        <v>H30B</v>
      </c>
      <c r="M2888" s="9" t="str">
        <f>AgencyPickList!D2888</f>
        <v>Westminster</v>
      </c>
      <c r="N2888" s="9" t="str">
        <f>AgencyPickList!E2888</f>
        <v>U</v>
      </c>
      <c r="O2888" s="9" t="str">
        <f t="shared" si="45"/>
        <v>U0430 : Oasis Recovery Communities Bradford</v>
      </c>
    </row>
    <row r="2889" spans="2:15" x14ac:dyDescent="0.35">
      <c r="B2889" s="10" t="e">
        <v>#N/A</v>
      </c>
      <c r="G2889"/>
      <c r="J2889" s="9" t="str">
        <f>AgencyPickList!A2889</f>
        <v>U0509</v>
      </c>
      <c r="K2889" s="9" t="str">
        <f>AgencyPickList!B2889</f>
        <v>Doncaster Drugs Service - CDT</v>
      </c>
      <c r="L2889" s="9" t="str">
        <f>AgencyPickList!C2889</f>
        <v>H30B</v>
      </c>
      <c r="M2889" s="9" t="str">
        <f>AgencyPickList!D2889</f>
        <v>Westminster</v>
      </c>
      <c r="N2889" s="9" t="str">
        <f>AgencyPickList!E2889</f>
        <v>U</v>
      </c>
      <c r="O2889" s="9" t="str">
        <f t="shared" si="45"/>
        <v>U0509 : Doncaster Drugs Service - CDT</v>
      </c>
    </row>
    <row r="2890" spans="2:15" x14ac:dyDescent="0.35">
      <c r="B2890" s="10" t="e">
        <v>#N/A</v>
      </c>
      <c r="G2890"/>
      <c r="J2890" s="9" t="str">
        <f>AgencyPickList!A2890</f>
        <v>U0635</v>
      </c>
      <c r="K2890" s="9" t="str">
        <f>AgencyPickList!B2890</f>
        <v>Barnsley Substance Misuse Service (Humankind)</v>
      </c>
      <c r="L2890" s="9" t="str">
        <f>AgencyPickList!C2890</f>
        <v>H30B</v>
      </c>
      <c r="M2890" s="9" t="str">
        <f>AgencyPickList!D2890</f>
        <v>Westminster</v>
      </c>
      <c r="N2890" s="9" t="str">
        <f>AgencyPickList!E2890</f>
        <v>U</v>
      </c>
      <c r="O2890" s="9" t="str">
        <f t="shared" si="45"/>
        <v>U0635 : Barnsley Substance Misuse Service (Humankind)</v>
      </c>
    </row>
    <row r="2891" spans="2:15" x14ac:dyDescent="0.35">
      <c r="B2891" s="10" t="e">
        <v>#N/A</v>
      </c>
      <c r="G2891"/>
      <c r="J2891" s="9" t="str">
        <f>AgencyPickList!A2891</f>
        <v>U0655</v>
      </c>
      <c r="K2891" s="9" t="str">
        <f>AgencyPickList!B2891</f>
        <v>Ark House Rehab Scarborough</v>
      </c>
      <c r="L2891" s="9" t="str">
        <f>AgencyPickList!C2891</f>
        <v>H30B</v>
      </c>
      <c r="M2891" s="9" t="str">
        <f>AgencyPickList!D2891</f>
        <v>Westminster</v>
      </c>
      <c r="N2891" s="9" t="str">
        <f>AgencyPickList!E2891</f>
        <v>U</v>
      </c>
      <c r="O2891" s="9" t="str">
        <f t="shared" si="45"/>
        <v>U0655 : Ark House Rehab Scarborough</v>
      </c>
    </row>
    <row r="2892" spans="2:15" x14ac:dyDescent="0.35">
      <c r="B2892" s="10" t="e">
        <v>#N/A</v>
      </c>
      <c r="G2892"/>
      <c r="J2892" s="9" t="str">
        <f>AgencyPickList!A2892</f>
        <v>W0444</v>
      </c>
      <c r="K2892" s="9" t="str">
        <f>AgencyPickList!B2892</f>
        <v>Turning Point Smithfield Detox</v>
      </c>
      <c r="L2892" s="9" t="str">
        <f>AgencyPickList!C2892</f>
        <v>H30B</v>
      </c>
      <c r="M2892" s="9" t="str">
        <f>AgencyPickList!D2892</f>
        <v>Westminster</v>
      </c>
      <c r="N2892" s="9" t="str">
        <f>AgencyPickList!E2892</f>
        <v>W</v>
      </c>
      <c r="O2892" s="9" t="str">
        <f t="shared" si="45"/>
        <v>W0444 : Turning Point Smithfield Detox</v>
      </c>
    </row>
    <row r="2893" spans="2:15" x14ac:dyDescent="0.35">
      <c r="B2893" s="10" t="e">
        <v>#N/A</v>
      </c>
      <c r="G2893"/>
      <c r="J2893" s="9" t="str">
        <f>AgencyPickList!A2893</f>
        <v>M0022</v>
      </c>
      <c r="K2893" s="9" t="str">
        <f>AgencyPickList!B2893</f>
        <v>Kaleidoscope Birchwood</v>
      </c>
      <c r="L2893" s="9" t="str">
        <f>AgencyPickList!C2893</f>
        <v>B22B</v>
      </c>
      <c r="M2893" s="9" t="str">
        <f>AgencyPickList!D2893</f>
        <v>Wigan</v>
      </c>
      <c r="N2893" s="9" t="str">
        <f>AgencyPickList!E2893</f>
        <v>W</v>
      </c>
      <c r="O2893" s="9" t="str">
        <f t="shared" si="45"/>
        <v>M0022 : Kaleidoscope Birchwood</v>
      </c>
    </row>
    <row r="2894" spans="2:15" x14ac:dyDescent="0.35">
      <c r="B2894" s="10" t="e">
        <v>#N/A</v>
      </c>
      <c r="G2894"/>
      <c r="J2894" s="9" t="str">
        <f>AgencyPickList!A2894</f>
        <v>M0037</v>
      </c>
      <c r="K2894" s="9" t="str">
        <f>AgencyPickList!B2894</f>
        <v>Phoenix Futures Wirral Adult Services</v>
      </c>
      <c r="L2894" s="9" t="str">
        <f>AgencyPickList!C2894</f>
        <v>B22B</v>
      </c>
      <c r="M2894" s="9" t="str">
        <f>AgencyPickList!D2894</f>
        <v>Wigan</v>
      </c>
      <c r="N2894" s="9" t="str">
        <f>AgencyPickList!E2894</f>
        <v>W</v>
      </c>
      <c r="O2894" s="9" t="str">
        <f t="shared" si="45"/>
        <v>M0037 : Phoenix Futures Wirral Adult Services</v>
      </c>
    </row>
    <row r="2895" spans="2:15" x14ac:dyDescent="0.35">
      <c r="B2895" s="10" t="e">
        <v>#N/A</v>
      </c>
      <c r="G2895"/>
      <c r="J2895" s="9" t="str">
        <f>AgencyPickList!A2895</f>
        <v>M0083</v>
      </c>
      <c r="K2895" s="9" t="str">
        <f>AgencyPickList!B2895</f>
        <v>Turning Point Stanfield House</v>
      </c>
      <c r="L2895" s="9" t="str">
        <f>AgencyPickList!C2895</f>
        <v>B22B</v>
      </c>
      <c r="M2895" s="9" t="str">
        <f>AgencyPickList!D2895</f>
        <v>Wigan</v>
      </c>
      <c r="N2895" s="9" t="str">
        <f>AgencyPickList!E2895</f>
        <v>W</v>
      </c>
      <c r="O2895" s="9" t="str">
        <f t="shared" si="45"/>
        <v>M0083 : Turning Point Stanfield House</v>
      </c>
    </row>
    <row r="2896" spans="2:15" x14ac:dyDescent="0.35">
      <c r="B2896" s="10" t="e">
        <v>#N/A</v>
      </c>
      <c r="G2896"/>
      <c r="J2896" s="9" t="str">
        <f>AgencyPickList!A2896</f>
        <v>M0243</v>
      </c>
      <c r="K2896" s="9" t="str">
        <f>AgencyPickList!B2896</f>
        <v>GMMH The Chapman-Barker Unit</v>
      </c>
      <c r="L2896" s="9" t="str">
        <f>AgencyPickList!C2896</f>
        <v>B22B</v>
      </c>
      <c r="M2896" s="9" t="str">
        <f>AgencyPickList!D2896</f>
        <v>Wigan</v>
      </c>
      <c r="N2896" s="9" t="str">
        <f>AgencyPickList!E2896</f>
        <v>W</v>
      </c>
      <c r="O2896" s="9" t="str">
        <f t="shared" si="45"/>
        <v>M0243 : GMMH The Chapman-Barker Unit</v>
      </c>
    </row>
    <row r="2897" spans="2:15" x14ac:dyDescent="0.35">
      <c r="B2897" s="10" t="e">
        <v>#N/A</v>
      </c>
      <c r="G2897"/>
      <c r="J2897" s="9" t="str">
        <f>AgencyPickList!A2897</f>
        <v>M0289</v>
      </c>
      <c r="K2897" s="9" t="str">
        <f>AgencyPickList!B2897</f>
        <v>Turning Point Leigh Bank</v>
      </c>
      <c r="L2897" s="9" t="str">
        <f>AgencyPickList!C2897</f>
        <v>B22B</v>
      </c>
      <c r="M2897" s="9" t="str">
        <f>AgencyPickList!D2897</f>
        <v>Wigan</v>
      </c>
      <c r="N2897" s="9" t="str">
        <f>AgencyPickList!E2897</f>
        <v>W</v>
      </c>
      <c r="O2897" s="9" t="str">
        <f t="shared" si="45"/>
        <v>M0289 : Turning Point Leigh Bank</v>
      </c>
    </row>
    <row r="2898" spans="2:15" x14ac:dyDescent="0.35">
      <c r="B2898" s="10" t="e">
        <v>#N/A</v>
      </c>
      <c r="G2898"/>
      <c r="J2898" s="9" t="str">
        <f>AgencyPickList!A2898</f>
        <v>M0308</v>
      </c>
      <c r="K2898" s="9" t="str">
        <f>AgencyPickList!B2898</f>
        <v>We Are With You - Wigan</v>
      </c>
      <c r="L2898" s="9" t="str">
        <f>AgencyPickList!C2898</f>
        <v>B22B</v>
      </c>
      <c r="M2898" s="9" t="str">
        <f>AgencyPickList!D2898</f>
        <v>Wigan</v>
      </c>
      <c r="N2898" s="9" t="str">
        <f>AgencyPickList!E2898</f>
        <v>W</v>
      </c>
      <c r="O2898" s="9" t="str">
        <f t="shared" si="45"/>
        <v>M0308 : We Are With You - Wigan</v>
      </c>
    </row>
    <row r="2899" spans="2:15" x14ac:dyDescent="0.35">
      <c r="B2899" s="10" t="e">
        <v>#N/A</v>
      </c>
      <c r="G2899"/>
      <c r="J2899" s="9" t="str">
        <f>AgencyPickList!A2899</f>
        <v>M0310</v>
      </c>
      <c r="K2899" s="9" t="str">
        <f>AgencyPickList!B2899</f>
        <v>Shardale St Annes Limited</v>
      </c>
      <c r="L2899" s="9" t="str">
        <f>AgencyPickList!C2899</f>
        <v>B22B</v>
      </c>
      <c r="M2899" s="9" t="str">
        <f>AgencyPickList!D2899</f>
        <v>Wigan</v>
      </c>
      <c r="N2899" s="9" t="str">
        <f>AgencyPickList!E2899</f>
        <v>W</v>
      </c>
      <c r="O2899" s="9" t="str">
        <f t="shared" si="45"/>
        <v>M0310 : Shardale St Annes Limited</v>
      </c>
    </row>
    <row r="2900" spans="2:15" x14ac:dyDescent="0.35">
      <c r="B2900" s="10" t="e">
        <v>#N/A</v>
      </c>
      <c r="G2900"/>
      <c r="J2900" s="9" t="str">
        <f>AgencyPickList!A2900</f>
        <v>M0341</v>
      </c>
      <c r="K2900" s="9" t="str">
        <f>AgencyPickList!B2900</f>
        <v>The Pavilion</v>
      </c>
      <c r="L2900" s="9" t="str">
        <f>AgencyPickList!C2900</f>
        <v>B22B</v>
      </c>
      <c r="M2900" s="9" t="str">
        <f>AgencyPickList!D2900</f>
        <v>Wigan</v>
      </c>
      <c r="N2900" s="9" t="str">
        <f>AgencyPickList!E2900</f>
        <v>W</v>
      </c>
      <c r="O2900" s="9" t="str">
        <f t="shared" si="45"/>
        <v>M0341 : The Pavilion</v>
      </c>
    </row>
    <row r="2901" spans="2:15" x14ac:dyDescent="0.35">
      <c r="B2901" s="10" t="e">
        <v>#N/A</v>
      </c>
      <c r="G2901"/>
      <c r="J2901" s="9" t="str">
        <f>AgencyPickList!A2901</f>
        <v>M0352</v>
      </c>
      <c r="K2901" s="9" t="str">
        <f>AgencyPickList!B2901</f>
        <v>Acquiesce</v>
      </c>
      <c r="L2901" s="9" t="str">
        <f>AgencyPickList!C2901</f>
        <v>B22B</v>
      </c>
      <c r="M2901" s="9" t="str">
        <f>AgencyPickList!D2901</f>
        <v>Wigan</v>
      </c>
      <c r="N2901" s="9" t="str">
        <f>AgencyPickList!E2901</f>
        <v>W</v>
      </c>
      <c r="O2901" s="9" t="str">
        <f t="shared" si="45"/>
        <v>M0352 : Acquiesce</v>
      </c>
    </row>
    <row r="2902" spans="2:15" x14ac:dyDescent="0.35">
      <c r="B2902" s="10" t="e">
        <v>#N/A</v>
      </c>
      <c r="G2902"/>
      <c r="J2902" s="9" t="str">
        <f>AgencyPickList!A2902</f>
        <v>M0353</v>
      </c>
      <c r="K2902" s="9" t="str">
        <f>AgencyPickList!B2902</f>
        <v>We Are With You - Wigan YP</v>
      </c>
      <c r="L2902" s="9" t="str">
        <f>AgencyPickList!C2902</f>
        <v>B22B</v>
      </c>
      <c r="M2902" s="9" t="str">
        <f>AgencyPickList!D2902</f>
        <v>Wigan</v>
      </c>
      <c r="N2902" s="9" t="str">
        <f>AgencyPickList!E2902</f>
        <v>W</v>
      </c>
      <c r="O2902" s="9" t="str">
        <f t="shared" si="45"/>
        <v>M0353 : We Are With You - Wigan YP</v>
      </c>
    </row>
    <row r="2903" spans="2:15" x14ac:dyDescent="0.35">
      <c r="B2903" s="10" t="e">
        <v>#N/A</v>
      </c>
      <c r="G2903"/>
      <c r="J2903" s="9" t="str">
        <f>AgencyPickList!A2903</f>
        <v>M0357</v>
      </c>
      <c r="K2903" s="9" t="str">
        <f>AgencyPickList!B2903</f>
        <v>Parkland Place Lancashire</v>
      </c>
      <c r="L2903" s="9" t="str">
        <f>AgencyPickList!C2903</f>
        <v>B22B</v>
      </c>
      <c r="M2903" s="9" t="str">
        <f>AgencyPickList!D2903</f>
        <v>Wigan</v>
      </c>
      <c r="N2903" s="9" t="str">
        <f>AgencyPickList!E2903</f>
        <v>W</v>
      </c>
      <c r="O2903" s="9" t="str">
        <f t="shared" si="45"/>
        <v>M0357 : Parkland Place Lancashire</v>
      </c>
    </row>
    <row r="2904" spans="2:15" x14ac:dyDescent="0.35">
      <c r="B2904" s="10" t="e">
        <v>#N/A</v>
      </c>
      <c r="G2904"/>
      <c r="J2904" s="9" t="str">
        <f>AgencyPickList!A2904</f>
        <v>M0375</v>
      </c>
      <c r="K2904" s="9" t="str">
        <f>AgencyPickList!B2904</f>
        <v>Cumbria Addictions Service (Humankind)</v>
      </c>
      <c r="L2904" s="9" t="str">
        <f>AgencyPickList!C2904</f>
        <v>B22B</v>
      </c>
      <c r="M2904" s="9" t="str">
        <f>AgencyPickList!D2904</f>
        <v>Wigan</v>
      </c>
      <c r="N2904" s="9" t="str">
        <f>AgencyPickList!E2904</f>
        <v>W</v>
      </c>
      <c r="O2904" s="9" t="str">
        <f t="shared" si="45"/>
        <v>M0375 : Cumbria Addictions Service (Humankind)</v>
      </c>
    </row>
    <row r="2905" spans="2:15" x14ac:dyDescent="0.35">
      <c r="B2905" s="10" t="e">
        <v>#N/A</v>
      </c>
      <c r="G2905"/>
      <c r="J2905" s="9" t="str">
        <f>AgencyPickList!A2905</f>
        <v>P1084</v>
      </c>
      <c r="K2905" s="9" t="str">
        <f>AgencyPickList!B2905</f>
        <v>Havant - Inclusion Recovery Hampshire</v>
      </c>
      <c r="L2905" s="9" t="str">
        <f>AgencyPickList!C2905</f>
        <v>B22B</v>
      </c>
      <c r="M2905" s="9" t="str">
        <f>AgencyPickList!D2905</f>
        <v>Wigan</v>
      </c>
      <c r="N2905" s="9" t="str">
        <f>AgencyPickList!E2905</f>
        <v>P</v>
      </c>
      <c r="O2905" s="9" t="str">
        <f t="shared" si="45"/>
        <v>P1084 : Havant - Inclusion Recovery Hampshire</v>
      </c>
    </row>
    <row r="2906" spans="2:15" x14ac:dyDescent="0.35">
      <c r="B2906" s="10" t="e">
        <v>#N/A</v>
      </c>
      <c r="G2906"/>
      <c r="J2906" s="9" t="str">
        <f>AgencyPickList!A2906</f>
        <v>R0092</v>
      </c>
      <c r="K2906" s="9" t="str">
        <f>AgencyPickList!B2906</f>
        <v>BAC O'Connor</v>
      </c>
      <c r="L2906" s="9" t="str">
        <f>AgencyPickList!C2906</f>
        <v>B22B</v>
      </c>
      <c r="M2906" s="9" t="str">
        <f>AgencyPickList!D2906</f>
        <v>Wigan</v>
      </c>
      <c r="N2906" s="9" t="str">
        <f>AgencyPickList!E2906</f>
        <v>R</v>
      </c>
      <c r="O2906" s="9" t="str">
        <f t="shared" si="45"/>
        <v>R0092 : BAC O'Connor</v>
      </c>
    </row>
    <row r="2907" spans="2:15" x14ac:dyDescent="0.35">
      <c r="B2907" s="10" t="e">
        <v>#N/A</v>
      </c>
      <c r="G2907"/>
      <c r="J2907" s="9" t="str">
        <f>AgencyPickList!A2907</f>
        <v>U0430</v>
      </c>
      <c r="K2907" s="9" t="str">
        <f>AgencyPickList!B2907</f>
        <v>Oasis Recovery Communities Bradford</v>
      </c>
      <c r="L2907" s="9" t="str">
        <f>AgencyPickList!C2907</f>
        <v>B22B</v>
      </c>
      <c r="M2907" s="9" t="str">
        <f>AgencyPickList!D2907</f>
        <v>Wigan</v>
      </c>
      <c r="N2907" s="9" t="str">
        <f>AgencyPickList!E2907</f>
        <v>U</v>
      </c>
      <c r="O2907" s="9" t="str">
        <f t="shared" si="45"/>
        <v>U0430 : Oasis Recovery Communities Bradford</v>
      </c>
    </row>
    <row r="2908" spans="2:15" x14ac:dyDescent="0.35">
      <c r="B2908" s="10" t="e">
        <v>#N/A</v>
      </c>
      <c r="G2908"/>
      <c r="J2908" s="9" t="str">
        <f>AgencyPickList!A2908</f>
        <v>W0053</v>
      </c>
      <c r="K2908" s="9" t="str">
        <f>AgencyPickList!B2908</f>
        <v>ACORN</v>
      </c>
      <c r="L2908" s="9" t="str">
        <f>AgencyPickList!C2908</f>
        <v>B22B</v>
      </c>
      <c r="M2908" s="9" t="str">
        <f>AgencyPickList!D2908</f>
        <v>Wigan</v>
      </c>
      <c r="N2908" s="9" t="str">
        <f>AgencyPickList!E2908</f>
        <v>W</v>
      </c>
      <c r="O2908" s="9" t="str">
        <f t="shared" si="45"/>
        <v>W0053 : ACORN</v>
      </c>
    </row>
    <row r="2909" spans="2:15" x14ac:dyDescent="0.35">
      <c r="B2909" s="10" t="e">
        <v>#N/A</v>
      </c>
      <c r="G2909"/>
      <c r="J2909" s="9" t="str">
        <f>AgencyPickList!A2909</f>
        <v>W0444</v>
      </c>
      <c r="K2909" s="9" t="str">
        <f>AgencyPickList!B2909</f>
        <v>Turning Point Smithfield Detox</v>
      </c>
      <c r="L2909" s="9" t="str">
        <f>AgencyPickList!C2909</f>
        <v>B22B</v>
      </c>
      <c r="M2909" s="9" t="str">
        <f>AgencyPickList!D2909</f>
        <v>Wigan</v>
      </c>
      <c r="N2909" s="9" t="str">
        <f>AgencyPickList!E2909</f>
        <v>W</v>
      </c>
      <c r="O2909" s="9" t="str">
        <f t="shared" si="45"/>
        <v>W0444 : Turning Point Smithfield Detox</v>
      </c>
    </row>
    <row r="2910" spans="2:15" x14ac:dyDescent="0.35">
      <c r="B2910" s="10" t="e">
        <v>#N/A</v>
      </c>
      <c r="G2910"/>
      <c r="J2910" s="9" t="str">
        <f>AgencyPickList!A2910</f>
        <v>M0289</v>
      </c>
      <c r="K2910" s="9" t="str">
        <f>AgencyPickList!B2910</f>
        <v>Turning Point Leigh Bank</v>
      </c>
      <c r="L2910" s="9" t="str">
        <f>AgencyPickList!C2910</f>
        <v>K12B</v>
      </c>
      <c r="M2910" s="9" t="str">
        <f>AgencyPickList!D2910</f>
        <v>Wiltshire</v>
      </c>
      <c r="N2910" s="9" t="str">
        <f>AgencyPickList!E2910</f>
        <v>W</v>
      </c>
      <c r="O2910" s="9" t="str">
        <f t="shared" si="45"/>
        <v>M0289 : Turning Point Leigh Bank</v>
      </c>
    </row>
    <row r="2911" spans="2:15" x14ac:dyDescent="0.35">
      <c r="B2911" s="10" t="e">
        <v>#N/A</v>
      </c>
      <c r="G2911"/>
      <c r="J2911" s="9" t="str">
        <f>AgencyPickList!A2911</f>
        <v>P1080</v>
      </c>
      <c r="K2911" s="9" t="str">
        <f>AgencyPickList!B2911</f>
        <v>Andover - Inclusion Recovery Hampshire</v>
      </c>
      <c r="L2911" s="9" t="str">
        <f>AgencyPickList!C2911</f>
        <v>K12B</v>
      </c>
      <c r="M2911" s="9" t="str">
        <f>AgencyPickList!D2911</f>
        <v>Wiltshire</v>
      </c>
      <c r="N2911" s="9" t="str">
        <f>AgencyPickList!E2911</f>
        <v>P</v>
      </c>
      <c r="O2911" s="9" t="str">
        <f t="shared" si="45"/>
        <v>P1080 : Andover - Inclusion Recovery Hampshire</v>
      </c>
    </row>
    <row r="2912" spans="2:15" x14ac:dyDescent="0.35">
      <c r="B2912" s="10" t="e">
        <v>#N/A</v>
      </c>
      <c r="G2912"/>
      <c r="J2912" s="9" t="str">
        <f>AgencyPickList!A2912</f>
        <v>P1082</v>
      </c>
      <c r="K2912" s="9" t="str">
        <f>AgencyPickList!B2912</f>
        <v>Eastleigh - Inclusion Recovery Hampshire</v>
      </c>
      <c r="L2912" s="9" t="str">
        <f>AgencyPickList!C2912</f>
        <v>K12B</v>
      </c>
      <c r="M2912" s="9" t="str">
        <f>AgencyPickList!D2912</f>
        <v>Wiltshire</v>
      </c>
      <c r="N2912" s="9" t="str">
        <f>AgencyPickList!E2912</f>
        <v>P</v>
      </c>
      <c r="O2912" s="9" t="str">
        <f t="shared" si="45"/>
        <v>P1082 : Eastleigh - Inclusion Recovery Hampshire</v>
      </c>
    </row>
    <row r="2913" spans="2:15" x14ac:dyDescent="0.35">
      <c r="B2913" s="10" t="e">
        <v>#N/A</v>
      </c>
      <c r="G2913"/>
      <c r="J2913" s="9" t="str">
        <f>AgencyPickList!A2913</f>
        <v>P1120</v>
      </c>
      <c r="K2913" s="9" t="str">
        <f>AgencyPickList!B2913</f>
        <v>Via - West Berkshire</v>
      </c>
      <c r="L2913" s="9" t="str">
        <f>AgencyPickList!C2913</f>
        <v>K12B</v>
      </c>
      <c r="M2913" s="9" t="str">
        <f>AgencyPickList!D2913</f>
        <v>Wiltshire</v>
      </c>
      <c r="N2913" s="9" t="str">
        <f>AgencyPickList!E2913</f>
        <v>P</v>
      </c>
      <c r="O2913" s="9" t="str">
        <f t="shared" si="45"/>
        <v>P1120 : Via - West Berkshire</v>
      </c>
    </row>
    <row r="2914" spans="2:15" x14ac:dyDescent="0.35">
      <c r="B2914" s="10" t="e">
        <v>#N/A</v>
      </c>
      <c r="G2914"/>
      <c r="J2914" s="9" t="str">
        <f>AgencyPickList!A2914</f>
        <v>R0468</v>
      </c>
      <c r="K2914" s="9" t="str">
        <f>AgencyPickList!B2914</f>
        <v>Recovery Wolverhampton (Adult)</v>
      </c>
      <c r="L2914" s="9" t="str">
        <f>AgencyPickList!C2914</f>
        <v>K12B</v>
      </c>
      <c r="M2914" s="9" t="str">
        <f>AgencyPickList!D2914</f>
        <v>Wiltshire</v>
      </c>
      <c r="N2914" s="9" t="str">
        <f>AgencyPickList!E2914</f>
        <v>R</v>
      </c>
      <c r="O2914" s="9" t="str">
        <f t="shared" si="45"/>
        <v>R0468 : Recovery Wolverhampton (Adult)</v>
      </c>
    </row>
    <row r="2915" spans="2:15" x14ac:dyDescent="0.35">
      <c r="B2915" s="10" t="e">
        <v>#N/A</v>
      </c>
      <c r="G2915"/>
      <c r="J2915" s="9" t="str">
        <f>AgencyPickList!A2915</f>
        <v>R0472</v>
      </c>
      <c r="K2915" s="9" t="str">
        <f>AgencyPickList!B2915</f>
        <v>Livingstone House</v>
      </c>
      <c r="L2915" s="9" t="str">
        <f>AgencyPickList!C2915</f>
        <v>K12B</v>
      </c>
      <c r="M2915" s="9" t="str">
        <f>AgencyPickList!D2915</f>
        <v>Wiltshire</v>
      </c>
      <c r="N2915" s="9" t="str">
        <f>AgencyPickList!E2915</f>
        <v>R</v>
      </c>
      <c r="O2915" s="9" t="str">
        <f t="shared" si="45"/>
        <v>R0472 : Livingstone House</v>
      </c>
    </row>
    <row r="2916" spans="2:15" x14ac:dyDescent="0.35">
      <c r="B2916" s="10" t="e">
        <v>#N/A</v>
      </c>
      <c r="G2916"/>
      <c r="J2916" s="9" t="str">
        <f>AgencyPickList!A2916</f>
        <v>SA206</v>
      </c>
      <c r="K2916" s="9" t="str">
        <f>AgencyPickList!B2916</f>
        <v>Developing Health &amp; Independence (BANES)</v>
      </c>
      <c r="L2916" s="9" t="str">
        <f>AgencyPickList!C2916</f>
        <v>K12B</v>
      </c>
      <c r="M2916" s="9" t="str">
        <f>AgencyPickList!D2916</f>
        <v>Wiltshire</v>
      </c>
      <c r="N2916" s="9" t="str">
        <f>AgencyPickList!E2916</f>
        <v>S</v>
      </c>
      <c r="O2916" s="9" t="str">
        <f t="shared" si="45"/>
        <v>SA206 : Developing Health &amp; Independence (BANES)</v>
      </c>
    </row>
    <row r="2917" spans="2:15" x14ac:dyDescent="0.35">
      <c r="B2917" s="10" t="e">
        <v>#N/A</v>
      </c>
      <c r="G2917"/>
      <c r="J2917" s="9" t="str">
        <f>AgencyPickList!A2917</f>
        <v>SC214</v>
      </c>
      <c r="K2917" s="9" t="str">
        <f>AgencyPickList!B2917</f>
        <v>Bristol Drugs Project</v>
      </c>
      <c r="L2917" s="9" t="str">
        <f>AgencyPickList!C2917</f>
        <v>K12B</v>
      </c>
      <c r="M2917" s="9" t="str">
        <f>AgencyPickList!D2917</f>
        <v>Wiltshire</v>
      </c>
      <c r="N2917" s="9" t="str">
        <f>AgencyPickList!E2917</f>
        <v>S</v>
      </c>
      <c r="O2917" s="9" t="str">
        <f t="shared" si="45"/>
        <v>SC214 : Bristol Drugs Project</v>
      </c>
    </row>
    <row r="2918" spans="2:15" x14ac:dyDescent="0.35">
      <c r="B2918" s="10" t="e">
        <v>#N/A</v>
      </c>
      <c r="G2918"/>
      <c r="J2918" s="9" t="str">
        <f>AgencyPickList!A2918</f>
        <v>SF219</v>
      </c>
      <c r="K2918" s="9" t="str">
        <f>AgencyPickList!B2918</f>
        <v>REACH ADULTS</v>
      </c>
      <c r="L2918" s="9" t="str">
        <f>AgencyPickList!C2918</f>
        <v>K12B</v>
      </c>
      <c r="M2918" s="9" t="str">
        <f>AgencyPickList!D2918</f>
        <v>Wiltshire</v>
      </c>
      <c r="N2918" s="9" t="str">
        <f>AgencyPickList!E2918</f>
        <v>S</v>
      </c>
      <c r="O2918" s="9" t="str">
        <f t="shared" si="45"/>
        <v>SF219 : REACH ADULTS</v>
      </c>
    </row>
    <row r="2919" spans="2:15" x14ac:dyDescent="0.35">
      <c r="B2919" s="10" t="e">
        <v>#N/A</v>
      </c>
      <c r="G2919"/>
      <c r="J2919" s="9" t="str">
        <f>AgencyPickList!A2919</f>
        <v>SG309</v>
      </c>
      <c r="K2919" s="9" t="str">
        <f>AgencyPickList!B2919</f>
        <v>THE NELSON TRUST</v>
      </c>
      <c r="L2919" s="9" t="str">
        <f>AgencyPickList!C2919</f>
        <v>K12B</v>
      </c>
      <c r="M2919" s="9" t="str">
        <f>AgencyPickList!D2919</f>
        <v>Wiltshire</v>
      </c>
      <c r="N2919" s="9" t="str">
        <f>AgencyPickList!E2919</f>
        <v>S</v>
      </c>
      <c r="O2919" s="9" t="str">
        <f t="shared" si="45"/>
        <v>SG309 : THE NELSON TRUST</v>
      </c>
    </row>
    <row r="2920" spans="2:15" x14ac:dyDescent="0.35">
      <c r="B2920" s="10" t="e">
        <v>#N/A</v>
      </c>
      <c r="G2920"/>
      <c r="J2920" s="9" t="str">
        <f>AgencyPickList!A2920</f>
        <v>SJ302</v>
      </c>
      <c r="K2920" s="9" t="str">
        <f>AgencyPickList!B2920</f>
        <v>BROADWAY LODGE</v>
      </c>
      <c r="L2920" s="9" t="str">
        <f>AgencyPickList!C2920</f>
        <v>K12B</v>
      </c>
      <c r="M2920" s="9" t="str">
        <f>AgencyPickList!D2920</f>
        <v>Wiltshire</v>
      </c>
      <c r="N2920" s="9" t="str">
        <f>AgencyPickList!E2920</f>
        <v>S</v>
      </c>
      <c r="O2920" s="9" t="str">
        <f t="shared" si="45"/>
        <v>SJ302 : BROADWAY LODGE</v>
      </c>
    </row>
    <row r="2921" spans="2:15" x14ac:dyDescent="0.35">
      <c r="B2921" s="10" t="e">
        <v>#N/A</v>
      </c>
      <c r="G2921"/>
      <c r="J2921" s="9" t="str">
        <f>AgencyPickList!A2921</f>
        <v>SL204</v>
      </c>
      <c r="K2921" s="9" t="str">
        <f>AgencyPickList!B2921</f>
        <v>South Gloucestershire Integrated Service</v>
      </c>
      <c r="L2921" s="9" t="str">
        <f>AgencyPickList!C2921</f>
        <v>K12B</v>
      </c>
      <c r="M2921" s="9" t="str">
        <f>AgencyPickList!D2921</f>
        <v>Wiltshire</v>
      </c>
      <c r="N2921" s="9" t="str">
        <f>AgencyPickList!E2921</f>
        <v>S</v>
      </c>
      <c r="O2921" s="9" t="str">
        <f t="shared" si="45"/>
        <v>SL204 : South Gloucestershire Integrated Service</v>
      </c>
    </row>
    <row r="2922" spans="2:15" x14ac:dyDescent="0.35">
      <c r="B2922" s="10" t="e">
        <v>#N/A</v>
      </c>
      <c r="G2922"/>
      <c r="J2922" s="9" t="str">
        <f>AgencyPickList!A2922</f>
        <v>SM209</v>
      </c>
      <c r="K2922" s="9" t="str">
        <f>AgencyPickList!B2922</f>
        <v>Turning Point Swindon</v>
      </c>
      <c r="L2922" s="9" t="str">
        <f>AgencyPickList!C2922</f>
        <v>K12B</v>
      </c>
      <c r="M2922" s="9" t="str">
        <f>AgencyPickList!D2922</f>
        <v>Wiltshire</v>
      </c>
      <c r="N2922" s="9" t="str">
        <f>AgencyPickList!E2922</f>
        <v>S</v>
      </c>
      <c r="O2922" s="9" t="str">
        <f t="shared" si="45"/>
        <v>SM209 : Turning Point Swindon</v>
      </c>
    </row>
    <row r="2923" spans="2:15" x14ac:dyDescent="0.35">
      <c r="B2923" s="10" t="e">
        <v>#N/A</v>
      </c>
      <c r="G2923"/>
      <c r="J2923" s="9" t="str">
        <f>AgencyPickList!A2923</f>
        <v>SM210</v>
      </c>
      <c r="K2923" s="9" t="str">
        <f>AgencyPickList!B2923</f>
        <v>Change, Grow, Live (Swindon)</v>
      </c>
      <c r="L2923" s="9" t="str">
        <f>AgencyPickList!C2923</f>
        <v>K12B</v>
      </c>
      <c r="M2923" s="9" t="str">
        <f>AgencyPickList!D2923</f>
        <v>Wiltshire</v>
      </c>
      <c r="N2923" s="9" t="str">
        <f>AgencyPickList!E2923</f>
        <v>S</v>
      </c>
      <c r="O2923" s="9" t="str">
        <f t="shared" si="45"/>
        <v>SM210 : Change, Grow, Live (Swindon)</v>
      </c>
    </row>
    <row r="2924" spans="2:15" x14ac:dyDescent="0.35">
      <c r="B2924" s="10" t="e">
        <v>#N/A</v>
      </c>
      <c r="G2924"/>
      <c r="J2924" s="9" t="str">
        <f>AgencyPickList!A2924</f>
        <v>SO203</v>
      </c>
      <c r="K2924" s="9" t="str">
        <f>AgencyPickList!B2924</f>
        <v>Forward Trust - Clouds House</v>
      </c>
      <c r="L2924" s="9" t="str">
        <f>AgencyPickList!C2924</f>
        <v>K12B</v>
      </c>
      <c r="M2924" s="9" t="str">
        <f>AgencyPickList!D2924</f>
        <v>Wiltshire</v>
      </c>
      <c r="N2924" s="9" t="str">
        <f>AgencyPickList!E2924</f>
        <v>S</v>
      </c>
      <c r="O2924" s="9" t="str">
        <f t="shared" si="45"/>
        <v>SO203 : Forward Trust - Clouds House</v>
      </c>
    </row>
    <row r="2925" spans="2:15" x14ac:dyDescent="0.35">
      <c r="B2925" s="10" t="e">
        <v>#N/A</v>
      </c>
      <c r="G2925"/>
      <c r="J2925" s="9" t="str">
        <f>AgencyPickList!A2925</f>
        <v>SO204</v>
      </c>
      <c r="K2925" s="9" t="str">
        <f>AgencyPickList!B2925</f>
        <v>Wiltshire Substance Misuse Service Chippenham</v>
      </c>
      <c r="L2925" s="9" t="str">
        <f>AgencyPickList!C2925</f>
        <v>K12B</v>
      </c>
      <c r="M2925" s="9" t="str">
        <f>AgencyPickList!D2925</f>
        <v>Wiltshire</v>
      </c>
      <c r="N2925" s="9" t="str">
        <f>AgencyPickList!E2925</f>
        <v>S</v>
      </c>
      <c r="O2925" s="9" t="str">
        <f t="shared" si="45"/>
        <v>SO204 : Wiltshire Substance Misuse Service Chippenham</v>
      </c>
    </row>
    <row r="2926" spans="2:15" x14ac:dyDescent="0.35">
      <c r="B2926" s="10" t="e">
        <v>#N/A</v>
      </c>
      <c r="G2926"/>
      <c r="J2926" s="9" t="str">
        <f>AgencyPickList!A2926</f>
        <v>SO205</v>
      </c>
      <c r="K2926" s="9" t="str">
        <f>AgencyPickList!B2926</f>
        <v>Wiltshire Substance Misuse Services Salisbury</v>
      </c>
      <c r="L2926" s="9" t="str">
        <f>AgencyPickList!C2926</f>
        <v>K12B</v>
      </c>
      <c r="M2926" s="9" t="str">
        <f>AgencyPickList!D2926</f>
        <v>Wiltshire</v>
      </c>
      <c r="N2926" s="9" t="str">
        <f>AgencyPickList!E2926</f>
        <v>S</v>
      </c>
      <c r="O2926" s="9" t="str">
        <f t="shared" si="45"/>
        <v>SO205 : Wiltshire Substance Misuse Services Salisbury</v>
      </c>
    </row>
    <row r="2927" spans="2:15" x14ac:dyDescent="0.35">
      <c r="B2927" s="10" t="e">
        <v>#N/A</v>
      </c>
      <c r="G2927"/>
      <c r="J2927" s="9" t="str">
        <f>AgencyPickList!A2927</f>
        <v>SO206</v>
      </c>
      <c r="K2927" s="9" t="str">
        <f>AgencyPickList!B2927</f>
        <v>Wiltshire Substance Misuse Services Trowbridge</v>
      </c>
      <c r="L2927" s="9" t="str">
        <f>AgencyPickList!C2927</f>
        <v>K12B</v>
      </c>
      <c r="M2927" s="9" t="str">
        <f>AgencyPickList!D2927</f>
        <v>Wiltshire</v>
      </c>
      <c r="N2927" s="9" t="str">
        <f>AgencyPickList!E2927</f>
        <v>S</v>
      </c>
      <c r="O2927" s="9" t="str">
        <f t="shared" si="45"/>
        <v>SO206 : Wiltshire Substance Misuse Services Trowbridge</v>
      </c>
    </row>
    <row r="2928" spans="2:15" x14ac:dyDescent="0.35">
      <c r="B2928" s="10" t="e">
        <v>#N/A</v>
      </c>
      <c r="G2928"/>
      <c r="J2928" s="9" t="str">
        <f>AgencyPickList!A2928</f>
        <v>W0444</v>
      </c>
      <c r="K2928" s="9" t="str">
        <f>AgencyPickList!B2928</f>
        <v>Turning Point Smithfield Detox</v>
      </c>
      <c r="L2928" s="9" t="str">
        <f>AgencyPickList!C2928</f>
        <v>K12B</v>
      </c>
      <c r="M2928" s="9" t="str">
        <f>AgencyPickList!D2928</f>
        <v>Wiltshire</v>
      </c>
      <c r="N2928" s="9" t="str">
        <f>AgencyPickList!E2928</f>
        <v>W</v>
      </c>
      <c r="O2928" s="9" t="str">
        <f t="shared" si="45"/>
        <v>W0444 : Turning Point Smithfield Detox</v>
      </c>
    </row>
    <row r="2929" spans="2:15" x14ac:dyDescent="0.35">
      <c r="B2929" s="10" t="e">
        <v>#N/A</v>
      </c>
      <c r="G2929"/>
      <c r="J2929" s="9" t="str">
        <f>AgencyPickList!A2929</f>
        <v>L1292</v>
      </c>
      <c r="K2929" s="9" t="str">
        <f>AgencyPickList!B2929</f>
        <v>Addictions Recovery Community Hounslow (ARC Hounslow)</v>
      </c>
      <c r="L2929" s="9" t="str">
        <f>AgencyPickList!C2929</f>
        <v>J05B</v>
      </c>
      <c r="M2929" s="9" t="str">
        <f>AgencyPickList!D2929</f>
        <v>Windsor and Maidenhead</v>
      </c>
      <c r="N2929" s="9" t="str">
        <f>AgencyPickList!E2929</f>
        <v>L</v>
      </c>
      <c r="O2929" s="9" t="str">
        <f t="shared" si="45"/>
        <v>L1292 : Addictions Recovery Community Hounslow (ARC Hounslow)</v>
      </c>
    </row>
    <row r="2930" spans="2:15" x14ac:dyDescent="0.35">
      <c r="B2930" s="10" t="e">
        <v>#N/A</v>
      </c>
      <c r="G2930"/>
      <c r="J2930" s="9" t="str">
        <f>AgencyPickList!A2930</f>
        <v>M0341</v>
      </c>
      <c r="K2930" s="9" t="str">
        <f>AgencyPickList!B2930</f>
        <v>The Pavilion</v>
      </c>
      <c r="L2930" s="9" t="str">
        <f>AgencyPickList!C2930</f>
        <v>J05B</v>
      </c>
      <c r="M2930" s="9" t="str">
        <f>AgencyPickList!D2930</f>
        <v>Windsor and Maidenhead</v>
      </c>
      <c r="N2930" s="9" t="str">
        <f>AgencyPickList!E2930</f>
        <v>W</v>
      </c>
      <c r="O2930" s="9" t="str">
        <f t="shared" si="45"/>
        <v>M0341 : The Pavilion</v>
      </c>
    </row>
    <row r="2931" spans="2:15" x14ac:dyDescent="0.35">
      <c r="B2931" s="10" t="e">
        <v>#N/A</v>
      </c>
      <c r="G2931"/>
      <c r="J2931" s="9" t="str">
        <f>AgencyPickList!A2931</f>
        <v>P0034</v>
      </c>
      <c r="K2931" s="9" t="str">
        <f>AgencyPickList!B2931</f>
        <v>Yeldall Manor</v>
      </c>
      <c r="L2931" s="9" t="str">
        <f>AgencyPickList!C2931</f>
        <v>J05B</v>
      </c>
      <c r="M2931" s="9" t="str">
        <f>AgencyPickList!D2931</f>
        <v>Windsor and Maidenhead</v>
      </c>
      <c r="N2931" s="9" t="str">
        <f>AgencyPickList!E2931</f>
        <v>P</v>
      </c>
      <c r="O2931" s="9" t="str">
        <f t="shared" si="45"/>
        <v>P0034 : Yeldall Manor</v>
      </c>
    </row>
    <row r="2932" spans="2:15" x14ac:dyDescent="0.35">
      <c r="B2932" s="10" t="e">
        <v>#N/A</v>
      </c>
      <c r="G2932"/>
      <c r="J2932" s="9" t="str">
        <f>AgencyPickList!A2932</f>
        <v>P1089</v>
      </c>
      <c r="K2932" s="9" t="str">
        <f>AgencyPickList!B2932</f>
        <v>I-Access North West Surrey</v>
      </c>
      <c r="L2932" s="9" t="str">
        <f>AgencyPickList!C2932</f>
        <v>J05B</v>
      </c>
      <c r="M2932" s="9" t="str">
        <f>AgencyPickList!D2932</f>
        <v>Windsor and Maidenhead</v>
      </c>
      <c r="N2932" s="9" t="str">
        <f>AgencyPickList!E2932</f>
        <v>P</v>
      </c>
      <c r="O2932" s="9" t="str">
        <f t="shared" si="45"/>
        <v>P1089 : I-Access North West Surrey</v>
      </c>
    </row>
    <row r="2933" spans="2:15" x14ac:dyDescent="0.35">
      <c r="B2933" s="10" t="e">
        <v>#N/A</v>
      </c>
      <c r="G2933"/>
      <c r="J2933" s="9" t="str">
        <f>AgencyPickList!A2933</f>
        <v>P1098</v>
      </c>
      <c r="K2933" s="9" t="str">
        <f>AgencyPickList!B2933</f>
        <v>Cranstoun RBWM</v>
      </c>
      <c r="L2933" s="9" t="str">
        <f>AgencyPickList!C2933</f>
        <v>J05B</v>
      </c>
      <c r="M2933" s="9" t="str">
        <f>AgencyPickList!D2933</f>
        <v>Windsor and Maidenhead</v>
      </c>
      <c r="N2933" s="9" t="str">
        <f>AgencyPickList!E2933</f>
        <v>P</v>
      </c>
      <c r="O2933" s="9" t="str">
        <f t="shared" si="45"/>
        <v>P1098 : Cranstoun RBWM</v>
      </c>
    </row>
    <row r="2934" spans="2:15" x14ac:dyDescent="0.35">
      <c r="B2934" s="10" t="e">
        <v>#N/A</v>
      </c>
      <c r="G2934"/>
      <c r="J2934" s="9" t="str">
        <f>AgencyPickList!A2934</f>
        <v>P1100</v>
      </c>
      <c r="K2934" s="9" t="str">
        <f>AgencyPickList!B2934</f>
        <v>Slough Treatment, Advice and Recovery Team (START)</v>
      </c>
      <c r="L2934" s="9" t="str">
        <f>AgencyPickList!C2934</f>
        <v>J05B</v>
      </c>
      <c r="M2934" s="9" t="str">
        <f>AgencyPickList!D2934</f>
        <v>Windsor and Maidenhead</v>
      </c>
      <c r="N2934" s="9" t="str">
        <f>AgencyPickList!E2934</f>
        <v>P</v>
      </c>
      <c r="O2934" s="9" t="str">
        <f t="shared" si="45"/>
        <v>P1100 : Slough Treatment, Advice and Recovery Team (START)</v>
      </c>
    </row>
    <row r="2935" spans="2:15" x14ac:dyDescent="0.35">
      <c r="B2935" s="10" t="e">
        <v>#N/A</v>
      </c>
      <c r="G2935"/>
      <c r="J2935" s="9" t="str">
        <f>AgencyPickList!A2935</f>
        <v>P1102</v>
      </c>
      <c r="K2935" s="9" t="str">
        <f>AgencyPickList!B2935</f>
        <v>One Recovery Bucks</v>
      </c>
      <c r="L2935" s="9" t="str">
        <f>AgencyPickList!C2935</f>
        <v>J05B</v>
      </c>
      <c r="M2935" s="9" t="str">
        <f>AgencyPickList!D2935</f>
        <v>Windsor and Maidenhead</v>
      </c>
      <c r="N2935" s="9" t="str">
        <f>AgencyPickList!E2935</f>
        <v>P</v>
      </c>
      <c r="O2935" s="9" t="str">
        <f t="shared" si="45"/>
        <v>P1102 : One Recovery Bucks</v>
      </c>
    </row>
    <row r="2936" spans="2:15" x14ac:dyDescent="0.35">
      <c r="B2936" s="10" t="e">
        <v>#N/A</v>
      </c>
      <c r="G2936"/>
      <c r="J2936" s="9" t="str">
        <f>AgencyPickList!A2936</f>
        <v>P1116</v>
      </c>
      <c r="K2936" s="9" t="str">
        <f>AgencyPickList!B2936</f>
        <v>Cranstoun Wokingham Adults</v>
      </c>
      <c r="L2936" s="9" t="str">
        <f>AgencyPickList!C2936</f>
        <v>J05B</v>
      </c>
      <c r="M2936" s="9" t="str">
        <f>AgencyPickList!D2936</f>
        <v>Windsor and Maidenhead</v>
      </c>
      <c r="N2936" s="9" t="str">
        <f>AgencyPickList!E2936</f>
        <v>P</v>
      </c>
      <c r="O2936" s="9" t="str">
        <f t="shared" si="45"/>
        <v>P1116 : Cranstoun Wokingham Adults</v>
      </c>
    </row>
    <row r="2937" spans="2:15" x14ac:dyDescent="0.35">
      <c r="B2937" s="10" t="e">
        <v>#N/A</v>
      </c>
      <c r="G2937"/>
      <c r="J2937" s="9" t="str">
        <f>AgencyPickList!A2937</f>
        <v>P1118</v>
      </c>
      <c r="K2937" s="9" t="str">
        <f>AgencyPickList!B2937</f>
        <v>Inclusion IPD</v>
      </c>
      <c r="L2937" s="9" t="str">
        <f>AgencyPickList!C2937</f>
        <v>J05B</v>
      </c>
      <c r="M2937" s="9" t="str">
        <f>AgencyPickList!D2937</f>
        <v>Windsor and Maidenhead</v>
      </c>
      <c r="N2937" s="9" t="str">
        <f>AgencyPickList!E2937</f>
        <v>P</v>
      </c>
      <c r="O2937" s="9" t="str">
        <f t="shared" si="45"/>
        <v>P1118 : Inclusion IPD</v>
      </c>
    </row>
    <row r="2938" spans="2:15" x14ac:dyDescent="0.35">
      <c r="B2938" s="10" t="e">
        <v>#N/A</v>
      </c>
      <c r="G2938"/>
      <c r="J2938" s="9" t="str">
        <f>AgencyPickList!A2938</f>
        <v>R0092</v>
      </c>
      <c r="K2938" s="9" t="str">
        <f>AgencyPickList!B2938</f>
        <v>BAC O'Connor</v>
      </c>
      <c r="L2938" s="9" t="str">
        <f>AgencyPickList!C2938</f>
        <v>J05B</v>
      </c>
      <c r="M2938" s="9" t="str">
        <f>AgencyPickList!D2938</f>
        <v>Windsor and Maidenhead</v>
      </c>
      <c r="N2938" s="9" t="str">
        <f>AgencyPickList!E2938</f>
        <v>R</v>
      </c>
      <c r="O2938" s="9" t="str">
        <f t="shared" si="45"/>
        <v>R0092 : BAC O'Connor</v>
      </c>
    </row>
    <row r="2939" spans="2:15" x14ac:dyDescent="0.35">
      <c r="B2939" s="10" t="e">
        <v>#N/A</v>
      </c>
      <c r="G2939"/>
      <c r="J2939" s="9" t="str">
        <f>AgencyPickList!A2939</f>
        <v>M0022</v>
      </c>
      <c r="K2939" s="9" t="str">
        <f>AgencyPickList!B2939</f>
        <v>Kaleidoscope Birchwood</v>
      </c>
      <c r="L2939" s="9" t="str">
        <f>AgencyPickList!C2939</f>
        <v>B06B</v>
      </c>
      <c r="M2939" s="9" t="str">
        <f>AgencyPickList!D2939</f>
        <v>Wirral</v>
      </c>
      <c r="N2939" s="9" t="str">
        <f>AgencyPickList!E2939</f>
        <v>W</v>
      </c>
      <c r="O2939" s="9" t="str">
        <f t="shared" si="45"/>
        <v>M0022 : Kaleidoscope Birchwood</v>
      </c>
    </row>
    <row r="2940" spans="2:15" x14ac:dyDescent="0.35">
      <c r="B2940" s="10" t="e">
        <v>#N/A</v>
      </c>
      <c r="G2940"/>
      <c r="J2940" s="9" t="str">
        <f>AgencyPickList!A2940</f>
        <v>M0037</v>
      </c>
      <c r="K2940" s="9" t="str">
        <f>AgencyPickList!B2940</f>
        <v>Phoenix Futures Wirral Adult Services</v>
      </c>
      <c r="L2940" s="9" t="str">
        <f>AgencyPickList!C2940</f>
        <v>B06B</v>
      </c>
      <c r="M2940" s="9" t="str">
        <f>AgencyPickList!D2940</f>
        <v>Wirral</v>
      </c>
      <c r="N2940" s="9" t="str">
        <f>AgencyPickList!E2940</f>
        <v>W</v>
      </c>
      <c r="O2940" s="9" t="str">
        <f t="shared" si="45"/>
        <v>M0037 : Phoenix Futures Wirral Adult Services</v>
      </c>
    </row>
    <row r="2941" spans="2:15" x14ac:dyDescent="0.35">
      <c r="B2941" s="10" t="e">
        <v>#N/A</v>
      </c>
      <c r="G2941"/>
      <c r="J2941" s="9" t="str">
        <f>AgencyPickList!A2941</f>
        <v>M0189</v>
      </c>
      <c r="K2941" s="9" t="str">
        <f>AgencyPickList!B2941</f>
        <v>OASIS Recovery Communities Runcorn</v>
      </c>
      <c r="L2941" s="9" t="str">
        <f>AgencyPickList!C2941</f>
        <v>B06B</v>
      </c>
      <c r="M2941" s="9" t="str">
        <f>AgencyPickList!D2941</f>
        <v>Wirral</v>
      </c>
      <c r="N2941" s="9" t="str">
        <f>AgencyPickList!E2941</f>
        <v>W</v>
      </c>
      <c r="O2941" s="9" t="str">
        <f t="shared" si="45"/>
        <v>M0189 : OASIS Recovery Communities Runcorn</v>
      </c>
    </row>
    <row r="2942" spans="2:15" x14ac:dyDescent="0.35">
      <c r="B2942" s="10" t="e">
        <v>#N/A</v>
      </c>
      <c r="G2942"/>
      <c r="J2942" s="9" t="str">
        <f>AgencyPickList!A2942</f>
        <v>M0309</v>
      </c>
      <c r="K2942" s="9" t="str">
        <f>AgencyPickList!B2942</f>
        <v>Cyngor Alcohol Information Service (CAIS)</v>
      </c>
      <c r="L2942" s="9" t="str">
        <f>AgencyPickList!C2942</f>
        <v>B06B</v>
      </c>
      <c r="M2942" s="9" t="str">
        <f>AgencyPickList!D2942</f>
        <v>Wirral</v>
      </c>
      <c r="N2942" s="9" t="str">
        <f>AgencyPickList!E2942</f>
        <v>W</v>
      </c>
      <c r="O2942" s="9" t="str">
        <f t="shared" si="45"/>
        <v>M0309 : Cyngor Alcohol Information Service (CAIS)</v>
      </c>
    </row>
    <row r="2943" spans="2:15" x14ac:dyDescent="0.35">
      <c r="B2943" s="10" t="e">
        <v>#N/A</v>
      </c>
      <c r="G2943"/>
      <c r="J2943" s="9" t="str">
        <f>AgencyPickList!A2943</f>
        <v>M0331</v>
      </c>
      <c r="K2943" s="9" t="str">
        <f>AgencyPickList!B2943</f>
        <v>CGL Wirral IRS</v>
      </c>
      <c r="L2943" s="9" t="str">
        <f>AgencyPickList!C2943</f>
        <v>B06B</v>
      </c>
      <c r="M2943" s="9" t="str">
        <f>AgencyPickList!D2943</f>
        <v>Wirral</v>
      </c>
      <c r="N2943" s="9" t="str">
        <f>AgencyPickList!E2943</f>
        <v>W</v>
      </c>
      <c r="O2943" s="9" t="str">
        <f t="shared" si="45"/>
        <v>M0331 : CGL Wirral IRS</v>
      </c>
    </row>
    <row r="2944" spans="2:15" x14ac:dyDescent="0.35">
      <c r="B2944" s="10" t="e">
        <v>#N/A</v>
      </c>
      <c r="G2944"/>
      <c r="J2944" s="9" t="str">
        <f>AgencyPickList!A2944</f>
        <v>M0342</v>
      </c>
      <c r="K2944" s="9" t="str">
        <f>AgencyPickList!B2944</f>
        <v>We Are With You - Liverpool Integrated Treatment Service</v>
      </c>
      <c r="L2944" s="9" t="str">
        <f>AgencyPickList!C2944</f>
        <v>B06B</v>
      </c>
      <c r="M2944" s="9" t="str">
        <f>AgencyPickList!D2944</f>
        <v>Wirral</v>
      </c>
      <c r="N2944" s="9" t="str">
        <f>AgencyPickList!E2944</f>
        <v>W</v>
      </c>
      <c r="O2944" s="9" t="str">
        <f t="shared" si="45"/>
        <v>M0342 : We Are With You - Liverpool Integrated Treatment Service</v>
      </c>
    </row>
    <row r="2945" spans="2:15" x14ac:dyDescent="0.35">
      <c r="B2945" s="10" t="e">
        <v>#N/A</v>
      </c>
      <c r="G2945"/>
      <c r="J2945" s="9" t="str">
        <f>AgencyPickList!A2945</f>
        <v>M0346</v>
      </c>
      <c r="K2945" s="9" t="str">
        <f>AgencyPickList!B2945</f>
        <v>CGL St Helens Integrated Recovery Service</v>
      </c>
      <c r="L2945" s="9" t="str">
        <f>AgencyPickList!C2945</f>
        <v>B06B</v>
      </c>
      <c r="M2945" s="9" t="str">
        <f>AgencyPickList!D2945</f>
        <v>Wirral</v>
      </c>
      <c r="N2945" s="9" t="str">
        <f>AgencyPickList!E2945</f>
        <v>W</v>
      </c>
      <c r="O2945" s="9" t="str">
        <f t="shared" si="45"/>
        <v>M0346 : CGL St Helens Integrated Recovery Service</v>
      </c>
    </row>
    <row r="2946" spans="2:15" x14ac:dyDescent="0.35">
      <c r="B2946" s="10" t="e">
        <v>#N/A</v>
      </c>
      <c r="G2946"/>
      <c r="J2946" s="9" t="str">
        <f>AgencyPickList!A2946</f>
        <v>M0357</v>
      </c>
      <c r="K2946" s="9" t="str">
        <f>AgencyPickList!B2946</f>
        <v>Parkland Place Lancashire</v>
      </c>
      <c r="L2946" s="9" t="str">
        <f>AgencyPickList!C2946</f>
        <v>B06B</v>
      </c>
      <c r="M2946" s="9" t="str">
        <f>AgencyPickList!D2946</f>
        <v>Wirral</v>
      </c>
      <c r="N2946" s="9" t="str">
        <f>AgencyPickList!E2946</f>
        <v>W</v>
      </c>
      <c r="O2946" s="9" t="str">
        <f t="shared" si="45"/>
        <v>M0357 : Parkland Place Lancashire</v>
      </c>
    </row>
    <row r="2947" spans="2:15" x14ac:dyDescent="0.35">
      <c r="B2947" s="10" t="e">
        <v>#N/A</v>
      </c>
      <c r="G2947"/>
      <c r="J2947" s="9" t="str">
        <f>AgencyPickList!A2947</f>
        <v>M0367</v>
      </c>
      <c r="K2947" s="9" t="str">
        <f>AgencyPickList!B2947</f>
        <v>YMCA Liverpool and Sefton</v>
      </c>
      <c r="L2947" s="9" t="str">
        <f>AgencyPickList!C2947</f>
        <v>B06B</v>
      </c>
      <c r="M2947" s="9" t="str">
        <f>AgencyPickList!D2947</f>
        <v>Wirral</v>
      </c>
      <c r="N2947" s="9" t="str">
        <f>AgencyPickList!E2947</f>
        <v>W</v>
      </c>
      <c r="O2947" s="9" t="str">
        <f t="shared" ref="O2947:O3000" si="46">IF(AND(J2947&lt;&gt;"",J2947&lt;&gt;0),J2947&amp;" : "&amp;K2947,"")</f>
        <v>M0367 : YMCA Liverpool and Sefton</v>
      </c>
    </row>
    <row r="2948" spans="2:15" x14ac:dyDescent="0.35">
      <c r="B2948" s="10" t="e">
        <v>#N/A</v>
      </c>
      <c r="G2948"/>
      <c r="J2948" s="9" t="str">
        <f>AgencyPickList!A2948</f>
        <v>M0375</v>
      </c>
      <c r="K2948" s="9" t="str">
        <f>AgencyPickList!B2948</f>
        <v>Cumbria Addictions Service (Humankind)</v>
      </c>
      <c r="L2948" s="9" t="str">
        <f>AgencyPickList!C2948</f>
        <v>B06B</v>
      </c>
      <c r="M2948" s="9" t="str">
        <f>AgencyPickList!D2948</f>
        <v>Wirral</v>
      </c>
      <c r="N2948" s="9" t="str">
        <f>AgencyPickList!E2948</f>
        <v>W</v>
      </c>
      <c r="O2948" s="9" t="str">
        <f t="shared" si="46"/>
        <v>M0375 : Cumbria Addictions Service (Humankind)</v>
      </c>
    </row>
    <row r="2949" spans="2:15" x14ac:dyDescent="0.35">
      <c r="B2949" s="10" t="e">
        <v>#N/A</v>
      </c>
      <c r="G2949"/>
      <c r="J2949" s="9" t="str">
        <f>AgencyPickList!A2949</f>
        <v>M0555</v>
      </c>
      <c r="K2949" s="9" t="str">
        <f>AgencyPickList!B2949</f>
        <v>Response</v>
      </c>
      <c r="L2949" s="9" t="str">
        <f>AgencyPickList!C2949</f>
        <v>B06B</v>
      </c>
      <c r="M2949" s="9" t="str">
        <f>AgencyPickList!D2949</f>
        <v>Wirral</v>
      </c>
      <c r="N2949" s="9" t="str">
        <f>AgencyPickList!E2949</f>
        <v>W</v>
      </c>
      <c r="O2949" s="9" t="str">
        <f t="shared" si="46"/>
        <v>M0555 : Response</v>
      </c>
    </row>
    <row r="2950" spans="2:15" x14ac:dyDescent="0.35">
      <c r="B2950" s="10" t="e">
        <v>#N/A</v>
      </c>
      <c r="G2950"/>
      <c r="J2950" s="9" t="str">
        <f>AgencyPickList!A2950</f>
        <v>N1016</v>
      </c>
      <c r="K2950" s="9" t="str">
        <f>AgencyPickList!B2950</f>
        <v>Newcastle Treatment and Recovery - Adult</v>
      </c>
      <c r="L2950" s="9" t="str">
        <f>AgencyPickList!C2950</f>
        <v>B06B</v>
      </c>
      <c r="M2950" s="9" t="str">
        <f>AgencyPickList!D2950</f>
        <v>Wirral</v>
      </c>
      <c r="N2950" s="9" t="str">
        <f>AgencyPickList!E2950</f>
        <v>N</v>
      </c>
      <c r="O2950" s="9" t="str">
        <f t="shared" si="46"/>
        <v>N1016 : Newcastle Treatment and Recovery - Adult</v>
      </c>
    </row>
    <row r="2951" spans="2:15" x14ac:dyDescent="0.35">
      <c r="B2951" s="10" t="e">
        <v>#N/A</v>
      </c>
      <c r="G2951"/>
      <c r="J2951" s="9" t="str">
        <f>AgencyPickList!A2951</f>
        <v>P1076</v>
      </c>
      <c r="K2951" s="9" t="str">
        <f>AgencyPickList!B2951</f>
        <v>Oxfordshire Roads to Recovery</v>
      </c>
      <c r="L2951" s="9" t="str">
        <f>AgencyPickList!C2951</f>
        <v>B06B</v>
      </c>
      <c r="M2951" s="9" t="str">
        <f>AgencyPickList!D2951</f>
        <v>Wirral</v>
      </c>
      <c r="N2951" s="9" t="str">
        <f>AgencyPickList!E2951</f>
        <v>P</v>
      </c>
      <c r="O2951" s="9" t="str">
        <f t="shared" si="46"/>
        <v>P1076 : Oxfordshire Roads to Recovery</v>
      </c>
    </row>
    <row r="2952" spans="2:15" x14ac:dyDescent="0.35">
      <c r="B2952" s="10" t="e">
        <v>#N/A</v>
      </c>
      <c r="G2952"/>
      <c r="J2952" s="9" t="str">
        <f>AgencyPickList!A2952</f>
        <v>R0479</v>
      </c>
      <c r="K2952" s="9" t="str">
        <f>AgencyPickList!B2952</f>
        <v>Staffordshire Inpatients</v>
      </c>
      <c r="L2952" s="9" t="str">
        <f>AgencyPickList!C2952</f>
        <v>B06B</v>
      </c>
      <c r="M2952" s="9" t="str">
        <f>AgencyPickList!D2952</f>
        <v>Wirral</v>
      </c>
      <c r="N2952" s="9" t="str">
        <f>AgencyPickList!E2952</f>
        <v>R</v>
      </c>
      <c r="O2952" s="9" t="str">
        <f t="shared" si="46"/>
        <v>R0479 : Staffordshire Inpatients</v>
      </c>
    </row>
    <row r="2953" spans="2:15" x14ac:dyDescent="0.35">
      <c r="B2953" s="10" t="e">
        <v>#N/A</v>
      </c>
      <c r="G2953"/>
      <c r="J2953" s="9" t="str">
        <f>AgencyPickList!A2953</f>
        <v>T1175</v>
      </c>
      <c r="K2953" s="9" t="str">
        <f>AgencyPickList!B2953</f>
        <v>Derby City Prescribing Service</v>
      </c>
      <c r="L2953" s="9" t="str">
        <f>AgencyPickList!C2953</f>
        <v>B06B</v>
      </c>
      <c r="M2953" s="9" t="str">
        <f>AgencyPickList!D2953</f>
        <v>Wirral</v>
      </c>
      <c r="N2953" s="9" t="str">
        <f>AgencyPickList!E2953</f>
        <v>T</v>
      </c>
      <c r="O2953" s="9" t="str">
        <f t="shared" si="46"/>
        <v>T1175 : Derby City Prescribing Service</v>
      </c>
    </row>
    <row r="2954" spans="2:15" x14ac:dyDescent="0.35">
      <c r="B2954" s="10" t="e">
        <v>#N/A</v>
      </c>
      <c r="G2954"/>
      <c r="J2954" s="9" t="str">
        <f>AgencyPickList!A2954</f>
        <v>T1224</v>
      </c>
      <c r="K2954" s="9" t="str">
        <f>AgencyPickList!B2954</f>
        <v>New Oakwood Lodge - Derby Rehab (Phoenix Futures)</v>
      </c>
      <c r="L2954" s="9" t="str">
        <f>AgencyPickList!C2954</f>
        <v>B06B</v>
      </c>
      <c r="M2954" s="9" t="str">
        <f>AgencyPickList!D2954</f>
        <v>Wirral</v>
      </c>
      <c r="N2954" s="9" t="str">
        <f>AgencyPickList!E2954</f>
        <v>T</v>
      </c>
      <c r="O2954" s="9" t="str">
        <f t="shared" si="46"/>
        <v>T1224 : New Oakwood Lodge - Derby Rehab (Phoenix Futures)</v>
      </c>
    </row>
    <row r="2955" spans="2:15" x14ac:dyDescent="0.35">
      <c r="B2955" s="10" t="e">
        <v>#N/A</v>
      </c>
      <c r="G2955"/>
      <c r="J2955" s="9" t="str">
        <f>AgencyPickList!A2955</f>
        <v>U0430</v>
      </c>
      <c r="K2955" s="9" t="str">
        <f>AgencyPickList!B2955</f>
        <v>Oasis Recovery Communities Bradford</v>
      </c>
      <c r="L2955" s="9" t="str">
        <f>AgencyPickList!C2955</f>
        <v>B06B</v>
      </c>
      <c r="M2955" s="9" t="str">
        <f>AgencyPickList!D2955</f>
        <v>Wirral</v>
      </c>
      <c r="N2955" s="9" t="str">
        <f>AgencyPickList!E2955</f>
        <v>U</v>
      </c>
      <c r="O2955" s="9" t="str">
        <f t="shared" si="46"/>
        <v>U0430 : Oasis Recovery Communities Bradford</v>
      </c>
    </row>
    <row r="2956" spans="2:15" x14ac:dyDescent="0.35">
      <c r="B2956" s="10" t="e">
        <v>#N/A</v>
      </c>
      <c r="G2956"/>
      <c r="J2956" s="9" t="str">
        <f>AgencyPickList!A2956</f>
        <v>U0514</v>
      </c>
      <c r="K2956" s="9" t="str">
        <f>AgencyPickList!B2956</f>
        <v>Phoenix Futures Sheffield Adult Service</v>
      </c>
      <c r="L2956" s="9" t="str">
        <f>AgencyPickList!C2956</f>
        <v>B06B</v>
      </c>
      <c r="M2956" s="9" t="str">
        <f>AgencyPickList!D2956</f>
        <v>Wirral</v>
      </c>
      <c r="N2956" s="9" t="str">
        <f>AgencyPickList!E2956</f>
        <v>U</v>
      </c>
      <c r="O2956" s="9" t="str">
        <f t="shared" si="46"/>
        <v>U0514 : Phoenix Futures Sheffield Adult Service</v>
      </c>
    </row>
    <row r="2957" spans="2:15" x14ac:dyDescent="0.35">
      <c r="B2957" s="10" t="e">
        <v>#N/A</v>
      </c>
      <c r="G2957"/>
      <c r="J2957" s="9" t="str">
        <f>AgencyPickList!A2957</f>
        <v>U0635</v>
      </c>
      <c r="K2957" s="9" t="str">
        <f>AgencyPickList!B2957</f>
        <v>Barnsley Substance Misuse Service (Humankind)</v>
      </c>
      <c r="L2957" s="9" t="str">
        <f>AgencyPickList!C2957</f>
        <v>B06B</v>
      </c>
      <c r="M2957" s="9" t="str">
        <f>AgencyPickList!D2957</f>
        <v>Wirral</v>
      </c>
      <c r="N2957" s="9" t="str">
        <f>AgencyPickList!E2957</f>
        <v>U</v>
      </c>
      <c r="O2957" s="9" t="str">
        <f t="shared" si="46"/>
        <v>U0635 : Barnsley Substance Misuse Service (Humankind)</v>
      </c>
    </row>
    <row r="2958" spans="2:15" x14ac:dyDescent="0.35">
      <c r="B2958" s="10" t="e">
        <v>#N/A</v>
      </c>
      <c r="G2958"/>
      <c r="J2958" s="9" t="str">
        <f>AgencyPickList!A2958</f>
        <v>W0017</v>
      </c>
      <c r="K2958" s="9" t="str">
        <f>AgencyPickList!B2958</f>
        <v>PENC Stockport CDT</v>
      </c>
      <c r="L2958" s="9" t="str">
        <f>AgencyPickList!C2958</f>
        <v>B06B</v>
      </c>
      <c r="M2958" s="9" t="str">
        <f>AgencyPickList!D2958</f>
        <v>Wirral</v>
      </c>
      <c r="N2958" s="9" t="str">
        <f>AgencyPickList!E2958</f>
        <v>W</v>
      </c>
      <c r="O2958" s="9" t="str">
        <f t="shared" si="46"/>
        <v>W0017 : PENC Stockport CDT</v>
      </c>
    </row>
    <row r="2959" spans="2:15" x14ac:dyDescent="0.35">
      <c r="B2959" s="10" t="e">
        <v>#N/A</v>
      </c>
      <c r="G2959"/>
      <c r="J2959" s="9" t="str">
        <f>AgencyPickList!A2959</f>
        <v>W0444</v>
      </c>
      <c r="K2959" s="9" t="str">
        <f>AgencyPickList!B2959</f>
        <v>Turning Point Smithfield Detox</v>
      </c>
      <c r="L2959" s="9" t="str">
        <f>AgencyPickList!C2959</f>
        <v>B06B</v>
      </c>
      <c r="M2959" s="9" t="str">
        <f>AgencyPickList!D2959</f>
        <v>Wirral</v>
      </c>
      <c r="N2959" s="9" t="str">
        <f>AgencyPickList!E2959</f>
        <v>W</v>
      </c>
      <c r="O2959" s="9" t="str">
        <f t="shared" si="46"/>
        <v>W0444 : Turning Point Smithfield Detox</v>
      </c>
    </row>
    <row r="2960" spans="2:15" x14ac:dyDescent="0.35">
      <c r="B2960" s="10" t="e">
        <v>#N/A</v>
      </c>
      <c r="G2960"/>
      <c r="J2960" s="9" t="str">
        <f>AgencyPickList!A2960</f>
        <v>P0034</v>
      </c>
      <c r="K2960" s="9" t="str">
        <f>AgencyPickList!B2960</f>
        <v>Yeldall Manor</v>
      </c>
      <c r="L2960" s="9" t="str">
        <f>AgencyPickList!C2960</f>
        <v>J06B</v>
      </c>
      <c r="M2960" s="9" t="str">
        <f>AgencyPickList!D2960</f>
        <v>Wokingham</v>
      </c>
      <c r="N2960" s="9" t="str">
        <f>AgencyPickList!E2960</f>
        <v>P</v>
      </c>
      <c r="O2960" s="9" t="str">
        <f t="shared" si="46"/>
        <v>P0034 : Yeldall Manor</v>
      </c>
    </row>
    <row r="2961" spans="2:15" x14ac:dyDescent="0.35">
      <c r="B2961" s="10" t="e">
        <v>#N/A</v>
      </c>
      <c r="G2961"/>
      <c r="J2961" s="9" t="str">
        <f>AgencyPickList!A2961</f>
        <v>P0523</v>
      </c>
      <c r="K2961" s="9" t="str">
        <f>AgencyPickList!B2961</f>
        <v>ANA</v>
      </c>
      <c r="L2961" s="9" t="str">
        <f>AgencyPickList!C2961</f>
        <v>J06B</v>
      </c>
      <c r="M2961" s="9" t="str">
        <f>AgencyPickList!D2961</f>
        <v>Wokingham</v>
      </c>
      <c r="N2961" s="9" t="str">
        <f>AgencyPickList!E2961</f>
        <v>P</v>
      </c>
      <c r="O2961" s="9" t="str">
        <f t="shared" si="46"/>
        <v>P0523 : ANA</v>
      </c>
    </row>
    <row r="2962" spans="2:15" x14ac:dyDescent="0.35">
      <c r="B2962" s="10" t="e">
        <v>#N/A</v>
      </c>
      <c r="G2962"/>
      <c r="J2962" s="9" t="str">
        <f>AgencyPickList!A2962</f>
        <v>P1081</v>
      </c>
      <c r="K2962" s="9" t="str">
        <f>AgencyPickList!B2962</f>
        <v>Basingstoke - Inclusion Recovery Hampshire</v>
      </c>
      <c r="L2962" s="9" t="str">
        <f>AgencyPickList!C2962</f>
        <v>J06B</v>
      </c>
      <c r="M2962" s="9" t="str">
        <f>AgencyPickList!D2962</f>
        <v>Wokingham</v>
      </c>
      <c r="N2962" s="9" t="str">
        <f>AgencyPickList!E2962</f>
        <v>P</v>
      </c>
      <c r="O2962" s="9" t="str">
        <f t="shared" si="46"/>
        <v>P1081 : Basingstoke - Inclusion Recovery Hampshire</v>
      </c>
    </row>
    <row r="2963" spans="2:15" x14ac:dyDescent="0.35">
      <c r="B2963" s="10" t="e">
        <v>#N/A</v>
      </c>
      <c r="G2963"/>
      <c r="J2963" s="9" t="str">
        <f>AgencyPickList!A2963</f>
        <v>P1098</v>
      </c>
      <c r="K2963" s="9" t="str">
        <f>AgencyPickList!B2963</f>
        <v>Cranstoun RBWM</v>
      </c>
      <c r="L2963" s="9" t="str">
        <f>AgencyPickList!C2963</f>
        <v>J06B</v>
      </c>
      <c r="M2963" s="9" t="str">
        <f>AgencyPickList!D2963</f>
        <v>Wokingham</v>
      </c>
      <c r="N2963" s="9" t="str">
        <f>AgencyPickList!E2963</f>
        <v>P</v>
      </c>
      <c r="O2963" s="9" t="str">
        <f t="shared" si="46"/>
        <v>P1098 : Cranstoun RBWM</v>
      </c>
    </row>
    <row r="2964" spans="2:15" x14ac:dyDescent="0.35">
      <c r="B2964" s="10" t="e">
        <v>#N/A</v>
      </c>
      <c r="G2964"/>
      <c r="J2964" s="9" t="str">
        <f>AgencyPickList!A2964</f>
        <v>P1112</v>
      </c>
      <c r="K2964" s="9" t="str">
        <f>AgencyPickList!B2964</f>
        <v>CGL Reading</v>
      </c>
      <c r="L2964" s="9" t="str">
        <f>AgencyPickList!C2964</f>
        <v>J06B</v>
      </c>
      <c r="M2964" s="9" t="str">
        <f>AgencyPickList!D2964</f>
        <v>Wokingham</v>
      </c>
      <c r="N2964" s="9" t="str">
        <f>AgencyPickList!E2964</f>
        <v>P</v>
      </c>
      <c r="O2964" s="9" t="str">
        <f t="shared" si="46"/>
        <v>P1112 : CGL Reading</v>
      </c>
    </row>
    <row r="2965" spans="2:15" x14ac:dyDescent="0.35">
      <c r="B2965" s="10" t="e">
        <v>#N/A</v>
      </c>
      <c r="G2965"/>
      <c r="J2965" s="9" t="str">
        <f>AgencyPickList!A2965</f>
        <v>P1116</v>
      </c>
      <c r="K2965" s="9" t="str">
        <f>AgencyPickList!B2965</f>
        <v>Cranstoun Wokingham Adults</v>
      </c>
      <c r="L2965" s="9" t="str">
        <f>AgencyPickList!C2965</f>
        <v>J06B</v>
      </c>
      <c r="M2965" s="9" t="str">
        <f>AgencyPickList!D2965</f>
        <v>Wokingham</v>
      </c>
      <c r="N2965" s="9" t="str">
        <f>AgencyPickList!E2965</f>
        <v>P</v>
      </c>
      <c r="O2965" s="9" t="str">
        <f t="shared" si="46"/>
        <v>P1116 : Cranstoun Wokingham Adults</v>
      </c>
    </row>
    <row r="2966" spans="2:15" x14ac:dyDescent="0.35">
      <c r="B2966" s="10" t="e">
        <v>#N/A</v>
      </c>
      <c r="G2966"/>
      <c r="J2966" s="9" t="str">
        <f>AgencyPickList!A2966</f>
        <v>P1117</v>
      </c>
      <c r="K2966" s="9" t="str">
        <f>AgencyPickList!B2966</f>
        <v>Here4YOUth Wokingham</v>
      </c>
      <c r="L2966" s="9" t="str">
        <f>AgencyPickList!C2966</f>
        <v>J06B</v>
      </c>
      <c r="M2966" s="9" t="str">
        <f>AgencyPickList!D2966</f>
        <v>Wokingham</v>
      </c>
      <c r="N2966" s="9" t="str">
        <f>AgencyPickList!E2966</f>
        <v>P</v>
      </c>
      <c r="O2966" s="9" t="str">
        <f t="shared" si="46"/>
        <v>P1117 : Here4YOUth Wokingham</v>
      </c>
    </row>
    <row r="2967" spans="2:15" x14ac:dyDescent="0.35">
      <c r="B2967" s="10" t="e">
        <v>#N/A</v>
      </c>
      <c r="G2967"/>
      <c r="J2967" s="9" t="str">
        <f>AgencyPickList!A2967</f>
        <v>P1118</v>
      </c>
      <c r="K2967" s="9" t="str">
        <f>AgencyPickList!B2967</f>
        <v>Inclusion IPD</v>
      </c>
      <c r="L2967" s="9" t="str">
        <f>AgencyPickList!C2967</f>
        <v>J06B</v>
      </c>
      <c r="M2967" s="9" t="str">
        <f>AgencyPickList!D2967</f>
        <v>Wokingham</v>
      </c>
      <c r="N2967" s="9" t="str">
        <f>AgencyPickList!E2967</f>
        <v>P</v>
      </c>
      <c r="O2967" s="9" t="str">
        <f t="shared" si="46"/>
        <v>P1118 : Inclusion IPD</v>
      </c>
    </row>
    <row r="2968" spans="2:15" x14ac:dyDescent="0.35">
      <c r="B2968" s="10" t="e">
        <v>#N/A</v>
      </c>
      <c r="G2968"/>
      <c r="J2968" s="9" t="str">
        <f>AgencyPickList!A2968</f>
        <v>SL205</v>
      </c>
      <c r="K2968" s="9" t="str">
        <f>AgencyPickList!B2968</f>
        <v>PostScript360</v>
      </c>
      <c r="L2968" s="9" t="str">
        <f>AgencyPickList!C2968</f>
        <v>J06B</v>
      </c>
      <c r="M2968" s="9" t="str">
        <f>AgencyPickList!D2968</f>
        <v>Wokingham</v>
      </c>
      <c r="N2968" s="9" t="str">
        <f>AgencyPickList!E2968</f>
        <v>S</v>
      </c>
      <c r="O2968" s="9" t="str">
        <f t="shared" si="46"/>
        <v>SL205 : PostScript360</v>
      </c>
    </row>
    <row r="2969" spans="2:15" x14ac:dyDescent="0.35">
      <c r="B2969" s="10" t="e">
        <v>#N/A</v>
      </c>
      <c r="G2969"/>
      <c r="J2969" s="9" t="str">
        <f>AgencyPickList!A2969</f>
        <v>P1126</v>
      </c>
      <c r="K2969" s="9" t="str">
        <f>AgencyPickList!B2969</f>
        <v>Phoenix Futures Ophelia House</v>
      </c>
      <c r="L2969" s="9" t="str">
        <f>AgencyPickList!C2969</f>
        <v>F13B</v>
      </c>
      <c r="M2969" s="9" t="str">
        <f>AgencyPickList!D2969</f>
        <v>Wolverhampton</v>
      </c>
      <c r="N2969" s="9" t="str">
        <f>AgencyPickList!E2969</f>
        <v>P</v>
      </c>
      <c r="O2969" s="9" t="str">
        <f t="shared" si="46"/>
        <v>P1126 : Phoenix Futures Ophelia House</v>
      </c>
    </row>
    <row r="2970" spans="2:15" x14ac:dyDescent="0.35">
      <c r="B2970" s="10" t="e">
        <v>#N/A</v>
      </c>
      <c r="G2970"/>
      <c r="J2970" s="9" t="str">
        <f>AgencyPickList!A2970</f>
        <v>R0036</v>
      </c>
      <c r="K2970" s="9" t="str">
        <f>AgencyPickList!B2970</f>
        <v>CGL Dudley Atlantic Recovery Centre</v>
      </c>
      <c r="L2970" s="9" t="str">
        <f>AgencyPickList!C2970</f>
        <v>F13B</v>
      </c>
      <c r="M2970" s="9" t="str">
        <f>AgencyPickList!D2970</f>
        <v>Wolverhampton</v>
      </c>
      <c r="N2970" s="9" t="str">
        <f>AgencyPickList!E2970</f>
        <v>R</v>
      </c>
      <c r="O2970" s="9" t="str">
        <f t="shared" si="46"/>
        <v>R0036 : CGL Dudley Atlantic Recovery Centre</v>
      </c>
    </row>
    <row r="2971" spans="2:15" x14ac:dyDescent="0.35">
      <c r="B2971" s="10" t="e">
        <v>#N/A</v>
      </c>
      <c r="G2971"/>
      <c r="J2971" s="9" t="str">
        <f>AgencyPickList!A2971</f>
        <v>R0092</v>
      </c>
      <c r="K2971" s="9" t="str">
        <f>AgencyPickList!B2971</f>
        <v>BAC O'Connor</v>
      </c>
      <c r="L2971" s="9" t="str">
        <f>AgencyPickList!C2971</f>
        <v>F13B</v>
      </c>
      <c r="M2971" s="9" t="str">
        <f>AgencyPickList!D2971</f>
        <v>Wolverhampton</v>
      </c>
      <c r="N2971" s="9" t="str">
        <f>AgencyPickList!E2971</f>
        <v>R</v>
      </c>
      <c r="O2971" s="9" t="str">
        <f t="shared" si="46"/>
        <v>R0092 : BAC O'Connor</v>
      </c>
    </row>
    <row r="2972" spans="2:15" x14ac:dyDescent="0.35">
      <c r="B2972" s="10" t="e">
        <v>#N/A</v>
      </c>
      <c r="G2972"/>
      <c r="J2972" s="9" t="str">
        <f>AgencyPickList!A2972</f>
        <v>R0468</v>
      </c>
      <c r="K2972" s="9" t="str">
        <f>AgencyPickList!B2972</f>
        <v>Recovery Wolverhampton (Adult)</v>
      </c>
      <c r="L2972" s="9" t="str">
        <f>AgencyPickList!C2972</f>
        <v>F13B</v>
      </c>
      <c r="M2972" s="9" t="str">
        <f>AgencyPickList!D2972</f>
        <v>Wolverhampton</v>
      </c>
      <c r="N2972" s="9" t="str">
        <f>AgencyPickList!E2972</f>
        <v>R</v>
      </c>
      <c r="O2972" s="9" t="str">
        <f t="shared" si="46"/>
        <v>R0468 : Recovery Wolverhampton (Adult)</v>
      </c>
    </row>
    <row r="2973" spans="2:15" x14ac:dyDescent="0.35">
      <c r="B2973" s="10" t="e">
        <v>#N/A</v>
      </c>
      <c r="G2973"/>
      <c r="J2973" s="9" t="str">
        <f>AgencyPickList!A2973</f>
        <v>R0469</v>
      </c>
      <c r="K2973" s="9" t="str">
        <f>AgencyPickList!B2973</f>
        <v>Recovery Wolverhampton (YP)</v>
      </c>
      <c r="L2973" s="9" t="str">
        <f>AgencyPickList!C2973</f>
        <v>F13B</v>
      </c>
      <c r="M2973" s="9" t="str">
        <f>AgencyPickList!D2973</f>
        <v>Wolverhampton</v>
      </c>
      <c r="N2973" s="9" t="str">
        <f>AgencyPickList!E2973</f>
        <v>R</v>
      </c>
      <c r="O2973" s="9" t="str">
        <f t="shared" si="46"/>
        <v>R0469 : Recovery Wolverhampton (YP)</v>
      </c>
    </row>
    <row r="2974" spans="2:15" x14ac:dyDescent="0.35">
      <c r="B2974" s="10" t="e">
        <v>#N/A</v>
      </c>
      <c r="G2974"/>
      <c r="J2974" s="9" t="str">
        <f>AgencyPickList!A2974</f>
        <v>R0472</v>
      </c>
      <c r="K2974" s="9" t="str">
        <f>AgencyPickList!B2974</f>
        <v>Livingstone House</v>
      </c>
      <c r="L2974" s="9" t="str">
        <f>AgencyPickList!C2974</f>
        <v>F13B</v>
      </c>
      <c r="M2974" s="9" t="str">
        <f>AgencyPickList!D2974</f>
        <v>Wolverhampton</v>
      </c>
      <c r="N2974" s="9" t="str">
        <f>AgencyPickList!E2974</f>
        <v>R</v>
      </c>
      <c r="O2974" s="9" t="str">
        <f t="shared" si="46"/>
        <v>R0472 : Livingstone House</v>
      </c>
    </row>
    <row r="2975" spans="2:15" x14ac:dyDescent="0.35">
      <c r="B2975" s="10" t="e">
        <v>#N/A</v>
      </c>
      <c r="G2975"/>
      <c r="J2975" s="9" t="str">
        <f>AgencyPickList!A2975</f>
        <v>R0473</v>
      </c>
      <c r="K2975" s="9" t="str">
        <f>AgencyPickList!B2975</f>
        <v>IRiS</v>
      </c>
      <c r="L2975" s="9" t="str">
        <f>AgencyPickList!C2975</f>
        <v>F13B</v>
      </c>
      <c r="M2975" s="9" t="str">
        <f>AgencyPickList!D2975</f>
        <v>Wolverhampton</v>
      </c>
      <c r="N2975" s="9" t="str">
        <f>AgencyPickList!E2975</f>
        <v>R</v>
      </c>
      <c r="O2975" s="9" t="str">
        <f t="shared" si="46"/>
        <v>R0473 : IRiS</v>
      </c>
    </row>
    <row r="2976" spans="2:15" x14ac:dyDescent="0.35">
      <c r="B2976" s="10" t="e">
        <v>#N/A</v>
      </c>
      <c r="G2976"/>
      <c r="J2976" s="9" t="str">
        <f>AgencyPickList!A2976</f>
        <v>R0479</v>
      </c>
      <c r="K2976" s="9" t="str">
        <f>AgencyPickList!B2976</f>
        <v>Staffordshire Inpatients</v>
      </c>
      <c r="L2976" s="9" t="str">
        <f>AgencyPickList!C2976</f>
        <v>F13B</v>
      </c>
      <c r="M2976" s="9" t="str">
        <f>AgencyPickList!D2976</f>
        <v>Wolverhampton</v>
      </c>
      <c r="N2976" s="9" t="str">
        <f>AgencyPickList!E2976</f>
        <v>R</v>
      </c>
      <c r="O2976" s="9" t="str">
        <f t="shared" si="46"/>
        <v>R0479 : Staffordshire Inpatients</v>
      </c>
    </row>
    <row r="2977" spans="2:15" x14ac:dyDescent="0.35">
      <c r="B2977" s="10" t="e">
        <v>#N/A</v>
      </c>
      <c r="G2977"/>
      <c r="J2977" s="9" t="str">
        <f>AgencyPickList!A2977</f>
        <v>R0485</v>
      </c>
      <c r="K2977" s="9" t="str">
        <f>AgencyPickList!B2977</f>
        <v>CGL Birmingham ROR - Selly Oak/Northfield</v>
      </c>
      <c r="L2977" s="9" t="str">
        <f>AgencyPickList!C2977</f>
        <v>F13B</v>
      </c>
      <c r="M2977" s="9" t="str">
        <f>AgencyPickList!D2977</f>
        <v>Wolverhampton</v>
      </c>
      <c r="N2977" s="9" t="str">
        <f>AgencyPickList!E2977</f>
        <v>R</v>
      </c>
      <c r="O2977" s="9" t="str">
        <f t="shared" si="46"/>
        <v>R0485 : CGL Birmingham ROR - Selly Oak/Northfield</v>
      </c>
    </row>
    <row r="2978" spans="2:15" x14ac:dyDescent="0.35">
      <c r="B2978" s="10" t="e">
        <v>#N/A</v>
      </c>
      <c r="G2978"/>
      <c r="J2978" s="9" t="str">
        <f>AgencyPickList!A2978</f>
        <v>R0487</v>
      </c>
      <c r="K2978" s="9" t="str">
        <f>AgencyPickList!B2978</f>
        <v>CGL Birmingham ROR - Park House</v>
      </c>
      <c r="L2978" s="9" t="str">
        <f>AgencyPickList!C2978</f>
        <v>F13B</v>
      </c>
      <c r="M2978" s="9" t="str">
        <f>AgencyPickList!D2978</f>
        <v>Wolverhampton</v>
      </c>
      <c r="N2978" s="9" t="str">
        <f>AgencyPickList!E2978</f>
        <v>R</v>
      </c>
      <c r="O2978" s="9" t="str">
        <f t="shared" si="46"/>
        <v>R0487 : CGL Birmingham ROR - Park House</v>
      </c>
    </row>
    <row r="2979" spans="2:15" x14ac:dyDescent="0.35">
      <c r="B2979" s="10" t="e">
        <v>#N/A</v>
      </c>
      <c r="G2979"/>
      <c r="J2979" s="9" t="str">
        <f>AgencyPickList!A2979</f>
        <v>R0488</v>
      </c>
      <c r="K2979" s="9" t="str">
        <f>AgencyPickList!B2979</f>
        <v>Worcestershire Recovery Partnership (Adult)</v>
      </c>
      <c r="L2979" s="9" t="str">
        <f>AgencyPickList!C2979</f>
        <v>F13B</v>
      </c>
      <c r="M2979" s="9" t="str">
        <f>AgencyPickList!D2979</f>
        <v>Wolverhampton</v>
      </c>
      <c r="N2979" s="9" t="str">
        <f>AgencyPickList!E2979</f>
        <v>R</v>
      </c>
      <c r="O2979" s="9" t="str">
        <f t="shared" si="46"/>
        <v>R0488 : Worcestershire Recovery Partnership (Adult)</v>
      </c>
    </row>
    <row r="2980" spans="2:15" x14ac:dyDescent="0.35">
      <c r="B2980" s="10" t="e">
        <v>#N/A</v>
      </c>
      <c r="G2980"/>
      <c r="J2980" s="9" t="str">
        <f>AgencyPickList!A2980</f>
        <v>R0491</v>
      </c>
      <c r="K2980" s="9" t="str">
        <f>AgencyPickList!B2980</f>
        <v>CGL Walsall the Beacon Adult</v>
      </c>
      <c r="L2980" s="9" t="str">
        <f>AgencyPickList!C2980</f>
        <v>F13B</v>
      </c>
      <c r="M2980" s="9" t="str">
        <f>AgencyPickList!D2980</f>
        <v>Wolverhampton</v>
      </c>
      <c r="N2980" s="9" t="str">
        <f>AgencyPickList!E2980</f>
        <v>R</v>
      </c>
      <c r="O2980" s="9" t="str">
        <f t="shared" si="46"/>
        <v>R0491 : CGL Walsall the Beacon Adult</v>
      </c>
    </row>
    <row r="2981" spans="2:15" x14ac:dyDescent="0.35">
      <c r="B2981" s="10" t="e">
        <v>#N/A</v>
      </c>
      <c r="G2981"/>
      <c r="J2981" s="9" t="str">
        <f>AgencyPickList!A2981</f>
        <v>R0512</v>
      </c>
      <c r="K2981" s="9" t="str">
        <f>AgencyPickList!B2981</f>
        <v>Humankind Staffordshire</v>
      </c>
      <c r="L2981" s="9" t="str">
        <f>AgencyPickList!C2981</f>
        <v>F13B</v>
      </c>
      <c r="M2981" s="9" t="str">
        <f>AgencyPickList!D2981</f>
        <v>Wolverhampton</v>
      </c>
      <c r="N2981" s="9" t="str">
        <f>AgencyPickList!E2981</f>
        <v>R</v>
      </c>
      <c r="O2981" s="9" t="str">
        <f t="shared" si="46"/>
        <v>R0512 : Humankind Staffordshire</v>
      </c>
    </row>
    <row r="2982" spans="2:15" x14ac:dyDescent="0.35">
      <c r="B2982" s="10" t="e">
        <v>#N/A</v>
      </c>
      <c r="G2982"/>
      <c r="J2982" s="9" t="str">
        <f>AgencyPickList!A2982</f>
        <v>SO203</v>
      </c>
      <c r="K2982" s="9" t="str">
        <f>AgencyPickList!B2982</f>
        <v>Forward Trust - Clouds House</v>
      </c>
      <c r="L2982" s="9" t="str">
        <f>AgencyPickList!C2982</f>
        <v>F13B</v>
      </c>
      <c r="M2982" s="9" t="str">
        <f>AgencyPickList!D2982</f>
        <v>Wolverhampton</v>
      </c>
      <c r="N2982" s="9" t="str">
        <f>AgencyPickList!E2982</f>
        <v>S</v>
      </c>
      <c r="O2982" s="9" t="str">
        <f t="shared" si="46"/>
        <v>SO203 : Forward Trust - Clouds House</v>
      </c>
    </row>
    <row r="2983" spans="2:15" x14ac:dyDescent="0.35">
      <c r="B2983" s="10" t="e">
        <v>#N/A</v>
      </c>
      <c r="G2983"/>
      <c r="J2983" s="9" t="str">
        <f>AgencyPickList!A2983</f>
        <v>M0022</v>
      </c>
      <c r="K2983" s="9" t="str">
        <f>AgencyPickList!B2983</f>
        <v>Kaleidoscope Birchwood</v>
      </c>
      <c r="L2983" s="9" t="str">
        <f>AgencyPickList!C2983</f>
        <v>F14B</v>
      </c>
      <c r="M2983" s="9" t="str">
        <f>AgencyPickList!D2983</f>
        <v>Worcestershire</v>
      </c>
      <c r="N2983" s="9" t="str">
        <f>AgencyPickList!E2983</f>
        <v>W</v>
      </c>
      <c r="O2983" s="9" t="str">
        <f t="shared" si="46"/>
        <v>M0022 : Kaleidoscope Birchwood</v>
      </c>
    </row>
    <row r="2984" spans="2:15" x14ac:dyDescent="0.35">
      <c r="B2984" s="10" t="e">
        <v>#N/A</v>
      </c>
      <c r="G2984"/>
      <c r="J2984" s="9" t="str">
        <f>AgencyPickList!A2984</f>
        <v>M0321</v>
      </c>
      <c r="K2984" s="9" t="str">
        <f>AgencyPickList!B2984</f>
        <v>Tom Harrison House</v>
      </c>
      <c r="L2984" s="9" t="str">
        <f>AgencyPickList!C2984</f>
        <v>F14B</v>
      </c>
      <c r="M2984" s="9" t="str">
        <f>AgencyPickList!D2984</f>
        <v>Worcestershire</v>
      </c>
      <c r="N2984" s="9" t="str">
        <f>AgencyPickList!E2984</f>
        <v>W</v>
      </c>
      <c r="O2984" s="9" t="str">
        <f t="shared" si="46"/>
        <v>M0321 : Tom Harrison House</v>
      </c>
    </row>
    <row r="2985" spans="2:15" x14ac:dyDescent="0.35">
      <c r="B2985" s="10" t="e">
        <v>#N/A</v>
      </c>
      <c r="G2985"/>
      <c r="J2985" s="9" t="str">
        <f>AgencyPickList!A2985</f>
        <v>M0341</v>
      </c>
      <c r="K2985" s="9" t="str">
        <f>AgencyPickList!B2985</f>
        <v>The Pavilion</v>
      </c>
      <c r="L2985" s="9" t="str">
        <f>AgencyPickList!C2985</f>
        <v>F14B</v>
      </c>
      <c r="M2985" s="9" t="str">
        <f>AgencyPickList!D2985</f>
        <v>Worcestershire</v>
      </c>
      <c r="N2985" s="9" t="str">
        <f>AgencyPickList!E2985</f>
        <v>W</v>
      </c>
      <c r="O2985" s="9" t="str">
        <f t="shared" si="46"/>
        <v>M0341 : The Pavilion</v>
      </c>
    </row>
    <row r="2986" spans="2:15" x14ac:dyDescent="0.35">
      <c r="B2986" s="10" t="e">
        <v>#N/A</v>
      </c>
      <c r="G2986"/>
      <c r="J2986" s="9" t="str">
        <f>AgencyPickList!A2986</f>
        <v>P0034</v>
      </c>
      <c r="K2986" s="9" t="str">
        <f>AgencyPickList!B2986</f>
        <v>Yeldall Manor</v>
      </c>
      <c r="L2986" s="9" t="str">
        <f>AgencyPickList!C2986</f>
        <v>F14B</v>
      </c>
      <c r="M2986" s="9" t="str">
        <f>AgencyPickList!D2986</f>
        <v>Worcestershire</v>
      </c>
      <c r="N2986" s="9" t="str">
        <f>AgencyPickList!E2986</f>
        <v>P</v>
      </c>
      <c r="O2986" s="9" t="str">
        <f t="shared" si="46"/>
        <v>P0034 : Yeldall Manor</v>
      </c>
    </row>
    <row r="2987" spans="2:15" x14ac:dyDescent="0.35">
      <c r="B2987" s="10" t="e">
        <v>#N/A</v>
      </c>
      <c r="G2987"/>
      <c r="J2987" s="9" t="str">
        <f>AgencyPickList!A2987</f>
        <v>Q1647</v>
      </c>
      <c r="K2987" s="9" t="str">
        <f>AgencyPickList!B2987</f>
        <v>Via - Passmores House</v>
      </c>
      <c r="L2987" s="9" t="str">
        <f>AgencyPickList!C2987</f>
        <v>F14B</v>
      </c>
      <c r="M2987" s="9" t="str">
        <f>AgencyPickList!D2987</f>
        <v>Worcestershire</v>
      </c>
      <c r="N2987" s="9" t="str">
        <f>AgencyPickList!E2987</f>
        <v>Q</v>
      </c>
      <c r="O2987" s="9" t="str">
        <f t="shared" si="46"/>
        <v>Q1647 : Via - Passmores House</v>
      </c>
    </row>
    <row r="2988" spans="2:15" x14ac:dyDescent="0.35">
      <c r="B2988" s="10" t="e">
        <v>#N/A</v>
      </c>
      <c r="G2988"/>
      <c r="J2988" s="9" t="str">
        <f>AgencyPickList!A2988</f>
        <v>R0036</v>
      </c>
      <c r="K2988" s="9" t="str">
        <f>AgencyPickList!B2988</f>
        <v>CGL Dudley Atlantic Recovery Centre</v>
      </c>
      <c r="L2988" s="9" t="str">
        <f>AgencyPickList!C2988</f>
        <v>F14B</v>
      </c>
      <c r="M2988" s="9" t="str">
        <f>AgencyPickList!D2988</f>
        <v>Worcestershire</v>
      </c>
      <c r="N2988" s="9" t="str">
        <f>AgencyPickList!E2988</f>
        <v>R</v>
      </c>
      <c r="O2988" s="9" t="str">
        <f t="shared" si="46"/>
        <v>R0036 : CGL Dudley Atlantic Recovery Centre</v>
      </c>
    </row>
    <row r="2989" spans="2:15" x14ac:dyDescent="0.35">
      <c r="B2989" s="10" t="e">
        <v>#N/A</v>
      </c>
      <c r="G2989"/>
      <c r="J2989" s="9" t="str">
        <f>AgencyPickList!A2989</f>
        <v>R0092</v>
      </c>
      <c r="K2989" s="9" t="str">
        <f>AgencyPickList!B2989</f>
        <v>BAC O'Connor</v>
      </c>
      <c r="L2989" s="9" t="str">
        <f>AgencyPickList!C2989</f>
        <v>F14B</v>
      </c>
      <c r="M2989" s="9" t="str">
        <f>AgencyPickList!D2989</f>
        <v>Worcestershire</v>
      </c>
      <c r="N2989" s="9" t="str">
        <f>AgencyPickList!E2989</f>
        <v>R</v>
      </c>
      <c r="O2989" s="9" t="str">
        <f t="shared" si="46"/>
        <v>R0092 : BAC O'Connor</v>
      </c>
    </row>
    <row r="2990" spans="2:15" x14ac:dyDescent="0.35">
      <c r="B2990" s="10" t="e">
        <v>#N/A</v>
      </c>
      <c r="G2990"/>
      <c r="J2990" s="9" t="str">
        <f>AgencyPickList!A2990</f>
        <v>R0468</v>
      </c>
      <c r="K2990" s="9" t="str">
        <f>AgencyPickList!B2990</f>
        <v>Recovery Wolverhampton (Adult)</v>
      </c>
      <c r="L2990" s="9" t="str">
        <f>AgencyPickList!C2990</f>
        <v>F14B</v>
      </c>
      <c r="M2990" s="9" t="str">
        <f>AgencyPickList!D2990</f>
        <v>Worcestershire</v>
      </c>
      <c r="N2990" s="9" t="str">
        <f>AgencyPickList!E2990</f>
        <v>R</v>
      </c>
      <c r="O2990" s="9" t="str">
        <f t="shared" si="46"/>
        <v>R0468 : Recovery Wolverhampton (Adult)</v>
      </c>
    </row>
    <row r="2991" spans="2:15" x14ac:dyDescent="0.35">
      <c r="B2991" s="10" t="e">
        <v>#N/A</v>
      </c>
      <c r="G2991"/>
      <c r="J2991" s="9" t="str">
        <f>AgencyPickList!A2991</f>
        <v>R0472</v>
      </c>
      <c r="K2991" s="9" t="str">
        <f>AgencyPickList!B2991</f>
        <v>Livingstone House</v>
      </c>
      <c r="L2991" s="9" t="str">
        <f>AgencyPickList!C2991</f>
        <v>F14B</v>
      </c>
      <c r="M2991" s="9" t="str">
        <f>AgencyPickList!D2991</f>
        <v>Worcestershire</v>
      </c>
      <c r="N2991" s="9" t="str">
        <f>AgencyPickList!E2991</f>
        <v>R</v>
      </c>
      <c r="O2991" s="9" t="str">
        <f t="shared" si="46"/>
        <v>R0472 : Livingstone House</v>
      </c>
    </row>
    <row r="2992" spans="2:15" x14ac:dyDescent="0.35">
      <c r="B2992" s="10" t="e">
        <v>#N/A</v>
      </c>
      <c r="G2992"/>
      <c r="J2992" s="9" t="str">
        <f>AgencyPickList!A2992</f>
        <v>R0473</v>
      </c>
      <c r="K2992" s="9" t="str">
        <f>AgencyPickList!B2992</f>
        <v>IRiS</v>
      </c>
      <c r="L2992" s="9" t="str">
        <f>AgencyPickList!C2992</f>
        <v>F14B</v>
      </c>
      <c r="M2992" s="9" t="str">
        <f>AgencyPickList!D2992</f>
        <v>Worcestershire</v>
      </c>
      <c r="N2992" s="9" t="str">
        <f>AgencyPickList!E2992</f>
        <v>R</v>
      </c>
      <c r="O2992" s="9" t="str">
        <f t="shared" si="46"/>
        <v>R0473 : IRiS</v>
      </c>
    </row>
    <row r="2993" spans="2:15" x14ac:dyDescent="0.35">
      <c r="B2993" s="10" t="e">
        <v>#N/A</v>
      </c>
      <c r="G2993"/>
      <c r="J2993" s="9" t="str">
        <f>AgencyPickList!A2993</f>
        <v>R0480</v>
      </c>
      <c r="K2993" s="9" t="str">
        <f>AgencyPickList!B2993</f>
        <v>SIAS (Adult)</v>
      </c>
      <c r="L2993" s="9" t="str">
        <f>AgencyPickList!C2993</f>
        <v>F14B</v>
      </c>
      <c r="M2993" s="9" t="str">
        <f>AgencyPickList!D2993</f>
        <v>Worcestershire</v>
      </c>
      <c r="N2993" s="9" t="str">
        <f>AgencyPickList!E2993</f>
        <v>R</v>
      </c>
      <c r="O2993" s="9" t="str">
        <f t="shared" si="46"/>
        <v>R0480 : SIAS (Adult)</v>
      </c>
    </row>
    <row r="2994" spans="2:15" x14ac:dyDescent="0.35">
      <c r="B2994" s="10" t="e">
        <v>#N/A</v>
      </c>
      <c r="G2994"/>
      <c r="J2994" s="9" t="str">
        <f>AgencyPickList!A2994</f>
        <v>R0487</v>
      </c>
      <c r="K2994" s="9" t="str">
        <f>AgencyPickList!B2994</f>
        <v>CGL Birmingham ROR - Park House</v>
      </c>
      <c r="L2994" s="9" t="str">
        <f>AgencyPickList!C2994</f>
        <v>F14B</v>
      </c>
      <c r="M2994" s="9" t="str">
        <f>AgencyPickList!D2994</f>
        <v>Worcestershire</v>
      </c>
      <c r="N2994" s="9" t="str">
        <f>AgencyPickList!E2994</f>
        <v>R</v>
      </c>
      <c r="O2994" s="9" t="str">
        <f t="shared" si="46"/>
        <v>R0487 : CGL Birmingham ROR - Park House</v>
      </c>
    </row>
    <row r="2995" spans="2:15" x14ac:dyDescent="0.35">
      <c r="B2995" s="10" t="e">
        <v>#N/A</v>
      </c>
      <c r="G2995"/>
      <c r="J2995" s="9" t="str">
        <f>AgencyPickList!A2995</f>
        <v>R0488</v>
      </c>
      <c r="K2995" s="9" t="str">
        <f>AgencyPickList!B2995</f>
        <v>Worcestershire Recovery Partnership (Adult)</v>
      </c>
      <c r="L2995" s="9" t="str">
        <f>AgencyPickList!C2995</f>
        <v>F14B</v>
      </c>
      <c r="M2995" s="9" t="str">
        <f>AgencyPickList!D2995</f>
        <v>Worcestershire</v>
      </c>
      <c r="N2995" s="9" t="str">
        <f>AgencyPickList!E2995</f>
        <v>R</v>
      </c>
      <c r="O2995" s="9" t="str">
        <f t="shared" si="46"/>
        <v>R0488 : Worcestershire Recovery Partnership (Adult)</v>
      </c>
    </row>
    <row r="2996" spans="2:15" x14ac:dyDescent="0.35">
      <c r="B2996" s="10" t="e">
        <v>#N/A</v>
      </c>
      <c r="G2996"/>
      <c r="J2996" s="9" t="str">
        <f>AgencyPickList!A2996</f>
        <v>R0489</v>
      </c>
      <c r="K2996" s="9" t="str">
        <f>AgencyPickList!B2996</f>
        <v>Here4YOUth Worcestershire</v>
      </c>
      <c r="L2996" s="9" t="str">
        <f>AgencyPickList!C2996</f>
        <v>F14B</v>
      </c>
      <c r="M2996" s="9" t="str">
        <f>AgencyPickList!D2996</f>
        <v>Worcestershire</v>
      </c>
      <c r="N2996" s="9" t="str">
        <f>AgencyPickList!E2996</f>
        <v>R</v>
      </c>
      <c r="O2996" s="9" t="str">
        <f t="shared" si="46"/>
        <v>R0489 : Here4YOUth Worcestershire</v>
      </c>
    </row>
    <row r="2997" spans="2:15" x14ac:dyDescent="0.35">
      <c r="B2997" s="10" t="e">
        <v>#N/A</v>
      </c>
      <c r="G2997"/>
      <c r="J2997" s="9" t="str">
        <f>AgencyPickList!A2997</f>
        <v>R0490</v>
      </c>
      <c r="K2997" s="9" t="str">
        <f>AgencyPickList!B2997</f>
        <v>New Leaf Recovery</v>
      </c>
      <c r="L2997" s="9" t="str">
        <f>AgencyPickList!C2997</f>
        <v>F14B</v>
      </c>
      <c r="M2997" s="9" t="str">
        <f>AgencyPickList!D2997</f>
        <v>Worcestershire</v>
      </c>
      <c r="N2997" s="9" t="str">
        <f>AgencyPickList!E2997</f>
        <v>R</v>
      </c>
      <c r="O2997" s="9" t="str">
        <f t="shared" si="46"/>
        <v>R0490 : New Leaf Recovery</v>
      </c>
    </row>
    <row r="2998" spans="2:15" x14ac:dyDescent="0.35">
      <c r="B2998" s="10" t="e">
        <v>#N/A</v>
      </c>
      <c r="G2998"/>
      <c r="J2998" s="9" t="str">
        <f>AgencyPickList!A2998</f>
        <v>R0507</v>
      </c>
      <c r="K2998" s="9" t="str">
        <f>AgencyPickList!B2998</f>
        <v>Inclusion Telford Adult Service (Telford STARS)</v>
      </c>
      <c r="L2998" s="9" t="str">
        <f>AgencyPickList!C2998</f>
        <v>F14B</v>
      </c>
      <c r="M2998" s="9" t="str">
        <f>AgencyPickList!D2998</f>
        <v>Worcestershire</v>
      </c>
      <c r="N2998" s="9" t="str">
        <f>AgencyPickList!E2998</f>
        <v>R</v>
      </c>
      <c r="O2998" s="9" t="str">
        <f t="shared" si="46"/>
        <v>R0507 : Inclusion Telford Adult Service (Telford STARS)</v>
      </c>
    </row>
    <row r="2999" spans="2:15" x14ac:dyDescent="0.35">
      <c r="B2999" s="10" t="e">
        <v>#N/A</v>
      </c>
      <c r="G2999"/>
      <c r="J2999" s="9" t="str">
        <f>AgencyPickList!A2999</f>
        <v>R0512</v>
      </c>
      <c r="K2999" s="9" t="str">
        <f>AgencyPickList!B2999</f>
        <v>Humankind Staffordshire</v>
      </c>
      <c r="L2999" s="9" t="str">
        <f>AgencyPickList!C2999</f>
        <v>F14B</v>
      </c>
      <c r="M2999" s="9" t="str">
        <f>AgencyPickList!D2999</f>
        <v>Worcestershire</v>
      </c>
      <c r="N2999" s="9" t="str">
        <f>AgencyPickList!E2999</f>
        <v>R</v>
      </c>
      <c r="O2999" s="9" t="str">
        <f t="shared" si="46"/>
        <v>R0512 : Humankind Staffordshire</v>
      </c>
    </row>
    <row r="3000" spans="2:15" x14ac:dyDescent="0.35">
      <c r="B3000" s="10" t="e">
        <v>#N/A</v>
      </c>
      <c r="G3000"/>
      <c r="J3000" s="9" t="str">
        <f>AgencyPickList!A3000</f>
        <v>R0514</v>
      </c>
      <c r="K3000" s="9" t="str">
        <f>AgencyPickList!B3000</f>
        <v>Turning Point Adult</v>
      </c>
      <c r="L3000" s="9" t="str">
        <f>AgencyPickList!C3000</f>
        <v>F14B</v>
      </c>
      <c r="M3000" s="9" t="str">
        <f>AgencyPickList!D3000</f>
        <v>Worcestershire</v>
      </c>
      <c r="N3000" s="9" t="str">
        <f>AgencyPickList!E3000</f>
        <v>R</v>
      </c>
      <c r="O3000" s="9" t="str">
        <f t="shared" si="46"/>
        <v>R0514 : Turning Point Adult</v>
      </c>
    </row>
    <row r="3001" spans="2:15" x14ac:dyDescent="0.35">
      <c r="G3001"/>
    </row>
    <row r="3002" spans="2:15" x14ac:dyDescent="0.35">
      <c r="G3002"/>
    </row>
    <row r="3003" spans="2:15" x14ac:dyDescent="0.35">
      <c r="G3003"/>
    </row>
    <row r="3004" spans="2:15" x14ac:dyDescent="0.35">
      <c r="G3004"/>
    </row>
    <row r="3005" spans="2:15" x14ac:dyDescent="0.35">
      <c r="G3005"/>
    </row>
    <row r="3006" spans="2:15" x14ac:dyDescent="0.35">
      <c r="G3006"/>
    </row>
    <row r="3007" spans="2:15" x14ac:dyDescent="0.35">
      <c r="G3007"/>
    </row>
    <row r="3008" spans="2:15" x14ac:dyDescent="0.35">
      <c r="G3008"/>
    </row>
    <row r="3009" spans="7:7" x14ac:dyDescent="0.35">
      <c r="G3009"/>
    </row>
    <row r="3010" spans="7:7" x14ac:dyDescent="0.35">
      <c r="G3010"/>
    </row>
    <row r="3011" spans="7:7" x14ac:dyDescent="0.35">
      <c r="G3011"/>
    </row>
    <row r="3012" spans="7:7" x14ac:dyDescent="0.35">
      <c r="G3012"/>
    </row>
    <row r="3013" spans="7:7" x14ac:dyDescent="0.35">
      <c r="G3013"/>
    </row>
    <row r="3014" spans="7:7" x14ac:dyDescent="0.35">
      <c r="G3014"/>
    </row>
    <row r="3015" spans="7:7" x14ac:dyDescent="0.35">
      <c r="G3015"/>
    </row>
    <row r="3016" spans="7:7" x14ac:dyDescent="0.35">
      <c r="G3016"/>
    </row>
    <row r="3017" spans="7:7" x14ac:dyDescent="0.35">
      <c r="G3017"/>
    </row>
    <row r="3018" spans="7:7" x14ac:dyDescent="0.35">
      <c r="G3018"/>
    </row>
    <row r="3019" spans="7:7" x14ac:dyDescent="0.35">
      <c r="G3019"/>
    </row>
    <row r="3020" spans="7:7" x14ac:dyDescent="0.35">
      <c r="G3020"/>
    </row>
    <row r="3021" spans="7:7" x14ac:dyDescent="0.35">
      <c r="G3021"/>
    </row>
    <row r="3022" spans="7:7" x14ac:dyDescent="0.35">
      <c r="G3022"/>
    </row>
    <row r="3023" spans="7:7" x14ac:dyDescent="0.35">
      <c r="G3023"/>
    </row>
    <row r="3024" spans="7:7" x14ac:dyDescent="0.35">
      <c r="G3024"/>
    </row>
    <row r="3025" spans="7:7" x14ac:dyDescent="0.35">
      <c r="G3025"/>
    </row>
    <row r="3026" spans="7:7" x14ac:dyDescent="0.35">
      <c r="G3026"/>
    </row>
    <row r="3027" spans="7:7" x14ac:dyDescent="0.35">
      <c r="G3027"/>
    </row>
    <row r="3028" spans="7:7" x14ac:dyDescent="0.35">
      <c r="G3028"/>
    </row>
    <row r="3029" spans="7:7" x14ac:dyDescent="0.35">
      <c r="G3029"/>
    </row>
    <row r="3030" spans="7:7" x14ac:dyDescent="0.35">
      <c r="G3030"/>
    </row>
    <row r="3031" spans="7:7" x14ac:dyDescent="0.35">
      <c r="G3031"/>
    </row>
    <row r="3032" spans="7:7" x14ac:dyDescent="0.35">
      <c r="G3032"/>
    </row>
    <row r="3033" spans="7:7" x14ac:dyDescent="0.35">
      <c r="G3033"/>
    </row>
    <row r="3034" spans="7:7" x14ac:dyDescent="0.35">
      <c r="G3034"/>
    </row>
    <row r="3035" spans="7:7" x14ac:dyDescent="0.35">
      <c r="G3035"/>
    </row>
    <row r="3036" spans="7:7" x14ac:dyDescent="0.35">
      <c r="G3036"/>
    </row>
    <row r="3037" spans="7:7" x14ac:dyDescent="0.35">
      <c r="G3037"/>
    </row>
    <row r="3038" spans="7:7" x14ac:dyDescent="0.35">
      <c r="G3038"/>
    </row>
    <row r="3039" spans="7:7" x14ac:dyDescent="0.35">
      <c r="G3039"/>
    </row>
    <row r="3040" spans="7:7" x14ac:dyDescent="0.35">
      <c r="G3040"/>
    </row>
    <row r="3041" spans="7:7" x14ac:dyDescent="0.35">
      <c r="G3041"/>
    </row>
    <row r="3042" spans="7:7" x14ac:dyDescent="0.35">
      <c r="G3042"/>
    </row>
    <row r="3043" spans="7:7" x14ac:dyDescent="0.35">
      <c r="G3043"/>
    </row>
    <row r="3044" spans="7:7" x14ac:dyDescent="0.35">
      <c r="G3044"/>
    </row>
    <row r="3045" spans="7:7" x14ac:dyDescent="0.35">
      <c r="G3045"/>
    </row>
    <row r="3046" spans="7:7" x14ac:dyDescent="0.35">
      <c r="G3046"/>
    </row>
    <row r="3047" spans="7:7" x14ac:dyDescent="0.35">
      <c r="G3047"/>
    </row>
    <row r="3048" spans="7:7" x14ac:dyDescent="0.35">
      <c r="G3048"/>
    </row>
    <row r="3049" spans="7:7" x14ac:dyDescent="0.35">
      <c r="G3049"/>
    </row>
    <row r="3050" spans="7:7" x14ac:dyDescent="0.35">
      <c r="G3050"/>
    </row>
    <row r="3051" spans="7:7" x14ac:dyDescent="0.35">
      <c r="G3051"/>
    </row>
    <row r="3052" spans="7:7" x14ac:dyDescent="0.35">
      <c r="G3052"/>
    </row>
    <row r="3053" spans="7:7" x14ac:dyDescent="0.35">
      <c r="G3053"/>
    </row>
    <row r="3054" spans="7:7" x14ac:dyDescent="0.35">
      <c r="G3054"/>
    </row>
    <row r="3055" spans="7:7" x14ac:dyDescent="0.35">
      <c r="G3055"/>
    </row>
    <row r="3056" spans="7:7" x14ac:dyDescent="0.35">
      <c r="G3056"/>
    </row>
    <row r="3057" spans="7:7" x14ac:dyDescent="0.35">
      <c r="G3057"/>
    </row>
    <row r="3058" spans="7:7" x14ac:dyDescent="0.35">
      <c r="G3058"/>
    </row>
    <row r="3059" spans="7:7" x14ac:dyDescent="0.35">
      <c r="G3059"/>
    </row>
    <row r="3060" spans="7:7" x14ac:dyDescent="0.35">
      <c r="G3060"/>
    </row>
    <row r="3061" spans="7:7" x14ac:dyDescent="0.35">
      <c r="G3061"/>
    </row>
    <row r="3062" spans="7:7" x14ac:dyDescent="0.35">
      <c r="G3062"/>
    </row>
    <row r="3063" spans="7:7" x14ac:dyDescent="0.35">
      <c r="G3063"/>
    </row>
    <row r="3064" spans="7:7" x14ac:dyDescent="0.35">
      <c r="G3064"/>
    </row>
    <row r="3065" spans="7:7" x14ac:dyDescent="0.35">
      <c r="G3065"/>
    </row>
    <row r="3066" spans="7:7" x14ac:dyDescent="0.35">
      <c r="G3066"/>
    </row>
    <row r="3067" spans="7:7" x14ac:dyDescent="0.35">
      <c r="G3067"/>
    </row>
    <row r="3068" spans="7:7" x14ac:dyDescent="0.35">
      <c r="G3068"/>
    </row>
    <row r="3069" spans="7:7" x14ac:dyDescent="0.35">
      <c r="G3069"/>
    </row>
    <row r="3070" spans="7:7" x14ac:dyDescent="0.35">
      <c r="G3070"/>
    </row>
    <row r="3071" spans="7:7" x14ac:dyDescent="0.35">
      <c r="G3071"/>
    </row>
    <row r="3072" spans="7:7" x14ac:dyDescent="0.35">
      <c r="G3072"/>
    </row>
    <row r="3073" spans="7:7" x14ac:dyDescent="0.35">
      <c r="G3073"/>
    </row>
    <row r="3074" spans="7:7" x14ac:dyDescent="0.35">
      <c r="G3074"/>
    </row>
    <row r="3075" spans="7:7" x14ac:dyDescent="0.35">
      <c r="G3075"/>
    </row>
    <row r="3076" spans="7:7" x14ac:dyDescent="0.35">
      <c r="G3076"/>
    </row>
    <row r="3077" spans="7:7" x14ac:dyDescent="0.35">
      <c r="G3077"/>
    </row>
    <row r="3078" spans="7:7" x14ac:dyDescent="0.35">
      <c r="G3078"/>
    </row>
    <row r="3079" spans="7:7" x14ac:dyDescent="0.35">
      <c r="G3079"/>
    </row>
    <row r="3080" spans="7:7" x14ac:dyDescent="0.35">
      <c r="G3080"/>
    </row>
    <row r="3081" spans="7:7" x14ac:dyDescent="0.35">
      <c r="G3081"/>
    </row>
    <row r="3082" spans="7:7" x14ac:dyDescent="0.35">
      <c r="G3082"/>
    </row>
    <row r="3083" spans="7:7" x14ac:dyDescent="0.35">
      <c r="G3083"/>
    </row>
    <row r="3084" spans="7:7" x14ac:dyDescent="0.35">
      <c r="G3084"/>
    </row>
    <row r="3085" spans="7:7" x14ac:dyDescent="0.35">
      <c r="G3085"/>
    </row>
    <row r="3086" spans="7:7" x14ac:dyDescent="0.35">
      <c r="G3086"/>
    </row>
    <row r="3087" spans="7:7" x14ac:dyDescent="0.35">
      <c r="G3087"/>
    </row>
    <row r="3088" spans="7:7" x14ac:dyDescent="0.35">
      <c r="G3088"/>
    </row>
    <row r="3089" spans="7:7" x14ac:dyDescent="0.35">
      <c r="G3089"/>
    </row>
    <row r="3090" spans="7:7" x14ac:dyDescent="0.35">
      <c r="G3090"/>
    </row>
    <row r="3091" spans="7:7" x14ac:dyDescent="0.35">
      <c r="G3091"/>
    </row>
    <row r="3092" spans="7:7" x14ac:dyDescent="0.35">
      <c r="G3092"/>
    </row>
    <row r="3093" spans="7:7" x14ac:dyDescent="0.35">
      <c r="G3093"/>
    </row>
    <row r="3094" spans="7:7" x14ac:dyDescent="0.35">
      <c r="G3094"/>
    </row>
    <row r="3095" spans="7:7" x14ac:dyDescent="0.35">
      <c r="G3095"/>
    </row>
    <row r="3096" spans="7:7" x14ac:dyDescent="0.35">
      <c r="G3096"/>
    </row>
    <row r="3097" spans="7:7" x14ac:dyDescent="0.35">
      <c r="G3097"/>
    </row>
    <row r="3098" spans="7:7" x14ac:dyDescent="0.35">
      <c r="G3098"/>
    </row>
    <row r="3099" spans="7:7" x14ac:dyDescent="0.35">
      <c r="G3099"/>
    </row>
    <row r="3100" spans="7:7" x14ac:dyDescent="0.35">
      <c r="G3100"/>
    </row>
    <row r="3101" spans="7:7" x14ac:dyDescent="0.35">
      <c r="G3101"/>
    </row>
    <row r="3102" spans="7:7" x14ac:dyDescent="0.35">
      <c r="G3102"/>
    </row>
    <row r="3103" spans="7:7" x14ac:dyDescent="0.35">
      <c r="G3103"/>
    </row>
    <row r="3104" spans="7:7" x14ac:dyDescent="0.35">
      <c r="G3104"/>
    </row>
    <row r="3105" spans="7:7" x14ac:dyDescent="0.35">
      <c r="G3105"/>
    </row>
    <row r="3106" spans="7:7" x14ac:dyDescent="0.35">
      <c r="G3106"/>
    </row>
    <row r="3107" spans="7:7" x14ac:dyDescent="0.35">
      <c r="G3107"/>
    </row>
    <row r="3108" spans="7:7" x14ac:dyDescent="0.35">
      <c r="G3108"/>
    </row>
    <row r="3109" spans="7:7" x14ac:dyDescent="0.35">
      <c r="G3109"/>
    </row>
    <row r="3110" spans="7:7" x14ac:dyDescent="0.35">
      <c r="G3110"/>
    </row>
    <row r="3111" spans="7:7" x14ac:dyDescent="0.35">
      <c r="G3111"/>
    </row>
    <row r="3112" spans="7:7" x14ac:dyDescent="0.35">
      <c r="G3112"/>
    </row>
    <row r="3113" spans="7:7" x14ac:dyDescent="0.35">
      <c r="G3113"/>
    </row>
    <row r="3114" spans="7:7" x14ac:dyDescent="0.35">
      <c r="G3114"/>
    </row>
    <row r="3115" spans="7:7" x14ac:dyDescent="0.35">
      <c r="G3115"/>
    </row>
    <row r="3116" spans="7:7" x14ac:dyDescent="0.35">
      <c r="G3116"/>
    </row>
    <row r="3117" spans="7:7" x14ac:dyDescent="0.35">
      <c r="G3117"/>
    </row>
    <row r="3118" spans="7:7" x14ac:dyDescent="0.35">
      <c r="G3118"/>
    </row>
    <row r="3119" spans="7:7" x14ac:dyDescent="0.35">
      <c r="G3119"/>
    </row>
    <row r="3120" spans="7:7" x14ac:dyDescent="0.35">
      <c r="G3120"/>
    </row>
    <row r="3121" spans="7:7" x14ac:dyDescent="0.35">
      <c r="G3121"/>
    </row>
    <row r="3122" spans="7:7" x14ac:dyDescent="0.35">
      <c r="G3122"/>
    </row>
    <row r="3123" spans="7:7" x14ac:dyDescent="0.35">
      <c r="G3123"/>
    </row>
    <row r="3124" spans="7:7" x14ac:dyDescent="0.35">
      <c r="G3124"/>
    </row>
    <row r="3125" spans="7:7" x14ac:dyDescent="0.35">
      <c r="G3125"/>
    </row>
    <row r="3126" spans="7:7" x14ac:dyDescent="0.35">
      <c r="G3126"/>
    </row>
    <row r="3127" spans="7:7" x14ac:dyDescent="0.35">
      <c r="G3127"/>
    </row>
    <row r="3128" spans="7:7" x14ac:dyDescent="0.35">
      <c r="G3128"/>
    </row>
    <row r="3129" spans="7:7" x14ac:dyDescent="0.35">
      <c r="G3129"/>
    </row>
    <row r="3130" spans="7:7" x14ac:dyDescent="0.35">
      <c r="G3130"/>
    </row>
    <row r="3131" spans="7:7" x14ac:dyDescent="0.35">
      <c r="G3131"/>
    </row>
    <row r="3132" spans="7:7" x14ac:dyDescent="0.35">
      <c r="G3132"/>
    </row>
    <row r="3133" spans="7:7" x14ac:dyDescent="0.35">
      <c r="G3133"/>
    </row>
    <row r="3134" spans="7:7" x14ac:dyDescent="0.35">
      <c r="G3134"/>
    </row>
    <row r="3135" spans="7:7" x14ac:dyDescent="0.35">
      <c r="G3135"/>
    </row>
    <row r="3136" spans="7:7" x14ac:dyDescent="0.35">
      <c r="G3136"/>
    </row>
    <row r="3137" spans="7:7" x14ac:dyDescent="0.35">
      <c r="G3137"/>
    </row>
    <row r="3138" spans="7:7" x14ac:dyDescent="0.35">
      <c r="G3138"/>
    </row>
    <row r="3139" spans="7:7" x14ac:dyDescent="0.35">
      <c r="G3139"/>
    </row>
    <row r="3140" spans="7:7" x14ac:dyDescent="0.35">
      <c r="G3140"/>
    </row>
    <row r="3141" spans="7:7" x14ac:dyDescent="0.35">
      <c r="G3141"/>
    </row>
    <row r="3142" spans="7:7" x14ac:dyDescent="0.35">
      <c r="G3142"/>
    </row>
    <row r="3143" spans="7:7" x14ac:dyDescent="0.35">
      <c r="G3143"/>
    </row>
    <row r="3144" spans="7:7" x14ac:dyDescent="0.35">
      <c r="G3144"/>
    </row>
    <row r="3145" spans="7:7" x14ac:dyDescent="0.35">
      <c r="G3145"/>
    </row>
    <row r="3146" spans="7:7" x14ac:dyDescent="0.35">
      <c r="G3146"/>
    </row>
    <row r="3147" spans="7:7" x14ac:dyDescent="0.35">
      <c r="G3147"/>
    </row>
    <row r="3148" spans="7:7" x14ac:dyDescent="0.35">
      <c r="G3148"/>
    </row>
    <row r="3149" spans="7:7" x14ac:dyDescent="0.35">
      <c r="G3149"/>
    </row>
    <row r="3150" spans="7:7" x14ac:dyDescent="0.35">
      <c r="G3150"/>
    </row>
    <row r="3151" spans="7:7" x14ac:dyDescent="0.35">
      <c r="G3151"/>
    </row>
    <row r="3152" spans="7:7" x14ac:dyDescent="0.35">
      <c r="G3152"/>
    </row>
    <row r="3153" spans="7:7" x14ac:dyDescent="0.35">
      <c r="G3153"/>
    </row>
    <row r="3154" spans="7:7" x14ac:dyDescent="0.35">
      <c r="G3154"/>
    </row>
    <row r="3155" spans="7:7" x14ac:dyDescent="0.35">
      <c r="G3155"/>
    </row>
    <row r="3156" spans="7:7" x14ac:dyDescent="0.35">
      <c r="G3156"/>
    </row>
    <row r="3157" spans="7:7" x14ac:dyDescent="0.35">
      <c r="G3157"/>
    </row>
    <row r="3158" spans="7:7" x14ac:dyDescent="0.35">
      <c r="G3158"/>
    </row>
    <row r="3159" spans="7:7" x14ac:dyDescent="0.35">
      <c r="G3159"/>
    </row>
    <row r="3160" spans="7:7" x14ac:dyDescent="0.35">
      <c r="G3160"/>
    </row>
    <row r="3161" spans="7:7" x14ac:dyDescent="0.35">
      <c r="G3161"/>
    </row>
    <row r="3162" spans="7:7" x14ac:dyDescent="0.35">
      <c r="G3162"/>
    </row>
    <row r="3163" spans="7:7" x14ac:dyDescent="0.35">
      <c r="G3163"/>
    </row>
    <row r="3164" spans="7:7" x14ac:dyDescent="0.35">
      <c r="G3164"/>
    </row>
    <row r="3165" spans="7:7" x14ac:dyDescent="0.35">
      <c r="G3165"/>
    </row>
    <row r="3166" spans="7:7" x14ac:dyDescent="0.35">
      <c r="G3166"/>
    </row>
    <row r="3167" spans="7:7" x14ac:dyDescent="0.35">
      <c r="G3167"/>
    </row>
    <row r="3168" spans="7:7" x14ac:dyDescent="0.35">
      <c r="G3168"/>
    </row>
    <row r="3169" spans="7:7" x14ac:dyDescent="0.35">
      <c r="G3169"/>
    </row>
    <row r="3170" spans="7:7" x14ac:dyDescent="0.35">
      <c r="G3170"/>
    </row>
    <row r="3171" spans="7:7" x14ac:dyDescent="0.35">
      <c r="G3171"/>
    </row>
    <row r="3172" spans="7:7" x14ac:dyDescent="0.35">
      <c r="G3172"/>
    </row>
    <row r="3173" spans="7:7" x14ac:dyDescent="0.35">
      <c r="G3173"/>
    </row>
    <row r="3174" spans="7:7" x14ac:dyDescent="0.35">
      <c r="G3174"/>
    </row>
    <row r="3175" spans="7:7" x14ac:dyDescent="0.35">
      <c r="G3175"/>
    </row>
    <row r="3176" spans="7:7" x14ac:dyDescent="0.35">
      <c r="G3176"/>
    </row>
    <row r="3177" spans="7:7" x14ac:dyDescent="0.35">
      <c r="G3177"/>
    </row>
    <row r="3178" spans="7:7" x14ac:dyDescent="0.35">
      <c r="G3178"/>
    </row>
    <row r="3179" spans="7:7" x14ac:dyDescent="0.35">
      <c r="G3179"/>
    </row>
    <row r="3180" spans="7:7" x14ac:dyDescent="0.35">
      <c r="G3180"/>
    </row>
    <row r="3181" spans="7:7" x14ac:dyDescent="0.35">
      <c r="G3181"/>
    </row>
    <row r="3182" spans="7:7" x14ac:dyDescent="0.35">
      <c r="G3182"/>
    </row>
    <row r="3183" spans="7:7" x14ac:dyDescent="0.35">
      <c r="G3183"/>
    </row>
    <row r="3184" spans="7:7" x14ac:dyDescent="0.35">
      <c r="G3184"/>
    </row>
    <row r="3185" spans="7:7" x14ac:dyDescent="0.35">
      <c r="G3185"/>
    </row>
    <row r="3186" spans="7:7" x14ac:dyDescent="0.35">
      <c r="G3186"/>
    </row>
    <row r="3187" spans="7:7" x14ac:dyDescent="0.35">
      <c r="G3187"/>
    </row>
    <row r="3188" spans="7:7" x14ac:dyDescent="0.35">
      <c r="G3188"/>
    </row>
    <row r="3189" spans="7:7" x14ac:dyDescent="0.35">
      <c r="G3189"/>
    </row>
    <row r="3190" spans="7:7" x14ac:dyDescent="0.35">
      <c r="G3190"/>
    </row>
    <row r="3191" spans="7:7" x14ac:dyDescent="0.35">
      <c r="G3191"/>
    </row>
    <row r="3192" spans="7:7" x14ac:dyDescent="0.35">
      <c r="G3192"/>
    </row>
    <row r="3193" spans="7:7" x14ac:dyDescent="0.35">
      <c r="G3193"/>
    </row>
    <row r="3194" spans="7:7" x14ac:dyDescent="0.35">
      <c r="G3194"/>
    </row>
    <row r="3195" spans="7:7" x14ac:dyDescent="0.35">
      <c r="G3195"/>
    </row>
    <row r="3196" spans="7:7" x14ac:dyDescent="0.35">
      <c r="G3196"/>
    </row>
    <row r="3197" spans="7:7" x14ac:dyDescent="0.35">
      <c r="G3197"/>
    </row>
    <row r="3198" spans="7:7" x14ac:dyDescent="0.35">
      <c r="G3198"/>
    </row>
    <row r="3199" spans="7:7" x14ac:dyDescent="0.35">
      <c r="G3199"/>
    </row>
    <row r="3200" spans="7:7" x14ac:dyDescent="0.35">
      <c r="G3200"/>
    </row>
    <row r="3201" spans="7:7" x14ac:dyDescent="0.35">
      <c r="G3201"/>
    </row>
    <row r="3202" spans="7:7" x14ac:dyDescent="0.35">
      <c r="G3202"/>
    </row>
    <row r="3203" spans="7:7" x14ac:dyDescent="0.35">
      <c r="G3203"/>
    </row>
    <row r="3204" spans="7:7" x14ac:dyDescent="0.35">
      <c r="G3204"/>
    </row>
    <row r="3205" spans="7:7" x14ac:dyDescent="0.35">
      <c r="G3205"/>
    </row>
    <row r="3206" spans="7:7" x14ac:dyDescent="0.35">
      <c r="G3206"/>
    </row>
    <row r="3207" spans="7:7" x14ac:dyDescent="0.35">
      <c r="G3207"/>
    </row>
    <row r="3208" spans="7:7" x14ac:dyDescent="0.35">
      <c r="G3208"/>
    </row>
    <row r="3209" spans="7:7" x14ac:dyDescent="0.35">
      <c r="G3209"/>
    </row>
    <row r="3210" spans="7:7" x14ac:dyDescent="0.35">
      <c r="G3210"/>
    </row>
    <row r="3211" spans="7:7" x14ac:dyDescent="0.35">
      <c r="G3211"/>
    </row>
    <row r="3212" spans="7:7" x14ac:dyDescent="0.35">
      <c r="G3212"/>
    </row>
    <row r="3213" spans="7:7" x14ac:dyDescent="0.35">
      <c r="G3213"/>
    </row>
    <row r="3214" spans="7:7" x14ac:dyDescent="0.35">
      <c r="G3214"/>
    </row>
    <row r="3215" spans="7:7" x14ac:dyDescent="0.35">
      <c r="G3215"/>
    </row>
    <row r="3216" spans="7:7" x14ac:dyDescent="0.35">
      <c r="G3216"/>
    </row>
    <row r="3217" spans="7:7" x14ac:dyDescent="0.35">
      <c r="G3217"/>
    </row>
    <row r="3218" spans="7:7" x14ac:dyDescent="0.35">
      <c r="G3218"/>
    </row>
    <row r="3219" spans="7:7" x14ac:dyDescent="0.35">
      <c r="G3219"/>
    </row>
    <row r="3220" spans="7:7" x14ac:dyDescent="0.35">
      <c r="G3220"/>
    </row>
    <row r="3221" spans="7:7" x14ac:dyDescent="0.35">
      <c r="G3221"/>
    </row>
    <row r="3222" spans="7:7" x14ac:dyDescent="0.35">
      <c r="G3222"/>
    </row>
    <row r="3223" spans="7:7" x14ac:dyDescent="0.35">
      <c r="G3223"/>
    </row>
    <row r="3224" spans="7:7" x14ac:dyDescent="0.35">
      <c r="G3224"/>
    </row>
    <row r="3225" spans="7:7" x14ac:dyDescent="0.35">
      <c r="G3225"/>
    </row>
    <row r="3226" spans="7:7" x14ac:dyDescent="0.35">
      <c r="G3226"/>
    </row>
    <row r="3227" spans="7:7" x14ac:dyDescent="0.35">
      <c r="G3227"/>
    </row>
    <row r="3228" spans="7:7" x14ac:dyDescent="0.35">
      <c r="G3228"/>
    </row>
    <row r="3229" spans="7:7" x14ac:dyDescent="0.35">
      <c r="G3229"/>
    </row>
    <row r="3230" spans="7:7" x14ac:dyDescent="0.35">
      <c r="G3230"/>
    </row>
    <row r="3231" spans="7:7" x14ac:dyDescent="0.35">
      <c r="G3231"/>
    </row>
    <row r="3232" spans="7:7" x14ac:dyDescent="0.35">
      <c r="G3232"/>
    </row>
    <row r="3233" spans="7:7" x14ac:dyDescent="0.35">
      <c r="G3233"/>
    </row>
    <row r="3234" spans="7:7" x14ac:dyDescent="0.35">
      <c r="G3234"/>
    </row>
    <row r="3235" spans="7:7" x14ac:dyDescent="0.35">
      <c r="G3235"/>
    </row>
    <row r="3236" spans="7:7" x14ac:dyDescent="0.35">
      <c r="G3236"/>
    </row>
    <row r="3237" spans="7:7" x14ac:dyDescent="0.35">
      <c r="G3237"/>
    </row>
    <row r="3238" spans="7:7" x14ac:dyDescent="0.35">
      <c r="G3238"/>
    </row>
    <row r="3239" spans="7:7" x14ac:dyDescent="0.35">
      <c r="G3239"/>
    </row>
    <row r="3240" spans="7:7" x14ac:dyDescent="0.35">
      <c r="G3240"/>
    </row>
    <row r="3241" spans="7:7" x14ac:dyDescent="0.35">
      <c r="G3241"/>
    </row>
    <row r="3242" spans="7:7" x14ac:dyDescent="0.35">
      <c r="G3242"/>
    </row>
    <row r="3243" spans="7:7" x14ac:dyDescent="0.35">
      <c r="G3243"/>
    </row>
    <row r="3244" spans="7:7" x14ac:dyDescent="0.35">
      <c r="G3244"/>
    </row>
    <row r="3245" spans="7:7" x14ac:dyDescent="0.35">
      <c r="G3245"/>
    </row>
    <row r="3246" spans="7:7" x14ac:dyDescent="0.35">
      <c r="G3246"/>
    </row>
    <row r="3247" spans="7:7" x14ac:dyDescent="0.35">
      <c r="G3247"/>
    </row>
    <row r="3248" spans="7:7" x14ac:dyDescent="0.35">
      <c r="G3248"/>
    </row>
    <row r="3249" spans="7:7" x14ac:dyDescent="0.35">
      <c r="G3249"/>
    </row>
    <row r="3250" spans="7:7" x14ac:dyDescent="0.35">
      <c r="G3250"/>
    </row>
    <row r="3251" spans="7:7" x14ac:dyDescent="0.35">
      <c r="G3251"/>
    </row>
    <row r="3252" spans="7:7" x14ac:dyDescent="0.35">
      <c r="G3252"/>
    </row>
    <row r="3253" spans="7:7" x14ac:dyDescent="0.35">
      <c r="G3253"/>
    </row>
    <row r="3254" spans="7:7" x14ac:dyDescent="0.35">
      <c r="G3254"/>
    </row>
    <row r="3255" spans="7:7" x14ac:dyDescent="0.35">
      <c r="G3255"/>
    </row>
    <row r="3256" spans="7:7" x14ac:dyDescent="0.35">
      <c r="G3256"/>
    </row>
    <row r="3257" spans="7:7" x14ac:dyDescent="0.35">
      <c r="G3257"/>
    </row>
    <row r="3258" spans="7:7" x14ac:dyDescent="0.35">
      <c r="G3258"/>
    </row>
    <row r="3259" spans="7:7" x14ac:dyDescent="0.35">
      <c r="G3259"/>
    </row>
    <row r="3260" spans="7:7" x14ac:dyDescent="0.35">
      <c r="G3260"/>
    </row>
    <row r="3261" spans="7:7" x14ac:dyDescent="0.35">
      <c r="G3261"/>
    </row>
    <row r="3262" spans="7:7" x14ac:dyDescent="0.35">
      <c r="G3262"/>
    </row>
    <row r="3263" spans="7:7" x14ac:dyDescent="0.35">
      <c r="G3263"/>
    </row>
    <row r="3264" spans="7:7" x14ac:dyDescent="0.35">
      <c r="G3264"/>
    </row>
    <row r="3265" spans="7:7" x14ac:dyDescent="0.35">
      <c r="G3265"/>
    </row>
    <row r="3266" spans="7:7" x14ac:dyDescent="0.35">
      <c r="G3266"/>
    </row>
    <row r="3267" spans="7:7" x14ac:dyDescent="0.35">
      <c r="G3267"/>
    </row>
    <row r="3268" spans="7:7" x14ac:dyDescent="0.35">
      <c r="G3268"/>
    </row>
    <row r="3269" spans="7:7" x14ac:dyDescent="0.35">
      <c r="G3269"/>
    </row>
    <row r="3270" spans="7:7" x14ac:dyDescent="0.35">
      <c r="G3270"/>
    </row>
    <row r="3271" spans="7:7" x14ac:dyDescent="0.35">
      <c r="G3271"/>
    </row>
    <row r="3272" spans="7:7" x14ac:dyDescent="0.35">
      <c r="G3272"/>
    </row>
    <row r="3273" spans="7:7" x14ac:dyDescent="0.35">
      <c r="G3273"/>
    </row>
    <row r="3274" spans="7:7" x14ac:dyDescent="0.35">
      <c r="G3274"/>
    </row>
    <row r="3275" spans="7:7" x14ac:dyDescent="0.35">
      <c r="G3275"/>
    </row>
    <row r="3276" spans="7:7" x14ac:dyDescent="0.35">
      <c r="G3276"/>
    </row>
    <row r="3277" spans="7:7" x14ac:dyDescent="0.35">
      <c r="G3277"/>
    </row>
    <row r="3278" spans="7:7" x14ac:dyDescent="0.35">
      <c r="G3278"/>
    </row>
    <row r="3279" spans="7:7" x14ac:dyDescent="0.35">
      <c r="G3279"/>
    </row>
    <row r="3280" spans="7:7" x14ac:dyDescent="0.35">
      <c r="G3280"/>
    </row>
    <row r="3281" spans="7:7" x14ac:dyDescent="0.35">
      <c r="G3281"/>
    </row>
    <row r="3282" spans="7:7" x14ac:dyDescent="0.35">
      <c r="G3282"/>
    </row>
    <row r="3283" spans="7:7" x14ac:dyDescent="0.35">
      <c r="G3283"/>
    </row>
    <row r="3284" spans="7:7" x14ac:dyDescent="0.35">
      <c r="G3284"/>
    </row>
    <row r="3285" spans="7:7" x14ac:dyDescent="0.35">
      <c r="G3285"/>
    </row>
    <row r="3286" spans="7:7" x14ac:dyDescent="0.35">
      <c r="G3286"/>
    </row>
    <row r="3287" spans="7:7" x14ac:dyDescent="0.35">
      <c r="G3287"/>
    </row>
    <row r="3288" spans="7:7" x14ac:dyDescent="0.35">
      <c r="G3288"/>
    </row>
    <row r="3289" spans="7:7" x14ac:dyDescent="0.35">
      <c r="G3289"/>
    </row>
    <row r="3290" spans="7:7" x14ac:dyDescent="0.35">
      <c r="G3290"/>
    </row>
    <row r="3291" spans="7:7" x14ac:dyDescent="0.35">
      <c r="G3291"/>
    </row>
    <row r="3292" spans="7:7" x14ac:dyDescent="0.35">
      <c r="G3292"/>
    </row>
    <row r="3293" spans="7:7" x14ac:dyDescent="0.35">
      <c r="G3293"/>
    </row>
    <row r="3294" spans="7:7" x14ac:dyDescent="0.35">
      <c r="G3294"/>
    </row>
    <row r="3295" spans="7:7" x14ac:dyDescent="0.35">
      <c r="G3295"/>
    </row>
    <row r="3296" spans="7:7" x14ac:dyDescent="0.35">
      <c r="G3296"/>
    </row>
    <row r="3297" spans="7:7" x14ac:dyDescent="0.35">
      <c r="G3297"/>
    </row>
    <row r="3298" spans="7:7" x14ac:dyDescent="0.35">
      <c r="G3298"/>
    </row>
    <row r="3299" spans="7:7" x14ac:dyDescent="0.35">
      <c r="G3299"/>
    </row>
    <row r="3300" spans="7:7" x14ac:dyDescent="0.35">
      <c r="G3300"/>
    </row>
    <row r="3301" spans="7:7" x14ac:dyDescent="0.35">
      <c r="G3301"/>
    </row>
    <row r="3302" spans="7:7" x14ac:dyDescent="0.35">
      <c r="G3302"/>
    </row>
    <row r="3303" spans="7:7" x14ac:dyDescent="0.35">
      <c r="G3303"/>
    </row>
    <row r="3304" spans="7:7" x14ac:dyDescent="0.35">
      <c r="G3304"/>
    </row>
    <row r="3305" spans="7:7" x14ac:dyDescent="0.35">
      <c r="G3305"/>
    </row>
    <row r="3306" spans="7:7" x14ac:dyDescent="0.35">
      <c r="G3306"/>
    </row>
    <row r="3307" spans="7:7" x14ac:dyDescent="0.35">
      <c r="G3307"/>
    </row>
    <row r="3308" spans="7:7" x14ac:dyDescent="0.35">
      <c r="G3308"/>
    </row>
    <row r="3309" spans="7:7" x14ac:dyDescent="0.35">
      <c r="G3309"/>
    </row>
    <row r="3310" spans="7:7" x14ac:dyDescent="0.35">
      <c r="G3310"/>
    </row>
    <row r="3311" spans="7:7" x14ac:dyDescent="0.35">
      <c r="G3311"/>
    </row>
    <row r="3312" spans="7:7" x14ac:dyDescent="0.35">
      <c r="G3312"/>
    </row>
    <row r="3313" spans="7:7" x14ac:dyDescent="0.35">
      <c r="G3313"/>
    </row>
    <row r="3314" spans="7:7" x14ac:dyDescent="0.35">
      <c r="G3314"/>
    </row>
    <row r="3315" spans="7:7" x14ac:dyDescent="0.35">
      <c r="G3315"/>
    </row>
    <row r="3316" spans="7:7" x14ac:dyDescent="0.35">
      <c r="G3316"/>
    </row>
    <row r="3317" spans="7:7" x14ac:dyDescent="0.35">
      <c r="G3317"/>
    </row>
    <row r="3318" spans="7:7" x14ac:dyDescent="0.35">
      <c r="G3318"/>
    </row>
    <row r="3319" spans="7:7" x14ac:dyDescent="0.35">
      <c r="G3319"/>
    </row>
    <row r="3320" spans="7:7" x14ac:dyDescent="0.35">
      <c r="G3320"/>
    </row>
    <row r="3321" spans="7:7" x14ac:dyDescent="0.35">
      <c r="G3321"/>
    </row>
    <row r="3322" spans="7:7" x14ac:dyDescent="0.35">
      <c r="G3322"/>
    </row>
    <row r="3323" spans="7:7" x14ac:dyDescent="0.35">
      <c r="G3323"/>
    </row>
    <row r="3324" spans="7:7" x14ac:dyDescent="0.35">
      <c r="G3324"/>
    </row>
    <row r="3325" spans="7:7" x14ac:dyDescent="0.35">
      <c r="G3325"/>
    </row>
    <row r="3326" spans="7:7" x14ac:dyDescent="0.35">
      <c r="G3326"/>
    </row>
    <row r="3327" spans="7:7" x14ac:dyDescent="0.35">
      <c r="G3327"/>
    </row>
    <row r="3328" spans="7:7" x14ac:dyDescent="0.35">
      <c r="G3328"/>
    </row>
    <row r="3329" spans="7:7" x14ac:dyDescent="0.35">
      <c r="G3329"/>
    </row>
    <row r="3330" spans="7:7" x14ac:dyDescent="0.35">
      <c r="G3330"/>
    </row>
    <row r="3331" spans="7:7" x14ac:dyDescent="0.35">
      <c r="G3331"/>
    </row>
    <row r="3332" spans="7:7" x14ac:dyDescent="0.35">
      <c r="G3332"/>
    </row>
    <row r="3333" spans="7:7" x14ac:dyDescent="0.35">
      <c r="G3333"/>
    </row>
    <row r="3334" spans="7:7" x14ac:dyDescent="0.35">
      <c r="G3334"/>
    </row>
    <row r="3335" spans="7:7" x14ac:dyDescent="0.35">
      <c r="G3335"/>
    </row>
    <row r="3336" spans="7:7" x14ac:dyDescent="0.35">
      <c r="G3336"/>
    </row>
    <row r="3337" spans="7:7" x14ac:dyDescent="0.35">
      <c r="G3337"/>
    </row>
    <row r="3338" spans="7:7" x14ac:dyDescent="0.35">
      <c r="G3338"/>
    </row>
    <row r="3339" spans="7:7" x14ac:dyDescent="0.35">
      <c r="G3339"/>
    </row>
    <row r="3340" spans="7:7" x14ac:dyDescent="0.35">
      <c r="G3340"/>
    </row>
    <row r="3341" spans="7:7" x14ac:dyDescent="0.35">
      <c r="G3341"/>
    </row>
    <row r="3342" spans="7:7" x14ac:dyDescent="0.35">
      <c r="G3342"/>
    </row>
    <row r="3343" spans="7:7" x14ac:dyDescent="0.35">
      <c r="G3343"/>
    </row>
    <row r="3344" spans="7:7" x14ac:dyDescent="0.35">
      <c r="G3344"/>
    </row>
    <row r="3345" spans="7:7" x14ac:dyDescent="0.35">
      <c r="G3345"/>
    </row>
    <row r="3346" spans="7:7" x14ac:dyDescent="0.35">
      <c r="G3346"/>
    </row>
    <row r="3347" spans="7:7" x14ac:dyDescent="0.35">
      <c r="G3347"/>
    </row>
    <row r="3348" spans="7:7" x14ac:dyDescent="0.35">
      <c r="G3348"/>
    </row>
    <row r="3349" spans="7:7" x14ac:dyDescent="0.35">
      <c r="G3349"/>
    </row>
    <row r="3350" spans="7:7" x14ac:dyDescent="0.35">
      <c r="G3350"/>
    </row>
    <row r="3351" spans="7:7" x14ac:dyDescent="0.35">
      <c r="G3351"/>
    </row>
    <row r="3352" spans="7:7" x14ac:dyDescent="0.35">
      <c r="G3352"/>
    </row>
    <row r="3353" spans="7:7" x14ac:dyDescent="0.35">
      <c r="G3353"/>
    </row>
    <row r="3354" spans="7:7" x14ac:dyDescent="0.35">
      <c r="G3354"/>
    </row>
    <row r="3355" spans="7:7" x14ac:dyDescent="0.35">
      <c r="G3355"/>
    </row>
    <row r="3356" spans="7:7" x14ac:dyDescent="0.35">
      <c r="G3356"/>
    </row>
    <row r="3357" spans="7:7" x14ac:dyDescent="0.35">
      <c r="G3357"/>
    </row>
    <row r="3358" spans="7:7" x14ac:dyDescent="0.35">
      <c r="G3358"/>
    </row>
    <row r="3359" spans="7:7" x14ac:dyDescent="0.35">
      <c r="G3359"/>
    </row>
    <row r="3360" spans="7:7" x14ac:dyDescent="0.35">
      <c r="G3360"/>
    </row>
    <row r="3361" spans="7:7" x14ac:dyDescent="0.35">
      <c r="G3361"/>
    </row>
    <row r="3362" spans="7:7" x14ac:dyDescent="0.35">
      <c r="G3362"/>
    </row>
    <row r="3363" spans="7:7" x14ac:dyDescent="0.35">
      <c r="G3363"/>
    </row>
    <row r="3364" spans="7:7" x14ac:dyDescent="0.35">
      <c r="G3364"/>
    </row>
    <row r="3365" spans="7:7" x14ac:dyDescent="0.35">
      <c r="G3365"/>
    </row>
    <row r="3366" spans="7:7" x14ac:dyDescent="0.35">
      <c r="G3366"/>
    </row>
    <row r="3367" spans="7:7" x14ac:dyDescent="0.35">
      <c r="G3367"/>
    </row>
    <row r="3368" spans="7:7" x14ac:dyDescent="0.35">
      <c r="G3368"/>
    </row>
    <row r="3369" spans="7:7" x14ac:dyDescent="0.35">
      <c r="G3369"/>
    </row>
    <row r="3370" spans="7:7" x14ac:dyDescent="0.35">
      <c r="G3370"/>
    </row>
    <row r="3371" spans="7:7" x14ac:dyDescent="0.35">
      <c r="G3371"/>
    </row>
    <row r="3372" spans="7:7" x14ac:dyDescent="0.35">
      <c r="G3372"/>
    </row>
    <row r="3373" spans="7:7" x14ac:dyDescent="0.35">
      <c r="G3373"/>
    </row>
    <row r="3374" spans="7:7" x14ac:dyDescent="0.35">
      <c r="G3374"/>
    </row>
    <row r="3375" spans="7:7" x14ac:dyDescent="0.35">
      <c r="G3375"/>
    </row>
    <row r="3376" spans="7:7" x14ac:dyDescent="0.35">
      <c r="G3376"/>
    </row>
    <row r="3377" spans="7:7" x14ac:dyDescent="0.35">
      <c r="G3377"/>
    </row>
    <row r="3378" spans="7:7" x14ac:dyDescent="0.35">
      <c r="G3378"/>
    </row>
    <row r="3379" spans="7:7" x14ac:dyDescent="0.35">
      <c r="G3379"/>
    </row>
    <row r="3380" spans="7:7" x14ac:dyDescent="0.35">
      <c r="G3380"/>
    </row>
    <row r="3381" spans="7:7" x14ac:dyDescent="0.35">
      <c r="G3381"/>
    </row>
    <row r="3382" spans="7:7" x14ac:dyDescent="0.35">
      <c r="G3382"/>
    </row>
    <row r="3383" spans="7:7" x14ac:dyDescent="0.35">
      <c r="G3383"/>
    </row>
    <row r="3384" spans="7:7" x14ac:dyDescent="0.35">
      <c r="G3384"/>
    </row>
    <row r="3385" spans="7:7" x14ac:dyDescent="0.35">
      <c r="G3385"/>
    </row>
    <row r="3386" spans="7:7" x14ac:dyDescent="0.35">
      <c r="G3386"/>
    </row>
    <row r="3387" spans="7:7" x14ac:dyDescent="0.35">
      <c r="G3387"/>
    </row>
    <row r="3388" spans="7:7" x14ac:dyDescent="0.35">
      <c r="G3388"/>
    </row>
    <row r="3389" spans="7:7" x14ac:dyDescent="0.35">
      <c r="G3389"/>
    </row>
    <row r="3390" spans="7:7" x14ac:dyDescent="0.35">
      <c r="G3390"/>
    </row>
    <row r="3391" spans="7:7" x14ac:dyDescent="0.35">
      <c r="G3391"/>
    </row>
    <row r="3392" spans="7:7" x14ac:dyDescent="0.35">
      <c r="G3392"/>
    </row>
    <row r="3393" spans="7:7" x14ac:dyDescent="0.35">
      <c r="G3393"/>
    </row>
    <row r="3394" spans="7:7" x14ac:dyDescent="0.35">
      <c r="G3394"/>
    </row>
    <row r="3395" spans="7:7" x14ac:dyDescent="0.35">
      <c r="G3395"/>
    </row>
    <row r="3396" spans="7:7" x14ac:dyDescent="0.35">
      <c r="G3396"/>
    </row>
    <row r="3397" spans="7:7" x14ac:dyDescent="0.35">
      <c r="G3397"/>
    </row>
    <row r="3398" spans="7:7" x14ac:dyDescent="0.35">
      <c r="G3398"/>
    </row>
    <row r="3399" spans="7:7" x14ac:dyDescent="0.35">
      <c r="G3399"/>
    </row>
    <row r="3400" spans="7:7" x14ac:dyDescent="0.35">
      <c r="G3400"/>
    </row>
    <row r="3401" spans="7:7" x14ac:dyDescent="0.35">
      <c r="G3401"/>
    </row>
    <row r="3402" spans="7:7" x14ac:dyDescent="0.35">
      <c r="G3402"/>
    </row>
    <row r="3403" spans="7:7" x14ac:dyDescent="0.35">
      <c r="G3403"/>
    </row>
    <row r="3404" spans="7:7" x14ac:dyDescent="0.35">
      <c r="G3404"/>
    </row>
    <row r="3405" spans="7:7" x14ac:dyDescent="0.35">
      <c r="G3405"/>
    </row>
    <row r="3406" spans="7:7" x14ac:dyDescent="0.35">
      <c r="G3406"/>
    </row>
    <row r="3407" spans="7:7" x14ac:dyDescent="0.35">
      <c r="G3407"/>
    </row>
    <row r="3408" spans="7:7" x14ac:dyDescent="0.35">
      <c r="G3408"/>
    </row>
    <row r="3409" spans="7:7" x14ac:dyDescent="0.35">
      <c r="G3409"/>
    </row>
    <row r="3410" spans="7:7" x14ac:dyDescent="0.35">
      <c r="G3410"/>
    </row>
    <row r="3411" spans="7:7" x14ac:dyDescent="0.35">
      <c r="G3411"/>
    </row>
    <row r="3412" spans="7:7" x14ac:dyDescent="0.35">
      <c r="G3412"/>
    </row>
    <row r="3413" spans="7:7" x14ac:dyDescent="0.35">
      <c r="G3413"/>
    </row>
    <row r="3414" spans="7:7" x14ac:dyDescent="0.35">
      <c r="G3414"/>
    </row>
    <row r="3415" spans="7:7" x14ac:dyDescent="0.35">
      <c r="G3415"/>
    </row>
    <row r="3416" spans="7:7" x14ac:dyDescent="0.35">
      <c r="G3416"/>
    </row>
    <row r="3417" spans="7:7" x14ac:dyDescent="0.35">
      <c r="G3417"/>
    </row>
    <row r="3418" spans="7:7" x14ac:dyDescent="0.35">
      <c r="G3418"/>
    </row>
    <row r="3419" spans="7:7" x14ac:dyDescent="0.35">
      <c r="G3419"/>
    </row>
    <row r="3420" spans="7:7" x14ac:dyDescent="0.35">
      <c r="G3420"/>
    </row>
    <row r="3421" spans="7:7" x14ac:dyDescent="0.35">
      <c r="G3421"/>
    </row>
    <row r="3422" spans="7:7" x14ac:dyDescent="0.35">
      <c r="G3422"/>
    </row>
    <row r="3423" spans="7:7" x14ac:dyDescent="0.35">
      <c r="G3423"/>
    </row>
    <row r="3424" spans="7:7" x14ac:dyDescent="0.35">
      <c r="G3424"/>
    </row>
    <row r="3425" spans="7:7" x14ac:dyDescent="0.35">
      <c r="G3425"/>
    </row>
    <row r="3426" spans="7:7" x14ac:dyDescent="0.35">
      <c r="G3426"/>
    </row>
    <row r="3427" spans="7:7" x14ac:dyDescent="0.35">
      <c r="G3427"/>
    </row>
    <row r="3428" spans="7:7" x14ac:dyDescent="0.35">
      <c r="G3428"/>
    </row>
    <row r="3429" spans="7:7" x14ac:dyDescent="0.35">
      <c r="G3429"/>
    </row>
    <row r="3430" spans="7:7" x14ac:dyDescent="0.35">
      <c r="G3430"/>
    </row>
    <row r="3431" spans="7:7" x14ac:dyDescent="0.35">
      <c r="G3431"/>
    </row>
    <row r="3432" spans="7:7" x14ac:dyDescent="0.35">
      <c r="G3432"/>
    </row>
    <row r="3433" spans="7:7" x14ac:dyDescent="0.35">
      <c r="G3433"/>
    </row>
    <row r="3434" spans="7:7" x14ac:dyDescent="0.35">
      <c r="G3434"/>
    </row>
    <row r="3435" spans="7:7" x14ac:dyDescent="0.35">
      <c r="G3435"/>
    </row>
    <row r="3436" spans="7:7" x14ac:dyDescent="0.35">
      <c r="G3436"/>
    </row>
    <row r="3437" spans="7:7" x14ac:dyDescent="0.35">
      <c r="G3437"/>
    </row>
    <row r="3438" spans="7:7" x14ac:dyDescent="0.35">
      <c r="G3438"/>
    </row>
    <row r="3439" spans="7:7" x14ac:dyDescent="0.35">
      <c r="G3439"/>
    </row>
    <row r="3440" spans="7:7" x14ac:dyDescent="0.35">
      <c r="G3440"/>
    </row>
    <row r="3441" spans="7:7" x14ac:dyDescent="0.35">
      <c r="G3441"/>
    </row>
    <row r="3442" spans="7:7" x14ac:dyDescent="0.35">
      <c r="G3442"/>
    </row>
    <row r="3443" spans="7:7" x14ac:dyDescent="0.35">
      <c r="G3443"/>
    </row>
    <row r="3444" spans="7:7" x14ac:dyDescent="0.35">
      <c r="G3444"/>
    </row>
    <row r="3445" spans="7:7" x14ac:dyDescent="0.35">
      <c r="G3445"/>
    </row>
    <row r="3446" spans="7:7" x14ac:dyDescent="0.35">
      <c r="G3446"/>
    </row>
    <row r="3447" spans="7:7" x14ac:dyDescent="0.35">
      <c r="G3447"/>
    </row>
    <row r="3448" spans="7:7" x14ac:dyDescent="0.35">
      <c r="G3448"/>
    </row>
    <row r="3449" spans="7:7" x14ac:dyDescent="0.35">
      <c r="G3449"/>
    </row>
    <row r="3450" spans="7:7" x14ac:dyDescent="0.35">
      <c r="G3450"/>
    </row>
    <row r="3451" spans="7:7" x14ac:dyDescent="0.35">
      <c r="G3451"/>
    </row>
    <row r="3452" spans="7:7" x14ac:dyDescent="0.35">
      <c r="G3452"/>
    </row>
    <row r="3453" spans="7:7" x14ac:dyDescent="0.35">
      <c r="G3453"/>
    </row>
    <row r="3454" spans="7:7" x14ac:dyDescent="0.35">
      <c r="G3454"/>
    </row>
    <row r="3455" spans="7:7" x14ac:dyDescent="0.35">
      <c r="G3455"/>
    </row>
    <row r="3456" spans="7:7" x14ac:dyDescent="0.35">
      <c r="G3456"/>
    </row>
    <row r="3457" spans="7:7" x14ac:dyDescent="0.35">
      <c r="G3457"/>
    </row>
    <row r="3458" spans="7:7" x14ac:dyDescent="0.35">
      <c r="G3458"/>
    </row>
    <row r="3459" spans="7:7" x14ac:dyDescent="0.35">
      <c r="G3459"/>
    </row>
    <row r="3460" spans="7:7" x14ac:dyDescent="0.35">
      <c r="G3460"/>
    </row>
    <row r="3461" spans="7:7" x14ac:dyDescent="0.35">
      <c r="G3461"/>
    </row>
    <row r="3462" spans="7:7" x14ac:dyDescent="0.35">
      <c r="G3462"/>
    </row>
    <row r="3463" spans="7:7" x14ac:dyDescent="0.35">
      <c r="G3463"/>
    </row>
    <row r="3464" spans="7:7" x14ac:dyDescent="0.35">
      <c r="G3464"/>
    </row>
    <row r="3465" spans="7:7" x14ac:dyDescent="0.35">
      <c r="G3465"/>
    </row>
    <row r="3466" spans="7:7" x14ac:dyDescent="0.35">
      <c r="G3466"/>
    </row>
    <row r="3467" spans="7:7" x14ac:dyDescent="0.35">
      <c r="G3467"/>
    </row>
    <row r="3468" spans="7:7" x14ac:dyDescent="0.35">
      <c r="G3468"/>
    </row>
    <row r="3469" spans="7:7" x14ac:dyDescent="0.35">
      <c r="G3469"/>
    </row>
    <row r="3470" spans="7:7" x14ac:dyDescent="0.35">
      <c r="G3470"/>
    </row>
    <row r="3471" spans="7:7" x14ac:dyDescent="0.35">
      <c r="G3471"/>
    </row>
    <row r="3472" spans="7:7" x14ac:dyDescent="0.35">
      <c r="G3472"/>
    </row>
    <row r="3473" spans="7:7" x14ac:dyDescent="0.35">
      <c r="G3473"/>
    </row>
    <row r="3474" spans="7:7" x14ac:dyDescent="0.35">
      <c r="G3474"/>
    </row>
    <row r="3475" spans="7:7" x14ac:dyDescent="0.35">
      <c r="G3475"/>
    </row>
    <row r="3476" spans="7:7" x14ac:dyDescent="0.35">
      <c r="G3476"/>
    </row>
    <row r="3477" spans="7:7" x14ac:dyDescent="0.35">
      <c r="G3477"/>
    </row>
    <row r="3478" spans="7:7" x14ac:dyDescent="0.35">
      <c r="G3478"/>
    </row>
    <row r="3479" spans="7:7" x14ac:dyDescent="0.35">
      <c r="G3479"/>
    </row>
    <row r="3480" spans="7:7" x14ac:dyDescent="0.35">
      <c r="G3480"/>
    </row>
    <row r="3481" spans="7:7" x14ac:dyDescent="0.35">
      <c r="G3481"/>
    </row>
    <row r="3482" spans="7:7" x14ac:dyDescent="0.35">
      <c r="G3482"/>
    </row>
    <row r="3483" spans="7:7" x14ac:dyDescent="0.35">
      <c r="G3483"/>
    </row>
    <row r="3484" spans="7:7" x14ac:dyDescent="0.35">
      <c r="G3484"/>
    </row>
    <row r="3485" spans="7:7" x14ac:dyDescent="0.35">
      <c r="G3485"/>
    </row>
    <row r="3486" spans="7:7" x14ac:dyDescent="0.35">
      <c r="G3486"/>
    </row>
    <row r="3487" spans="7:7" x14ac:dyDescent="0.35">
      <c r="G3487"/>
    </row>
    <row r="3488" spans="7:7" x14ac:dyDescent="0.35">
      <c r="G3488"/>
    </row>
    <row r="3489" spans="7:7" x14ac:dyDescent="0.35">
      <c r="G3489"/>
    </row>
    <row r="3490" spans="7:7" x14ac:dyDescent="0.35">
      <c r="G3490"/>
    </row>
    <row r="3491" spans="7:7" x14ac:dyDescent="0.35">
      <c r="G3491"/>
    </row>
    <row r="3492" spans="7:7" x14ac:dyDescent="0.35">
      <c r="G3492"/>
    </row>
    <row r="3493" spans="7:7" x14ac:dyDescent="0.35">
      <c r="G3493"/>
    </row>
    <row r="3494" spans="7:7" x14ac:dyDescent="0.35">
      <c r="G3494"/>
    </row>
    <row r="3495" spans="7:7" x14ac:dyDescent="0.35">
      <c r="G3495"/>
    </row>
    <row r="3496" spans="7:7" x14ac:dyDescent="0.35">
      <c r="G3496"/>
    </row>
    <row r="3497" spans="7:7" x14ac:dyDescent="0.35">
      <c r="G3497"/>
    </row>
    <row r="3498" spans="7:7" x14ac:dyDescent="0.35">
      <c r="G3498"/>
    </row>
    <row r="3499" spans="7:7" x14ac:dyDescent="0.35">
      <c r="G3499"/>
    </row>
    <row r="3500" spans="7:7" x14ac:dyDescent="0.35">
      <c r="G3500"/>
    </row>
    <row r="3501" spans="7:7" x14ac:dyDescent="0.35">
      <c r="G3501"/>
    </row>
    <row r="3502" spans="7:7" x14ac:dyDescent="0.35">
      <c r="G3502"/>
    </row>
    <row r="3503" spans="7:7" x14ac:dyDescent="0.35">
      <c r="G3503"/>
    </row>
    <row r="3504" spans="7:7" x14ac:dyDescent="0.35">
      <c r="G3504"/>
    </row>
    <row r="3505" spans="7:7" x14ac:dyDescent="0.35">
      <c r="G3505"/>
    </row>
    <row r="3506" spans="7:7" x14ac:dyDescent="0.35">
      <c r="G3506"/>
    </row>
    <row r="3507" spans="7:7" x14ac:dyDescent="0.35">
      <c r="G3507"/>
    </row>
    <row r="3508" spans="7:7" x14ac:dyDescent="0.35">
      <c r="G3508"/>
    </row>
    <row r="3509" spans="7:7" x14ac:dyDescent="0.35">
      <c r="G3509"/>
    </row>
    <row r="3510" spans="7:7" x14ac:dyDescent="0.35">
      <c r="G3510"/>
    </row>
    <row r="3511" spans="7:7" x14ac:dyDescent="0.35">
      <c r="G3511"/>
    </row>
    <row r="3512" spans="7:7" x14ac:dyDescent="0.35">
      <c r="G3512"/>
    </row>
    <row r="3513" spans="7:7" x14ac:dyDescent="0.35">
      <c r="G3513"/>
    </row>
    <row r="3514" spans="7:7" x14ac:dyDescent="0.35">
      <c r="G3514"/>
    </row>
    <row r="3515" spans="7:7" x14ac:dyDescent="0.35">
      <c r="G3515"/>
    </row>
    <row r="3516" spans="7:7" x14ac:dyDescent="0.35">
      <c r="G3516"/>
    </row>
    <row r="3517" spans="7:7" x14ac:dyDescent="0.35">
      <c r="G3517"/>
    </row>
    <row r="3518" spans="7:7" x14ac:dyDescent="0.35">
      <c r="G3518"/>
    </row>
    <row r="3519" spans="7:7" x14ac:dyDescent="0.35">
      <c r="G3519"/>
    </row>
    <row r="3520" spans="7:7" x14ac:dyDescent="0.35">
      <c r="G3520"/>
    </row>
    <row r="3521" spans="7:7" x14ac:dyDescent="0.35">
      <c r="G3521"/>
    </row>
    <row r="3522" spans="7:7" x14ac:dyDescent="0.35">
      <c r="G3522"/>
    </row>
    <row r="3523" spans="7:7" x14ac:dyDescent="0.35">
      <c r="G3523"/>
    </row>
    <row r="3524" spans="7:7" x14ac:dyDescent="0.35">
      <c r="G3524"/>
    </row>
    <row r="3525" spans="7:7" x14ac:dyDescent="0.35">
      <c r="G3525"/>
    </row>
    <row r="3526" spans="7:7" x14ac:dyDescent="0.35">
      <c r="G3526"/>
    </row>
    <row r="3527" spans="7:7" x14ac:dyDescent="0.35">
      <c r="G3527"/>
    </row>
    <row r="3528" spans="7:7" x14ac:dyDescent="0.35">
      <c r="G3528"/>
    </row>
    <row r="3529" spans="7:7" x14ac:dyDescent="0.35">
      <c r="G3529"/>
    </row>
    <row r="3530" spans="7:7" x14ac:dyDescent="0.35">
      <c r="G3530"/>
    </row>
    <row r="3531" spans="7:7" x14ac:dyDescent="0.35">
      <c r="G3531"/>
    </row>
    <row r="3532" spans="7:7" x14ac:dyDescent="0.35">
      <c r="G3532"/>
    </row>
    <row r="3533" spans="7:7" x14ac:dyDescent="0.35">
      <c r="G3533"/>
    </row>
    <row r="3534" spans="7:7" x14ac:dyDescent="0.35">
      <c r="G3534"/>
    </row>
    <row r="3535" spans="7:7" x14ac:dyDescent="0.35">
      <c r="G3535"/>
    </row>
    <row r="3536" spans="7:7" x14ac:dyDescent="0.35">
      <c r="G3536"/>
    </row>
    <row r="3537" spans="7:7" x14ac:dyDescent="0.35">
      <c r="G3537"/>
    </row>
    <row r="3538" spans="7:7" x14ac:dyDescent="0.35">
      <c r="G3538"/>
    </row>
    <row r="3539" spans="7:7" x14ac:dyDescent="0.35">
      <c r="G3539"/>
    </row>
    <row r="3540" spans="7:7" x14ac:dyDescent="0.35">
      <c r="G3540"/>
    </row>
    <row r="3541" spans="7:7" x14ac:dyDescent="0.35">
      <c r="G3541"/>
    </row>
    <row r="3542" spans="7:7" x14ac:dyDescent="0.35">
      <c r="G3542"/>
    </row>
    <row r="3543" spans="7:7" x14ac:dyDescent="0.35">
      <c r="G3543"/>
    </row>
    <row r="3544" spans="7:7" x14ac:dyDescent="0.35">
      <c r="G3544"/>
    </row>
    <row r="3545" spans="7:7" x14ac:dyDescent="0.35">
      <c r="G3545"/>
    </row>
    <row r="3546" spans="7:7" x14ac:dyDescent="0.35">
      <c r="G3546"/>
    </row>
    <row r="3547" spans="7:7" x14ac:dyDescent="0.35">
      <c r="G3547"/>
    </row>
    <row r="3548" spans="7:7" x14ac:dyDescent="0.35">
      <c r="G3548"/>
    </row>
    <row r="3549" spans="7:7" x14ac:dyDescent="0.35">
      <c r="G3549"/>
    </row>
    <row r="3550" spans="7:7" x14ac:dyDescent="0.35">
      <c r="G3550"/>
    </row>
    <row r="3551" spans="7:7" x14ac:dyDescent="0.35">
      <c r="G3551"/>
    </row>
    <row r="3552" spans="7:7" x14ac:dyDescent="0.35">
      <c r="G3552"/>
    </row>
    <row r="3553" spans="7:7" x14ac:dyDescent="0.35">
      <c r="G3553"/>
    </row>
    <row r="3554" spans="7:7" x14ac:dyDescent="0.35">
      <c r="G3554"/>
    </row>
    <row r="3555" spans="7:7" x14ac:dyDescent="0.35">
      <c r="G3555"/>
    </row>
    <row r="3556" spans="7:7" x14ac:dyDescent="0.35">
      <c r="G3556"/>
    </row>
    <row r="3557" spans="7:7" x14ac:dyDescent="0.35">
      <c r="G3557"/>
    </row>
    <row r="3558" spans="7:7" x14ac:dyDescent="0.35">
      <c r="G3558"/>
    </row>
    <row r="3559" spans="7:7" x14ac:dyDescent="0.35">
      <c r="G3559"/>
    </row>
    <row r="3560" spans="7:7" x14ac:dyDescent="0.35">
      <c r="G3560"/>
    </row>
    <row r="3561" spans="7:7" x14ac:dyDescent="0.35">
      <c r="G3561"/>
    </row>
    <row r="3562" spans="7:7" x14ac:dyDescent="0.35">
      <c r="G3562"/>
    </row>
    <row r="3563" spans="7:7" x14ac:dyDescent="0.35">
      <c r="G3563"/>
    </row>
    <row r="3564" spans="7:7" x14ac:dyDescent="0.35">
      <c r="G3564"/>
    </row>
    <row r="3565" spans="7:7" x14ac:dyDescent="0.35">
      <c r="G3565"/>
    </row>
    <row r="3566" spans="7:7" x14ac:dyDescent="0.35">
      <c r="G3566"/>
    </row>
    <row r="3567" spans="7:7" x14ac:dyDescent="0.35">
      <c r="G3567"/>
    </row>
    <row r="3568" spans="7:7" x14ac:dyDescent="0.35">
      <c r="G3568"/>
    </row>
    <row r="3569" spans="7:7" x14ac:dyDescent="0.35">
      <c r="G3569"/>
    </row>
    <row r="3570" spans="7:7" x14ac:dyDescent="0.35">
      <c r="G3570"/>
    </row>
    <row r="3571" spans="7:7" x14ac:dyDescent="0.35">
      <c r="G3571"/>
    </row>
    <row r="3572" spans="7:7" x14ac:dyDescent="0.35">
      <c r="G3572"/>
    </row>
    <row r="3573" spans="7:7" x14ac:dyDescent="0.35">
      <c r="G3573"/>
    </row>
    <row r="3574" spans="7:7" x14ac:dyDescent="0.35">
      <c r="G3574"/>
    </row>
    <row r="3575" spans="7:7" x14ac:dyDescent="0.35">
      <c r="G3575"/>
    </row>
    <row r="3576" spans="7:7" x14ac:dyDescent="0.35">
      <c r="G3576"/>
    </row>
    <row r="3577" spans="7:7" x14ac:dyDescent="0.35">
      <c r="G3577"/>
    </row>
    <row r="3578" spans="7:7" x14ac:dyDescent="0.35">
      <c r="G3578"/>
    </row>
    <row r="3579" spans="7:7" x14ac:dyDescent="0.35">
      <c r="G3579"/>
    </row>
    <row r="3580" spans="7:7" x14ac:dyDescent="0.35">
      <c r="G3580"/>
    </row>
    <row r="3581" spans="7:7" x14ac:dyDescent="0.35">
      <c r="G3581"/>
    </row>
    <row r="3582" spans="7:7" x14ac:dyDescent="0.35">
      <c r="G3582"/>
    </row>
    <row r="3583" spans="7:7" x14ac:dyDescent="0.35">
      <c r="G3583"/>
    </row>
    <row r="3584" spans="7:7" x14ac:dyDescent="0.35">
      <c r="G3584"/>
    </row>
    <row r="3585" spans="7:7" x14ac:dyDescent="0.35">
      <c r="G3585"/>
    </row>
    <row r="3586" spans="7:7" x14ac:dyDescent="0.35">
      <c r="G3586"/>
    </row>
    <row r="3587" spans="7:7" x14ac:dyDescent="0.35">
      <c r="G3587"/>
    </row>
    <row r="3588" spans="7:7" x14ac:dyDescent="0.35">
      <c r="G3588"/>
    </row>
    <row r="3589" spans="7:7" x14ac:dyDescent="0.35">
      <c r="G3589"/>
    </row>
    <row r="3590" spans="7:7" x14ac:dyDescent="0.35">
      <c r="G3590"/>
    </row>
    <row r="3591" spans="7:7" x14ac:dyDescent="0.35">
      <c r="G3591"/>
    </row>
    <row r="3592" spans="7:7" x14ac:dyDescent="0.35">
      <c r="G3592"/>
    </row>
    <row r="3593" spans="7:7" x14ac:dyDescent="0.35">
      <c r="G3593"/>
    </row>
    <row r="3594" spans="7:7" x14ac:dyDescent="0.35">
      <c r="G3594"/>
    </row>
    <row r="3595" spans="7:7" x14ac:dyDescent="0.35">
      <c r="G3595"/>
    </row>
    <row r="3596" spans="7:7" x14ac:dyDescent="0.35">
      <c r="G3596"/>
    </row>
    <row r="3597" spans="7:7" x14ac:dyDescent="0.35">
      <c r="G3597"/>
    </row>
    <row r="3598" spans="7:7" x14ac:dyDescent="0.35">
      <c r="G3598"/>
    </row>
    <row r="3599" spans="7:7" x14ac:dyDescent="0.35">
      <c r="G3599"/>
    </row>
    <row r="3600" spans="7:7" x14ac:dyDescent="0.35">
      <c r="G3600"/>
    </row>
    <row r="3601" spans="7:7" x14ac:dyDescent="0.35">
      <c r="G3601"/>
    </row>
    <row r="3602" spans="7:7" x14ac:dyDescent="0.35">
      <c r="G3602"/>
    </row>
    <row r="3603" spans="7:7" x14ac:dyDescent="0.35">
      <c r="G3603"/>
    </row>
    <row r="3604" spans="7:7" x14ac:dyDescent="0.35">
      <c r="G3604"/>
    </row>
    <row r="3605" spans="7:7" x14ac:dyDescent="0.35">
      <c r="G3605"/>
    </row>
    <row r="3606" spans="7:7" x14ac:dyDescent="0.35">
      <c r="G3606"/>
    </row>
    <row r="3607" spans="7:7" x14ac:dyDescent="0.35">
      <c r="G3607"/>
    </row>
    <row r="3608" spans="7:7" x14ac:dyDescent="0.35">
      <c r="G3608"/>
    </row>
    <row r="3609" spans="7:7" x14ac:dyDescent="0.35">
      <c r="G3609"/>
    </row>
    <row r="3610" spans="7:7" x14ac:dyDescent="0.35">
      <c r="G3610"/>
    </row>
    <row r="3611" spans="7:7" x14ac:dyDescent="0.35">
      <c r="G3611"/>
    </row>
    <row r="3612" spans="7:7" x14ac:dyDescent="0.35">
      <c r="G3612"/>
    </row>
    <row r="3613" spans="7:7" x14ac:dyDescent="0.35">
      <c r="G3613"/>
    </row>
    <row r="3614" spans="7:7" x14ac:dyDescent="0.35">
      <c r="G3614"/>
    </row>
    <row r="3615" spans="7:7" x14ac:dyDescent="0.35">
      <c r="G3615"/>
    </row>
    <row r="3616" spans="7:7" x14ac:dyDescent="0.35">
      <c r="G3616"/>
    </row>
    <row r="3617" spans="7:7" x14ac:dyDescent="0.35">
      <c r="G3617"/>
    </row>
    <row r="3618" spans="7:7" x14ac:dyDescent="0.35">
      <c r="G3618"/>
    </row>
    <row r="3619" spans="7:7" x14ac:dyDescent="0.35">
      <c r="G3619"/>
    </row>
    <row r="3620" spans="7:7" x14ac:dyDescent="0.35">
      <c r="G3620"/>
    </row>
    <row r="3621" spans="7:7" x14ac:dyDescent="0.35">
      <c r="G3621"/>
    </row>
    <row r="3622" spans="7:7" x14ac:dyDescent="0.35">
      <c r="G3622"/>
    </row>
    <row r="3623" spans="7:7" x14ac:dyDescent="0.35">
      <c r="G3623"/>
    </row>
    <row r="3624" spans="7:7" x14ac:dyDescent="0.35">
      <c r="G3624"/>
    </row>
    <row r="3625" spans="7:7" x14ac:dyDescent="0.35">
      <c r="G3625"/>
    </row>
    <row r="3626" spans="7:7" x14ac:dyDescent="0.35">
      <c r="G3626"/>
    </row>
    <row r="3627" spans="7:7" x14ac:dyDescent="0.35">
      <c r="G3627"/>
    </row>
    <row r="3628" spans="7:7" x14ac:dyDescent="0.35">
      <c r="G3628"/>
    </row>
    <row r="3629" spans="7:7" x14ac:dyDescent="0.35">
      <c r="G3629"/>
    </row>
    <row r="3630" spans="7:7" x14ac:dyDescent="0.35">
      <c r="G3630"/>
    </row>
    <row r="3631" spans="7:7" x14ac:dyDescent="0.35">
      <c r="G3631"/>
    </row>
    <row r="3632" spans="7:7" x14ac:dyDescent="0.35">
      <c r="G3632"/>
    </row>
    <row r="3633" spans="7:7" x14ac:dyDescent="0.35">
      <c r="G3633"/>
    </row>
    <row r="3634" spans="7:7" x14ac:dyDescent="0.35">
      <c r="G3634"/>
    </row>
    <row r="3635" spans="7:7" x14ac:dyDescent="0.35">
      <c r="G3635"/>
    </row>
    <row r="3636" spans="7:7" x14ac:dyDescent="0.35">
      <c r="G3636"/>
    </row>
    <row r="3637" spans="7:7" x14ac:dyDescent="0.35">
      <c r="G3637"/>
    </row>
    <row r="3638" spans="7:7" x14ac:dyDescent="0.35">
      <c r="G3638"/>
    </row>
    <row r="3639" spans="7:7" x14ac:dyDescent="0.35">
      <c r="G3639"/>
    </row>
    <row r="3640" spans="7:7" x14ac:dyDescent="0.35">
      <c r="G3640"/>
    </row>
    <row r="3641" spans="7:7" x14ac:dyDescent="0.35">
      <c r="G3641"/>
    </row>
    <row r="3642" spans="7:7" x14ac:dyDescent="0.35">
      <c r="G3642"/>
    </row>
    <row r="3643" spans="7:7" x14ac:dyDescent="0.35">
      <c r="G3643"/>
    </row>
    <row r="3644" spans="7:7" x14ac:dyDescent="0.35">
      <c r="G3644"/>
    </row>
    <row r="3645" spans="7:7" x14ac:dyDescent="0.35">
      <c r="G3645"/>
    </row>
    <row r="3646" spans="7:7" x14ac:dyDescent="0.35">
      <c r="G3646"/>
    </row>
    <row r="3647" spans="7:7" x14ac:dyDescent="0.35">
      <c r="G3647"/>
    </row>
    <row r="3648" spans="7:7" x14ac:dyDescent="0.35">
      <c r="G3648"/>
    </row>
    <row r="3649" spans="7:7" x14ac:dyDescent="0.35">
      <c r="G3649"/>
    </row>
    <row r="3650" spans="7:7" x14ac:dyDescent="0.35">
      <c r="G3650"/>
    </row>
    <row r="3651" spans="7:7" x14ac:dyDescent="0.35">
      <c r="G3651"/>
    </row>
    <row r="3652" spans="7:7" x14ac:dyDescent="0.35">
      <c r="G3652"/>
    </row>
    <row r="3653" spans="7:7" x14ac:dyDescent="0.35">
      <c r="G3653"/>
    </row>
    <row r="3654" spans="7:7" x14ac:dyDescent="0.35">
      <c r="G3654"/>
    </row>
    <row r="3655" spans="7:7" x14ac:dyDescent="0.35">
      <c r="G3655"/>
    </row>
    <row r="3656" spans="7:7" x14ac:dyDescent="0.35">
      <c r="G3656"/>
    </row>
    <row r="3657" spans="7:7" x14ac:dyDescent="0.35">
      <c r="G3657"/>
    </row>
    <row r="3658" spans="7:7" x14ac:dyDescent="0.35">
      <c r="G3658"/>
    </row>
    <row r="3659" spans="7:7" x14ac:dyDescent="0.35">
      <c r="G3659"/>
    </row>
    <row r="3660" spans="7:7" x14ac:dyDescent="0.35">
      <c r="G3660"/>
    </row>
    <row r="3661" spans="7:7" x14ac:dyDescent="0.35">
      <c r="G3661"/>
    </row>
    <row r="3662" spans="7:7" x14ac:dyDescent="0.35">
      <c r="G3662"/>
    </row>
    <row r="3663" spans="7:7" x14ac:dyDescent="0.35">
      <c r="G3663"/>
    </row>
    <row r="3664" spans="7:7" x14ac:dyDescent="0.35">
      <c r="G3664"/>
    </row>
    <row r="3665" spans="7:7" x14ac:dyDescent="0.35">
      <c r="G3665"/>
    </row>
    <row r="3666" spans="7:7" x14ac:dyDescent="0.35">
      <c r="G3666"/>
    </row>
    <row r="3667" spans="7:7" x14ac:dyDescent="0.35">
      <c r="G3667"/>
    </row>
    <row r="3668" spans="7:7" x14ac:dyDescent="0.35">
      <c r="G3668"/>
    </row>
    <row r="3669" spans="7:7" x14ac:dyDescent="0.35">
      <c r="G3669"/>
    </row>
    <row r="3670" spans="7:7" x14ac:dyDescent="0.35">
      <c r="G3670"/>
    </row>
    <row r="3671" spans="7:7" x14ac:dyDescent="0.35">
      <c r="G3671"/>
    </row>
    <row r="3672" spans="7:7" x14ac:dyDescent="0.35">
      <c r="G3672"/>
    </row>
    <row r="3673" spans="7:7" x14ac:dyDescent="0.35">
      <c r="G3673"/>
    </row>
    <row r="3674" spans="7:7" x14ac:dyDescent="0.35">
      <c r="G3674"/>
    </row>
    <row r="3675" spans="7:7" x14ac:dyDescent="0.35">
      <c r="G3675"/>
    </row>
    <row r="3676" spans="7:7" x14ac:dyDescent="0.35">
      <c r="G3676"/>
    </row>
    <row r="3677" spans="7:7" x14ac:dyDescent="0.35">
      <c r="G3677"/>
    </row>
    <row r="3678" spans="7:7" x14ac:dyDescent="0.35">
      <c r="G3678"/>
    </row>
    <row r="3679" spans="7:7" x14ac:dyDescent="0.35">
      <c r="G3679"/>
    </row>
    <row r="3680" spans="7:7" x14ac:dyDescent="0.35">
      <c r="G3680"/>
    </row>
    <row r="3681" spans="7:7" x14ac:dyDescent="0.35">
      <c r="G3681"/>
    </row>
    <row r="3682" spans="7:7" x14ac:dyDescent="0.35">
      <c r="G3682"/>
    </row>
    <row r="3683" spans="7:7" x14ac:dyDescent="0.35">
      <c r="G3683"/>
    </row>
    <row r="3684" spans="7:7" x14ac:dyDescent="0.35">
      <c r="G3684"/>
    </row>
    <row r="3685" spans="7:7" x14ac:dyDescent="0.35">
      <c r="G3685"/>
    </row>
    <row r="3686" spans="7:7" x14ac:dyDescent="0.35">
      <c r="G3686"/>
    </row>
    <row r="3687" spans="7:7" x14ac:dyDescent="0.35">
      <c r="G3687"/>
    </row>
    <row r="3688" spans="7:7" x14ac:dyDescent="0.35">
      <c r="G3688"/>
    </row>
    <row r="3689" spans="7:7" x14ac:dyDescent="0.35">
      <c r="G3689"/>
    </row>
    <row r="3690" spans="7:7" x14ac:dyDescent="0.35">
      <c r="G3690"/>
    </row>
    <row r="3691" spans="7:7" x14ac:dyDescent="0.35">
      <c r="G3691"/>
    </row>
    <row r="3692" spans="7:7" x14ac:dyDescent="0.35">
      <c r="G3692"/>
    </row>
    <row r="3693" spans="7:7" x14ac:dyDescent="0.35">
      <c r="G3693"/>
    </row>
    <row r="3694" spans="7:7" x14ac:dyDescent="0.35">
      <c r="G3694"/>
    </row>
    <row r="3695" spans="7:7" x14ac:dyDescent="0.35">
      <c r="G3695"/>
    </row>
    <row r="3696" spans="7:7" x14ac:dyDescent="0.35">
      <c r="G3696"/>
    </row>
    <row r="3697" spans="7:7" x14ac:dyDescent="0.35">
      <c r="G3697"/>
    </row>
    <row r="3698" spans="7:7" x14ac:dyDescent="0.35">
      <c r="G3698"/>
    </row>
    <row r="3699" spans="7:7" x14ac:dyDescent="0.35">
      <c r="G3699"/>
    </row>
    <row r="3700" spans="7:7" x14ac:dyDescent="0.35">
      <c r="G3700"/>
    </row>
    <row r="3701" spans="7:7" x14ac:dyDescent="0.35">
      <c r="G3701"/>
    </row>
    <row r="3702" spans="7:7" x14ac:dyDescent="0.35">
      <c r="G3702"/>
    </row>
    <row r="3703" spans="7:7" x14ac:dyDescent="0.35">
      <c r="G3703"/>
    </row>
    <row r="3704" spans="7:7" x14ac:dyDescent="0.35">
      <c r="G3704"/>
    </row>
    <row r="3705" spans="7:7" x14ac:dyDescent="0.35">
      <c r="G3705"/>
    </row>
    <row r="3706" spans="7:7" x14ac:dyDescent="0.35">
      <c r="G3706"/>
    </row>
    <row r="3707" spans="7:7" x14ac:dyDescent="0.35">
      <c r="G3707"/>
    </row>
    <row r="3708" spans="7:7" x14ac:dyDescent="0.35">
      <c r="G3708"/>
    </row>
    <row r="3709" spans="7:7" x14ac:dyDescent="0.35">
      <c r="G3709"/>
    </row>
    <row r="3710" spans="7:7" x14ac:dyDescent="0.35">
      <c r="G3710"/>
    </row>
    <row r="3711" spans="7:7" x14ac:dyDescent="0.35">
      <c r="G3711"/>
    </row>
    <row r="3712" spans="7:7" x14ac:dyDescent="0.35">
      <c r="G3712"/>
    </row>
    <row r="3713" spans="7:7" x14ac:dyDescent="0.35">
      <c r="G3713"/>
    </row>
    <row r="3714" spans="7:7" x14ac:dyDescent="0.35">
      <c r="G3714"/>
    </row>
    <row r="3715" spans="7:7" x14ac:dyDescent="0.35">
      <c r="G3715"/>
    </row>
    <row r="3716" spans="7:7" x14ac:dyDescent="0.35">
      <c r="G3716"/>
    </row>
    <row r="3717" spans="7:7" x14ac:dyDescent="0.35">
      <c r="G3717"/>
    </row>
    <row r="3718" spans="7:7" x14ac:dyDescent="0.35">
      <c r="G3718"/>
    </row>
    <row r="3719" spans="7:7" x14ac:dyDescent="0.35">
      <c r="G3719"/>
    </row>
    <row r="3720" spans="7:7" x14ac:dyDescent="0.35">
      <c r="G3720"/>
    </row>
    <row r="3721" spans="7:7" x14ac:dyDescent="0.35">
      <c r="G3721"/>
    </row>
    <row r="3722" spans="7:7" x14ac:dyDescent="0.35">
      <c r="G3722"/>
    </row>
    <row r="3723" spans="7:7" x14ac:dyDescent="0.35">
      <c r="G3723"/>
    </row>
    <row r="3724" spans="7:7" x14ac:dyDescent="0.35">
      <c r="G3724"/>
    </row>
    <row r="3725" spans="7:7" x14ac:dyDescent="0.35">
      <c r="G3725"/>
    </row>
    <row r="3726" spans="7:7" x14ac:dyDescent="0.35">
      <c r="G3726"/>
    </row>
    <row r="3727" spans="7:7" x14ac:dyDescent="0.35">
      <c r="G3727"/>
    </row>
    <row r="3728" spans="7:7" x14ac:dyDescent="0.35">
      <c r="G3728"/>
    </row>
    <row r="3729" spans="7:7" x14ac:dyDescent="0.35">
      <c r="G3729"/>
    </row>
    <row r="3730" spans="7:7" x14ac:dyDescent="0.35">
      <c r="G3730"/>
    </row>
    <row r="3731" spans="7:7" x14ac:dyDescent="0.35">
      <c r="G3731"/>
    </row>
    <row r="3732" spans="7:7" x14ac:dyDescent="0.35">
      <c r="G3732"/>
    </row>
    <row r="3733" spans="7:7" x14ac:dyDescent="0.35">
      <c r="G3733"/>
    </row>
    <row r="3734" spans="7:7" x14ac:dyDescent="0.35">
      <c r="G3734"/>
    </row>
    <row r="3735" spans="7:7" x14ac:dyDescent="0.35">
      <c r="G3735"/>
    </row>
    <row r="3736" spans="7:7" x14ac:dyDescent="0.35">
      <c r="G3736"/>
    </row>
    <row r="3737" spans="7:7" x14ac:dyDescent="0.35">
      <c r="G3737"/>
    </row>
    <row r="3738" spans="7:7" x14ac:dyDescent="0.35">
      <c r="G3738"/>
    </row>
    <row r="3739" spans="7:7" x14ac:dyDescent="0.35">
      <c r="G3739"/>
    </row>
    <row r="3740" spans="7:7" x14ac:dyDescent="0.35">
      <c r="G3740"/>
    </row>
    <row r="3741" spans="7:7" x14ac:dyDescent="0.35">
      <c r="G3741"/>
    </row>
    <row r="3742" spans="7:7" x14ac:dyDescent="0.35">
      <c r="G3742"/>
    </row>
    <row r="3743" spans="7:7" x14ac:dyDescent="0.35">
      <c r="G3743"/>
    </row>
    <row r="3744" spans="7:7" x14ac:dyDescent="0.35">
      <c r="G3744"/>
    </row>
    <row r="3745" spans="7:7" x14ac:dyDescent="0.35">
      <c r="G3745"/>
    </row>
    <row r="3746" spans="7:7" x14ac:dyDescent="0.35">
      <c r="G3746"/>
    </row>
    <row r="3747" spans="7:7" x14ac:dyDescent="0.35">
      <c r="G3747"/>
    </row>
    <row r="3748" spans="7:7" x14ac:dyDescent="0.35">
      <c r="G3748"/>
    </row>
    <row r="3749" spans="7:7" x14ac:dyDescent="0.35">
      <c r="G3749"/>
    </row>
    <row r="3750" spans="7:7" x14ac:dyDescent="0.35">
      <c r="G3750"/>
    </row>
    <row r="3751" spans="7:7" x14ac:dyDescent="0.35">
      <c r="G3751"/>
    </row>
    <row r="3752" spans="7:7" x14ac:dyDescent="0.35">
      <c r="G3752"/>
    </row>
    <row r="3753" spans="7:7" x14ac:dyDescent="0.35">
      <c r="G3753"/>
    </row>
    <row r="3754" spans="7:7" x14ac:dyDescent="0.35">
      <c r="G3754"/>
    </row>
    <row r="3755" spans="7:7" x14ac:dyDescent="0.35">
      <c r="G3755"/>
    </row>
    <row r="3756" spans="7:7" x14ac:dyDescent="0.35">
      <c r="G3756"/>
    </row>
    <row r="3757" spans="7:7" x14ac:dyDescent="0.35">
      <c r="G3757"/>
    </row>
    <row r="3758" spans="7:7" x14ac:dyDescent="0.35">
      <c r="G3758"/>
    </row>
    <row r="3759" spans="7:7" x14ac:dyDescent="0.35">
      <c r="G3759"/>
    </row>
    <row r="3760" spans="7:7" x14ac:dyDescent="0.35">
      <c r="G3760"/>
    </row>
    <row r="3761" spans="7:7" x14ac:dyDescent="0.35">
      <c r="G3761"/>
    </row>
    <row r="3762" spans="7:7" x14ac:dyDescent="0.35">
      <c r="G3762"/>
    </row>
    <row r="3763" spans="7:7" x14ac:dyDescent="0.35">
      <c r="G3763"/>
    </row>
    <row r="3764" spans="7:7" x14ac:dyDescent="0.35">
      <c r="G3764"/>
    </row>
    <row r="3765" spans="7:7" x14ac:dyDescent="0.35">
      <c r="G3765"/>
    </row>
    <row r="3766" spans="7:7" x14ac:dyDescent="0.35">
      <c r="G3766"/>
    </row>
    <row r="3767" spans="7:7" x14ac:dyDescent="0.35">
      <c r="G3767"/>
    </row>
    <row r="3768" spans="7:7" x14ac:dyDescent="0.35">
      <c r="G3768"/>
    </row>
    <row r="3769" spans="7:7" x14ac:dyDescent="0.35">
      <c r="G3769"/>
    </row>
    <row r="3770" spans="7:7" x14ac:dyDescent="0.35">
      <c r="G3770"/>
    </row>
    <row r="3771" spans="7:7" x14ac:dyDescent="0.35">
      <c r="G3771"/>
    </row>
    <row r="3772" spans="7:7" x14ac:dyDescent="0.35">
      <c r="G3772"/>
    </row>
    <row r="3773" spans="7:7" x14ac:dyDescent="0.35">
      <c r="G3773"/>
    </row>
    <row r="3774" spans="7:7" x14ac:dyDescent="0.35">
      <c r="G3774"/>
    </row>
    <row r="3775" spans="7:7" x14ac:dyDescent="0.35">
      <c r="G3775"/>
    </row>
    <row r="3776" spans="7:7" x14ac:dyDescent="0.35">
      <c r="G3776"/>
    </row>
    <row r="3777" spans="7:7" x14ac:dyDescent="0.35">
      <c r="G3777"/>
    </row>
    <row r="3778" spans="7:7" x14ac:dyDescent="0.35">
      <c r="G3778"/>
    </row>
    <row r="3779" spans="7:7" x14ac:dyDescent="0.35">
      <c r="G3779"/>
    </row>
    <row r="3780" spans="7:7" x14ac:dyDescent="0.35">
      <c r="G3780"/>
    </row>
    <row r="3781" spans="7:7" x14ac:dyDescent="0.35">
      <c r="G3781"/>
    </row>
    <row r="3782" spans="7:7" x14ac:dyDescent="0.35">
      <c r="G3782"/>
    </row>
    <row r="3783" spans="7:7" x14ac:dyDescent="0.35">
      <c r="G3783"/>
    </row>
    <row r="3784" spans="7:7" x14ac:dyDescent="0.35">
      <c r="G3784"/>
    </row>
    <row r="3785" spans="7:7" x14ac:dyDescent="0.35">
      <c r="G3785"/>
    </row>
    <row r="3786" spans="7:7" x14ac:dyDescent="0.35">
      <c r="G3786"/>
    </row>
    <row r="3787" spans="7:7" x14ac:dyDescent="0.35">
      <c r="G3787"/>
    </row>
    <row r="3788" spans="7:7" x14ac:dyDescent="0.35">
      <c r="G3788"/>
    </row>
    <row r="3789" spans="7:7" x14ac:dyDescent="0.35">
      <c r="G3789"/>
    </row>
    <row r="3790" spans="7:7" x14ac:dyDescent="0.35">
      <c r="G3790"/>
    </row>
    <row r="3791" spans="7:7" x14ac:dyDescent="0.35">
      <c r="G3791"/>
    </row>
    <row r="3792" spans="7:7" x14ac:dyDescent="0.35">
      <c r="G3792"/>
    </row>
    <row r="3793" spans="7:7" x14ac:dyDescent="0.35">
      <c r="G3793"/>
    </row>
    <row r="3794" spans="7:7" x14ac:dyDescent="0.35">
      <c r="G3794"/>
    </row>
    <row r="3795" spans="7:7" x14ac:dyDescent="0.35">
      <c r="G3795"/>
    </row>
    <row r="3796" spans="7:7" x14ac:dyDescent="0.35">
      <c r="G3796"/>
    </row>
    <row r="3797" spans="7:7" x14ac:dyDescent="0.35">
      <c r="G3797"/>
    </row>
    <row r="3798" spans="7:7" x14ac:dyDescent="0.35">
      <c r="G3798"/>
    </row>
    <row r="3799" spans="7:7" x14ac:dyDescent="0.35">
      <c r="G3799"/>
    </row>
    <row r="3800" spans="7:7" x14ac:dyDescent="0.35">
      <c r="G3800"/>
    </row>
    <row r="3801" spans="7:7" x14ac:dyDescent="0.35">
      <c r="G3801"/>
    </row>
    <row r="3802" spans="7:7" x14ac:dyDescent="0.35">
      <c r="G3802"/>
    </row>
    <row r="3803" spans="7:7" x14ac:dyDescent="0.35">
      <c r="G3803"/>
    </row>
    <row r="3804" spans="7:7" x14ac:dyDescent="0.35">
      <c r="G3804"/>
    </row>
    <row r="3805" spans="7:7" x14ac:dyDescent="0.35">
      <c r="G3805"/>
    </row>
    <row r="3806" spans="7:7" x14ac:dyDescent="0.35">
      <c r="G3806"/>
    </row>
    <row r="3807" spans="7:7" x14ac:dyDescent="0.35">
      <c r="G3807"/>
    </row>
    <row r="3808" spans="7:7" x14ac:dyDescent="0.35">
      <c r="G3808"/>
    </row>
    <row r="3809" spans="7:7" x14ac:dyDescent="0.35">
      <c r="G3809"/>
    </row>
    <row r="3810" spans="7:7" x14ac:dyDescent="0.35">
      <c r="G3810"/>
    </row>
    <row r="3811" spans="7:7" x14ac:dyDescent="0.35">
      <c r="G3811"/>
    </row>
    <row r="3812" spans="7:7" x14ac:dyDescent="0.35">
      <c r="G3812"/>
    </row>
    <row r="3813" spans="7:7" x14ac:dyDescent="0.35">
      <c r="G3813"/>
    </row>
    <row r="3814" spans="7:7" x14ac:dyDescent="0.35">
      <c r="G3814"/>
    </row>
    <row r="3815" spans="7:7" x14ac:dyDescent="0.35">
      <c r="G3815"/>
    </row>
    <row r="3816" spans="7:7" x14ac:dyDescent="0.35">
      <c r="G3816"/>
    </row>
    <row r="3817" spans="7:7" x14ac:dyDescent="0.35">
      <c r="G3817"/>
    </row>
    <row r="3818" spans="7:7" x14ac:dyDescent="0.35">
      <c r="G3818"/>
    </row>
    <row r="3819" spans="7:7" x14ac:dyDescent="0.35">
      <c r="G3819"/>
    </row>
    <row r="3820" spans="7:7" x14ac:dyDescent="0.35">
      <c r="G3820"/>
    </row>
    <row r="3821" spans="7:7" x14ac:dyDescent="0.35">
      <c r="G3821"/>
    </row>
    <row r="3822" spans="7:7" x14ac:dyDescent="0.35">
      <c r="G3822"/>
    </row>
    <row r="3823" spans="7:7" x14ac:dyDescent="0.35">
      <c r="G3823"/>
    </row>
    <row r="3824" spans="7:7" x14ac:dyDescent="0.35">
      <c r="G3824"/>
    </row>
    <row r="3825" spans="7:7" x14ac:dyDescent="0.35">
      <c r="G3825"/>
    </row>
    <row r="3826" spans="7:7" x14ac:dyDescent="0.35">
      <c r="G3826"/>
    </row>
    <row r="3827" spans="7:7" x14ac:dyDescent="0.35">
      <c r="G3827"/>
    </row>
    <row r="3828" spans="7:7" x14ac:dyDescent="0.35">
      <c r="G3828"/>
    </row>
    <row r="3829" spans="7:7" x14ac:dyDescent="0.35">
      <c r="G3829"/>
    </row>
    <row r="3830" spans="7:7" x14ac:dyDescent="0.35">
      <c r="G3830"/>
    </row>
    <row r="3831" spans="7:7" x14ac:dyDescent="0.35">
      <c r="G3831"/>
    </row>
    <row r="3832" spans="7:7" x14ac:dyDescent="0.35">
      <c r="G3832"/>
    </row>
    <row r="3833" spans="7:7" x14ac:dyDescent="0.35">
      <c r="G3833"/>
    </row>
    <row r="3834" spans="7:7" x14ac:dyDescent="0.35">
      <c r="G3834"/>
    </row>
    <row r="3835" spans="7:7" x14ac:dyDescent="0.35">
      <c r="G3835"/>
    </row>
    <row r="3836" spans="7:7" x14ac:dyDescent="0.35">
      <c r="G3836"/>
    </row>
    <row r="3837" spans="7:7" x14ac:dyDescent="0.35">
      <c r="G3837"/>
    </row>
    <row r="3838" spans="7:7" x14ac:dyDescent="0.35">
      <c r="G3838"/>
    </row>
    <row r="3839" spans="7:7" x14ac:dyDescent="0.35">
      <c r="G3839"/>
    </row>
    <row r="3840" spans="7:7" x14ac:dyDescent="0.35">
      <c r="G3840"/>
    </row>
    <row r="3841" spans="7:7" x14ac:dyDescent="0.35">
      <c r="G3841"/>
    </row>
    <row r="3842" spans="7:7" x14ac:dyDescent="0.35">
      <c r="G3842"/>
    </row>
    <row r="3843" spans="7:7" x14ac:dyDescent="0.35">
      <c r="G3843"/>
    </row>
    <row r="3844" spans="7:7" x14ac:dyDescent="0.35">
      <c r="G3844"/>
    </row>
    <row r="3845" spans="7:7" x14ac:dyDescent="0.35">
      <c r="G3845"/>
    </row>
    <row r="3846" spans="7:7" x14ac:dyDescent="0.35">
      <c r="G3846"/>
    </row>
    <row r="3847" spans="7:7" x14ac:dyDescent="0.35">
      <c r="G3847"/>
    </row>
    <row r="3848" spans="7:7" x14ac:dyDescent="0.35">
      <c r="G3848"/>
    </row>
    <row r="3849" spans="7:7" x14ac:dyDescent="0.35">
      <c r="G3849"/>
    </row>
    <row r="3850" spans="7:7" x14ac:dyDescent="0.35">
      <c r="G3850"/>
    </row>
    <row r="3851" spans="7:7" x14ac:dyDescent="0.35">
      <c r="G3851"/>
    </row>
    <row r="3852" spans="7:7" x14ac:dyDescent="0.35">
      <c r="G3852"/>
    </row>
    <row r="3853" spans="7:7" x14ac:dyDescent="0.35">
      <c r="G3853"/>
    </row>
    <row r="3854" spans="7:7" x14ac:dyDescent="0.35">
      <c r="G3854"/>
    </row>
    <row r="3855" spans="7:7" x14ac:dyDescent="0.35">
      <c r="G3855"/>
    </row>
    <row r="3856" spans="7:7" x14ac:dyDescent="0.35">
      <c r="G3856"/>
    </row>
    <row r="3857" spans="7:7" x14ac:dyDescent="0.35">
      <c r="G3857"/>
    </row>
    <row r="3858" spans="7:7" x14ac:dyDescent="0.35">
      <c r="G3858"/>
    </row>
    <row r="3859" spans="7:7" x14ac:dyDescent="0.35">
      <c r="G3859"/>
    </row>
    <row r="3860" spans="7:7" x14ac:dyDescent="0.35">
      <c r="G3860"/>
    </row>
    <row r="3861" spans="7:7" x14ac:dyDescent="0.35">
      <c r="G3861"/>
    </row>
    <row r="3862" spans="7:7" x14ac:dyDescent="0.35">
      <c r="G3862"/>
    </row>
    <row r="3863" spans="7:7" x14ac:dyDescent="0.35">
      <c r="G3863"/>
    </row>
    <row r="3864" spans="7:7" x14ac:dyDescent="0.35">
      <c r="G3864"/>
    </row>
    <row r="3865" spans="7:7" x14ac:dyDescent="0.35">
      <c r="G3865"/>
    </row>
    <row r="3866" spans="7:7" x14ac:dyDescent="0.35">
      <c r="G3866"/>
    </row>
    <row r="3867" spans="7:7" x14ac:dyDescent="0.35">
      <c r="G3867"/>
    </row>
    <row r="3868" spans="7:7" x14ac:dyDescent="0.35">
      <c r="G3868"/>
    </row>
    <row r="3869" spans="7:7" x14ac:dyDescent="0.35">
      <c r="G3869"/>
    </row>
    <row r="3870" spans="7:7" x14ac:dyDescent="0.35">
      <c r="G3870"/>
    </row>
    <row r="3871" spans="7:7" x14ac:dyDescent="0.35">
      <c r="G3871"/>
    </row>
    <row r="3872" spans="7:7" x14ac:dyDescent="0.35">
      <c r="G3872"/>
    </row>
    <row r="3873" spans="7:7" x14ac:dyDescent="0.35">
      <c r="G3873"/>
    </row>
    <row r="3874" spans="7:7" x14ac:dyDescent="0.35">
      <c r="G3874"/>
    </row>
    <row r="3875" spans="7:7" x14ac:dyDescent="0.35">
      <c r="G3875"/>
    </row>
    <row r="3876" spans="7:7" x14ac:dyDescent="0.35">
      <c r="G3876"/>
    </row>
    <row r="3877" spans="7:7" x14ac:dyDescent="0.35">
      <c r="G3877"/>
    </row>
    <row r="3878" spans="7:7" x14ac:dyDescent="0.35">
      <c r="G3878"/>
    </row>
    <row r="3879" spans="7:7" x14ac:dyDescent="0.35">
      <c r="G3879"/>
    </row>
    <row r="3880" spans="7:7" x14ac:dyDescent="0.35">
      <c r="G3880"/>
    </row>
    <row r="3881" spans="7:7" x14ac:dyDescent="0.35">
      <c r="G3881"/>
    </row>
    <row r="3882" spans="7:7" x14ac:dyDescent="0.35">
      <c r="G3882"/>
    </row>
    <row r="3883" spans="7:7" x14ac:dyDescent="0.35">
      <c r="G3883"/>
    </row>
    <row r="3884" spans="7:7" x14ac:dyDescent="0.35">
      <c r="G3884"/>
    </row>
    <row r="3885" spans="7:7" x14ac:dyDescent="0.35">
      <c r="G3885"/>
    </row>
    <row r="3886" spans="7:7" x14ac:dyDescent="0.35">
      <c r="G3886"/>
    </row>
    <row r="3887" spans="7:7" x14ac:dyDescent="0.35">
      <c r="G3887"/>
    </row>
    <row r="3888" spans="7:7" x14ac:dyDescent="0.35">
      <c r="G3888"/>
    </row>
    <row r="3889" spans="7:7" x14ac:dyDescent="0.35">
      <c r="G3889"/>
    </row>
    <row r="3890" spans="7:7" x14ac:dyDescent="0.35">
      <c r="G3890"/>
    </row>
    <row r="3891" spans="7:7" x14ac:dyDescent="0.35">
      <c r="G3891"/>
    </row>
    <row r="3892" spans="7:7" x14ac:dyDescent="0.35">
      <c r="G3892"/>
    </row>
    <row r="3893" spans="7:7" x14ac:dyDescent="0.35">
      <c r="G3893"/>
    </row>
    <row r="3894" spans="7:7" x14ac:dyDescent="0.35">
      <c r="G3894"/>
    </row>
    <row r="3895" spans="7:7" x14ac:dyDescent="0.35">
      <c r="G3895"/>
    </row>
    <row r="3896" spans="7:7" x14ac:dyDescent="0.35">
      <c r="G3896"/>
    </row>
    <row r="3897" spans="7:7" x14ac:dyDescent="0.35">
      <c r="G3897"/>
    </row>
    <row r="3898" spans="7:7" x14ac:dyDescent="0.35">
      <c r="G3898"/>
    </row>
    <row r="3899" spans="7:7" x14ac:dyDescent="0.35">
      <c r="G3899"/>
    </row>
    <row r="3900" spans="7:7" x14ac:dyDescent="0.35">
      <c r="G3900"/>
    </row>
    <row r="3901" spans="7:7" x14ac:dyDescent="0.35">
      <c r="G3901"/>
    </row>
    <row r="3902" spans="7:7" x14ac:dyDescent="0.35">
      <c r="G3902"/>
    </row>
    <row r="3903" spans="7:7" x14ac:dyDescent="0.35">
      <c r="G3903"/>
    </row>
    <row r="3904" spans="7:7" x14ac:dyDescent="0.35">
      <c r="G3904"/>
    </row>
    <row r="3905" spans="7:7" x14ac:dyDescent="0.35">
      <c r="G3905"/>
    </row>
    <row r="3906" spans="7:7" x14ac:dyDescent="0.35">
      <c r="G3906"/>
    </row>
    <row r="3907" spans="7:7" x14ac:dyDescent="0.35">
      <c r="G3907"/>
    </row>
    <row r="3908" spans="7:7" x14ac:dyDescent="0.35">
      <c r="G3908"/>
    </row>
    <row r="3909" spans="7:7" x14ac:dyDescent="0.35">
      <c r="G3909"/>
    </row>
    <row r="3910" spans="7:7" x14ac:dyDescent="0.35">
      <c r="G3910"/>
    </row>
    <row r="3911" spans="7:7" x14ac:dyDescent="0.35">
      <c r="G3911"/>
    </row>
    <row r="3912" spans="7:7" x14ac:dyDescent="0.35">
      <c r="G3912"/>
    </row>
    <row r="3913" spans="7:7" x14ac:dyDescent="0.35">
      <c r="G3913"/>
    </row>
    <row r="3914" spans="7:7" x14ac:dyDescent="0.35">
      <c r="G3914"/>
    </row>
    <row r="3915" spans="7:7" x14ac:dyDescent="0.35">
      <c r="G3915"/>
    </row>
    <row r="3916" spans="7:7" x14ac:dyDescent="0.35">
      <c r="G3916"/>
    </row>
    <row r="3917" spans="7:7" x14ac:dyDescent="0.35">
      <c r="G3917"/>
    </row>
    <row r="3918" spans="7:7" x14ac:dyDescent="0.35">
      <c r="G3918"/>
    </row>
    <row r="3919" spans="7:7" x14ac:dyDescent="0.35">
      <c r="G3919"/>
    </row>
    <row r="3920" spans="7:7" x14ac:dyDescent="0.35">
      <c r="G3920"/>
    </row>
    <row r="3921" spans="7:7" x14ac:dyDescent="0.35">
      <c r="G3921"/>
    </row>
    <row r="3922" spans="7:7" x14ac:dyDescent="0.35">
      <c r="G3922"/>
    </row>
    <row r="3923" spans="7:7" x14ac:dyDescent="0.35">
      <c r="G3923"/>
    </row>
    <row r="3924" spans="7:7" x14ac:dyDescent="0.35">
      <c r="G3924"/>
    </row>
    <row r="3925" spans="7:7" x14ac:dyDescent="0.35">
      <c r="G3925"/>
    </row>
    <row r="3926" spans="7:7" x14ac:dyDescent="0.35">
      <c r="G3926"/>
    </row>
    <row r="3927" spans="7:7" x14ac:dyDescent="0.35">
      <c r="G3927"/>
    </row>
    <row r="3928" spans="7:7" x14ac:dyDescent="0.35">
      <c r="G3928"/>
    </row>
    <row r="3929" spans="7:7" x14ac:dyDescent="0.35">
      <c r="G3929"/>
    </row>
    <row r="3930" spans="7:7" x14ac:dyDescent="0.35">
      <c r="G3930"/>
    </row>
    <row r="3931" spans="7:7" x14ac:dyDescent="0.35">
      <c r="G3931"/>
    </row>
    <row r="3932" spans="7:7" x14ac:dyDescent="0.35">
      <c r="G3932"/>
    </row>
    <row r="3933" spans="7:7" x14ac:dyDescent="0.35">
      <c r="G3933"/>
    </row>
    <row r="3934" spans="7:7" x14ac:dyDescent="0.35">
      <c r="G3934"/>
    </row>
    <row r="3935" spans="7:7" x14ac:dyDescent="0.35">
      <c r="G3935"/>
    </row>
    <row r="3936" spans="7:7" x14ac:dyDescent="0.35">
      <c r="G3936"/>
    </row>
    <row r="3937" spans="7:7" x14ac:dyDescent="0.35">
      <c r="G3937"/>
    </row>
    <row r="3938" spans="7:7" x14ac:dyDescent="0.35">
      <c r="G3938"/>
    </row>
    <row r="3939" spans="7:7" x14ac:dyDescent="0.35">
      <c r="G3939"/>
    </row>
    <row r="3940" spans="7:7" x14ac:dyDescent="0.35">
      <c r="G3940"/>
    </row>
    <row r="3941" spans="7:7" x14ac:dyDescent="0.35">
      <c r="G3941"/>
    </row>
    <row r="3942" spans="7:7" x14ac:dyDescent="0.35">
      <c r="G3942"/>
    </row>
    <row r="3943" spans="7:7" x14ac:dyDescent="0.35">
      <c r="G3943"/>
    </row>
    <row r="3944" spans="7:7" x14ac:dyDescent="0.35">
      <c r="G3944"/>
    </row>
    <row r="3945" spans="7:7" x14ac:dyDescent="0.35">
      <c r="G3945"/>
    </row>
    <row r="3946" spans="7:7" x14ac:dyDescent="0.35">
      <c r="G3946"/>
    </row>
    <row r="3947" spans="7:7" x14ac:dyDescent="0.35">
      <c r="G3947"/>
    </row>
    <row r="3948" spans="7:7" x14ac:dyDescent="0.35">
      <c r="G3948"/>
    </row>
    <row r="3949" spans="7:7" x14ac:dyDescent="0.35">
      <c r="G3949"/>
    </row>
    <row r="3950" spans="7:7" x14ac:dyDescent="0.35">
      <c r="G3950"/>
    </row>
    <row r="3951" spans="7:7" x14ac:dyDescent="0.35">
      <c r="G3951"/>
    </row>
    <row r="3952" spans="7:7" x14ac:dyDescent="0.35">
      <c r="G3952"/>
    </row>
    <row r="3953" spans="7:7" x14ac:dyDescent="0.35">
      <c r="G3953"/>
    </row>
    <row r="3954" spans="7:7" x14ac:dyDescent="0.35">
      <c r="G3954"/>
    </row>
    <row r="3955" spans="7:7" x14ac:dyDescent="0.35">
      <c r="G3955"/>
    </row>
    <row r="3956" spans="7:7" x14ac:dyDescent="0.35">
      <c r="G3956"/>
    </row>
    <row r="3957" spans="7:7" x14ac:dyDescent="0.35">
      <c r="G3957"/>
    </row>
    <row r="3958" spans="7:7" x14ac:dyDescent="0.35">
      <c r="G3958"/>
    </row>
    <row r="3959" spans="7:7" x14ac:dyDescent="0.35">
      <c r="G3959"/>
    </row>
    <row r="3960" spans="7:7" x14ac:dyDescent="0.35">
      <c r="G3960"/>
    </row>
    <row r="3961" spans="7:7" x14ac:dyDescent="0.35">
      <c r="G3961"/>
    </row>
    <row r="3962" spans="7:7" x14ac:dyDescent="0.35">
      <c r="G3962"/>
    </row>
    <row r="3963" spans="7:7" x14ac:dyDescent="0.35">
      <c r="G3963"/>
    </row>
    <row r="3964" spans="7:7" x14ac:dyDescent="0.35">
      <c r="G3964"/>
    </row>
    <row r="3965" spans="7:7" x14ac:dyDescent="0.35">
      <c r="G3965"/>
    </row>
    <row r="3966" spans="7:7" x14ac:dyDescent="0.35">
      <c r="G3966"/>
    </row>
    <row r="3967" spans="7:7" x14ac:dyDescent="0.35">
      <c r="G3967"/>
    </row>
    <row r="3968" spans="7:7" x14ac:dyDescent="0.35">
      <c r="G3968"/>
    </row>
    <row r="3969" spans="7:7" x14ac:dyDescent="0.35">
      <c r="G3969"/>
    </row>
    <row r="3970" spans="7:7" x14ac:dyDescent="0.35">
      <c r="G3970"/>
    </row>
    <row r="3971" spans="7:7" x14ac:dyDescent="0.35">
      <c r="G3971"/>
    </row>
    <row r="3972" spans="7:7" x14ac:dyDescent="0.35">
      <c r="G3972"/>
    </row>
    <row r="3973" spans="7:7" x14ac:dyDescent="0.35">
      <c r="G3973"/>
    </row>
    <row r="3974" spans="7:7" x14ac:dyDescent="0.35">
      <c r="G3974"/>
    </row>
    <row r="3975" spans="7:7" x14ac:dyDescent="0.35">
      <c r="G3975"/>
    </row>
    <row r="3976" spans="7:7" x14ac:dyDescent="0.35">
      <c r="G3976"/>
    </row>
    <row r="3977" spans="7:7" x14ac:dyDescent="0.35">
      <c r="G3977"/>
    </row>
    <row r="3978" spans="7:7" x14ac:dyDescent="0.35">
      <c r="G3978"/>
    </row>
    <row r="3979" spans="7:7" x14ac:dyDescent="0.35">
      <c r="G3979"/>
    </row>
    <row r="3980" spans="7:7" x14ac:dyDescent="0.35">
      <c r="G3980"/>
    </row>
    <row r="3981" spans="7:7" x14ac:dyDescent="0.35">
      <c r="G3981"/>
    </row>
    <row r="3982" spans="7:7" x14ac:dyDescent="0.35">
      <c r="G3982"/>
    </row>
    <row r="3983" spans="7:7" x14ac:dyDescent="0.35">
      <c r="G3983"/>
    </row>
    <row r="3984" spans="7:7" x14ac:dyDescent="0.35">
      <c r="G3984"/>
    </row>
    <row r="3985" spans="7:7" x14ac:dyDescent="0.35">
      <c r="G3985"/>
    </row>
    <row r="3986" spans="7:7" x14ac:dyDescent="0.35">
      <c r="G3986"/>
    </row>
    <row r="3987" spans="7:7" x14ac:dyDescent="0.35">
      <c r="G3987"/>
    </row>
    <row r="3988" spans="7:7" x14ac:dyDescent="0.35">
      <c r="G3988"/>
    </row>
    <row r="3989" spans="7:7" x14ac:dyDescent="0.35">
      <c r="G3989"/>
    </row>
    <row r="3990" spans="7:7" x14ac:dyDescent="0.35">
      <c r="G3990"/>
    </row>
    <row r="3991" spans="7:7" x14ac:dyDescent="0.35">
      <c r="G3991"/>
    </row>
    <row r="3992" spans="7:7" x14ac:dyDescent="0.35">
      <c r="G3992"/>
    </row>
    <row r="3993" spans="7:7" x14ac:dyDescent="0.35">
      <c r="G3993"/>
    </row>
    <row r="3994" spans="7:7" x14ac:dyDescent="0.35">
      <c r="G3994"/>
    </row>
    <row r="3995" spans="7:7" x14ac:dyDescent="0.35">
      <c r="G3995"/>
    </row>
    <row r="3996" spans="7:7" x14ac:dyDescent="0.35">
      <c r="G3996"/>
    </row>
    <row r="3997" spans="7:7" x14ac:dyDescent="0.35">
      <c r="G3997"/>
    </row>
    <row r="3998" spans="7:7" x14ac:dyDescent="0.35">
      <c r="G3998"/>
    </row>
    <row r="3999" spans="7:7" x14ac:dyDescent="0.35">
      <c r="G3999"/>
    </row>
    <row r="4000" spans="7:7" x14ac:dyDescent="0.35">
      <c r="G4000"/>
    </row>
    <row r="4001" spans="7:7" x14ac:dyDescent="0.35">
      <c r="G4001"/>
    </row>
    <row r="4002" spans="7:7" x14ac:dyDescent="0.35">
      <c r="G4002"/>
    </row>
    <row r="4003" spans="7:7" x14ac:dyDescent="0.35">
      <c r="G4003"/>
    </row>
    <row r="4004" spans="7:7" x14ac:dyDescent="0.35">
      <c r="G4004"/>
    </row>
    <row r="4005" spans="7:7" x14ac:dyDescent="0.35">
      <c r="G4005"/>
    </row>
    <row r="4006" spans="7:7" x14ac:dyDescent="0.35">
      <c r="G4006"/>
    </row>
    <row r="4007" spans="7:7" x14ac:dyDescent="0.35">
      <c r="G4007"/>
    </row>
    <row r="4008" spans="7:7" x14ac:dyDescent="0.35">
      <c r="G4008"/>
    </row>
    <row r="4009" spans="7:7" x14ac:dyDescent="0.35">
      <c r="G4009"/>
    </row>
    <row r="4010" spans="7:7" x14ac:dyDescent="0.35">
      <c r="G4010"/>
    </row>
    <row r="4011" spans="7:7" x14ac:dyDescent="0.35">
      <c r="G4011"/>
    </row>
    <row r="4012" spans="7:7" x14ac:dyDescent="0.35">
      <c r="G4012"/>
    </row>
    <row r="4013" spans="7:7" x14ac:dyDescent="0.35">
      <c r="G4013"/>
    </row>
    <row r="4014" spans="7:7" x14ac:dyDescent="0.35">
      <c r="G4014"/>
    </row>
    <row r="4015" spans="7:7" x14ac:dyDescent="0.35">
      <c r="G4015"/>
    </row>
    <row r="4016" spans="7:7" x14ac:dyDescent="0.35">
      <c r="G4016"/>
    </row>
    <row r="4017" spans="7:7" x14ac:dyDescent="0.35">
      <c r="G4017"/>
    </row>
    <row r="4018" spans="7:7" x14ac:dyDescent="0.35">
      <c r="G4018"/>
    </row>
    <row r="4019" spans="7:7" x14ac:dyDescent="0.35">
      <c r="G4019"/>
    </row>
    <row r="4020" spans="7:7" x14ac:dyDescent="0.35">
      <c r="G4020"/>
    </row>
    <row r="4021" spans="7:7" x14ac:dyDescent="0.35">
      <c r="G4021"/>
    </row>
    <row r="4022" spans="7:7" x14ac:dyDescent="0.35">
      <c r="G4022"/>
    </row>
    <row r="4023" spans="7:7" x14ac:dyDescent="0.35">
      <c r="G4023"/>
    </row>
    <row r="4024" spans="7:7" x14ac:dyDescent="0.35">
      <c r="G4024"/>
    </row>
    <row r="4025" spans="7:7" x14ac:dyDescent="0.35">
      <c r="G4025"/>
    </row>
    <row r="4026" spans="7:7" x14ac:dyDescent="0.35">
      <c r="G4026"/>
    </row>
    <row r="4027" spans="7:7" x14ac:dyDescent="0.35">
      <c r="G4027"/>
    </row>
    <row r="4028" spans="7:7" x14ac:dyDescent="0.35">
      <c r="G4028"/>
    </row>
    <row r="4029" spans="7:7" x14ac:dyDescent="0.35">
      <c r="G4029"/>
    </row>
    <row r="4030" spans="7:7" x14ac:dyDescent="0.35">
      <c r="G4030"/>
    </row>
    <row r="4031" spans="7:7" x14ac:dyDescent="0.35">
      <c r="G4031"/>
    </row>
    <row r="4032" spans="7:7" x14ac:dyDescent="0.35">
      <c r="G4032"/>
    </row>
    <row r="4033" spans="7:7" x14ac:dyDescent="0.35">
      <c r="G4033"/>
    </row>
    <row r="4034" spans="7:7" x14ac:dyDescent="0.35">
      <c r="G4034"/>
    </row>
    <row r="4035" spans="7:7" x14ac:dyDescent="0.35">
      <c r="G4035"/>
    </row>
    <row r="4036" spans="7:7" x14ac:dyDescent="0.35">
      <c r="G4036"/>
    </row>
    <row r="4037" spans="7:7" x14ac:dyDescent="0.35">
      <c r="G4037"/>
    </row>
    <row r="4038" spans="7:7" x14ac:dyDescent="0.35">
      <c r="G4038"/>
    </row>
    <row r="4039" spans="7:7" x14ac:dyDescent="0.35">
      <c r="G4039"/>
    </row>
    <row r="4040" spans="7:7" x14ac:dyDescent="0.35">
      <c r="G4040"/>
    </row>
    <row r="4041" spans="7:7" x14ac:dyDescent="0.35">
      <c r="G4041"/>
    </row>
    <row r="4042" spans="7:7" x14ac:dyDescent="0.35">
      <c r="G4042"/>
    </row>
    <row r="4043" spans="7:7" x14ac:dyDescent="0.35">
      <c r="G4043"/>
    </row>
    <row r="4044" spans="7:7" x14ac:dyDescent="0.35">
      <c r="G4044"/>
    </row>
    <row r="4045" spans="7:7" x14ac:dyDescent="0.35">
      <c r="G4045"/>
    </row>
    <row r="4046" spans="7:7" x14ac:dyDescent="0.35">
      <c r="G4046"/>
    </row>
    <row r="4047" spans="7:7" x14ac:dyDescent="0.35">
      <c r="G4047"/>
    </row>
    <row r="4048" spans="7:7" x14ac:dyDescent="0.35">
      <c r="G4048"/>
    </row>
    <row r="4049" spans="7:7" x14ac:dyDescent="0.35">
      <c r="G4049"/>
    </row>
    <row r="4050" spans="7:7" x14ac:dyDescent="0.35">
      <c r="G4050"/>
    </row>
    <row r="4051" spans="7:7" x14ac:dyDescent="0.35">
      <c r="G4051"/>
    </row>
    <row r="4052" spans="7:7" x14ac:dyDescent="0.35">
      <c r="G4052"/>
    </row>
    <row r="4053" spans="7:7" x14ac:dyDescent="0.35">
      <c r="G4053"/>
    </row>
    <row r="4054" spans="7:7" x14ac:dyDescent="0.35">
      <c r="G4054"/>
    </row>
    <row r="4055" spans="7:7" x14ac:dyDescent="0.35">
      <c r="G4055"/>
    </row>
    <row r="4056" spans="7:7" x14ac:dyDescent="0.35">
      <c r="G4056"/>
    </row>
    <row r="4057" spans="7:7" x14ac:dyDescent="0.35">
      <c r="G4057"/>
    </row>
    <row r="4058" spans="7:7" x14ac:dyDescent="0.35">
      <c r="G4058"/>
    </row>
    <row r="4059" spans="7:7" x14ac:dyDescent="0.35">
      <c r="G4059"/>
    </row>
    <row r="4060" spans="7:7" x14ac:dyDescent="0.35">
      <c r="G4060"/>
    </row>
    <row r="4061" spans="7:7" x14ac:dyDescent="0.35">
      <c r="G4061"/>
    </row>
    <row r="4062" spans="7:7" x14ac:dyDescent="0.35">
      <c r="G4062"/>
    </row>
    <row r="4063" spans="7:7" x14ac:dyDescent="0.35">
      <c r="G4063"/>
    </row>
    <row r="4064" spans="7:7" x14ac:dyDescent="0.35">
      <c r="G4064"/>
    </row>
    <row r="4065" spans="7:7" x14ac:dyDescent="0.35">
      <c r="G4065"/>
    </row>
    <row r="4066" spans="7:7" x14ac:dyDescent="0.35">
      <c r="G4066"/>
    </row>
    <row r="4067" spans="7:7" x14ac:dyDescent="0.35">
      <c r="G4067"/>
    </row>
    <row r="4068" spans="7:7" x14ac:dyDescent="0.35">
      <c r="G4068"/>
    </row>
    <row r="4069" spans="7:7" x14ac:dyDescent="0.35">
      <c r="G4069"/>
    </row>
    <row r="4070" spans="7:7" x14ac:dyDescent="0.35">
      <c r="G4070"/>
    </row>
    <row r="4071" spans="7:7" x14ac:dyDescent="0.35">
      <c r="G4071"/>
    </row>
    <row r="4072" spans="7:7" x14ac:dyDescent="0.35">
      <c r="G4072"/>
    </row>
    <row r="4073" spans="7:7" x14ac:dyDescent="0.35">
      <c r="G4073"/>
    </row>
    <row r="4074" spans="7:7" x14ac:dyDescent="0.35">
      <c r="G4074"/>
    </row>
    <row r="4075" spans="7:7" x14ac:dyDescent="0.35">
      <c r="G4075"/>
    </row>
    <row r="4076" spans="7:7" x14ac:dyDescent="0.35">
      <c r="G4076"/>
    </row>
    <row r="4077" spans="7:7" x14ac:dyDescent="0.35">
      <c r="G4077"/>
    </row>
    <row r="4078" spans="7:7" x14ac:dyDescent="0.35">
      <c r="G4078"/>
    </row>
    <row r="4079" spans="7:7" x14ac:dyDescent="0.35">
      <c r="G4079"/>
    </row>
    <row r="4080" spans="7:7" x14ac:dyDescent="0.35">
      <c r="G4080"/>
    </row>
    <row r="4081" spans="7:7" x14ac:dyDescent="0.35">
      <c r="G4081"/>
    </row>
    <row r="4082" spans="7:7" x14ac:dyDescent="0.35">
      <c r="G4082"/>
    </row>
    <row r="4083" spans="7:7" x14ac:dyDescent="0.35">
      <c r="G4083"/>
    </row>
    <row r="4084" spans="7:7" x14ac:dyDescent="0.35">
      <c r="G4084"/>
    </row>
    <row r="4085" spans="7:7" x14ac:dyDescent="0.35">
      <c r="G4085"/>
    </row>
    <row r="4086" spans="7:7" x14ac:dyDescent="0.35">
      <c r="G4086"/>
    </row>
    <row r="4087" spans="7:7" x14ac:dyDescent="0.35">
      <c r="G4087"/>
    </row>
    <row r="4088" spans="7:7" x14ac:dyDescent="0.35">
      <c r="G4088"/>
    </row>
    <row r="4089" spans="7:7" x14ac:dyDescent="0.35">
      <c r="G4089"/>
    </row>
    <row r="4090" spans="7:7" x14ac:dyDescent="0.35">
      <c r="G4090"/>
    </row>
    <row r="4091" spans="7:7" x14ac:dyDescent="0.35">
      <c r="G4091"/>
    </row>
    <row r="4092" spans="7:7" x14ac:dyDescent="0.35">
      <c r="G4092"/>
    </row>
    <row r="4093" spans="7:7" x14ac:dyDescent="0.35">
      <c r="G4093"/>
    </row>
    <row r="4094" spans="7:7" x14ac:dyDescent="0.35">
      <c r="G4094"/>
    </row>
    <row r="4095" spans="7:7" x14ac:dyDescent="0.35">
      <c r="G4095"/>
    </row>
    <row r="4096" spans="7:7" x14ac:dyDescent="0.35">
      <c r="G4096"/>
    </row>
    <row r="4097" spans="7:7" x14ac:dyDescent="0.35">
      <c r="G4097"/>
    </row>
    <row r="4098" spans="7:7" x14ac:dyDescent="0.35">
      <c r="G4098"/>
    </row>
    <row r="4099" spans="7:7" x14ac:dyDescent="0.35">
      <c r="G4099"/>
    </row>
    <row r="4100" spans="7:7" x14ac:dyDescent="0.35">
      <c r="G4100"/>
    </row>
    <row r="4101" spans="7:7" x14ac:dyDescent="0.35">
      <c r="G4101"/>
    </row>
    <row r="4102" spans="7:7" x14ac:dyDescent="0.35">
      <c r="G4102"/>
    </row>
    <row r="4103" spans="7:7" x14ac:dyDescent="0.35">
      <c r="G4103"/>
    </row>
    <row r="4104" spans="7:7" x14ac:dyDescent="0.35">
      <c r="G4104"/>
    </row>
    <row r="4105" spans="7:7" x14ac:dyDescent="0.35">
      <c r="G4105"/>
    </row>
    <row r="4106" spans="7:7" x14ac:dyDescent="0.35">
      <c r="G4106"/>
    </row>
    <row r="4107" spans="7:7" x14ac:dyDescent="0.35">
      <c r="G4107"/>
    </row>
    <row r="4108" spans="7:7" x14ac:dyDescent="0.35">
      <c r="G4108"/>
    </row>
    <row r="4109" spans="7:7" x14ac:dyDescent="0.35">
      <c r="G4109"/>
    </row>
    <row r="4110" spans="7:7" x14ac:dyDescent="0.35">
      <c r="G4110"/>
    </row>
    <row r="4111" spans="7:7" x14ac:dyDescent="0.35">
      <c r="G4111"/>
    </row>
    <row r="4112" spans="7:7" x14ac:dyDescent="0.35">
      <c r="G4112"/>
    </row>
    <row r="4113" spans="7:7" x14ac:dyDescent="0.35">
      <c r="G4113"/>
    </row>
    <row r="4114" spans="7:7" x14ac:dyDescent="0.35">
      <c r="G4114"/>
    </row>
    <row r="4115" spans="7:7" x14ac:dyDescent="0.35">
      <c r="G4115"/>
    </row>
    <row r="4116" spans="7:7" x14ac:dyDescent="0.35">
      <c r="G4116"/>
    </row>
    <row r="4117" spans="7:7" x14ac:dyDescent="0.35">
      <c r="G4117"/>
    </row>
    <row r="4118" spans="7:7" x14ac:dyDescent="0.35">
      <c r="G4118"/>
    </row>
    <row r="4119" spans="7:7" x14ac:dyDescent="0.35">
      <c r="G4119"/>
    </row>
    <row r="4120" spans="7:7" x14ac:dyDescent="0.35">
      <c r="G4120"/>
    </row>
    <row r="4121" spans="7:7" x14ac:dyDescent="0.35">
      <c r="G4121"/>
    </row>
    <row r="4122" spans="7:7" x14ac:dyDescent="0.35">
      <c r="G4122"/>
    </row>
    <row r="4123" spans="7:7" x14ac:dyDescent="0.35">
      <c r="G4123"/>
    </row>
    <row r="4124" spans="7:7" x14ac:dyDescent="0.35">
      <c r="G4124"/>
    </row>
    <row r="4125" spans="7:7" x14ac:dyDescent="0.35">
      <c r="G4125"/>
    </row>
    <row r="4126" spans="7:7" x14ac:dyDescent="0.35">
      <c r="G4126"/>
    </row>
    <row r="4127" spans="7:7" x14ac:dyDescent="0.35">
      <c r="G4127"/>
    </row>
    <row r="4128" spans="7:7" x14ac:dyDescent="0.35">
      <c r="G4128"/>
    </row>
    <row r="4129" spans="7:7" x14ac:dyDescent="0.35">
      <c r="G4129"/>
    </row>
    <row r="4130" spans="7:7" x14ac:dyDescent="0.35">
      <c r="G4130"/>
    </row>
    <row r="4131" spans="7:7" x14ac:dyDescent="0.35">
      <c r="G4131"/>
    </row>
    <row r="4132" spans="7:7" x14ac:dyDescent="0.35">
      <c r="G4132"/>
    </row>
    <row r="4133" spans="7:7" x14ac:dyDescent="0.35">
      <c r="G4133"/>
    </row>
    <row r="4134" spans="7:7" x14ac:dyDescent="0.35">
      <c r="G4134"/>
    </row>
    <row r="4135" spans="7:7" x14ac:dyDescent="0.35">
      <c r="G4135"/>
    </row>
    <row r="4136" spans="7:7" x14ac:dyDescent="0.35">
      <c r="G4136"/>
    </row>
    <row r="4137" spans="7:7" x14ac:dyDescent="0.35">
      <c r="G4137"/>
    </row>
    <row r="4138" spans="7:7" x14ac:dyDescent="0.35">
      <c r="G4138"/>
    </row>
    <row r="4139" spans="7:7" x14ac:dyDescent="0.35">
      <c r="G4139"/>
    </row>
    <row r="4140" spans="7:7" x14ac:dyDescent="0.35">
      <c r="G4140"/>
    </row>
    <row r="4141" spans="7:7" x14ac:dyDescent="0.35">
      <c r="G4141"/>
    </row>
    <row r="4142" spans="7:7" x14ac:dyDescent="0.35">
      <c r="G4142"/>
    </row>
    <row r="4143" spans="7:7" x14ac:dyDescent="0.35">
      <c r="G4143"/>
    </row>
    <row r="4144" spans="7:7" x14ac:dyDescent="0.35">
      <c r="G4144"/>
    </row>
    <row r="4145" spans="7:7" x14ac:dyDescent="0.35">
      <c r="G4145"/>
    </row>
    <row r="4146" spans="7:7" x14ac:dyDescent="0.35">
      <c r="G4146"/>
    </row>
    <row r="4147" spans="7:7" x14ac:dyDescent="0.35">
      <c r="G4147"/>
    </row>
    <row r="4148" spans="7:7" x14ac:dyDescent="0.35">
      <c r="G4148"/>
    </row>
    <row r="4149" spans="7:7" x14ac:dyDescent="0.35">
      <c r="G4149"/>
    </row>
    <row r="4150" spans="7:7" x14ac:dyDescent="0.35">
      <c r="G4150"/>
    </row>
    <row r="4151" spans="7:7" x14ac:dyDescent="0.35">
      <c r="G4151"/>
    </row>
    <row r="4152" spans="7:7" x14ac:dyDescent="0.35">
      <c r="G4152"/>
    </row>
    <row r="4153" spans="7:7" x14ac:dyDescent="0.35">
      <c r="G4153"/>
    </row>
    <row r="4154" spans="7:7" x14ac:dyDescent="0.35">
      <c r="G4154"/>
    </row>
    <row r="4155" spans="7:7" x14ac:dyDescent="0.35">
      <c r="G4155"/>
    </row>
    <row r="4156" spans="7:7" x14ac:dyDescent="0.35">
      <c r="G4156"/>
    </row>
    <row r="4157" spans="7:7" x14ac:dyDescent="0.35">
      <c r="G4157"/>
    </row>
    <row r="4158" spans="7:7" x14ac:dyDescent="0.35">
      <c r="G4158"/>
    </row>
    <row r="4159" spans="7:7" x14ac:dyDescent="0.35">
      <c r="G4159"/>
    </row>
    <row r="4160" spans="7:7" x14ac:dyDescent="0.35">
      <c r="G4160"/>
    </row>
    <row r="4161" spans="7:7" x14ac:dyDescent="0.35">
      <c r="G4161"/>
    </row>
    <row r="4162" spans="7:7" x14ac:dyDescent="0.35">
      <c r="G4162"/>
    </row>
    <row r="4163" spans="7:7" x14ac:dyDescent="0.35">
      <c r="G4163"/>
    </row>
    <row r="4164" spans="7:7" x14ac:dyDescent="0.35">
      <c r="G4164"/>
    </row>
    <row r="4165" spans="7:7" x14ac:dyDescent="0.35">
      <c r="G4165"/>
    </row>
    <row r="4166" spans="7:7" x14ac:dyDescent="0.35">
      <c r="G4166"/>
    </row>
    <row r="4167" spans="7:7" x14ac:dyDescent="0.35">
      <c r="G4167"/>
    </row>
    <row r="4168" spans="7:7" x14ac:dyDescent="0.35">
      <c r="G4168"/>
    </row>
    <row r="4169" spans="7:7" x14ac:dyDescent="0.35">
      <c r="G4169"/>
    </row>
    <row r="4170" spans="7:7" x14ac:dyDescent="0.35">
      <c r="G4170"/>
    </row>
    <row r="4171" spans="7:7" x14ac:dyDescent="0.35">
      <c r="G4171"/>
    </row>
    <row r="4172" spans="7:7" x14ac:dyDescent="0.35">
      <c r="G4172"/>
    </row>
    <row r="4173" spans="7:7" x14ac:dyDescent="0.35">
      <c r="G4173"/>
    </row>
    <row r="4174" spans="7:7" x14ac:dyDescent="0.35">
      <c r="G4174"/>
    </row>
    <row r="4175" spans="7:7" x14ac:dyDescent="0.35">
      <c r="G4175"/>
    </row>
    <row r="4176" spans="7:7" x14ac:dyDescent="0.35">
      <c r="G4176"/>
    </row>
    <row r="4177" spans="7:7" x14ac:dyDescent="0.35">
      <c r="G4177"/>
    </row>
    <row r="4178" spans="7:7" x14ac:dyDescent="0.35">
      <c r="G4178"/>
    </row>
    <row r="4179" spans="7:7" x14ac:dyDescent="0.35">
      <c r="G4179"/>
    </row>
    <row r="4180" spans="7:7" x14ac:dyDescent="0.35">
      <c r="G4180"/>
    </row>
    <row r="4181" spans="7:7" x14ac:dyDescent="0.35">
      <c r="G4181"/>
    </row>
    <row r="4182" spans="7:7" x14ac:dyDescent="0.35">
      <c r="G4182"/>
    </row>
    <row r="4183" spans="7:7" x14ac:dyDescent="0.35">
      <c r="G4183"/>
    </row>
    <row r="4184" spans="7:7" x14ac:dyDescent="0.35">
      <c r="G4184"/>
    </row>
    <row r="4185" spans="7:7" x14ac:dyDescent="0.35">
      <c r="G4185"/>
    </row>
    <row r="4186" spans="7:7" x14ac:dyDescent="0.35">
      <c r="G4186"/>
    </row>
    <row r="4187" spans="7:7" x14ac:dyDescent="0.35">
      <c r="G4187"/>
    </row>
    <row r="4188" spans="7:7" x14ac:dyDescent="0.35">
      <c r="G4188"/>
    </row>
    <row r="4189" spans="7:7" x14ac:dyDescent="0.35">
      <c r="G4189"/>
    </row>
    <row r="4190" spans="7:7" x14ac:dyDescent="0.35">
      <c r="G4190"/>
    </row>
    <row r="4191" spans="7:7" x14ac:dyDescent="0.35">
      <c r="G4191"/>
    </row>
    <row r="4192" spans="7:7" x14ac:dyDescent="0.35">
      <c r="G4192"/>
    </row>
    <row r="4193" spans="7:7" x14ac:dyDescent="0.35">
      <c r="G4193"/>
    </row>
    <row r="4194" spans="7:7" x14ac:dyDescent="0.35">
      <c r="G4194"/>
    </row>
    <row r="4195" spans="7:7" x14ac:dyDescent="0.35">
      <c r="G4195"/>
    </row>
    <row r="4196" spans="7:7" x14ac:dyDescent="0.35">
      <c r="G4196"/>
    </row>
    <row r="4197" spans="7:7" x14ac:dyDescent="0.35">
      <c r="G4197"/>
    </row>
    <row r="4198" spans="7:7" x14ac:dyDescent="0.35">
      <c r="G4198"/>
    </row>
    <row r="4199" spans="7:7" x14ac:dyDescent="0.35">
      <c r="G4199"/>
    </row>
    <row r="4200" spans="7:7" x14ac:dyDescent="0.35">
      <c r="G4200"/>
    </row>
    <row r="4201" spans="7:7" x14ac:dyDescent="0.35">
      <c r="G4201"/>
    </row>
    <row r="4202" spans="7:7" x14ac:dyDescent="0.35">
      <c r="G4202"/>
    </row>
    <row r="4203" spans="7:7" x14ac:dyDescent="0.35">
      <c r="G4203"/>
    </row>
    <row r="4204" spans="7:7" x14ac:dyDescent="0.35">
      <c r="G4204"/>
    </row>
    <row r="4205" spans="7:7" x14ac:dyDescent="0.35">
      <c r="G4205"/>
    </row>
    <row r="4206" spans="7:7" x14ac:dyDescent="0.35">
      <c r="G4206"/>
    </row>
    <row r="4207" spans="7:7" x14ac:dyDescent="0.35">
      <c r="G4207"/>
    </row>
    <row r="4208" spans="7:7" x14ac:dyDescent="0.35">
      <c r="G4208"/>
    </row>
    <row r="4209" spans="7:7" x14ac:dyDescent="0.35">
      <c r="G4209"/>
    </row>
    <row r="4210" spans="7:7" x14ac:dyDescent="0.35">
      <c r="G4210"/>
    </row>
    <row r="4211" spans="7:7" x14ac:dyDescent="0.35">
      <c r="G4211"/>
    </row>
    <row r="4212" spans="7:7" x14ac:dyDescent="0.35">
      <c r="G4212"/>
    </row>
    <row r="4213" spans="7:7" x14ac:dyDescent="0.35">
      <c r="G4213"/>
    </row>
    <row r="4214" spans="7:7" x14ac:dyDescent="0.35">
      <c r="G4214"/>
    </row>
    <row r="4215" spans="7:7" x14ac:dyDescent="0.35">
      <c r="G4215"/>
    </row>
    <row r="4216" spans="7:7" x14ac:dyDescent="0.35">
      <c r="G4216"/>
    </row>
    <row r="4217" spans="7:7" x14ac:dyDescent="0.35">
      <c r="G4217"/>
    </row>
    <row r="4218" spans="7:7" x14ac:dyDescent="0.35">
      <c r="G4218"/>
    </row>
    <row r="4219" spans="7:7" x14ac:dyDescent="0.35">
      <c r="G4219"/>
    </row>
    <row r="4220" spans="7:7" x14ac:dyDescent="0.35">
      <c r="G4220"/>
    </row>
    <row r="4221" spans="7:7" x14ac:dyDescent="0.35">
      <c r="G4221"/>
    </row>
    <row r="4222" spans="7:7" x14ac:dyDescent="0.35">
      <c r="G4222"/>
    </row>
    <row r="4223" spans="7:7" x14ac:dyDescent="0.35">
      <c r="G4223"/>
    </row>
    <row r="4224" spans="7:7" x14ac:dyDescent="0.35">
      <c r="G4224"/>
    </row>
    <row r="4225" spans="7:7" x14ac:dyDescent="0.35">
      <c r="G4225"/>
    </row>
    <row r="4226" spans="7:7" x14ac:dyDescent="0.35">
      <c r="G4226"/>
    </row>
    <row r="4227" spans="7:7" x14ac:dyDescent="0.35">
      <c r="G4227"/>
    </row>
    <row r="4228" spans="7:7" x14ac:dyDescent="0.35">
      <c r="G4228"/>
    </row>
    <row r="4229" spans="7:7" x14ac:dyDescent="0.35">
      <c r="G4229"/>
    </row>
    <row r="4230" spans="7:7" x14ac:dyDescent="0.35">
      <c r="G4230"/>
    </row>
    <row r="4231" spans="7:7" x14ac:dyDescent="0.35">
      <c r="G4231"/>
    </row>
    <row r="4232" spans="7:7" x14ac:dyDescent="0.35">
      <c r="G4232"/>
    </row>
    <row r="4233" spans="7:7" x14ac:dyDescent="0.35">
      <c r="G4233"/>
    </row>
    <row r="4234" spans="7:7" x14ac:dyDescent="0.35">
      <c r="G4234"/>
    </row>
    <row r="4235" spans="7:7" x14ac:dyDescent="0.35">
      <c r="G4235"/>
    </row>
    <row r="4236" spans="7:7" x14ac:dyDescent="0.35">
      <c r="G4236"/>
    </row>
    <row r="4237" spans="7:7" x14ac:dyDescent="0.35">
      <c r="G4237"/>
    </row>
    <row r="4238" spans="7:7" x14ac:dyDescent="0.35">
      <c r="G4238"/>
    </row>
    <row r="4239" spans="7:7" x14ac:dyDescent="0.35">
      <c r="G4239"/>
    </row>
    <row r="4240" spans="7:7" x14ac:dyDescent="0.35">
      <c r="G4240"/>
    </row>
    <row r="4241" spans="7:7" x14ac:dyDescent="0.35">
      <c r="G4241"/>
    </row>
    <row r="4242" spans="7:7" x14ac:dyDescent="0.35">
      <c r="G4242"/>
    </row>
    <row r="4243" spans="7:7" x14ac:dyDescent="0.35">
      <c r="G4243"/>
    </row>
    <row r="4244" spans="7:7" x14ac:dyDescent="0.35">
      <c r="G4244"/>
    </row>
    <row r="4245" spans="7:7" x14ac:dyDescent="0.35">
      <c r="G4245"/>
    </row>
    <row r="4246" spans="7:7" x14ac:dyDescent="0.35">
      <c r="G4246"/>
    </row>
    <row r="4247" spans="7:7" x14ac:dyDescent="0.35">
      <c r="G4247"/>
    </row>
    <row r="4248" spans="7:7" x14ac:dyDescent="0.35">
      <c r="G4248"/>
    </row>
    <row r="4249" spans="7:7" x14ac:dyDescent="0.35">
      <c r="G4249"/>
    </row>
    <row r="4250" spans="7:7" x14ac:dyDescent="0.35">
      <c r="G4250"/>
    </row>
    <row r="4251" spans="7:7" x14ac:dyDescent="0.35">
      <c r="G4251"/>
    </row>
    <row r="4252" spans="7:7" x14ac:dyDescent="0.35">
      <c r="G4252"/>
    </row>
    <row r="4253" spans="7:7" x14ac:dyDescent="0.35">
      <c r="G4253"/>
    </row>
    <row r="4254" spans="7:7" x14ac:dyDescent="0.35">
      <c r="G4254"/>
    </row>
    <row r="4255" spans="7:7" x14ac:dyDescent="0.35">
      <c r="G4255"/>
    </row>
    <row r="4256" spans="7:7" x14ac:dyDescent="0.35">
      <c r="G4256"/>
    </row>
    <row r="4257" spans="7:7" x14ac:dyDescent="0.35">
      <c r="G4257"/>
    </row>
    <row r="4258" spans="7:7" x14ac:dyDescent="0.35">
      <c r="G4258"/>
    </row>
    <row r="4259" spans="7:7" x14ac:dyDescent="0.35">
      <c r="G4259"/>
    </row>
    <row r="4260" spans="7:7" x14ac:dyDescent="0.35">
      <c r="G4260"/>
    </row>
    <row r="4261" spans="7:7" x14ac:dyDescent="0.35">
      <c r="G4261"/>
    </row>
    <row r="4262" spans="7:7" x14ac:dyDescent="0.35">
      <c r="G4262"/>
    </row>
    <row r="4263" spans="7:7" x14ac:dyDescent="0.35">
      <c r="G4263"/>
    </row>
    <row r="4264" spans="7:7" x14ac:dyDescent="0.35">
      <c r="G4264"/>
    </row>
    <row r="4265" spans="7:7" x14ac:dyDescent="0.35">
      <c r="G4265"/>
    </row>
    <row r="4266" spans="7:7" x14ac:dyDescent="0.35">
      <c r="G4266"/>
    </row>
    <row r="4267" spans="7:7" x14ac:dyDescent="0.35">
      <c r="G4267"/>
    </row>
    <row r="4268" spans="7:7" x14ac:dyDescent="0.35">
      <c r="G4268"/>
    </row>
    <row r="4269" spans="7:7" x14ac:dyDescent="0.35">
      <c r="G4269"/>
    </row>
    <row r="4270" spans="7:7" x14ac:dyDescent="0.35">
      <c r="G4270"/>
    </row>
    <row r="4271" spans="7:7" x14ac:dyDescent="0.35">
      <c r="G4271"/>
    </row>
    <row r="4272" spans="7:7" x14ac:dyDescent="0.35">
      <c r="G4272"/>
    </row>
    <row r="4273" spans="7:7" x14ac:dyDescent="0.35">
      <c r="G4273"/>
    </row>
    <row r="4274" spans="7:7" x14ac:dyDescent="0.35">
      <c r="G4274"/>
    </row>
    <row r="4275" spans="7:7" x14ac:dyDescent="0.35">
      <c r="G4275"/>
    </row>
    <row r="4276" spans="7:7" x14ac:dyDescent="0.35">
      <c r="G4276"/>
    </row>
    <row r="4277" spans="7:7" x14ac:dyDescent="0.35">
      <c r="G4277"/>
    </row>
    <row r="4278" spans="7:7" x14ac:dyDescent="0.35">
      <c r="G4278"/>
    </row>
    <row r="4279" spans="7:7" x14ac:dyDescent="0.35">
      <c r="G4279"/>
    </row>
    <row r="4280" spans="7:7" x14ac:dyDescent="0.35">
      <c r="G4280"/>
    </row>
    <row r="4281" spans="7:7" x14ac:dyDescent="0.35">
      <c r="G4281"/>
    </row>
    <row r="4282" spans="7:7" x14ac:dyDescent="0.35">
      <c r="G4282"/>
    </row>
    <row r="4283" spans="7:7" x14ac:dyDescent="0.35">
      <c r="G4283"/>
    </row>
    <row r="4284" spans="7:7" x14ac:dyDescent="0.35">
      <c r="G4284"/>
    </row>
    <row r="4285" spans="7:7" x14ac:dyDescent="0.35">
      <c r="G4285"/>
    </row>
    <row r="4286" spans="7:7" x14ac:dyDescent="0.35">
      <c r="G4286"/>
    </row>
    <row r="4287" spans="7:7" x14ac:dyDescent="0.35">
      <c r="G4287"/>
    </row>
    <row r="4288" spans="7:7" x14ac:dyDescent="0.35">
      <c r="G4288"/>
    </row>
    <row r="4289" spans="7:7" x14ac:dyDescent="0.35">
      <c r="G4289"/>
    </row>
    <row r="4290" spans="7:7" x14ac:dyDescent="0.35">
      <c r="G4290"/>
    </row>
    <row r="4291" spans="7:7" x14ac:dyDescent="0.35">
      <c r="G4291"/>
    </row>
    <row r="4292" spans="7:7" x14ac:dyDescent="0.35">
      <c r="G4292"/>
    </row>
    <row r="4293" spans="7:7" x14ac:dyDescent="0.35">
      <c r="G4293"/>
    </row>
    <row r="4294" spans="7:7" x14ac:dyDescent="0.35">
      <c r="G4294"/>
    </row>
    <row r="4295" spans="7:7" x14ac:dyDescent="0.35">
      <c r="G4295"/>
    </row>
    <row r="4296" spans="7:7" x14ac:dyDescent="0.35">
      <c r="G4296"/>
    </row>
    <row r="4297" spans="7:7" x14ac:dyDescent="0.35">
      <c r="G4297"/>
    </row>
    <row r="4298" spans="7:7" x14ac:dyDescent="0.35">
      <c r="G4298"/>
    </row>
    <row r="4299" spans="7:7" x14ac:dyDescent="0.35">
      <c r="G4299"/>
    </row>
    <row r="4300" spans="7:7" x14ac:dyDescent="0.35">
      <c r="G4300"/>
    </row>
    <row r="4301" spans="7:7" x14ac:dyDescent="0.35">
      <c r="G4301"/>
    </row>
    <row r="4302" spans="7:7" x14ac:dyDescent="0.35">
      <c r="G4302"/>
    </row>
    <row r="4303" spans="7:7" x14ac:dyDescent="0.35">
      <c r="G4303"/>
    </row>
    <row r="4304" spans="7:7" x14ac:dyDescent="0.35">
      <c r="G4304"/>
    </row>
    <row r="4305" spans="7:7" x14ac:dyDescent="0.35">
      <c r="G4305"/>
    </row>
    <row r="4306" spans="7:7" x14ac:dyDescent="0.35">
      <c r="G4306"/>
    </row>
    <row r="4307" spans="7:7" x14ac:dyDescent="0.35">
      <c r="G4307"/>
    </row>
    <row r="4308" spans="7:7" x14ac:dyDescent="0.35">
      <c r="G4308"/>
    </row>
    <row r="4309" spans="7:7" x14ac:dyDescent="0.35">
      <c r="G4309"/>
    </row>
    <row r="4310" spans="7:7" x14ac:dyDescent="0.35">
      <c r="G4310"/>
    </row>
    <row r="4311" spans="7:7" x14ac:dyDescent="0.35">
      <c r="G4311"/>
    </row>
    <row r="4312" spans="7:7" x14ac:dyDescent="0.35">
      <c r="G4312"/>
    </row>
    <row r="4313" spans="7:7" x14ac:dyDescent="0.35">
      <c r="G4313"/>
    </row>
    <row r="4314" spans="7:7" x14ac:dyDescent="0.35">
      <c r="G4314"/>
    </row>
    <row r="4315" spans="7:7" x14ac:dyDescent="0.35">
      <c r="G4315"/>
    </row>
    <row r="4316" spans="7:7" x14ac:dyDescent="0.35">
      <c r="G4316"/>
    </row>
    <row r="4317" spans="7:7" x14ac:dyDescent="0.35">
      <c r="G4317"/>
    </row>
    <row r="4318" spans="7:7" x14ac:dyDescent="0.35">
      <c r="G4318"/>
    </row>
    <row r="4319" spans="7:7" x14ac:dyDescent="0.35">
      <c r="G4319"/>
    </row>
    <row r="4320" spans="7:7" x14ac:dyDescent="0.35">
      <c r="G4320"/>
    </row>
    <row r="4321" spans="7:7" x14ac:dyDescent="0.35">
      <c r="G4321"/>
    </row>
    <row r="4322" spans="7:7" x14ac:dyDescent="0.35">
      <c r="G4322"/>
    </row>
    <row r="4323" spans="7:7" x14ac:dyDescent="0.35">
      <c r="G4323"/>
    </row>
    <row r="4324" spans="7:7" x14ac:dyDescent="0.35">
      <c r="G4324"/>
    </row>
    <row r="4325" spans="7:7" x14ac:dyDescent="0.35">
      <c r="G4325"/>
    </row>
    <row r="4326" spans="7:7" x14ac:dyDescent="0.35">
      <c r="G4326"/>
    </row>
    <row r="4327" spans="7:7" x14ac:dyDescent="0.35">
      <c r="G4327"/>
    </row>
    <row r="4328" spans="7:7" x14ac:dyDescent="0.35">
      <c r="G4328"/>
    </row>
    <row r="4329" spans="7:7" x14ac:dyDescent="0.35">
      <c r="G4329"/>
    </row>
    <row r="4330" spans="7:7" x14ac:dyDescent="0.35">
      <c r="G4330"/>
    </row>
    <row r="4331" spans="7:7" x14ac:dyDescent="0.35">
      <c r="G4331"/>
    </row>
    <row r="4332" spans="7:7" x14ac:dyDescent="0.35">
      <c r="G4332"/>
    </row>
    <row r="4333" spans="7:7" x14ac:dyDescent="0.35">
      <c r="G4333"/>
    </row>
    <row r="4334" spans="7:7" x14ac:dyDescent="0.35">
      <c r="G4334"/>
    </row>
    <row r="4335" spans="7:7" x14ac:dyDescent="0.35">
      <c r="G4335"/>
    </row>
    <row r="4336" spans="7:7" x14ac:dyDescent="0.35">
      <c r="G4336"/>
    </row>
    <row r="4337" spans="7:7" x14ac:dyDescent="0.35">
      <c r="G4337"/>
    </row>
    <row r="4338" spans="7:7" x14ac:dyDescent="0.35">
      <c r="G4338"/>
    </row>
    <row r="4339" spans="7:7" x14ac:dyDescent="0.35">
      <c r="G4339"/>
    </row>
    <row r="4340" spans="7:7" x14ac:dyDescent="0.35">
      <c r="G4340"/>
    </row>
    <row r="4341" spans="7:7" x14ac:dyDescent="0.35">
      <c r="G4341"/>
    </row>
    <row r="4342" spans="7:7" x14ac:dyDescent="0.35">
      <c r="G4342"/>
    </row>
    <row r="4343" spans="7:7" x14ac:dyDescent="0.35">
      <c r="G4343"/>
    </row>
    <row r="4344" spans="7:7" x14ac:dyDescent="0.35">
      <c r="G4344"/>
    </row>
    <row r="4345" spans="7:7" x14ac:dyDescent="0.35">
      <c r="G4345"/>
    </row>
    <row r="4346" spans="7:7" x14ac:dyDescent="0.35">
      <c r="G4346"/>
    </row>
    <row r="4347" spans="7:7" x14ac:dyDescent="0.35">
      <c r="G4347"/>
    </row>
    <row r="4348" spans="7:7" x14ac:dyDescent="0.35">
      <c r="G4348"/>
    </row>
    <row r="4349" spans="7:7" x14ac:dyDescent="0.35">
      <c r="G4349"/>
    </row>
    <row r="4350" spans="7:7" x14ac:dyDescent="0.35">
      <c r="G4350"/>
    </row>
    <row r="4351" spans="7:7" x14ac:dyDescent="0.35">
      <c r="G4351"/>
    </row>
    <row r="4352" spans="7:7" x14ac:dyDescent="0.35">
      <c r="G4352"/>
    </row>
    <row r="4353" spans="7:7" x14ac:dyDescent="0.35">
      <c r="G4353"/>
    </row>
    <row r="4354" spans="7:7" x14ac:dyDescent="0.35">
      <c r="G4354"/>
    </row>
    <row r="4355" spans="7:7" x14ac:dyDescent="0.35">
      <c r="G4355"/>
    </row>
    <row r="4356" spans="7:7" x14ac:dyDescent="0.35">
      <c r="G4356"/>
    </row>
    <row r="4357" spans="7:7" x14ac:dyDescent="0.35">
      <c r="G4357"/>
    </row>
    <row r="4358" spans="7:7" x14ac:dyDescent="0.35">
      <c r="G4358"/>
    </row>
    <row r="4359" spans="7:7" x14ac:dyDescent="0.35">
      <c r="G4359"/>
    </row>
    <row r="4360" spans="7:7" x14ac:dyDescent="0.35">
      <c r="G4360"/>
    </row>
    <row r="4361" spans="7:7" x14ac:dyDescent="0.35">
      <c r="G4361"/>
    </row>
    <row r="4362" spans="7:7" x14ac:dyDescent="0.35">
      <c r="G4362"/>
    </row>
    <row r="4363" spans="7:7" x14ac:dyDescent="0.35">
      <c r="G4363"/>
    </row>
    <row r="4364" spans="7:7" x14ac:dyDescent="0.35">
      <c r="G4364"/>
    </row>
    <row r="4365" spans="7:7" x14ac:dyDescent="0.35">
      <c r="G4365"/>
    </row>
    <row r="4366" spans="7:7" x14ac:dyDescent="0.35">
      <c r="G4366"/>
    </row>
    <row r="4367" spans="7:7" x14ac:dyDescent="0.35">
      <c r="G4367"/>
    </row>
    <row r="4368" spans="7:7" x14ac:dyDescent="0.35">
      <c r="G4368"/>
    </row>
    <row r="4369" spans="7:7" x14ac:dyDescent="0.35">
      <c r="G4369"/>
    </row>
    <row r="4370" spans="7:7" x14ac:dyDescent="0.35">
      <c r="G4370"/>
    </row>
    <row r="4371" spans="7:7" x14ac:dyDescent="0.35">
      <c r="G4371"/>
    </row>
    <row r="4372" spans="7:7" x14ac:dyDescent="0.35">
      <c r="G4372"/>
    </row>
    <row r="4373" spans="7:7" x14ac:dyDescent="0.35">
      <c r="G4373"/>
    </row>
    <row r="4374" spans="7:7" x14ac:dyDescent="0.35">
      <c r="G4374"/>
    </row>
    <row r="4375" spans="7:7" x14ac:dyDescent="0.35">
      <c r="G4375"/>
    </row>
    <row r="4376" spans="7:7" x14ac:dyDescent="0.35">
      <c r="G4376"/>
    </row>
    <row r="4377" spans="7:7" x14ac:dyDescent="0.35">
      <c r="G4377"/>
    </row>
    <row r="4378" spans="7:7" x14ac:dyDescent="0.35">
      <c r="G4378"/>
    </row>
    <row r="4379" spans="7:7" x14ac:dyDescent="0.35">
      <c r="G4379"/>
    </row>
    <row r="4380" spans="7:7" x14ac:dyDescent="0.35">
      <c r="G4380"/>
    </row>
    <row r="4381" spans="7:7" x14ac:dyDescent="0.35">
      <c r="G4381"/>
    </row>
    <row r="4382" spans="7:7" x14ac:dyDescent="0.35">
      <c r="G4382"/>
    </row>
    <row r="4383" spans="7:7" x14ac:dyDescent="0.35">
      <c r="G4383"/>
    </row>
    <row r="4384" spans="7:7" x14ac:dyDescent="0.35">
      <c r="G4384"/>
    </row>
    <row r="4385" spans="7:7" x14ac:dyDescent="0.35">
      <c r="G4385"/>
    </row>
    <row r="4386" spans="7:7" x14ac:dyDescent="0.35">
      <c r="G4386"/>
    </row>
    <row r="4387" spans="7:7" x14ac:dyDescent="0.35">
      <c r="G4387"/>
    </row>
    <row r="4388" spans="7:7" x14ac:dyDescent="0.35">
      <c r="G4388"/>
    </row>
    <row r="4389" spans="7:7" x14ac:dyDescent="0.35">
      <c r="G4389"/>
    </row>
    <row r="4390" spans="7:7" x14ac:dyDescent="0.35">
      <c r="G4390"/>
    </row>
    <row r="4391" spans="7:7" x14ac:dyDescent="0.35">
      <c r="G4391"/>
    </row>
    <row r="4392" spans="7:7" x14ac:dyDescent="0.35">
      <c r="G4392"/>
    </row>
    <row r="4393" spans="7:7" x14ac:dyDescent="0.35">
      <c r="G4393"/>
    </row>
    <row r="4394" spans="7:7" x14ac:dyDescent="0.35">
      <c r="G4394"/>
    </row>
    <row r="4395" spans="7:7" x14ac:dyDescent="0.35">
      <c r="G4395"/>
    </row>
    <row r="4396" spans="7:7" x14ac:dyDescent="0.35">
      <c r="G4396"/>
    </row>
    <row r="4397" spans="7:7" x14ac:dyDescent="0.35">
      <c r="G4397"/>
    </row>
    <row r="4398" spans="7:7" x14ac:dyDescent="0.35">
      <c r="G4398"/>
    </row>
    <row r="4399" spans="7:7" x14ac:dyDescent="0.35">
      <c r="G4399"/>
    </row>
    <row r="4400" spans="7:7" x14ac:dyDescent="0.35">
      <c r="G4400"/>
    </row>
    <row r="4401" spans="7:7" x14ac:dyDescent="0.35">
      <c r="G4401"/>
    </row>
    <row r="4402" spans="7:7" x14ac:dyDescent="0.35">
      <c r="G4402"/>
    </row>
    <row r="4403" spans="7:7" x14ac:dyDescent="0.35">
      <c r="G4403"/>
    </row>
    <row r="4404" spans="7:7" x14ac:dyDescent="0.35">
      <c r="G4404"/>
    </row>
    <row r="4405" spans="7:7" x14ac:dyDescent="0.35">
      <c r="G4405"/>
    </row>
    <row r="4406" spans="7:7" x14ac:dyDescent="0.35">
      <c r="G4406"/>
    </row>
    <row r="4407" spans="7:7" x14ac:dyDescent="0.35">
      <c r="G4407"/>
    </row>
    <row r="4408" spans="7:7" x14ac:dyDescent="0.35">
      <c r="G4408"/>
    </row>
    <row r="4409" spans="7:7" x14ac:dyDescent="0.35">
      <c r="G4409"/>
    </row>
    <row r="4410" spans="7:7" x14ac:dyDescent="0.35">
      <c r="G4410"/>
    </row>
    <row r="4411" spans="7:7" x14ac:dyDescent="0.35">
      <c r="G4411"/>
    </row>
    <row r="4412" spans="7:7" x14ac:dyDescent="0.35">
      <c r="G4412"/>
    </row>
    <row r="4413" spans="7:7" x14ac:dyDescent="0.35">
      <c r="G4413"/>
    </row>
    <row r="4414" spans="7:7" x14ac:dyDescent="0.35">
      <c r="G4414"/>
    </row>
    <row r="4415" spans="7:7" x14ac:dyDescent="0.35">
      <c r="G4415"/>
    </row>
    <row r="4416" spans="7:7" x14ac:dyDescent="0.35">
      <c r="G4416"/>
    </row>
    <row r="4417" spans="7:7" x14ac:dyDescent="0.35">
      <c r="G4417"/>
    </row>
    <row r="4418" spans="7:7" x14ac:dyDescent="0.35">
      <c r="G4418"/>
    </row>
    <row r="4419" spans="7:7" x14ac:dyDescent="0.35">
      <c r="G4419"/>
    </row>
    <row r="4420" spans="7:7" x14ac:dyDescent="0.35">
      <c r="G4420"/>
    </row>
    <row r="4421" spans="7:7" x14ac:dyDescent="0.35">
      <c r="G4421"/>
    </row>
    <row r="4422" spans="7:7" x14ac:dyDescent="0.35">
      <c r="G4422"/>
    </row>
    <row r="4423" spans="7:7" x14ac:dyDescent="0.35">
      <c r="G4423"/>
    </row>
    <row r="4424" spans="7:7" x14ac:dyDescent="0.35">
      <c r="G4424"/>
    </row>
    <row r="4425" spans="7:7" x14ac:dyDescent="0.35">
      <c r="G4425"/>
    </row>
    <row r="4426" spans="7:7" x14ac:dyDescent="0.35">
      <c r="G4426"/>
    </row>
    <row r="4427" spans="7:7" x14ac:dyDescent="0.35">
      <c r="G4427"/>
    </row>
    <row r="4428" spans="7:7" x14ac:dyDescent="0.35">
      <c r="G4428"/>
    </row>
    <row r="4429" spans="7:7" x14ac:dyDescent="0.35">
      <c r="G4429"/>
    </row>
    <row r="4430" spans="7:7" x14ac:dyDescent="0.35">
      <c r="G4430"/>
    </row>
    <row r="4431" spans="7:7" x14ac:dyDescent="0.35">
      <c r="G4431"/>
    </row>
    <row r="4432" spans="7:7" x14ac:dyDescent="0.35">
      <c r="G4432"/>
    </row>
    <row r="4433" spans="7:7" x14ac:dyDescent="0.35">
      <c r="G4433"/>
    </row>
    <row r="4434" spans="7:7" x14ac:dyDescent="0.35">
      <c r="G4434"/>
    </row>
    <row r="4435" spans="7:7" x14ac:dyDescent="0.35">
      <c r="G4435"/>
    </row>
    <row r="4436" spans="7:7" x14ac:dyDescent="0.35">
      <c r="G4436"/>
    </row>
    <row r="4437" spans="7:7" x14ac:dyDescent="0.35">
      <c r="G4437"/>
    </row>
    <row r="4438" spans="7:7" x14ac:dyDescent="0.35">
      <c r="G4438"/>
    </row>
    <row r="4439" spans="7:7" x14ac:dyDescent="0.35">
      <c r="G4439"/>
    </row>
    <row r="4440" spans="7:7" x14ac:dyDescent="0.35">
      <c r="G4440"/>
    </row>
    <row r="4441" spans="7:7" x14ac:dyDescent="0.35">
      <c r="G4441"/>
    </row>
    <row r="4442" spans="7:7" x14ac:dyDescent="0.35">
      <c r="G4442"/>
    </row>
    <row r="4443" spans="7:7" x14ac:dyDescent="0.35">
      <c r="G4443"/>
    </row>
    <row r="4444" spans="7:7" x14ac:dyDescent="0.35">
      <c r="G4444"/>
    </row>
    <row r="4445" spans="7:7" x14ac:dyDescent="0.35">
      <c r="G4445"/>
    </row>
    <row r="4446" spans="7:7" x14ac:dyDescent="0.35">
      <c r="G4446"/>
    </row>
    <row r="4447" spans="7:7" x14ac:dyDescent="0.35">
      <c r="G4447"/>
    </row>
    <row r="4448" spans="7:7" x14ac:dyDescent="0.35">
      <c r="G4448"/>
    </row>
    <row r="4449" spans="7:7" x14ac:dyDescent="0.35">
      <c r="G4449"/>
    </row>
    <row r="4450" spans="7:7" x14ac:dyDescent="0.35">
      <c r="G4450"/>
    </row>
    <row r="4451" spans="7:7" x14ac:dyDescent="0.35">
      <c r="G4451"/>
    </row>
    <row r="4452" spans="7:7" x14ac:dyDescent="0.35">
      <c r="G4452"/>
    </row>
    <row r="4453" spans="7:7" x14ac:dyDescent="0.35">
      <c r="G4453"/>
    </row>
    <row r="4454" spans="7:7" x14ac:dyDescent="0.35">
      <c r="G4454"/>
    </row>
    <row r="4455" spans="7:7" x14ac:dyDescent="0.35">
      <c r="G4455"/>
    </row>
    <row r="4456" spans="7:7" x14ac:dyDescent="0.35">
      <c r="G4456"/>
    </row>
    <row r="4457" spans="7:7" x14ac:dyDescent="0.35">
      <c r="G4457"/>
    </row>
    <row r="4458" spans="7:7" x14ac:dyDescent="0.35">
      <c r="G4458"/>
    </row>
    <row r="4459" spans="7:7" x14ac:dyDescent="0.35">
      <c r="G4459"/>
    </row>
    <row r="4460" spans="7:7" x14ac:dyDescent="0.35">
      <c r="G4460"/>
    </row>
    <row r="4461" spans="7:7" x14ac:dyDescent="0.35">
      <c r="G4461"/>
    </row>
    <row r="4462" spans="7:7" x14ac:dyDescent="0.35">
      <c r="G4462"/>
    </row>
    <row r="4463" spans="7:7" x14ac:dyDescent="0.35">
      <c r="G4463"/>
    </row>
    <row r="4464" spans="7:7" x14ac:dyDescent="0.35">
      <c r="G4464"/>
    </row>
    <row r="4465" spans="7:7" x14ac:dyDescent="0.35">
      <c r="G4465"/>
    </row>
    <row r="4466" spans="7:7" x14ac:dyDescent="0.35">
      <c r="G4466"/>
    </row>
    <row r="4467" spans="7:7" x14ac:dyDescent="0.35">
      <c r="G4467"/>
    </row>
    <row r="4468" spans="7:7" x14ac:dyDescent="0.35">
      <c r="G4468"/>
    </row>
    <row r="4469" spans="7:7" x14ac:dyDescent="0.35">
      <c r="G4469"/>
    </row>
    <row r="4470" spans="7:7" x14ac:dyDescent="0.35">
      <c r="G4470"/>
    </row>
    <row r="4471" spans="7:7" x14ac:dyDescent="0.35">
      <c r="G4471"/>
    </row>
    <row r="4472" spans="7:7" x14ac:dyDescent="0.35">
      <c r="G4472"/>
    </row>
    <row r="4473" spans="7:7" x14ac:dyDescent="0.35">
      <c r="G4473"/>
    </row>
    <row r="4474" spans="7:7" x14ac:dyDescent="0.35">
      <c r="G4474"/>
    </row>
    <row r="4475" spans="7:7" x14ac:dyDescent="0.35">
      <c r="G4475"/>
    </row>
    <row r="4476" spans="7:7" x14ac:dyDescent="0.35">
      <c r="G4476"/>
    </row>
    <row r="4477" spans="7:7" x14ac:dyDescent="0.35">
      <c r="G4477"/>
    </row>
    <row r="4478" spans="7:7" x14ac:dyDescent="0.35">
      <c r="G4478"/>
    </row>
    <row r="4479" spans="7:7" x14ac:dyDescent="0.35">
      <c r="G4479"/>
    </row>
    <row r="4480" spans="7:7" x14ac:dyDescent="0.35">
      <c r="G4480"/>
    </row>
    <row r="4481" spans="7:7" x14ac:dyDescent="0.35">
      <c r="G4481"/>
    </row>
    <row r="4482" spans="7:7" x14ac:dyDescent="0.35">
      <c r="G4482"/>
    </row>
    <row r="4483" spans="7:7" x14ac:dyDescent="0.35">
      <c r="G4483"/>
    </row>
    <row r="4484" spans="7:7" x14ac:dyDescent="0.35">
      <c r="G4484"/>
    </row>
    <row r="4485" spans="7:7" x14ac:dyDescent="0.35">
      <c r="G4485"/>
    </row>
    <row r="4486" spans="7:7" x14ac:dyDescent="0.35">
      <c r="G4486"/>
    </row>
    <row r="4487" spans="7:7" x14ac:dyDescent="0.35">
      <c r="G4487"/>
    </row>
    <row r="4488" spans="7:7" x14ac:dyDescent="0.35">
      <c r="G4488"/>
    </row>
    <row r="4489" spans="7:7" x14ac:dyDescent="0.35">
      <c r="G4489"/>
    </row>
    <row r="4490" spans="7:7" x14ac:dyDescent="0.35">
      <c r="G4490"/>
    </row>
    <row r="4491" spans="7:7" x14ac:dyDescent="0.35">
      <c r="G4491"/>
    </row>
    <row r="4492" spans="7:7" x14ac:dyDescent="0.35">
      <c r="G4492"/>
    </row>
    <row r="4493" spans="7:7" x14ac:dyDescent="0.35">
      <c r="G4493"/>
    </row>
    <row r="4494" spans="7:7" x14ac:dyDescent="0.35">
      <c r="G4494"/>
    </row>
    <row r="4495" spans="7:7" x14ac:dyDescent="0.35">
      <c r="G4495"/>
    </row>
    <row r="4496" spans="7:7" x14ac:dyDescent="0.35">
      <c r="G4496"/>
    </row>
    <row r="4497" spans="7:7" x14ac:dyDescent="0.35">
      <c r="G4497"/>
    </row>
    <row r="4498" spans="7:7" x14ac:dyDescent="0.35">
      <c r="G4498"/>
    </row>
    <row r="4499" spans="7:7" x14ac:dyDescent="0.35">
      <c r="G4499"/>
    </row>
    <row r="4500" spans="7:7" x14ac:dyDescent="0.35">
      <c r="G4500"/>
    </row>
    <row r="4501" spans="7:7" x14ac:dyDescent="0.35">
      <c r="G4501"/>
    </row>
    <row r="4502" spans="7:7" x14ac:dyDescent="0.35">
      <c r="G4502"/>
    </row>
    <row r="4503" spans="7:7" x14ac:dyDescent="0.35">
      <c r="G4503"/>
    </row>
    <row r="4504" spans="7:7" x14ac:dyDescent="0.35">
      <c r="G4504"/>
    </row>
    <row r="4505" spans="7:7" x14ac:dyDescent="0.35">
      <c r="G4505"/>
    </row>
    <row r="4506" spans="7:7" x14ac:dyDescent="0.35">
      <c r="G4506"/>
    </row>
    <row r="4507" spans="7:7" x14ac:dyDescent="0.35">
      <c r="G4507"/>
    </row>
    <row r="4508" spans="7:7" x14ac:dyDescent="0.35">
      <c r="G4508"/>
    </row>
    <row r="4509" spans="7:7" x14ac:dyDescent="0.35">
      <c r="G4509"/>
    </row>
    <row r="4510" spans="7:7" x14ac:dyDescent="0.35">
      <c r="G4510"/>
    </row>
    <row r="4511" spans="7:7" x14ac:dyDescent="0.35">
      <c r="G4511"/>
    </row>
    <row r="4512" spans="7:7" x14ac:dyDescent="0.35">
      <c r="G4512"/>
    </row>
    <row r="4513" spans="7:7" x14ac:dyDescent="0.35">
      <c r="G4513"/>
    </row>
    <row r="4514" spans="7:7" x14ac:dyDescent="0.35">
      <c r="G4514"/>
    </row>
    <row r="4515" spans="7:7" x14ac:dyDescent="0.35">
      <c r="G4515"/>
    </row>
    <row r="4516" spans="7:7" x14ac:dyDescent="0.35">
      <c r="G4516"/>
    </row>
    <row r="4517" spans="7:7" x14ac:dyDescent="0.35">
      <c r="G4517"/>
    </row>
    <row r="4518" spans="7:7" x14ac:dyDescent="0.35">
      <c r="G4518"/>
    </row>
    <row r="4519" spans="7:7" x14ac:dyDescent="0.35">
      <c r="G4519"/>
    </row>
    <row r="4520" spans="7:7" x14ac:dyDescent="0.35">
      <c r="G4520"/>
    </row>
    <row r="4521" spans="7:7" x14ac:dyDescent="0.35">
      <c r="G4521"/>
    </row>
    <row r="4522" spans="7:7" x14ac:dyDescent="0.35">
      <c r="G4522"/>
    </row>
    <row r="4523" spans="7:7" x14ac:dyDescent="0.35">
      <c r="G4523"/>
    </row>
    <row r="4524" spans="7:7" x14ac:dyDescent="0.35">
      <c r="G4524"/>
    </row>
    <row r="4525" spans="7:7" x14ac:dyDescent="0.35">
      <c r="G4525"/>
    </row>
    <row r="4526" spans="7:7" x14ac:dyDescent="0.35">
      <c r="G4526"/>
    </row>
    <row r="4527" spans="7:7" x14ac:dyDescent="0.35">
      <c r="G4527"/>
    </row>
    <row r="4528" spans="7:7" x14ac:dyDescent="0.35">
      <c r="G4528"/>
    </row>
    <row r="4529" spans="7:7" x14ac:dyDescent="0.35">
      <c r="G4529"/>
    </row>
    <row r="4530" spans="7:7" x14ac:dyDescent="0.35">
      <c r="G4530"/>
    </row>
    <row r="4531" spans="7:7" x14ac:dyDescent="0.35">
      <c r="G4531"/>
    </row>
    <row r="4532" spans="7:7" x14ac:dyDescent="0.35">
      <c r="G4532"/>
    </row>
    <row r="4533" spans="7:7" x14ac:dyDescent="0.35">
      <c r="G4533"/>
    </row>
    <row r="4534" spans="7:7" x14ac:dyDescent="0.35">
      <c r="G4534"/>
    </row>
    <row r="4535" spans="7:7" x14ac:dyDescent="0.35">
      <c r="G4535"/>
    </row>
    <row r="4536" spans="7:7" x14ac:dyDescent="0.35">
      <c r="G4536"/>
    </row>
    <row r="4537" spans="7:7" x14ac:dyDescent="0.35">
      <c r="G4537"/>
    </row>
    <row r="4538" spans="7:7" x14ac:dyDescent="0.35">
      <c r="G4538"/>
    </row>
    <row r="4539" spans="7:7" x14ac:dyDescent="0.35">
      <c r="G4539"/>
    </row>
    <row r="4540" spans="7:7" x14ac:dyDescent="0.35">
      <c r="G4540"/>
    </row>
    <row r="4541" spans="7:7" x14ac:dyDescent="0.35">
      <c r="G4541"/>
    </row>
    <row r="4542" spans="7:7" x14ac:dyDescent="0.35">
      <c r="G4542"/>
    </row>
    <row r="4543" spans="7:7" x14ac:dyDescent="0.35">
      <c r="G4543"/>
    </row>
    <row r="4544" spans="7:7" x14ac:dyDescent="0.35">
      <c r="G4544"/>
    </row>
    <row r="4545" spans="7:7" x14ac:dyDescent="0.35">
      <c r="G4545"/>
    </row>
    <row r="4546" spans="7:7" x14ac:dyDescent="0.35">
      <c r="G4546"/>
    </row>
    <row r="4547" spans="7:7" x14ac:dyDescent="0.35">
      <c r="G4547"/>
    </row>
    <row r="4548" spans="7:7" x14ac:dyDescent="0.35">
      <c r="G4548"/>
    </row>
    <row r="4549" spans="7:7" x14ac:dyDescent="0.35">
      <c r="G4549"/>
    </row>
    <row r="4550" spans="7:7" x14ac:dyDescent="0.35">
      <c r="G4550"/>
    </row>
    <row r="4551" spans="7:7" x14ac:dyDescent="0.35">
      <c r="G4551"/>
    </row>
    <row r="4552" spans="7:7" x14ac:dyDescent="0.35">
      <c r="G4552"/>
    </row>
    <row r="4553" spans="7:7" x14ac:dyDescent="0.35">
      <c r="G4553"/>
    </row>
    <row r="4554" spans="7:7" x14ac:dyDescent="0.35">
      <c r="G4554"/>
    </row>
    <row r="4555" spans="7:7" x14ac:dyDescent="0.35">
      <c r="G4555"/>
    </row>
    <row r="4556" spans="7:7" x14ac:dyDescent="0.35">
      <c r="G4556"/>
    </row>
    <row r="4557" spans="7:7" x14ac:dyDescent="0.35">
      <c r="G4557"/>
    </row>
    <row r="4558" spans="7:7" x14ac:dyDescent="0.35">
      <c r="G4558"/>
    </row>
    <row r="4559" spans="7:7" x14ac:dyDescent="0.35">
      <c r="G4559"/>
    </row>
    <row r="4560" spans="7:7" x14ac:dyDescent="0.35">
      <c r="G4560"/>
    </row>
    <row r="4561" spans="7:7" x14ac:dyDescent="0.35">
      <c r="G4561"/>
    </row>
    <row r="4562" spans="7:7" x14ac:dyDescent="0.35">
      <c r="G4562"/>
    </row>
    <row r="4563" spans="7:7" x14ac:dyDescent="0.35">
      <c r="G4563"/>
    </row>
    <row r="4564" spans="7:7" x14ac:dyDescent="0.35">
      <c r="G4564"/>
    </row>
    <row r="4565" spans="7:7" x14ac:dyDescent="0.35">
      <c r="G4565"/>
    </row>
    <row r="4566" spans="7:7" x14ac:dyDescent="0.35">
      <c r="G4566"/>
    </row>
    <row r="4567" spans="7:7" x14ac:dyDescent="0.35">
      <c r="G4567"/>
    </row>
    <row r="4568" spans="7:7" x14ac:dyDescent="0.35">
      <c r="G4568"/>
    </row>
    <row r="4569" spans="7:7" x14ac:dyDescent="0.35">
      <c r="G4569"/>
    </row>
    <row r="4570" spans="7:7" x14ac:dyDescent="0.35">
      <c r="G4570"/>
    </row>
    <row r="4571" spans="7:7" x14ac:dyDescent="0.35">
      <c r="G4571"/>
    </row>
    <row r="4572" spans="7:7" x14ac:dyDescent="0.35">
      <c r="G4572"/>
    </row>
    <row r="4573" spans="7:7" x14ac:dyDescent="0.35">
      <c r="G4573"/>
    </row>
    <row r="4574" spans="7:7" x14ac:dyDescent="0.35">
      <c r="G4574"/>
    </row>
    <row r="4575" spans="7:7" x14ac:dyDescent="0.35">
      <c r="G4575"/>
    </row>
    <row r="4576" spans="7:7" x14ac:dyDescent="0.35">
      <c r="G4576"/>
    </row>
    <row r="4577" spans="7:7" x14ac:dyDescent="0.35">
      <c r="G4577"/>
    </row>
    <row r="4578" spans="7:7" x14ac:dyDescent="0.35">
      <c r="G4578"/>
    </row>
    <row r="4579" spans="7:7" x14ac:dyDescent="0.35">
      <c r="G4579"/>
    </row>
    <row r="4580" spans="7:7" x14ac:dyDescent="0.35">
      <c r="G4580"/>
    </row>
    <row r="4581" spans="7:7" x14ac:dyDescent="0.35">
      <c r="G4581"/>
    </row>
    <row r="4582" spans="7:7" x14ac:dyDescent="0.35">
      <c r="G4582"/>
    </row>
    <row r="4583" spans="7:7" x14ac:dyDescent="0.35">
      <c r="G4583"/>
    </row>
    <row r="4584" spans="7:7" x14ac:dyDescent="0.35">
      <c r="G4584"/>
    </row>
    <row r="4585" spans="7:7" x14ac:dyDescent="0.35">
      <c r="G4585"/>
    </row>
    <row r="4586" spans="7:7" x14ac:dyDescent="0.35">
      <c r="G4586"/>
    </row>
    <row r="4587" spans="7:7" x14ac:dyDescent="0.35">
      <c r="G4587"/>
    </row>
    <row r="4588" spans="7:7" x14ac:dyDescent="0.35">
      <c r="G4588"/>
    </row>
    <row r="4589" spans="7:7" x14ac:dyDescent="0.35">
      <c r="G4589"/>
    </row>
    <row r="4590" spans="7:7" x14ac:dyDescent="0.35">
      <c r="G4590"/>
    </row>
    <row r="4591" spans="7:7" x14ac:dyDescent="0.35">
      <c r="G4591"/>
    </row>
    <row r="4592" spans="7:7" x14ac:dyDescent="0.35">
      <c r="G4592"/>
    </row>
    <row r="4593" spans="7:7" x14ac:dyDescent="0.35">
      <c r="G4593"/>
    </row>
    <row r="4594" spans="7:7" x14ac:dyDescent="0.35">
      <c r="G4594"/>
    </row>
    <row r="4595" spans="7:7" x14ac:dyDescent="0.35">
      <c r="G4595"/>
    </row>
    <row r="4596" spans="7:7" x14ac:dyDescent="0.35">
      <c r="G4596"/>
    </row>
    <row r="4597" spans="7:7" x14ac:dyDescent="0.35">
      <c r="G4597"/>
    </row>
    <row r="4598" spans="7:7" x14ac:dyDescent="0.35">
      <c r="G4598"/>
    </row>
    <row r="4599" spans="7:7" x14ac:dyDescent="0.35">
      <c r="G4599"/>
    </row>
    <row r="4600" spans="7:7" x14ac:dyDescent="0.35">
      <c r="G4600"/>
    </row>
    <row r="4601" spans="7:7" x14ac:dyDescent="0.35">
      <c r="G4601"/>
    </row>
    <row r="4602" spans="7:7" x14ac:dyDescent="0.35">
      <c r="G4602"/>
    </row>
    <row r="4603" spans="7:7" x14ac:dyDescent="0.35">
      <c r="G4603"/>
    </row>
    <row r="4604" spans="7:7" x14ac:dyDescent="0.35">
      <c r="G4604"/>
    </row>
    <row r="4605" spans="7:7" x14ac:dyDescent="0.35">
      <c r="G4605"/>
    </row>
    <row r="4606" spans="7:7" x14ac:dyDescent="0.35">
      <c r="G4606"/>
    </row>
    <row r="4607" spans="7:7" x14ac:dyDescent="0.35">
      <c r="G4607"/>
    </row>
    <row r="4608" spans="7:7" x14ac:dyDescent="0.35">
      <c r="G4608"/>
    </row>
    <row r="4609" spans="7:7" x14ac:dyDescent="0.35">
      <c r="G4609"/>
    </row>
    <row r="4610" spans="7:7" x14ac:dyDescent="0.35">
      <c r="G4610"/>
    </row>
    <row r="4611" spans="7:7" x14ac:dyDescent="0.35">
      <c r="G4611"/>
    </row>
    <row r="4612" spans="7:7" x14ac:dyDescent="0.35">
      <c r="G4612"/>
    </row>
    <row r="4613" spans="7:7" x14ac:dyDescent="0.35">
      <c r="G4613"/>
    </row>
    <row r="4614" spans="7:7" x14ac:dyDescent="0.35">
      <c r="G4614"/>
    </row>
    <row r="4615" spans="7:7" x14ac:dyDescent="0.35">
      <c r="G4615"/>
    </row>
    <row r="4616" spans="7:7" x14ac:dyDescent="0.35">
      <c r="G4616"/>
    </row>
    <row r="4617" spans="7:7" x14ac:dyDescent="0.35">
      <c r="G4617"/>
    </row>
    <row r="4618" spans="7:7" x14ac:dyDescent="0.35">
      <c r="G4618"/>
    </row>
    <row r="4619" spans="7:7" x14ac:dyDescent="0.35">
      <c r="G4619"/>
    </row>
    <row r="4620" spans="7:7" x14ac:dyDescent="0.35">
      <c r="G4620"/>
    </row>
    <row r="4621" spans="7:7" x14ac:dyDescent="0.35">
      <c r="G4621"/>
    </row>
    <row r="4622" spans="7:7" x14ac:dyDescent="0.35">
      <c r="G4622"/>
    </row>
    <row r="4623" spans="7:7" x14ac:dyDescent="0.35">
      <c r="G4623"/>
    </row>
    <row r="4624" spans="7:7" x14ac:dyDescent="0.35">
      <c r="G4624"/>
    </row>
    <row r="4625" spans="7:7" x14ac:dyDescent="0.35">
      <c r="G4625"/>
    </row>
    <row r="4626" spans="7:7" x14ac:dyDescent="0.35">
      <c r="G4626"/>
    </row>
    <row r="4627" spans="7:7" x14ac:dyDescent="0.35">
      <c r="G4627"/>
    </row>
    <row r="4628" spans="7:7" x14ac:dyDescent="0.35">
      <c r="G4628"/>
    </row>
    <row r="4629" spans="7:7" x14ac:dyDescent="0.35">
      <c r="G4629"/>
    </row>
    <row r="4630" spans="7:7" x14ac:dyDescent="0.35">
      <c r="G4630"/>
    </row>
    <row r="4631" spans="7:7" x14ac:dyDescent="0.35">
      <c r="G4631"/>
    </row>
    <row r="4632" spans="7:7" x14ac:dyDescent="0.35">
      <c r="G4632"/>
    </row>
    <row r="4633" spans="7:7" x14ac:dyDescent="0.35">
      <c r="G4633"/>
    </row>
    <row r="4634" spans="7:7" x14ac:dyDescent="0.35">
      <c r="G4634"/>
    </row>
    <row r="4635" spans="7:7" x14ac:dyDescent="0.35">
      <c r="G4635"/>
    </row>
    <row r="4636" spans="7:7" x14ac:dyDescent="0.35">
      <c r="G4636"/>
    </row>
    <row r="4637" spans="7:7" x14ac:dyDescent="0.35">
      <c r="G4637"/>
    </row>
    <row r="4638" spans="7:7" x14ac:dyDescent="0.35">
      <c r="G4638"/>
    </row>
    <row r="4639" spans="7:7" x14ac:dyDescent="0.35">
      <c r="G4639"/>
    </row>
    <row r="4640" spans="7:7" x14ac:dyDescent="0.35">
      <c r="G4640"/>
    </row>
    <row r="4641" spans="7:7" x14ac:dyDescent="0.35">
      <c r="G4641"/>
    </row>
    <row r="4642" spans="7:7" x14ac:dyDescent="0.35">
      <c r="G4642"/>
    </row>
    <row r="4643" spans="7:7" x14ac:dyDescent="0.35">
      <c r="G4643"/>
    </row>
    <row r="4644" spans="7:7" x14ac:dyDescent="0.35">
      <c r="G4644"/>
    </row>
    <row r="4645" spans="7:7" x14ac:dyDescent="0.35">
      <c r="G4645"/>
    </row>
    <row r="4646" spans="7:7" x14ac:dyDescent="0.35">
      <c r="G4646"/>
    </row>
    <row r="4647" spans="7:7" x14ac:dyDescent="0.35">
      <c r="G4647"/>
    </row>
    <row r="4648" spans="7:7" x14ac:dyDescent="0.35">
      <c r="G4648"/>
    </row>
    <row r="4649" spans="7:7" x14ac:dyDescent="0.35">
      <c r="G4649"/>
    </row>
    <row r="4650" spans="7:7" x14ac:dyDescent="0.35">
      <c r="G4650"/>
    </row>
    <row r="4651" spans="7:7" x14ac:dyDescent="0.35">
      <c r="G4651"/>
    </row>
    <row r="4652" spans="7:7" x14ac:dyDescent="0.35">
      <c r="G4652"/>
    </row>
    <row r="4653" spans="7:7" x14ac:dyDescent="0.35">
      <c r="G4653"/>
    </row>
    <row r="4654" spans="7:7" x14ac:dyDescent="0.35">
      <c r="G4654"/>
    </row>
    <row r="4655" spans="7:7" x14ac:dyDescent="0.35">
      <c r="G4655"/>
    </row>
    <row r="4656" spans="7:7" x14ac:dyDescent="0.35">
      <c r="G4656"/>
    </row>
    <row r="4657" spans="7:7" x14ac:dyDescent="0.35">
      <c r="G4657"/>
    </row>
    <row r="4658" spans="7:7" x14ac:dyDescent="0.35">
      <c r="G4658"/>
    </row>
    <row r="4659" spans="7:7" x14ac:dyDescent="0.35">
      <c r="G4659"/>
    </row>
    <row r="4660" spans="7:7" x14ac:dyDescent="0.35">
      <c r="G4660"/>
    </row>
    <row r="4661" spans="7:7" x14ac:dyDescent="0.35">
      <c r="G4661"/>
    </row>
    <row r="4662" spans="7:7" x14ac:dyDescent="0.35">
      <c r="G4662"/>
    </row>
    <row r="4663" spans="7:7" x14ac:dyDescent="0.35">
      <c r="G4663"/>
    </row>
    <row r="4664" spans="7:7" x14ac:dyDescent="0.35">
      <c r="G4664"/>
    </row>
    <row r="4665" spans="7:7" x14ac:dyDescent="0.35">
      <c r="G4665"/>
    </row>
    <row r="4666" spans="7:7" x14ac:dyDescent="0.35">
      <c r="G4666"/>
    </row>
    <row r="4667" spans="7:7" x14ac:dyDescent="0.35">
      <c r="G4667"/>
    </row>
    <row r="4668" spans="7:7" x14ac:dyDescent="0.35">
      <c r="G4668"/>
    </row>
    <row r="4669" spans="7:7" x14ac:dyDescent="0.35">
      <c r="G4669"/>
    </row>
    <row r="4670" spans="7:7" x14ac:dyDescent="0.35">
      <c r="G4670"/>
    </row>
    <row r="4671" spans="7:7" x14ac:dyDescent="0.35">
      <c r="G4671"/>
    </row>
    <row r="4672" spans="7:7" x14ac:dyDescent="0.35">
      <c r="G4672"/>
    </row>
    <row r="4673" spans="7:7" x14ac:dyDescent="0.35">
      <c r="G4673"/>
    </row>
    <row r="4674" spans="7:7" x14ac:dyDescent="0.35">
      <c r="G4674"/>
    </row>
    <row r="4675" spans="7:7" x14ac:dyDescent="0.35">
      <c r="G4675"/>
    </row>
    <row r="4676" spans="7:7" x14ac:dyDescent="0.35">
      <c r="G4676"/>
    </row>
    <row r="4677" spans="7:7" x14ac:dyDescent="0.35">
      <c r="G4677"/>
    </row>
    <row r="4678" spans="7:7" x14ac:dyDescent="0.35">
      <c r="G4678"/>
    </row>
    <row r="4679" spans="7:7" x14ac:dyDescent="0.35">
      <c r="G4679"/>
    </row>
    <row r="4680" spans="7:7" x14ac:dyDescent="0.35">
      <c r="G4680"/>
    </row>
    <row r="4681" spans="7:7" x14ac:dyDescent="0.35">
      <c r="G4681"/>
    </row>
    <row r="4682" spans="7:7" x14ac:dyDescent="0.35">
      <c r="G4682"/>
    </row>
    <row r="4683" spans="7:7" x14ac:dyDescent="0.35">
      <c r="G4683"/>
    </row>
    <row r="4684" spans="7:7" x14ac:dyDescent="0.35">
      <c r="G4684"/>
    </row>
    <row r="4685" spans="7:7" x14ac:dyDescent="0.35">
      <c r="G4685"/>
    </row>
    <row r="4686" spans="7:7" x14ac:dyDescent="0.35">
      <c r="G4686"/>
    </row>
    <row r="4687" spans="7:7" x14ac:dyDescent="0.35">
      <c r="G4687"/>
    </row>
    <row r="4688" spans="7:7" x14ac:dyDescent="0.35">
      <c r="G4688"/>
    </row>
    <row r="4689" spans="7:7" x14ac:dyDescent="0.35">
      <c r="G4689"/>
    </row>
    <row r="4690" spans="7:7" x14ac:dyDescent="0.35">
      <c r="G4690"/>
    </row>
    <row r="4691" spans="7:7" x14ac:dyDescent="0.35">
      <c r="G4691"/>
    </row>
    <row r="4692" spans="7:7" x14ac:dyDescent="0.35">
      <c r="G4692"/>
    </row>
    <row r="4693" spans="7:7" x14ac:dyDescent="0.35">
      <c r="G4693"/>
    </row>
    <row r="4694" spans="7:7" x14ac:dyDescent="0.35">
      <c r="G4694"/>
    </row>
    <row r="4695" spans="7:7" x14ac:dyDescent="0.35">
      <c r="G4695"/>
    </row>
    <row r="4696" spans="7:7" x14ac:dyDescent="0.35">
      <c r="G4696"/>
    </row>
    <row r="4697" spans="7:7" x14ac:dyDescent="0.35">
      <c r="G4697"/>
    </row>
    <row r="4698" spans="7:7" x14ac:dyDescent="0.35">
      <c r="G4698"/>
    </row>
    <row r="4699" spans="7:7" x14ac:dyDescent="0.35">
      <c r="G4699"/>
    </row>
    <row r="4700" spans="7:7" x14ac:dyDescent="0.35">
      <c r="G4700"/>
    </row>
    <row r="4701" spans="7:7" x14ac:dyDescent="0.35">
      <c r="G4701"/>
    </row>
    <row r="4702" spans="7:7" x14ac:dyDescent="0.35">
      <c r="G4702"/>
    </row>
    <row r="4703" spans="7:7" x14ac:dyDescent="0.35">
      <c r="G4703"/>
    </row>
    <row r="4704" spans="7:7" x14ac:dyDescent="0.35">
      <c r="G4704"/>
    </row>
    <row r="4705" spans="7:7" x14ac:dyDescent="0.35">
      <c r="G4705"/>
    </row>
    <row r="4706" spans="7:7" x14ac:dyDescent="0.35">
      <c r="G4706"/>
    </row>
    <row r="4707" spans="7:7" x14ac:dyDescent="0.35">
      <c r="G4707"/>
    </row>
    <row r="4708" spans="7:7" x14ac:dyDescent="0.35">
      <c r="G4708"/>
    </row>
    <row r="4709" spans="7:7" x14ac:dyDescent="0.35">
      <c r="G4709"/>
    </row>
    <row r="4710" spans="7:7" x14ac:dyDescent="0.35">
      <c r="G4710"/>
    </row>
    <row r="4711" spans="7:7" x14ac:dyDescent="0.35">
      <c r="G4711"/>
    </row>
    <row r="4712" spans="7:7" x14ac:dyDescent="0.35">
      <c r="G4712"/>
    </row>
    <row r="4713" spans="7:7" x14ac:dyDescent="0.35">
      <c r="G4713"/>
    </row>
    <row r="4714" spans="7:7" x14ac:dyDescent="0.35">
      <c r="G4714"/>
    </row>
    <row r="4715" spans="7:7" x14ac:dyDescent="0.35">
      <c r="G4715"/>
    </row>
    <row r="4716" spans="7:7" x14ac:dyDescent="0.35">
      <c r="G4716"/>
    </row>
    <row r="4717" spans="7:7" x14ac:dyDescent="0.35">
      <c r="G4717"/>
    </row>
    <row r="4718" spans="7:7" x14ac:dyDescent="0.35">
      <c r="G4718"/>
    </row>
    <row r="4719" spans="7:7" x14ac:dyDescent="0.35">
      <c r="G4719"/>
    </row>
    <row r="4720" spans="7:7" x14ac:dyDescent="0.35">
      <c r="G4720"/>
    </row>
    <row r="4721" spans="7:7" x14ac:dyDescent="0.35">
      <c r="G4721"/>
    </row>
    <row r="4722" spans="7:7" x14ac:dyDescent="0.35">
      <c r="G4722"/>
    </row>
    <row r="4723" spans="7:7" x14ac:dyDescent="0.35">
      <c r="G4723"/>
    </row>
    <row r="4724" spans="7:7" x14ac:dyDescent="0.35">
      <c r="G4724"/>
    </row>
    <row r="4725" spans="7:7" x14ac:dyDescent="0.35">
      <c r="G4725"/>
    </row>
    <row r="4726" spans="7:7" x14ac:dyDescent="0.35">
      <c r="G4726"/>
    </row>
    <row r="4727" spans="7:7" x14ac:dyDescent="0.35">
      <c r="G4727"/>
    </row>
    <row r="4728" spans="7:7" x14ac:dyDescent="0.35">
      <c r="G4728"/>
    </row>
    <row r="4729" spans="7:7" x14ac:dyDescent="0.35">
      <c r="G4729"/>
    </row>
    <row r="4730" spans="7:7" x14ac:dyDescent="0.35">
      <c r="G4730"/>
    </row>
    <row r="4731" spans="7:7" x14ac:dyDescent="0.35">
      <c r="G4731"/>
    </row>
    <row r="4732" spans="7:7" x14ac:dyDescent="0.35">
      <c r="G4732"/>
    </row>
    <row r="4733" spans="7:7" x14ac:dyDescent="0.35">
      <c r="G4733"/>
    </row>
    <row r="4734" spans="7:7" x14ac:dyDescent="0.35">
      <c r="G4734"/>
    </row>
    <row r="4735" spans="7:7" x14ac:dyDescent="0.35">
      <c r="G4735"/>
    </row>
    <row r="4736" spans="7:7" x14ac:dyDescent="0.35">
      <c r="G4736"/>
    </row>
    <row r="4737" spans="7:7" x14ac:dyDescent="0.35">
      <c r="G4737"/>
    </row>
    <row r="4738" spans="7:7" x14ac:dyDescent="0.35">
      <c r="G4738"/>
    </row>
    <row r="4739" spans="7:7" x14ac:dyDescent="0.35">
      <c r="G4739"/>
    </row>
    <row r="4740" spans="7:7" x14ac:dyDescent="0.35">
      <c r="G4740"/>
    </row>
    <row r="4741" spans="7:7" x14ac:dyDescent="0.35">
      <c r="G4741"/>
    </row>
    <row r="4742" spans="7:7" x14ac:dyDescent="0.35">
      <c r="G4742"/>
    </row>
    <row r="4743" spans="7:7" x14ac:dyDescent="0.35">
      <c r="G4743"/>
    </row>
    <row r="4744" spans="7:7" x14ac:dyDescent="0.35">
      <c r="G4744"/>
    </row>
    <row r="4745" spans="7:7" x14ac:dyDescent="0.35">
      <c r="G4745"/>
    </row>
    <row r="4746" spans="7:7" x14ac:dyDescent="0.35">
      <c r="G4746"/>
    </row>
    <row r="4747" spans="7:7" x14ac:dyDescent="0.35">
      <c r="G4747"/>
    </row>
    <row r="4748" spans="7:7" x14ac:dyDescent="0.35">
      <c r="G4748"/>
    </row>
    <row r="4749" spans="7:7" x14ac:dyDescent="0.35">
      <c r="G4749"/>
    </row>
    <row r="4750" spans="7:7" x14ac:dyDescent="0.35">
      <c r="G4750"/>
    </row>
    <row r="4751" spans="7:7" x14ac:dyDescent="0.35">
      <c r="G4751"/>
    </row>
    <row r="4752" spans="7:7" x14ac:dyDescent="0.35">
      <c r="G4752"/>
    </row>
    <row r="4753" spans="7:7" x14ac:dyDescent="0.35">
      <c r="G4753"/>
    </row>
    <row r="4754" spans="7:7" x14ac:dyDescent="0.35">
      <c r="G4754"/>
    </row>
    <row r="4755" spans="7:7" x14ac:dyDescent="0.35">
      <c r="G4755"/>
    </row>
    <row r="4756" spans="7:7" x14ac:dyDescent="0.35">
      <c r="G4756"/>
    </row>
    <row r="4757" spans="7:7" x14ac:dyDescent="0.35">
      <c r="G4757"/>
    </row>
    <row r="4758" spans="7:7" x14ac:dyDescent="0.35">
      <c r="G4758"/>
    </row>
    <row r="4759" spans="7:7" x14ac:dyDescent="0.35">
      <c r="G4759"/>
    </row>
    <row r="4760" spans="7:7" x14ac:dyDescent="0.35">
      <c r="G4760"/>
    </row>
    <row r="4761" spans="7:7" x14ac:dyDescent="0.35">
      <c r="G4761"/>
    </row>
    <row r="4762" spans="7:7" x14ac:dyDescent="0.35">
      <c r="G4762"/>
    </row>
    <row r="4763" spans="7:7" x14ac:dyDescent="0.35">
      <c r="G4763"/>
    </row>
    <row r="4764" spans="7:7" x14ac:dyDescent="0.35">
      <c r="G4764"/>
    </row>
    <row r="4765" spans="7:7" x14ac:dyDescent="0.35">
      <c r="G4765"/>
    </row>
    <row r="4766" spans="7:7" x14ac:dyDescent="0.35">
      <c r="G4766"/>
    </row>
    <row r="4767" spans="7:7" x14ac:dyDescent="0.35">
      <c r="G4767"/>
    </row>
    <row r="4768" spans="7:7" x14ac:dyDescent="0.35">
      <c r="G4768"/>
    </row>
    <row r="4769" spans="7:7" x14ac:dyDescent="0.35">
      <c r="G4769"/>
    </row>
    <row r="4770" spans="7:7" x14ac:dyDescent="0.35">
      <c r="G4770"/>
    </row>
    <row r="4771" spans="7:7" x14ac:dyDescent="0.35">
      <c r="G4771"/>
    </row>
    <row r="4772" spans="7:7" x14ac:dyDescent="0.35">
      <c r="G4772"/>
    </row>
    <row r="4773" spans="7:7" x14ac:dyDescent="0.35">
      <c r="G4773"/>
    </row>
    <row r="4774" spans="7:7" x14ac:dyDescent="0.35">
      <c r="G4774"/>
    </row>
    <row r="4775" spans="7:7" x14ac:dyDescent="0.35">
      <c r="G4775"/>
    </row>
    <row r="4776" spans="7:7" x14ac:dyDescent="0.35">
      <c r="G4776"/>
    </row>
    <row r="4777" spans="7:7" x14ac:dyDescent="0.35">
      <c r="G4777"/>
    </row>
    <row r="4778" spans="7:7" x14ac:dyDescent="0.35">
      <c r="G4778"/>
    </row>
    <row r="4779" spans="7:7" x14ac:dyDescent="0.35">
      <c r="G4779"/>
    </row>
    <row r="4780" spans="7:7" x14ac:dyDescent="0.35">
      <c r="G4780"/>
    </row>
    <row r="4781" spans="7:7" x14ac:dyDescent="0.35">
      <c r="G4781"/>
    </row>
    <row r="4782" spans="7:7" x14ac:dyDescent="0.35">
      <c r="G4782"/>
    </row>
    <row r="4783" spans="7:7" x14ac:dyDescent="0.35">
      <c r="G4783"/>
    </row>
    <row r="4784" spans="7:7" x14ac:dyDescent="0.35">
      <c r="G4784"/>
    </row>
    <row r="4785" spans="7:7" x14ac:dyDescent="0.35">
      <c r="G4785"/>
    </row>
    <row r="4786" spans="7:7" x14ac:dyDescent="0.35">
      <c r="G4786"/>
    </row>
    <row r="4787" spans="7:7" x14ac:dyDescent="0.35">
      <c r="G4787"/>
    </row>
    <row r="4788" spans="7:7" x14ac:dyDescent="0.35">
      <c r="G4788"/>
    </row>
    <row r="4789" spans="7:7" x14ac:dyDescent="0.35">
      <c r="G4789"/>
    </row>
    <row r="4790" spans="7:7" x14ac:dyDescent="0.35">
      <c r="G4790"/>
    </row>
    <row r="4791" spans="7:7" x14ac:dyDescent="0.35">
      <c r="G4791"/>
    </row>
    <row r="4792" spans="7:7" x14ac:dyDescent="0.35">
      <c r="G4792"/>
    </row>
    <row r="4793" spans="7:7" x14ac:dyDescent="0.35">
      <c r="G4793"/>
    </row>
    <row r="4794" spans="7:7" x14ac:dyDescent="0.35">
      <c r="G4794"/>
    </row>
    <row r="4795" spans="7:7" x14ac:dyDescent="0.35">
      <c r="G4795"/>
    </row>
    <row r="4796" spans="7:7" x14ac:dyDescent="0.35">
      <c r="G4796"/>
    </row>
    <row r="4797" spans="7:7" x14ac:dyDescent="0.35">
      <c r="G4797"/>
    </row>
    <row r="4798" spans="7:7" x14ac:dyDescent="0.35">
      <c r="G4798"/>
    </row>
    <row r="4799" spans="7:7" x14ac:dyDescent="0.35">
      <c r="G4799"/>
    </row>
    <row r="4800" spans="7:7" x14ac:dyDescent="0.35">
      <c r="G4800"/>
    </row>
    <row r="4801" spans="7:7" x14ac:dyDescent="0.35">
      <c r="G4801"/>
    </row>
    <row r="4802" spans="7:7" x14ac:dyDescent="0.35">
      <c r="G4802"/>
    </row>
    <row r="4803" spans="7:7" x14ac:dyDescent="0.35">
      <c r="G4803"/>
    </row>
    <row r="4804" spans="7:7" x14ac:dyDescent="0.35">
      <c r="G4804"/>
    </row>
    <row r="4805" spans="7:7" x14ac:dyDescent="0.35">
      <c r="G4805"/>
    </row>
    <row r="4806" spans="7:7" x14ac:dyDescent="0.35">
      <c r="G4806"/>
    </row>
    <row r="4807" spans="7:7" x14ac:dyDescent="0.35">
      <c r="G4807"/>
    </row>
    <row r="4808" spans="7:7" x14ac:dyDescent="0.35">
      <c r="G4808"/>
    </row>
    <row r="4809" spans="7:7" x14ac:dyDescent="0.35">
      <c r="G4809"/>
    </row>
    <row r="4810" spans="7:7" x14ac:dyDescent="0.35">
      <c r="G4810"/>
    </row>
    <row r="4811" spans="7:7" x14ac:dyDescent="0.35">
      <c r="G4811"/>
    </row>
    <row r="4812" spans="7:7" x14ac:dyDescent="0.35">
      <c r="G4812"/>
    </row>
    <row r="4813" spans="7:7" x14ac:dyDescent="0.35">
      <c r="G4813"/>
    </row>
    <row r="4814" spans="7:7" x14ac:dyDescent="0.35">
      <c r="G4814"/>
    </row>
    <row r="4815" spans="7:7" x14ac:dyDescent="0.35">
      <c r="G4815"/>
    </row>
    <row r="4816" spans="7:7" x14ac:dyDescent="0.35">
      <c r="G4816"/>
    </row>
    <row r="4817" spans="7:7" x14ac:dyDescent="0.35">
      <c r="G4817"/>
    </row>
    <row r="4818" spans="7:7" x14ac:dyDescent="0.35">
      <c r="G4818"/>
    </row>
    <row r="4819" spans="7:7" x14ac:dyDescent="0.35">
      <c r="G4819"/>
    </row>
    <row r="4820" spans="7:7" x14ac:dyDescent="0.35">
      <c r="G4820"/>
    </row>
    <row r="4821" spans="7:7" x14ac:dyDescent="0.35">
      <c r="G4821"/>
    </row>
    <row r="4822" spans="7:7" x14ac:dyDescent="0.35">
      <c r="G4822"/>
    </row>
    <row r="4823" spans="7:7" x14ac:dyDescent="0.35">
      <c r="G4823"/>
    </row>
    <row r="4824" spans="7:7" x14ac:dyDescent="0.35">
      <c r="G4824"/>
    </row>
    <row r="4825" spans="7:7" x14ac:dyDescent="0.35">
      <c r="G4825"/>
    </row>
    <row r="4826" spans="7:7" x14ac:dyDescent="0.35">
      <c r="G4826"/>
    </row>
    <row r="4827" spans="7:7" x14ac:dyDescent="0.35">
      <c r="G4827"/>
    </row>
    <row r="4828" spans="7:7" x14ac:dyDescent="0.35">
      <c r="G4828"/>
    </row>
    <row r="4829" spans="7:7" x14ac:dyDescent="0.35">
      <c r="G4829"/>
    </row>
    <row r="4830" spans="7:7" x14ac:dyDescent="0.35">
      <c r="G4830"/>
    </row>
    <row r="4831" spans="7:7" x14ac:dyDescent="0.35">
      <c r="G4831"/>
    </row>
    <row r="4832" spans="7:7" x14ac:dyDescent="0.35">
      <c r="G4832"/>
    </row>
    <row r="4833" spans="7:7" x14ac:dyDescent="0.35">
      <c r="G4833"/>
    </row>
    <row r="4834" spans="7:7" x14ac:dyDescent="0.35">
      <c r="G4834"/>
    </row>
    <row r="4835" spans="7:7" x14ac:dyDescent="0.35">
      <c r="G4835"/>
    </row>
    <row r="4836" spans="7:7" x14ac:dyDescent="0.35">
      <c r="G4836"/>
    </row>
    <row r="4837" spans="7:7" x14ac:dyDescent="0.35">
      <c r="G4837"/>
    </row>
    <row r="4838" spans="7:7" x14ac:dyDescent="0.35">
      <c r="G4838"/>
    </row>
    <row r="4839" spans="7:7" x14ac:dyDescent="0.35">
      <c r="G4839"/>
    </row>
    <row r="4840" spans="7:7" x14ac:dyDescent="0.35">
      <c r="G4840"/>
    </row>
    <row r="4841" spans="7:7" x14ac:dyDescent="0.35">
      <c r="G4841"/>
    </row>
    <row r="4842" spans="7:7" x14ac:dyDescent="0.35">
      <c r="G4842"/>
    </row>
    <row r="4843" spans="7:7" x14ac:dyDescent="0.35">
      <c r="G4843"/>
    </row>
    <row r="4844" spans="7:7" x14ac:dyDescent="0.35">
      <c r="G4844"/>
    </row>
    <row r="4845" spans="7:7" x14ac:dyDescent="0.35">
      <c r="G4845"/>
    </row>
    <row r="4846" spans="7:7" x14ac:dyDescent="0.35">
      <c r="G4846"/>
    </row>
    <row r="4847" spans="7:7" x14ac:dyDescent="0.35">
      <c r="G4847"/>
    </row>
    <row r="4848" spans="7:7" x14ac:dyDescent="0.35">
      <c r="G4848"/>
    </row>
    <row r="4849" spans="7:7" x14ac:dyDescent="0.35">
      <c r="G4849"/>
    </row>
    <row r="4850" spans="7:7" x14ac:dyDescent="0.35">
      <c r="G4850"/>
    </row>
    <row r="4851" spans="7:7" x14ac:dyDescent="0.35">
      <c r="G4851"/>
    </row>
    <row r="4852" spans="7:7" x14ac:dyDescent="0.35">
      <c r="G4852"/>
    </row>
    <row r="4853" spans="7:7" x14ac:dyDescent="0.35">
      <c r="G4853"/>
    </row>
    <row r="4854" spans="7:7" x14ac:dyDescent="0.35">
      <c r="G4854"/>
    </row>
    <row r="4855" spans="7:7" x14ac:dyDescent="0.35">
      <c r="G4855"/>
    </row>
    <row r="4856" spans="7:7" x14ac:dyDescent="0.35">
      <c r="G4856"/>
    </row>
    <row r="4857" spans="7:7" x14ac:dyDescent="0.35">
      <c r="G4857"/>
    </row>
    <row r="4858" spans="7:7" x14ac:dyDescent="0.35">
      <c r="G4858"/>
    </row>
    <row r="4859" spans="7:7" x14ac:dyDescent="0.35">
      <c r="G4859"/>
    </row>
    <row r="4860" spans="7:7" x14ac:dyDescent="0.35">
      <c r="G4860"/>
    </row>
    <row r="4861" spans="7:7" x14ac:dyDescent="0.35">
      <c r="G4861"/>
    </row>
    <row r="4862" spans="7:7" x14ac:dyDescent="0.35">
      <c r="G4862"/>
    </row>
    <row r="4863" spans="7:7" x14ac:dyDescent="0.35">
      <c r="G4863"/>
    </row>
    <row r="4864" spans="7:7" x14ac:dyDescent="0.35">
      <c r="G4864"/>
    </row>
    <row r="4865" spans="7:7" x14ac:dyDescent="0.35">
      <c r="G4865"/>
    </row>
    <row r="4866" spans="7:7" x14ac:dyDescent="0.35">
      <c r="G4866"/>
    </row>
    <row r="4867" spans="7:7" x14ac:dyDescent="0.35">
      <c r="G4867"/>
    </row>
    <row r="4868" spans="7:7" x14ac:dyDescent="0.35">
      <c r="G4868"/>
    </row>
    <row r="4869" spans="7:7" x14ac:dyDescent="0.35">
      <c r="G4869"/>
    </row>
    <row r="4870" spans="7:7" x14ac:dyDescent="0.35">
      <c r="G4870"/>
    </row>
    <row r="4871" spans="7:7" x14ac:dyDescent="0.35">
      <c r="G4871"/>
    </row>
    <row r="4872" spans="7:7" x14ac:dyDescent="0.35">
      <c r="G4872"/>
    </row>
    <row r="4873" spans="7:7" x14ac:dyDescent="0.35">
      <c r="G4873"/>
    </row>
    <row r="4874" spans="7:7" x14ac:dyDescent="0.35">
      <c r="G4874"/>
    </row>
    <row r="4875" spans="7:7" x14ac:dyDescent="0.35">
      <c r="G4875"/>
    </row>
    <row r="4876" spans="7:7" x14ac:dyDescent="0.35">
      <c r="G4876"/>
    </row>
    <row r="4877" spans="7:7" x14ac:dyDescent="0.35">
      <c r="G4877"/>
    </row>
    <row r="4878" spans="7:7" x14ac:dyDescent="0.35">
      <c r="G4878"/>
    </row>
    <row r="4879" spans="7:7" x14ac:dyDescent="0.35">
      <c r="G4879"/>
    </row>
    <row r="4880" spans="7:7" x14ac:dyDescent="0.35">
      <c r="G4880"/>
    </row>
    <row r="4881" spans="7:7" x14ac:dyDescent="0.35">
      <c r="G4881"/>
    </row>
    <row r="4882" spans="7:7" x14ac:dyDescent="0.35">
      <c r="G4882"/>
    </row>
    <row r="4883" spans="7:7" x14ac:dyDescent="0.35">
      <c r="G4883"/>
    </row>
    <row r="4884" spans="7:7" x14ac:dyDescent="0.35">
      <c r="G4884"/>
    </row>
    <row r="4885" spans="7:7" x14ac:dyDescent="0.35">
      <c r="G4885"/>
    </row>
    <row r="4886" spans="7:7" x14ac:dyDescent="0.35">
      <c r="G4886"/>
    </row>
    <row r="4887" spans="7:7" x14ac:dyDescent="0.35">
      <c r="G4887"/>
    </row>
    <row r="4888" spans="7:7" x14ac:dyDescent="0.35">
      <c r="G4888"/>
    </row>
    <row r="4889" spans="7:7" x14ac:dyDescent="0.35">
      <c r="G4889"/>
    </row>
    <row r="4890" spans="7:7" x14ac:dyDescent="0.35">
      <c r="G4890"/>
    </row>
    <row r="4891" spans="7:7" x14ac:dyDescent="0.35">
      <c r="G4891"/>
    </row>
    <row r="4892" spans="7:7" x14ac:dyDescent="0.35">
      <c r="G4892"/>
    </row>
    <row r="4893" spans="7:7" x14ac:dyDescent="0.35">
      <c r="G4893"/>
    </row>
    <row r="4894" spans="7:7" x14ac:dyDescent="0.35">
      <c r="G4894"/>
    </row>
    <row r="4895" spans="7:7" x14ac:dyDescent="0.35">
      <c r="G4895"/>
    </row>
    <row r="4896" spans="7:7" x14ac:dyDescent="0.35">
      <c r="G4896"/>
    </row>
    <row r="4897" spans="7:7" x14ac:dyDescent="0.35">
      <c r="G4897"/>
    </row>
    <row r="4898" spans="7:7" x14ac:dyDescent="0.35">
      <c r="G4898"/>
    </row>
    <row r="4899" spans="7:7" x14ac:dyDescent="0.35">
      <c r="G4899"/>
    </row>
    <row r="4900" spans="7:7" x14ac:dyDescent="0.35">
      <c r="G4900"/>
    </row>
    <row r="4901" spans="7:7" x14ac:dyDescent="0.35">
      <c r="G4901"/>
    </row>
    <row r="4902" spans="7:7" x14ac:dyDescent="0.35">
      <c r="G4902"/>
    </row>
    <row r="4903" spans="7:7" x14ac:dyDescent="0.35">
      <c r="G4903"/>
    </row>
    <row r="4904" spans="7:7" x14ac:dyDescent="0.35">
      <c r="G4904"/>
    </row>
    <row r="4905" spans="7:7" x14ac:dyDescent="0.35">
      <c r="G4905"/>
    </row>
    <row r="4906" spans="7:7" x14ac:dyDescent="0.35">
      <c r="G4906"/>
    </row>
    <row r="4907" spans="7:7" x14ac:dyDescent="0.35">
      <c r="G4907"/>
    </row>
    <row r="4908" spans="7:7" x14ac:dyDescent="0.35">
      <c r="G4908"/>
    </row>
    <row r="4909" spans="7:7" x14ac:dyDescent="0.35">
      <c r="G4909"/>
    </row>
    <row r="4910" spans="7:7" x14ac:dyDescent="0.35">
      <c r="G4910"/>
    </row>
    <row r="4911" spans="7:7" x14ac:dyDescent="0.35">
      <c r="G4911"/>
    </row>
    <row r="4912" spans="7:7" x14ac:dyDescent="0.35">
      <c r="G4912"/>
    </row>
    <row r="4913" spans="7:7" x14ac:dyDescent="0.35">
      <c r="G4913"/>
    </row>
    <row r="4914" spans="7:7" x14ac:dyDescent="0.35">
      <c r="G4914"/>
    </row>
    <row r="4915" spans="7:7" x14ac:dyDescent="0.35">
      <c r="G4915"/>
    </row>
    <row r="4916" spans="7:7" x14ac:dyDescent="0.35">
      <c r="G4916"/>
    </row>
    <row r="4917" spans="7:7" x14ac:dyDescent="0.35">
      <c r="G4917"/>
    </row>
    <row r="4918" spans="7:7" x14ac:dyDescent="0.35">
      <c r="G4918"/>
    </row>
    <row r="4919" spans="7:7" x14ac:dyDescent="0.35">
      <c r="G4919"/>
    </row>
    <row r="4920" spans="7:7" x14ac:dyDescent="0.35">
      <c r="G4920"/>
    </row>
    <row r="4921" spans="7:7" x14ac:dyDescent="0.35">
      <c r="G4921"/>
    </row>
    <row r="4922" spans="7:7" x14ac:dyDescent="0.35">
      <c r="G4922"/>
    </row>
    <row r="4923" spans="7:7" x14ac:dyDescent="0.35">
      <c r="G4923"/>
    </row>
    <row r="4924" spans="7:7" x14ac:dyDescent="0.35">
      <c r="G4924"/>
    </row>
    <row r="4925" spans="7:7" x14ac:dyDescent="0.35">
      <c r="G4925"/>
    </row>
    <row r="4926" spans="7:7" x14ac:dyDescent="0.35">
      <c r="G4926"/>
    </row>
    <row r="4927" spans="7:7" x14ac:dyDescent="0.35">
      <c r="G4927"/>
    </row>
    <row r="4928" spans="7:7" x14ac:dyDescent="0.35">
      <c r="G4928"/>
    </row>
    <row r="4929" spans="7:7" x14ac:dyDescent="0.35">
      <c r="G4929"/>
    </row>
    <row r="4930" spans="7:7" x14ac:dyDescent="0.35">
      <c r="G4930"/>
    </row>
    <row r="4931" spans="7:7" x14ac:dyDescent="0.35">
      <c r="G4931"/>
    </row>
    <row r="4932" spans="7:7" x14ac:dyDescent="0.35">
      <c r="G4932"/>
    </row>
    <row r="4933" spans="7:7" x14ac:dyDescent="0.35">
      <c r="G4933"/>
    </row>
    <row r="4934" spans="7:7" x14ac:dyDescent="0.35">
      <c r="G4934"/>
    </row>
    <row r="4935" spans="7:7" x14ac:dyDescent="0.35">
      <c r="G4935"/>
    </row>
    <row r="4936" spans="7:7" x14ac:dyDescent="0.35">
      <c r="G4936"/>
    </row>
    <row r="4937" spans="7:7" x14ac:dyDescent="0.35">
      <c r="G4937"/>
    </row>
    <row r="4938" spans="7:7" x14ac:dyDescent="0.35">
      <c r="G4938"/>
    </row>
    <row r="4939" spans="7:7" x14ac:dyDescent="0.35">
      <c r="G4939"/>
    </row>
    <row r="4940" spans="7:7" x14ac:dyDescent="0.35">
      <c r="G4940"/>
    </row>
    <row r="4941" spans="7:7" x14ac:dyDescent="0.35">
      <c r="G4941"/>
    </row>
    <row r="4942" spans="7:7" x14ac:dyDescent="0.35">
      <c r="G4942"/>
    </row>
    <row r="4943" spans="7:7" x14ac:dyDescent="0.35">
      <c r="G4943"/>
    </row>
    <row r="4944" spans="7:7" x14ac:dyDescent="0.35">
      <c r="G4944"/>
    </row>
    <row r="4945" spans="7:7" x14ac:dyDescent="0.35">
      <c r="G4945"/>
    </row>
    <row r="4946" spans="7:7" x14ac:dyDescent="0.35">
      <c r="G4946"/>
    </row>
    <row r="4947" spans="7:7" x14ac:dyDescent="0.35">
      <c r="G4947"/>
    </row>
    <row r="4948" spans="7:7" x14ac:dyDescent="0.35">
      <c r="G4948"/>
    </row>
    <row r="4949" spans="7:7" x14ac:dyDescent="0.35">
      <c r="G4949"/>
    </row>
    <row r="4950" spans="7:7" x14ac:dyDescent="0.35">
      <c r="G4950"/>
    </row>
    <row r="4951" spans="7:7" x14ac:dyDescent="0.35">
      <c r="G4951"/>
    </row>
    <row r="4952" spans="7:7" x14ac:dyDescent="0.35">
      <c r="G4952"/>
    </row>
    <row r="4953" spans="7:7" x14ac:dyDescent="0.35">
      <c r="G4953"/>
    </row>
    <row r="4954" spans="7:7" x14ac:dyDescent="0.35">
      <c r="G4954"/>
    </row>
    <row r="4955" spans="7:7" x14ac:dyDescent="0.35">
      <c r="G4955"/>
    </row>
    <row r="4956" spans="7:7" x14ac:dyDescent="0.35">
      <c r="G4956"/>
    </row>
    <row r="4957" spans="7:7" x14ac:dyDescent="0.35">
      <c r="G4957"/>
    </row>
    <row r="4958" spans="7:7" x14ac:dyDescent="0.35">
      <c r="G4958"/>
    </row>
    <row r="4959" spans="7:7" x14ac:dyDescent="0.35">
      <c r="G4959"/>
    </row>
    <row r="4960" spans="7:7" x14ac:dyDescent="0.35">
      <c r="G4960"/>
    </row>
    <row r="4961" spans="7:7" x14ac:dyDescent="0.35">
      <c r="G4961"/>
    </row>
    <row r="4962" spans="7:7" x14ac:dyDescent="0.35">
      <c r="G4962"/>
    </row>
    <row r="4963" spans="7:7" x14ac:dyDescent="0.35">
      <c r="G4963"/>
    </row>
    <row r="4964" spans="7:7" x14ac:dyDescent="0.35">
      <c r="G4964"/>
    </row>
    <row r="4965" spans="7:7" x14ac:dyDescent="0.35">
      <c r="G4965"/>
    </row>
    <row r="4966" spans="7:7" x14ac:dyDescent="0.35">
      <c r="G4966"/>
    </row>
    <row r="4967" spans="7:7" x14ac:dyDescent="0.35">
      <c r="G4967"/>
    </row>
    <row r="4968" spans="7:7" x14ac:dyDescent="0.35">
      <c r="G4968"/>
    </row>
    <row r="4969" spans="7:7" x14ac:dyDescent="0.35">
      <c r="G4969"/>
    </row>
    <row r="4970" spans="7:7" x14ac:dyDescent="0.35">
      <c r="G4970"/>
    </row>
    <row r="4971" spans="7:7" x14ac:dyDescent="0.35">
      <c r="G4971"/>
    </row>
    <row r="4972" spans="7:7" x14ac:dyDescent="0.35">
      <c r="G4972"/>
    </row>
    <row r="4973" spans="7:7" x14ac:dyDescent="0.35">
      <c r="G4973"/>
    </row>
    <row r="4974" spans="7:7" x14ac:dyDescent="0.35">
      <c r="G4974"/>
    </row>
    <row r="4975" spans="7:7" x14ac:dyDescent="0.35">
      <c r="G4975"/>
    </row>
    <row r="4976" spans="7:7" x14ac:dyDescent="0.35">
      <c r="G4976"/>
    </row>
    <row r="4977" spans="7:7" x14ac:dyDescent="0.35">
      <c r="G4977"/>
    </row>
    <row r="4978" spans="7:7" x14ac:dyDescent="0.35">
      <c r="G4978"/>
    </row>
    <row r="4979" spans="7:7" x14ac:dyDescent="0.35">
      <c r="G4979"/>
    </row>
    <row r="4980" spans="7:7" x14ac:dyDescent="0.35">
      <c r="G4980"/>
    </row>
    <row r="4981" spans="7:7" x14ac:dyDescent="0.35">
      <c r="G4981"/>
    </row>
    <row r="4982" spans="7:7" x14ac:dyDescent="0.35">
      <c r="G4982"/>
    </row>
    <row r="4983" spans="7:7" x14ac:dyDescent="0.35">
      <c r="G4983"/>
    </row>
    <row r="4984" spans="7:7" x14ac:dyDescent="0.35">
      <c r="G4984"/>
    </row>
    <row r="4985" spans="7:7" x14ac:dyDescent="0.35">
      <c r="G4985"/>
    </row>
    <row r="4986" spans="7:7" x14ac:dyDescent="0.35">
      <c r="G4986"/>
    </row>
    <row r="4987" spans="7:7" x14ac:dyDescent="0.35">
      <c r="G4987"/>
    </row>
    <row r="4988" spans="7:7" x14ac:dyDescent="0.35">
      <c r="G4988"/>
    </row>
    <row r="4989" spans="7:7" x14ac:dyDescent="0.35">
      <c r="G4989"/>
    </row>
    <row r="4990" spans="7:7" x14ac:dyDescent="0.35">
      <c r="G4990"/>
    </row>
    <row r="4991" spans="7:7" x14ac:dyDescent="0.35">
      <c r="G4991"/>
    </row>
    <row r="4992" spans="7:7" x14ac:dyDescent="0.35">
      <c r="G4992"/>
    </row>
    <row r="4993" spans="7:7" x14ac:dyDescent="0.35">
      <c r="G4993"/>
    </row>
    <row r="4994" spans="7:7" x14ac:dyDescent="0.35">
      <c r="G4994"/>
    </row>
    <row r="4995" spans="7:7" x14ac:dyDescent="0.35">
      <c r="G4995"/>
    </row>
    <row r="4996" spans="7:7" x14ac:dyDescent="0.35">
      <c r="G4996"/>
    </row>
    <row r="4997" spans="7:7" x14ac:dyDescent="0.35">
      <c r="G4997"/>
    </row>
    <row r="4998" spans="7:7" x14ac:dyDescent="0.35">
      <c r="G4998"/>
    </row>
    <row r="4999" spans="7:7" x14ac:dyDescent="0.35">
      <c r="G4999"/>
    </row>
    <row r="5000" spans="7:7" x14ac:dyDescent="0.35">
      <c r="G5000"/>
    </row>
    <row r="5001" spans="7:7" x14ac:dyDescent="0.35">
      <c r="G5001"/>
    </row>
    <row r="5002" spans="7:7" x14ac:dyDescent="0.35">
      <c r="G5002"/>
    </row>
    <row r="5003" spans="7:7" x14ac:dyDescent="0.35">
      <c r="G5003"/>
    </row>
    <row r="5004" spans="7:7" x14ac:dyDescent="0.35">
      <c r="G5004"/>
    </row>
    <row r="5005" spans="7:7" x14ac:dyDescent="0.35">
      <c r="G5005"/>
    </row>
    <row r="5006" spans="7:7" x14ac:dyDescent="0.35">
      <c r="G5006"/>
    </row>
    <row r="5007" spans="7:7" x14ac:dyDescent="0.35">
      <c r="G5007"/>
    </row>
    <row r="5008" spans="7:7" x14ac:dyDescent="0.35">
      <c r="G5008"/>
    </row>
    <row r="5009" spans="7:7" x14ac:dyDescent="0.35">
      <c r="G5009"/>
    </row>
    <row r="5010" spans="7:7" x14ac:dyDescent="0.35">
      <c r="G5010"/>
    </row>
    <row r="5011" spans="7:7" x14ac:dyDescent="0.35">
      <c r="G5011"/>
    </row>
    <row r="5012" spans="7:7" x14ac:dyDescent="0.35">
      <c r="G5012"/>
    </row>
    <row r="5013" spans="7:7" x14ac:dyDescent="0.35">
      <c r="G5013"/>
    </row>
    <row r="5014" spans="7:7" x14ac:dyDescent="0.35">
      <c r="G5014"/>
    </row>
    <row r="5015" spans="7:7" x14ac:dyDescent="0.35">
      <c r="G5015"/>
    </row>
    <row r="5016" spans="7:7" x14ac:dyDescent="0.35">
      <c r="G5016"/>
    </row>
    <row r="5017" spans="7:7" x14ac:dyDescent="0.35">
      <c r="G5017"/>
    </row>
    <row r="5018" spans="7:7" x14ac:dyDescent="0.35">
      <c r="G5018"/>
    </row>
    <row r="5019" spans="7:7" x14ac:dyDescent="0.35">
      <c r="G5019"/>
    </row>
    <row r="5020" spans="7:7" x14ac:dyDescent="0.35">
      <c r="G5020"/>
    </row>
    <row r="5021" spans="7:7" x14ac:dyDescent="0.35">
      <c r="G5021"/>
    </row>
    <row r="5022" spans="7:7" x14ac:dyDescent="0.35">
      <c r="G5022"/>
    </row>
    <row r="5023" spans="7:7" x14ac:dyDescent="0.35">
      <c r="G5023"/>
    </row>
    <row r="5024" spans="7:7" x14ac:dyDescent="0.35">
      <c r="G5024"/>
    </row>
    <row r="5025" spans="7:7" x14ac:dyDescent="0.35">
      <c r="G5025"/>
    </row>
    <row r="5026" spans="7:7" x14ac:dyDescent="0.35">
      <c r="G5026"/>
    </row>
    <row r="5027" spans="7:7" x14ac:dyDescent="0.35">
      <c r="G5027"/>
    </row>
    <row r="5028" spans="7:7" x14ac:dyDescent="0.35">
      <c r="G5028"/>
    </row>
    <row r="5029" spans="7:7" x14ac:dyDescent="0.35">
      <c r="G5029"/>
    </row>
    <row r="5030" spans="7:7" x14ac:dyDescent="0.35">
      <c r="G5030"/>
    </row>
    <row r="5031" spans="7:7" x14ac:dyDescent="0.35">
      <c r="G5031"/>
    </row>
    <row r="5032" spans="7:7" x14ac:dyDescent="0.35">
      <c r="G5032"/>
    </row>
    <row r="5033" spans="7:7" x14ac:dyDescent="0.35">
      <c r="G5033"/>
    </row>
    <row r="5034" spans="7:7" x14ac:dyDescent="0.35">
      <c r="G5034"/>
    </row>
    <row r="5035" spans="7:7" x14ac:dyDescent="0.35">
      <c r="G5035"/>
    </row>
    <row r="5036" spans="7:7" x14ac:dyDescent="0.35">
      <c r="G5036"/>
    </row>
    <row r="5037" spans="7:7" x14ac:dyDescent="0.35">
      <c r="G5037"/>
    </row>
    <row r="5038" spans="7:7" x14ac:dyDescent="0.35">
      <c r="G5038"/>
    </row>
    <row r="5039" spans="7:7" x14ac:dyDescent="0.35">
      <c r="G5039"/>
    </row>
    <row r="5040" spans="7:7" x14ac:dyDescent="0.35">
      <c r="G5040"/>
    </row>
    <row r="5041" spans="7:7" x14ac:dyDescent="0.35">
      <c r="G5041"/>
    </row>
    <row r="5042" spans="7:7" x14ac:dyDescent="0.35">
      <c r="G5042"/>
    </row>
    <row r="5043" spans="7:7" x14ac:dyDescent="0.35">
      <c r="G5043"/>
    </row>
    <row r="5044" spans="7:7" x14ac:dyDescent="0.35">
      <c r="G5044"/>
    </row>
    <row r="5045" spans="7:7" x14ac:dyDescent="0.35">
      <c r="G5045"/>
    </row>
    <row r="5046" spans="7:7" x14ac:dyDescent="0.35">
      <c r="G5046"/>
    </row>
    <row r="5047" spans="7:7" x14ac:dyDescent="0.35">
      <c r="G5047"/>
    </row>
    <row r="5048" spans="7:7" x14ac:dyDescent="0.35">
      <c r="G5048"/>
    </row>
    <row r="5049" spans="7:7" x14ac:dyDescent="0.35">
      <c r="G5049"/>
    </row>
    <row r="5050" spans="7:7" x14ac:dyDescent="0.35">
      <c r="G5050"/>
    </row>
    <row r="5051" spans="7:7" x14ac:dyDescent="0.35">
      <c r="G5051"/>
    </row>
    <row r="5052" spans="7:7" x14ac:dyDescent="0.35">
      <c r="G5052"/>
    </row>
    <row r="5053" spans="7:7" x14ac:dyDescent="0.35">
      <c r="G5053"/>
    </row>
    <row r="5054" spans="7:7" x14ac:dyDescent="0.35">
      <c r="G5054"/>
    </row>
    <row r="5055" spans="7:7" x14ac:dyDescent="0.35">
      <c r="G5055"/>
    </row>
    <row r="5056" spans="7:7" x14ac:dyDescent="0.35">
      <c r="G5056"/>
    </row>
    <row r="5057" spans="7:7" x14ac:dyDescent="0.35">
      <c r="G5057"/>
    </row>
    <row r="5058" spans="7:7" x14ac:dyDescent="0.35">
      <c r="G5058"/>
    </row>
    <row r="5059" spans="7:7" x14ac:dyDescent="0.35">
      <c r="G5059"/>
    </row>
    <row r="5060" spans="7:7" x14ac:dyDescent="0.35">
      <c r="G5060"/>
    </row>
    <row r="5061" spans="7:7" x14ac:dyDescent="0.35">
      <c r="G5061"/>
    </row>
    <row r="5062" spans="7:7" x14ac:dyDescent="0.35">
      <c r="G5062"/>
    </row>
    <row r="5063" spans="7:7" x14ac:dyDescent="0.35">
      <c r="G5063"/>
    </row>
    <row r="5064" spans="7:7" x14ac:dyDescent="0.35">
      <c r="G5064"/>
    </row>
    <row r="5065" spans="7:7" x14ac:dyDescent="0.35">
      <c r="G5065"/>
    </row>
    <row r="5066" spans="7:7" x14ac:dyDescent="0.35">
      <c r="G5066"/>
    </row>
    <row r="5067" spans="7:7" x14ac:dyDescent="0.35">
      <c r="G5067"/>
    </row>
    <row r="5068" spans="7:7" x14ac:dyDescent="0.35">
      <c r="G5068"/>
    </row>
    <row r="5069" spans="7:7" x14ac:dyDescent="0.35">
      <c r="G5069"/>
    </row>
    <row r="5070" spans="7:7" x14ac:dyDescent="0.35">
      <c r="G5070"/>
    </row>
    <row r="5071" spans="7:7" x14ac:dyDescent="0.35">
      <c r="G5071"/>
    </row>
    <row r="5072" spans="7:7" x14ac:dyDescent="0.35">
      <c r="G5072"/>
    </row>
    <row r="5073" spans="7:7" x14ac:dyDescent="0.35">
      <c r="G5073"/>
    </row>
    <row r="5074" spans="7:7" x14ac:dyDescent="0.35">
      <c r="G5074"/>
    </row>
    <row r="5075" spans="7:7" x14ac:dyDescent="0.35">
      <c r="G5075"/>
    </row>
    <row r="5076" spans="7:7" x14ac:dyDescent="0.35">
      <c r="G5076"/>
    </row>
    <row r="5077" spans="7:7" x14ac:dyDescent="0.35">
      <c r="G5077"/>
    </row>
    <row r="5078" spans="7:7" x14ac:dyDescent="0.35">
      <c r="G5078"/>
    </row>
    <row r="5079" spans="7:7" x14ac:dyDescent="0.35">
      <c r="G5079"/>
    </row>
    <row r="5080" spans="7:7" x14ac:dyDescent="0.35">
      <c r="G5080"/>
    </row>
    <row r="5081" spans="7:7" x14ac:dyDescent="0.35">
      <c r="G5081"/>
    </row>
    <row r="5082" spans="7:7" x14ac:dyDescent="0.35">
      <c r="G5082"/>
    </row>
    <row r="5083" spans="7:7" x14ac:dyDescent="0.35">
      <c r="G5083"/>
    </row>
    <row r="5084" spans="7:7" x14ac:dyDescent="0.35">
      <c r="G5084"/>
    </row>
    <row r="5085" spans="7:7" x14ac:dyDescent="0.35">
      <c r="G5085"/>
    </row>
    <row r="5086" spans="7:7" x14ac:dyDescent="0.35">
      <c r="G5086"/>
    </row>
    <row r="5087" spans="7:7" x14ac:dyDescent="0.35">
      <c r="G5087"/>
    </row>
    <row r="5088" spans="7:7" x14ac:dyDescent="0.35">
      <c r="G5088"/>
    </row>
    <row r="5089" spans="7:7" x14ac:dyDescent="0.35">
      <c r="G5089"/>
    </row>
    <row r="5090" spans="7:7" x14ac:dyDescent="0.35">
      <c r="G5090"/>
    </row>
    <row r="5091" spans="7:7" x14ac:dyDescent="0.35">
      <c r="G5091"/>
    </row>
    <row r="5092" spans="7:7" x14ac:dyDescent="0.35">
      <c r="G5092"/>
    </row>
    <row r="5093" spans="7:7" x14ac:dyDescent="0.35">
      <c r="G5093"/>
    </row>
    <row r="5094" spans="7:7" x14ac:dyDescent="0.35">
      <c r="G5094"/>
    </row>
    <row r="5095" spans="7:7" x14ac:dyDescent="0.35">
      <c r="G5095"/>
    </row>
    <row r="5096" spans="7:7" x14ac:dyDescent="0.35">
      <c r="G5096"/>
    </row>
    <row r="5097" spans="7:7" x14ac:dyDescent="0.35">
      <c r="G5097"/>
    </row>
    <row r="5098" spans="7:7" x14ac:dyDescent="0.35">
      <c r="G5098"/>
    </row>
    <row r="5099" spans="7:7" x14ac:dyDescent="0.35">
      <c r="G5099"/>
    </row>
    <row r="5100" spans="7:7" x14ac:dyDescent="0.35">
      <c r="G5100"/>
    </row>
    <row r="5101" spans="7:7" x14ac:dyDescent="0.35">
      <c r="G5101"/>
    </row>
    <row r="5102" spans="7:7" x14ac:dyDescent="0.35">
      <c r="G5102"/>
    </row>
    <row r="5103" spans="7:7" x14ac:dyDescent="0.35">
      <c r="G5103"/>
    </row>
    <row r="5104" spans="7:7" x14ac:dyDescent="0.35">
      <c r="G5104"/>
    </row>
    <row r="5105" spans="7:7" x14ac:dyDescent="0.35">
      <c r="G5105"/>
    </row>
    <row r="5106" spans="7:7" x14ac:dyDescent="0.35">
      <c r="G5106"/>
    </row>
    <row r="5107" spans="7:7" x14ac:dyDescent="0.35">
      <c r="G5107"/>
    </row>
    <row r="5108" spans="7:7" x14ac:dyDescent="0.35">
      <c r="G5108"/>
    </row>
    <row r="5109" spans="7:7" x14ac:dyDescent="0.35">
      <c r="G5109"/>
    </row>
    <row r="5110" spans="7:7" x14ac:dyDescent="0.35">
      <c r="G5110"/>
    </row>
    <row r="5111" spans="7:7" x14ac:dyDescent="0.35">
      <c r="G5111"/>
    </row>
    <row r="5112" spans="7:7" x14ac:dyDescent="0.35">
      <c r="G5112"/>
    </row>
    <row r="5113" spans="7:7" x14ac:dyDescent="0.35">
      <c r="G5113"/>
    </row>
    <row r="5114" spans="7:7" x14ac:dyDescent="0.35">
      <c r="G5114"/>
    </row>
    <row r="5115" spans="7:7" x14ac:dyDescent="0.35">
      <c r="G5115"/>
    </row>
    <row r="5116" spans="7:7" x14ac:dyDescent="0.35">
      <c r="G5116"/>
    </row>
    <row r="5117" spans="7:7" x14ac:dyDescent="0.35">
      <c r="G5117"/>
    </row>
    <row r="5118" spans="7:7" x14ac:dyDescent="0.35">
      <c r="G5118"/>
    </row>
    <row r="5119" spans="7:7" x14ac:dyDescent="0.35">
      <c r="G5119"/>
    </row>
    <row r="5120" spans="7:7" x14ac:dyDescent="0.35">
      <c r="G5120"/>
    </row>
    <row r="5121" spans="7:7" x14ac:dyDescent="0.35">
      <c r="G5121"/>
    </row>
    <row r="5122" spans="7:7" x14ac:dyDescent="0.35">
      <c r="G5122"/>
    </row>
    <row r="5123" spans="7:7" x14ac:dyDescent="0.35">
      <c r="G5123"/>
    </row>
    <row r="5124" spans="7:7" x14ac:dyDescent="0.35">
      <c r="G5124"/>
    </row>
    <row r="5125" spans="7:7" x14ac:dyDescent="0.35">
      <c r="G5125"/>
    </row>
    <row r="5126" spans="7:7" x14ac:dyDescent="0.35">
      <c r="G5126"/>
    </row>
    <row r="5127" spans="7:7" x14ac:dyDescent="0.35">
      <c r="G5127"/>
    </row>
    <row r="5128" spans="7:7" x14ac:dyDescent="0.35">
      <c r="G5128"/>
    </row>
    <row r="5129" spans="7:7" x14ac:dyDescent="0.35">
      <c r="G5129"/>
    </row>
    <row r="5130" spans="7:7" x14ac:dyDescent="0.35">
      <c r="G5130"/>
    </row>
    <row r="5131" spans="7:7" x14ac:dyDescent="0.35">
      <c r="G5131"/>
    </row>
    <row r="5132" spans="7:7" x14ac:dyDescent="0.35">
      <c r="G5132"/>
    </row>
    <row r="5133" spans="7:7" x14ac:dyDescent="0.35">
      <c r="G5133"/>
    </row>
    <row r="5134" spans="7:7" x14ac:dyDescent="0.35">
      <c r="G5134"/>
    </row>
    <row r="5135" spans="7:7" x14ac:dyDescent="0.35">
      <c r="G5135"/>
    </row>
    <row r="5136" spans="7:7" x14ac:dyDescent="0.35">
      <c r="G5136"/>
    </row>
    <row r="5137" spans="7:7" x14ac:dyDescent="0.35">
      <c r="G5137"/>
    </row>
    <row r="5138" spans="7:7" x14ac:dyDescent="0.35">
      <c r="G5138"/>
    </row>
    <row r="5139" spans="7:7" x14ac:dyDescent="0.35">
      <c r="G5139"/>
    </row>
    <row r="5140" spans="7:7" x14ac:dyDescent="0.35">
      <c r="G5140"/>
    </row>
    <row r="5141" spans="7:7" x14ac:dyDescent="0.35">
      <c r="G5141"/>
    </row>
    <row r="5142" spans="7:7" x14ac:dyDescent="0.35">
      <c r="G5142"/>
    </row>
    <row r="5143" spans="7:7" x14ac:dyDescent="0.35">
      <c r="G5143"/>
    </row>
    <row r="5144" spans="7:7" x14ac:dyDescent="0.35">
      <c r="G5144"/>
    </row>
    <row r="5145" spans="7:7" x14ac:dyDescent="0.35">
      <c r="G5145"/>
    </row>
    <row r="5146" spans="7:7" x14ac:dyDescent="0.35">
      <c r="G5146"/>
    </row>
    <row r="5147" spans="7:7" x14ac:dyDescent="0.35">
      <c r="G5147"/>
    </row>
    <row r="5148" spans="7:7" x14ac:dyDescent="0.35">
      <c r="G5148"/>
    </row>
    <row r="5149" spans="7:7" x14ac:dyDescent="0.35">
      <c r="G5149"/>
    </row>
    <row r="5150" spans="7:7" x14ac:dyDescent="0.35">
      <c r="G5150"/>
    </row>
    <row r="5151" spans="7:7" x14ac:dyDescent="0.35">
      <c r="G5151"/>
    </row>
    <row r="5152" spans="7:7" x14ac:dyDescent="0.35">
      <c r="G5152"/>
    </row>
    <row r="5153" spans="7:7" x14ac:dyDescent="0.35">
      <c r="G5153"/>
    </row>
    <row r="5154" spans="7:7" x14ac:dyDescent="0.35">
      <c r="G5154"/>
    </row>
    <row r="5155" spans="7:7" x14ac:dyDescent="0.35">
      <c r="G5155"/>
    </row>
    <row r="5156" spans="7:7" x14ac:dyDescent="0.35">
      <c r="G5156"/>
    </row>
    <row r="5157" spans="7:7" x14ac:dyDescent="0.35">
      <c r="G5157"/>
    </row>
    <row r="5158" spans="7:7" x14ac:dyDescent="0.35">
      <c r="G5158"/>
    </row>
    <row r="5159" spans="7:7" x14ac:dyDescent="0.35">
      <c r="G5159"/>
    </row>
    <row r="5160" spans="7:7" x14ac:dyDescent="0.35">
      <c r="G5160"/>
    </row>
    <row r="5161" spans="7:7" x14ac:dyDescent="0.35">
      <c r="G5161"/>
    </row>
    <row r="5162" spans="7:7" x14ac:dyDescent="0.35">
      <c r="G5162"/>
    </row>
    <row r="5163" spans="7:7" x14ac:dyDescent="0.35">
      <c r="G5163"/>
    </row>
    <row r="5164" spans="7:7" x14ac:dyDescent="0.35">
      <c r="G5164"/>
    </row>
    <row r="5165" spans="7:7" x14ac:dyDescent="0.35">
      <c r="G5165"/>
    </row>
    <row r="5166" spans="7:7" x14ac:dyDescent="0.35">
      <c r="G5166"/>
    </row>
    <row r="5167" spans="7:7" x14ac:dyDescent="0.35">
      <c r="G5167"/>
    </row>
    <row r="5168" spans="7:7" x14ac:dyDescent="0.35">
      <c r="G5168"/>
    </row>
    <row r="5169" spans="7:7" x14ac:dyDescent="0.35">
      <c r="G5169"/>
    </row>
    <row r="5170" spans="7:7" x14ac:dyDescent="0.35">
      <c r="G5170"/>
    </row>
    <row r="5171" spans="7:7" x14ac:dyDescent="0.35">
      <c r="G5171"/>
    </row>
    <row r="5172" spans="7:7" x14ac:dyDescent="0.35">
      <c r="G5172"/>
    </row>
    <row r="5173" spans="7:7" x14ac:dyDescent="0.35">
      <c r="G5173"/>
    </row>
    <row r="5174" spans="7:7" x14ac:dyDescent="0.35">
      <c r="G5174"/>
    </row>
    <row r="5175" spans="7:7" x14ac:dyDescent="0.35">
      <c r="G5175"/>
    </row>
    <row r="5176" spans="7:7" x14ac:dyDescent="0.35">
      <c r="G5176"/>
    </row>
    <row r="5177" spans="7:7" x14ac:dyDescent="0.35">
      <c r="G5177"/>
    </row>
    <row r="5178" spans="7:7" x14ac:dyDescent="0.35">
      <c r="G5178"/>
    </row>
    <row r="5179" spans="7:7" x14ac:dyDescent="0.35">
      <c r="G5179"/>
    </row>
    <row r="5180" spans="7:7" x14ac:dyDescent="0.35">
      <c r="G5180"/>
    </row>
    <row r="5181" spans="7:7" x14ac:dyDescent="0.35">
      <c r="G5181"/>
    </row>
    <row r="5182" spans="7:7" x14ac:dyDescent="0.35">
      <c r="G5182"/>
    </row>
    <row r="5183" spans="7:7" x14ac:dyDescent="0.35">
      <c r="G5183"/>
    </row>
    <row r="5184" spans="7:7" x14ac:dyDescent="0.35">
      <c r="G5184"/>
    </row>
    <row r="5185" spans="7:7" x14ac:dyDescent="0.35">
      <c r="G5185"/>
    </row>
    <row r="5186" spans="7:7" x14ac:dyDescent="0.35">
      <c r="G5186"/>
    </row>
    <row r="5187" spans="7:7" x14ac:dyDescent="0.35">
      <c r="G5187"/>
    </row>
    <row r="5188" spans="7:7" x14ac:dyDescent="0.35">
      <c r="G5188"/>
    </row>
    <row r="5189" spans="7:7" x14ac:dyDescent="0.35">
      <c r="G5189"/>
    </row>
    <row r="5190" spans="7:7" x14ac:dyDescent="0.35">
      <c r="G5190"/>
    </row>
    <row r="5191" spans="7:7" x14ac:dyDescent="0.35">
      <c r="G5191"/>
    </row>
    <row r="5192" spans="7:7" x14ac:dyDescent="0.35">
      <c r="G5192"/>
    </row>
    <row r="5193" spans="7:7" x14ac:dyDescent="0.35">
      <c r="G5193"/>
    </row>
    <row r="5194" spans="7:7" x14ac:dyDescent="0.35">
      <c r="G5194"/>
    </row>
    <row r="5195" spans="7:7" x14ac:dyDescent="0.35">
      <c r="G5195"/>
    </row>
    <row r="5196" spans="7:7" x14ac:dyDescent="0.35">
      <c r="G5196"/>
    </row>
    <row r="5197" spans="7:7" x14ac:dyDescent="0.35">
      <c r="G5197"/>
    </row>
    <row r="5198" spans="7:7" x14ac:dyDescent="0.35">
      <c r="G5198"/>
    </row>
    <row r="5199" spans="7:7" x14ac:dyDescent="0.35">
      <c r="G5199"/>
    </row>
    <row r="5200" spans="7:7" x14ac:dyDescent="0.35">
      <c r="G5200"/>
    </row>
    <row r="5201" spans="7:7" x14ac:dyDescent="0.35">
      <c r="G5201"/>
    </row>
    <row r="5202" spans="7:7" x14ac:dyDescent="0.35">
      <c r="G5202"/>
    </row>
    <row r="5203" spans="7:7" x14ac:dyDescent="0.35">
      <c r="G5203"/>
    </row>
    <row r="5204" spans="7:7" x14ac:dyDescent="0.35">
      <c r="G5204"/>
    </row>
    <row r="5205" spans="7:7" x14ac:dyDescent="0.35">
      <c r="G5205"/>
    </row>
    <row r="5206" spans="7:7" x14ac:dyDescent="0.35">
      <c r="G5206"/>
    </row>
    <row r="5207" spans="7:7" x14ac:dyDescent="0.35">
      <c r="G5207"/>
    </row>
    <row r="5208" spans="7:7" x14ac:dyDescent="0.35">
      <c r="G5208"/>
    </row>
    <row r="5209" spans="7:7" x14ac:dyDescent="0.35">
      <c r="G5209"/>
    </row>
    <row r="5210" spans="7:7" x14ac:dyDescent="0.35">
      <c r="G5210"/>
    </row>
    <row r="5211" spans="7:7" x14ac:dyDescent="0.35">
      <c r="G5211"/>
    </row>
    <row r="5212" spans="7:7" x14ac:dyDescent="0.35">
      <c r="G5212"/>
    </row>
    <row r="5213" spans="7:7" x14ac:dyDescent="0.35">
      <c r="G5213"/>
    </row>
    <row r="5214" spans="7:7" x14ac:dyDescent="0.35">
      <c r="G5214"/>
    </row>
    <row r="5215" spans="7:7" x14ac:dyDescent="0.35">
      <c r="G5215"/>
    </row>
    <row r="5216" spans="7:7" x14ac:dyDescent="0.35">
      <c r="G5216"/>
    </row>
    <row r="5217" spans="7:7" x14ac:dyDescent="0.35">
      <c r="G5217"/>
    </row>
    <row r="5218" spans="7:7" x14ac:dyDescent="0.35">
      <c r="G5218"/>
    </row>
    <row r="5219" spans="7:7" x14ac:dyDescent="0.35">
      <c r="G5219"/>
    </row>
    <row r="5220" spans="7:7" x14ac:dyDescent="0.35">
      <c r="G5220"/>
    </row>
    <row r="5221" spans="7:7" x14ac:dyDescent="0.35">
      <c r="G5221"/>
    </row>
    <row r="5222" spans="7:7" x14ac:dyDescent="0.35">
      <c r="G5222"/>
    </row>
    <row r="5223" spans="7:7" x14ac:dyDescent="0.35">
      <c r="G5223"/>
    </row>
    <row r="5224" spans="7:7" x14ac:dyDescent="0.35">
      <c r="G5224"/>
    </row>
    <row r="5225" spans="7:7" x14ac:dyDescent="0.35">
      <c r="G5225"/>
    </row>
    <row r="5226" spans="7:7" x14ac:dyDescent="0.35">
      <c r="G5226"/>
    </row>
    <row r="5227" spans="7:7" x14ac:dyDescent="0.35">
      <c r="G5227"/>
    </row>
    <row r="5228" spans="7:7" x14ac:dyDescent="0.35">
      <c r="G5228"/>
    </row>
    <row r="5229" spans="7:7" x14ac:dyDescent="0.35">
      <c r="G5229"/>
    </row>
    <row r="5230" spans="7:7" x14ac:dyDescent="0.35">
      <c r="G5230"/>
    </row>
    <row r="5231" spans="7:7" x14ac:dyDescent="0.35">
      <c r="G5231"/>
    </row>
    <row r="5232" spans="7:7" x14ac:dyDescent="0.35">
      <c r="G5232"/>
    </row>
    <row r="5233" spans="7:7" x14ac:dyDescent="0.35">
      <c r="G5233"/>
    </row>
    <row r="5234" spans="7:7" x14ac:dyDescent="0.35">
      <c r="G5234"/>
    </row>
    <row r="5235" spans="7:7" x14ac:dyDescent="0.35">
      <c r="G5235"/>
    </row>
    <row r="5236" spans="7:7" x14ac:dyDescent="0.35">
      <c r="G5236"/>
    </row>
    <row r="5237" spans="7:7" x14ac:dyDescent="0.35">
      <c r="G5237"/>
    </row>
    <row r="5238" spans="7:7" x14ac:dyDescent="0.35">
      <c r="G5238"/>
    </row>
    <row r="5239" spans="7:7" x14ac:dyDescent="0.35">
      <c r="G5239"/>
    </row>
    <row r="5240" spans="7:7" x14ac:dyDescent="0.35">
      <c r="G5240"/>
    </row>
    <row r="5241" spans="7:7" x14ac:dyDescent="0.35">
      <c r="G5241"/>
    </row>
    <row r="5242" spans="7:7" x14ac:dyDescent="0.35">
      <c r="G5242"/>
    </row>
    <row r="5243" spans="7:7" x14ac:dyDescent="0.35">
      <c r="G5243"/>
    </row>
    <row r="5244" spans="7:7" x14ac:dyDescent="0.35">
      <c r="G5244"/>
    </row>
    <row r="5245" spans="7:7" x14ac:dyDescent="0.35">
      <c r="G5245"/>
    </row>
    <row r="5246" spans="7:7" x14ac:dyDescent="0.35">
      <c r="G5246"/>
    </row>
    <row r="5247" spans="7:7" x14ac:dyDescent="0.35">
      <c r="G5247"/>
    </row>
    <row r="5248" spans="7:7" x14ac:dyDescent="0.35">
      <c r="G5248"/>
    </row>
    <row r="5249" spans="7:7" x14ac:dyDescent="0.35">
      <c r="G5249"/>
    </row>
    <row r="5250" spans="7:7" x14ac:dyDescent="0.35">
      <c r="G5250"/>
    </row>
    <row r="5251" spans="7:7" x14ac:dyDescent="0.35">
      <c r="G5251"/>
    </row>
    <row r="5252" spans="7:7" x14ac:dyDescent="0.35">
      <c r="G5252"/>
    </row>
    <row r="5253" spans="7:7" x14ac:dyDescent="0.35">
      <c r="G5253"/>
    </row>
    <row r="5254" spans="7:7" x14ac:dyDescent="0.35">
      <c r="G5254"/>
    </row>
    <row r="5255" spans="7:7" x14ac:dyDescent="0.35">
      <c r="G5255"/>
    </row>
    <row r="5256" spans="7:7" x14ac:dyDescent="0.35">
      <c r="G5256"/>
    </row>
    <row r="5257" spans="7:7" x14ac:dyDescent="0.35">
      <c r="G5257"/>
    </row>
    <row r="5258" spans="7:7" x14ac:dyDescent="0.35">
      <c r="G5258"/>
    </row>
    <row r="5259" spans="7:7" x14ac:dyDescent="0.35">
      <c r="G5259"/>
    </row>
    <row r="5260" spans="7:7" x14ac:dyDescent="0.35">
      <c r="G5260"/>
    </row>
    <row r="5261" spans="7:7" x14ac:dyDescent="0.35">
      <c r="G5261"/>
    </row>
    <row r="5262" spans="7:7" x14ac:dyDescent="0.35">
      <c r="G5262"/>
    </row>
    <row r="5263" spans="7:7" x14ac:dyDescent="0.35">
      <c r="G5263"/>
    </row>
    <row r="5264" spans="7:7" x14ac:dyDescent="0.35">
      <c r="G5264"/>
    </row>
    <row r="5265" spans="7:7" x14ac:dyDescent="0.35">
      <c r="G5265"/>
    </row>
    <row r="5266" spans="7:7" x14ac:dyDescent="0.35">
      <c r="G5266"/>
    </row>
    <row r="5267" spans="7:7" x14ac:dyDescent="0.35">
      <c r="G5267"/>
    </row>
    <row r="5268" spans="7:7" x14ac:dyDescent="0.35">
      <c r="G5268"/>
    </row>
    <row r="5269" spans="7:7" x14ac:dyDescent="0.35">
      <c r="G5269"/>
    </row>
    <row r="5270" spans="7:7" x14ac:dyDescent="0.35">
      <c r="G5270"/>
    </row>
    <row r="5271" spans="7:7" x14ac:dyDescent="0.35">
      <c r="G5271"/>
    </row>
    <row r="5272" spans="7:7" x14ac:dyDescent="0.35">
      <c r="G5272"/>
    </row>
    <row r="5273" spans="7:7" x14ac:dyDescent="0.35">
      <c r="G5273"/>
    </row>
    <row r="5274" spans="7:7" x14ac:dyDescent="0.35">
      <c r="G5274"/>
    </row>
    <row r="5275" spans="7:7" x14ac:dyDescent="0.35">
      <c r="G5275"/>
    </row>
    <row r="5276" spans="7:7" x14ac:dyDescent="0.35">
      <c r="G5276"/>
    </row>
    <row r="5277" spans="7:7" x14ac:dyDescent="0.35">
      <c r="G5277"/>
    </row>
    <row r="5278" spans="7:7" x14ac:dyDescent="0.35">
      <c r="G5278"/>
    </row>
    <row r="5279" spans="7:7" x14ac:dyDescent="0.35">
      <c r="G5279"/>
    </row>
    <row r="5280" spans="7:7" x14ac:dyDescent="0.35">
      <c r="G5280"/>
    </row>
    <row r="5281" spans="7:7" x14ac:dyDescent="0.35">
      <c r="G5281"/>
    </row>
    <row r="5282" spans="7:7" x14ac:dyDescent="0.35">
      <c r="G5282"/>
    </row>
    <row r="5283" spans="7:7" x14ac:dyDescent="0.35">
      <c r="G5283"/>
    </row>
    <row r="5284" spans="7:7" x14ac:dyDescent="0.35">
      <c r="G5284"/>
    </row>
    <row r="5285" spans="7:7" x14ac:dyDescent="0.35">
      <c r="G5285"/>
    </row>
    <row r="5286" spans="7:7" x14ac:dyDescent="0.35">
      <c r="G5286"/>
    </row>
    <row r="5287" spans="7:7" x14ac:dyDescent="0.35">
      <c r="G5287"/>
    </row>
    <row r="5288" spans="7:7" x14ac:dyDescent="0.35">
      <c r="G5288"/>
    </row>
    <row r="5289" spans="7:7" x14ac:dyDescent="0.35">
      <c r="G5289"/>
    </row>
    <row r="5290" spans="7:7" x14ac:dyDescent="0.35">
      <c r="G5290"/>
    </row>
    <row r="5291" spans="7:7" x14ac:dyDescent="0.35">
      <c r="G5291"/>
    </row>
    <row r="5292" spans="7:7" x14ac:dyDescent="0.35">
      <c r="G5292"/>
    </row>
    <row r="5293" spans="7:7" x14ac:dyDescent="0.35">
      <c r="G5293"/>
    </row>
    <row r="5294" spans="7:7" x14ac:dyDescent="0.35">
      <c r="G5294"/>
    </row>
    <row r="5295" spans="7:7" x14ac:dyDescent="0.35">
      <c r="G5295"/>
    </row>
    <row r="5296" spans="7:7" x14ac:dyDescent="0.35">
      <c r="G5296"/>
    </row>
    <row r="5297" spans="7:7" x14ac:dyDescent="0.35">
      <c r="G5297"/>
    </row>
    <row r="5298" spans="7:7" x14ac:dyDescent="0.35">
      <c r="G5298"/>
    </row>
    <row r="5299" spans="7:7" x14ac:dyDescent="0.35">
      <c r="G5299"/>
    </row>
    <row r="5300" spans="7:7" x14ac:dyDescent="0.35">
      <c r="G5300"/>
    </row>
    <row r="5301" spans="7:7" x14ac:dyDescent="0.35">
      <c r="G5301"/>
    </row>
    <row r="5302" spans="7:7" x14ac:dyDescent="0.35">
      <c r="G5302"/>
    </row>
    <row r="5303" spans="7:7" x14ac:dyDescent="0.35">
      <c r="G5303"/>
    </row>
    <row r="5304" spans="7:7" x14ac:dyDescent="0.35">
      <c r="G5304"/>
    </row>
    <row r="5305" spans="7:7" x14ac:dyDescent="0.35">
      <c r="G5305"/>
    </row>
    <row r="5306" spans="7:7" x14ac:dyDescent="0.35">
      <c r="G5306"/>
    </row>
    <row r="5307" spans="7:7" x14ac:dyDescent="0.35">
      <c r="G5307"/>
    </row>
    <row r="5308" spans="7:7" x14ac:dyDescent="0.35">
      <c r="G5308"/>
    </row>
    <row r="5309" spans="7:7" x14ac:dyDescent="0.35">
      <c r="G5309"/>
    </row>
    <row r="5310" spans="7:7" x14ac:dyDescent="0.35">
      <c r="G5310"/>
    </row>
    <row r="5311" spans="7:7" x14ac:dyDescent="0.35">
      <c r="G5311"/>
    </row>
    <row r="5312" spans="7:7" x14ac:dyDescent="0.35">
      <c r="G5312"/>
    </row>
    <row r="5313" spans="7:7" x14ac:dyDescent="0.35">
      <c r="G5313"/>
    </row>
    <row r="5314" spans="7:7" x14ac:dyDescent="0.35">
      <c r="G5314"/>
    </row>
    <row r="5315" spans="7:7" x14ac:dyDescent="0.35">
      <c r="G5315"/>
    </row>
    <row r="5316" spans="7:7" x14ac:dyDescent="0.35">
      <c r="G5316"/>
    </row>
    <row r="5317" spans="7:7" x14ac:dyDescent="0.35">
      <c r="G5317"/>
    </row>
    <row r="5318" spans="7:7" x14ac:dyDescent="0.35">
      <c r="G5318"/>
    </row>
    <row r="5319" spans="7:7" x14ac:dyDescent="0.35">
      <c r="G5319"/>
    </row>
    <row r="5320" spans="7:7" x14ac:dyDescent="0.35">
      <c r="G5320"/>
    </row>
    <row r="5321" spans="7:7" x14ac:dyDescent="0.35">
      <c r="G5321"/>
    </row>
    <row r="5322" spans="7:7" x14ac:dyDescent="0.35">
      <c r="G5322"/>
    </row>
    <row r="5323" spans="7:7" x14ac:dyDescent="0.35">
      <c r="G5323"/>
    </row>
    <row r="5324" spans="7:7" x14ac:dyDescent="0.35">
      <c r="G5324"/>
    </row>
    <row r="5325" spans="7:7" x14ac:dyDescent="0.35">
      <c r="G5325"/>
    </row>
    <row r="5326" spans="7:7" x14ac:dyDescent="0.35">
      <c r="G5326"/>
    </row>
    <row r="5327" spans="7:7" x14ac:dyDescent="0.35">
      <c r="G5327"/>
    </row>
    <row r="5328" spans="7:7" x14ac:dyDescent="0.35">
      <c r="G5328"/>
    </row>
    <row r="5329" spans="7:7" x14ac:dyDescent="0.35">
      <c r="G5329"/>
    </row>
    <row r="5330" spans="7:7" x14ac:dyDescent="0.35">
      <c r="G5330"/>
    </row>
    <row r="5331" spans="7:7" x14ac:dyDescent="0.35">
      <c r="G5331"/>
    </row>
    <row r="5332" spans="7:7" x14ac:dyDescent="0.35">
      <c r="G5332"/>
    </row>
    <row r="5333" spans="7:7" x14ac:dyDescent="0.35">
      <c r="G5333"/>
    </row>
    <row r="5334" spans="7:7" x14ac:dyDescent="0.35">
      <c r="G5334"/>
    </row>
    <row r="5335" spans="7:7" x14ac:dyDescent="0.35">
      <c r="G5335"/>
    </row>
    <row r="5336" spans="7:7" x14ac:dyDescent="0.35">
      <c r="G5336"/>
    </row>
    <row r="5337" spans="7:7" x14ac:dyDescent="0.35">
      <c r="G5337"/>
    </row>
    <row r="5338" spans="7:7" x14ac:dyDescent="0.35">
      <c r="G5338"/>
    </row>
    <row r="5339" spans="7:7" x14ac:dyDescent="0.35">
      <c r="G5339"/>
    </row>
    <row r="5340" spans="7:7" x14ac:dyDescent="0.35">
      <c r="G5340"/>
    </row>
    <row r="5341" spans="7:7" x14ac:dyDescent="0.35">
      <c r="G5341"/>
    </row>
    <row r="5342" spans="7:7" x14ac:dyDescent="0.35">
      <c r="G5342"/>
    </row>
    <row r="5343" spans="7:7" x14ac:dyDescent="0.35">
      <c r="G5343"/>
    </row>
    <row r="5344" spans="7:7" x14ac:dyDescent="0.35">
      <c r="G5344"/>
    </row>
    <row r="5345" spans="7:7" x14ac:dyDescent="0.35">
      <c r="G5345"/>
    </row>
    <row r="5346" spans="7:7" x14ac:dyDescent="0.35">
      <c r="G5346"/>
    </row>
    <row r="5347" spans="7:7" x14ac:dyDescent="0.35">
      <c r="G5347"/>
    </row>
    <row r="5348" spans="7:7" x14ac:dyDescent="0.35">
      <c r="G5348"/>
    </row>
    <row r="5349" spans="7:7" x14ac:dyDescent="0.35">
      <c r="G5349"/>
    </row>
    <row r="5350" spans="7:7" x14ac:dyDescent="0.35">
      <c r="G5350"/>
    </row>
    <row r="5351" spans="7:7" x14ac:dyDescent="0.35">
      <c r="G5351"/>
    </row>
    <row r="5352" spans="7:7" x14ac:dyDescent="0.35">
      <c r="G5352"/>
    </row>
    <row r="5353" spans="7:7" x14ac:dyDescent="0.35">
      <c r="G5353"/>
    </row>
    <row r="5354" spans="7:7" x14ac:dyDescent="0.35">
      <c r="G5354"/>
    </row>
    <row r="5355" spans="7:7" x14ac:dyDescent="0.35">
      <c r="G5355"/>
    </row>
    <row r="5356" spans="7:7" x14ac:dyDescent="0.35">
      <c r="G5356"/>
    </row>
    <row r="5357" spans="7:7" x14ac:dyDescent="0.35">
      <c r="G5357"/>
    </row>
    <row r="5358" spans="7:7" x14ac:dyDescent="0.35">
      <c r="G5358"/>
    </row>
    <row r="5359" spans="7:7" x14ac:dyDescent="0.35">
      <c r="G5359"/>
    </row>
    <row r="5360" spans="7:7" x14ac:dyDescent="0.35">
      <c r="G5360"/>
    </row>
    <row r="5361" spans="7:7" x14ac:dyDescent="0.35">
      <c r="G5361"/>
    </row>
    <row r="5362" spans="7:7" x14ac:dyDescent="0.35">
      <c r="G5362"/>
    </row>
    <row r="5363" spans="7:7" x14ac:dyDescent="0.35">
      <c r="G5363"/>
    </row>
    <row r="5364" spans="7:7" x14ac:dyDescent="0.35">
      <c r="G5364"/>
    </row>
    <row r="5365" spans="7:7" x14ac:dyDescent="0.35">
      <c r="G5365"/>
    </row>
    <row r="5366" spans="7:7" x14ac:dyDescent="0.35">
      <c r="G5366"/>
    </row>
    <row r="5367" spans="7:7" x14ac:dyDescent="0.35">
      <c r="G5367"/>
    </row>
    <row r="5368" spans="7:7" x14ac:dyDescent="0.35">
      <c r="G5368"/>
    </row>
    <row r="5369" spans="7:7" x14ac:dyDescent="0.35">
      <c r="G5369"/>
    </row>
    <row r="5370" spans="7:7" x14ac:dyDescent="0.35">
      <c r="G5370"/>
    </row>
    <row r="5371" spans="7:7" x14ac:dyDescent="0.35">
      <c r="G5371"/>
    </row>
    <row r="5372" spans="7:7" x14ac:dyDescent="0.35">
      <c r="G5372"/>
    </row>
    <row r="5373" spans="7:7" x14ac:dyDescent="0.35">
      <c r="G5373"/>
    </row>
    <row r="5374" spans="7:7" x14ac:dyDescent="0.35">
      <c r="G5374"/>
    </row>
    <row r="5375" spans="7:7" x14ac:dyDescent="0.35">
      <c r="G5375"/>
    </row>
    <row r="5376" spans="7:7" x14ac:dyDescent="0.35">
      <c r="G5376"/>
    </row>
    <row r="5377" spans="7:7" x14ac:dyDescent="0.35">
      <c r="G5377"/>
    </row>
    <row r="5378" spans="7:7" x14ac:dyDescent="0.35">
      <c r="G5378"/>
    </row>
    <row r="5379" spans="7:7" x14ac:dyDescent="0.35">
      <c r="G5379"/>
    </row>
    <row r="5380" spans="7:7" x14ac:dyDescent="0.35">
      <c r="G5380"/>
    </row>
    <row r="5381" spans="7:7" x14ac:dyDescent="0.35">
      <c r="G5381"/>
    </row>
    <row r="5382" spans="7:7" x14ac:dyDescent="0.35">
      <c r="G5382"/>
    </row>
    <row r="5383" spans="7:7" x14ac:dyDescent="0.35">
      <c r="G5383"/>
    </row>
    <row r="5384" spans="7:7" x14ac:dyDescent="0.35">
      <c r="G5384"/>
    </row>
    <row r="5385" spans="7:7" x14ac:dyDescent="0.35">
      <c r="G5385"/>
    </row>
    <row r="5386" spans="7:7" x14ac:dyDescent="0.35">
      <c r="G5386"/>
    </row>
    <row r="5387" spans="7:7" x14ac:dyDescent="0.35">
      <c r="G5387"/>
    </row>
    <row r="5388" spans="7:7" x14ac:dyDescent="0.35">
      <c r="G5388"/>
    </row>
    <row r="5389" spans="7:7" x14ac:dyDescent="0.35">
      <c r="G5389"/>
    </row>
    <row r="5390" spans="7:7" x14ac:dyDescent="0.35">
      <c r="G5390"/>
    </row>
    <row r="5391" spans="7:7" x14ac:dyDescent="0.35">
      <c r="G5391"/>
    </row>
    <row r="5392" spans="7:7" x14ac:dyDescent="0.35">
      <c r="G5392"/>
    </row>
    <row r="5393" spans="7:7" x14ac:dyDescent="0.35">
      <c r="G5393"/>
    </row>
    <row r="5394" spans="7:7" x14ac:dyDescent="0.35">
      <c r="G5394"/>
    </row>
    <row r="5395" spans="7:7" x14ac:dyDescent="0.35">
      <c r="G5395"/>
    </row>
    <row r="5396" spans="7:7" x14ac:dyDescent="0.35">
      <c r="G5396"/>
    </row>
    <row r="5397" spans="7:7" x14ac:dyDescent="0.35">
      <c r="G5397"/>
    </row>
    <row r="5398" spans="7:7" x14ac:dyDescent="0.35">
      <c r="G5398"/>
    </row>
    <row r="5399" spans="7:7" x14ac:dyDescent="0.35">
      <c r="G5399"/>
    </row>
    <row r="5400" spans="7:7" x14ac:dyDescent="0.35">
      <c r="G5400"/>
    </row>
    <row r="5401" spans="7:7" x14ac:dyDescent="0.35">
      <c r="G5401"/>
    </row>
    <row r="5402" spans="7:7" x14ac:dyDescent="0.35">
      <c r="G5402"/>
    </row>
    <row r="5403" spans="7:7" x14ac:dyDescent="0.35">
      <c r="G5403"/>
    </row>
    <row r="5404" spans="7:7" x14ac:dyDescent="0.35">
      <c r="G5404"/>
    </row>
    <row r="5405" spans="7:7" x14ac:dyDescent="0.35">
      <c r="G5405"/>
    </row>
    <row r="5406" spans="7:7" x14ac:dyDescent="0.35">
      <c r="G5406"/>
    </row>
    <row r="5407" spans="7:7" x14ac:dyDescent="0.35">
      <c r="G5407"/>
    </row>
    <row r="5408" spans="7:7" x14ac:dyDescent="0.35">
      <c r="G5408"/>
    </row>
    <row r="5409" spans="7:7" x14ac:dyDescent="0.35">
      <c r="G5409"/>
    </row>
    <row r="5410" spans="7:7" x14ac:dyDescent="0.35">
      <c r="G5410"/>
    </row>
    <row r="5411" spans="7:7" x14ac:dyDescent="0.35">
      <c r="G5411"/>
    </row>
    <row r="5412" spans="7:7" x14ac:dyDescent="0.35">
      <c r="G5412"/>
    </row>
    <row r="5413" spans="7:7" x14ac:dyDescent="0.35">
      <c r="G5413"/>
    </row>
    <row r="5414" spans="7:7" x14ac:dyDescent="0.35">
      <c r="G5414"/>
    </row>
    <row r="5415" spans="7:7" x14ac:dyDescent="0.35">
      <c r="G5415"/>
    </row>
    <row r="5416" spans="7:7" x14ac:dyDescent="0.35">
      <c r="G5416"/>
    </row>
    <row r="5417" spans="7:7" x14ac:dyDescent="0.35">
      <c r="G5417"/>
    </row>
    <row r="5418" spans="7:7" x14ac:dyDescent="0.35">
      <c r="G5418"/>
    </row>
    <row r="5419" spans="7:7" x14ac:dyDescent="0.35">
      <c r="G5419"/>
    </row>
    <row r="5420" spans="7:7" x14ac:dyDescent="0.35">
      <c r="G5420"/>
    </row>
    <row r="5421" spans="7:7" x14ac:dyDescent="0.35">
      <c r="G5421"/>
    </row>
    <row r="5422" spans="7:7" x14ac:dyDescent="0.35">
      <c r="G5422"/>
    </row>
    <row r="5423" spans="7:7" x14ac:dyDescent="0.35">
      <c r="G5423"/>
    </row>
    <row r="5424" spans="7:7" x14ac:dyDescent="0.35">
      <c r="G5424"/>
    </row>
    <row r="5425" spans="7:7" x14ac:dyDescent="0.35">
      <c r="G5425"/>
    </row>
    <row r="5426" spans="7:7" x14ac:dyDescent="0.35">
      <c r="G5426"/>
    </row>
    <row r="5427" spans="7:7" x14ac:dyDescent="0.35">
      <c r="G5427"/>
    </row>
    <row r="5428" spans="7:7" x14ac:dyDescent="0.35">
      <c r="G5428"/>
    </row>
    <row r="5429" spans="7:7" x14ac:dyDescent="0.35">
      <c r="G5429"/>
    </row>
    <row r="5430" spans="7:7" x14ac:dyDescent="0.35">
      <c r="G5430"/>
    </row>
    <row r="5431" spans="7:7" x14ac:dyDescent="0.35">
      <c r="G5431"/>
    </row>
    <row r="5432" spans="7:7" x14ac:dyDescent="0.35">
      <c r="G5432"/>
    </row>
    <row r="5433" spans="7:7" x14ac:dyDescent="0.35">
      <c r="G5433"/>
    </row>
    <row r="5434" spans="7:7" x14ac:dyDescent="0.35">
      <c r="G5434"/>
    </row>
    <row r="5435" spans="7:7" x14ac:dyDescent="0.35">
      <c r="G5435"/>
    </row>
    <row r="5436" spans="7:7" x14ac:dyDescent="0.35">
      <c r="G5436"/>
    </row>
    <row r="5437" spans="7:7" x14ac:dyDescent="0.35">
      <c r="G5437"/>
    </row>
    <row r="5438" spans="7:7" x14ac:dyDescent="0.35">
      <c r="G5438"/>
    </row>
    <row r="5439" spans="7:7" x14ac:dyDescent="0.35">
      <c r="G5439"/>
    </row>
    <row r="5440" spans="7:7" x14ac:dyDescent="0.35">
      <c r="G5440"/>
    </row>
    <row r="5441" spans="7:7" x14ac:dyDescent="0.35">
      <c r="G5441"/>
    </row>
    <row r="5442" spans="7:7" x14ac:dyDescent="0.35">
      <c r="G5442"/>
    </row>
    <row r="5443" spans="7:7" x14ac:dyDescent="0.35">
      <c r="G5443"/>
    </row>
    <row r="5444" spans="7:7" x14ac:dyDescent="0.35">
      <c r="G5444"/>
    </row>
    <row r="5445" spans="7:7" x14ac:dyDescent="0.35">
      <c r="G5445"/>
    </row>
    <row r="5446" spans="7:7" x14ac:dyDescent="0.35">
      <c r="G5446"/>
    </row>
    <row r="5447" spans="7:7" x14ac:dyDescent="0.35">
      <c r="G5447"/>
    </row>
    <row r="5448" spans="7:7" x14ac:dyDescent="0.35">
      <c r="G5448"/>
    </row>
    <row r="5449" spans="7:7" x14ac:dyDescent="0.35">
      <c r="G5449"/>
    </row>
    <row r="5450" spans="7:7" x14ac:dyDescent="0.35">
      <c r="G5450"/>
    </row>
    <row r="5451" spans="7:7" x14ac:dyDescent="0.35">
      <c r="G5451"/>
    </row>
    <row r="5452" spans="7:7" x14ac:dyDescent="0.35">
      <c r="G5452"/>
    </row>
    <row r="5453" spans="7:7" x14ac:dyDescent="0.35">
      <c r="G5453"/>
    </row>
    <row r="5454" spans="7:7" x14ac:dyDescent="0.35">
      <c r="G5454"/>
    </row>
    <row r="5455" spans="7:7" x14ac:dyDescent="0.35">
      <c r="G5455"/>
    </row>
    <row r="5456" spans="7:7" x14ac:dyDescent="0.35">
      <c r="G5456"/>
    </row>
    <row r="5457" spans="7:7" x14ac:dyDescent="0.35">
      <c r="G5457"/>
    </row>
    <row r="5458" spans="7:7" x14ac:dyDescent="0.35">
      <c r="G5458"/>
    </row>
    <row r="5459" spans="7:7" x14ac:dyDescent="0.35">
      <c r="G5459"/>
    </row>
    <row r="5460" spans="7:7" x14ac:dyDescent="0.35">
      <c r="G5460"/>
    </row>
    <row r="5461" spans="7:7" x14ac:dyDescent="0.35">
      <c r="G5461"/>
    </row>
    <row r="5462" spans="7:7" x14ac:dyDescent="0.35">
      <c r="G5462"/>
    </row>
    <row r="5463" spans="7:7" x14ac:dyDescent="0.35">
      <c r="G5463"/>
    </row>
    <row r="5464" spans="7:7" x14ac:dyDescent="0.35">
      <c r="G5464"/>
    </row>
    <row r="5465" spans="7:7" x14ac:dyDescent="0.35">
      <c r="G5465"/>
    </row>
    <row r="5466" spans="7:7" x14ac:dyDescent="0.35">
      <c r="G5466"/>
    </row>
    <row r="5467" spans="7:7" x14ac:dyDescent="0.35">
      <c r="G5467"/>
    </row>
    <row r="5468" spans="7:7" x14ac:dyDescent="0.35">
      <c r="G5468"/>
    </row>
    <row r="5469" spans="7:7" x14ac:dyDescent="0.35">
      <c r="G5469"/>
    </row>
    <row r="5470" spans="7:7" x14ac:dyDescent="0.35">
      <c r="G5470"/>
    </row>
    <row r="5471" spans="7:7" x14ac:dyDescent="0.35">
      <c r="G5471"/>
    </row>
    <row r="5472" spans="7:7" x14ac:dyDescent="0.35">
      <c r="G5472"/>
    </row>
    <row r="5473" spans="7:7" x14ac:dyDescent="0.35">
      <c r="G5473"/>
    </row>
    <row r="5474" spans="7:7" x14ac:dyDescent="0.35">
      <c r="G5474"/>
    </row>
    <row r="5475" spans="7:7" x14ac:dyDescent="0.35">
      <c r="G5475"/>
    </row>
    <row r="5476" spans="7:7" x14ac:dyDescent="0.35">
      <c r="G5476"/>
    </row>
    <row r="5477" spans="7:7" x14ac:dyDescent="0.35">
      <c r="G5477"/>
    </row>
    <row r="5478" spans="7:7" x14ac:dyDescent="0.35">
      <c r="G5478"/>
    </row>
    <row r="5479" spans="7:7" x14ac:dyDescent="0.35">
      <c r="G5479"/>
    </row>
    <row r="5480" spans="7:7" x14ac:dyDescent="0.35">
      <c r="G5480"/>
    </row>
    <row r="5481" spans="7:7" x14ac:dyDescent="0.35">
      <c r="G5481"/>
    </row>
    <row r="5482" spans="7:7" x14ac:dyDescent="0.35">
      <c r="G5482"/>
    </row>
    <row r="5483" spans="7:7" x14ac:dyDescent="0.35">
      <c r="G5483"/>
    </row>
    <row r="5484" spans="7:7" x14ac:dyDescent="0.35">
      <c r="G5484"/>
    </row>
    <row r="5485" spans="7:7" x14ac:dyDescent="0.35">
      <c r="G5485"/>
    </row>
    <row r="5486" spans="7:7" x14ac:dyDescent="0.35">
      <c r="G5486"/>
    </row>
    <row r="5487" spans="7:7" x14ac:dyDescent="0.35">
      <c r="G5487"/>
    </row>
    <row r="5488" spans="7:7" x14ac:dyDescent="0.35">
      <c r="G5488"/>
    </row>
    <row r="5489" spans="7:7" x14ac:dyDescent="0.35">
      <c r="G5489"/>
    </row>
    <row r="5490" spans="7:7" x14ac:dyDescent="0.35">
      <c r="G5490"/>
    </row>
    <row r="5491" spans="7:7" x14ac:dyDescent="0.35">
      <c r="G5491"/>
    </row>
    <row r="5492" spans="7:7" x14ac:dyDescent="0.35">
      <c r="G5492"/>
    </row>
    <row r="5493" spans="7:7" x14ac:dyDescent="0.35">
      <c r="G5493"/>
    </row>
    <row r="5494" spans="7:7" x14ac:dyDescent="0.35">
      <c r="G5494"/>
    </row>
    <row r="5495" spans="7:7" x14ac:dyDescent="0.35">
      <c r="G5495"/>
    </row>
    <row r="5496" spans="7:7" x14ac:dyDescent="0.35">
      <c r="G5496"/>
    </row>
    <row r="5497" spans="7:7" x14ac:dyDescent="0.35">
      <c r="G5497"/>
    </row>
    <row r="5498" spans="7:7" x14ac:dyDescent="0.35">
      <c r="G5498"/>
    </row>
    <row r="5499" spans="7:7" x14ac:dyDescent="0.35">
      <c r="G5499"/>
    </row>
    <row r="5500" spans="7:7" x14ac:dyDescent="0.35">
      <c r="G5500"/>
    </row>
    <row r="5501" spans="7:7" x14ac:dyDescent="0.35">
      <c r="G5501"/>
    </row>
    <row r="5502" spans="7:7" x14ac:dyDescent="0.35">
      <c r="G5502"/>
    </row>
    <row r="5503" spans="7:7" x14ac:dyDescent="0.35">
      <c r="G5503"/>
    </row>
    <row r="5504" spans="7:7" x14ac:dyDescent="0.35">
      <c r="G5504"/>
    </row>
    <row r="5505" spans="7:7" x14ac:dyDescent="0.35">
      <c r="G5505"/>
    </row>
    <row r="5506" spans="7:7" x14ac:dyDescent="0.35">
      <c r="G5506"/>
    </row>
    <row r="5507" spans="7:7" x14ac:dyDescent="0.35">
      <c r="G5507"/>
    </row>
    <row r="5508" spans="7:7" x14ac:dyDescent="0.35">
      <c r="G5508"/>
    </row>
    <row r="5509" spans="7:7" x14ac:dyDescent="0.35">
      <c r="G5509"/>
    </row>
    <row r="5510" spans="7:7" x14ac:dyDescent="0.35">
      <c r="G5510"/>
    </row>
    <row r="5511" spans="7:7" x14ac:dyDescent="0.35">
      <c r="G5511"/>
    </row>
    <row r="5512" spans="7:7" x14ac:dyDescent="0.35">
      <c r="G5512"/>
    </row>
    <row r="5513" spans="7:7" x14ac:dyDescent="0.35">
      <c r="G5513"/>
    </row>
    <row r="5514" spans="7:7" x14ac:dyDescent="0.35">
      <c r="G5514"/>
    </row>
    <row r="5515" spans="7:7" x14ac:dyDescent="0.35">
      <c r="G5515"/>
    </row>
    <row r="5516" spans="7:7" x14ac:dyDescent="0.35">
      <c r="G5516"/>
    </row>
    <row r="5517" spans="7:7" x14ac:dyDescent="0.35">
      <c r="G5517"/>
    </row>
    <row r="5518" spans="7:7" x14ac:dyDescent="0.35">
      <c r="G5518"/>
    </row>
    <row r="5519" spans="7:7" x14ac:dyDescent="0.35">
      <c r="G5519"/>
    </row>
    <row r="5520" spans="7:7" x14ac:dyDescent="0.35">
      <c r="G5520"/>
    </row>
    <row r="5521" spans="7:7" x14ac:dyDescent="0.35">
      <c r="G5521"/>
    </row>
    <row r="5522" spans="7:7" x14ac:dyDescent="0.35">
      <c r="G5522"/>
    </row>
    <row r="5523" spans="7:7" x14ac:dyDescent="0.35">
      <c r="G5523"/>
    </row>
    <row r="5524" spans="7:7" x14ac:dyDescent="0.35">
      <c r="G5524"/>
    </row>
    <row r="5525" spans="7:7" x14ac:dyDescent="0.35">
      <c r="G5525"/>
    </row>
    <row r="5526" spans="7:7" x14ac:dyDescent="0.35">
      <c r="G5526"/>
    </row>
    <row r="5527" spans="7:7" x14ac:dyDescent="0.35">
      <c r="G5527"/>
    </row>
    <row r="5528" spans="7:7" x14ac:dyDescent="0.35">
      <c r="G5528"/>
    </row>
    <row r="5529" spans="7:7" x14ac:dyDescent="0.35">
      <c r="G5529"/>
    </row>
    <row r="5530" spans="7:7" x14ac:dyDescent="0.35">
      <c r="G5530"/>
    </row>
    <row r="5531" spans="7:7" x14ac:dyDescent="0.35">
      <c r="G5531"/>
    </row>
    <row r="5532" spans="7:7" x14ac:dyDescent="0.35">
      <c r="G5532"/>
    </row>
    <row r="5533" spans="7:7" x14ac:dyDescent="0.35">
      <c r="G5533"/>
    </row>
    <row r="5534" spans="7:7" x14ac:dyDescent="0.35">
      <c r="G5534"/>
    </row>
    <row r="5535" spans="7:7" x14ac:dyDescent="0.35">
      <c r="G5535"/>
    </row>
    <row r="5536" spans="7:7" x14ac:dyDescent="0.35">
      <c r="G5536"/>
    </row>
    <row r="5537" spans="7:7" x14ac:dyDescent="0.35">
      <c r="G5537"/>
    </row>
    <row r="5538" spans="7:7" x14ac:dyDescent="0.35">
      <c r="G5538"/>
    </row>
    <row r="5539" spans="7:7" x14ac:dyDescent="0.35">
      <c r="G5539"/>
    </row>
    <row r="5540" spans="7:7" x14ac:dyDescent="0.35">
      <c r="G5540"/>
    </row>
    <row r="5541" spans="7:7" x14ac:dyDescent="0.35">
      <c r="G5541"/>
    </row>
    <row r="5542" spans="7:7" x14ac:dyDescent="0.35">
      <c r="G5542"/>
    </row>
    <row r="5543" spans="7:7" x14ac:dyDescent="0.35">
      <c r="G5543"/>
    </row>
    <row r="5544" spans="7:7" x14ac:dyDescent="0.35">
      <c r="G5544"/>
    </row>
    <row r="5545" spans="7:7" x14ac:dyDescent="0.35">
      <c r="G5545"/>
    </row>
    <row r="5546" spans="7:7" x14ac:dyDescent="0.35">
      <c r="G5546"/>
    </row>
    <row r="5547" spans="7:7" x14ac:dyDescent="0.35">
      <c r="G5547"/>
    </row>
    <row r="5548" spans="7:7" x14ac:dyDescent="0.35">
      <c r="G5548"/>
    </row>
    <row r="5549" spans="7:7" x14ac:dyDescent="0.35">
      <c r="G5549"/>
    </row>
    <row r="5550" spans="7:7" x14ac:dyDescent="0.35">
      <c r="G5550"/>
    </row>
    <row r="5551" spans="7:7" x14ac:dyDescent="0.35">
      <c r="G5551"/>
    </row>
    <row r="5552" spans="7:7" x14ac:dyDescent="0.35">
      <c r="G5552"/>
    </row>
    <row r="5553" spans="7:7" x14ac:dyDescent="0.35">
      <c r="G5553"/>
    </row>
    <row r="5554" spans="7:7" x14ac:dyDescent="0.35">
      <c r="G5554"/>
    </row>
    <row r="5555" spans="7:7" x14ac:dyDescent="0.35">
      <c r="G5555"/>
    </row>
    <row r="5556" spans="7:7" x14ac:dyDescent="0.35">
      <c r="G5556"/>
    </row>
    <row r="5557" spans="7:7" x14ac:dyDescent="0.35">
      <c r="G5557"/>
    </row>
    <row r="5558" spans="7:7" x14ac:dyDescent="0.35">
      <c r="G5558"/>
    </row>
    <row r="5559" spans="7:7" x14ac:dyDescent="0.35">
      <c r="G5559"/>
    </row>
    <row r="5560" spans="7:7" x14ac:dyDescent="0.35">
      <c r="G5560"/>
    </row>
    <row r="5561" spans="7:7" x14ac:dyDescent="0.35">
      <c r="G5561"/>
    </row>
    <row r="5562" spans="7:7" x14ac:dyDescent="0.35">
      <c r="G5562"/>
    </row>
    <row r="5563" spans="7:7" x14ac:dyDescent="0.35">
      <c r="G5563"/>
    </row>
    <row r="5564" spans="7:7" x14ac:dyDescent="0.35">
      <c r="G5564"/>
    </row>
    <row r="5565" spans="7:7" x14ac:dyDescent="0.35">
      <c r="G5565"/>
    </row>
    <row r="5566" spans="7:7" x14ac:dyDescent="0.35">
      <c r="G5566"/>
    </row>
    <row r="5567" spans="7:7" x14ac:dyDescent="0.35">
      <c r="G5567"/>
    </row>
    <row r="5568" spans="7:7" x14ac:dyDescent="0.35">
      <c r="G5568"/>
    </row>
    <row r="5569" spans="7:7" x14ac:dyDescent="0.35">
      <c r="G5569"/>
    </row>
    <row r="5570" spans="7:7" x14ac:dyDescent="0.35">
      <c r="G5570"/>
    </row>
    <row r="5571" spans="7:7" x14ac:dyDescent="0.35">
      <c r="G5571"/>
    </row>
    <row r="5572" spans="7:7" x14ac:dyDescent="0.35">
      <c r="G5572"/>
    </row>
    <row r="5573" spans="7:7" x14ac:dyDescent="0.35">
      <c r="G5573"/>
    </row>
    <row r="5574" spans="7:7" x14ac:dyDescent="0.35">
      <c r="G5574"/>
    </row>
    <row r="5575" spans="7:7" x14ac:dyDescent="0.35">
      <c r="G5575"/>
    </row>
    <row r="5576" spans="7:7" x14ac:dyDescent="0.35">
      <c r="G5576"/>
    </row>
    <row r="5577" spans="7:7" x14ac:dyDescent="0.35">
      <c r="G5577"/>
    </row>
    <row r="5578" spans="7:7" x14ac:dyDescent="0.35">
      <c r="G5578"/>
    </row>
    <row r="5579" spans="7:7" x14ac:dyDescent="0.35">
      <c r="G5579"/>
    </row>
    <row r="5580" spans="7:7" x14ac:dyDescent="0.35">
      <c r="G5580"/>
    </row>
    <row r="5581" spans="7:7" x14ac:dyDescent="0.35">
      <c r="G5581"/>
    </row>
    <row r="5582" spans="7:7" x14ac:dyDescent="0.35">
      <c r="G5582"/>
    </row>
    <row r="5583" spans="7:7" x14ac:dyDescent="0.35">
      <c r="G5583"/>
    </row>
    <row r="5584" spans="7:7" x14ac:dyDescent="0.35">
      <c r="G5584"/>
    </row>
    <row r="5585" spans="7:7" x14ac:dyDescent="0.35">
      <c r="G5585"/>
    </row>
    <row r="5586" spans="7:7" x14ac:dyDescent="0.35">
      <c r="G5586"/>
    </row>
    <row r="5587" spans="7:7" x14ac:dyDescent="0.35">
      <c r="G5587"/>
    </row>
    <row r="5588" spans="7:7" x14ac:dyDescent="0.35">
      <c r="G5588"/>
    </row>
    <row r="5589" spans="7:7" x14ac:dyDescent="0.35">
      <c r="G5589"/>
    </row>
    <row r="5590" spans="7:7" x14ac:dyDescent="0.35">
      <c r="G5590"/>
    </row>
    <row r="5591" spans="7:7" x14ac:dyDescent="0.35">
      <c r="G5591"/>
    </row>
    <row r="5592" spans="7:7" x14ac:dyDescent="0.35">
      <c r="G5592"/>
    </row>
    <row r="5593" spans="7:7" x14ac:dyDescent="0.35">
      <c r="G5593"/>
    </row>
    <row r="5594" spans="7:7" x14ac:dyDescent="0.35">
      <c r="G5594"/>
    </row>
    <row r="5595" spans="7:7" x14ac:dyDescent="0.35">
      <c r="G5595"/>
    </row>
    <row r="5596" spans="7:7" x14ac:dyDescent="0.35">
      <c r="G5596"/>
    </row>
    <row r="5597" spans="7:7" x14ac:dyDescent="0.35">
      <c r="G5597"/>
    </row>
    <row r="5598" spans="7:7" x14ac:dyDescent="0.35">
      <c r="G5598"/>
    </row>
    <row r="5599" spans="7:7" x14ac:dyDescent="0.35">
      <c r="G5599"/>
    </row>
    <row r="5600" spans="7:7" x14ac:dyDescent="0.35">
      <c r="G5600"/>
    </row>
    <row r="5601" spans="7:7" x14ac:dyDescent="0.35">
      <c r="G5601"/>
    </row>
    <row r="5602" spans="7:7" x14ac:dyDescent="0.35">
      <c r="G5602"/>
    </row>
    <row r="5603" spans="7:7" x14ac:dyDescent="0.35">
      <c r="G5603"/>
    </row>
    <row r="5604" spans="7:7" x14ac:dyDescent="0.35">
      <c r="G5604"/>
    </row>
    <row r="5605" spans="7:7" x14ac:dyDescent="0.35">
      <c r="G5605"/>
    </row>
    <row r="5606" spans="7:7" x14ac:dyDescent="0.35">
      <c r="G5606"/>
    </row>
    <row r="5607" spans="7:7" x14ac:dyDescent="0.35">
      <c r="G5607"/>
    </row>
    <row r="5608" spans="7:7" x14ac:dyDescent="0.35">
      <c r="G5608"/>
    </row>
    <row r="5609" spans="7:7" x14ac:dyDescent="0.35">
      <c r="G5609"/>
    </row>
    <row r="5610" spans="7:7" x14ac:dyDescent="0.35">
      <c r="G5610"/>
    </row>
    <row r="5611" spans="7:7" x14ac:dyDescent="0.35">
      <c r="G5611"/>
    </row>
    <row r="5612" spans="7:7" x14ac:dyDescent="0.35">
      <c r="G5612"/>
    </row>
    <row r="5613" spans="7:7" x14ac:dyDescent="0.35">
      <c r="G5613"/>
    </row>
    <row r="5614" spans="7:7" x14ac:dyDescent="0.35">
      <c r="G5614"/>
    </row>
    <row r="5615" spans="7:7" x14ac:dyDescent="0.35">
      <c r="G5615"/>
    </row>
    <row r="5616" spans="7:7" x14ac:dyDescent="0.35">
      <c r="G5616"/>
    </row>
    <row r="5617" spans="7:7" x14ac:dyDescent="0.35">
      <c r="G5617"/>
    </row>
    <row r="5618" spans="7:7" x14ac:dyDescent="0.35">
      <c r="G5618"/>
    </row>
    <row r="5619" spans="7:7" x14ac:dyDescent="0.35">
      <c r="G5619"/>
    </row>
    <row r="5620" spans="7:7" x14ac:dyDescent="0.35">
      <c r="G5620"/>
    </row>
    <row r="5621" spans="7:7" x14ac:dyDescent="0.35">
      <c r="G5621"/>
    </row>
    <row r="5622" spans="7:7" x14ac:dyDescent="0.35">
      <c r="G5622"/>
    </row>
    <row r="5623" spans="7:7" x14ac:dyDescent="0.35">
      <c r="G5623"/>
    </row>
    <row r="5624" spans="7:7" x14ac:dyDescent="0.35">
      <c r="G5624"/>
    </row>
    <row r="5625" spans="7:7" x14ac:dyDescent="0.35">
      <c r="G5625"/>
    </row>
    <row r="5626" spans="7:7" x14ac:dyDescent="0.35">
      <c r="G5626"/>
    </row>
    <row r="5627" spans="7:7" x14ac:dyDescent="0.35">
      <c r="G5627"/>
    </row>
    <row r="5628" spans="7:7" x14ac:dyDescent="0.35">
      <c r="G5628"/>
    </row>
    <row r="5629" spans="7:7" x14ac:dyDescent="0.35">
      <c r="G5629"/>
    </row>
    <row r="5630" spans="7:7" x14ac:dyDescent="0.35">
      <c r="G5630"/>
    </row>
    <row r="5631" spans="7:7" x14ac:dyDescent="0.35">
      <c r="G5631"/>
    </row>
    <row r="5632" spans="7:7" x14ac:dyDescent="0.35">
      <c r="G5632"/>
    </row>
    <row r="5633" spans="7:7" x14ac:dyDescent="0.35">
      <c r="G5633"/>
    </row>
    <row r="5634" spans="7:7" x14ac:dyDescent="0.35">
      <c r="G5634"/>
    </row>
    <row r="5635" spans="7:7" x14ac:dyDescent="0.35">
      <c r="G5635"/>
    </row>
    <row r="5636" spans="7:7" x14ac:dyDescent="0.35">
      <c r="G5636"/>
    </row>
    <row r="5637" spans="7:7" x14ac:dyDescent="0.35">
      <c r="G5637"/>
    </row>
    <row r="5638" spans="7:7" x14ac:dyDescent="0.35">
      <c r="G5638"/>
    </row>
    <row r="5639" spans="7:7" x14ac:dyDescent="0.35">
      <c r="G5639"/>
    </row>
    <row r="5640" spans="7:7" x14ac:dyDescent="0.35">
      <c r="G5640"/>
    </row>
    <row r="5641" spans="7:7" x14ac:dyDescent="0.35">
      <c r="G5641"/>
    </row>
    <row r="5642" spans="7:7" x14ac:dyDescent="0.35">
      <c r="G5642"/>
    </row>
    <row r="5643" spans="7:7" x14ac:dyDescent="0.35">
      <c r="G5643"/>
    </row>
    <row r="5644" spans="7:7" x14ac:dyDescent="0.35">
      <c r="G5644"/>
    </row>
    <row r="5645" spans="7:7" x14ac:dyDescent="0.35">
      <c r="G5645"/>
    </row>
    <row r="5646" spans="7:7" x14ac:dyDescent="0.35">
      <c r="G5646"/>
    </row>
    <row r="5647" spans="7:7" x14ac:dyDescent="0.35">
      <c r="G5647"/>
    </row>
    <row r="5648" spans="7:7" x14ac:dyDescent="0.35">
      <c r="G5648"/>
    </row>
    <row r="5649" spans="7:7" x14ac:dyDescent="0.35">
      <c r="G5649"/>
    </row>
    <row r="5650" spans="7:7" x14ac:dyDescent="0.35">
      <c r="G5650"/>
    </row>
    <row r="5651" spans="7:7" x14ac:dyDescent="0.35">
      <c r="G5651"/>
    </row>
    <row r="5652" spans="7:7" x14ac:dyDescent="0.35">
      <c r="G5652"/>
    </row>
    <row r="5653" spans="7:7" x14ac:dyDescent="0.35">
      <c r="G5653"/>
    </row>
    <row r="5654" spans="7:7" x14ac:dyDescent="0.35">
      <c r="G5654"/>
    </row>
    <row r="5655" spans="7:7" x14ac:dyDescent="0.35">
      <c r="G5655"/>
    </row>
    <row r="5656" spans="7:7" x14ac:dyDescent="0.35">
      <c r="G5656"/>
    </row>
    <row r="5657" spans="7:7" x14ac:dyDescent="0.35">
      <c r="G5657"/>
    </row>
    <row r="5658" spans="7:7" x14ac:dyDescent="0.35">
      <c r="G5658"/>
    </row>
    <row r="5659" spans="7:7" x14ac:dyDescent="0.35">
      <c r="G5659"/>
    </row>
    <row r="5660" spans="7:7" x14ac:dyDescent="0.35">
      <c r="G5660"/>
    </row>
    <row r="5661" spans="7:7" x14ac:dyDescent="0.35">
      <c r="G5661"/>
    </row>
    <row r="5662" spans="7:7" x14ac:dyDescent="0.35">
      <c r="G5662"/>
    </row>
    <row r="5663" spans="7:7" x14ac:dyDescent="0.35">
      <c r="G5663"/>
    </row>
    <row r="5664" spans="7:7" x14ac:dyDescent="0.35">
      <c r="G5664"/>
    </row>
    <row r="5665" spans="7:7" x14ac:dyDescent="0.35">
      <c r="G5665"/>
    </row>
    <row r="5666" spans="7:7" x14ac:dyDescent="0.35">
      <c r="G5666"/>
    </row>
    <row r="5667" spans="7:7" x14ac:dyDescent="0.35">
      <c r="G5667"/>
    </row>
    <row r="5668" spans="7:7" x14ac:dyDescent="0.35">
      <c r="G5668"/>
    </row>
    <row r="5669" spans="7:7" x14ac:dyDescent="0.35">
      <c r="G5669"/>
    </row>
    <row r="5670" spans="7:7" x14ac:dyDescent="0.35">
      <c r="G5670"/>
    </row>
    <row r="5671" spans="7:7" x14ac:dyDescent="0.35">
      <c r="G5671"/>
    </row>
    <row r="5672" spans="7:7" x14ac:dyDescent="0.35">
      <c r="G5672"/>
    </row>
    <row r="5673" spans="7:7" x14ac:dyDescent="0.35">
      <c r="G5673"/>
    </row>
    <row r="5674" spans="7:7" x14ac:dyDescent="0.35">
      <c r="G5674"/>
    </row>
    <row r="5675" spans="7:7" x14ac:dyDescent="0.35">
      <c r="G5675"/>
    </row>
    <row r="5676" spans="7:7" x14ac:dyDescent="0.35">
      <c r="G5676"/>
    </row>
    <row r="5677" spans="7:7" x14ac:dyDescent="0.35">
      <c r="G5677"/>
    </row>
    <row r="5678" spans="7:7" x14ac:dyDescent="0.35">
      <c r="G5678"/>
    </row>
    <row r="5679" spans="7:7" x14ac:dyDescent="0.35">
      <c r="G5679"/>
    </row>
    <row r="5680" spans="7:7" x14ac:dyDescent="0.35">
      <c r="G5680"/>
    </row>
    <row r="5681" spans="7:7" x14ac:dyDescent="0.35">
      <c r="G5681"/>
    </row>
    <row r="5682" spans="7:7" x14ac:dyDescent="0.35">
      <c r="G5682"/>
    </row>
    <row r="5683" spans="7:7" x14ac:dyDescent="0.35">
      <c r="G5683"/>
    </row>
    <row r="5684" spans="7:7" x14ac:dyDescent="0.35">
      <c r="G5684"/>
    </row>
    <row r="5685" spans="7:7" x14ac:dyDescent="0.35">
      <c r="G5685"/>
    </row>
    <row r="5686" spans="7:7" x14ac:dyDescent="0.35">
      <c r="G5686"/>
    </row>
    <row r="5687" spans="7:7" x14ac:dyDescent="0.35">
      <c r="G5687"/>
    </row>
    <row r="5688" spans="7:7" x14ac:dyDescent="0.35">
      <c r="G5688"/>
    </row>
    <row r="5689" spans="7:7" x14ac:dyDescent="0.35">
      <c r="G5689"/>
    </row>
    <row r="5690" spans="7:7" x14ac:dyDescent="0.35">
      <c r="G5690"/>
    </row>
    <row r="5691" spans="7:7" x14ac:dyDescent="0.35">
      <c r="G5691"/>
    </row>
    <row r="5692" spans="7:7" x14ac:dyDescent="0.35">
      <c r="G5692"/>
    </row>
    <row r="5693" spans="7:7" x14ac:dyDescent="0.35">
      <c r="G5693"/>
    </row>
    <row r="5694" spans="7:7" x14ac:dyDescent="0.35">
      <c r="G5694"/>
    </row>
    <row r="5695" spans="7:7" x14ac:dyDescent="0.35">
      <c r="G5695"/>
    </row>
    <row r="5696" spans="7:7" x14ac:dyDescent="0.35">
      <c r="G5696"/>
    </row>
    <row r="5697" spans="7:7" x14ac:dyDescent="0.35">
      <c r="G5697"/>
    </row>
    <row r="5698" spans="7:7" x14ac:dyDescent="0.35">
      <c r="G5698"/>
    </row>
    <row r="5699" spans="7:7" x14ac:dyDescent="0.35">
      <c r="G5699"/>
    </row>
    <row r="5700" spans="7:7" x14ac:dyDescent="0.35">
      <c r="G5700"/>
    </row>
    <row r="5701" spans="7:7" x14ac:dyDescent="0.35">
      <c r="G5701"/>
    </row>
    <row r="5702" spans="7:7" x14ac:dyDescent="0.35">
      <c r="G5702"/>
    </row>
    <row r="5703" spans="7:7" x14ac:dyDescent="0.35">
      <c r="G5703"/>
    </row>
    <row r="5704" spans="7:7" x14ac:dyDescent="0.35">
      <c r="G5704"/>
    </row>
    <row r="5705" spans="7:7" x14ac:dyDescent="0.35">
      <c r="G5705"/>
    </row>
    <row r="5706" spans="7:7" x14ac:dyDescent="0.35">
      <c r="G5706"/>
    </row>
    <row r="5707" spans="7:7" x14ac:dyDescent="0.35">
      <c r="G5707"/>
    </row>
    <row r="5708" spans="7:7" x14ac:dyDescent="0.35">
      <c r="G5708"/>
    </row>
    <row r="5709" spans="7:7" x14ac:dyDescent="0.35">
      <c r="G5709"/>
    </row>
    <row r="5710" spans="7:7" x14ac:dyDescent="0.35">
      <c r="G5710"/>
    </row>
    <row r="5711" spans="7:7" x14ac:dyDescent="0.35">
      <c r="G5711"/>
    </row>
    <row r="5712" spans="7:7" x14ac:dyDescent="0.35">
      <c r="G5712"/>
    </row>
    <row r="5713" spans="7:7" x14ac:dyDescent="0.35">
      <c r="G5713"/>
    </row>
    <row r="5714" spans="7:7" x14ac:dyDescent="0.35">
      <c r="G5714"/>
    </row>
    <row r="5715" spans="7:7" x14ac:dyDescent="0.35">
      <c r="G5715"/>
    </row>
    <row r="5716" spans="7:7" x14ac:dyDescent="0.35">
      <c r="G5716"/>
    </row>
    <row r="5717" spans="7:7" x14ac:dyDescent="0.35">
      <c r="G5717"/>
    </row>
    <row r="5718" spans="7:7" x14ac:dyDescent="0.35">
      <c r="G5718"/>
    </row>
    <row r="5719" spans="7:7" x14ac:dyDescent="0.35">
      <c r="G5719"/>
    </row>
    <row r="5720" spans="7:7" x14ac:dyDescent="0.35">
      <c r="G5720"/>
    </row>
    <row r="5721" spans="7:7" x14ac:dyDescent="0.35">
      <c r="G5721"/>
    </row>
    <row r="5722" spans="7:7" x14ac:dyDescent="0.35">
      <c r="G5722"/>
    </row>
    <row r="5723" spans="7:7" x14ac:dyDescent="0.35">
      <c r="G5723"/>
    </row>
    <row r="5724" spans="7:7" x14ac:dyDescent="0.35">
      <c r="G5724"/>
    </row>
    <row r="5725" spans="7:7" x14ac:dyDescent="0.35">
      <c r="G5725"/>
    </row>
    <row r="5726" spans="7:7" x14ac:dyDescent="0.35">
      <c r="G5726"/>
    </row>
    <row r="5727" spans="7:7" x14ac:dyDescent="0.35">
      <c r="G5727"/>
    </row>
    <row r="5728" spans="7:7" x14ac:dyDescent="0.35">
      <c r="G5728"/>
    </row>
    <row r="5729" spans="7:7" x14ac:dyDescent="0.35">
      <c r="G5729"/>
    </row>
    <row r="5730" spans="7:7" x14ac:dyDescent="0.35">
      <c r="G5730"/>
    </row>
    <row r="5731" spans="7:7" x14ac:dyDescent="0.35">
      <c r="G5731"/>
    </row>
    <row r="5732" spans="7:7" x14ac:dyDescent="0.35">
      <c r="G5732"/>
    </row>
    <row r="5733" spans="7:7" x14ac:dyDescent="0.35">
      <c r="G5733"/>
    </row>
    <row r="5734" spans="7:7" x14ac:dyDescent="0.35">
      <c r="G5734"/>
    </row>
    <row r="5735" spans="7:7" x14ac:dyDescent="0.35">
      <c r="G5735"/>
    </row>
    <row r="5736" spans="7:7" x14ac:dyDescent="0.35">
      <c r="G5736"/>
    </row>
    <row r="5737" spans="7:7" x14ac:dyDescent="0.35">
      <c r="G5737"/>
    </row>
    <row r="5738" spans="7:7" x14ac:dyDescent="0.35">
      <c r="G5738"/>
    </row>
    <row r="5739" spans="7:7" x14ac:dyDescent="0.35">
      <c r="G5739"/>
    </row>
    <row r="5740" spans="7:7" x14ac:dyDescent="0.35">
      <c r="G5740"/>
    </row>
    <row r="5741" spans="7:7" x14ac:dyDescent="0.35">
      <c r="G5741"/>
    </row>
    <row r="5742" spans="7:7" x14ac:dyDescent="0.35">
      <c r="G5742"/>
    </row>
    <row r="5743" spans="7:7" x14ac:dyDescent="0.35">
      <c r="G5743"/>
    </row>
    <row r="5744" spans="7:7" x14ac:dyDescent="0.35">
      <c r="G5744"/>
    </row>
    <row r="5745" spans="7:7" x14ac:dyDescent="0.35">
      <c r="G5745"/>
    </row>
    <row r="5746" spans="7:7" x14ac:dyDescent="0.35">
      <c r="G5746"/>
    </row>
    <row r="5747" spans="7:7" x14ac:dyDescent="0.35">
      <c r="G5747"/>
    </row>
    <row r="5748" spans="7:7" x14ac:dyDescent="0.35">
      <c r="G5748"/>
    </row>
    <row r="5749" spans="7:7" x14ac:dyDescent="0.35">
      <c r="G5749"/>
    </row>
    <row r="5750" spans="7:7" x14ac:dyDescent="0.35">
      <c r="G5750"/>
    </row>
    <row r="5751" spans="7:7" x14ac:dyDescent="0.35">
      <c r="G5751"/>
    </row>
    <row r="5752" spans="7:7" x14ac:dyDescent="0.35">
      <c r="G5752"/>
    </row>
    <row r="5753" spans="7:7" x14ac:dyDescent="0.35">
      <c r="G5753"/>
    </row>
    <row r="5754" spans="7:7" x14ac:dyDescent="0.35">
      <c r="G5754"/>
    </row>
    <row r="5755" spans="7:7" x14ac:dyDescent="0.35">
      <c r="G5755"/>
    </row>
    <row r="5756" spans="7:7" x14ac:dyDescent="0.35">
      <c r="G5756"/>
    </row>
    <row r="5757" spans="7:7" x14ac:dyDescent="0.35">
      <c r="G5757"/>
    </row>
    <row r="5758" spans="7:7" x14ac:dyDescent="0.35">
      <c r="G5758"/>
    </row>
    <row r="5759" spans="7:7" x14ac:dyDescent="0.35">
      <c r="G5759"/>
    </row>
    <row r="5760" spans="7:7" x14ac:dyDescent="0.35">
      <c r="G5760"/>
    </row>
    <row r="5761" spans="7:7" x14ac:dyDescent="0.35">
      <c r="G5761"/>
    </row>
    <row r="5762" spans="7:7" x14ac:dyDescent="0.35">
      <c r="G5762"/>
    </row>
    <row r="5763" spans="7:7" x14ac:dyDescent="0.35">
      <c r="G5763"/>
    </row>
    <row r="5764" spans="7:7" x14ac:dyDescent="0.35">
      <c r="G5764"/>
    </row>
    <row r="5765" spans="7:7" x14ac:dyDescent="0.35">
      <c r="G5765"/>
    </row>
    <row r="5766" spans="7:7" x14ac:dyDescent="0.35">
      <c r="G5766"/>
    </row>
    <row r="5767" spans="7:7" x14ac:dyDescent="0.35">
      <c r="G5767"/>
    </row>
    <row r="5768" spans="7:7" x14ac:dyDescent="0.35">
      <c r="G5768"/>
    </row>
    <row r="5769" spans="7:7" x14ac:dyDescent="0.35">
      <c r="G5769"/>
    </row>
    <row r="5770" spans="7:7" x14ac:dyDescent="0.35">
      <c r="G5770"/>
    </row>
    <row r="5771" spans="7:7" x14ac:dyDescent="0.35">
      <c r="G5771"/>
    </row>
    <row r="5772" spans="7:7" x14ac:dyDescent="0.35">
      <c r="G5772"/>
    </row>
    <row r="5773" spans="7:7" x14ac:dyDescent="0.35">
      <c r="G5773"/>
    </row>
    <row r="5774" spans="7:7" x14ac:dyDescent="0.35">
      <c r="G5774"/>
    </row>
    <row r="5775" spans="7:7" x14ac:dyDescent="0.35">
      <c r="G5775"/>
    </row>
    <row r="5776" spans="7:7" x14ac:dyDescent="0.35">
      <c r="G5776"/>
    </row>
    <row r="5777" spans="7:7" x14ac:dyDescent="0.35">
      <c r="G5777"/>
    </row>
    <row r="5778" spans="7:7" x14ac:dyDescent="0.35">
      <c r="G5778"/>
    </row>
    <row r="5779" spans="7:7" x14ac:dyDescent="0.35">
      <c r="G5779"/>
    </row>
    <row r="5780" spans="7:7" x14ac:dyDescent="0.35">
      <c r="G5780"/>
    </row>
    <row r="5781" spans="7:7" x14ac:dyDescent="0.35">
      <c r="G5781"/>
    </row>
    <row r="5782" spans="7:7" x14ac:dyDescent="0.35">
      <c r="G5782"/>
    </row>
    <row r="5783" spans="7:7" x14ac:dyDescent="0.35">
      <c r="G5783"/>
    </row>
    <row r="5784" spans="7:7" x14ac:dyDescent="0.35">
      <c r="G5784"/>
    </row>
    <row r="5785" spans="7:7" x14ac:dyDescent="0.35">
      <c r="G5785"/>
    </row>
    <row r="5786" spans="7:7" x14ac:dyDescent="0.35">
      <c r="G5786"/>
    </row>
    <row r="5787" spans="7:7" x14ac:dyDescent="0.35">
      <c r="G5787"/>
    </row>
    <row r="5788" spans="7:7" x14ac:dyDescent="0.35">
      <c r="G5788"/>
    </row>
    <row r="5789" spans="7:7" x14ac:dyDescent="0.35">
      <c r="G5789"/>
    </row>
    <row r="5790" spans="7:7" x14ac:dyDescent="0.35">
      <c r="G5790"/>
    </row>
    <row r="5791" spans="7:7" x14ac:dyDescent="0.35">
      <c r="G5791"/>
    </row>
    <row r="5792" spans="7:7" x14ac:dyDescent="0.35">
      <c r="G5792"/>
    </row>
    <row r="5793" spans="7:7" x14ac:dyDescent="0.35">
      <c r="G5793"/>
    </row>
    <row r="5794" spans="7:7" x14ac:dyDescent="0.35">
      <c r="G5794"/>
    </row>
    <row r="5795" spans="7:7" x14ac:dyDescent="0.35">
      <c r="G5795"/>
    </row>
    <row r="5796" spans="7:7" x14ac:dyDescent="0.35">
      <c r="G5796"/>
    </row>
    <row r="5797" spans="7:7" x14ac:dyDescent="0.35">
      <c r="G5797"/>
    </row>
    <row r="5798" spans="7:7" x14ac:dyDescent="0.35">
      <c r="G5798"/>
    </row>
    <row r="5799" spans="7:7" x14ac:dyDescent="0.35">
      <c r="G5799"/>
    </row>
    <row r="5800" spans="7:7" x14ac:dyDescent="0.35">
      <c r="G5800"/>
    </row>
    <row r="5801" spans="7:7" x14ac:dyDescent="0.35">
      <c r="G5801"/>
    </row>
    <row r="5802" spans="7:7" x14ac:dyDescent="0.35">
      <c r="G5802"/>
    </row>
    <row r="5803" spans="7:7" x14ac:dyDescent="0.35">
      <c r="G5803"/>
    </row>
    <row r="5804" spans="7:7" x14ac:dyDescent="0.35">
      <c r="G5804"/>
    </row>
    <row r="5805" spans="7:7" x14ac:dyDescent="0.35">
      <c r="G5805"/>
    </row>
    <row r="5806" spans="7:7" x14ac:dyDescent="0.35">
      <c r="G5806"/>
    </row>
    <row r="5807" spans="7:7" x14ac:dyDescent="0.35">
      <c r="G5807"/>
    </row>
    <row r="5808" spans="7:7" x14ac:dyDescent="0.35">
      <c r="G5808"/>
    </row>
    <row r="5809" spans="7:7" x14ac:dyDescent="0.35">
      <c r="G5809"/>
    </row>
    <row r="5810" spans="7:7" x14ac:dyDescent="0.35">
      <c r="G5810"/>
    </row>
    <row r="5811" spans="7:7" x14ac:dyDescent="0.35">
      <c r="G5811"/>
    </row>
    <row r="5812" spans="7:7" x14ac:dyDescent="0.35">
      <c r="G5812"/>
    </row>
    <row r="5813" spans="7:7" x14ac:dyDescent="0.35">
      <c r="G5813"/>
    </row>
    <row r="5814" spans="7:7" x14ac:dyDescent="0.35">
      <c r="G5814"/>
    </row>
    <row r="5815" spans="7:7" x14ac:dyDescent="0.35">
      <c r="G5815"/>
    </row>
    <row r="5816" spans="7:7" x14ac:dyDescent="0.35">
      <c r="G5816"/>
    </row>
    <row r="5817" spans="7:7" x14ac:dyDescent="0.35">
      <c r="G5817"/>
    </row>
    <row r="5818" spans="7:7" x14ac:dyDescent="0.35">
      <c r="G5818"/>
    </row>
    <row r="5819" spans="7:7" x14ac:dyDescent="0.35">
      <c r="G5819"/>
    </row>
    <row r="5820" spans="7:7" x14ac:dyDescent="0.35">
      <c r="G5820"/>
    </row>
    <row r="5821" spans="7:7" x14ac:dyDescent="0.35">
      <c r="G5821"/>
    </row>
    <row r="5822" spans="7:7" x14ac:dyDescent="0.35">
      <c r="G5822"/>
    </row>
    <row r="5823" spans="7:7" x14ac:dyDescent="0.35">
      <c r="G5823"/>
    </row>
    <row r="5824" spans="7:7" x14ac:dyDescent="0.35">
      <c r="G5824"/>
    </row>
    <row r="5825" spans="7:7" x14ac:dyDescent="0.35">
      <c r="G5825"/>
    </row>
    <row r="5826" spans="7:7" x14ac:dyDescent="0.35">
      <c r="G5826"/>
    </row>
    <row r="5827" spans="7:7" x14ac:dyDescent="0.35">
      <c r="G5827"/>
    </row>
    <row r="5828" spans="7:7" x14ac:dyDescent="0.35">
      <c r="G5828"/>
    </row>
    <row r="5829" spans="7:7" x14ac:dyDescent="0.35">
      <c r="G5829"/>
    </row>
    <row r="5830" spans="7:7" x14ac:dyDescent="0.35">
      <c r="G5830"/>
    </row>
    <row r="5831" spans="7:7" x14ac:dyDescent="0.35">
      <c r="G5831"/>
    </row>
    <row r="5832" spans="7:7" x14ac:dyDescent="0.35">
      <c r="G5832"/>
    </row>
    <row r="5833" spans="7:7" x14ac:dyDescent="0.35">
      <c r="G5833"/>
    </row>
    <row r="5834" spans="7:7" x14ac:dyDescent="0.35">
      <c r="G5834"/>
    </row>
    <row r="5835" spans="7:7" x14ac:dyDescent="0.35">
      <c r="G5835"/>
    </row>
    <row r="5836" spans="7:7" x14ac:dyDescent="0.35">
      <c r="G5836"/>
    </row>
    <row r="5837" spans="7:7" x14ac:dyDescent="0.35">
      <c r="G5837"/>
    </row>
    <row r="5838" spans="7:7" x14ac:dyDescent="0.35">
      <c r="G5838"/>
    </row>
    <row r="5839" spans="7:7" x14ac:dyDescent="0.35">
      <c r="G5839"/>
    </row>
    <row r="5840" spans="7:7" x14ac:dyDescent="0.35">
      <c r="G5840"/>
    </row>
    <row r="5841" spans="7:7" x14ac:dyDescent="0.35">
      <c r="G5841"/>
    </row>
    <row r="5842" spans="7:7" x14ac:dyDescent="0.35">
      <c r="G5842"/>
    </row>
    <row r="5843" spans="7:7" x14ac:dyDescent="0.35">
      <c r="G5843"/>
    </row>
    <row r="5844" spans="7:7" x14ac:dyDescent="0.35">
      <c r="G5844"/>
    </row>
    <row r="5845" spans="7:7" x14ac:dyDescent="0.35">
      <c r="G5845"/>
    </row>
    <row r="5846" spans="7:7" x14ac:dyDescent="0.35">
      <c r="G5846"/>
    </row>
    <row r="5847" spans="7:7" x14ac:dyDescent="0.35">
      <c r="G5847"/>
    </row>
    <row r="5848" spans="7:7" x14ac:dyDescent="0.35">
      <c r="G5848"/>
    </row>
    <row r="5849" spans="7:7" x14ac:dyDescent="0.35">
      <c r="G5849"/>
    </row>
    <row r="5850" spans="7:7" x14ac:dyDescent="0.35">
      <c r="G5850"/>
    </row>
    <row r="5851" spans="7:7" x14ac:dyDescent="0.35">
      <c r="G5851"/>
    </row>
    <row r="5852" spans="7:7" x14ac:dyDescent="0.35">
      <c r="G5852"/>
    </row>
    <row r="5853" spans="7:7" x14ac:dyDescent="0.35">
      <c r="G5853"/>
    </row>
    <row r="5854" spans="7:7" x14ac:dyDescent="0.35">
      <c r="G5854"/>
    </row>
    <row r="5855" spans="7:7" x14ac:dyDescent="0.35">
      <c r="G5855"/>
    </row>
    <row r="5856" spans="7:7" x14ac:dyDescent="0.35">
      <c r="G5856"/>
    </row>
    <row r="5857" spans="7:7" x14ac:dyDescent="0.35">
      <c r="G5857"/>
    </row>
    <row r="5858" spans="7:7" x14ac:dyDescent="0.35">
      <c r="G5858"/>
    </row>
    <row r="5859" spans="7:7" x14ac:dyDescent="0.35">
      <c r="G5859"/>
    </row>
    <row r="5860" spans="7:7" x14ac:dyDescent="0.35">
      <c r="G5860"/>
    </row>
    <row r="5861" spans="7:7" x14ac:dyDescent="0.35">
      <c r="G5861"/>
    </row>
    <row r="5862" spans="7:7" x14ac:dyDescent="0.35">
      <c r="G5862"/>
    </row>
    <row r="5863" spans="7:7" x14ac:dyDescent="0.35">
      <c r="G5863"/>
    </row>
    <row r="5864" spans="7:7" x14ac:dyDescent="0.35">
      <c r="G5864"/>
    </row>
    <row r="5865" spans="7:7" x14ac:dyDescent="0.35">
      <c r="G5865"/>
    </row>
    <row r="5866" spans="7:7" x14ac:dyDescent="0.35">
      <c r="G5866"/>
    </row>
    <row r="5867" spans="7:7" x14ac:dyDescent="0.35">
      <c r="G5867"/>
    </row>
    <row r="5868" spans="7:7" x14ac:dyDescent="0.35">
      <c r="G5868"/>
    </row>
    <row r="5869" spans="7:7" x14ac:dyDescent="0.35">
      <c r="G5869"/>
    </row>
    <row r="5870" spans="7:7" x14ac:dyDescent="0.35">
      <c r="G5870"/>
    </row>
    <row r="5871" spans="7:7" x14ac:dyDescent="0.35">
      <c r="G5871"/>
    </row>
    <row r="5872" spans="7:7" x14ac:dyDescent="0.35">
      <c r="G5872"/>
    </row>
    <row r="5873" spans="7:7" x14ac:dyDescent="0.35">
      <c r="G5873"/>
    </row>
    <row r="5874" spans="7:7" x14ac:dyDescent="0.35">
      <c r="G5874"/>
    </row>
    <row r="5875" spans="7:7" x14ac:dyDescent="0.35">
      <c r="G5875"/>
    </row>
    <row r="5876" spans="7:7" x14ac:dyDescent="0.35">
      <c r="G5876"/>
    </row>
    <row r="5877" spans="7:7" x14ac:dyDescent="0.35">
      <c r="G5877"/>
    </row>
    <row r="5878" spans="7:7" x14ac:dyDescent="0.35">
      <c r="G5878"/>
    </row>
    <row r="5879" spans="7:7" x14ac:dyDescent="0.35">
      <c r="G5879"/>
    </row>
    <row r="5880" spans="7:7" x14ac:dyDescent="0.35">
      <c r="G5880"/>
    </row>
    <row r="5881" spans="7:7" x14ac:dyDescent="0.35">
      <c r="G5881"/>
    </row>
    <row r="5882" spans="7:7" x14ac:dyDescent="0.35">
      <c r="G5882"/>
    </row>
    <row r="5883" spans="7:7" x14ac:dyDescent="0.35">
      <c r="G5883"/>
    </row>
    <row r="5884" spans="7:7" x14ac:dyDescent="0.35">
      <c r="G5884"/>
    </row>
    <row r="5885" spans="7:7" x14ac:dyDescent="0.35">
      <c r="G5885"/>
    </row>
    <row r="5886" spans="7:7" x14ac:dyDescent="0.35">
      <c r="G5886"/>
    </row>
    <row r="5887" spans="7:7" x14ac:dyDescent="0.35">
      <c r="G5887"/>
    </row>
    <row r="5888" spans="7:7" x14ac:dyDescent="0.35">
      <c r="G5888"/>
    </row>
    <row r="5889" spans="7:7" x14ac:dyDescent="0.35">
      <c r="G5889"/>
    </row>
    <row r="5890" spans="7:7" x14ac:dyDescent="0.35">
      <c r="G5890"/>
    </row>
    <row r="5891" spans="7:7" x14ac:dyDescent="0.35">
      <c r="G5891"/>
    </row>
    <row r="5892" spans="7:7" x14ac:dyDescent="0.35">
      <c r="G5892"/>
    </row>
    <row r="5893" spans="7:7" x14ac:dyDescent="0.35">
      <c r="G5893"/>
    </row>
    <row r="5894" spans="7:7" x14ac:dyDescent="0.35">
      <c r="G5894"/>
    </row>
    <row r="5895" spans="7:7" x14ac:dyDescent="0.35">
      <c r="G5895"/>
    </row>
    <row r="5896" spans="7:7" x14ac:dyDescent="0.35">
      <c r="G5896"/>
    </row>
    <row r="5897" spans="7:7" x14ac:dyDescent="0.35">
      <c r="G5897"/>
    </row>
    <row r="5898" spans="7:7" x14ac:dyDescent="0.35">
      <c r="G5898"/>
    </row>
    <row r="5899" spans="7:7" x14ac:dyDescent="0.35">
      <c r="G5899"/>
    </row>
    <row r="5900" spans="7:7" x14ac:dyDescent="0.35">
      <c r="G5900"/>
    </row>
    <row r="5901" spans="7:7" x14ac:dyDescent="0.35">
      <c r="G5901"/>
    </row>
    <row r="5902" spans="7:7" x14ac:dyDescent="0.35">
      <c r="G5902"/>
    </row>
    <row r="5903" spans="7:7" x14ac:dyDescent="0.35">
      <c r="G5903"/>
    </row>
    <row r="5904" spans="7:7" x14ac:dyDescent="0.35">
      <c r="G5904"/>
    </row>
    <row r="5905" spans="7:7" x14ac:dyDescent="0.35">
      <c r="G5905"/>
    </row>
    <row r="5906" spans="7:7" x14ac:dyDescent="0.35">
      <c r="G5906"/>
    </row>
    <row r="5907" spans="7:7" x14ac:dyDescent="0.35">
      <c r="G5907"/>
    </row>
    <row r="5908" spans="7:7" x14ac:dyDescent="0.35">
      <c r="G5908"/>
    </row>
    <row r="5909" spans="7:7" x14ac:dyDescent="0.35">
      <c r="G5909"/>
    </row>
    <row r="5910" spans="7:7" x14ac:dyDescent="0.35">
      <c r="G5910"/>
    </row>
    <row r="5911" spans="7:7" x14ac:dyDescent="0.35">
      <c r="G5911"/>
    </row>
    <row r="5912" spans="7:7" x14ac:dyDescent="0.35">
      <c r="G5912"/>
    </row>
    <row r="5913" spans="7:7" x14ac:dyDescent="0.35">
      <c r="G5913"/>
    </row>
    <row r="5914" spans="7:7" x14ac:dyDescent="0.35">
      <c r="G5914"/>
    </row>
    <row r="5915" spans="7:7" x14ac:dyDescent="0.35">
      <c r="G5915"/>
    </row>
    <row r="5916" spans="7:7" x14ac:dyDescent="0.35">
      <c r="G5916"/>
    </row>
    <row r="5917" spans="7:7" x14ac:dyDescent="0.35">
      <c r="G5917"/>
    </row>
    <row r="5918" spans="7:7" x14ac:dyDescent="0.35">
      <c r="G5918"/>
    </row>
    <row r="5919" spans="7:7" x14ac:dyDescent="0.35">
      <c r="G5919"/>
    </row>
    <row r="5920" spans="7:7" x14ac:dyDescent="0.35">
      <c r="G5920"/>
    </row>
    <row r="5921" spans="7:7" x14ac:dyDescent="0.35">
      <c r="G5921"/>
    </row>
    <row r="5922" spans="7:7" x14ac:dyDescent="0.35">
      <c r="G5922"/>
    </row>
    <row r="5923" spans="7:7" x14ac:dyDescent="0.35">
      <c r="G5923"/>
    </row>
    <row r="5924" spans="7:7" x14ac:dyDescent="0.35">
      <c r="G5924"/>
    </row>
    <row r="5925" spans="7:7" x14ac:dyDescent="0.35">
      <c r="G5925"/>
    </row>
    <row r="5926" spans="7:7" x14ac:dyDescent="0.35">
      <c r="G5926"/>
    </row>
    <row r="5927" spans="7:7" x14ac:dyDescent="0.35">
      <c r="G5927"/>
    </row>
    <row r="5928" spans="7:7" x14ac:dyDescent="0.35">
      <c r="G5928"/>
    </row>
    <row r="5929" spans="7:7" x14ac:dyDescent="0.35">
      <c r="G5929"/>
    </row>
    <row r="5930" spans="7:7" x14ac:dyDescent="0.35">
      <c r="G5930"/>
    </row>
    <row r="5931" spans="7:7" x14ac:dyDescent="0.35">
      <c r="G5931"/>
    </row>
    <row r="5932" spans="7:7" x14ac:dyDescent="0.35">
      <c r="G5932"/>
    </row>
    <row r="5933" spans="7:7" x14ac:dyDescent="0.35">
      <c r="G5933"/>
    </row>
    <row r="5934" spans="7:7" x14ac:dyDescent="0.35">
      <c r="G5934"/>
    </row>
    <row r="5935" spans="7:7" x14ac:dyDescent="0.35">
      <c r="G5935"/>
    </row>
    <row r="5936" spans="7:7" x14ac:dyDescent="0.35">
      <c r="G5936"/>
    </row>
    <row r="5937" spans="7:7" x14ac:dyDescent="0.35">
      <c r="G5937"/>
    </row>
    <row r="5938" spans="7:7" x14ac:dyDescent="0.35">
      <c r="G5938"/>
    </row>
    <row r="5939" spans="7:7" x14ac:dyDescent="0.35">
      <c r="G5939"/>
    </row>
    <row r="5940" spans="7:7" x14ac:dyDescent="0.35">
      <c r="G5940"/>
    </row>
    <row r="5941" spans="7:7" x14ac:dyDescent="0.35">
      <c r="G5941"/>
    </row>
    <row r="5942" spans="7:7" x14ac:dyDescent="0.35">
      <c r="G5942"/>
    </row>
    <row r="5943" spans="7:7" x14ac:dyDescent="0.35">
      <c r="G5943"/>
    </row>
    <row r="5944" spans="7:7" x14ac:dyDescent="0.35">
      <c r="G5944"/>
    </row>
    <row r="5945" spans="7:7" x14ac:dyDescent="0.35">
      <c r="G5945"/>
    </row>
    <row r="5946" spans="7:7" x14ac:dyDescent="0.35">
      <c r="G5946"/>
    </row>
    <row r="5947" spans="7:7" x14ac:dyDescent="0.35">
      <c r="G5947"/>
    </row>
    <row r="5948" spans="7:7" x14ac:dyDescent="0.35">
      <c r="G5948"/>
    </row>
    <row r="5949" spans="7:7" x14ac:dyDescent="0.35">
      <c r="G5949"/>
    </row>
    <row r="5950" spans="7:7" x14ac:dyDescent="0.35">
      <c r="G5950"/>
    </row>
    <row r="5951" spans="7:7" x14ac:dyDescent="0.35">
      <c r="G5951"/>
    </row>
    <row r="5952" spans="7:7" x14ac:dyDescent="0.35">
      <c r="G5952"/>
    </row>
    <row r="5953" spans="7:7" x14ac:dyDescent="0.35">
      <c r="G5953"/>
    </row>
    <row r="5954" spans="7:7" x14ac:dyDescent="0.35">
      <c r="G5954"/>
    </row>
    <row r="5955" spans="7:7" x14ac:dyDescent="0.35">
      <c r="G5955"/>
    </row>
    <row r="5956" spans="7:7" x14ac:dyDescent="0.35">
      <c r="G5956"/>
    </row>
    <row r="5957" spans="7:7" x14ac:dyDescent="0.35">
      <c r="G5957"/>
    </row>
    <row r="5958" spans="7:7" x14ac:dyDescent="0.35">
      <c r="G5958"/>
    </row>
    <row r="5959" spans="7:7" x14ac:dyDescent="0.35">
      <c r="G5959"/>
    </row>
    <row r="5960" spans="7:7" x14ac:dyDescent="0.35">
      <c r="G5960"/>
    </row>
    <row r="5961" spans="7:7" x14ac:dyDescent="0.35">
      <c r="G5961"/>
    </row>
    <row r="5962" spans="7:7" x14ac:dyDescent="0.35">
      <c r="G5962"/>
    </row>
    <row r="5963" spans="7:7" x14ac:dyDescent="0.35">
      <c r="G5963"/>
    </row>
    <row r="5964" spans="7:7" x14ac:dyDescent="0.35">
      <c r="G5964"/>
    </row>
    <row r="5965" spans="7:7" x14ac:dyDescent="0.35">
      <c r="G5965"/>
    </row>
    <row r="5966" spans="7:7" x14ac:dyDescent="0.35">
      <c r="G5966"/>
    </row>
    <row r="5967" spans="7:7" x14ac:dyDescent="0.35">
      <c r="G5967"/>
    </row>
    <row r="5968" spans="7:7" x14ac:dyDescent="0.35">
      <c r="G5968"/>
    </row>
    <row r="5969" spans="7:7" x14ac:dyDescent="0.35">
      <c r="G5969"/>
    </row>
    <row r="5970" spans="7:7" x14ac:dyDescent="0.35">
      <c r="G5970"/>
    </row>
    <row r="5971" spans="7:7" x14ac:dyDescent="0.35">
      <c r="G5971"/>
    </row>
    <row r="5972" spans="7:7" x14ac:dyDescent="0.35">
      <c r="G5972"/>
    </row>
    <row r="5973" spans="7:7" x14ac:dyDescent="0.35">
      <c r="G5973"/>
    </row>
    <row r="5974" spans="7:7" x14ac:dyDescent="0.35">
      <c r="G5974"/>
    </row>
    <row r="5975" spans="7:7" x14ac:dyDescent="0.35">
      <c r="G5975"/>
    </row>
    <row r="5976" spans="7:7" x14ac:dyDescent="0.35">
      <c r="G5976"/>
    </row>
    <row r="5977" spans="7:7" x14ac:dyDescent="0.35">
      <c r="G5977"/>
    </row>
    <row r="5978" spans="7:7" x14ac:dyDescent="0.35">
      <c r="G5978"/>
    </row>
    <row r="5979" spans="7:7" x14ac:dyDescent="0.35">
      <c r="G5979"/>
    </row>
    <row r="5980" spans="7:7" x14ac:dyDescent="0.35">
      <c r="G5980"/>
    </row>
    <row r="5981" spans="7:7" x14ac:dyDescent="0.35">
      <c r="G5981"/>
    </row>
    <row r="5982" spans="7:7" x14ac:dyDescent="0.35">
      <c r="G5982"/>
    </row>
    <row r="5983" spans="7:7" x14ac:dyDescent="0.35">
      <c r="G5983"/>
    </row>
    <row r="5984" spans="7:7" x14ac:dyDescent="0.35">
      <c r="G5984"/>
    </row>
    <row r="5985" spans="7:7" x14ac:dyDescent="0.35">
      <c r="G5985"/>
    </row>
    <row r="5986" spans="7:7" x14ac:dyDescent="0.35">
      <c r="G5986"/>
    </row>
    <row r="5987" spans="7:7" x14ac:dyDescent="0.35">
      <c r="G5987"/>
    </row>
    <row r="5988" spans="7:7" x14ac:dyDescent="0.35">
      <c r="G5988"/>
    </row>
    <row r="5989" spans="7:7" x14ac:dyDescent="0.35">
      <c r="G5989"/>
    </row>
    <row r="5990" spans="7:7" x14ac:dyDescent="0.35">
      <c r="G5990"/>
    </row>
    <row r="5991" spans="7:7" x14ac:dyDescent="0.35">
      <c r="G5991"/>
    </row>
    <row r="5992" spans="7:7" x14ac:dyDescent="0.35">
      <c r="G5992"/>
    </row>
    <row r="5993" spans="7:7" x14ac:dyDescent="0.35">
      <c r="G5993"/>
    </row>
    <row r="5994" spans="7:7" x14ac:dyDescent="0.35">
      <c r="G5994"/>
    </row>
    <row r="5995" spans="7:7" x14ac:dyDescent="0.35">
      <c r="G5995"/>
    </row>
    <row r="5996" spans="7:7" x14ac:dyDescent="0.35">
      <c r="G5996"/>
    </row>
    <row r="5997" spans="7:7" x14ac:dyDescent="0.35">
      <c r="G5997"/>
    </row>
    <row r="5998" spans="7:7" x14ac:dyDescent="0.35">
      <c r="G5998"/>
    </row>
    <row r="5999" spans="7:7" x14ac:dyDescent="0.35">
      <c r="G5999"/>
    </row>
    <row r="6000" spans="7:7" x14ac:dyDescent="0.35">
      <c r="G6000"/>
    </row>
    <row r="6001" spans="7:7" x14ac:dyDescent="0.35">
      <c r="G6001"/>
    </row>
    <row r="6002" spans="7:7" x14ac:dyDescent="0.35">
      <c r="G6002"/>
    </row>
    <row r="6003" spans="7:7" x14ac:dyDescent="0.35">
      <c r="G6003"/>
    </row>
    <row r="6004" spans="7:7" x14ac:dyDescent="0.35">
      <c r="G6004"/>
    </row>
    <row r="6005" spans="7:7" x14ac:dyDescent="0.35">
      <c r="G6005"/>
    </row>
    <row r="6006" spans="7:7" x14ac:dyDescent="0.35">
      <c r="G6006"/>
    </row>
    <row r="6007" spans="7:7" x14ac:dyDescent="0.35">
      <c r="G6007"/>
    </row>
    <row r="6008" spans="7:7" x14ac:dyDescent="0.35">
      <c r="G6008"/>
    </row>
    <row r="6009" spans="7:7" x14ac:dyDescent="0.35">
      <c r="G6009"/>
    </row>
    <row r="6010" spans="7:7" x14ac:dyDescent="0.35">
      <c r="G6010"/>
    </row>
    <row r="6011" spans="7:7" x14ac:dyDescent="0.35">
      <c r="G6011"/>
    </row>
    <row r="6012" spans="7:7" x14ac:dyDescent="0.35">
      <c r="G6012"/>
    </row>
    <row r="6013" spans="7:7" x14ac:dyDescent="0.35">
      <c r="G6013"/>
    </row>
    <row r="6014" spans="7:7" x14ac:dyDescent="0.35">
      <c r="G6014"/>
    </row>
    <row r="6015" spans="7:7" x14ac:dyDescent="0.35">
      <c r="G6015"/>
    </row>
    <row r="6016" spans="7:7" x14ac:dyDescent="0.35">
      <c r="G6016"/>
    </row>
    <row r="6017" spans="7:7" x14ac:dyDescent="0.35">
      <c r="G6017"/>
    </row>
    <row r="6018" spans="7:7" x14ac:dyDescent="0.35">
      <c r="G6018"/>
    </row>
    <row r="6019" spans="7:7" x14ac:dyDescent="0.35">
      <c r="G6019"/>
    </row>
    <row r="6020" spans="7:7" x14ac:dyDescent="0.35">
      <c r="G6020"/>
    </row>
    <row r="6021" spans="7:7" x14ac:dyDescent="0.35">
      <c r="G6021"/>
    </row>
    <row r="6022" spans="7:7" x14ac:dyDescent="0.35">
      <c r="G6022"/>
    </row>
    <row r="6023" spans="7:7" x14ac:dyDescent="0.35">
      <c r="G6023"/>
    </row>
    <row r="6024" spans="7:7" x14ac:dyDescent="0.35">
      <c r="G6024"/>
    </row>
    <row r="6025" spans="7:7" x14ac:dyDescent="0.35">
      <c r="G6025"/>
    </row>
    <row r="6026" spans="7:7" x14ac:dyDescent="0.35">
      <c r="G6026"/>
    </row>
    <row r="6027" spans="7:7" x14ac:dyDescent="0.35">
      <c r="G6027"/>
    </row>
    <row r="6028" spans="7:7" x14ac:dyDescent="0.35">
      <c r="G6028"/>
    </row>
    <row r="6029" spans="7:7" x14ac:dyDescent="0.35">
      <c r="G6029"/>
    </row>
    <row r="6030" spans="7:7" x14ac:dyDescent="0.35">
      <c r="G6030"/>
    </row>
    <row r="6031" spans="7:7" x14ac:dyDescent="0.35">
      <c r="G6031"/>
    </row>
    <row r="6032" spans="7:7" x14ac:dyDescent="0.35">
      <c r="G6032"/>
    </row>
    <row r="6033" spans="7:7" x14ac:dyDescent="0.35">
      <c r="G6033"/>
    </row>
    <row r="6034" spans="7:7" x14ac:dyDescent="0.35">
      <c r="G6034"/>
    </row>
    <row r="6035" spans="7:7" x14ac:dyDescent="0.35">
      <c r="G6035"/>
    </row>
    <row r="6036" spans="7:7" x14ac:dyDescent="0.35">
      <c r="G6036"/>
    </row>
    <row r="6037" spans="7:7" x14ac:dyDescent="0.35">
      <c r="G6037"/>
    </row>
    <row r="6038" spans="7:7" x14ac:dyDescent="0.35">
      <c r="G6038"/>
    </row>
    <row r="6039" spans="7:7" x14ac:dyDescent="0.35">
      <c r="G6039"/>
    </row>
    <row r="6040" spans="7:7" x14ac:dyDescent="0.35">
      <c r="G6040"/>
    </row>
    <row r="6041" spans="7:7" x14ac:dyDescent="0.35">
      <c r="G6041"/>
    </row>
    <row r="6042" spans="7:7" x14ac:dyDescent="0.35">
      <c r="G6042"/>
    </row>
    <row r="6043" spans="7:7" x14ac:dyDescent="0.35">
      <c r="G6043"/>
    </row>
    <row r="6044" spans="7:7" x14ac:dyDescent="0.35">
      <c r="G6044"/>
    </row>
    <row r="6045" spans="7:7" x14ac:dyDescent="0.35">
      <c r="G6045"/>
    </row>
    <row r="6046" spans="7:7" x14ac:dyDescent="0.35">
      <c r="G6046"/>
    </row>
    <row r="6047" spans="7:7" x14ac:dyDescent="0.35">
      <c r="G6047"/>
    </row>
    <row r="6048" spans="7:7" x14ac:dyDescent="0.35">
      <c r="G6048"/>
    </row>
    <row r="6049" spans="7:7" x14ac:dyDescent="0.35">
      <c r="G6049"/>
    </row>
    <row r="6050" spans="7:7" x14ac:dyDescent="0.35">
      <c r="G6050"/>
    </row>
    <row r="6051" spans="7:7" x14ac:dyDescent="0.35">
      <c r="G6051"/>
    </row>
    <row r="6052" spans="7:7" x14ac:dyDescent="0.35">
      <c r="G6052"/>
    </row>
    <row r="6053" spans="7:7" x14ac:dyDescent="0.35">
      <c r="G6053"/>
    </row>
    <row r="6054" spans="7:7" x14ac:dyDescent="0.35">
      <c r="G6054"/>
    </row>
    <row r="6055" spans="7:7" x14ac:dyDescent="0.35">
      <c r="G6055"/>
    </row>
    <row r="6056" spans="7:7" x14ac:dyDescent="0.35">
      <c r="G6056"/>
    </row>
    <row r="6057" spans="7:7" x14ac:dyDescent="0.35">
      <c r="G6057"/>
    </row>
    <row r="6058" spans="7:7" x14ac:dyDescent="0.35">
      <c r="G6058"/>
    </row>
    <row r="6059" spans="7:7" x14ac:dyDescent="0.35">
      <c r="G6059"/>
    </row>
    <row r="6060" spans="7:7" x14ac:dyDescent="0.35">
      <c r="G6060"/>
    </row>
    <row r="6061" spans="7:7" x14ac:dyDescent="0.35">
      <c r="G6061"/>
    </row>
    <row r="6062" spans="7:7" x14ac:dyDescent="0.35">
      <c r="G6062"/>
    </row>
    <row r="6063" spans="7:7" x14ac:dyDescent="0.35">
      <c r="G6063"/>
    </row>
    <row r="6064" spans="7:7" x14ac:dyDescent="0.35">
      <c r="G6064"/>
    </row>
    <row r="6065" spans="7:7" x14ac:dyDescent="0.35">
      <c r="G6065"/>
    </row>
    <row r="6066" spans="7:7" x14ac:dyDescent="0.35">
      <c r="G6066"/>
    </row>
    <row r="6067" spans="7:7" x14ac:dyDescent="0.35">
      <c r="G6067"/>
    </row>
    <row r="6068" spans="7:7" x14ac:dyDescent="0.35">
      <c r="G6068"/>
    </row>
    <row r="6069" spans="7:7" x14ac:dyDescent="0.35">
      <c r="G6069"/>
    </row>
    <row r="6070" spans="7:7" x14ac:dyDescent="0.35">
      <c r="G6070"/>
    </row>
    <row r="6071" spans="7:7" x14ac:dyDescent="0.35">
      <c r="G6071"/>
    </row>
    <row r="6072" spans="7:7" x14ac:dyDescent="0.35">
      <c r="G6072"/>
    </row>
    <row r="6073" spans="7:7" x14ac:dyDescent="0.35">
      <c r="G6073"/>
    </row>
    <row r="6074" spans="7:7" x14ac:dyDescent="0.35">
      <c r="G6074"/>
    </row>
    <row r="6075" spans="7:7" x14ac:dyDescent="0.35">
      <c r="G6075"/>
    </row>
    <row r="6076" spans="7:7" x14ac:dyDescent="0.35">
      <c r="G6076"/>
    </row>
    <row r="6077" spans="7:7" x14ac:dyDescent="0.35">
      <c r="G6077"/>
    </row>
    <row r="6078" spans="7:7" x14ac:dyDescent="0.35">
      <c r="G6078"/>
    </row>
    <row r="6079" spans="7:7" x14ac:dyDescent="0.35">
      <c r="G6079"/>
    </row>
    <row r="6080" spans="7:7" x14ac:dyDescent="0.35">
      <c r="G6080"/>
    </row>
    <row r="6081" spans="7:7" x14ac:dyDescent="0.35">
      <c r="G6081"/>
    </row>
    <row r="6082" spans="7:7" x14ac:dyDescent="0.35">
      <c r="G6082"/>
    </row>
    <row r="6083" spans="7:7" x14ac:dyDescent="0.35">
      <c r="G6083"/>
    </row>
    <row r="6084" spans="7:7" x14ac:dyDescent="0.35">
      <c r="G6084"/>
    </row>
    <row r="6085" spans="7:7" x14ac:dyDescent="0.35">
      <c r="G6085"/>
    </row>
    <row r="6086" spans="7:7" x14ac:dyDescent="0.35">
      <c r="G6086"/>
    </row>
    <row r="6087" spans="7:7" x14ac:dyDescent="0.35">
      <c r="G6087"/>
    </row>
    <row r="6088" spans="7:7" x14ac:dyDescent="0.35">
      <c r="G6088"/>
    </row>
    <row r="6089" spans="7:7" x14ac:dyDescent="0.35">
      <c r="G6089"/>
    </row>
    <row r="6090" spans="7:7" x14ac:dyDescent="0.35">
      <c r="G6090"/>
    </row>
    <row r="6091" spans="7:7" x14ac:dyDescent="0.35">
      <c r="G6091"/>
    </row>
    <row r="6092" spans="7:7" x14ac:dyDescent="0.35">
      <c r="G6092"/>
    </row>
    <row r="6093" spans="7:7" x14ac:dyDescent="0.35">
      <c r="G6093"/>
    </row>
    <row r="6094" spans="7:7" x14ac:dyDescent="0.35">
      <c r="G6094"/>
    </row>
    <row r="6095" spans="7:7" x14ac:dyDescent="0.35">
      <c r="G6095"/>
    </row>
    <row r="6096" spans="7:7" x14ac:dyDescent="0.35">
      <c r="G6096"/>
    </row>
    <row r="6097" spans="7:7" x14ac:dyDescent="0.35">
      <c r="G6097"/>
    </row>
    <row r="6098" spans="7:7" x14ac:dyDescent="0.35">
      <c r="G6098"/>
    </row>
    <row r="6099" spans="7:7" x14ac:dyDescent="0.35">
      <c r="G6099"/>
    </row>
    <row r="6100" spans="7:7" x14ac:dyDescent="0.35">
      <c r="G6100"/>
    </row>
    <row r="6101" spans="7:7" x14ac:dyDescent="0.35">
      <c r="G6101"/>
    </row>
    <row r="6102" spans="7:7" x14ac:dyDescent="0.35">
      <c r="G6102"/>
    </row>
    <row r="6103" spans="7:7" x14ac:dyDescent="0.35">
      <c r="G6103"/>
    </row>
    <row r="6104" spans="7:7" x14ac:dyDescent="0.35">
      <c r="G6104"/>
    </row>
    <row r="6105" spans="7:7" x14ac:dyDescent="0.35">
      <c r="G6105"/>
    </row>
    <row r="6106" spans="7:7" x14ac:dyDescent="0.35">
      <c r="G6106"/>
    </row>
    <row r="6107" spans="7:7" x14ac:dyDescent="0.35">
      <c r="G6107"/>
    </row>
    <row r="6108" spans="7:7" x14ac:dyDescent="0.35">
      <c r="G6108"/>
    </row>
    <row r="6109" spans="7:7" x14ac:dyDescent="0.35">
      <c r="G6109"/>
    </row>
    <row r="6110" spans="7:7" x14ac:dyDescent="0.35">
      <c r="G6110"/>
    </row>
    <row r="6111" spans="7:7" x14ac:dyDescent="0.35">
      <c r="G6111"/>
    </row>
    <row r="6112" spans="7:7" x14ac:dyDescent="0.35">
      <c r="G6112"/>
    </row>
    <row r="6113" spans="7:7" x14ac:dyDescent="0.35">
      <c r="G6113"/>
    </row>
    <row r="6114" spans="7:7" x14ac:dyDescent="0.35">
      <c r="G6114"/>
    </row>
    <row r="6115" spans="7:7" x14ac:dyDescent="0.35">
      <c r="G6115"/>
    </row>
    <row r="6116" spans="7:7" x14ac:dyDescent="0.35">
      <c r="G6116"/>
    </row>
    <row r="6117" spans="7:7" x14ac:dyDescent="0.35">
      <c r="G6117"/>
    </row>
    <row r="6118" spans="7:7" x14ac:dyDescent="0.35">
      <c r="G6118"/>
    </row>
    <row r="6119" spans="7:7" x14ac:dyDescent="0.35">
      <c r="G6119"/>
    </row>
    <row r="6120" spans="7:7" x14ac:dyDescent="0.35">
      <c r="G6120"/>
    </row>
    <row r="6121" spans="7:7" x14ac:dyDescent="0.35">
      <c r="G6121"/>
    </row>
    <row r="6122" spans="7:7" x14ac:dyDescent="0.35">
      <c r="G6122"/>
    </row>
    <row r="6123" spans="7:7" x14ac:dyDescent="0.35">
      <c r="G6123"/>
    </row>
    <row r="6124" spans="7:7" x14ac:dyDescent="0.35">
      <c r="G6124"/>
    </row>
    <row r="6125" spans="7:7" x14ac:dyDescent="0.35">
      <c r="G6125"/>
    </row>
    <row r="6126" spans="7:7" x14ac:dyDescent="0.35">
      <c r="G6126"/>
    </row>
    <row r="6127" spans="7:7" x14ac:dyDescent="0.35">
      <c r="G6127"/>
    </row>
    <row r="6128" spans="7:7" x14ac:dyDescent="0.35">
      <c r="G6128"/>
    </row>
    <row r="6129" spans="7:7" x14ac:dyDescent="0.35">
      <c r="G6129"/>
    </row>
    <row r="6130" spans="7:7" x14ac:dyDescent="0.35">
      <c r="G6130"/>
    </row>
    <row r="6131" spans="7:7" x14ac:dyDescent="0.35">
      <c r="G6131"/>
    </row>
    <row r="6132" spans="7:7" x14ac:dyDescent="0.35">
      <c r="G6132"/>
    </row>
    <row r="6133" spans="7:7" x14ac:dyDescent="0.35">
      <c r="G6133"/>
    </row>
    <row r="6134" spans="7:7" x14ac:dyDescent="0.35">
      <c r="G6134"/>
    </row>
    <row r="6135" spans="7:7" x14ac:dyDescent="0.35">
      <c r="G6135"/>
    </row>
    <row r="6136" spans="7:7" x14ac:dyDescent="0.35">
      <c r="G6136"/>
    </row>
    <row r="6137" spans="7:7" x14ac:dyDescent="0.35">
      <c r="G6137"/>
    </row>
    <row r="6138" spans="7:7" x14ac:dyDescent="0.35">
      <c r="G6138"/>
    </row>
    <row r="6139" spans="7:7" x14ac:dyDescent="0.35">
      <c r="G6139"/>
    </row>
    <row r="6140" spans="7:7" x14ac:dyDescent="0.35">
      <c r="G6140"/>
    </row>
    <row r="6141" spans="7:7" x14ac:dyDescent="0.35">
      <c r="G6141"/>
    </row>
    <row r="6142" spans="7:7" x14ac:dyDescent="0.35">
      <c r="G6142"/>
    </row>
    <row r="6143" spans="7:7" x14ac:dyDescent="0.35">
      <c r="G6143"/>
    </row>
    <row r="6144" spans="7:7" x14ac:dyDescent="0.35">
      <c r="G6144"/>
    </row>
    <row r="6145" spans="7:7" x14ac:dyDescent="0.35">
      <c r="G6145"/>
    </row>
    <row r="6146" spans="7:7" x14ac:dyDescent="0.35">
      <c r="G6146"/>
    </row>
    <row r="6147" spans="7:7" x14ac:dyDescent="0.35">
      <c r="G6147"/>
    </row>
    <row r="6148" spans="7:7" x14ac:dyDescent="0.35">
      <c r="G6148"/>
    </row>
    <row r="6149" spans="7:7" x14ac:dyDescent="0.35">
      <c r="G6149"/>
    </row>
    <row r="6150" spans="7:7" x14ac:dyDescent="0.35">
      <c r="G6150"/>
    </row>
    <row r="6151" spans="7:7" x14ac:dyDescent="0.35">
      <c r="G6151"/>
    </row>
    <row r="6152" spans="7:7" x14ac:dyDescent="0.35">
      <c r="G6152"/>
    </row>
    <row r="6153" spans="7:7" x14ac:dyDescent="0.35">
      <c r="G6153"/>
    </row>
    <row r="6154" spans="7:7" x14ac:dyDescent="0.35">
      <c r="G6154"/>
    </row>
    <row r="6155" spans="7:7" x14ac:dyDescent="0.35">
      <c r="G6155"/>
    </row>
    <row r="6156" spans="7:7" x14ac:dyDescent="0.35">
      <c r="G6156"/>
    </row>
    <row r="6157" spans="7:7" x14ac:dyDescent="0.35">
      <c r="G6157"/>
    </row>
    <row r="6158" spans="7:7" x14ac:dyDescent="0.35">
      <c r="G6158"/>
    </row>
    <row r="6159" spans="7:7" x14ac:dyDescent="0.35">
      <c r="G6159"/>
    </row>
    <row r="6160" spans="7:7" x14ac:dyDescent="0.35">
      <c r="G6160"/>
    </row>
    <row r="6161" spans="7:7" x14ac:dyDescent="0.35">
      <c r="G6161"/>
    </row>
    <row r="6162" spans="7:7" x14ac:dyDescent="0.35">
      <c r="G6162"/>
    </row>
    <row r="6163" spans="7:7" x14ac:dyDescent="0.35">
      <c r="G6163"/>
    </row>
    <row r="6164" spans="7:7" x14ac:dyDescent="0.35">
      <c r="G6164"/>
    </row>
    <row r="6165" spans="7:7" x14ac:dyDescent="0.35">
      <c r="G6165"/>
    </row>
    <row r="6166" spans="7:7" x14ac:dyDescent="0.35">
      <c r="G6166"/>
    </row>
    <row r="6167" spans="7:7" x14ac:dyDescent="0.35">
      <c r="G6167"/>
    </row>
    <row r="6168" spans="7:7" x14ac:dyDescent="0.35">
      <c r="G6168"/>
    </row>
    <row r="6169" spans="7:7" x14ac:dyDescent="0.35">
      <c r="G6169"/>
    </row>
    <row r="6170" spans="7:7" x14ac:dyDescent="0.35">
      <c r="G6170"/>
    </row>
    <row r="6171" spans="7:7" x14ac:dyDescent="0.35">
      <c r="G6171"/>
    </row>
    <row r="6172" spans="7:7" x14ac:dyDescent="0.35">
      <c r="G6172"/>
    </row>
    <row r="6173" spans="7:7" x14ac:dyDescent="0.35">
      <c r="G6173"/>
    </row>
    <row r="6174" spans="7:7" x14ac:dyDescent="0.35">
      <c r="G6174"/>
    </row>
    <row r="6175" spans="7:7" x14ac:dyDescent="0.35">
      <c r="G6175"/>
    </row>
    <row r="6176" spans="7:7" x14ac:dyDescent="0.35">
      <c r="G6176"/>
    </row>
    <row r="6177" spans="7:7" x14ac:dyDescent="0.35">
      <c r="G6177"/>
    </row>
    <row r="6178" spans="7:7" x14ac:dyDescent="0.35">
      <c r="G6178"/>
    </row>
    <row r="6179" spans="7:7" x14ac:dyDescent="0.35">
      <c r="G6179"/>
    </row>
    <row r="6180" spans="7:7" x14ac:dyDescent="0.35">
      <c r="G6180"/>
    </row>
    <row r="6181" spans="7:7" x14ac:dyDescent="0.35">
      <c r="G6181"/>
    </row>
    <row r="6182" spans="7:7" x14ac:dyDescent="0.35">
      <c r="G6182"/>
    </row>
    <row r="6183" spans="7:7" x14ac:dyDescent="0.35">
      <c r="G6183"/>
    </row>
    <row r="6184" spans="7:7" x14ac:dyDescent="0.35">
      <c r="G6184"/>
    </row>
    <row r="6185" spans="7:7" x14ac:dyDescent="0.35">
      <c r="G6185"/>
    </row>
    <row r="6186" spans="7:7" x14ac:dyDescent="0.35">
      <c r="G6186"/>
    </row>
    <row r="6187" spans="7:7" x14ac:dyDescent="0.35">
      <c r="G6187"/>
    </row>
    <row r="6188" spans="7:7" x14ac:dyDescent="0.35">
      <c r="G6188"/>
    </row>
    <row r="6189" spans="7:7" x14ac:dyDescent="0.35">
      <c r="G6189"/>
    </row>
    <row r="6190" spans="7:7" x14ac:dyDescent="0.35">
      <c r="G6190"/>
    </row>
    <row r="6191" spans="7:7" x14ac:dyDescent="0.35">
      <c r="G6191"/>
    </row>
    <row r="6192" spans="7:7" x14ac:dyDescent="0.35">
      <c r="G6192"/>
    </row>
    <row r="6193" spans="7:7" x14ac:dyDescent="0.35">
      <c r="G6193"/>
    </row>
    <row r="6194" spans="7:7" x14ac:dyDescent="0.35">
      <c r="G6194"/>
    </row>
    <row r="6195" spans="7:7" x14ac:dyDescent="0.35">
      <c r="G6195"/>
    </row>
    <row r="6196" spans="7:7" x14ac:dyDescent="0.35">
      <c r="G6196"/>
    </row>
    <row r="6197" spans="7:7" x14ac:dyDescent="0.35">
      <c r="G6197"/>
    </row>
    <row r="6198" spans="7:7" x14ac:dyDescent="0.35">
      <c r="G6198"/>
    </row>
    <row r="6199" spans="7:7" x14ac:dyDescent="0.35">
      <c r="G6199"/>
    </row>
    <row r="6200" spans="7:7" x14ac:dyDescent="0.35">
      <c r="G6200"/>
    </row>
    <row r="6201" spans="7:7" x14ac:dyDescent="0.35">
      <c r="G6201"/>
    </row>
    <row r="6202" spans="7:7" x14ac:dyDescent="0.35">
      <c r="G6202"/>
    </row>
    <row r="6203" spans="7:7" x14ac:dyDescent="0.35">
      <c r="G6203"/>
    </row>
    <row r="6204" spans="7:7" x14ac:dyDescent="0.35">
      <c r="G6204"/>
    </row>
    <row r="6205" spans="7:7" x14ac:dyDescent="0.35">
      <c r="G6205"/>
    </row>
    <row r="6206" spans="7:7" x14ac:dyDescent="0.35">
      <c r="G6206"/>
    </row>
    <row r="6207" spans="7:7" x14ac:dyDescent="0.35">
      <c r="G6207"/>
    </row>
    <row r="6208" spans="7:7" x14ac:dyDescent="0.35">
      <c r="G6208"/>
    </row>
    <row r="6209" spans="7:7" x14ac:dyDescent="0.35">
      <c r="G6209"/>
    </row>
    <row r="6210" spans="7:7" x14ac:dyDescent="0.35">
      <c r="G6210"/>
    </row>
    <row r="6211" spans="7:7" x14ac:dyDescent="0.35">
      <c r="G6211"/>
    </row>
    <row r="6212" spans="7:7" x14ac:dyDescent="0.35">
      <c r="G6212"/>
    </row>
    <row r="6213" spans="7:7" x14ac:dyDescent="0.35">
      <c r="G6213"/>
    </row>
    <row r="6214" spans="7:7" x14ac:dyDescent="0.35">
      <c r="G6214"/>
    </row>
    <row r="6215" spans="7:7" x14ac:dyDescent="0.35">
      <c r="G6215"/>
    </row>
    <row r="6216" spans="7:7" x14ac:dyDescent="0.35">
      <c r="G6216"/>
    </row>
    <row r="6217" spans="7:7" x14ac:dyDescent="0.35">
      <c r="G6217"/>
    </row>
    <row r="6218" spans="7:7" x14ac:dyDescent="0.35">
      <c r="G6218"/>
    </row>
    <row r="6219" spans="7:7" x14ac:dyDescent="0.35">
      <c r="G6219"/>
    </row>
    <row r="6220" spans="7:7" x14ac:dyDescent="0.35">
      <c r="G6220"/>
    </row>
    <row r="6221" spans="7:7" x14ac:dyDescent="0.35">
      <c r="G6221"/>
    </row>
    <row r="6222" spans="7:7" x14ac:dyDescent="0.35">
      <c r="G6222"/>
    </row>
    <row r="6223" spans="7:7" x14ac:dyDescent="0.35">
      <c r="G6223"/>
    </row>
    <row r="6224" spans="7:7" x14ac:dyDescent="0.35">
      <c r="G6224"/>
    </row>
    <row r="6225" spans="7:7" x14ac:dyDescent="0.35">
      <c r="G6225"/>
    </row>
    <row r="6226" spans="7:7" x14ac:dyDescent="0.35">
      <c r="G6226"/>
    </row>
    <row r="6227" spans="7:7" x14ac:dyDescent="0.35">
      <c r="G6227"/>
    </row>
    <row r="6228" spans="7:7" x14ac:dyDescent="0.35">
      <c r="G6228"/>
    </row>
    <row r="6229" spans="7:7" x14ac:dyDescent="0.35">
      <c r="G6229"/>
    </row>
    <row r="6230" spans="7:7" x14ac:dyDescent="0.35">
      <c r="G6230"/>
    </row>
    <row r="6231" spans="7:7" x14ac:dyDescent="0.35">
      <c r="G6231"/>
    </row>
    <row r="6232" spans="7:7" x14ac:dyDescent="0.35">
      <c r="G6232"/>
    </row>
    <row r="6233" spans="7:7" x14ac:dyDescent="0.35">
      <c r="G6233"/>
    </row>
    <row r="6234" spans="7:7" x14ac:dyDescent="0.35">
      <c r="G6234"/>
    </row>
    <row r="6235" spans="7:7" x14ac:dyDescent="0.35">
      <c r="G6235"/>
    </row>
    <row r="6236" spans="7:7" x14ac:dyDescent="0.35">
      <c r="G6236"/>
    </row>
    <row r="6237" spans="7:7" x14ac:dyDescent="0.35">
      <c r="G6237"/>
    </row>
    <row r="6238" spans="7:7" x14ac:dyDescent="0.35">
      <c r="G6238"/>
    </row>
    <row r="6239" spans="7:7" x14ac:dyDescent="0.35">
      <c r="G6239"/>
    </row>
    <row r="6240" spans="7:7" x14ac:dyDescent="0.35">
      <c r="G6240"/>
    </row>
    <row r="6241" spans="7:7" x14ac:dyDescent="0.35">
      <c r="G6241"/>
    </row>
    <row r="6242" spans="7:7" x14ac:dyDescent="0.35">
      <c r="G6242"/>
    </row>
    <row r="6243" spans="7:7" x14ac:dyDescent="0.35">
      <c r="G6243"/>
    </row>
    <row r="6244" spans="7:7" x14ac:dyDescent="0.35">
      <c r="G6244"/>
    </row>
    <row r="6245" spans="7:7" x14ac:dyDescent="0.35">
      <c r="G6245"/>
    </row>
    <row r="6246" spans="7:7" x14ac:dyDescent="0.35">
      <c r="G6246"/>
    </row>
    <row r="6247" spans="7:7" x14ac:dyDescent="0.35">
      <c r="G6247"/>
    </row>
    <row r="6248" spans="7:7" x14ac:dyDescent="0.35">
      <c r="G6248"/>
    </row>
    <row r="6249" spans="7:7" x14ac:dyDescent="0.35">
      <c r="G6249"/>
    </row>
    <row r="6250" spans="7:7" x14ac:dyDescent="0.35">
      <c r="G6250"/>
    </row>
    <row r="6251" spans="7:7" x14ac:dyDescent="0.35">
      <c r="G6251"/>
    </row>
    <row r="6252" spans="7:7" x14ac:dyDescent="0.35">
      <c r="G6252"/>
    </row>
    <row r="6253" spans="7:7" x14ac:dyDescent="0.35">
      <c r="G6253"/>
    </row>
    <row r="6254" spans="7:7" x14ac:dyDescent="0.35">
      <c r="G6254"/>
    </row>
    <row r="6255" spans="7:7" x14ac:dyDescent="0.35">
      <c r="G6255"/>
    </row>
    <row r="6256" spans="7:7" x14ac:dyDescent="0.35">
      <c r="G6256"/>
    </row>
    <row r="6257" spans="7:7" x14ac:dyDescent="0.35">
      <c r="G6257"/>
    </row>
    <row r="6258" spans="7:7" x14ac:dyDescent="0.35">
      <c r="G6258"/>
    </row>
    <row r="6259" spans="7:7" x14ac:dyDescent="0.35">
      <c r="G6259"/>
    </row>
    <row r="6260" spans="7:7" x14ac:dyDescent="0.35">
      <c r="G6260"/>
    </row>
    <row r="6261" spans="7:7" x14ac:dyDescent="0.35">
      <c r="G6261"/>
    </row>
    <row r="6262" spans="7:7" x14ac:dyDescent="0.35">
      <c r="G6262"/>
    </row>
    <row r="6263" spans="7:7" x14ac:dyDescent="0.35">
      <c r="G6263"/>
    </row>
    <row r="6264" spans="7:7" x14ac:dyDescent="0.35">
      <c r="G6264"/>
    </row>
    <row r="6265" spans="7:7" x14ac:dyDescent="0.35">
      <c r="G6265"/>
    </row>
    <row r="6266" spans="7:7" x14ac:dyDescent="0.35">
      <c r="G6266"/>
    </row>
    <row r="6267" spans="7:7" x14ac:dyDescent="0.35">
      <c r="G6267"/>
    </row>
    <row r="6268" spans="7:7" x14ac:dyDescent="0.35">
      <c r="G6268"/>
    </row>
    <row r="6269" spans="7:7" x14ac:dyDescent="0.35">
      <c r="G6269"/>
    </row>
    <row r="6270" spans="7:7" x14ac:dyDescent="0.35">
      <c r="G6270"/>
    </row>
    <row r="6271" spans="7:7" x14ac:dyDescent="0.35">
      <c r="G6271"/>
    </row>
    <row r="6272" spans="7:7" x14ac:dyDescent="0.35">
      <c r="G6272"/>
    </row>
    <row r="6273" spans="7:7" x14ac:dyDescent="0.35">
      <c r="G6273"/>
    </row>
    <row r="6274" spans="7:7" x14ac:dyDescent="0.35">
      <c r="G6274"/>
    </row>
    <row r="6275" spans="7:7" x14ac:dyDescent="0.35">
      <c r="G6275"/>
    </row>
    <row r="6276" spans="7:7" x14ac:dyDescent="0.35">
      <c r="G6276"/>
    </row>
    <row r="6277" spans="7:7" x14ac:dyDescent="0.35">
      <c r="G6277"/>
    </row>
    <row r="6278" spans="7:7" x14ac:dyDescent="0.35">
      <c r="G6278"/>
    </row>
    <row r="6279" spans="7:7" x14ac:dyDescent="0.35">
      <c r="G6279"/>
    </row>
    <row r="6280" spans="7:7" x14ac:dyDescent="0.35">
      <c r="G6280"/>
    </row>
    <row r="6281" spans="7:7" x14ac:dyDescent="0.35">
      <c r="G6281"/>
    </row>
    <row r="6282" spans="7:7" x14ac:dyDescent="0.35">
      <c r="G6282"/>
    </row>
    <row r="6283" spans="7:7" x14ac:dyDescent="0.35">
      <c r="G6283"/>
    </row>
    <row r="6284" spans="7:7" x14ac:dyDescent="0.35">
      <c r="G6284"/>
    </row>
    <row r="6285" spans="7:7" x14ac:dyDescent="0.35">
      <c r="G6285"/>
    </row>
    <row r="6286" spans="7:7" x14ac:dyDescent="0.35">
      <c r="G6286"/>
    </row>
    <row r="6287" spans="7:7" x14ac:dyDescent="0.35">
      <c r="G6287"/>
    </row>
    <row r="6288" spans="7:7" x14ac:dyDescent="0.35">
      <c r="G6288"/>
    </row>
    <row r="6289" spans="7:7" x14ac:dyDescent="0.35">
      <c r="G6289"/>
    </row>
    <row r="6290" spans="7:7" x14ac:dyDescent="0.35">
      <c r="G6290"/>
    </row>
    <row r="6291" spans="7:7" x14ac:dyDescent="0.35">
      <c r="G6291"/>
    </row>
    <row r="6292" spans="7:7" x14ac:dyDescent="0.35">
      <c r="G6292"/>
    </row>
    <row r="6293" spans="7:7" x14ac:dyDescent="0.35">
      <c r="G6293"/>
    </row>
    <row r="6294" spans="7:7" x14ac:dyDescent="0.35">
      <c r="G6294"/>
    </row>
    <row r="6295" spans="7:7" x14ac:dyDescent="0.35">
      <c r="G6295"/>
    </row>
    <row r="6296" spans="7:7" x14ac:dyDescent="0.35">
      <c r="G6296"/>
    </row>
    <row r="6297" spans="7:7" x14ac:dyDescent="0.35">
      <c r="G6297"/>
    </row>
    <row r="6298" spans="7:7" x14ac:dyDescent="0.35">
      <c r="G6298"/>
    </row>
    <row r="6299" spans="7:7" x14ac:dyDescent="0.35">
      <c r="G6299"/>
    </row>
    <row r="6300" spans="7:7" x14ac:dyDescent="0.35">
      <c r="G6300"/>
    </row>
    <row r="6301" spans="7:7" x14ac:dyDescent="0.35">
      <c r="G6301"/>
    </row>
    <row r="6302" spans="7:7" x14ac:dyDescent="0.35">
      <c r="G6302"/>
    </row>
    <row r="6303" spans="7:7" x14ac:dyDescent="0.35">
      <c r="G6303"/>
    </row>
    <row r="6304" spans="7:7" x14ac:dyDescent="0.35">
      <c r="G6304"/>
    </row>
    <row r="6305" spans="7:7" x14ac:dyDescent="0.35">
      <c r="G6305"/>
    </row>
    <row r="6306" spans="7:7" x14ac:dyDescent="0.35">
      <c r="G6306"/>
    </row>
    <row r="6307" spans="7:7" x14ac:dyDescent="0.35">
      <c r="G6307"/>
    </row>
    <row r="6308" spans="7:7" x14ac:dyDescent="0.35">
      <c r="G6308"/>
    </row>
    <row r="6309" spans="7:7" x14ac:dyDescent="0.35">
      <c r="G6309"/>
    </row>
    <row r="6310" spans="7:7" x14ac:dyDescent="0.35">
      <c r="G6310"/>
    </row>
    <row r="6311" spans="7:7" x14ac:dyDescent="0.35">
      <c r="G6311"/>
    </row>
    <row r="6312" spans="7:7" x14ac:dyDescent="0.35">
      <c r="G6312"/>
    </row>
    <row r="6313" spans="7:7" x14ac:dyDescent="0.35">
      <c r="G6313"/>
    </row>
    <row r="6314" spans="7:7" x14ac:dyDescent="0.35">
      <c r="G6314"/>
    </row>
    <row r="6315" spans="7:7" x14ac:dyDescent="0.35">
      <c r="G6315"/>
    </row>
    <row r="6316" spans="7:7" x14ac:dyDescent="0.35">
      <c r="G6316"/>
    </row>
    <row r="6317" spans="7:7" x14ac:dyDescent="0.35">
      <c r="G6317"/>
    </row>
    <row r="6318" spans="7:7" x14ac:dyDescent="0.35">
      <c r="G6318"/>
    </row>
    <row r="6319" spans="7:7" x14ac:dyDescent="0.35">
      <c r="G6319"/>
    </row>
    <row r="6320" spans="7:7" x14ac:dyDescent="0.35">
      <c r="G6320"/>
    </row>
    <row r="6321" spans="7:7" x14ac:dyDescent="0.35">
      <c r="G6321"/>
    </row>
    <row r="6322" spans="7:7" x14ac:dyDescent="0.35">
      <c r="G6322"/>
    </row>
    <row r="6323" spans="7:7" x14ac:dyDescent="0.35">
      <c r="G6323"/>
    </row>
    <row r="6324" spans="7:7" x14ac:dyDescent="0.35">
      <c r="G6324"/>
    </row>
    <row r="6325" spans="7:7" x14ac:dyDescent="0.35">
      <c r="G6325"/>
    </row>
    <row r="6326" spans="7:7" x14ac:dyDescent="0.35">
      <c r="G6326"/>
    </row>
    <row r="6327" spans="7:7" x14ac:dyDescent="0.35">
      <c r="G6327"/>
    </row>
    <row r="6328" spans="7:7" x14ac:dyDescent="0.35">
      <c r="G6328"/>
    </row>
    <row r="6329" spans="7:7" x14ac:dyDescent="0.35">
      <c r="G6329"/>
    </row>
    <row r="6330" spans="7:7" x14ac:dyDescent="0.35">
      <c r="G6330"/>
    </row>
    <row r="6331" spans="7:7" x14ac:dyDescent="0.35">
      <c r="G6331"/>
    </row>
    <row r="6332" spans="7:7" x14ac:dyDescent="0.35">
      <c r="G6332"/>
    </row>
    <row r="6333" spans="7:7" x14ac:dyDescent="0.35">
      <c r="G6333"/>
    </row>
    <row r="6334" spans="7:7" x14ac:dyDescent="0.35">
      <c r="G6334"/>
    </row>
    <row r="6335" spans="7:7" x14ac:dyDescent="0.35">
      <c r="G6335"/>
    </row>
    <row r="6336" spans="7:7" x14ac:dyDescent="0.35">
      <c r="G6336"/>
    </row>
    <row r="6337" spans="7:7" x14ac:dyDescent="0.35">
      <c r="G6337"/>
    </row>
    <row r="6338" spans="7:7" x14ac:dyDescent="0.35">
      <c r="G6338"/>
    </row>
    <row r="6339" spans="7:7" x14ac:dyDescent="0.35">
      <c r="G6339"/>
    </row>
    <row r="6340" spans="7:7" x14ac:dyDescent="0.35">
      <c r="G6340"/>
    </row>
    <row r="6341" spans="7:7" x14ac:dyDescent="0.35">
      <c r="G6341"/>
    </row>
    <row r="6342" spans="7:7" x14ac:dyDescent="0.35">
      <c r="G6342"/>
    </row>
    <row r="6343" spans="7:7" x14ac:dyDescent="0.35">
      <c r="G6343"/>
    </row>
    <row r="6344" spans="7:7" x14ac:dyDescent="0.35">
      <c r="G6344"/>
    </row>
    <row r="6345" spans="7:7" x14ac:dyDescent="0.35">
      <c r="G6345"/>
    </row>
    <row r="6346" spans="7:7" x14ac:dyDescent="0.35">
      <c r="G6346"/>
    </row>
    <row r="6347" spans="7:7" x14ac:dyDescent="0.35">
      <c r="G6347"/>
    </row>
    <row r="6348" spans="7:7" x14ac:dyDescent="0.35">
      <c r="G6348"/>
    </row>
    <row r="6349" spans="7:7" x14ac:dyDescent="0.35">
      <c r="G6349"/>
    </row>
    <row r="6350" spans="7:7" x14ac:dyDescent="0.35">
      <c r="G6350"/>
    </row>
    <row r="6351" spans="7:7" x14ac:dyDescent="0.35">
      <c r="G6351"/>
    </row>
    <row r="6352" spans="7:7" x14ac:dyDescent="0.35">
      <c r="G6352"/>
    </row>
    <row r="6353" spans="7:7" x14ac:dyDescent="0.35">
      <c r="G6353"/>
    </row>
    <row r="6354" spans="7:7" x14ac:dyDescent="0.35">
      <c r="G6354"/>
    </row>
    <row r="6355" spans="7:7" x14ac:dyDescent="0.35">
      <c r="G6355"/>
    </row>
    <row r="6356" spans="7:7" x14ac:dyDescent="0.35">
      <c r="G6356"/>
    </row>
    <row r="6357" spans="7:7" x14ac:dyDescent="0.35">
      <c r="G6357"/>
    </row>
    <row r="6358" spans="7:7" x14ac:dyDescent="0.35">
      <c r="G6358"/>
    </row>
    <row r="6359" spans="7:7" x14ac:dyDescent="0.35">
      <c r="G6359"/>
    </row>
    <row r="6360" spans="7:7" x14ac:dyDescent="0.35">
      <c r="G6360"/>
    </row>
    <row r="6361" spans="7:7" x14ac:dyDescent="0.35">
      <c r="G6361"/>
    </row>
    <row r="6362" spans="7:7" x14ac:dyDescent="0.35">
      <c r="G6362"/>
    </row>
    <row r="6363" spans="7:7" x14ac:dyDescent="0.35">
      <c r="G6363"/>
    </row>
    <row r="6364" spans="7:7" x14ac:dyDescent="0.35">
      <c r="G6364"/>
    </row>
    <row r="6365" spans="7:7" x14ac:dyDescent="0.35">
      <c r="G6365"/>
    </row>
    <row r="6366" spans="7:7" x14ac:dyDescent="0.35">
      <c r="G6366"/>
    </row>
    <row r="6367" spans="7:7" x14ac:dyDescent="0.35">
      <c r="G6367"/>
    </row>
    <row r="6368" spans="7:7" x14ac:dyDescent="0.35">
      <c r="G6368"/>
    </row>
    <row r="6369" spans="7:7" x14ac:dyDescent="0.35">
      <c r="G6369"/>
    </row>
    <row r="6370" spans="7:7" x14ac:dyDescent="0.35">
      <c r="G6370"/>
    </row>
    <row r="6371" spans="7:7" x14ac:dyDescent="0.35">
      <c r="G6371"/>
    </row>
    <row r="6372" spans="7:7" x14ac:dyDescent="0.35">
      <c r="G6372"/>
    </row>
    <row r="6373" spans="7:7" x14ac:dyDescent="0.35">
      <c r="G6373"/>
    </row>
    <row r="6374" spans="7:7" x14ac:dyDescent="0.35">
      <c r="G6374"/>
    </row>
    <row r="6375" spans="7:7" x14ac:dyDescent="0.35">
      <c r="G6375"/>
    </row>
    <row r="6376" spans="7:7" x14ac:dyDescent="0.35">
      <c r="G6376"/>
    </row>
    <row r="6377" spans="7:7" x14ac:dyDescent="0.35">
      <c r="G6377"/>
    </row>
    <row r="6378" spans="7:7" x14ac:dyDescent="0.35">
      <c r="G6378"/>
    </row>
    <row r="6379" spans="7:7" x14ac:dyDescent="0.35">
      <c r="G6379"/>
    </row>
    <row r="6380" spans="7:7" x14ac:dyDescent="0.35">
      <c r="G6380"/>
    </row>
    <row r="6381" spans="7:7" x14ac:dyDescent="0.35">
      <c r="G6381"/>
    </row>
    <row r="6382" spans="7:7" x14ac:dyDescent="0.35">
      <c r="G6382"/>
    </row>
    <row r="6383" spans="7:7" x14ac:dyDescent="0.35">
      <c r="G6383"/>
    </row>
    <row r="6384" spans="7:7" x14ac:dyDescent="0.35">
      <c r="G6384"/>
    </row>
    <row r="6385" spans="7:7" x14ac:dyDescent="0.35">
      <c r="G6385"/>
    </row>
    <row r="6386" spans="7:7" x14ac:dyDescent="0.35">
      <c r="G6386"/>
    </row>
    <row r="6387" spans="7:7" x14ac:dyDescent="0.35">
      <c r="G6387"/>
    </row>
    <row r="6388" spans="7:7" x14ac:dyDescent="0.35">
      <c r="G6388"/>
    </row>
    <row r="6389" spans="7:7" x14ac:dyDescent="0.35">
      <c r="G6389"/>
    </row>
    <row r="6390" spans="7:7" x14ac:dyDescent="0.35">
      <c r="G6390"/>
    </row>
    <row r="6391" spans="7:7" x14ac:dyDescent="0.35">
      <c r="G6391"/>
    </row>
    <row r="6392" spans="7:7" x14ac:dyDescent="0.35">
      <c r="G6392"/>
    </row>
    <row r="6393" spans="7:7" x14ac:dyDescent="0.35">
      <c r="G6393"/>
    </row>
    <row r="6394" spans="7:7" x14ac:dyDescent="0.35">
      <c r="G6394"/>
    </row>
    <row r="6395" spans="7:7" x14ac:dyDescent="0.35">
      <c r="G6395"/>
    </row>
    <row r="6396" spans="7:7" x14ac:dyDescent="0.35">
      <c r="G6396"/>
    </row>
    <row r="6397" spans="7:7" x14ac:dyDescent="0.35">
      <c r="G6397"/>
    </row>
    <row r="6398" spans="7:7" x14ac:dyDescent="0.35">
      <c r="G6398"/>
    </row>
    <row r="6399" spans="7:7" x14ac:dyDescent="0.35">
      <c r="G6399"/>
    </row>
    <row r="6400" spans="7:7" x14ac:dyDescent="0.35">
      <c r="G6400"/>
    </row>
    <row r="6401" spans="7:7" x14ac:dyDescent="0.35">
      <c r="G6401"/>
    </row>
    <row r="6402" spans="7:7" x14ac:dyDescent="0.35">
      <c r="G6402"/>
    </row>
    <row r="6403" spans="7:7" x14ac:dyDescent="0.35">
      <c r="G6403"/>
    </row>
    <row r="6404" spans="7:7" x14ac:dyDescent="0.35">
      <c r="G6404"/>
    </row>
    <row r="6405" spans="7:7" x14ac:dyDescent="0.35">
      <c r="G6405"/>
    </row>
    <row r="6406" spans="7:7" x14ac:dyDescent="0.35">
      <c r="G6406"/>
    </row>
    <row r="6407" spans="7:7" x14ac:dyDescent="0.35">
      <c r="G6407"/>
    </row>
    <row r="6408" spans="7:7" x14ac:dyDescent="0.35">
      <c r="G6408"/>
    </row>
    <row r="6409" spans="7:7" x14ac:dyDescent="0.35">
      <c r="G6409"/>
    </row>
    <row r="6410" spans="7:7" x14ac:dyDescent="0.35">
      <c r="G6410"/>
    </row>
    <row r="6411" spans="7:7" x14ac:dyDescent="0.35">
      <c r="G6411"/>
    </row>
    <row r="6412" spans="7:7" x14ac:dyDescent="0.35">
      <c r="G6412"/>
    </row>
    <row r="6413" spans="7:7" x14ac:dyDescent="0.35">
      <c r="G6413"/>
    </row>
    <row r="6414" spans="7:7" x14ac:dyDescent="0.35">
      <c r="G6414"/>
    </row>
    <row r="6415" spans="7:7" x14ac:dyDescent="0.35">
      <c r="G6415"/>
    </row>
    <row r="6416" spans="7:7" x14ac:dyDescent="0.35">
      <c r="G6416"/>
    </row>
    <row r="6417" spans="7:7" x14ac:dyDescent="0.35">
      <c r="G6417"/>
    </row>
    <row r="6418" spans="7:7" x14ac:dyDescent="0.35">
      <c r="G6418"/>
    </row>
    <row r="6419" spans="7:7" x14ac:dyDescent="0.35">
      <c r="G6419"/>
    </row>
    <row r="6420" spans="7:7" x14ac:dyDescent="0.35">
      <c r="G6420"/>
    </row>
    <row r="6421" spans="7:7" x14ac:dyDescent="0.35">
      <c r="G6421"/>
    </row>
    <row r="6422" spans="7:7" x14ac:dyDescent="0.35">
      <c r="G6422"/>
    </row>
    <row r="6423" spans="7:7" x14ac:dyDescent="0.35">
      <c r="G6423"/>
    </row>
    <row r="6424" spans="7:7" x14ac:dyDescent="0.35">
      <c r="G6424"/>
    </row>
    <row r="6425" spans="7:7" x14ac:dyDescent="0.35">
      <c r="G6425"/>
    </row>
    <row r="6426" spans="7:7" x14ac:dyDescent="0.35">
      <c r="G6426"/>
    </row>
    <row r="6427" spans="7:7" x14ac:dyDescent="0.35">
      <c r="G6427"/>
    </row>
    <row r="6428" spans="7:7" x14ac:dyDescent="0.35">
      <c r="G6428"/>
    </row>
    <row r="6429" spans="7:7" x14ac:dyDescent="0.35">
      <c r="G6429"/>
    </row>
    <row r="6430" spans="7:7" x14ac:dyDescent="0.35">
      <c r="G6430"/>
    </row>
    <row r="6431" spans="7:7" x14ac:dyDescent="0.35">
      <c r="G6431"/>
    </row>
    <row r="6432" spans="7:7" x14ac:dyDescent="0.35">
      <c r="G6432"/>
    </row>
    <row r="6433" spans="7:7" x14ac:dyDescent="0.35">
      <c r="G6433"/>
    </row>
    <row r="6434" spans="7:7" x14ac:dyDescent="0.35">
      <c r="G6434"/>
    </row>
    <row r="6435" spans="7:7" x14ac:dyDescent="0.35">
      <c r="G6435"/>
    </row>
    <row r="6436" spans="7:7" x14ac:dyDescent="0.35">
      <c r="G6436"/>
    </row>
    <row r="6437" spans="7:7" x14ac:dyDescent="0.35">
      <c r="G6437"/>
    </row>
    <row r="6438" spans="7:7" x14ac:dyDescent="0.35">
      <c r="G6438"/>
    </row>
    <row r="6439" spans="7:7" x14ac:dyDescent="0.35">
      <c r="G6439"/>
    </row>
    <row r="6440" spans="7:7" x14ac:dyDescent="0.35">
      <c r="G6440"/>
    </row>
    <row r="6441" spans="7:7" x14ac:dyDescent="0.35">
      <c r="G6441"/>
    </row>
    <row r="6442" spans="7:7" x14ac:dyDescent="0.35">
      <c r="G6442"/>
    </row>
    <row r="6443" spans="7:7" x14ac:dyDescent="0.35">
      <c r="G6443"/>
    </row>
    <row r="6444" spans="7:7" x14ac:dyDescent="0.35">
      <c r="G6444"/>
    </row>
    <row r="6445" spans="7:7" x14ac:dyDescent="0.35">
      <c r="G6445"/>
    </row>
    <row r="6446" spans="7:7" x14ac:dyDescent="0.35">
      <c r="G6446"/>
    </row>
    <row r="6447" spans="7:7" x14ac:dyDescent="0.35">
      <c r="G6447"/>
    </row>
    <row r="6448" spans="7:7" x14ac:dyDescent="0.35">
      <c r="G6448"/>
    </row>
    <row r="6449" spans="7:7" x14ac:dyDescent="0.35">
      <c r="G6449"/>
    </row>
    <row r="6450" spans="7:7" x14ac:dyDescent="0.35">
      <c r="G6450"/>
    </row>
    <row r="6451" spans="7:7" x14ac:dyDescent="0.35">
      <c r="G6451"/>
    </row>
    <row r="6452" spans="7:7" x14ac:dyDescent="0.35">
      <c r="G6452"/>
    </row>
    <row r="6453" spans="7:7" x14ac:dyDescent="0.35">
      <c r="G6453"/>
    </row>
    <row r="6454" spans="7:7" x14ac:dyDescent="0.35">
      <c r="G6454"/>
    </row>
    <row r="6455" spans="7:7" x14ac:dyDescent="0.35">
      <c r="G6455"/>
    </row>
    <row r="6456" spans="7:7" x14ac:dyDescent="0.35">
      <c r="G6456"/>
    </row>
    <row r="6457" spans="7:7" x14ac:dyDescent="0.35">
      <c r="G6457"/>
    </row>
    <row r="6458" spans="7:7" x14ac:dyDescent="0.35">
      <c r="G6458"/>
    </row>
    <row r="6459" spans="7:7" x14ac:dyDescent="0.35">
      <c r="G6459"/>
    </row>
    <row r="6460" spans="7:7" x14ac:dyDescent="0.35">
      <c r="G6460"/>
    </row>
    <row r="6461" spans="7:7" x14ac:dyDescent="0.35">
      <c r="G6461"/>
    </row>
    <row r="6462" spans="7:7" x14ac:dyDescent="0.35">
      <c r="G6462"/>
    </row>
    <row r="6463" spans="7:7" x14ac:dyDescent="0.35">
      <c r="G6463"/>
    </row>
    <row r="6464" spans="7:7" x14ac:dyDescent="0.35">
      <c r="G6464"/>
    </row>
    <row r="6465" spans="7:7" x14ac:dyDescent="0.35">
      <c r="G6465"/>
    </row>
    <row r="6466" spans="7:7" x14ac:dyDescent="0.35">
      <c r="G6466"/>
    </row>
    <row r="6467" spans="7:7" x14ac:dyDescent="0.35">
      <c r="G6467"/>
    </row>
    <row r="6468" spans="7:7" x14ac:dyDescent="0.35">
      <c r="G6468"/>
    </row>
    <row r="6469" spans="7:7" x14ac:dyDescent="0.35">
      <c r="G6469"/>
    </row>
    <row r="6470" spans="7:7" x14ac:dyDescent="0.35">
      <c r="G6470"/>
    </row>
    <row r="6471" spans="7:7" x14ac:dyDescent="0.35">
      <c r="G6471"/>
    </row>
    <row r="6472" spans="7:7" x14ac:dyDescent="0.35">
      <c r="G6472"/>
    </row>
    <row r="6473" spans="7:7" x14ac:dyDescent="0.35">
      <c r="G6473"/>
    </row>
    <row r="6474" spans="7:7" x14ac:dyDescent="0.35">
      <c r="G6474"/>
    </row>
    <row r="6475" spans="7:7" x14ac:dyDescent="0.35">
      <c r="G6475"/>
    </row>
    <row r="6476" spans="7:7" x14ac:dyDescent="0.35">
      <c r="G6476"/>
    </row>
    <row r="6477" spans="7:7" x14ac:dyDescent="0.35">
      <c r="G6477"/>
    </row>
    <row r="6478" spans="7:7" x14ac:dyDescent="0.35">
      <c r="G6478"/>
    </row>
    <row r="6479" spans="7:7" x14ac:dyDescent="0.35">
      <c r="G6479"/>
    </row>
    <row r="6480" spans="7:7" x14ac:dyDescent="0.35">
      <c r="G6480"/>
    </row>
    <row r="6481" spans="7:7" x14ac:dyDescent="0.35">
      <c r="G6481"/>
    </row>
    <row r="6482" spans="7:7" x14ac:dyDescent="0.35">
      <c r="G6482"/>
    </row>
    <row r="6483" spans="7:7" x14ac:dyDescent="0.35">
      <c r="G6483"/>
    </row>
    <row r="6484" spans="7:7" x14ac:dyDescent="0.35">
      <c r="G6484"/>
    </row>
    <row r="6485" spans="7:7" x14ac:dyDescent="0.35">
      <c r="G6485"/>
    </row>
    <row r="6486" spans="7:7" x14ac:dyDescent="0.35">
      <c r="G6486"/>
    </row>
    <row r="6487" spans="7:7" x14ac:dyDescent="0.35">
      <c r="G6487"/>
    </row>
    <row r="6488" spans="7:7" x14ac:dyDescent="0.35">
      <c r="G6488"/>
    </row>
    <row r="6489" spans="7:7" x14ac:dyDescent="0.35">
      <c r="G6489"/>
    </row>
    <row r="6490" spans="7:7" x14ac:dyDescent="0.35">
      <c r="G6490"/>
    </row>
    <row r="6491" spans="7:7" x14ac:dyDescent="0.35">
      <c r="G6491"/>
    </row>
    <row r="6492" spans="7:7" x14ac:dyDescent="0.35">
      <c r="G6492"/>
    </row>
    <row r="6493" spans="7:7" x14ac:dyDescent="0.35">
      <c r="G6493"/>
    </row>
    <row r="6494" spans="7:7" x14ac:dyDescent="0.35">
      <c r="G6494"/>
    </row>
    <row r="6495" spans="7:7" x14ac:dyDescent="0.35">
      <c r="G6495"/>
    </row>
    <row r="6496" spans="7:7" x14ac:dyDescent="0.35">
      <c r="G6496"/>
    </row>
    <row r="6497" spans="7:7" x14ac:dyDescent="0.35">
      <c r="G6497"/>
    </row>
    <row r="6498" spans="7:7" x14ac:dyDescent="0.35">
      <c r="G6498"/>
    </row>
    <row r="6499" spans="7:7" x14ac:dyDescent="0.35">
      <c r="G6499"/>
    </row>
    <row r="6500" spans="7:7" x14ac:dyDescent="0.35">
      <c r="G6500"/>
    </row>
    <row r="6501" spans="7:7" x14ac:dyDescent="0.35">
      <c r="G6501"/>
    </row>
    <row r="6502" spans="7:7" x14ac:dyDescent="0.35">
      <c r="G6502"/>
    </row>
    <row r="6503" spans="7:7" x14ac:dyDescent="0.35">
      <c r="G6503"/>
    </row>
    <row r="6504" spans="7:7" x14ac:dyDescent="0.35">
      <c r="G6504"/>
    </row>
    <row r="6505" spans="7:7" x14ac:dyDescent="0.35">
      <c r="G6505"/>
    </row>
    <row r="6506" spans="7:7" x14ac:dyDescent="0.35">
      <c r="G6506"/>
    </row>
    <row r="6507" spans="7:7" x14ac:dyDescent="0.35">
      <c r="G6507"/>
    </row>
    <row r="6508" spans="7:7" x14ac:dyDescent="0.35">
      <c r="G6508"/>
    </row>
    <row r="6509" spans="7:7" x14ac:dyDescent="0.35">
      <c r="G6509"/>
    </row>
    <row r="6510" spans="7:7" x14ac:dyDescent="0.35">
      <c r="G6510"/>
    </row>
    <row r="6511" spans="7:7" x14ac:dyDescent="0.35">
      <c r="G6511"/>
    </row>
    <row r="6512" spans="7:7" x14ac:dyDescent="0.35">
      <c r="G6512"/>
    </row>
    <row r="6513" spans="7:7" x14ac:dyDescent="0.35">
      <c r="G6513"/>
    </row>
    <row r="6514" spans="7:7" x14ac:dyDescent="0.35">
      <c r="G6514"/>
    </row>
    <row r="6515" spans="7:7" x14ac:dyDescent="0.35">
      <c r="G6515"/>
    </row>
    <row r="6516" spans="7:7" x14ac:dyDescent="0.35">
      <c r="G6516"/>
    </row>
    <row r="6517" spans="7:7" x14ac:dyDescent="0.35">
      <c r="G6517"/>
    </row>
    <row r="6518" spans="7:7" x14ac:dyDescent="0.35">
      <c r="G6518"/>
    </row>
    <row r="6519" spans="7:7" x14ac:dyDescent="0.35">
      <c r="G6519"/>
    </row>
    <row r="6520" spans="7:7" x14ac:dyDescent="0.35">
      <c r="G6520"/>
    </row>
    <row r="6521" spans="7:7" x14ac:dyDescent="0.35">
      <c r="G6521"/>
    </row>
    <row r="6522" spans="7:7" x14ac:dyDescent="0.35">
      <c r="G6522"/>
    </row>
    <row r="6523" spans="7:7" x14ac:dyDescent="0.35">
      <c r="G6523"/>
    </row>
    <row r="6524" spans="7:7" x14ac:dyDescent="0.35">
      <c r="G6524"/>
    </row>
    <row r="6525" spans="7:7" x14ac:dyDescent="0.35">
      <c r="G6525"/>
    </row>
    <row r="6526" spans="7:7" x14ac:dyDescent="0.35">
      <c r="G6526"/>
    </row>
    <row r="6527" spans="7:7" x14ac:dyDescent="0.35">
      <c r="G6527"/>
    </row>
    <row r="6528" spans="7:7" x14ac:dyDescent="0.35">
      <c r="G6528"/>
    </row>
    <row r="6529" spans="7:7" x14ac:dyDescent="0.35">
      <c r="G6529"/>
    </row>
    <row r="6530" spans="7:7" x14ac:dyDescent="0.35">
      <c r="G6530"/>
    </row>
    <row r="6531" spans="7:7" x14ac:dyDescent="0.35">
      <c r="G6531"/>
    </row>
    <row r="6532" spans="7:7" x14ac:dyDescent="0.35">
      <c r="G6532"/>
    </row>
    <row r="6533" spans="7:7" x14ac:dyDescent="0.35">
      <c r="G6533"/>
    </row>
    <row r="6534" spans="7:7" x14ac:dyDescent="0.35">
      <c r="G6534"/>
    </row>
    <row r="6535" spans="7:7" x14ac:dyDescent="0.35">
      <c r="G6535"/>
    </row>
    <row r="6536" spans="7:7" x14ac:dyDescent="0.35">
      <c r="G6536"/>
    </row>
    <row r="6537" spans="7:7" x14ac:dyDescent="0.35">
      <c r="G6537"/>
    </row>
    <row r="6538" spans="7:7" x14ac:dyDescent="0.35">
      <c r="G6538"/>
    </row>
    <row r="6539" spans="7:7" x14ac:dyDescent="0.35">
      <c r="G6539"/>
    </row>
    <row r="6540" spans="7:7" x14ac:dyDescent="0.35">
      <c r="G6540"/>
    </row>
    <row r="6541" spans="7:7" x14ac:dyDescent="0.35">
      <c r="G6541"/>
    </row>
    <row r="6542" spans="7:7" x14ac:dyDescent="0.35">
      <c r="G6542"/>
    </row>
    <row r="6543" spans="7:7" x14ac:dyDescent="0.35">
      <c r="G6543"/>
    </row>
    <row r="6544" spans="7:7" x14ac:dyDescent="0.35">
      <c r="G6544"/>
    </row>
    <row r="6545" spans="7:7" x14ac:dyDescent="0.35">
      <c r="G6545"/>
    </row>
    <row r="6546" spans="7:7" x14ac:dyDescent="0.35">
      <c r="G6546"/>
    </row>
    <row r="6547" spans="7:7" x14ac:dyDescent="0.35">
      <c r="G6547"/>
    </row>
    <row r="6548" spans="7:7" x14ac:dyDescent="0.35">
      <c r="G6548"/>
    </row>
    <row r="6549" spans="7:7" x14ac:dyDescent="0.35">
      <c r="G6549"/>
    </row>
    <row r="6550" spans="7:7" x14ac:dyDescent="0.35">
      <c r="G6550"/>
    </row>
    <row r="6551" spans="7:7" x14ac:dyDescent="0.35">
      <c r="G6551"/>
    </row>
    <row r="6552" spans="7:7" x14ac:dyDescent="0.35">
      <c r="G6552"/>
    </row>
    <row r="6553" spans="7:7" x14ac:dyDescent="0.35">
      <c r="G6553"/>
    </row>
    <row r="6554" spans="7:7" x14ac:dyDescent="0.35">
      <c r="G6554"/>
    </row>
    <row r="6555" spans="7:7" x14ac:dyDescent="0.35">
      <c r="G6555"/>
    </row>
    <row r="6556" spans="7:7" x14ac:dyDescent="0.35">
      <c r="G6556"/>
    </row>
    <row r="6557" spans="7:7" x14ac:dyDescent="0.35">
      <c r="G6557"/>
    </row>
    <row r="6558" spans="7:7" x14ac:dyDescent="0.35">
      <c r="G6558"/>
    </row>
    <row r="6559" spans="7:7" x14ac:dyDescent="0.35">
      <c r="G6559"/>
    </row>
    <row r="6560" spans="7:7" x14ac:dyDescent="0.35">
      <c r="G6560"/>
    </row>
    <row r="6561" spans="7:7" x14ac:dyDescent="0.35">
      <c r="G6561"/>
    </row>
    <row r="6562" spans="7:7" x14ac:dyDescent="0.35">
      <c r="G6562"/>
    </row>
    <row r="6563" spans="7:7" x14ac:dyDescent="0.35">
      <c r="G6563"/>
    </row>
    <row r="6564" spans="7:7" x14ac:dyDescent="0.35">
      <c r="G6564"/>
    </row>
    <row r="6565" spans="7:7" x14ac:dyDescent="0.35">
      <c r="G6565"/>
    </row>
    <row r="6566" spans="7:7" x14ac:dyDescent="0.35">
      <c r="G6566"/>
    </row>
    <row r="6567" spans="7:7" x14ac:dyDescent="0.35">
      <c r="G6567"/>
    </row>
    <row r="6568" spans="7:7" x14ac:dyDescent="0.35">
      <c r="G6568"/>
    </row>
    <row r="6569" spans="7:7" x14ac:dyDescent="0.35">
      <c r="G6569"/>
    </row>
    <row r="6570" spans="7:7" x14ac:dyDescent="0.35">
      <c r="G6570"/>
    </row>
    <row r="6571" spans="7:7" x14ac:dyDescent="0.35">
      <c r="G6571"/>
    </row>
    <row r="6572" spans="7:7" x14ac:dyDescent="0.35">
      <c r="G6572"/>
    </row>
    <row r="6573" spans="7:7" x14ac:dyDescent="0.35">
      <c r="G6573"/>
    </row>
    <row r="6574" spans="7:7" x14ac:dyDescent="0.35">
      <c r="G6574"/>
    </row>
    <row r="6575" spans="7:7" x14ac:dyDescent="0.35">
      <c r="G6575"/>
    </row>
    <row r="6576" spans="7:7" x14ac:dyDescent="0.35">
      <c r="G6576"/>
    </row>
    <row r="6577" spans="7:7" x14ac:dyDescent="0.35">
      <c r="G6577"/>
    </row>
    <row r="6578" spans="7:7" x14ac:dyDescent="0.35">
      <c r="G6578"/>
    </row>
    <row r="6579" spans="7:7" x14ac:dyDescent="0.35">
      <c r="G6579"/>
    </row>
    <row r="6580" spans="7:7" x14ac:dyDescent="0.35">
      <c r="G6580"/>
    </row>
    <row r="6581" spans="7:7" x14ac:dyDescent="0.35">
      <c r="G6581"/>
    </row>
    <row r="6582" spans="7:7" x14ac:dyDescent="0.35">
      <c r="G6582"/>
    </row>
    <row r="6583" spans="7:7" x14ac:dyDescent="0.35">
      <c r="G6583"/>
    </row>
    <row r="6584" spans="7:7" x14ac:dyDescent="0.35">
      <c r="G6584"/>
    </row>
    <row r="6585" spans="7:7" x14ac:dyDescent="0.35">
      <c r="G6585"/>
    </row>
    <row r="6586" spans="7:7" x14ac:dyDescent="0.35">
      <c r="G6586"/>
    </row>
    <row r="6587" spans="7:7" x14ac:dyDescent="0.35">
      <c r="G6587"/>
    </row>
    <row r="6588" spans="7:7" x14ac:dyDescent="0.35">
      <c r="G6588"/>
    </row>
    <row r="6589" spans="7:7" x14ac:dyDescent="0.35">
      <c r="G6589"/>
    </row>
    <row r="6590" spans="7:7" x14ac:dyDescent="0.35">
      <c r="G6590"/>
    </row>
    <row r="6591" spans="7:7" x14ac:dyDescent="0.35">
      <c r="G6591"/>
    </row>
    <row r="6592" spans="7:7" x14ac:dyDescent="0.35">
      <c r="G6592"/>
    </row>
    <row r="6593" spans="7:7" x14ac:dyDescent="0.35">
      <c r="G6593"/>
    </row>
    <row r="6594" spans="7:7" x14ac:dyDescent="0.35">
      <c r="G6594"/>
    </row>
    <row r="6595" spans="7:7" x14ac:dyDescent="0.35">
      <c r="G6595"/>
    </row>
    <row r="6596" spans="7:7" x14ac:dyDescent="0.35">
      <c r="G6596"/>
    </row>
    <row r="6597" spans="7:7" x14ac:dyDescent="0.35">
      <c r="G6597"/>
    </row>
    <row r="6598" spans="7:7" x14ac:dyDescent="0.35">
      <c r="G6598"/>
    </row>
    <row r="6599" spans="7:7" x14ac:dyDescent="0.35">
      <c r="G6599"/>
    </row>
    <row r="6600" spans="7:7" x14ac:dyDescent="0.35">
      <c r="G6600"/>
    </row>
    <row r="6601" spans="7:7" x14ac:dyDescent="0.35">
      <c r="G6601"/>
    </row>
    <row r="6602" spans="7:7" x14ac:dyDescent="0.35">
      <c r="G6602"/>
    </row>
    <row r="6603" spans="7:7" x14ac:dyDescent="0.35">
      <c r="G6603"/>
    </row>
    <row r="6604" spans="7:7" x14ac:dyDescent="0.35">
      <c r="G6604"/>
    </row>
    <row r="6605" spans="7:7" x14ac:dyDescent="0.35">
      <c r="G6605"/>
    </row>
    <row r="6606" spans="7:7" x14ac:dyDescent="0.35">
      <c r="G6606"/>
    </row>
    <row r="6607" spans="7:7" x14ac:dyDescent="0.35">
      <c r="G6607"/>
    </row>
    <row r="6608" spans="7:7" x14ac:dyDescent="0.35">
      <c r="G6608"/>
    </row>
    <row r="6609" spans="7:7" x14ac:dyDescent="0.35">
      <c r="G6609"/>
    </row>
    <row r="6610" spans="7:7" x14ac:dyDescent="0.35">
      <c r="G6610"/>
    </row>
    <row r="6611" spans="7:7" x14ac:dyDescent="0.35">
      <c r="G6611"/>
    </row>
    <row r="6612" spans="7:7" x14ac:dyDescent="0.35">
      <c r="G6612"/>
    </row>
    <row r="6613" spans="7:7" x14ac:dyDescent="0.35">
      <c r="G6613"/>
    </row>
    <row r="6614" spans="7:7" x14ac:dyDescent="0.35">
      <c r="G6614"/>
    </row>
    <row r="6615" spans="7:7" x14ac:dyDescent="0.35">
      <c r="G6615"/>
    </row>
    <row r="6616" spans="7:7" x14ac:dyDescent="0.35">
      <c r="G6616"/>
    </row>
    <row r="6617" spans="7:7" x14ac:dyDescent="0.35">
      <c r="G6617"/>
    </row>
    <row r="6618" spans="7:7" x14ac:dyDescent="0.35">
      <c r="G6618"/>
    </row>
    <row r="6619" spans="7:7" x14ac:dyDescent="0.35">
      <c r="G6619"/>
    </row>
    <row r="6620" spans="7:7" x14ac:dyDescent="0.35">
      <c r="G6620"/>
    </row>
    <row r="6621" spans="7:7" x14ac:dyDescent="0.35">
      <c r="G6621"/>
    </row>
    <row r="6622" spans="7:7" x14ac:dyDescent="0.35">
      <c r="G6622"/>
    </row>
    <row r="6623" spans="7:7" x14ac:dyDescent="0.35">
      <c r="G6623"/>
    </row>
    <row r="6624" spans="7:7" x14ac:dyDescent="0.35">
      <c r="G6624"/>
    </row>
    <row r="6625" spans="7:7" x14ac:dyDescent="0.35">
      <c r="G6625"/>
    </row>
    <row r="6626" spans="7:7" x14ac:dyDescent="0.35">
      <c r="G6626"/>
    </row>
    <row r="6627" spans="7:7" x14ac:dyDescent="0.35">
      <c r="G6627"/>
    </row>
    <row r="6628" spans="7:7" x14ac:dyDescent="0.35">
      <c r="G6628"/>
    </row>
    <row r="6629" spans="7:7" x14ac:dyDescent="0.35">
      <c r="G6629"/>
    </row>
    <row r="6630" spans="7:7" x14ac:dyDescent="0.35">
      <c r="G6630"/>
    </row>
    <row r="6631" spans="7:7" x14ac:dyDescent="0.35">
      <c r="G6631"/>
    </row>
    <row r="6632" spans="7:7" x14ac:dyDescent="0.35">
      <c r="G6632"/>
    </row>
    <row r="6633" spans="7:7" x14ac:dyDescent="0.35">
      <c r="G6633"/>
    </row>
    <row r="6634" spans="7:7" x14ac:dyDescent="0.35">
      <c r="G6634"/>
    </row>
    <row r="6635" spans="7:7" x14ac:dyDescent="0.35">
      <c r="G6635"/>
    </row>
    <row r="6636" spans="7:7" x14ac:dyDescent="0.35">
      <c r="G6636"/>
    </row>
    <row r="6637" spans="7:7" x14ac:dyDescent="0.35">
      <c r="G6637"/>
    </row>
    <row r="6638" spans="7:7" x14ac:dyDescent="0.35">
      <c r="G6638"/>
    </row>
    <row r="6639" spans="7:7" x14ac:dyDescent="0.35">
      <c r="G6639"/>
    </row>
    <row r="6640" spans="7:7" x14ac:dyDescent="0.35">
      <c r="G6640"/>
    </row>
    <row r="6641" spans="7:7" x14ac:dyDescent="0.35">
      <c r="G6641"/>
    </row>
    <row r="6642" spans="7:7" x14ac:dyDescent="0.35">
      <c r="G6642"/>
    </row>
    <row r="6643" spans="7:7" x14ac:dyDescent="0.35">
      <c r="G6643"/>
    </row>
    <row r="6644" spans="7:7" x14ac:dyDescent="0.35">
      <c r="G6644"/>
    </row>
    <row r="6645" spans="7:7" x14ac:dyDescent="0.35">
      <c r="G6645"/>
    </row>
    <row r="6646" spans="7:7" x14ac:dyDescent="0.35">
      <c r="G6646"/>
    </row>
    <row r="6647" spans="7:7" x14ac:dyDescent="0.35">
      <c r="G6647"/>
    </row>
    <row r="6648" spans="7:7" x14ac:dyDescent="0.35">
      <c r="G6648"/>
    </row>
    <row r="6649" spans="7:7" x14ac:dyDescent="0.35">
      <c r="G6649"/>
    </row>
    <row r="6650" spans="7:7" x14ac:dyDescent="0.35">
      <c r="G6650"/>
    </row>
    <row r="6651" spans="7:7" x14ac:dyDescent="0.35">
      <c r="G6651"/>
    </row>
    <row r="6652" spans="7:7" x14ac:dyDescent="0.35">
      <c r="G6652"/>
    </row>
    <row r="6653" spans="7:7" x14ac:dyDescent="0.35">
      <c r="G6653"/>
    </row>
    <row r="6654" spans="7:7" x14ac:dyDescent="0.35">
      <c r="G6654"/>
    </row>
    <row r="6655" spans="7:7" x14ac:dyDescent="0.35">
      <c r="G6655"/>
    </row>
    <row r="6656" spans="7:7" x14ac:dyDescent="0.35">
      <c r="G6656"/>
    </row>
    <row r="6657" spans="7:7" x14ac:dyDescent="0.35">
      <c r="G6657"/>
    </row>
    <row r="6658" spans="7:7" x14ac:dyDescent="0.35">
      <c r="G6658"/>
    </row>
    <row r="6659" spans="7:7" x14ac:dyDescent="0.35">
      <c r="G6659"/>
    </row>
    <row r="6660" spans="7:7" x14ac:dyDescent="0.35">
      <c r="G6660"/>
    </row>
    <row r="6661" spans="7:7" x14ac:dyDescent="0.35">
      <c r="G6661"/>
    </row>
    <row r="6662" spans="7:7" x14ac:dyDescent="0.35">
      <c r="G6662"/>
    </row>
    <row r="6663" spans="7:7" x14ac:dyDescent="0.35">
      <c r="G6663"/>
    </row>
    <row r="6664" spans="7:7" x14ac:dyDescent="0.35">
      <c r="G6664"/>
    </row>
    <row r="6665" spans="7:7" x14ac:dyDescent="0.35">
      <c r="G6665"/>
    </row>
    <row r="6666" spans="7:7" x14ac:dyDescent="0.35">
      <c r="G6666"/>
    </row>
    <row r="6667" spans="7:7" x14ac:dyDescent="0.35">
      <c r="G6667"/>
    </row>
    <row r="6668" spans="7:7" x14ac:dyDescent="0.35">
      <c r="G6668"/>
    </row>
    <row r="6669" spans="7:7" x14ac:dyDescent="0.35">
      <c r="G6669"/>
    </row>
    <row r="6670" spans="7:7" x14ac:dyDescent="0.35">
      <c r="G6670"/>
    </row>
    <row r="6671" spans="7:7" x14ac:dyDescent="0.35">
      <c r="G6671"/>
    </row>
    <row r="6672" spans="7:7" x14ac:dyDescent="0.35">
      <c r="G6672"/>
    </row>
    <row r="6673" spans="7:7" x14ac:dyDescent="0.35">
      <c r="G6673"/>
    </row>
    <row r="6674" spans="7:7" x14ac:dyDescent="0.35">
      <c r="G6674"/>
    </row>
    <row r="6675" spans="7:7" x14ac:dyDescent="0.35">
      <c r="G6675"/>
    </row>
    <row r="6676" spans="7:7" x14ac:dyDescent="0.35">
      <c r="G6676"/>
    </row>
    <row r="6677" spans="7:7" x14ac:dyDescent="0.35">
      <c r="G6677"/>
    </row>
    <row r="6678" spans="7:7" x14ac:dyDescent="0.35">
      <c r="G6678"/>
    </row>
    <row r="6679" spans="7:7" x14ac:dyDescent="0.35">
      <c r="G6679"/>
    </row>
    <row r="6680" spans="7:7" x14ac:dyDescent="0.35">
      <c r="G6680"/>
    </row>
    <row r="6681" spans="7:7" x14ac:dyDescent="0.35">
      <c r="G6681"/>
    </row>
    <row r="6682" spans="7:7" x14ac:dyDescent="0.35">
      <c r="G6682"/>
    </row>
    <row r="6683" spans="7:7" x14ac:dyDescent="0.35">
      <c r="G6683"/>
    </row>
    <row r="6684" spans="7:7" x14ac:dyDescent="0.35">
      <c r="G6684"/>
    </row>
    <row r="6685" spans="7:7" x14ac:dyDescent="0.35">
      <c r="G6685"/>
    </row>
    <row r="6686" spans="7:7" x14ac:dyDescent="0.35">
      <c r="G6686"/>
    </row>
    <row r="6687" spans="7:7" x14ac:dyDescent="0.35">
      <c r="G6687"/>
    </row>
    <row r="6688" spans="7:7" x14ac:dyDescent="0.35">
      <c r="G6688"/>
    </row>
    <row r="6689" spans="7:7" x14ac:dyDescent="0.35">
      <c r="G6689"/>
    </row>
    <row r="6690" spans="7:7" x14ac:dyDescent="0.35">
      <c r="G6690"/>
    </row>
    <row r="6691" spans="7:7" x14ac:dyDescent="0.35">
      <c r="G6691"/>
    </row>
    <row r="6692" spans="7:7" x14ac:dyDescent="0.35">
      <c r="G6692"/>
    </row>
    <row r="6693" spans="7:7" x14ac:dyDescent="0.35">
      <c r="G6693"/>
    </row>
    <row r="6694" spans="7:7" x14ac:dyDescent="0.35">
      <c r="G6694"/>
    </row>
    <row r="6695" spans="7:7" x14ac:dyDescent="0.35">
      <c r="G6695"/>
    </row>
    <row r="6696" spans="7:7" x14ac:dyDescent="0.35">
      <c r="G6696"/>
    </row>
    <row r="6697" spans="7:7" x14ac:dyDescent="0.35">
      <c r="G6697"/>
    </row>
    <row r="6698" spans="7:7" x14ac:dyDescent="0.35">
      <c r="G6698"/>
    </row>
    <row r="6699" spans="7:7" x14ac:dyDescent="0.35">
      <c r="G6699"/>
    </row>
    <row r="6700" spans="7:7" x14ac:dyDescent="0.35">
      <c r="G6700"/>
    </row>
    <row r="6701" spans="7:7" x14ac:dyDescent="0.35">
      <c r="G6701"/>
    </row>
    <row r="6702" spans="7:7" x14ac:dyDescent="0.35">
      <c r="G6702"/>
    </row>
    <row r="6703" spans="7:7" x14ac:dyDescent="0.35">
      <c r="G6703"/>
    </row>
    <row r="6704" spans="7:7" x14ac:dyDescent="0.35">
      <c r="G6704"/>
    </row>
    <row r="6705" spans="7:7" x14ac:dyDescent="0.35">
      <c r="G6705"/>
    </row>
    <row r="6706" spans="7:7" x14ac:dyDescent="0.35">
      <c r="G6706"/>
    </row>
    <row r="6707" spans="7:7" x14ac:dyDescent="0.35">
      <c r="G6707"/>
    </row>
    <row r="6708" spans="7:7" x14ac:dyDescent="0.35">
      <c r="G6708"/>
    </row>
    <row r="6709" spans="7:7" x14ac:dyDescent="0.35">
      <c r="G6709"/>
    </row>
    <row r="6710" spans="7:7" x14ac:dyDescent="0.35">
      <c r="G6710"/>
    </row>
    <row r="6711" spans="7:7" x14ac:dyDescent="0.35">
      <c r="G6711"/>
    </row>
    <row r="6712" spans="7:7" x14ac:dyDescent="0.35">
      <c r="G6712"/>
    </row>
    <row r="6713" spans="7:7" x14ac:dyDescent="0.35">
      <c r="G6713"/>
    </row>
    <row r="6714" spans="7:7" x14ac:dyDescent="0.35">
      <c r="G6714"/>
    </row>
    <row r="6715" spans="7:7" x14ac:dyDescent="0.35">
      <c r="G6715"/>
    </row>
    <row r="6716" spans="7:7" x14ac:dyDescent="0.35">
      <c r="G6716"/>
    </row>
    <row r="6717" spans="7:7" x14ac:dyDescent="0.35">
      <c r="G6717"/>
    </row>
    <row r="6718" spans="7:7" x14ac:dyDescent="0.35">
      <c r="G6718"/>
    </row>
    <row r="6719" spans="7:7" x14ac:dyDescent="0.35">
      <c r="G6719"/>
    </row>
    <row r="6720" spans="7:7" x14ac:dyDescent="0.35">
      <c r="G6720"/>
    </row>
    <row r="6721" spans="7:7" x14ac:dyDescent="0.35">
      <c r="G6721"/>
    </row>
    <row r="6722" spans="7:7" x14ac:dyDescent="0.35">
      <c r="G6722"/>
    </row>
    <row r="6723" spans="7:7" x14ac:dyDescent="0.35">
      <c r="G6723"/>
    </row>
    <row r="6724" spans="7:7" x14ac:dyDescent="0.35">
      <c r="G6724"/>
    </row>
    <row r="6725" spans="7:7" x14ac:dyDescent="0.35">
      <c r="G6725"/>
    </row>
    <row r="6726" spans="7:7" x14ac:dyDescent="0.35">
      <c r="G6726"/>
    </row>
    <row r="6727" spans="7:7" x14ac:dyDescent="0.35">
      <c r="G6727"/>
    </row>
    <row r="6728" spans="7:7" x14ac:dyDescent="0.35">
      <c r="G6728"/>
    </row>
    <row r="6729" spans="7:7" x14ac:dyDescent="0.35">
      <c r="G6729"/>
    </row>
    <row r="6730" spans="7:7" x14ac:dyDescent="0.35">
      <c r="G6730"/>
    </row>
    <row r="6731" spans="7:7" x14ac:dyDescent="0.35">
      <c r="G6731"/>
    </row>
    <row r="6732" spans="7:7" x14ac:dyDescent="0.35">
      <c r="G6732"/>
    </row>
    <row r="6733" spans="7:7" x14ac:dyDescent="0.35">
      <c r="G6733"/>
    </row>
    <row r="6734" spans="7:7" x14ac:dyDescent="0.35">
      <c r="G6734"/>
    </row>
    <row r="6735" spans="7:7" x14ac:dyDescent="0.35">
      <c r="G6735"/>
    </row>
    <row r="6736" spans="7:7" x14ac:dyDescent="0.35">
      <c r="G6736"/>
    </row>
    <row r="6737" spans="7:7" x14ac:dyDescent="0.35">
      <c r="G6737"/>
    </row>
    <row r="6738" spans="7:7" x14ac:dyDescent="0.35">
      <c r="G6738"/>
    </row>
    <row r="6739" spans="7:7" x14ac:dyDescent="0.35">
      <c r="G6739"/>
    </row>
    <row r="6740" spans="7:7" x14ac:dyDescent="0.35">
      <c r="G6740"/>
    </row>
    <row r="6741" spans="7:7" x14ac:dyDescent="0.35">
      <c r="G6741"/>
    </row>
    <row r="6742" spans="7:7" x14ac:dyDescent="0.35">
      <c r="G6742"/>
    </row>
    <row r="6743" spans="7:7" x14ac:dyDescent="0.35">
      <c r="G6743"/>
    </row>
    <row r="6744" spans="7:7" x14ac:dyDescent="0.35">
      <c r="G6744"/>
    </row>
    <row r="6745" spans="7:7" x14ac:dyDescent="0.35">
      <c r="G6745"/>
    </row>
    <row r="6746" spans="7:7" x14ac:dyDescent="0.35">
      <c r="G6746"/>
    </row>
    <row r="6747" spans="7:7" x14ac:dyDescent="0.35">
      <c r="G6747"/>
    </row>
    <row r="6748" spans="7:7" x14ac:dyDescent="0.35">
      <c r="G6748"/>
    </row>
    <row r="6749" spans="7:7" x14ac:dyDescent="0.35">
      <c r="G6749"/>
    </row>
    <row r="6750" spans="7:7" x14ac:dyDescent="0.35">
      <c r="G6750"/>
    </row>
    <row r="6751" spans="7:7" x14ac:dyDescent="0.35">
      <c r="G6751"/>
    </row>
    <row r="6752" spans="7:7" x14ac:dyDescent="0.35">
      <c r="G6752"/>
    </row>
    <row r="6753" spans="7:7" x14ac:dyDescent="0.35">
      <c r="G6753"/>
    </row>
    <row r="6754" spans="7:7" x14ac:dyDescent="0.35">
      <c r="G6754"/>
    </row>
    <row r="6755" spans="7:7" x14ac:dyDescent="0.35">
      <c r="G6755"/>
    </row>
    <row r="6756" spans="7:7" x14ac:dyDescent="0.35">
      <c r="G6756"/>
    </row>
    <row r="6757" spans="7:7" x14ac:dyDescent="0.35">
      <c r="G6757"/>
    </row>
    <row r="6758" spans="7:7" x14ac:dyDescent="0.35">
      <c r="G6758"/>
    </row>
    <row r="6759" spans="7:7" x14ac:dyDescent="0.35">
      <c r="G6759"/>
    </row>
    <row r="6760" spans="7:7" x14ac:dyDescent="0.35">
      <c r="G6760"/>
    </row>
    <row r="6761" spans="7:7" x14ac:dyDescent="0.35">
      <c r="G6761"/>
    </row>
    <row r="6762" spans="7:7" x14ac:dyDescent="0.35">
      <c r="G6762"/>
    </row>
    <row r="6763" spans="7:7" x14ac:dyDescent="0.35">
      <c r="G6763"/>
    </row>
    <row r="6764" spans="7:7" x14ac:dyDescent="0.35">
      <c r="G6764"/>
    </row>
    <row r="6765" spans="7:7" x14ac:dyDescent="0.35">
      <c r="G6765"/>
    </row>
    <row r="6766" spans="7:7" x14ac:dyDescent="0.35">
      <c r="G6766"/>
    </row>
    <row r="6767" spans="7:7" x14ac:dyDescent="0.35">
      <c r="G6767"/>
    </row>
    <row r="6768" spans="7:7" x14ac:dyDescent="0.35">
      <c r="G6768"/>
    </row>
    <row r="6769" spans="7:7" x14ac:dyDescent="0.35">
      <c r="G6769"/>
    </row>
    <row r="6770" spans="7:7" x14ac:dyDescent="0.35">
      <c r="G6770"/>
    </row>
    <row r="6771" spans="7:7" x14ac:dyDescent="0.35">
      <c r="G6771"/>
    </row>
    <row r="6772" spans="7:7" x14ac:dyDescent="0.35">
      <c r="G6772"/>
    </row>
    <row r="6773" spans="7:7" x14ac:dyDescent="0.35">
      <c r="G6773"/>
    </row>
    <row r="6774" spans="7:7" x14ac:dyDescent="0.35">
      <c r="G6774"/>
    </row>
    <row r="6775" spans="7:7" x14ac:dyDescent="0.35">
      <c r="G6775"/>
    </row>
    <row r="6776" spans="7:7" x14ac:dyDescent="0.35">
      <c r="G6776"/>
    </row>
    <row r="6777" spans="7:7" x14ac:dyDescent="0.35">
      <c r="G6777"/>
    </row>
    <row r="6778" spans="7:7" x14ac:dyDescent="0.35">
      <c r="G6778"/>
    </row>
    <row r="6779" spans="7:7" x14ac:dyDescent="0.35">
      <c r="G6779"/>
    </row>
    <row r="6780" spans="7:7" x14ac:dyDescent="0.35">
      <c r="G6780"/>
    </row>
    <row r="6781" spans="7:7" x14ac:dyDescent="0.35">
      <c r="G6781"/>
    </row>
    <row r="6782" spans="7:7" x14ac:dyDescent="0.35">
      <c r="G6782"/>
    </row>
    <row r="6783" spans="7:7" x14ac:dyDescent="0.35">
      <c r="G6783"/>
    </row>
    <row r="6784" spans="7:7" x14ac:dyDescent="0.35">
      <c r="G6784"/>
    </row>
    <row r="6785" spans="7:7" x14ac:dyDescent="0.35">
      <c r="G6785"/>
    </row>
    <row r="6786" spans="7:7" x14ac:dyDescent="0.35">
      <c r="G6786"/>
    </row>
    <row r="6787" spans="7:7" x14ac:dyDescent="0.35">
      <c r="G6787"/>
    </row>
    <row r="6788" spans="7:7" x14ac:dyDescent="0.35">
      <c r="G6788"/>
    </row>
    <row r="6789" spans="7:7" x14ac:dyDescent="0.35">
      <c r="G6789"/>
    </row>
    <row r="6790" spans="7:7" x14ac:dyDescent="0.35">
      <c r="G6790"/>
    </row>
    <row r="6791" spans="7:7" x14ac:dyDescent="0.35">
      <c r="G6791"/>
    </row>
    <row r="6792" spans="7:7" x14ac:dyDescent="0.35">
      <c r="G6792"/>
    </row>
    <row r="6793" spans="7:7" x14ac:dyDescent="0.35">
      <c r="G6793"/>
    </row>
    <row r="6794" spans="7:7" x14ac:dyDescent="0.35">
      <c r="G6794"/>
    </row>
    <row r="6795" spans="7:7" x14ac:dyDescent="0.35">
      <c r="G6795"/>
    </row>
    <row r="6796" spans="7:7" x14ac:dyDescent="0.35">
      <c r="G6796"/>
    </row>
    <row r="6797" spans="7:7" x14ac:dyDescent="0.35">
      <c r="G6797"/>
    </row>
    <row r="6798" spans="7:7" x14ac:dyDescent="0.35">
      <c r="G6798"/>
    </row>
    <row r="6799" spans="7:7" x14ac:dyDescent="0.35">
      <c r="G6799"/>
    </row>
    <row r="6800" spans="7:7" x14ac:dyDescent="0.35">
      <c r="G6800"/>
    </row>
    <row r="6801" spans="7:7" x14ac:dyDescent="0.35">
      <c r="G6801"/>
    </row>
    <row r="6802" spans="7:7" x14ac:dyDescent="0.35">
      <c r="G6802"/>
    </row>
    <row r="6803" spans="7:7" x14ac:dyDescent="0.35">
      <c r="G6803"/>
    </row>
    <row r="6804" spans="7:7" x14ac:dyDescent="0.35">
      <c r="G6804"/>
    </row>
    <row r="6805" spans="7:7" x14ac:dyDescent="0.35">
      <c r="G6805"/>
    </row>
    <row r="6806" spans="7:7" x14ac:dyDescent="0.35">
      <c r="G6806"/>
    </row>
    <row r="6807" spans="7:7" x14ac:dyDescent="0.35">
      <c r="G6807"/>
    </row>
    <row r="6808" spans="7:7" x14ac:dyDescent="0.35">
      <c r="G6808"/>
    </row>
    <row r="6809" spans="7:7" x14ac:dyDescent="0.35">
      <c r="G6809"/>
    </row>
    <row r="6810" spans="7:7" x14ac:dyDescent="0.35">
      <c r="G6810"/>
    </row>
    <row r="6811" spans="7:7" x14ac:dyDescent="0.35">
      <c r="G6811"/>
    </row>
    <row r="6812" spans="7:7" x14ac:dyDescent="0.35">
      <c r="G6812"/>
    </row>
    <row r="6813" spans="7:7" x14ac:dyDescent="0.35">
      <c r="G6813"/>
    </row>
    <row r="6814" spans="7:7" x14ac:dyDescent="0.35">
      <c r="G6814"/>
    </row>
    <row r="6815" spans="7:7" x14ac:dyDescent="0.35">
      <c r="G6815"/>
    </row>
    <row r="6816" spans="7:7" x14ac:dyDescent="0.35">
      <c r="G6816"/>
    </row>
    <row r="6817" spans="7:7" x14ac:dyDescent="0.35">
      <c r="G6817"/>
    </row>
    <row r="6818" spans="7:7" x14ac:dyDescent="0.35">
      <c r="G6818"/>
    </row>
    <row r="6819" spans="7:7" x14ac:dyDescent="0.35">
      <c r="G6819"/>
    </row>
    <row r="6820" spans="7:7" x14ac:dyDescent="0.35">
      <c r="G6820"/>
    </row>
    <row r="6821" spans="7:7" x14ac:dyDescent="0.35">
      <c r="G6821"/>
    </row>
    <row r="6822" spans="7:7" x14ac:dyDescent="0.35">
      <c r="G6822"/>
    </row>
    <row r="6823" spans="7:7" x14ac:dyDescent="0.35">
      <c r="G6823"/>
    </row>
    <row r="6824" spans="7:7" x14ac:dyDescent="0.35">
      <c r="G6824"/>
    </row>
    <row r="6825" spans="7:7" x14ac:dyDescent="0.35">
      <c r="G6825"/>
    </row>
    <row r="6826" spans="7:7" x14ac:dyDescent="0.35">
      <c r="G6826"/>
    </row>
    <row r="6827" spans="7:7" x14ac:dyDescent="0.35">
      <c r="G6827"/>
    </row>
    <row r="6828" spans="7:7" x14ac:dyDescent="0.35">
      <c r="G6828"/>
    </row>
    <row r="6829" spans="7:7" x14ac:dyDescent="0.35">
      <c r="G6829"/>
    </row>
    <row r="6830" spans="7:7" x14ac:dyDescent="0.35">
      <c r="G6830"/>
    </row>
    <row r="6831" spans="7:7" x14ac:dyDescent="0.35">
      <c r="G6831"/>
    </row>
    <row r="6832" spans="7:7" x14ac:dyDescent="0.35">
      <c r="G6832"/>
    </row>
    <row r="6833" spans="7:7" x14ac:dyDescent="0.35">
      <c r="G6833"/>
    </row>
    <row r="6834" spans="7:7" x14ac:dyDescent="0.35">
      <c r="G6834"/>
    </row>
    <row r="6835" spans="7:7" x14ac:dyDescent="0.35">
      <c r="G6835"/>
    </row>
    <row r="6836" spans="7:7" x14ac:dyDescent="0.35">
      <c r="G6836"/>
    </row>
    <row r="6837" spans="7:7" x14ac:dyDescent="0.35">
      <c r="G6837"/>
    </row>
    <row r="6838" spans="7:7" x14ac:dyDescent="0.35">
      <c r="G6838"/>
    </row>
    <row r="6839" spans="7:7" x14ac:dyDescent="0.35">
      <c r="G6839"/>
    </row>
    <row r="6840" spans="7:7" x14ac:dyDescent="0.35">
      <c r="G6840"/>
    </row>
    <row r="6841" spans="7:7" x14ac:dyDescent="0.35">
      <c r="G6841"/>
    </row>
    <row r="6842" spans="7:7" x14ac:dyDescent="0.35">
      <c r="G6842"/>
    </row>
    <row r="6843" spans="7:7" x14ac:dyDescent="0.35">
      <c r="G6843"/>
    </row>
    <row r="6844" spans="7:7" x14ac:dyDescent="0.35">
      <c r="G6844"/>
    </row>
    <row r="6845" spans="7:7" x14ac:dyDescent="0.35">
      <c r="G6845"/>
    </row>
    <row r="6846" spans="7:7" x14ac:dyDescent="0.35">
      <c r="G6846"/>
    </row>
    <row r="6847" spans="7:7" x14ac:dyDescent="0.35">
      <c r="G6847"/>
    </row>
    <row r="6848" spans="7:7" x14ac:dyDescent="0.35">
      <c r="G6848"/>
    </row>
    <row r="6849" spans="7:7" x14ac:dyDescent="0.35">
      <c r="G6849"/>
    </row>
    <row r="6850" spans="7:7" x14ac:dyDescent="0.35">
      <c r="G6850"/>
    </row>
    <row r="6851" spans="7:7" x14ac:dyDescent="0.35">
      <c r="G6851"/>
    </row>
    <row r="6852" spans="7:7" x14ac:dyDescent="0.35">
      <c r="G6852"/>
    </row>
    <row r="6853" spans="7:7" x14ac:dyDescent="0.35">
      <c r="G6853"/>
    </row>
    <row r="6854" spans="7:7" x14ac:dyDescent="0.35">
      <c r="G6854"/>
    </row>
    <row r="6855" spans="7:7" x14ac:dyDescent="0.35">
      <c r="G6855"/>
    </row>
    <row r="6856" spans="7:7" x14ac:dyDescent="0.35">
      <c r="G6856"/>
    </row>
    <row r="6857" spans="7:7" x14ac:dyDescent="0.35">
      <c r="G6857"/>
    </row>
    <row r="6858" spans="7:7" x14ac:dyDescent="0.35">
      <c r="G6858"/>
    </row>
    <row r="6859" spans="7:7" x14ac:dyDescent="0.35">
      <c r="G6859"/>
    </row>
    <row r="6860" spans="7:7" x14ac:dyDescent="0.35">
      <c r="G6860"/>
    </row>
    <row r="6861" spans="7:7" x14ac:dyDescent="0.35">
      <c r="G6861"/>
    </row>
    <row r="6862" spans="7:7" x14ac:dyDescent="0.35">
      <c r="G6862"/>
    </row>
    <row r="6863" spans="7:7" x14ac:dyDescent="0.35">
      <c r="G6863"/>
    </row>
    <row r="6864" spans="7:7" x14ac:dyDescent="0.35">
      <c r="G6864"/>
    </row>
    <row r="6865" spans="7:7" x14ac:dyDescent="0.35">
      <c r="G6865"/>
    </row>
    <row r="6866" spans="7:7" x14ac:dyDescent="0.35">
      <c r="G6866"/>
    </row>
    <row r="6867" spans="7:7" x14ac:dyDescent="0.35">
      <c r="G6867"/>
    </row>
    <row r="6868" spans="7:7" x14ac:dyDescent="0.35">
      <c r="G6868"/>
    </row>
    <row r="6869" spans="7:7" x14ac:dyDescent="0.35">
      <c r="G6869"/>
    </row>
    <row r="6870" spans="7:7" x14ac:dyDescent="0.35">
      <c r="G6870"/>
    </row>
    <row r="6871" spans="7:7" x14ac:dyDescent="0.35">
      <c r="G6871"/>
    </row>
    <row r="6872" spans="7:7" x14ac:dyDescent="0.35">
      <c r="G6872"/>
    </row>
    <row r="6873" spans="7:7" x14ac:dyDescent="0.35">
      <c r="G6873"/>
    </row>
    <row r="6874" spans="7:7" x14ac:dyDescent="0.35">
      <c r="G6874"/>
    </row>
    <row r="6875" spans="7:7" x14ac:dyDescent="0.35">
      <c r="G6875"/>
    </row>
    <row r="6876" spans="7:7" x14ac:dyDescent="0.35">
      <c r="G6876"/>
    </row>
    <row r="6877" spans="7:7" x14ac:dyDescent="0.35">
      <c r="G6877"/>
    </row>
    <row r="6878" spans="7:7" x14ac:dyDescent="0.35">
      <c r="G6878"/>
    </row>
    <row r="6879" spans="7:7" x14ac:dyDescent="0.35">
      <c r="G6879"/>
    </row>
    <row r="6880" spans="7:7" x14ac:dyDescent="0.35">
      <c r="G6880"/>
    </row>
    <row r="6881" spans="7:7" x14ac:dyDescent="0.35">
      <c r="G6881"/>
    </row>
    <row r="6882" spans="7:7" x14ac:dyDescent="0.35">
      <c r="G6882"/>
    </row>
    <row r="6883" spans="7:7" x14ac:dyDescent="0.35">
      <c r="G6883"/>
    </row>
    <row r="6884" spans="7:7" x14ac:dyDescent="0.35">
      <c r="G6884"/>
    </row>
    <row r="6885" spans="7:7" x14ac:dyDescent="0.35">
      <c r="G6885"/>
    </row>
    <row r="6886" spans="7:7" x14ac:dyDescent="0.35">
      <c r="G6886"/>
    </row>
    <row r="6887" spans="7:7" x14ac:dyDescent="0.35">
      <c r="G6887"/>
    </row>
    <row r="6888" spans="7:7" x14ac:dyDescent="0.35">
      <c r="G6888"/>
    </row>
    <row r="6889" spans="7:7" x14ac:dyDescent="0.35">
      <c r="G6889"/>
    </row>
    <row r="6890" spans="7:7" x14ac:dyDescent="0.35">
      <c r="G6890"/>
    </row>
    <row r="6891" spans="7:7" x14ac:dyDescent="0.35">
      <c r="G6891"/>
    </row>
    <row r="6892" spans="7:7" x14ac:dyDescent="0.35">
      <c r="G6892"/>
    </row>
    <row r="6893" spans="7:7" x14ac:dyDescent="0.35">
      <c r="G6893"/>
    </row>
    <row r="6894" spans="7:7" x14ac:dyDescent="0.35">
      <c r="G6894"/>
    </row>
    <row r="6895" spans="7:7" x14ac:dyDescent="0.35">
      <c r="G6895"/>
    </row>
    <row r="6896" spans="7:7" x14ac:dyDescent="0.35">
      <c r="G6896"/>
    </row>
    <row r="6897" spans="7:7" x14ac:dyDescent="0.35">
      <c r="G6897"/>
    </row>
    <row r="6898" spans="7:7" x14ac:dyDescent="0.35">
      <c r="G6898"/>
    </row>
    <row r="6899" spans="7:7" x14ac:dyDescent="0.35">
      <c r="G6899"/>
    </row>
    <row r="6900" spans="7:7" x14ac:dyDescent="0.35">
      <c r="G6900"/>
    </row>
    <row r="6901" spans="7:7" x14ac:dyDescent="0.35">
      <c r="G6901"/>
    </row>
    <row r="6902" spans="7:7" x14ac:dyDescent="0.35">
      <c r="G6902"/>
    </row>
    <row r="6903" spans="7:7" x14ac:dyDescent="0.35">
      <c r="G6903"/>
    </row>
    <row r="6904" spans="7:7" x14ac:dyDescent="0.35">
      <c r="G6904"/>
    </row>
    <row r="6905" spans="7:7" x14ac:dyDescent="0.35">
      <c r="G6905"/>
    </row>
    <row r="6906" spans="7:7" x14ac:dyDescent="0.35">
      <c r="G6906"/>
    </row>
    <row r="6907" spans="7:7" x14ac:dyDescent="0.35">
      <c r="G6907"/>
    </row>
    <row r="6908" spans="7:7" x14ac:dyDescent="0.35">
      <c r="G6908"/>
    </row>
    <row r="6909" spans="7:7" x14ac:dyDescent="0.35">
      <c r="G6909"/>
    </row>
    <row r="6910" spans="7:7" x14ac:dyDescent="0.35">
      <c r="G6910"/>
    </row>
    <row r="6911" spans="7:7" x14ac:dyDescent="0.35">
      <c r="G6911"/>
    </row>
    <row r="6912" spans="7:7" x14ac:dyDescent="0.35">
      <c r="G6912"/>
    </row>
    <row r="6913" spans="7:7" x14ac:dyDescent="0.35">
      <c r="G6913"/>
    </row>
    <row r="6914" spans="7:7" x14ac:dyDescent="0.35">
      <c r="G6914"/>
    </row>
    <row r="6915" spans="7:7" x14ac:dyDescent="0.35">
      <c r="G6915"/>
    </row>
    <row r="6916" spans="7:7" x14ac:dyDescent="0.35">
      <c r="G6916"/>
    </row>
    <row r="6917" spans="7:7" x14ac:dyDescent="0.35">
      <c r="G6917"/>
    </row>
    <row r="6918" spans="7:7" x14ac:dyDescent="0.35">
      <c r="G6918"/>
    </row>
    <row r="6919" spans="7:7" x14ac:dyDescent="0.35">
      <c r="G6919"/>
    </row>
    <row r="6920" spans="7:7" x14ac:dyDescent="0.35">
      <c r="G6920"/>
    </row>
    <row r="6921" spans="7:7" x14ac:dyDescent="0.35">
      <c r="G6921"/>
    </row>
    <row r="6922" spans="7:7" x14ac:dyDescent="0.35">
      <c r="G6922"/>
    </row>
    <row r="6923" spans="7:7" x14ac:dyDescent="0.35">
      <c r="G6923"/>
    </row>
    <row r="6924" spans="7:7" x14ac:dyDescent="0.35">
      <c r="G6924"/>
    </row>
    <row r="6925" spans="7:7" x14ac:dyDescent="0.35">
      <c r="G6925"/>
    </row>
    <row r="6926" spans="7:7" x14ac:dyDescent="0.35">
      <c r="G6926"/>
    </row>
    <row r="6927" spans="7:7" x14ac:dyDescent="0.35">
      <c r="G6927"/>
    </row>
    <row r="6928" spans="7:7" x14ac:dyDescent="0.35">
      <c r="G6928"/>
    </row>
    <row r="6929" spans="7:7" x14ac:dyDescent="0.35">
      <c r="G6929"/>
    </row>
    <row r="6930" spans="7:7" x14ac:dyDescent="0.35">
      <c r="G6930"/>
    </row>
    <row r="6931" spans="7:7" x14ac:dyDescent="0.35">
      <c r="G6931"/>
    </row>
    <row r="6932" spans="7:7" x14ac:dyDescent="0.35">
      <c r="G6932"/>
    </row>
    <row r="6933" spans="7:7" x14ac:dyDescent="0.35">
      <c r="G6933"/>
    </row>
    <row r="6934" spans="7:7" x14ac:dyDescent="0.35">
      <c r="G6934"/>
    </row>
    <row r="6935" spans="7:7" x14ac:dyDescent="0.35">
      <c r="G6935"/>
    </row>
    <row r="6936" spans="7:7" x14ac:dyDescent="0.35">
      <c r="G6936"/>
    </row>
    <row r="6937" spans="7:7" x14ac:dyDescent="0.35">
      <c r="G6937"/>
    </row>
    <row r="6938" spans="7:7" x14ac:dyDescent="0.35">
      <c r="G6938"/>
    </row>
    <row r="6939" spans="7:7" x14ac:dyDescent="0.35">
      <c r="G6939"/>
    </row>
    <row r="6940" spans="7:7" x14ac:dyDescent="0.35">
      <c r="G6940"/>
    </row>
    <row r="6941" spans="7:7" x14ac:dyDescent="0.35">
      <c r="G6941"/>
    </row>
    <row r="6942" spans="7:7" x14ac:dyDescent="0.35">
      <c r="G6942"/>
    </row>
    <row r="6943" spans="7:7" x14ac:dyDescent="0.35">
      <c r="G6943"/>
    </row>
    <row r="6944" spans="7:7" x14ac:dyDescent="0.35">
      <c r="G6944"/>
    </row>
    <row r="6945" spans="7:7" x14ac:dyDescent="0.35">
      <c r="G6945"/>
    </row>
    <row r="6946" spans="7:7" x14ac:dyDescent="0.35">
      <c r="G6946"/>
    </row>
    <row r="6947" spans="7:7" x14ac:dyDescent="0.35">
      <c r="G6947"/>
    </row>
    <row r="6948" spans="7:7" x14ac:dyDescent="0.35">
      <c r="G6948"/>
    </row>
    <row r="6949" spans="7:7" x14ac:dyDescent="0.35">
      <c r="G6949"/>
    </row>
    <row r="6950" spans="7:7" x14ac:dyDescent="0.35">
      <c r="G6950"/>
    </row>
    <row r="6951" spans="7:7" x14ac:dyDescent="0.35">
      <c r="G6951"/>
    </row>
    <row r="6952" spans="7:7" x14ac:dyDescent="0.35">
      <c r="G6952"/>
    </row>
    <row r="6953" spans="7:7" x14ac:dyDescent="0.35">
      <c r="G6953"/>
    </row>
    <row r="6954" spans="7:7" x14ac:dyDescent="0.35">
      <c r="G6954"/>
    </row>
    <row r="6955" spans="7:7" x14ac:dyDescent="0.35">
      <c r="G6955"/>
    </row>
    <row r="6956" spans="7:7" x14ac:dyDescent="0.35">
      <c r="G6956"/>
    </row>
    <row r="6957" spans="7:7" x14ac:dyDescent="0.35">
      <c r="G6957"/>
    </row>
    <row r="6958" spans="7:7" x14ac:dyDescent="0.35">
      <c r="G6958"/>
    </row>
    <row r="6959" spans="7:7" x14ac:dyDescent="0.35">
      <c r="G6959"/>
    </row>
    <row r="6960" spans="7:7" x14ac:dyDescent="0.35">
      <c r="G6960"/>
    </row>
    <row r="6961" spans="7:7" x14ac:dyDescent="0.35">
      <c r="G6961"/>
    </row>
    <row r="6962" spans="7:7" x14ac:dyDescent="0.35">
      <c r="G6962"/>
    </row>
    <row r="6963" spans="7:7" x14ac:dyDescent="0.35">
      <c r="G6963"/>
    </row>
    <row r="6964" spans="7:7" x14ac:dyDescent="0.35">
      <c r="G6964"/>
    </row>
    <row r="6965" spans="7:7" x14ac:dyDescent="0.35">
      <c r="G6965"/>
    </row>
    <row r="6966" spans="7:7" x14ac:dyDescent="0.35">
      <c r="G6966"/>
    </row>
    <row r="6967" spans="7:7" x14ac:dyDescent="0.35">
      <c r="G6967"/>
    </row>
    <row r="6968" spans="7:7" x14ac:dyDescent="0.35">
      <c r="G6968"/>
    </row>
    <row r="6969" spans="7:7" x14ac:dyDescent="0.35">
      <c r="G6969"/>
    </row>
    <row r="6970" spans="7:7" x14ac:dyDescent="0.35">
      <c r="G6970"/>
    </row>
    <row r="6971" spans="7:7" x14ac:dyDescent="0.35">
      <c r="G6971"/>
    </row>
    <row r="6972" spans="7:7" x14ac:dyDescent="0.35">
      <c r="G6972"/>
    </row>
    <row r="6973" spans="7:7" x14ac:dyDescent="0.35">
      <c r="G6973"/>
    </row>
    <row r="6974" spans="7:7" x14ac:dyDescent="0.35">
      <c r="G6974"/>
    </row>
    <row r="6975" spans="7:7" x14ac:dyDescent="0.35">
      <c r="G6975"/>
    </row>
    <row r="6976" spans="7:7" x14ac:dyDescent="0.35">
      <c r="G6976"/>
    </row>
    <row r="6977" spans="7:7" x14ac:dyDescent="0.35">
      <c r="G6977"/>
    </row>
    <row r="6978" spans="7:7" x14ac:dyDescent="0.35">
      <c r="G6978"/>
    </row>
    <row r="6979" spans="7:7" x14ac:dyDescent="0.35">
      <c r="G6979"/>
    </row>
    <row r="6980" spans="7:7" x14ac:dyDescent="0.35">
      <c r="G6980"/>
    </row>
    <row r="6981" spans="7:7" x14ac:dyDescent="0.35">
      <c r="G6981"/>
    </row>
    <row r="6982" spans="7:7" x14ac:dyDescent="0.35">
      <c r="G6982"/>
    </row>
    <row r="6983" spans="7:7" x14ac:dyDescent="0.35">
      <c r="G6983"/>
    </row>
    <row r="6984" spans="7:7" x14ac:dyDescent="0.35">
      <c r="G6984"/>
    </row>
    <row r="6985" spans="7:7" x14ac:dyDescent="0.35">
      <c r="G6985"/>
    </row>
    <row r="6986" spans="7:7" x14ac:dyDescent="0.35">
      <c r="G6986"/>
    </row>
    <row r="6987" spans="7:7" x14ac:dyDescent="0.35">
      <c r="G6987"/>
    </row>
    <row r="6988" spans="7:7" x14ac:dyDescent="0.35">
      <c r="G6988"/>
    </row>
    <row r="6989" spans="7:7" x14ac:dyDescent="0.35">
      <c r="G6989"/>
    </row>
    <row r="6990" spans="7:7" x14ac:dyDescent="0.35">
      <c r="G6990"/>
    </row>
    <row r="6991" spans="7:7" x14ac:dyDescent="0.35">
      <c r="G6991"/>
    </row>
    <row r="6992" spans="7:7" x14ac:dyDescent="0.35">
      <c r="G6992"/>
    </row>
    <row r="6993" spans="7:7" x14ac:dyDescent="0.35">
      <c r="G6993"/>
    </row>
    <row r="6994" spans="7:7" x14ac:dyDescent="0.35">
      <c r="G6994"/>
    </row>
    <row r="6995" spans="7:7" x14ac:dyDescent="0.35">
      <c r="G6995"/>
    </row>
    <row r="6996" spans="7:7" x14ac:dyDescent="0.35">
      <c r="G6996"/>
    </row>
    <row r="6997" spans="7:7" x14ac:dyDescent="0.35">
      <c r="G6997"/>
    </row>
    <row r="6998" spans="7:7" x14ac:dyDescent="0.35">
      <c r="G6998"/>
    </row>
    <row r="6999" spans="7:7" x14ac:dyDescent="0.35">
      <c r="G6999"/>
    </row>
    <row r="7000" spans="7:7" x14ac:dyDescent="0.35">
      <c r="G7000"/>
    </row>
    <row r="7001" spans="7:7" x14ac:dyDescent="0.35">
      <c r="G7001"/>
    </row>
    <row r="7002" spans="7:7" x14ac:dyDescent="0.35">
      <c r="G7002"/>
    </row>
    <row r="7003" spans="7:7" x14ac:dyDescent="0.35">
      <c r="G7003"/>
    </row>
    <row r="7004" spans="7:7" x14ac:dyDescent="0.35">
      <c r="G7004"/>
    </row>
    <row r="7005" spans="7:7" x14ac:dyDescent="0.35">
      <c r="G7005"/>
    </row>
    <row r="7006" spans="7:7" x14ac:dyDescent="0.35">
      <c r="G7006"/>
    </row>
    <row r="7007" spans="7:7" x14ac:dyDescent="0.35">
      <c r="G7007"/>
    </row>
    <row r="7008" spans="7:7" x14ac:dyDescent="0.35">
      <c r="G7008"/>
    </row>
    <row r="7009" spans="7:7" x14ac:dyDescent="0.35">
      <c r="G7009"/>
    </row>
    <row r="7010" spans="7:7" x14ac:dyDescent="0.35">
      <c r="G7010"/>
    </row>
    <row r="7011" spans="7:7" x14ac:dyDescent="0.35">
      <c r="G7011"/>
    </row>
    <row r="7012" spans="7:7" x14ac:dyDescent="0.35">
      <c r="G7012"/>
    </row>
    <row r="7013" spans="7:7" x14ac:dyDescent="0.35">
      <c r="G7013"/>
    </row>
    <row r="7014" spans="7:7" x14ac:dyDescent="0.35">
      <c r="G7014"/>
    </row>
    <row r="7015" spans="7:7" x14ac:dyDescent="0.35">
      <c r="G7015"/>
    </row>
    <row r="7016" spans="7:7" x14ac:dyDescent="0.35">
      <c r="G7016"/>
    </row>
    <row r="7017" spans="7:7" x14ac:dyDescent="0.35">
      <c r="G7017"/>
    </row>
    <row r="7018" spans="7:7" x14ac:dyDescent="0.35">
      <c r="G7018"/>
    </row>
    <row r="7019" spans="7:7" x14ac:dyDescent="0.35">
      <c r="G7019"/>
    </row>
    <row r="7020" spans="7:7" x14ac:dyDescent="0.35">
      <c r="G7020"/>
    </row>
    <row r="7021" spans="7:7" x14ac:dyDescent="0.35">
      <c r="G7021"/>
    </row>
    <row r="7022" spans="7:7" x14ac:dyDescent="0.35">
      <c r="G7022"/>
    </row>
    <row r="7023" spans="7:7" x14ac:dyDescent="0.35">
      <c r="G7023"/>
    </row>
    <row r="7024" spans="7:7" x14ac:dyDescent="0.35">
      <c r="G7024"/>
    </row>
    <row r="7025" spans="7:7" x14ac:dyDescent="0.35">
      <c r="G7025"/>
    </row>
    <row r="7026" spans="7:7" x14ac:dyDescent="0.35">
      <c r="G7026"/>
    </row>
    <row r="7027" spans="7:7" x14ac:dyDescent="0.35">
      <c r="G7027"/>
    </row>
    <row r="7028" spans="7:7" x14ac:dyDescent="0.35">
      <c r="G7028"/>
    </row>
    <row r="7029" spans="7:7" x14ac:dyDescent="0.35">
      <c r="G7029"/>
    </row>
    <row r="7030" spans="7:7" x14ac:dyDescent="0.35">
      <c r="G7030"/>
    </row>
    <row r="7031" spans="7:7" x14ac:dyDescent="0.35">
      <c r="G7031"/>
    </row>
    <row r="7032" spans="7:7" x14ac:dyDescent="0.35">
      <c r="G7032"/>
    </row>
    <row r="7033" spans="7:7" x14ac:dyDescent="0.35">
      <c r="G7033"/>
    </row>
    <row r="7034" spans="7:7" x14ac:dyDescent="0.35">
      <c r="G7034"/>
    </row>
    <row r="7035" spans="7:7" x14ac:dyDescent="0.35">
      <c r="G7035"/>
    </row>
    <row r="7036" spans="7:7" x14ac:dyDescent="0.35">
      <c r="G7036"/>
    </row>
    <row r="7037" spans="7:7" x14ac:dyDescent="0.35">
      <c r="G7037"/>
    </row>
    <row r="7038" spans="7:7" x14ac:dyDescent="0.35">
      <c r="G7038"/>
    </row>
    <row r="7039" spans="7:7" x14ac:dyDescent="0.35">
      <c r="G7039"/>
    </row>
    <row r="7040" spans="7:7" x14ac:dyDescent="0.35">
      <c r="G7040"/>
    </row>
    <row r="7041" spans="7:7" x14ac:dyDescent="0.35">
      <c r="G7041"/>
    </row>
    <row r="7042" spans="7:7" x14ac:dyDescent="0.35">
      <c r="G7042"/>
    </row>
    <row r="7043" spans="7:7" x14ac:dyDescent="0.35">
      <c r="G7043"/>
    </row>
    <row r="7044" spans="7:7" x14ac:dyDescent="0.35">
      <c r="G7044"/>
    </row>
    <row r="7045" spans="7:7" x14ac:dyDescent="0.35">
      <c r="G7045"/>
    </row>
    <row r="7046" spans="7:7" x14ac:dyDescent="0.35">
      <c r="G7046"/>
    </row>
    <row r="7047" spans="7:7" x14ac:dyDescent="0.35">
      <c r="G7047"/>
    </row>
    <row r="7048" spans="7:7" x14ac:dyDescent="0.35">
      <c r="G7048"/>
    </row>
    <row r="7049" spans="7:7" x14ac:dyDescent="0.35">
      <c r="G7049"/>
    </row>
    <row r="7050" spans="7:7" x14ac:dyDescent="0.35">
      <c r="G7050"/>
    </row>
    <row r="7051" spans="7:7" x14ac:dyDescent="0.35">
      <c r="G7051"/>
    </row>
    <row r="7052" spans="7:7" x14ac:dyDescent="0.35">
      <c r="G7052"/>
    </row>
    <row r="7053" spans="7:7" x14ac:dyDescent="0.35">
      <c r="G7053"/>
    </row>
    <row r="7054" spans="7:7" x14ac:dyDescent="0.35">
      <c r="G7054"/>
    </row>
    <row r="7055" spans="7:7" x14ac:dyDescent="0.35">
      <c r="G7055"/>
    </row>
    <row r="7056" spans="7:7" x14ac:dyDescent="0.35">
      <c r="G7056"/>
    </row>
    <row r="7057" spans="7:7" x14ac:dyDescent="0.35">
      <c r="G7057"/>
    </row>
    <row r="7058" spans="7:7" x14ac:dyDescent="0.35">
      <c r="G7058"/>
    </row>
    <row r="7059" spans="7:7" x14ac:dyDescent="0.35">
      <c r="G7059"/>
    </row>
    <row r="7060" spans="7:7" x14ac:dyDescent="0.35">
      <c r="G7060"/>
    </row>
    <row r="7061" spans="7:7" x14ac:dyDescent="0.35">
      <c r="G7061"/>
    </row>
    <row r="7062" spans="7:7" x14ac:dyDescent="0.35">
      <c r="G7062"/>
    </row>
    <row r="7063" spans="7:7" x14ac:dyDescent="0.35">
      <c r="G7063"/>
    </row>
    <row r="7064" spans="7:7" x14ac:dyDescent="0.35">
      <c r="G7064"/>
    </row>
    <row r="7065" spans="7:7" x14ac:dyDescent="0.35">
      <c r="G7065"/>
    </row>
    <row r="7066" spans="7:7" x14ac:dyDescent="0.35">
      <c r="G7066"/>
    </row>
    <row r="7067" spans="7:7" x14ac:dyDescent="0.35">
      <c r="G7067"/>
    </row>
    <row r="7068" spans="7:7" x14ac:dyDescent="0.35">
      <c r="G7068"/>
    </row>
    <row r="7069" spans="7:7" x14ac:dyDescent="0.35">
      <c r="G7069"/>
    </row>
    <row r="7070" spans="7:7" x14ac:dyDescent="0.35">
      <c r="G7070"/>
    </row>
    <row r="7071" spans="7:7" x14ac:dyDescent="0.35">
      <c r="G7071"/>
    </row>
    <row r="7072" spans="7:7" x14ac:dyDescent="0.35">
      <c r="G7072"/>
    </row>
    <row r="7073" spans="7:7" x14ac:dyDescent="0.35">
      <c r="G7073"/>
    </row>
    <row r="7074" spans="7:7" x14ac:dyDescent="0.35">
      <c r="G7074"/>
    </row>
    <row r="7075" spans="7:7" x14ac:dyDescent="0.35">
      <c r="G7075"/>
    </row>
    <row r="7076" spans="7:7" x14ac:dyDescent="0.35">
      <c r="G7076"/>
    </row>
    <row r="7077" spans="7:7" x14ac:dyDescent="0.35">
      <c r="G7077"/>
    </row>
    <row r="7078" spans="7:7" x14ac:dyDescent="0.35">
      <c r="G7078"/>
    </row>
    <row r="7079" spans="7:7" x14ac:dyDescent="0.35">
      <c r="G7079"/>
    </row>
    <row r="7080" spans="7:7" x14ac:dyDescent="0.35">
      <c r="G7080"/>
    </row>
    <row r="7081" spans="7:7" x14ac:dyDescent="0.35">
      <c r="G7081"/>
    </row>
    <row r="7082" spans="7:7" x14ac:dyDescent="0.35">
      <c r="G7082"/>
    </row>
    <row r="7083" spans="7:7" x14ac:dyDescent="0.35">
      <c r="G7083"/>
    </row>
    <row r="7084" spans="7:7" x14ac:dyDescent="0.35">
      <c r="G7084"/>
    </row>
    <row r="7085" spans="7:7" x14ac:dyDescent="0.35">
      <c r="G7085"/>
    </row>
    <row r="7086" spans="7:7" x14ac:dyDescent="0.35">
      <c r="G7086"/>
    </row>
    <row r="7087" spans="7:7" x14ac:dyDescent="0.35">
      <c r="G7087"/>
    </row>
    <row r="7088" spans="7:7" x14ac:dyDescent="0.35">
      <c r="G7088"/>
    </row>
    <row r="7089" spans="7:7" x14ac:dyDescent="0.35">
      <c r="G7089"/>
    </row>
    <row r="7090" spans="7:7" x14ac:dyDescent="0.35">
      <c r="G7090"/>
    </row>
    <row r="7091" spans="7:7" x14ac:dyDescent="0.35">
      <c r="G7091"/>
    </row>
    <row r="7092" spans="7:7" x14ac:dyDescent="0.35">
      <c r="G7092"/>
    </row>
    <row r="7093" spans="7:7" x14ac:dyDescent="0.35">
      <c r="G7093"/>
    </row>
    <row r="7094" spans="7:7" x14ac:dyDescent="0.35">
      <c r="G7094"/>
    </row>
    <row r="7095" spans="7:7" x14ac:dyDescent="0.35">
      <c r="G7095"/>
    </row>
    <row r="7096" spans="7:7" x14ac:dyDescent="0.35">
      <c r="G7096"/>
    </row>
    <row r="7097" spans="7:7" x14ac:dyDescent="0.35">
      <c r="G7097"/>
    </row>
    <row r="7098" spans="7:7" x14ac:dyDescent="0.35">
      <c r="G7098"/>
    </row>
    <row r="7099" spans="7:7" x14ac:dyDescent="0.35">
      <c r="G7099"/>
    </row>
    <row r="7100" spans="7:7" x14ac:dyDescent="0.35">
      <c r="G7100"/>
    </row>
    <row r="7101" spans="7:7" x14ac:dyDescent="0.35">
      <c r="G7101"/>
    </row>
    <row r="7102" spans="7:7" x14ac:dyDescent="0.35">
      <c r="G7102"/>
    </row>
    <row r="7103" spans="7:7" x14ac:dyDescent="0.35">
      <c r="G7103"/>
    </row>
    <row r="7104" spans="7:7" x14ac:dyDescent="0.35">
      <c r="G7104"/>
    </row>
    <row r="7105" spans="7:7" x14ac:dyDescent="0.35">
      <c r="G7105"/>
    </row>
    <row r="7106" spans="7:7" x14ac:dyDescent="0.35">
      <c r="G7106"/>
    </row>
    <row r="7107" spans="7:7" x14ac:dyDescent="0.35">
      <c r="G7107"/>
    </row>
    <row r="7108" spans="7:7" x14ac:dyDescent="0.35">
      <c r="G7108"/>
    </row>
    <row r="7109" spans="7:7" x14ac:dyDescent="0.35">
      <c r="G7109"/>
    </row>
    <row r="7110" spans="7:7" x14ac:dyDescent="0.35">
      <c r="G7110"/>
    </row>
    <row r="7111" spans="7:7" x14ac:dyDescent="0.35">
      <c r="G7111"/>
    </row>
    <row r="7112" spans="7:7" x14ac:dyDescent="0.35">
      <c r="G7112"/>
    </row>
    <row r="7113" spans="7:7" x14ac:dyDescent="0.35">
      <c r="G7113"/>
    </row>
    <row r="7114" spans="7:7" x14ac:dyDescent="0.35">
      <c r="G7114"/>
    </row>
    <row r="7115" spans="7:7" x14ac:dyDescent="0.35">
      <c r="G7115"/>
    </row>
    <row r="7116" spans="7:7" x14ac:dyDescent="0.35">
      <c r="G7116"/>
    </row>
    <row r="7117" spans="7:7" x14ac:dyDescent="0.35">
      <c r="G7117"/>
    </row>
    <row r="7118" spans="7:7" x14ac:dyDescent="0.35">
      <c r="G7118"/>
    </row>
    <row r="7119" spans="7:7" x14ac:dyDescent="0.35">
      <c r="G7119"/>
    </row>
    <row r="7120" spans="7:7" x14ac:dyDescent="0.35">
      <c r="G7120"/>
    </row>
    <row r="7121" spans="7:7" x14ac:dyDescent="0.35">
      <c r="G7121"/>
    </row>
    <row r="7122" spans="7:7" x14ac:dyDescent="0.35">
      <c r="G7122"/>
    </row>
    <row r="7123" spans="7:7" x14ac:dyDescent="0.35">
      <c r="G7123"/>
    </row>
    <row r="7124" spans="7:7" x14ac:dyDescent="0.35">
      <c r="G7124"/>
    </row>
    <row r="7125" spans="7:7" x14ac:dyDescent="0.35">
      <c r="G7125"/>
    </row>
    <row r="7126" spans="7:7" x14ac:dyDescent="0.35">
      <c r="G7126"/>
    </row>
    <row r="7127" spans="7:7" x14ac:dyDescent="0.35">
      <c r="G7127"/>
    </row>
    <row r="7128" spans="7:7" x14ac:dyDescent="0.35">
      <c r="G7128"/>
    </row>
    <row r="7129" spans="7:7" x14ac:dyDescent="0.35">
      <c r="G7129"/>
    </row>
    <row r="7130" spans="7:7" x14ac:dyDescent="0.35">
      <c r="G7130"/>
    </row>
    <row r="7131" spans="7:7" x14ac:dyDescent="0.35">
      <c r="G7131"/>
    </row>
    <row r="7132" spans="7:7" x14ac:dyDescent="0.35">
      <c r="G7132"/>
    </row>
    <row r="7133" spans="7:7" x14ac:dyDescent="0.35">
      <c r="G7133"/>
    </row>
    <row r="7134" spans="7:7" x14ac:dyDescent="0.35">
      <c r="G7134"/>
    </row>
    <row r="7135" spans="7:7" x14ac:dyDescent="0.35">
      <c r="G7135"/>
    </row>
    <row r="7136" spans="7:7" x14ac:dyDescent="0.35">
      <c r="G7136"/>
    </row>
    <row r="7137" spans="7:7" x14ac:dyDescent="0.35">
      <c r="G7137"/>
    </row>
    <row r="7138" spans="7:7" x14ac:dyDescent="0.35">
      <c r="G7138"/>
    </row>
    <row r="7139" spans="7:7" x14ac:dyDescent="0.35">
      <c r="G7139"/>
    </row>
    <row r="7140" spans="7:7" x14ac:dyDescent="0.35">
      <c r="G7140"/>
    </row>
    <row r="7141" spans="7:7" x14ac:dyDescent="0.35">
      <c r="G7141"/>
    </row>
    <row r="7142" spans="7:7" x14ac:dyDescent="0.35">
      <c r="G7142"/>
    </row>
    <row r="7143" spans="7:7" x14ac:dyDescent="0.35">
      <c r="G7143"/>
    </row>
    <row r="7144" spans="7:7" x14ac:dyDescent="0.35">
      <c r="G7144"/>
    </row>
    <row r="7145" spans="7:7" x14ac:dyDescent="0.35">
      <c r="G7145"/>
    </row>
    <row r="7146" spans="7:7" x14ac:dyDescent="0.35">
      <c r="G7146"/>
    </row>
    <row r="7147" spans="7:7" x14ac:dyDescent="0.35">
      <c r="G7147"/>
    </row>
    <row r="7148" spans="7:7" x14ac:dyDescent="0.35">
      <c r="G7148"/>
    </row>
    <row r="7149" spans="7:7" x14ac:dyDescent="0.35">
      <c r="G7149"/>
    </row>
    <row r="7150" spans="7:7" x14ac:dyDescent="0.35">
      <c r="G7150"/>
    </row>
    <row r="7151" spans="7:7" x14ac:dyDescent="0.35">
      <c r="G7151"/>
    </row>
    <row r="7152" spans="7:7" x14ac:dyDescent="0.35">
      <c r="G7152"/>
    </row>
    <row r="7153" spans="7:7" x14ac:dyDescent="0.35">
      <c r="G7153"/>
    </row>
    <row r="7154" spans="7:7" x14ac:dyDescent="0.35">
      <c r="G7154"/>
    </row>
    <row r="7155" spans="7:7" x14ac:dyDescent="0.35">
      <c r="G7155"/>
    </row>
    <row r="7156" spans="7:7" x14ac:dyDescent="0.35">
      <c r="G7156"/>
    </row>
    <row r="7157" spans="7:7" x14ac:dyDescent="0.35">
      <c r="G7157"/>
    </row>
    <row r="7158" spans="7:7" x14ac:dyDescent="0.35">
      <c r="G7158"/>
    </row>
    <row r="7159" spans="7:7" x14ac:dyDescent="0.35">
      <c r="G7159"/>
    </row>
    <row r="7160" spans="7:7" x14ac:dyDescent="0.35">
      <c r="G7160"/>
    </row>
    <row r="7161" spans="7:7" x14ac:dyDescent="0.35">
      <c r="G7161"/>
    </row>
    <row r="7162" spans="7:7" x14ac:dyDescent="0.35">
      <c r="G7162"/>
    </row>
    <row r="7163" spans="7:7" x14ac:dyDescent="0.35">
      <c r="G7163"/>
    </row>
    <row r="7164" spans="7:7" x14ac:dyDescent="0.35">
      <c r="G7164"/>
    </row>
    <row r="7165" spans="7:7" x14ac:dyDescent="0.35">
      <c r="G7165"/>
    </row>
    <row r="7166" spans="7:7" x14ac:dyDescent="0.35">
      <c r="G7166"/>
    </row>
    <row r="7167" spans="7:7" x14ac:dyDescent="0.35">
      <c r="G7167"/>
    </row>
    <row r="7168" spans="7:7" x14ac:dyDescent="0.35">
      <c r="G7168"/>
    </row>
    <row r="7169" spans="7:7" x14ac:dyDescent="0.35">
      <c r="G7169"/>
    </row>
    <row r="7170" spans="7:7" x14ac:dyDescent="0.35">
      <c r="G7170"/>
    </row>
    <row r="7171" spans="7:7" x14ac:dyDescent="0.35">
      <c r="G7171"/>
    </row>
    <row r="7172" spans="7:7" x14ac:dyDescent="0.35">
      <c r="G7172"/>
    </row>
    <row r="7173" spans="7:7" x14ac:dyDescent="0.35">
      <c r="G7173"/>
    </row>
    <row r="7174" spans="7:7" x14ac:dyDescent="0.35">
      <c r="G7174"/>
    </row>
    <row r="7175" spans="7:7" x14ac:dyDescent="0.35">
      <c r="G7175"/>
    </row>
    <row r="7176" spans="7:7" x14ac:dyDescent="0.35">
      <c r="G7176"/>
    </row>
    <row r="7177" spans="7:7" x14ac:dyDescent="0.35">
      <c r="G7177"/>
    </row>
    <row r="7178" spans="7:7" x14ac:dyDescent="0.35">
      <c r="G7178"/>
    </row>
    <row r="7179" spans="7:7" x14ac:dyDescent="0.35">
      <c r="G7179"/>
    </row>
    <row r="7180" spans="7:7" x14ac:dyDescent="0.35">
      <c r="G7180"/>
    </row>
    <row r="7181" spans="7:7" x14ac:dyDescent="0.35">
      <c r="G7181"/>
    </row>
    <row r="7182" spans="7:7" x14ac:dyDescent="0.35">
      <c r="G7182"/>
    </row>
    <row r="7183" spans="7:7" x14ac:dyDescent="0.35">
      <c r="G7183"/>
    </row>
    <row r="7184" spans="7:7" x14ac:dyDescent="0.35">
      <c r="G7184"/>
    </row>
    <row r="7185" spans="7:7" x14ac:dyDescent="0.35">
      <c r="G7185"/>
    </row>
    <row r="7186" spans="7:7" x14ac:dyDescent="0.35">
      <c r="G7186"/>
    </row>
    <row r="7187" spans="7:7" x14ac:dyDescent="0.35">
      <c r="G7187"/>
    </row>
    <row r="7188" spans="7:7" x14ac:dyDescent="0.35">
      <c r="G7188"/>
    </row>
    <row r="7189" spans="7:7" x14ac:dyDescent="0.35">
      <c r="G7189"/>
    </row>
    <row r="7190" spans="7:7" x14ac:dyDescent="0.35">
      <c r="G7190"/>
    </row>
    <row r="7191" spans="7:7" x14ac:dyDescent="0.35">
      <c r="G7191"/>
    </row>
    <row r="7192" spans="7:7" x14ac:dyDescent="0.35">
      <c r="G7192"/>
    </row>
    <row r="7193" spans="7:7" x14ac:dyDescent="0.35">
      <c r="G7193"/>
    </row>
    <row r="7194" spans="7:7" x14ac:dyDescent="0.35">
      <c r="G7194"/>
    </row>
    <row r="7195" spans="7:7" x14ac:dyDescent="0.35">
      <c r="G7195"/>
    </row>
    <row r="7196" spans="7:7" x14ac:dyDescent="0.35">
      <c r="G7196"/>
    </row>
    <row r="7197" spans="7:7" x14ac:dyDescent="0.35">
      <c r="G7197"/>
    </row>
    <row r="7198" spans="7:7" x14ac:dyDescent="0.35">
      <c r="G7198"/>
    </row>
    <row r="7199" spans="7:7" x14ac:dyDescent="0.35">
      <c r="G7199"/>
    </row>
    <row r="7200" spans="7:7" x14ac:dyDescent="0.35">
      <c r="G7200"/>
    </row>
    <row r="7201" spans="7:7" x14ac:dyDescent="0.35">
      <c r="G7201"/>
    </row>
    <row r="7202" spans="7:7" x14ac:dyDescent="0.35">
      <c r="G7202"/>
    </row>
    <row r="7203" spans="7:7" x14ac:dyDescent="0.35">
      <c r="G7203"/>
    </row>
    <row r="7204" spans="7:7" x14ac:dyDescent="0.35">
      <c r="G7204"/>
    </row>
    <row r="7205" spans="7:7" x14ac:dyDescent="0.35">
      <c r="G7205"/>
    </row>
    <row r="7206" spans="7:7" x14ac:dyDescent="0.35">
      <c r="G7206"/>
    </row>
    <row r="7207" spans="7:7" x14ac:dyDescent="0.35">
      <c r="G7207"/>
    </row>
    <row r="7208" spans="7:7" x14ac:dyDescent="0.35">
      <c r="G7208"/>
    </row>
    <row r="7209" spans="7:7" x14ac:dyDescent="0.35">
      <c r="G7209"/>
    </row>
    <row r="7210" spans="7:7" x14ac:dyDescent="0.35">
      <c r="G7210"/>
    </row>
    <row r="7211" spans="7:7" x14ac:dyDescent="0.35">
      <c r="G7211"/>
    </row>
    <row r="7212" spans="7:7" x14ac:dyDescent="0.35">
      <c r="G7212"/>
    </row>
    <row r="7213" spans="7:7" x14ac:dyDescent="0.35">
      <c r="G7213"/>
    </row>
    <row r="7214" spans="7:7" x14ac:dyDescent="0.35">
      <c r="G7214"/>
    </row>
    <row r="7215" spans="7:7" x14ac:dyDescent="0.35">
      <c r="G7215"/>
    </row>
    <row r="7216" spans="7:7" x14ac:dyDescent="0.35">
      <c r="G7216"/>
    </row>
    <row r="7217" spans="7:7" x14ac:dyDescent="0.35">
      <c r="G7217"/>
    </row>
    <row r="7218" spans="7:7" x14ac:dyDescent="0.35">
      <c r="G7218"/>
    </row>
    <row r="7219" spans="7:7" x14ac:dyDescent="0.35">
      <c r="G7219"/>
    </row>
    <row r="7220" spans="7:7" x14ac:dyDescent="0.35">
      <c r="G7220"/>
    </row>
    <row r="7221" spans="7:7" x14ac:dyDescent="0.35">
      <c r="G7221"/>
    </row>
    <row r="7222" spans="7:7" x14ac:dyDescent="0.35">
      <c r="G7222"/>
    </row>
    <row r="7223" spans="7:7" x14ac:dyDescent="0.35">
      <c r="G7223"/>
    </row>
    <row r="7224" spans="7:7" x14ac:dyDescent="0.35">
      <c r="G7224"/>
    </row>
    <row r="7225" spans="7:7" x14ac:dyDescent="0.35">
      <c r="G7225"/>
    </row>
    <row r="7226" spans="7:7" x14ac:dyDescent="0.35">
      <c r="G7226"/>
    </row>
    <row r="7227" spans="7:7" x14ac:dyDescent="0.35">
      <c r="G7227"/>
    </row>
    <row r="7228" spans="7:7" x14ac:dyDescent="0.35">
      <c r="G7228"/>
    </row>
    <row r="7229" spans="7:7" x14ac:dyDescent="0.35">
      <c r="G7229"/>
    </row>
    <row r="7230" spans="7:7" x14ac:dyDescent="0.35">
      <c r="G7230"/>
    </row>
    <row r="7231" spans="7:7" x14ac:dyDescent="0.35">
      <c r="G7231"/>
    </row>
    <row r="7232" spans="7:7" x14ac:dyDescent="0.35">
      <c r="G7232"/>
    </row>
    <row r="7233" spans="7:7" x14ac:dyDescent="0.35">
      <c r="G7233"/>
    </row>
    <row r="7234" spans="7:7" x14ac:dyDescent="0.35">
      <c r="G7234"/>
    </row>
    <row r="7235" spans="7:7" x14ac:dyDescent="0.35">
      <c r="G7235"/>
    </row>
    <row r="7236" spans="7:7" x14ac:dyDescent="0.35">
      <c r="G7236"/>
    </row>
    <row r="7237" spans="7:7" x14ac:dyDescent="0.35">
      <c r="G7237"/>
    </row>
    <row r="7238" spans="7:7" x14ac:dyDescent="0.35">
      <c r="G7238"/>
    </row>
    <row r="7239" spans="7:7" x14ac:dyDescent="0.35">
      <c r="G7239"/>
    </row>
    <row r="7240" spans="7:7" x14ac:dyDescent="0.35">
      <c r="G7240"/>
    </row>
    <row r="7241" spans="7:7" x14ac:dyDescent="0.35">
      <c r="G7241"/>
    </row>
    <row r="7242" spans="7:7" x14ac:dyDescent="0.35">
      <c r="G7242"/>
    </row>
    <row r="7243" spans="7:7" x14ac:dyDescent="0.35">
      <c r="G7243"/>
    </row>
    <row r="7244" spans="7:7" x14ac:dyDescent="0.35">
      <c r="G7244"/>
    </row>
    <row r="7245" spans="7:7" x14ac:dyDescent="0.35">
      <c r="G7245"/>
    </row>
    <row r="7246" spans="7:7" x14ac:dyDescent="0.35">
      <c r="G7246"/>
    </row>
    <row r="7247" spans="7:7" x14ac:dyDescent="0.35">
      <c r="G7247"/>
    </row>
    <row r="7248" spans="7:7" x14ac:dyDescent="0.35">
      <c r="G7248"/>
    </row>
    <row r="7249" spans="7:7" x14ac:dyDescent="0.35">
      <c r="G7249"/>
    </row>
    <row r="7250" spans="7:7" x14ac:dyDescent="0.35">
      <c r="G7250"/>
    </row>
    <row r="7251" spans="7:7" x14ac:dyDescent="0.35">
      <c r="G7251"/>
    </row>
    <row r="7252" spans="7:7" x14ac:dyDescent="0.35">
      <c r="G7252"/>
    </row>
    <row r="7253" spans="7:7" x14ac:dyDescent="0.35">
      <c r="G7253"/>
    </row>
    <row r="7254" spans="7:7" x14ac:dyDescent="0.35">
      <c r="G7254"/>
    </row>
    <row r="7255" spans="7:7" x14ac:dyDescent="0.35">
      <c r="G7255"/>
    </row>
    <row r="7256" spans="7:7" x14ac:dyDescent="0.35">
      <c r="G7256"/>
    </row>
    <row r="7257" spans="7:7" x14ac:dyDescent="0.35">
      <c r="G7257"/>
    </row>
    <row r="7258" spans="7:7" x14ac:dyDescent="0.35">
      <c r="G7258"/>
    </row>
    <row r="7259" spans="7:7" x14ac:dyDescent="0.35">
      <c r="G7259"/>
    </row>
    <row r="7260" spans="7:7" x14ac:dyDescent="0.35">
      <c r="G7260"/>
    </row>
    <row r="7261" spans="7:7" x14ac:dyDescent="0.35">
      <c r="G7261"/>
    </row>
    <row r="7262" spans="7:7" x14ac:dyDescent="0.35">
      <c r="G7262"/>
    </row>
    <row r="7263" spans="7:7" x14ac:dyDescent="0.35">
      <c r="G7263"/>
    </row>
    <row r="7264" spans="7:7" x14ac:dyDescent="0.35">
      <c r="G7264"/>
    </row>
    <row r="7265" spans="7:7" x14ac:dyDescent="0.35">
      <c r="G7265"/>
    </row>
    <row r="7266" spans="7:7" x14ac:dyDescent="0.35">
      <c r="G7266"/>
    </row>
    <row r="7267" spans="7:7" x14ac:dyDescent="0.35">
      <c r="G7267"/>
    </row>
    <row r="7268" spans="7:7" x14ac:dyDescent="0.35">
      <c r="G7268"/>
    </row>
    <row r="7269" spans="7:7" x14ac:dyDescent="0.35">
      <c r="G7269"/>
    </row>
    <row r="7270" spans="7:7" x14ac:dyDescent="0.35">
      <c r="G7270"/>
    </row>
    <row r="7271" spans="7:7" x14ac:dyDescent="0.35">
      <c r="G7271"/>
    </row>
    <row r="7272" spans="7:7" x14ac:dyDescent="0.35">
      <c r="G7272"/>
    </row>
    <row r="7273" spans="7:7" x14ac:dyDescent="0.35">
      <c r="G7273"/>
    </row>
    <row r="7274" spans="7:7" x14ac:dyDescent="0.35">
      <c r="G7274"/>
    </row>
    <row r="7275" spans="7:7" x14ac:dyDescent="0.35">
      <c r="G7275"/>
    </row>
    <row r="7276" spans="7:7" x14ac:dyDescent="0.35">
      <c r="G7276"/>
    </row>
    <row r="7277" spans="7:7" x14ac:dyDescent="0.35">
      <c r="G7277"/>
    </row>
    <row r="7278" spans="7:7" x14ac:dyDescent="0.35">
      <c r="G7278"/>
    </row>
    <row r="7279" spans="7:7" x14ac:dyDescent="0.35">
      <c r="G7279"/>
    </row>
    <row r="7280" spans="7:7" x14ac:dyDescent="0.35">
      <c r="G7280"/>
    </row>
    <row r="7281" spans="7:7" x14ac:dyDescent="0.35">
      <c r="G7281"/>
    </row>
    <row r="7282" spans="7:7" x14ac:dyDescent="0.35">
      <c r="G7282"/>
    </row>
    <row r="7283" spans="7:7" x14ac:dyDescent="0.35">
      <c r="G7283"/>
    </row>
    <row r="7284" spans="7:7" x14ac:dyDescent="0.35">
      <c r="G7284"/>
    </row>
    <row r="7285" spans="7:7" x14ac:dyDescent="0.35">
      <c r="G7285"/>
    </row>
    <row r="7286" spans="7:7" x14ac:dyDescent="0.35">
      <c r="G7286"/>
    </row>
    <row r="7287" spans="7:7" x14ac:dyDescent="0.35">
      <c r="G7287"/>
    </row>
    <row r="7288" spans="7:7" x14ac:dyDescent="0.35">
      <c r="G7288"/>
    </row>
    <row r="7289" spans="7:7" x14ac:dyDescent="0.35">
      <c r="G7289"/>
    </row>
    <row r="7290" spans="7:7" x14ac:dyDescent="0.35">
      <c r="G7290"/>
    </row>
    <row r="7291" spans="7:7" x14ac:dyDescent="0.35">
      <c r="G7291"/>
    </row>
    <row r="7292" spans="7:7" x14ac:dyDescent="0.35">
      <c r="G7292"/>
    </row>
    <row r="7293" spans="7:7" x14ac:dyDescent="0.35">
      <c r="G7293"/>
    </row>
    <row r="7294" spans="7:7" x14ac:dyDescent="0.35">
      <c r="G7294"/>
    </row>
    <row r="7295" spans="7:7" x14ac:dyDescent="0.35">
      <c r="G7295"/>
    </row>
    <row r="7296" spans="7:7" x14ac:dyDescent="0.35">
      <c r="G7296"/>
    </row>
    <row r="7297" spans="7:7" x14ac:dyDescent="0.35">
      <c r="G7297"/>
    </row>
    <row r="7298" spans="7:7" x14ac:dyDescent="0.35">
      <c r="G7298"/>
    </row>
    <row r="7299" spans="7:7" x14ac:dyDescent="0.35">
      <c r="G7299"/>
    </row>
    <row r="7300" spans="7:7" x14ac:dyDescent="0.35">
      <c r="G7300"/>
    </row>
    <row r="7301" spans="7:7" x14ac:dyDescent="0.35">
      <c r="G7301"/>
    </row>
    <row r="7302" spans="7:7" x14ac:dyDescent="0.35">
      <c r="G7302"/>
    </row>
    <row r="7303" spans="7:7" x14ac:dyDescent="0.35">
      <c r="G7303"/>
    </row>
    <row r="7304" spans="7:7" x14ac:dyDescent="0.35">
      <c r="G7304"/>
    </row>
    <row r="7305" spans="7:7" x14ac:dyDescent="0.35">
      <c r="G7305"/>
    </row>
    <row r="7306" spans="7:7" x14ac:dyDescent="0.35">
      <c r="G7306"/>
    </row>
    <row r="7307" spans="7:7" x14ac:dyDescent="0.35">
      <c r="G7307"/>
    </row>
    <row r="7308" spans="7:7" x14ac:dyDescent="0.35">
      <c r="G7308"/>
    </row>
    <row r="7309" spans="7:7" x14ac:dyDescent="0.35">
      <c r="G7309"/>
    </row>
    <row r="7310" spans="7:7" x14ac:dyDescent="0.35">
      <c r="G7310"/>
    </row>
    <row r="7311" spans="7:7" x14ac:dyDescent="0.35">
      <c r="G7311"/>
    </row>
    <row r="7312" spans="7:7" x14ac:dyDescent="0.35">
      <c r="G7312"/>
    </row>
    <row r="7313" spans="7:7" x14ac:dyDescent="0.35">
      <c r="G7313"/>
    </row>
    <row r="7314" spans="7:7" x14ac:dyDescent="0.35">
      <c r="G7314"/>
    </row>
    <row r="7315" spans="7:7" x14ac:dyDescent="0.35">
      <c r="G7315"/>
    </row>
    <row r="7316" spans="7:7" x14ac:dyDescent="0.35">
      <c r="G7316"/>
    </row>
    <row r="7317" spans="7:7" x14ac:dyDescent="0.35">
      <c r="G7317"/>
    </row>
    <row r="7318" spans="7:7" x14ac:dyDescent="0.35">
      <c r="G7318"/>
    </row>
    <row r="7319" spans="7:7" x14ac:dyDescent="0.35">
      <c r="G7319"/>
    </row>
    <row r="7320" spans="7:7" x14ac:dyDescent="0.35">
      <c r="G7320"/>
    </row>
    <row r="7321" spans="7:7" x14ac:dyDescent="0.35">
      <c r="G7321"/>
    </row>
    <row r="7322" spans="7:7" x14ac:dyDescent="0.35">
      <c r="G7322"/>
    </row>
    <row r="7323" spans="7:7" x14ac:dyDescent="0.35">
      <c r="G7323"/>
    </row>
    <row r="7324" spans="7:7" x14ac:dyDescent="0.35">
      <c r="G7324"/>
    </row>
    <row r="7325" spans="7:7" x14ac:dyDescent="0.35">
      <c r="G7325"/>
    </row>
    <row r="7326" spans="7:7" x14ac:dyDescent="0.35">
      <c r="G7326"/>
    </row>
    <row r="7327" spans="7:7" x14ac:dyDescent="0.35">
      <c r="G7327"/>
    </row>
    <row r="7328" spans="7:7" x14ac:dyDescent="0.35">
      <c r="G7328"/>
    </row>
    <row r="7329" spans="7:7" x14ac:dyDescent="0.35">
      <c r="G7329"/>
    </row>
    <row r="7330" spans="7:7" x14ac:dyDescent="0.35">
      <c r="G7330"/>
    </row>
    <row r="7331" spans="7:7" x14ac:dyDescent="0.35">
      <c r="G7331"/>
    </row>
    <row r="7332" spans="7:7" x14ac:dyDescent="0.35">
      <c r="G7332"/>
    </row>
    <row r="7333" spans="7:7" x14ac:dyDescent="0.35">
      <c r="G7333"/>
    </row>
    <row r="7334" spans="7:7" x14ac:dyDescent="0.35">
      <c r="G7334"/>
    </row>
    <row r="7335" spans="7:7" x14ac:dyDescent="0.35">
      <c r="G7335"/>
    </row>
    <row r="7336" spans="7:7" x14ac:dyDescent="0.35">
      <c r="G7336"/>
    </row>
    <row r="7337" spans="7:7" x14ac:dyDescent="0.35">
      <c r="G7337"/>
    </row>
    <row r="7338" spans="7:7" x14ac:dyDescent="0.35">
      <c r="G7338"/>
    </row>
    <row r="7339" spans="7:7" x14ac:dyDescent="0.35">
      <c r="G7339"/>
    </row>
    <row r="7340" spans="7:7" x14ac:dyDescent="0.35">
      <c r="G7340"/>
    </row>
    <row r="7341" spans="7:7" x14ac:dyDescent="0.35">
      <c r="G7341"/>
    </row>
    <row r="7342" spans="7:7" x14ac:dyDescent="0.35">
      <c r="G7342"/>
    </row>
    <row r="7343" spans="7:7" x14ac:dyDescent="0.35">
      <c r="G7343"/>
    </row>
    <row r="7344" spans="7:7" x14ac:dyDescent="0.35">
      <c r="G7344"/>
    </row>
    <row r="7345" spans="7:7" x14ac:dyDescent="0.35">
      <c r="G7345"/>
    </row>
    <row r="7346" spans="7:7" x14ac:dyDescent="0.35">
      <c r="G7346"/>
    </row>
    <row r="7347" spans="7:7" x14ac:dyDescent="0.35">
      <c r="G7347"/>
    </row>
    <row r="7348" spans="7:7" x14ac:dyDescent="0.35">
      <c r="G7348"/>
    </row>
    <row r="7349" spans="7:7" x14ac:dyDescent="0.35">
      <c r="G7349"/>
    </row>
    <row r="7350" spans="7:7" x14ac:dyDescent="0.35">
      <c r="G7350"/>
    </row>
    <row r="7351" spans="7:7" x14ac:dyDescent="0.35">
      <c r="G7351"/>
    </row>
    <row r="7352" spans="7:7" x14ac:dyDescent="0.35">
      <c r="G7352"/>
    </row>
    <row r="7353" spans="7:7" x14ac:dyDescent="0.35">
      <c r="G7353"/>
    </row>
    <row r="7354" spans="7:7" x14ac:dyDescent="0.35">
      <c r="G7354"/>
    </row>
    <row r="7355" spans="7:7" x14ac:dyDescent="0.35">
      <c r="G7355"/>
    </row>
    <row r="7356" spans="7:7" x14ac:dyDescent="0.35">
      <c r="G7356"/>
    </row>
    <row r="7357" spans="7:7" x14ac:dyDescent="0.35">
      <c r="G7357"/>
    </row>
    <row r="7358" spans="7:7" x14ac:dyDescent="0.35">
      <c r="G7358"/>
    </row>
    <row r="7359" spans="7:7" x14ac:dyDescent="0.35">
      <c r="G7359"/>
    </row>
    <row r="7360" spans="7:7" x14ac:dyDescent="0.35">
      <c r="G7360"/>
    </row>
    <row r="7361" spans="7:7" x14ac:dyDescent="0.35">
      <c r="G7361"/>
    </row>
    <row r="7362" spans="7:7" x14ac:dyDescent="0.35">
      <c r="G7362"/>
    </row>
    <row r="7363" spans="7:7" x14ac:dyDescent="0.35">
      <c r="G7363"/>
    </row>
    <row r="7364" spans="7:7" x14ac:dyDescent="0.35">
      <c r="G7364"/>
    </row>
    <row r="7365" spans="7:7" x14ac:dyDescent="0.35">
      <c r="G7365"/>
    </row>
    <row r="7366" spans="7:7" x14ac:dyDescent="0.35">
      <c r="G7366"/>
    </row>
    <row r="7367" spans="7:7" x14ac:dyDescent="0.35">
      <c r="G7367"/>
    </row>
    <row r="7368" spans="7:7" x14ac:dyDescent="0.35">
      <c r="G7368"/>
    </row>
    <row r="7369" spans="7:7" x14ac:dyDescent="0.35">
      <c r="G7369"/>
    </row>
    <row r="7370" spans="7:7" x14ac:dyDescent="0.35">
      <c r="G7370"/>
    </row>
    <row r="7371" spans="7:7" x14ac:dyDescent="0.35">
      <c r="G7371"/>
    </row>
    <row r="7372" spans="7:7" x14ac:dyDescent="0.35">
      <c r="G7372"/>
    </row>
    <row r="7373" spans="7:7" x14ac:dyDescent="0.35">
      <c r="G7373"/>
    </row>
    <row r="7374" spans="7:7" x14ac:dyDescent="0.35">
      <c r="G7374"/>
    </row>
    <row r="7375" spans="7:7" x14ac:dyDescent="0.35">
      <c r="G7375"/>
    </row>
    <row r="7376" spans="7:7" x14ac:dyDescent="0.35">
      <c r="G7376"/>
    </row>
    <row r="7377" spans="7:7" x14ac:dyDescent="0.35">
      <c r="G7377"/>
    </row>
    <row r="7378" spans="7:7" x14ac:dyDescent="0.35">
      <c r="G7378"/>
    </row>
    <row r="7379" spans="7:7" x14ac:dyDescent="0.35">
      <c r="G7379"/>
    </row>
    <row r="7380" spans="7:7" x14ac:dyDescent="0.35">
      <c r="G7380"/>
    </row>
    <row r="7381" spans="7:7" x14ac:dyDescent="0.35">
      <c r="G7381"/>
    </row>
    <row r="7382" spans="7:7" x14ac:dyDescent="0.35">
      <c r="G7382"/>
    </row>
    <row r="7383" spans="7:7" x14ac:dyDescent="0.35">
      <c r="G7383"/>
    </row>
    <row r="7384" spans="7:7" x14ac:dyDescent="0.35">
      <c r="G7384"/>
    </row>
    <row r="7385" spans="7:7" x14ac:dyDescent="0.35">
      <c r="G7385"/>
    </row>
    <row r="7386" spans="7:7" x14ac:dyDescent="0.35">
      <c r="G7386"/>
    </row>
    <row r="7387" spans="7:7" x14ac:dyDescent="0.35">
      <c r="G7387"/>
    </row>
    <row r="7388" spans="7:7" x14ac:dyDescent="0.35">
      <c r="G7388"/>
    </row>
    <row r="7389" spans="7:7" x14ac:dyDescent="0.35">
      <c r="G7389"/>
    </row>
    <row r="7390" spans="7:7" x14ac:dyDescent="0.35">
      <c r="G7390"/>
    </row>
    <row r="7391" spans="7:7" x14ac:dyDescent="0.35">
      <c r="G7391"/>
    </row>
    <row r="7392" spans="7:7" x14ac:dyDescent="0.35">
      <c r="G7392"/>
    </row>
    <row r="7393" spans="7:7" x14ac:dyDescent="0.35">
      <c r="G7393"/>
    </row>
    <row r="7394" spans="7:7" x14ac:dyDescent="0.35">
      <c r="G7394"/>
    </row>
    <row r="7395" spans="7:7" x14ac:dyDescent="0.35">
      <c r="G7395"/>
    </row>
    <row r="7396" spans="7:7" x14ac:dyDescent="0.35">
      <c r="G7396"/>
    </row>
    <row r="7397" spans="7:7" x14ac:dyDescent="0.35">
      <c r="G7397"/>
    </row>
    <row r="7398" spans="7:7" x14ac:dyDescent="0.35">
      <c r="G7398"/>
    </row>
    <row r="7399" spans="7:7" x14ac:dyDescent="0.35">
      <c r="G7399"/>
    </row>
    <row r="7400" spans="7:7" x14ac:dyDescent="0.35">
      <c r="G7400"/>
    </row>
    <row r="7401" spans="7:7" x14ac:dyDescent="0.35">
      <c r="G7401"/>
    </row>
    <row r="7402" spans="7:7" x14ac:dyDescent="0.35">
      <c r="G7402"/>
    </row>
    <row r="7403" spans="7:7" x14ac:dyDescent="0.35">
      <c r="G7403"/>
    </row>
    <row r="7404" spans="7:7" x14ac:dyDescent="0.35">
      <c r="G7404"/>
    </row>
    <row r="7405" spans="7:7" x14ac:dyDescent="0.35">
      <c r="G7405"/>
    </row>
    <row r="7406" spans="7:7" x14ac:dyDescent="0.35">
      <c r="G7406"/>
    </row>
    <row r="7407" spans="7:7" x14ac:dyDescent="0.35">
      <c r="G7407"/>
    </row>
    <row r="7408" spans="7:7" x14ac:dyDescent="0.35">
      <c r="G7408"/>
    </row>
    <row r="7409" spans="7:7" x14ac:dyDescent="0.35">
      <c r="G7409"/>
    </row>
    <row r="7410" spans="7:7" x14ac:dyDescent="0.35">
      <c r="G7410"/>
    </row>
    <row r="7411" spans="7:7" x14ac:dyDescent="0.35">
      <c r="G7411"/>
    </row>
    <row r="7412" spans="7:7" x14ac:dyDescent="0.35">
      <c r="G7412"/>
    </row>
    <row r="7413" spans="7:7" x14ac:dyDescent="0.35">
      <c r="G7413"/>
    </row>
    <row r="7414" spans="7:7" x14ac:dyDescent="0.35">
      <c r="G7414"/>
    </row>
    <row r="7415" spans="7:7" x14ac:dyDescent="0.35">
      <c r="G7415"/>
    </row>
    <row r="7416" spans="7:7" x14ac:dyDescent="0.35">
      <c r="G7416"/>
    </row>
    <row r="7417" spans="7:7" x14ac:dyDescent="0.35">
      <c r="G7417"/>
    </row>
    <row r="7418" spans="7:7" x14ac:dyDescent="0.35">
      <c r="G7418"/>
    </row>
    <row r="7419" spans="7:7" x14ac:dyDescent="0.35">
      <c r="G7419"/>
    </row>
    <row r="7420" spans="7:7" x14ac:dyDescent="0.35">
      <c r="G7420"/>
    </row>
    <row r="7421" spans="7:7" x14ac:dyDescent="0.35">
      <c r="G7421"/>
    </row>
    <row r="7422" spans="7:7" x14ac:dyDescent="0.35">
      <c r="G7422"/>
    </row>
    <row r="7423" spans="7:7" x14ac:dyDescent="0.35">
      <c r="G7423"/>
    </row>
    <row r="7424" spans="7:7" x14ac:dyDescent="0.35">
      <c r="G7424"/>
    </row>
    <row r="7425" spans="7:7" x14ac:dyDescent="0.35">
      <c r="G7425"/>
    </row>
    <row r="7426" spans="7:7" x14ac:dyDescent="0.35">
      <c r="G7426"/>
    </row>
    <row r="7427" spans="7:7" x14ac:dyDescent="0.35">
      <c r="G7427"/>
    </row>
    <row r="7428" spans="7:7" x14ac:dyDescent="0.35">
      <c r="G7428"/>
    </row>
    <row r="7429" spans="7:7" x14ac:dyDescent="0.35">
      <c r="G7429"/>
    </row>
    <row r="7430" spans="7:7" x14ac:dyDescent="0.35">
      <c r="G7430"/>
    </row>
    <row r="7431" spans="7:7" x14ac:dyDescent="0.35">
      <c r="G7431"/>
    </row>
    <row r="7432" spans="7:7" x14ac:dyDescent="0.35">
      <c r="G7432"/>
    </row>
    <row r="7433" spans="7:7" x14ac:dyDescent="0.35">
      <c r="G7433"/>
    </row>
    <row r="7434" spans="7:7" x14ac:dyDescent="0.35">
      <c r="G7434"/>
    </row>
    <row r="7435" spans="7:7" x14ac:dyDescent="0.35">
      <c r="G7435"/>
    </row>
    <row r="7436" spans="7:7" x14ac:dyDescent="0.35">
      <c r="G7436"/>
    </row>
    <row r="7437" spans="7:7" x14ac:dyDescent="0.35">
      <c r="G7437"/>
    </row>
    <row r="7438" spans="7:7" x14ac:dyDescent="0.35">
      <c r="G7438"/>
    </row>
    <row r="7439" spans="7:7" x14ac:dyDescent="0.35">
      <c r="G7439"/>
    </row>
    <row r="7440" spans="7:7" x14ac:dyDescent="0.35">
      <c r="G7440"/>
    </row>
    <row r="7441" spans="7:7" x14ac:dyDescent="0.35">
      <c r="G7441"/>
    </row>
    <row r="7442" spans="7:7" x14ac:dyDescent="0.35">
      <c r="G7442"/>
    </row>
    <row r="7443" spans="7:7" x14ac:dyDescent="0.35">
      <c r="G7443"/>
    </row>
    <row r="7444" spans="7:7" x14ac:dyDescent="0.35">
      <c r="G7444"/>
    </row>
    <row r="7445" spans="7:7" x14ac:dyDescent="0.35">
      <c r="G7445"/>
    </row>
    <row r="7446" spans="7:7" x14ac:dyDescent="0.35">
      <c r="G7446"/>
    </row>
    <row r="7447" spans="7:7" x14ac:dyDescent="0.35">
      <c r="G7447"/>
    </row>
    <row r="7448" spans="7:7" x14ac:dyDescent="0.35">
      <c r="G7448"/>
    </row>
    <row r="7449" spans="7:7" x14ac:dyDescent="0.35">
      <c r="G7449"/>
    </row>
    <row r="7450" spans="7:7" x14ac:dyDescent="0.35">
      <c r="G7450"/>
    </row>
    <row r="7451" spans="7:7" x14ac:dyDescent="0.35">
      <c r="G7451"/>
    </row>
    <row r="7452" spans="7:7" x14ac:dyDescent="0.35">
      <c r="G7452"/>
    </row>
    <row r="7453" spans="7:7" x14ac:dyDescent="0.35">
      <c r="G7453"/>
    </row>
    <row r="7454" spans="7:7" x14ac:dyDescent="0.35">
      <c r="G7454"/>
    </row>
    <row r="7455" spans="7:7" x14ac:dyDescent="0.35">
      <c r="G7455"/>
    </row>
    <row r="7456" spans="7:7" x14ac:dyDescent="0.35">
      <c r="G7456"/>
    </row>
    <row r="7457" spans="7:7" x14ac:dyDescent="0.35">
      <c r="G7457"/>
    </row>
    <row r="7458" spans="7:7" x14ac:dyDescent="0.35">
      <c r="G7458"/>
    </row>
    <row r="7459" spans="7:7" x14ac:dyDescent="0.35">
      <c r="G7459"/>
    </row>
    <row r="7460" spans="7:7" x14ac:dyDescent="0.35">
      <c r="G7460"/>
    </row>
    <row r="7461" spans="7:7" x14ac:dyDescent="0.35">
      <c r="G7461"/>
    </row>
    <row r="7462" spans="7:7" x14ac:dyDescent="0.35">
      <c r="G7462"/>
    </row>
    <row r="7463" spans="7:7" x14ac:dyDescent="0.35">
      <c r="G7463"/>
    </row>
    <row r="7464" spans="7:7" x14ac:dyDescent="0.35">
      <c r="G7464"/>
    </row>
    <row r="7465" spans="7:7" x14ac:dyDescent="0.35">
      <c r="G7465"/>
    </row>
    <row r="7466" spans="7:7" x14ac:dyDescent="0.35">
      <c r="G7466"/>
    </row>
    <row r="7467" spans="7:7" x14ac:dyDescent="0.35">
      <c r="G7467"/>
    </row>
    <row r="7468" spans="7:7" x14ac:dyDescent="0.35">
      <c r="G7468"/>
    </row>
    <row r="7469" spans="7:7" x14ac:dyDescent="0.35">
      <c r="G7469"/>
    </row>
    <row r="7470" spans="7:7" x14ac:dyDescent="0.35">
      <c r="G7470"/>
    </row>
    <row r="7471" spans="7:7" x14ac:dyDescent="0.35">
      <c r="G7471"/>
    </row>
    <row r="7472" spans="7:7" x14ac:dyDescent="0.35">
      <c r="G7472"/>
    </row>
    <row r="7473" spans="7:7" x14ac:dyDescent="0.35">
      <c r="G7473"/>
    </row>
    <row r="7474" spans="7:7" x14ac:dyDescent="0.35">
      <c r="G7474"/>
    </row>
    <row r="7475" spans="7:7" x14ac:dyDescent="0.35">
      <c r="G7475"/>
    </row>
    <row r="7476" spans="7:7" x14ac:dyDescent="0.35">
      <c r="G7476"/>
    </row>
    <row r="7477" spans="7:7" x14ac:dyDescent="0.35">
      <c r="G7477"/>
    </row>
    <row r="7478" spans="7:7" x14ac:dyDescent="0.35">
      <c r="G7478"/>
    </row>
    <row r="7479" spans="7:7" x14ac:dyDescent="0.35">
      <c r="G7479"/>
    </row>
    <row r="7480" spans="7:7" x14ac:dyDescent="0.35">
      <c r="G7480"/>
    </row>
    <row r="7481" spans="7:7" x14ac:dyDescent="0.35">
      <c r="G7481"/>
    </row>
    <row r="7482" spans="7:7" x14ac:dyDescent="0.35">
      <c r="G7482"/>
    </row>
    <row r="7483" spans="7:7" x14ac:dyDescent="0.35">
      <c r="G7483"/>
    </row>
    <row r="7484" spans="7:7" x14ac:dyDescent="0.35">
      <c r="G7484"/>
    </row>
    <row r="7485" spans="7:7" x14ac:dyDescent="0.35">
      <c r="G7485"/>
    </row>
    <row r="7486" spans="7:7" x14ac:dyDescent="0.35">
      <c r="G7486"/>
    </row>
    <row r="7487" spans="7:7" x14ac:dyDescent="0.35">
      <c r="G7487"/>
    </row>
    <row r="7488" spans="7:7" x14ac:dyDescent="0.35">
      <c r="G7488"/>
    </row>
    <row r="7489" spans="7:7" x14ac:dyDescent="0.35">
      <c r="G7489"/>
    </row>
    <row r="7490" spans="7:7" x14ac:dyDescent="0.35">
      <c r="G7490"/>
    </row>
    <row r="7491" spans="7:7" x14ac:dyDescent="0.35">
      <c r="G7491"/>
    </row>
    <row r="7492" spans="7:7" x14ac:dyDescent="0.35">
      <c r="G7492"/>
    </row>
    <row r="7493" spans="7:7" x14ac:dyDescent="0.35">
      <c r="G7493"/>
    </row>
    <row r="7494" spans="7:7" x14ac:dyDescent="0.35">
      <c r="G7494"/>
    </row>
    <row r="7495" spans="7:7" x14ac:dyDescent="0.35">
      <c r="G7495"/>
    </row>
    <row r="7496" spans="7:7" x14ac:dyDescent="0.35">
      <c r="G7496"/>
    </row>
    <row r="7497" spans="7:7" x14ac:dyDescent="0.35">
      <c r="G7497"/>
    </row>
    <row r="7498" spans="7:7" x14ac:dyDescent="0.35">
      <c r="G7498"/>
    </row>
    <row r="7499" spans="7:7" x14ac:dyDescent="0.35">
      <c r="G7499"/>
    </row>
    <row r="7500" spans="7:7" x14ac:dyDescent="0.35">
      <c r="G7500"/>
    </row>
    <row r="7501" spans="7:7" x14ac:dyDescent="0.35">
      <c r="G7501"/>
    </row>
    <row r="7502" spans="7:7" x14ac:dyDescent="0.35">
      <c r="G7502"/>
    </row>
    <row r="7503" spans="7:7" x14ac:dyDescent="0.35">
      <c r="G7503"/>
    </row>
    <row r="7504" spans="7:7" x14ac:dyDescent="0.35">
      <c r="G7504"/>
    </row>
    <row r="7505" spans="7:7" x14ac:dyDescent="0.35">
      <c r="G7505"/>
    </row>
    <row r="7506" spans="7:7" x14ac:dyDescent="0.35">
      <c r="G7506"/>
    </row>
    <row r="7507" spans="7:7" x14ac:dyDescent="0.35">
      <c r="G7507"/>
    </row>
    <row r="7508" spans="7:7" x14ac:dyDescent="0.35">
      <c r="G7508"/>
    </row>
    <row r="7509" spans="7:7" x14ac:dyDescent="0.35">
      <c r="G7509"/>
    </row>
    <row r="7510" spans="7:7" x14ac:dyDescent="0.35">
      <c r="G7510"/>
    </row>
    <row r="7511" spans="7:7" x14ac:dyDescent="0.35">
      <c r="G7511"/>
    </row>
    <row r="7512" spans="7:7" x14ac:dyDescent="0.35">
      <c r="G7512"/>
    </row>
    <row r="7513" spans="7:7" x14ac:dyDescent="0.35">
      <c r="G7513"/>
    </row>
    <row r="7514" spans="7:7" x14ac:dyDescent="0.35">
      <c r="G7514"/>
    </row>
    <row r="7515" spans="7:7" x14ac:dyDescent="0.35">
      <c r="G7515"/>
    </row>
    <row r="7516" spans="7:7" x14ac:dyDescent="0.35">
      <c r="G7516"/>
    </row>
    <row r="7517" spans="7:7" x14ac:dyDescent="0.35">
      <c r="G7517"/>
    </row>
    <row r="7518" spans="7:7" x14ac:dyDescent="0.35">
      <c r="G7518"/>
    </row>
    <row r="7519" spans="7:7" x14ac:dyDescent="0.35">
      <c r="G7519"/>
    </row>
    <row r="7520" spans="7:7" x14ac:dyDescent="0.35">
      <c r="G7520"/>
    </row>
    <row r="7521" spans="7:7" x14ac:dyDescent="0.35">
      <c r="G7521"/>
    </row>
    <row r="7522" spans="7:7" x14ac:dyDescent="0.35">
      <c r="G7522"/>
    </row>
    <row r="7523" spans="7:7" x14ac:dyDescent="0.35">
      <c r="G7523"/>
    </row>
    <row r="7524" spans="7:7" x14ac:dyDescent="0.35">
      <c r="G7524"/>
    </row>
    <row r="7525" spans="7:7" x14ac:dyDescent="0.35">
      <c r="G7525"/>
    </row>
    <row r="7526" spans="7:7" x14ac:dyDescent="0.35">
      <c r="G7526"/>
    </row>
    <row r="7527" spans="7:7" x14ac:dyDescent="0.35">
      <c r="G7527"/>
    </row>
    <row r="7528" spans="7:7" x14ac:dyDescent="0.35">
      <c r="G7528"/>
    </row>
    <row r="7529" spans="7:7" x14ac:dyDescent="0.35">
      <c r="G7529"/>
    </row>
    <row r="7530" spans="7:7" x14ac:dyDescent="0.35">
      <c r="G7530"/>
    </row>
    <row r="7531" spans="7:7" x14ac:dyDescent="0.35">
      <c r="G7531"/>
    </row>
    <row r="7532" spans="7:7" x14ac:dyDescent="0.35">
      <c r="G7532"/>
    </row>
    <row r="7533" spans="7:7" x14ac:dyDescent="0.35">
      <c r="G7533"/>
    </row>
    <row r="7534" spans="7:7" x14ac:dyDescent="0.35">
      <c r="G7534"/>
    </row>
    <row r="7535" spans="7:7" x14ac:dyDescent="0.35">
      <c r="G7535"/>
    </row>
    <row r="7536" spans="7:7" x14ac:dyDescent="0.35">
      <c r="G7536"/>
    </row>
    <row r="7537" spans="7:7" x14ac:dyDescent="0.35">
      <c r="G7537"/>
    </row>
    <row r="7538" spans="7:7" x14ac:dyDescent="0.35">
      <c r="G7538"/>
    </row>
    <row r="7539" spans="7:7" x14ac:dyDescent="0.35">
      <c r="G7539"/>
    </row>
    <row r="7540" spans="7:7" x14ac:dyDescent="0.35">
      <c r="G7540"/>
    </row>
    <row r="7541" spans="7:7" x14ac:dyDescent="0.35">
      <c r="G7541"/>
    </row>
    <row r="7542" spans="7:7" x14ac:dyDescent="0.35">
      <c r="G7542"/>
    </row>
    <row r="7543" spans="7:7" x14ac:dyDescent="0.35">
      <c r="G7543"/>
    </row>
    <row r="7544" spans="7:7" x14ac:dyDescent="0.35">
      <c r="G7544"/>
    </row>
    <row r="7545" spans="7:7" x14ac:dyDescent="0.35">
      <c r="G7545"/>
    </row>
    <row r="7546" spans="7:7" x14ac:dyDescent="0.35">
      <c r="G7546"/>
    </row>
    <row r="7547" spans="7:7" x14ac:dyDescent="0.35">
      <c r="G7547"/>
    </row>
    <row r="7548" spans="7:7" x14ac:dyDescent="0.35">
      <c r="G7548"/>
    </row>
    <row r="7549" spans="7:7" x14ac:dyDescent="0.35">
      <c r="G7549"/>
    </row>
    <row r="7550" spans="7:7" x14ac:dyDescent="0.35">
      <c r="G7550"/>
    </row>
    <row r="7551" spans="7:7" x14ac:dyDescent="0.35">
      <c r="G7551"/>
    </row>
    <row r="7552" spans="7:7" x14ac:dyDescent="0.35">
      <c r="G7552"/>
    </row>
    <row r="7553" spans="7:7" x14ac:dyDescent="0.35">
      <c r="G7553"/>
    </row>
    <row r="7554" spans="7:7" x14ac:dyDescent="0.35">
      <c r="G7554"/>
    </row>
    <row r="7555" spans="7:7" x14ac:dyDescent="0.35">
      <c r="G7555"/>
    </row>
    <row r="7556" spans="7:7" x14ac:dyDescent="0.35">
      <c r="G7556"/>
    </row>
    <row r="7557" spans="7:7" x14ac:dyDescent="0.35">
      <c r="G7557"/>
    </row>
    <row r="7558" spans="7:7" x14ac:dyDescent="0.35">
      <c r="G7558"/>
    </row>
    <row r="7559" spans="7:7" x14ac:dyDescent="0.35">
      <c r="G7559"/>
    </row>
    <row r="7560" spans="7:7" x14ac:dyDescent="0.35">
      <c r="G7560"/>
    </row>
    <row r="7561" spans="7:7" x14ac:dyDescent="0.35">
      <c r="G7561"/>
    </row>
    <row r="7562" spans="7:7" x14ac:dyDescent="0.35">
      <c r="G7562"/>
    </row>
    <row r="7563" spans="7:7" x14ac:dyDescent="0.35">
      <c r="G7563"/>
    </row>
    <row r="7564" spans="7:7" x14ac:dyDescent="0.35">
      <c r="G7564"/>
    </row>
    <row r="7565" spans="7:7" x14ac:dyDescent="0.35">
      <c r="G7565"/>
    </row>
    <row r="7566" spans="7:7" x14ac:dyDescent="0.35">
      <c r="G7566"/>
    </row>
    <row r="7567" spans="7:7" x14ac:dyDescent="0.35">
      <c r="G7567"/>
    </row>
    <row r="7568" spans="7:7" x14ac:dyDescent="0.35">
      <c r="G7568"/>
    </row>
    <row r="7569" spans="7:7" x14ac:dyDescent="0.35">
      <c r="G7569"/>
    </row>
    <row r="7570" spans="7:7" x14ac:dyDescent="0.35">
      <c r="G7570"/>
    </row>
    <row r="7571" spans="7:7" x14ac:dyDescent="0.35">
      <c r="G7571"/>
    </row>
    <row r="7572" spans="7:7" x14ac:dyDescent="0.35">
      <c r="G7572"/>
    </row>
    <row r="7573" spans="7:7" x14ac:dyDescent="0.35">
      <c r="G7573"/>
    </row>
    <row r="7574" spans="7:7" x14ac:dyDescent="0.35">
      <c r="G7574"/>
    </row>
    <row r="7575" spans="7:7" x14ac:dyDescent="0.35">
      <c r="G7575"/>
    </row>
    <row r="7576" spans="7:7" x14ac:dyDescent="0.35">
      <c r="G7576"/>
    </row>
    <row r="7577" spans="7:7" x14ac:dyDescent="0.35">
      <c r="G7577"/>
    </row>
    <row r="7578" spans="7:7" x14ac:dyDescent="0.35">
      <c r="G7578"/>
    </row>
    <row r="7579" spans="7:7" x14ac:dyDescent="0.35">
      <c r="G7579"/>
    </row>
    <row r="7580" spans="7:7" x14ac:dyDescent="0.35">
      <c r="G7580"/>
    </row>
    <row r="7581" spans="7:7" x14ac:dyDescent="0.35">
      <c r="G7581"/>
    </row>
    <row r="7582" spans="7:7" x14ac:dyDescent="0.35">
      <c r="G7582"/>
    </row>
    <row r="7583" spans="7:7" x14ac:dyDescent="0.35">
      <c r="G7583"/>
    </row>
    <row r="7584" spans="7:7" x14ac:dyDescent="0.35">
      <c r="G7584"/>
    </row>
    <row r="7585" spans="7:7" x14ac:dyDescent="0.35">
      <c r="G7585"/>
    </row>
    <row r="7586" spans="7:7" x14ac:dyDescent="0.35">
      <c r="G7586"/>
    </row>
    <row r="7587" spans="7:7" x14ac:dyDescent="0.35">
      <c r="G7587"/>
    </row>
    <row r="7588" spans="7:7" x14ac:dyDescent="0.35">
      <c r="G7588"/>
    </row>
    <row r="7589" spans="7:7" x14ac:dyDescent="0.35">
      <c r="G7589"/>
    </row>
    <row r="7590" spans="7:7" x14ac:dyDescent="0.35">
      <c r="G7590"/>
    </row>
    <row r="7591" spans="7:7" x14ac:dyDescent="0.35">
      <c r="G7591"/>
    </row>
    <row r="7592" spans="7:7" x14ac:dyDescent="0.35">
      <c r="G7592"/>
    </row>
    <row r="7593" spans="7:7" x14ac:dyDescent="0.35">
      <c r="G7593"/>
    </row>
    <row r="7594" spans="7:7" x14ac:dyDescent="0.35">
      <c r="G7594"/>
    </row>
    <row r="7595" spans="7:7" x14ac:dyDescent="0.35">
      <c r="G7595"/>
    </row>
    <row r="7596" spans="7:7" x14ac:dyDescent="0.35">
      <c r="G7596"/>
    </row>
    <row r="7597" spans="7:7" x14ac:dyDescent="0.35">
      <c r="G7597"/>
    </row>
    <row r="7598" spans="7:7" x14ac:dyDescent="0.35">
      <c r="G7598"/>
    </row>
    <row r="7599" spans="7:7" x14ac:dyDescent="0.35">
      <c r="G7599"/>
    </row>
    <row r="7600" spans="7:7" x14ac:dyDescent="0.35">
      <c r="G7600"/>
    </row>
    <row r="7601" spans="7:7" x14ac:dyDescent="0.35">
      <c r="G7601"/>
    </row>
    <row r="7602" spans="7:7" x14ac:dyDescent="0.35">
      <c r="G7602"/>
    </row>
    <row r="7603" spans="7:7" x14ac:dyDescent="0.35">
      <c r="G7603"/>
    </row>
    <row r="7604" spans="7:7" x14ac:dyDescent="0.35">
      <c r="G7604"/>
    </row>
    <row r="7605" spans="7:7" x14ac:dyDescent="0.35">
      <c r="G7605"/>
    </row>
    <row r="7606" spans="7:7" x14ac:dyDescent="0.35">
      <c r="G7606"/>
    </row>
    <row r="7607" spans="7:7" x14ac:dyDescent="0.35">
      <c r="G7607"/>
    </row>
    <row r="7608" spans="7:7" x14ac:dyDescent="0.35">
      <c r="G7608"/>
    </row>
    <row r="7609" spans="7:7" x14ac:dyDescent="0.35">
      <c r="G7609"/>
    </row>
    <row r="7610" spans="7:7" x14ac:dyDescent="0.35">
      <c r="G7610"/>
    </row>
    <row r="7611" spans="7:7" x14ac:dyDescent="0.35">
      <c r="G7611"/>
    </row>
    <row r="7612" spans="7:7" x14ac:dyDescent="0.35">
      <c r="G7612"/>
    </row>
    <row r="7613" spans="7:7" x14ac:dyDescent="0.35">
      <c r="G7613"/>
    </row>
    <row r="7614" spans="7:7" x14ac:dyDescent="0.35">
      <c r="G7614"/>
    </row>
    <row r="7615" spans="7:7" x14ac:dyDescent="0.35">
      <c r="G7615"/>
    </row>
    <row r="7616" spans="7:7" x14ac:dyDescent="0.35">
      <c r="G7616"/>
    </row>
    <row r="7617" spans="7:7" x14ac:dyDescent="0.35">
      <c r="G7617"/>
    </row>
    <row r="7618" spans="7:7" x14ac:dyDescent="0.35">
      <c r="G7618"/>
    </row>
    <row r="7619" spans="7:7" x14ac:dyDescent="0.35">
      <c r="G7619"/>
    </row>
    <row r="7620" spans="7:7" x14ac:dyDescent="0.35">
      <c r="G7620"/>
    </row>
    <row r="7621" spans="7:7" x14ac:dyDescent="0.35">
      <c r="G7621"/>
    </row>
    <row r="7622" spans="7:7" x14ac:dyDescent="0.35">
      <c r="G7622"/>
    </row>
    <row r="7623" spans="7:7" x14ac:dyDescent="0.35">
      <c r="G7623"/>
    </row>
    <row r="7624" spans="7:7" x14ac:dyDescent="0.35">
      <c r="G7624"/>
    </row>
    <row r="7625" spans="7:7" x14ac:dyDescent="0.35">
      <c r="G7625"/>
    </row>
    <row r="7626" spans="7:7" x14ac:dyDescent="0.35">
      <c r="G7626"/>
    </row>
    <row r="7627" spans="7:7" x14ac:dyDescent="0.35">
      <c r="G7627"/>
    </row>
    <row r="7628" spans="7:7" x14ac:dyDescent="0.35">
      <c r="G7628"/>
    </row>
    <row r="7629" spans="7:7" x14ac:dyDescent="0.35">
      <c r="G7629"/>
    </row>
    <row r="7630" spans="7:7" x14ac:dyDescent="0.35">
      <c r="G7630"/>
    </row>
    <row r="7631" spans="7:7" x14ac:dyDescent="0.35">
      <c r="G7631"/>
    </row>
    <row r="7632" spans="7:7" x14ac:dyDescent="0.35">
      <c r="G7632"/>
    </row>
    <row r="7633" spans="7:7" x14ac:dyDescent="0.35">
      <c r="G7633"/>
    </row>
    <row r="7634" spans="7:7" x14ac:dyDescent="0.35">
      <c r="G7634"/>
    </row>
    <row r="7635" spans="7:7" x14ac:dyDescent="0.35">
      <c r="G7635"/>
    </row>
    <row r="7636" spans="7:7" x14ac:dyDescent="0.35">
      <c r="G7636"/>
    </row>
    <row r="7637" spans="7:7" x14ac:dyDescent="0.35">
      <c r="G7637"/>
    </row>
    <row r="7638" spans="7:7" x14ac:dyDescent="0.35">
      <c r="G7638"/>
    </row>
    <row r="7639" spans="7:7" x14ac:dyDescent="0.35">
      <c r="G7639"/>
    </row>
    <row r="7640" spans="7:7" x14ac:dyDescent="0.35">
      <c r="G7640"/>
    </row>
    <row r="7641" spans="7:7" x14ac:dyDescent="0.35">
      <c r="G7641"/>
    </row>
    <row r="7642" spans="7:7" x14ac:dyDescent="0.35">
      <c r="G7642"/>
    </row>
    <row r="7643" spans="7:7" x14ac:dyDescent="0.35">
      <c r="G7643"/>
    </row>
    <row r="7644" spans="7:7" x14ac:dyDescent="0.35">
      <c r="G7644"/>
    </row>
    <row r="7645" spans="7:7" x14ac:dyDescent="0.35">
      <c r="G7645"/>
    </row>
    <row r="7646" spans="7:7" x14ac:dyDescent="0.35">
      <c r="G7646"/>
    </row>
    <row r="7647" spans="7:7" x14ac:dyDescent="0.35">
      <c r="G7647"/>
    </row>
    <row r="7648" spans="7:7" x14ac:dyDescent="0.35">
      <c r="G7648"/>
    </row>
    <row r="7649" spans="7:7" x14ac:dyDescent="0.35">
      <c r="G7649"/>
    </row>
    <row r="7650" spans="7:7" x14ac:dyDescent="0.35">
      <c r="G7650"/>
    </row>
    <row r="7651" spans="7:7" x14ac:dyDescent="0.35">
      <c r="G7651"/>
    </row>
    <row r="7652" spans="7:7" x14ac:dyDescent="0.35">
      <c r="G7652"/>
    </row>
    <row r="7653" spans="7:7" x14ac:dyDescent="0.35">
      <c r="G7653"/>
    </row>
    <row r="7654" spans="7:7" x14ac:dyDescent="0.35">
      <c r="G7654"/>
    </row>
    <row r="7655" spans="7:7" x14ac:dyDescent="0.35">
      <c r="G7655"/>
    </row>
    <row r="7656" spans="7:7" x14ac:dyDescent="0.35">
      <c r="G7656"/>
    </row>
    <row r="7657" spans="7:7" x14ac:dyDescent="0.35">
      <c r="G7657"/>
    </row>
    <row r="7658" spans="7:7" x14ac:dyDescent="0.35">
      <c r="G7658"/>
    </row>
    <row r="7659" spans="7:7" x14ac:dyDescent="0.35">
      <c r="G7659"/>
    </row>
    <row r="7660" spans="7:7" x14ac:dyDescent="0.35">
      <c r="G7660"/>
    </row>
    <row r="7661" spans="7:7" x14ac:dyDescent="0.35">
      <c r="G7661"/>
    </row>
    <row r="7662" spans="7:7" x14ac:dyDescent="0.35">
      <c r="G7662"/>
    </row>
    <row r="7663" spans="7:7" x14ac:dyDescent="0.35">
      <c r="G7663"/>
    </row>
    <row r="7664" spans="7:7" x14ac:dyDescent="0.35">
      <c r="G7664"/>
    </row>
    <row r="7665" spans="7:7" x14ac:dyDescent="0.35">
      <c r="G7665"/>
    </row>
    <row r="7666" spans="7:7" x14ac:dyDescent="0.35">
      <c r="G7666"/>
    </row>
    <row r="7667" spans="7:7" x14ac:dyDescent="0.35">
      <c r="G7667"/>
    </row>
    <row r="7668" spans="7:7" x14ac:dyDescent="0.35">
      <c r="G7668"/>
    </row>
    <row r="7669" spans="7:7" x14ac:dyDescent="0.35">
      <c r="G7669"/>
    </row>
    <row r="7670" spans="7:7" x14ac:dyDescent="0.35">
      <c r="G7670"/>
    </row>
    <row r="7671" spans="7:7" x14ac:dyDescent="0.35">
      <c r="G7671"/>
    </row>
    <row r="7672" spans="7:7" x14ac:dyDescent="0.35">
      <c r="G7672"/>
    </row>
    <row r="7673" spans="7:7" x14ac:dyDescent="0.35">
      <c r="G7673"/>
    </row>
    <row r="7674" spans="7:7" x14ac:dyDescent="0.35">
      <c r="G7674"/>
    </row>
    <row r="7675" spans="7:7" x14ac:dyDescent="0.35">
      <c r="G7675"/>
    </row>
    <row r="7676" spans="7:7" x14ac:dyDescent="0.35">
      <c r="G7676"/>
    </row>
    <row r="7677" spans="7:7" x14ac:dyDescent="0.35">
      <c r="G7677"/>
    </row>
    <row r="7678" spans="7:7" x14ac:dyDescent="0.35">
      <c r="G7678"/>
    </row>
    <row r="7679" spans="7:7" x14ac:dyDescent="0.35">
      <c r="G7679"/>
    </row>
    <row r="7680" spans="7:7" x14ac:dyDescent="0.35">
      <c r="G7680"/>
    </row>
    <row r="7681" spans="7:7" x14ac:dyDescent="0.35">
      <c r="G7681"/>
    </row>
    <row r="7682" spans="7:7" x14ac:dyDescent="0.35">
      <c r="G7682"/>
    </row>
    <row r="7683" spans="7:7" x14ac:dyDescent="0.35">
      <c r="G7683"/>
    </row>
    <row r="7684" spans="7:7" x14ac:dyDescent="0.35">
      <c r="G7684"/>
    </row>
    <row r="7685" spans="7:7" x14ac:dyDescent="0.35">
      <c r="G7685"/>
    </row>
    <row r="7686" spans="7:7" x14ac:dyDescent="0.35">
      <c r="G7686"/>
    </row>
    <row r="7687" spans="7:7" x14ac:dyDescent="0.35">
      <c r="G7687"/>
    </row>
    <row r="7688" spans="7:7" x14ac:dyDescent="0.35">
      <c r="G7688"/>
    </row>
    <row r="7689" spans="7:7" x14ac:dyDescent="0.35">
      <c r="G7689"/>
    </row>
    <row r="7690" spans="7:7" x14ac:dyDescent="0.35">
      <c r="G7690"/>
    </row>
    <row r="7691" spans="7:7" x14ac:dyDescent="0.35">
      <c r="G7691"/>
    </row>
    <row r="7692" spans="7:7" x14ac:dyDescent="0.35">
      <c r="G7692"/>
    </row>
    <row r="7693" spans="7:7" x14ac:dyDescent="0.35">
      <c r="G7693"/>
    </row>
    <row r="7694" spans="7:7" x14ac:dyDescent="0.35">
      <c r="G7694"/>
    </row>
    <row r="7695" spans="7:7" x14ac:dyDescent="0.35">
      <c r="G7695"/>
    </row>
    <row r="7696" spans="7:7" x14ac:dyDescent="0.35">
      <c r="G7696"/>
    </row>
    <row r="7697" spans="7:7" x14ac:dyDescent="0.35">
      <c r="G7697"/>
    </row>
    <row r="7698" spans="7:7" x14ac:dyDescent="0.35">
      <c r="G7698"/>
    </row>
    <row r="7699" spans="7:7" x14ac:dyDescent="0.35">
      <c r="G7699"/>
    </row>
    <row r="7700" spans="7:7" x14ac:dyDescent="0.35">
      <c r="G7700"/>
    </row>
    <row r="7701" spans="7:7" x14ac:dyDescent="0.35">
      <c r="G7701"/>
    </row>
    <row r="7702" spans="7:7" x14ac:dyDescent="0.35">
      <c r="G7702"/>
    </row>
    <row r="7703" spans="7:7" x14ac:dyDescent="0.35">
      <c r="G7703"/>
    </row>
    <row r="7704" spans="7:7" x14ac:dyDescent="0.35">
      <c r="G7704"/>
    </row>
    <row r="7705" spans="7:7" x14ac:dyDescent="0.35">
      <c r="G7705"/>
    </row>
    <row r="7706" spans="7:7" x14ac:dyDescent="0.35">
      <c r="G7706"/>
    </row>
    <row r="7707" spans="7:7" x14ac:dyDescent="0.35">
      <c r="G7707"/>
    </row>
    <row r="7708" spans="7:7" x14ac:dyDescent="0.35">
      <c r="G7708"/>
    </row>
    <row r="7709" spans="7:7" x14ac:dyDescent="0.35">
      <c r="G7709"/>
    </row>
    <row r="7710" spans="7:7" x14ac:dyDescent="0.35">
      <c r="G7710"/>
    </row>
    <row r="7711" spans="7:7" x14ac:dyDescent="0.35">
      <c r="G7711"/>
    </row>
    <row r="7712" spans="7:7" x14ac:dyDescent="0.35">
      <c r="G7712"/>
    </row>
    <row r="7713" spans="7:7" x14ac:dyDescent="0.35">
      <c r="G7713"/>
    </row>
    <row r="7714" spans="7:7" x14ac:dyDescent="0.35">
      <c r="G7714"/>
    </row>
    <row r="7715" spans="7:7" x14ac:dyDescent="0.35">
      <c r="G7715"/>
    </row>
    <row r="7716" spans="7:7" x14ac:dyDescent="0.35">
      <c r="G7716"/>
    </row>
    <row r="7717" spans="7:7" x14ac:dyDescent="0.35">
      <c r="G7717"/>
    </row>
    <row r="7718" spans="7:7" x14ac:dyDescent="0.35">
      <c r="G7718"/>
    </row>
    <row r="7719" spans="7:7" x14ac:dyDescent="0.35">
      <c r="G7719"/>
    </row>
    <row r="7720" spans="7:7" x14ac:dyDescent="0.35">
      <c r="G7720"/>
    </row>
    <row r="7721" spans="7:7" x14ac:dyDescent="0.35">
      <c r="G7721"/>
    </row>
    <row r="7722" spans="7:7" x14ac:dyDescent="0.35">
      <c r="G7722"/>
    </row>
    <row r="7723" spans="7:7" x14ac:dyDescent="0.35">
      <c r="G7723"/>
    </row>
    <row r="7724" spans="7:7" x14ac:dyDescent="0.35">
      <c r="G7724"/>
    </row>
    <row r="7725" spans="7:7" x14ac:dyDescent="0.35">
      <c r="G7725"/>
    </row>
    <row r="7726" spans="7:7" x14ac:dyDescent="0.35">
      <c r="G7726"/>
    </row>
    <row r="7727" spans="7:7" x14ac:dyDescent="0.35">
      <c r="G7727"/>
    </row>
    <row r="7728" spans="7:7" x14ac:dyDescent="0.35">
      <c r="G7728"/>
    </row>
    <row r="7729" spans="7:7" x14ac:dyDescent="0.35">
      <c r="G7729"/>
    </row>
    <row r="7730" spans="7:7" x14ac:dyDescent="0.35">
      <c r="G7730"/>
    </row>
    <row r="7731" spans="7:7" x14ac:dyDescent="0.35">
      <c r="G7731"/>
    </row>
    <row r="7732" spans="7:7" x14ac:dyDescent="0.35">
      <c r="G7732"/>
    </row>
    <row r="7733" spans="7:7" x14ac:dyDescent="0.35">
      <c r="G7733"/>
    </row>
    <row r="7734" spans="7:7" x14ac:dyDescent="0.35">
      <c r="G7734"/>
    </row>
    <row r="7735" spans="7:7" x14ac:dyDescent="0.35">
      <c r="G7735"/>
    </row>
    <row r="7736" spans="7:7" x14ac:dyDescent="0.35">
      <c r="G7736"/>
    </row>
    <row r="7737" spans="7:7" x14ac:dyDescent="0.35">
      <c r="G7737"/>
    </row>
    <row r="7738" spans="7:7" x14ac:dyDescent="0.35">
      <c r="G7738"/>
    </row>
    <row r="7739" spans="7:7" x14ac:dyDescent="0.35">
      <c r="G7739"/>
    </row>
    <row r="7740" spans="7:7" x14ac:dyDescent="0.35">
      <c r="G7740"/>
    </row>
    <row r="7741" spans="7:7" x14ac:dyDescent="0.35">
      <c r="G7741"/>
    </row>
    <row r="7742" spans="7:7" x14ac:dyDescent="0.35">
      <c r="G7742"/>
    </row>
    <row r="7743" spans="7:7" x14ac:dyDescent="0.35">
      <c r="G7743"/>
    </row>
    <row r="7744" spans="7:7" x14ac:dyDescent="0.35">
      <c r="G7744"/>
    </row>
    <row r="7745" spans="7:7" x14ac:dyDescent="0.35">
      <c r="G7745"/>
    </row>
    <row r="7746" spans="7:7" x14ac:dyDescent="0.35">
      <c r="G7746"/>
    </row>
    <row r="7747" spans="7:7" x14ac:dyDescent="0.35">
      <c r="G7747"/>
    </row>
    <row r="7748" spans="7:7" x14ac:dyDescent="0.35">
      <c r="G7748"/>
    </row>
    <row r="7749" spans="7:7" x14ac:dyDescent="0.35">
      <c r="G7749"/>
    </row>
    <row r="7750" spans="7:7" x14ac:dyDescent="0.35">
      <c r="G7750"/>
    </row>
    <row r="7751" spans="7:7" x14ac:dyDescent="0.35">
      <c r="G7751"/>
    </row>
    <row r="7752" spans="7:7" x14ac:dyDescent="0.35">
      <c r="G7752"/>
    </row>
    <row r="7753" spans="7:7" x14ac:dyDescent="0.35">
      <c r="G7753"/>
    </row>
    <row r="7754" spans="7:7" x14ac:dyDescent="0.35">
      <c r="G7754"/>
    </row>
    <row r="7755" spans="7:7" x14ac:dyDescent="0.35">
      <c r="G7755"/>
    </row>
    <row r="7756" spans="7:7" x14ac:dyDescent="0.35">
      <c r="G7756"/>
    </row>
    <row r="7757" spans="7:7" x14ac:dyDescent="0.35">
      <c r="G7757"/>
    </row>
    <row r="7758" spans="7:7" x14ac:dyDescent="0.35">
      <c r="G7758"/>
    </row>
    <row r="7759" spans="7:7" x14ac:dyDescent="0.35">
      <c r="G7759"/>
    </row>
    <row r="7760" spans="7:7" x14ac:dyDescent="0.35">
      <c r="G7760"/>
    </row>
    <row r="7761" spans="7:7" x14ac:dyDescent="0.35">
      <c r="G7761"/>
    </row>
    <row r="7762" spans="7:7" x14ac:dyDescent="0.35">
      <c r="G7762"/>
    </row>
    <row r="7763" spans="7:7" x14ac:dyDescent="0.35">
      <c r="G7763"/>
    </row>
    <row r="7764" spans="7:7" x14ac:dyDescent="0.35">
      <c r="G7764"/>
    </row>
    <row r="7765" spans="7:7" x14ac:dyDescent="0.35">
      <c r="G7765"/>
    </row>
    <row r="7766" spans="7:7" x14ac:dyDescent="0.35">
      <c r="G7766"/>
    </row>
    <row r="7767" spans="7:7" x14ac:dyDescent="0.35">
      <c r="G7767"/>
    </row>
    <row r="7768" spans="7:7" x14ac:dyDescent="0.35">
      <c r="G7768"/>
    </row>
    <row r="7769" spans="7:7" x14ac:dyDescent="0.35">
      <c r="G7769"/>
    </row>
    <row r="7770" spans="7:7" x14ac:dyDescent="0.35">
      <c r="G7770"/>
    </row>
    <row r="7771" spans="7:7" x14ac:dyDescent="0.35">
      <c r="G7771"/>
    </row>
    <row r="7772" spans="7:7" x14ac:dyDescent="0.35">
      <c r="G7772"/>
    </row>
    <row r="7773" spans="7:7" x14ac:dyDescent="0.35">
      <c r="G7773"/>
    </row>
    <row r="7774" spans="7:7" x14ac:dyDescent="0.35">
      <c r="G7774"/>
    </row>
    <row r="7775" spans="7:7" x14ac:dyDescent="0.35">
      <c r="G7775"/>
    </row>
    <row r="7776" spans="7:7" x14ac:dyDescent="0.35">
      <c r="G7776"/>
    </row>
    <row r="7777" spans="7:7" x14ac:dyDescent="0.35">
      <c r="G7777"/>
    </row>
    <row r="7778" spans="7:7" x14ac:dyDescent="0.35">
      <c r="G7778"/>
    </row>
    <row r="7779" spans="7:7" x14ac:dyDescent="0.35">
      <c r="G7779"/>
    </row>
    <row r="7780" spans="7:7" x14ac:dyDescent="0.35">
      <c r="G7780"/>
    </row>
    <row r="7781" spans="7:7" x14ac:dyDescent="0.35">
      <c r="G7781"/>
    </row>
    <row r="7782" spans="7:7" x14ac:dyDescent="0.35">
      <c r="G7782"/>
    </row>
    <row r="7783" spans="7:7" x14ac:dyDescent="0.35">
      <c r="G7783"/>
    </row>
    <row r="7784" spans="7:7" x14ac:dyDescent="0.35">
      <c r="G7784"/>
    </row>
    <row r="7785" spans="7:7" x14ac:dyDescent="0.35">
      <c r="G7785"/>
    </row>
    <row r="7786" spans="7:7" x14ac:dyDescent="0.35">
      <c r="G7786"/>
    </row>
    <row r="7787" spans="7:7" x14ac:dyDescent="0.35">
      <c r="G7787"/>
    </row>
    <row r="7788" spans="7:7" x14ac:dyDescent="0.35">
      <c r="G7788"/>
    </row>
    <row r="7789" spans="7:7" x14ac:dyDescent="0.35">
      <c r="G7789"/>
    </row>
    <row r="7790" spans="7:7" x14ac:dyDescent="0.35">
      <c r="G7790"/>
    </row>
    <row r="7791" spans="7:7" x14ac:dyDescent="0.35">
      <c r="G7791"/>
    </row>
    <row r="7792" spans="7:7" x14ac:dyDescent="0.35">
      <c r="G7792"/>
    </row>
    <row r="7793" spans="7:7" x14ac:dyDescent="0.35">
      <c r="G7793"/>
    </row>
    <row r="7794" spans="7:7" x14ac:dyDescent="0.35">
      <c r="G7794"/>
    </row>
    <row r="7795" spans="7:7" x14ac:dyDescent="0.35">
      <c r="G7795"/>
    </row>
    <row r="7796" spans="7:7" x14ac:dyDescent="0.35">
      <c r="G7796"/>
    </row>
    <row r="7797" spans="7:7" x14ac:dyDescent="0.35">
      <c r="G7797"/>
    </row>
    <row r="7798" spans="7:7" x14ac:dyDescent="0.35">
      <c r="G7798"/>
    </row>
    <row r="7799" spans="7:7" x14ac:dyDescent="0.35">
      <c r="G7799"/>
    </row>
    <row r="7800" spans="7:7" x14ac:dyDescent="0.35">
      <c r="G7800"/>
    </row>
    <row r="7801" spans="7:7" x14ac:dyDescent="0.35">
      <c r="G7801"/>
    </row>
    <row r="7802" spans="7:7" x14ac:dyDescent="0.35">
      <c r="G7802"/>
    </row>
    <row r="7803" spans="7:7" x14ac:dyDescent="0.35">
      <c r="G7803"/>
    </row>
    <row r="7804" spans="7:7" x14ac:dyDescent="0.35">
      <c r="G7804"/>
    </row>
    <row r="7805" spans="7:7" x14ac:dyDescent="0.35">
      <c r="G7805"/>
    </row>
    <row r="7806" spans="7:7" x14ac:dyDescent="0.35">
      <c r="G7806"/>
    </row>
    <row r="7807" spans="7:7" x14ac:dyDescent="0.35">
      <c r="G7807"/>
    </row>
    <row r="7808" spans="7:7" x14ac:dyDescent="0.35">
      <c r="G7808"/>
    </row>
    <row r="7809" spans="7:7" x14ac:dyDescent="0.35">
      <c r="G7809"/>
    </row>
    <row r="7810" spans="7:7" x14ac:dyDescent="0.35">
      <c r="G7810"/>
    </row>
    <row r="7811" spans="7:7" x14ac:dyDescent="0.35">
      <c r="G7811"/>
    </row>
    <row r="7812" spans="7:7" x14ac:dyDescent="0.35">
      <c r="G7812"/>
    </row>
    <row r="7813" spans="7:7" x14ac:dyDescent="0.35">
      <c r="G7813"/>
    </row>
    <row r="7814" spans="7:7" x14ac:dyDescent="0.35">
      <c r="G7814"/>
    </row>
    <row r="7815" spans="7:7" x14ac:dyDescent="0.35">
      <c r="G7815"/>
    </row>
    <row r="7816" spans="7:7" x14ac:dyDescent="0.35">
      <c r="G7816"/>
    </row>
    <row r="7817" spans="7:7" x14ac:dyDescent="0.35">
      <c r="G7817"/>
    </row>
    <row r="7818" spans="7:7" x14ac:dyDescent="0.35">
      <c r="G7818"/>
    </row>
    <row r="7819" spans="7:7" x14ac:dyDescent="0.35">
      <c r="G7819"/>
    </row>
    <row r="7820" spans="7:7" x14ac:dyDescent="0.35">
      <c r="G7820"/>
    </row>
    <row r="7821" spans="7:7" x14ac:dyDescent="0.35">
      <c r="G7821"/>
    </row>
    <row r="7822" spans="7:7" x14ac:dyDescent="0.35">
      <c r="G7822"/>
    </row>
    <row r="7823" spans="7:7" x14ac:dyDescent="0.35">
      <c r="G7823"/>
    </row>
    <row r="7824" spans="7:7" x14ac:dyDescent="0.35">
      <c r="G7824"/>
    </row>
    <row r="7825" spans="7:7" x14ac:dyDescent="0.35">
      <c r="G7825"/>
    </row>
    <row r="7826" spans="7:7" x14ac:dyDescent="0.35">
      <c r="G7826"/>
    </row>
    <row r="7827" spans="7:7" x14ac:dyDescent="0.35">
      <c r="G7827"/>
    </row>
    <row r="7828" spans="7:7" x14ac:dyDescent="0.35">
      <c r="G7828"/>
    </row>
    <row r="7829" spans="7:7" x14ac:dyDescent="0.35">
      <c r="G7829"/>
    </row>
    <row r="7830" spans="7:7" x14ac:dyDescent="0.35">
      <c r="G7830"/>
    </row>
    <row r="7831" spans="7:7" x14ac:dyDescent="0.35">
      <c r="G7831"/>
    </row>
    <row r="7832" spans="7:7" x14ac:dyDescent="0.35">
      <c r="G7832"/>
    </row>
    <row r="7833" spans="7:7" x14ac:dyDescent="0.35">
      <c r="G7833"/>
    </row>
    <row r="7834" spans="7:7" x14ac:dyDescent="0.35">
      <c r="G7834"/>
    </row>
    <row r="7835" spans="7:7" x14ac:dyDescent="0.35">
      <c r="G7835"/>
    </row>
    <row r="7836" spans="7:7" x14ac:dyDescent="0.35">
      <c r="G7836"/>
    </row>
    <row r="7837" spans="7:7" x14ac:dyDescent="0.35">
      <c r="G7837"/>
    </row>
    <row r="7838" spans="7:7" x14ac:dyDescent="0.35">
      <c r="G7838"/>
    </row>
    <row r="7839" spans="7:7" x14ac:dyDescent="0.35">
      <c r="G7839"/>
    </row>
    <row r="7840" spans="7:7" x14ac:dyDescent="0.35">
      <c r="G7840"/>
    </row>
    <row r="7841" spans="7:7" x14ac:dyDescent="0.35">
      <c r="G7841"/>
    </row>
    <row r="7842" spans="7:7" x14ac:dyDescent="0.35">
      <c r="G7842"/>
    </row>
    <row r="7843" spans="7:7" x14ac:dyDescent="0.35">
      <c r="G7843"/>
    </row>
    <row r="7844" spans="7:7" x14ac:dyDescent="0.35">
      <c r="G7844"/>
    </row>
    <row r="7845" spans="7:7" x14ac:dyDescent="0.35">
      <c r="G7845"/>
    </row>
    <row r="7846" spans="7:7" x14ac:dyDescent="0.35">
      <c r="G7846"/>
    </row>
    <row r="7847" spans="7:7" x14ac:dyDescent="0.35">
      <c r="G7847"/>
    </row>
    <row r="7848" spans="7:7" x14ac:dyDescent="0.35">
      <c r="G7848"/>
    </row>
    <row r="7849" spans="7:7" x14ac:dyDescent="0.35">
      <c r="G7849"/>
    </row>
    <row r="7850" spans="7:7" x14ac:dyDescent="0.35">
      <c r="G7850"/>
    </row>
    <row r="7851" spans="7:7" x14ac:dyDescent="0.35">
      <c r="G7851"/>
    </row>
    <row r="7852" spans="7:7" x14ac:dyDescent="0.35">
      <c r="G7852"/>
    </row>
    <row r="7853" spans="7:7" x14ac:dyDescent="0.35">
      <c r="G7853"/>
    </row>
    <row r="7854" spans="7:7" x14ac:dyDescent="0.35">
      <c r="G7854"/>
    </row>
    <row r="7855" spans="7:7" x14ac:dyDescent="0.35">
      <c r="G7855"/>
    </row>
    <row r="7856" spans="7:7" x14ac:dyDescent="0.35">
      <c r="G7856"/>
    </row>
    <row r="7857" spans="7:7" x14ac:dyDescent="0.35">
      <c r="G7857"/>
    </row>
    <row r="7858" spans="7:7" x14ac:dyDescent="0.35">
      <c r="G7858"/>
    </row>
    <row r="7859" spans="7:7" x14ac:dyDescent="0.35">
      <c r="G7859"/>
    </row>
    <row r="7860" spans="7:7" x14ac:dyDescent="0.35">
      <c r="G7860"/>
    </row>
    <row r="7861" spans="7:7" x14ac:dyDescent="0.35">
      <c r="G7861"/>
    </row>
    <row r="7862" spans="7:7" x14ac:dyDescent="0.35">
      <c r="G7862"/>
    </row>
    <row r="7863" spans="7:7" x14ac:dyDescent="0.35">
      <c r="G7863"/>
    </row>
    <row r="7864" spans="7:7" x14ac:dyDescent="0.35">
      <c r="G7864"/>
    </row>
    <row r="7865" spans="7:7" x14ac:dyDescent="0.35">
      <c r="G7865"/>
    </row>
    <row r="7866" spans="7:7" x14ac:dyDescent="0.35">
      <c r="G7866"/>
    </row>
    <row r="7867" spans="7:7" x14ac:dyDescent="0.35">
      <c r="G7867"/>
    </row>
    <row r="7868" spans="7:7" x14ac:dyDescent="0.35">
      <c r="G7868"/>
    </row>
    <row r="7869" spans="7:7" x14ac:dyDescent="0.35">
      <c r="G7869"/>
    </row>
    <row r="7870" spans="7:7" x14ac:dyDescent="0.35">
      <c r="G7870"/>
    </row>
    <row r="7871" spans="7:7" x14ac:dyDescent="0.35">
      <c r="G7871"/>
    </row>
    <row r="7872" spans="7:7" x14ac:dyDescent="0.35">
      <c r="G7872"/>
    </row>
    <row r="7873" spans="7:7" x14ac:dyDescent="0.35">
      <c r="G7873"/>
    </row>
    <row r="7874" spans="7:7" x14ac:dyDescent="0.35">
      <c r="G7874"/>
    </row>
    <row r="7875" spans="7:7" x14ac:dyDescent="0.35">
      <c r="G7875"/>
    </row>
    <row r="7876" spans="7:7" x14ac:dyDescent="0.35">
      <c r="G7876"/>
    </row>
    <row r="7877" spans="7:7" x14ac:dyDescent="0.35">
      <c r="G7877"/>
    </row>
    <row r="7878" spans="7:7" x14ac:dyDescent="0.35">
      <c r="G7878"/>
    </row>
    <row r="7879" spans="7:7" x14ac:dyDescent="0.35">
      <c r="G7879"/>
    </row>
    <row r="7880" spans="7:7" x14ac:dyDescent="0.35">
      <c r="G7880"/>
    </row>
    <row r="7881" spans="7:7" x14ac:dyDescent="0.35">
      <c r="G7881"/>
    </row>
    <row r="7882" spans="7:7" x14ac:dyDescent="0.35">
      <c r="G7882"/>
    </row>
    <row r="7883" spans="7:7" x14ac:dyDescent="0.35">
      <c r="G7883"/>
    </row>
    <row r="7884" spans="7:7" x14ac:dyDescent="0.35">
      <c r="G7884"/>
    </row>
    <row r="7885" spans="7:7" x14ac:dyDescent="0.35">
      <c r="G7885"/>
    </row>
    <row r="7886" spans="7:7" x14ac:dyDescent="0.35">
      <c r="G7886"/>
    </row>
    <row r="7887" spans="7:7" x14ac:dyDescent="0.35">
      <c r="G7887"/>
    </row>
    <row r="7888" spans="7:7" x14ac:dyDescent="0.35">
      <c r="G7888"/>
    </row>
    <row r="7889" spans="7:7" x14ac:dyDescent="0.35">
      <c r="G7889"/>
    </row>
    <row r="7890" spans="7:7" x14ac:dyDescent="0.35">
      <c r="G7890"/>
    </row>
    <row r="7891" spans="7:7" x14ac:dyDescent="0.35">
      <c r="G7891"/>
    </row>
    <row r="7892" spans="7:7" x14ac:dyDescent="0.35">
      <c r="G7892"/>
    </row>
    <row r="7893" spans="7:7" x14ac:dyDescent="0.35">
      <c r="G7893"/>
    </row>
    <row r="7894" spans="7:7" x14ac:dyDescent="0.35">
      <c r="G7894"/>
    </row>
    <row r="7895" spans="7:7" x14ac:dyDescent="0.35">
      <c r="G7895"/>
    </row>
    <row r="7896" spans="7:7" x14ac:dyDescent="0.35">
      <c r="G7896"/>
    </row>
    <row r="7897" spans="7:7" x14ac:dyDescent="0.35">
      <c r="G7897"/>
    </row>
    <row r="7898" spans="7:7" x14ac:dyDescent="0.35">
      <c r="G7898"/>
    </row>
    <row r="7899" spans="7:7" x14ac:dyDescent="0.35">
      <c r="G7899"/>
    </row>
    <row r="7900" spans="7:7" x14ac:dyDescent="0.35">
      <c r="G7900"/>
    </row>
    <row r="7901" spans="7:7" x14ac:dyDescent="0.35">
      <c r="G7901"/>
    </row>
    <row r="7902" spans="7:7" x14ac:dyDescent="0.35">
      <c r="G7902"/>
    </row>
    <row r="7903" spans="7:7" x14ac:dyDescent="0.35">
      <c r="G7903"/>
    </row>
    <row r="7904" spans="7:7" x14ac:dyDescent="0.35">
      <c r="G7904"/>
    </row>
    <row r="7905" spans="7:7" x14ac:dyDescent="0.35">
      <c r="G7905"/>
    </row>
    <row r="7906" spans="7:7" x14ac:dyDescent="0.35">
      <c r="G7906"/>
    </row>
    <row r="7907" spans="7:7" x14ac:dyDescent="0.35">
      <c r="G7907"/>
    </row>
    <row r="7908" spans="7:7" x14ac:dyDescent="0.35">
      <c r="G7908"/>
    </row>
    <row r="7909" spans="7:7" x14ac:dyDescent="0.35">
      <c r="G7909"/>
    </row>
    <row r="7910" spans="7:7" x14ac:dyDescent="0.35">
      <c r="G7910"/>
    </row>
    <row r="7911" spans="7:7" x14ac:dyDescent="0.35">
      <c r="G7911"/>
    </row>
    <row r="7912" spans="7:7" x14ac:dyDescent="0.35">
      <c r="G7912"/>
    </row>
    <row r="7913" spans="7:7" x14ac:dyDescent="0.35">
      <c r="G7913"/>
    </row>
    <row r="7914" spans="7:7" x14ac:dyDescent="0.35">
      <c r="G7914"/>
    </row>
    <row r="7915" spans="7:7" x14ac:dyDescent="0.35">
      <c r="G7915"/>
    </row>
    <row r="7916" spans="7:7" x14ac:dyDescent="0.35">
      <c r="G7916"/>
    </row>
    <row r="7917" spans="7:7" x14ac:dyDescent="0.35">
      <c r="G7917"/>
    </row>
    <row r="7918" spans="7:7" x14ac:dyDescent="0.35">
      <c r="G7918"/>
    </row>
    <row r="7919" spans="7:7" x14ac:dyDescent="0.35">
      <c r="G7919"/>
    </row>
    <row r="7920" spans="7:7" x14ac:dyDescent="0.35">
      <c r="G7920"/>
    </row>
    <row r="7921" spans="7:7" x14ac:dyDescent="0.35">
      <c r="G7921"/>
    </row>
    <row r="7922" spans="7:7" x14ac:dyDescent="0.35">
      <c r="G7922"/>
    </row>
    <row r="7923" spans="7:7" x14ac:dyDescent="0.35">
      <c r="G7923"/>
    </row>
    <row r="7924" spans="7:7" x14ac:dyDescent="0.35">
      <c r="G7924"/>
    </row>
    <row r="7925" spans="7:7" x14ac:dyDescent="0.35">
      <c r="G7925"/>
    </row>
    <row r="7926" spans="7:7" x14ac:dyDescent="0.35">
      <c r="G7926"/>
    </row>
    <row r="7927" spans="7:7" x14ac:dyDescent="0.35">
      <c r="G7927"/>
    </row>
    <row r="7928" spans="7:7" x14ac:dyDescent="0.35">
      <c r="G7928"/>
    </row>
    <row r="7929" spans="7:7" x14ac:dyDescent="0.35">
      <c r="G7929"/>
    </row>
    <row r="7930" spans="7:7" x14ac:dyDescent="0.35">
      <c r="G7930"/>
    </row>
    <row r="7931" spans="7:7" x14ac:dyDescent="0.35">
      <c r="G7931"/>
    </row>
    <row r="7932" spans="7:7" x14ac:dyDescent="0.35">
      <c r="G7932"/>
    </row>
    <row r="7933" spans="7:7" x14ac:dyDescent="0.35">
      <c r="G7933"/>
    </row>
    <row r="7934" spans="7:7" x14ac:dyDescent="0.35">
      <c r="G7934"/>
    </row>
    <row r="7935" spans="7:7" x14ac:dyDescent="0.35">
      <c r="G7935"/>
    </row>
    <row r="7936" spans="7:7" x14ac:dyDescent="0.35">
      <c r="G7936"/>
    </row>
    <row r="7937" spans="7:7" x14ac:dyDescent="0.35">
      <c r="G7937"/>
    </row>
    <row r="7938" spans="7:7" x14ac:dyDescent="0.35">
      <c r="G7938"/>
    </row>
    <row r="7939" spans="7:7" x14ac:dyDescent="0.35">
      <c r="G7939"/>
    </row>
    <row r="7940" spans="7:7" x14ac:dyDescent="0.35">
      <c r="G7940"/>
    </row>
    <row r="7941" spans="7:7" x14ac:dyDescent="0.35">
      <c r="G7941"/>
    </row>
    <row r="7942" spans="7:7" x14ac:dyDescent="0.35">
      <c r="G7942"/>
    </row>
    <row r="7943" spans="7:7" x14ac:dyDescent="0.35">
      <c r="G7943"/>
    </row>
    <row r="7944" spans="7:7" x14ac:dyDescent="0.35">
      <c r="G7944"/>
    </row>
    <row r="7945" spans="7:7" x14ac:dyDescent="0.35">
      <c r="G7945"/>
    </row>
    <row r="7946" spans="7:7" x14ac:dyDescent="0.35">
      <c r="G7946"/>
    </row>
    <row r="7947" spans="7:7" x14ac:dyDescent="0.35">
      <c r="G7947"/>
    </row>
    <row r="7948" spans="7:7" x14ac:dyDescent="0.35">
      <c r="G7948"/>
    </row>
    <row r="7949" spans="7:7" x14ac:dyDescent="0.35">
      <c r="G7949"/>
    </row>
    <row r="7950" spans="7:7" x14ac:dyDescent="0.35">
      <c r="G7950"/>
    </row>
    <row r="7951" spans="7:7" x14ac:dyDescent="0.35">
      <c r="G7951"/>
    </row>
    <row r="7952" spans="7:7" x14ac:dyDescent="0.35">
      <c r="G7952"/>
    </row>
    <row r="7953" spans="7:7" x14ac:dyDescent="0.35">
      <c r="G7953"/>
    </row>
    <row r="7954" spans="7:7" x14ac:dyDescent="0.35">
      <c r="G7954"/>
    </row>
    <row r="7955" spans="7:7" x14ac:dyDescent="0.35">
      <c r="G7955"/>
    </row>
    <row r="7956" spans="7:7" x14ac:dyDescent="0.35">
      <c r="G7956"/>
    </row>
    <row r="7957" spans="7:7" x14ac:dyDescent="0.35">
      <c r="G7957"/>
    </row>
    <row r="7958" spans="7:7" x14ac:dyDescent="0.35">
      <c r="G7958"/>
    </row>
    <row r="7959" spans="7:7" x14ac:dyDescent="0.35">
      <c r="G7959"/>
    </row>
    <row r="7960" spans="7:7" x14ac:dyDescent="0.35">
      <c r="G7960"/>
    </row>
    <row r="7961" spans="7:7" x14ac:dyDescent="0.35">
      <c r="G7961"/>
    </row>
    <row r="7962" spans="7:7" x14ac:dyDescent="0.35">
      <c r="G7962"/>
    </row>
    <row r="7963" spans="7:7" x14ac:dyDescent="0.35">
      <c r="G7963"/>
    </row>
    <row r="7964" spans="7:7" x14ac:dyDescent="0.35">
      <c r="G7964"/>
    </row>
    <row r="7965" spans="7:7" x14ac:dyDescent="0.35">
      <c r="G7965"/>
    </row>
    <row r="7966" spans="7:7" x14ac:dyDescent="0.35">
      <c r="G7966"/>
    </row>
    <row r="7967" spans="7:7" x14ac:dyDescent="0.35">
      <c r="G7967"/>
    </row>
    <row r="7968" spans="7:7" x14ac:dyDescent="0.35">
      <c r="G7968"/>
    </row>
    <row r="7969" spans="7:7" x14ac:dyDescent="0.35">
      <c r="G7969"/>
    </row>
    <row r="7970" spans="7:7" x14ac:dyDescent="0.35">
      <c r="G7970"/>
    </row>
    <row r="7971" spans="7:7" x14ac:dyDescent="0.35">
      <c r="G7971"/>
    </row>
    <row r="7972" spans="7:7" x14ac:dyDescent="0.35">
      <c r="G7972"/>
    </row>
    <row r="7973" spans="7:7" x14ac:dyDescent="0.35">
      <c r="G7973"/>
    </row>
    <row r="7974" spans="7:7" x14ac:dyDescent="0.35">
      <c r="G7974"/>
    </row>
    <row r="7975" spans="7:7" x14ac:dyDescent="0.35">
      <c r="G7975"/>
    </row>
    <row r="7976" spans="7:7" x14ac:dyDescent="0.35">
      <c r="G7976"/>
    </row>
    <row r="7977" spans="7:7" x14ac:dyDescent="0.35">
      <c r="G7977"/>
    </row>
    <row r="7978" spans="7:7" x14ac:dyDescent="0.35">
      <c r="G7978"/>
    </row>
    <row r="7979" spans="7:7" x14ac:dyDescent="0.35">
      <c r="G7979"/>
    </row>
    <row r="7980" spans="7:7" x14ac:dyDescent="0.35">
      <c r="G7980"/>
    </row>
    <row r="7981" spans="7:7" x14ac:dyDescent="0.35">
      <c r="G7981"/>
    </row>
    <row r="7982" spans="7:7" x14ac:dyDescent="0.35">
      <c r="G7982"/>
    </row>
    <row r="7983" spans="7:7" x14ac:dyDescent="0.35">
      <c r="G7983"/>
    </row>
    <row r="7984" spans="7:7" x14ac:dyDescent="0.35">
      <c r="G7984"/>
    </row>
    <row r="7985" spans="7:7" x14ac:dyDescent="0.35">
      <c r="G7985"/>
    </row>
    <row r="7986" spans="7:7" x14ac:dyDescent="0.35">
      <c r="G7986"/>
    </row>
    <row r="7987" spans="7:7" x14ac:dyDescent="0.35">
      <c r="G7987"/>
    </row>
    <row r="7988" spans="7:7" x14ac:dyDescent="0.35">
      <c r="G7988"/>
    </row>
    <row r="7989" spans="7:7" x14ac:dyDescent="0.35">
      <c r="G7989"/>
    </row>
    <row r="7990" spans="7:7" x14ac:dyDescent="0.35">
      <c r="G7990"/>
    </row>
    <row r="7991" spans="7:7" x14ac:dyDescent="0.35">
      <c r="G7991"/>
    </row>
    <row r="7992" spans="7:7" x14ac:dyDescent="0.35">
      <c r="G7992"/>
    </row>
    <row r="7993" spans="7:7" x14ac:dyDescent="0.35">
      <c r="G7993"/>
    </row>
    <row r="7994" spans="7:7" x14ac:dyDescent="0.35">
      <c r="G7994"/>
    </row>
    <row r="7995" spans="7:7" x14ac:dyDescent="0.35">
      <c r="G7995"/>
    </row>
    <row r="7996" spans="7:7" x14ac:dyDescent="0.35">
      <c r="G7996"/>
    </row>
    <row r="7997" spans="7:7" x14ac:dyDescent="0.35">
      <c r="G7997"/>
    </row>
    <row r="7998" spans="7:7" x14ac:dyDescent="0.35">
      <c r="G7998"/>
    </row>
    <row r="7999" spans="7:7" x14ac:dyDescent="0.35">
      <c r="G7999"/>
    </row>
    <row r="8000" spans="7:7" x14ac:dyDescent="0.35">
      <c r="G8000"/>
    </row>
    <row r="8001" spans="7:7" x14ac:dyDescent="0.35">
      <c r="G8001"/>
    </row>
    <row r="8002" spans="7:7" x14ac:dyDescent="0.35">
      <c r="G8002"/>
    </row>
    <row r="8003" spans="7:7" x14ac:dyDescent="0.35">
      <c r="G8003"/>
    </row>
    <row r="8004" spans="7:7" x14ac:dyDescent="0.35">
      <c r="G8004"/>
    </row>
    <row r="8005" spans="7:7" x14ac:dyDescent="0.35">
      <c r="G8005"/>
    </row>
    <row r="8006" spans="7:7" x14ac:dyDescent="0.35">
      <c r="G8006"/>
    </row>
    <row r="8007" spans="7:7" x14ac:dyDescent="0.35">
      <c r="G8007"/>
    </row>
    <row r="8008" spans="7:7" x14ac:dyDescent="0.35">
      <c r="G8008"/>
    </row>
    <row r="8009" spans="7:7" x14ac:dyDescent="0.35">
      <c r="G8009"/>
    </row>
    <row r="8010" spans="7:7" x14ac:dyDescent="0.35">
      <c r="G8010"/>
    </row>
    <row r="8011" spans="7:7" x14ac:dyDescent="0.35">
      <c r="G8011"/>
    </row>
    <row r="8012" spans="7:7" x14ac:dyDescent="0.35">
      <c r="G8012"/>
    </row>
    <row r="8013" spans="7:7" x14ac:dyDescent="0.35">
      <c r="G8013"/>
    </row>
    <row r="8014" spans="7:7" x14ac:dyDescent="0.35">
      <c r="G8014"/>
    </row>
    <row r="8015" spans="7:7" x14ac:dyDescent="0.35">
      <c r="G8015"/>
    </row>
    <row r="8016" spans="7:7" x14ac:dyDescent="0.35">
      <c r="G8016"/>
    </row>
    <row r="8017" spans="7:7" x14ac:dyDescent="0.35">
      <c r="G8017"/>
    </row>
    <row r="8018" spans="7:7" x14ac:dyDescent="0.35">
      <c r="G8018"/>
    </row>
    <row r="8019" spans="7:7" x14ac:dyDescent="0.35">
      <c r="G8019"/>
    </row>
    <row r="8020" spans="7:7" x14ac:dyDescent="0.35">
      <c r="G8020"/>
    </row>
    <row r="8021" spans="7:7" x14ac:dyDescent="0.35">
      <c r="G8021"/>
    </row>
    <row r="8022" spans="7:7" x14ac:dyDescent="0.35">
      <c r="G8022"/>
    </row>
    <row r="8023" spans="7:7" x14ac:dyDescent="0.35">
      <c r="G8023"/>
    </row>
    <row r="8024" spans="7:7" x14ac:dyDescent="0.35">
      <c r="G8024"/>
    </row>
    <row r="8025" spans="7:7" x14ac:dyDescent="0.35">
      <c r="G8025"/>
    </row>
    <row r="8026" spans="7:7" x14ac:dyDescent="0.35">
      <c r="G8026"/>
    </row>
    <row r="8027" spans="7:7" x14ac:dyDescent="0.35">
      <c r="G8027"/>
    </row>
    <row r="8028" spans="7:7" x14ac:dyDescent="0.35">
      <c r="G8028"/>
    </row>
    <row r="8029" spans="7:7" x14ac:dyDescent="0.35">
      <c r="G8029"/>
    </row>
    <row r="8030" spans="7:7" x14ac:dyDescent="0.35">
      <c r="G8030"/>
    </row>
    <row r="8031" spans="7:7" x14ac:dyDescent="0.35">
      <c r="G8031"/>
    </row>
    <row r="8032" spans="7:7" x14ac:dyDescent="0.35">
      <c r="G8032"/>
    </row>
    <row r="8033" spans="7:7" x14ac:dyDescent="0.35">
      <c r="G8033"/>
    </row>
    <row r="8034" spans="7:7" x14ac:dyDescent="0.35">
      <c r="G8034"/>
    </row>
    <row r="8035" spans="7:7" x14ac:dyDescent="0.35">
      <c r="G8035"/>
    </row>
    <row r="8036" spans="7:7" x14ac:dyDescent="0.35">
      <c r="G8036"/>
    </row>
    <row r="8037" spans="7:7" x14ac:dyDescent="0.35">
      <c r="G8037"/>
    </row>
    <row r="8038" spans="7:7" x14ac:dyDescent="0.35">
      <c r="G8038"/>
    </row>
    <row r="8039" spans="7:7" x14ac:dyDescent="0.35">
      <c r="G8039"/>
    </row>
    <row r="8040" spans="7:7" x14ac:dyDescent="0.35">
      <c r="G8040"/>
    </row>
    <row r="8041" spans="7:7" x14ac:dyDescent="0.35">
      <c r="G8041"/>
    </row>
    <row r="8042" spans="7:7" x14ac:dyDescent="0.35">
      <c r="G8042"/>
    </row>
    <row r="8043" spans="7:7" x14ac:dyDescent="0.35">
      <c r="G8043"/>
    </row>
    <row r="8044" spans="7:7" x14ac:dyDescent="0.35">
      <c r="G8044"/>
    </row>
    <row r="8045" spans="7:7" x14ac:dyDescent="0.35">
      <c r="G8045"/>
    </row>
    <row r="8046" spans="7:7" x14ac:dyDescent="0.35">
      <c r="G8046"/>
    </row>
    <row r="8047" spans="7:7" x14ac:dyDescent="0.35">
      <c r="G8047"/>
    </row>
    <row r="8048" spans="7:7" x14ac:dyDescent="0.35">
      <c r="G8048"/>
    </row>
    <row r="8049" spans="7:7" x14ac:dyDescent="0.35">
      <c r="G8049"/>
    </row>
    <row r="8050" spans="7:7" x14ac:dyDescent="0.35">
      <c r="G8050"/>
    </row>
    <row r="8051" spans="7:7" x14ac:dyDescent="0.35">
      <c r="G8051"/>
    </row>
    <row r="8052" spans="7:7" x14ac:dyDescent="0.35">
      <c r="G8052"/>
    </row>
    <row r="8053" spans="7:7" x14ac:dyDescent="0.35">
      <c r="G8053"/>
    </row>
    <row r="8054" spans="7:7" x14ac:dyDescent="0.35">
      <c r="G8054"/>
    </row>
    <row r="8055" spans="7:7" x14ac:dyDescent="0.35">
      <c r="G8055"/>
    </row>
    <row r="8056" spans="7:7" x14ac:dyDescent="0.35">
      <c r="G8056"/>
    </row>
    <row r="8057" spans="7:7" x14ac:dyDescent="0.35">
      <c r="G8057"/>
    </row>
    <row r="8058" spans="7:7" x14ac:dyDescent="0.35">
      <c r="G8058"/>
    </row>
    <row r="8059" spans="7:7" x14ac:dyDescent="0.35">
      <c r="G8059"/>
    </row>
    <row r="8060" spans="7:7" x14ac:dyDescent="0.35">
      <c r="G8060"/>
    </row>
    <row r="8061" spans="7:7" x14ac:dyDescent="0.35">
      <c r="G8061"/>
    </row>
    <row r="8062" spans="7:7" x14ac:dyDescent="0.35">
      <c r="G8062"/>
    </row>
    <row r="8063" spans="7:7" x14ac:dyDescent="0.35">
      <c r="G8063"/>
    </row>
    <row r="8064" spans="7:7" x14ac:dyDescent="0.35">
      <c r="G8064"/>
    </row>
    <row r="8065" spans="7:7" x14ac:dyDescent="0.35">
      <c r="G8065"/>
    </row>
    <row r="8066" spans="7:7" x14ac:dyDescent="0.35">
      <c r="G8066"/>
    </row>
    <row r="8067" spans="7:7" x14ac:dyDescent="0.35">
      <c r="G8067"/>
    </row>
    <row r="8068" spans="7:7" x14ac:dyDescent="0.35">
      <c r="G8068"/>
    </row>
    <row r="8069" spans="7:7" x14ac:dyDescent="0.35">
      <c r="G8069"/>
    </row>
    <row r="8070" spans="7:7" x14ac:dyDescent="0.35">
      <c r="G8070"/>
    </row>
    <row r="8071" spans="7:7" x14ac:dyDescent="0.35">
      <c r="G8071"/>
    </row>
    <row r="8072" spans="7:7" x14ac:dyDescent="0.35">
      <c r="G8072"/>
    </row>
    <row r="8073" spans="7:7" x14ac:dyDescent="0.35">
      <c r="G8073"/>
    </row>
    <row r="8074" spans="7:7" x14ac:dyDescent="0.35">
      <c r="G8074"/>
    </row>
    <row r="8075" spans="7:7" x14ac:dyDescent="0.35">
      <c r="G8075"/>
    </row>
    <row r="8076" spans="7:7" x14ac:dyDescent="0.35">
      <c r="G8076"/>
    </row>
    <row r="8077" spans="7:7" x14ac:dyDescent="0.35">
      <c r="G8077"/>
    </row>
    <row r="8078" spans="7:7" x14ac:dyDescent="0.35">
      <c r="G8078"/>
    </row>
    <row r="8079" spans="7:7" x14ac:dyDescent="0.35">
      <c r="G8079"/>
    </row>
    <row r="8080" spans="7:7" x14ac:dyDescent="0.35">
      <c r="G8080"/>
    </row>
    <row r="8081" spans="7:7" x14ac:dyDescent="0.35">
      <c r="G8081"/>
    </row>
    <row r="8082" spans="7:7" x14ac:dyDescent="0.35">
      <c r="G8082"/>
    </row>
    <row r="8083" spans="7:7" x14ac:dyDescent="0.35">
      <c r="G8083"/>
    </row>
    <row r="8084" spans="7:7" x14ac:dyDescent="0.35">
      <c r="G8084"/>
    </row>
    <row r="8085" spans="7:7" x14ac:dyDescent="0.35">
      <c r="G8085"/>
    </row>
    <row r="8086" spans="7:7" x14ac:dyDescent="0.35">
      <c r="G8086"/>
    </row>
    <row r="8087" spans="7:7" x14ac:dyDescent="0.35">
      <c r="G8087"/>
    </row>
    <row r="8088" spans="7:7" x14ac:dyDescent="0.35">
      <c r="G8088"/>
    </row>
    <row r="8089" spans="7:7" x14ac:dyDescent="0.35">
      <c r="G8089"/>
    </row>
    <row r="8090" spans="7:7" x14ac:dyDescent="0.35">
      <c r="G8090"/>
    </row>
    <row r="8091" spans="7:7" x14ac:dyDescent="0.35">
      <c r="G8091"/>
    </row>
    <row r="8092" spans="7:7" x14ac:dyDescent="0.35">
      <c r="G8092"/>
    </row>
    <row r="8093" spans="7:7" x14ac:dyDescent="0.35">
      <c r="G8093"/>
    </row>
    <row r="8094" spans="7:7" x14ac:dyDescent="0.35">
      <c r="G8094"/>
    </row>
    <row r="8095" spans="7:7" x14ac:dyDescent="0.35">
      <c r="G8095"/>
    </row>
    <row r="8096" spans="7:7" x14ac:dyDescent="0.35">
      <c r="G8096"/>
    </row>
    <row r="8097" spans="7:7" x14ac:dyDescent="0.35">
      <c r="G8097"/>
    </row>
    <row r="8098" spans="7:7" x14ac:dyDescent="0.35">
      <c r="G8098"/>
    </row>
    <row r="8099" spans="7:7" x14ac:dyDescent="0.35">
      <c r="G8099"/>
    </row>
    <row r="8100" spans="7:7" x14ac:dyDescent="0.35">
      <c r="G8100"/>
    </row>
    <row r="8101" spans="7:7" x14ac:dyDescent="0.35">
      <c r="G8101"/>
    </row>
    <row r="8102" spans="7:7" x14ac:dyDescent="0.35">
      <c r="G8102"/>
    </row>
    <row r="8103" spans="7:7" x14ac:dyDescent="0.35">
      <c r="G8103"/>
    </row>
    <row r="8104" spans="7:7" x14ac:dyDescent="0.35">
      <c r="G8104"/>
    </row>
    <row r="8105" spans="7:7" x14ac:dyDescent="0.35">
      <c r="G8105"/>
    </row>
    <row r="8106" spans="7:7" x14ac:dyDescent="0.35">
      <c r="G8106"/>
    </row>
    <row r="8107" spans="7:7" x14ac:dyDescent="0.35">
      <c r="G8107"/>
    </row>
    <row r="8108" spans="7:7" x14ac:dyDescent="0.35">
      <c r="G8108"/>
    </row>
    <row r="8109" spans="7:7" x14ac:dyDescent="0.35">
      <c r="G8109"/>
    </row>
    <row r="8110" spans="7:7" x14ac:dyDescent="0.35">
      <c r="G8110"/>
    </row>
    <row r="8111" spans="7:7" x14ac:dyDescent="0.35">
      <c r="G8111"/>
    </row>
    <row r="8112" spans="7:7" x14ac:dyDescent="0.35">
      <c r="G8112"/>
    </row>
    <row r="8113" spans="7:7" x14ac:dyDescent="0.35">
      <c r="G8113"/>
    </row>
    <row r="8114" spans="7:7" x14ac:dyDescent="0.35">
      <c r="G8114"/>
    </row>
    <row r="8115" spans="7:7" x14ac:dyDescent="0.35">
      <c r="G8115"/>
    </row>
    <row r="8116" spans="7:7" x14ac:dyDescent="0.35">
      <c r="G8116"/>
    </row>
    <row r="8117" spans="7:7" x14ac:dyDescent="0.35">
      <c r="G8117"/>
    </row>
    <row r="8118" spans="7:7" x14ac:dyDescent="0.35">
      <c r="G8118"/>
    </row>
    <row r="8119" spans="7:7" x14ac:dyDescent="0.35">
      <c r="G8119"/>
    </row>
    <row r="8120" spans="7:7" x14ac:dyDescent="0.35">
      <c r="G8120"/>
    </row>
    <row r="8121" spans="7:7" x14ac:dyDescent="0.35">
      <c r="G8121"/>
    </row>
    <row r="8122" spans="7:7" x14ac:dyDescent="0.35">
      <c r="G8122"/>
    </row>
    <row r="8123" spans="7:7" x14ac:dyDescent="0.35">
      <c r="G8123"/>
    </row>
    <row r="8124" spans="7:7" x14ac:dyDescent="0.35">
      <c r="G8124"/>
    </row>
    <row r="8125" spans="7:7" x14ac:dyDescent="0.35">
      <c r="G8125"/>
    </row>
    <row r="8126" spans="7:7" x14ac:dyDescent="0.35">
      <c r="G8126"/>
    </row>
    <row r="8127" spans="7:7" x14ac:dyDescent="0.35">
      <c r="G8127"/>
    </row>
    <row r="8128" spans="7:7" x14ac:dyDescent="0.35">
      <c r="G8128"/>
    </row>
    <row r="8129" spans="7:7" x14ac:dyDescent="0.35">
      <c r="G8129"/>
    </row>
    <row r="8130" spans="7:7" x14ac:dyDescent="0.35">
      <c r="G8130"/>
    </row>
    <row r="8131" spans="7:7" x14ac:dyDescent="0.35">
      <c r="G8131"/>
    </row>
    <row r="8132" spans="7:7" x14ac:dyDescent="0.35">
      <c r="G8132"/>
    </row>
    <row r="8133" spans="7:7" x14ac:dyDescent="0.35">
      <c r="G8133"/>
    </row>
    <row r="8134" spans="7:7" x14ac:dyDescent="0.35">
      <c r="G8134"/>
    </row>
    <row r="8135" spans="7:7" x14ac:dyDescent="0.35">
      <c r="G8135"/>
    </row>
    <row r="8136" spans="7:7" x14ac:dyDescent="0.35">
      <c r="G8136"/>
    </row>
    <row r="8137" spans="7:7" x14ac:dyDescent="0.35">
      <c r="G8137"/>
    </row>
    <row r="8138" spans="7:7" x14ac:dyDescent="0.35">
      <c r="G8138"/>
    </row>
    <row r="8139" spans="7:7" x14ac:dyDescent="0.35">
      <c r="G8139"/>
    </row>
    <row r="8140" spans="7:7" x14ac:dyDescent="0.35">
      <c r="G8140"/>
    </row>
    <row r="8141" spans="7:7" x14ac:dyDescent="0.35">
      <c r="G8141"/>
    </row>
    <row r="8142" spans="7:7" x14ac:dyDescent="0.35">
      <c r="G8142"/>
    </row>
    <row r="8143" spans="7:7" x14ac:dyDescent="0.35">
      <c r="G8143"/>
    </row>
    <row r="8144" spans="7:7" x14ac:dyDescent="0.35">
      <c r="G8144"/>
    </row>
    <row r="8145" spans="7:7" x14ac:dyDescent="0.35">
      <c r="G8145"/>
    </row>
    <row r="8146" spans="7:7" x14ac:dyDescent="0.35">
      <c r="G8146"/>
    </row>
    <row r="8147" spans="7:7" x14ac:dyDescent="0.35">
      <c r="G8147"/>
    </row>
    <row r="8148" spans="7:7" x14ac:dyDescent="0.35">
      <c r="G8148"/>
    </row>
    <row r="8149" spans="7:7" x14ac:dyDescent="0.35">
      <c r="G8149"/>
    </row>
    <row r="8150" spans="7:7" x14ac:dyDescent="0.35">
      <c r="G8150"/>
    </row>
    <row r="8151" spans="7:7" x14ac:dyDescent="0.35">
      <c r="G8151"/>
    </row>
    <row r="8152" spans="7:7" x14ac:dyDescent="0.35">
      <c r="G8152"/>
    </row>
    <row r="8153" spans="7:7" x14ac:dyDescent="0.35">
      <c r="G8153"/>
    </row>
    <row r="8154" spans="7:7" x14ac:dyDescent="0.35">
      <c r="G8154"/>
    </row>
    <row r="8155" spans="7:7" x14ac:dyDescent="0.35">
      <c r="G8155"/>
    </row>
    <row r="8156" spans="7:7" x14ac:dyDescent="0.35">
      <c r="G8156"/>
    </row>
    <row r="8157" spans="7:7" x14ac:dyDescent="0.35">
      <c r="G8157"/>
    </row>
    <row r="8158" spans="7:7" x14ac:dyDescent="0.35">
      <c r="G8158"/>
    </row>
    <row r="8159" spans="7:7" x14ac:dyDescent="0.35">
      <c r="G8159"/>
    </row>
    <row r="8160" spans="7:7" x14ac:dyDescent="0.35">
      <c r="G8160"/>
    </row>
    <row r="8161" spans="7:7" x14ac:dyDescent="0.35">
      <c r="G8161"/>
    </row>
    <row r="8162" spans="7:7" x14ac:dyDescent="0.35">
      <c r="G8162"/>
    </row>
    <row r="8163" spans="7:7" x14ac:dyDescent="0.35">
      <c r="G8163"/>
    </row>
    <row r="8164" spans="7:7" x14ac:dyDescent="0.35">
      <c r="G8164"/>
    </row>
    <row r="8165" spans="7:7" x14ac:dyDescent="0.35">
      <c r="G8165"/>
    </row>
    <row r="8166" spans="7:7" x14ac:dyDescent="0.35">
      <c r="G8166"/>
    </row>
    <row r="8167" spans="7:7" x14ac:dyDescent="0.35">
      <c r="G8167"/>
    </row>
    <row r="8168" spans="7:7" x14ac:dyDescent="0.35">
      <c r="G8168"/>
    </row>
    <row r="8169" spans="7:7" x14ac:dyDescent="0.35">
      <c r="G8169"/>
    </row>
    <row r="8170" spans="7:7" x14ac:dyDescent="0.35">
      <c r="G8170"/>
    </row>
    <row r="8171" spans="7:7" x14ac:dyDescent="0.35">
      <c r="G8171"/>
    </row>
    <row r="8172" spans="7:7" x14ac:dyDescent="0.35">
      <c r="G8172"/>
    </row>
    <row r="8173" spans="7:7" x14ac:dyDescent="0.35">
      <c r="G8173"/>
    </row>
    <row r="8174" spans="7:7" x14ac:dyDescent="0.35">
      <c r="G8174"/>
    </row>
    <row r="8175" spans="7:7" x14ac:dyDescent="0.35">
      <c r="G8175"/>
    </row>
    <row r="8176" spans="7:7" x14ac:dyDescent="0.35">
      <c r="G8176"/>
    </row>
    <row r="8177" spans="7:7" x14ac:dyDescent="0.35">
      <c r="G8177"/>
    </row>
    <row r="8178" spans="7:7" x14ac:dyDescent="0.35">
      <c r="G8178"/>
    </row>
    <row r="8179" spans="7:7" x14ac:dyDescent="0.35">
      <c r="G8179"/>
    </row>
    <row r="8180" spans="7:7" x14ac:dyDescent="0.35">
      <c r="G8180"/>
    </row>
    <row r="8181" spans="7:7" x14ac:dyDescent="0.35">
      <c r="G8181"/>
    </row>
    <row r="8182" spans="7:7" x14ac:dyDescent="0.35">
      <c r="G8182"/>
    </row>
    <row r="8183" spans="7:7" x14ac:dyDescent="0.35">
      <c r="G8183"/>
    </row>
    <row r="8184" spans="7:7" x14ac:dyDescent="0.35">
      <c r="G8184"/>
    </row>
    <row r="8185" spans="7:7" x14ac:dyDescent="0.35">
      <c r="G8185"/>
    </row>
    <row r="8186" spans="7:7" x14ac:dyDescent="0.35">
      <c r="G8186"/>
    </row>
    <row r="8187" spans="7:7" x14ac:dyDescent="0.35">
      <c r="G8187"/>
    </row>
    <row r="8188" spans="7:7" x14ac:dyDescent="0.35">
      <c r="G8188"/>
    </row>
    <row r="8189" spans="7:7" x14ac:dyDescent="0.35">
      <c r="G8189"/>
    </row>
    <row r="8190" spans="7:7" x14ac:dyDescent="0.35">
      <c r="G8190"/>
    </row>
    <row r="8191" spans="7:7" x14ac:dyDescent="0.35">
      <c r="G8191"/>
    </row>
    <row r="8192" spans="7:7" x14ac:dyDescent="0.35">
      <c r="G8192"/>
    </row>
    <row r="8193" spans="7:7" x14ac:dyDescent="0.35">
      <c r="G8193"/>
    </row>
    <row r="8194" spans="7:7" x14ac:dyDescent="0.35">
      <c r="G8194"/>
    </row>
    <row r="8195" spans="7:7" x14ac:dyDescent="0.35">
      <c r="G8195"/>
    </row>
    <row r="8196" spans="7:7" x14ac:dyDescent="0.35">
      <c r="G8196"/>
    </row>
    <row r="8197" spans="7:7" x14ac:dyDescent="0.35">
      <c r="G8197"/>
    </row>
    <row r="8198" spans="7:7" x14ac:dyDescent="0.35">
      <c r="G8198"/>
    </row>
    <row r="8199" spans="7:7" x14ac:dyDescent="0.35">
      <c r="G8199"/>
    </row>
    <row r="8200" spans="7:7" x14ac:dyDescent="0.35">
      <c r="G8200"/>
    </row>
    <row r="8201" spans="7:7" x14ac:dyDescent="0.35">
      <c r="G8201"/>
    </row>
    <row r="8202" spans="7:7" x14ac:dyDescent="0.35">
      <c r="G8202"/>
    </row>
    <row r="8203" spans="7:7" x14ac:dyDescent="0.35">
      <c r="G8203"/>
    </row>
    <row r="8204" spans="7:7" x14ac:dyDescent="0.35">
      <c r="G8204"/>
    </row>
    <row r="8205" spans="7:7" x14ac:dyDescent="0.35">
      <c r="G8205"/>
    </row>
    <row r="8206" spans="7:7" x14ac:dyDescent="0.35">
      <c r="G8206"/>
    </row>
    <row r="8207" spans="7:7" x14ac:dyDescent="0.35">
      <c r="G8207"/>
    </row>
    <row r="8208" spans="7:7" x14ac:dyDescent="0.35">
      <c r="G8208"/>
    </row>
    <row r="8209" spans="7:7" x14ac:dyDescent="0.35">
      <c r="G8209"/>
    </row>
    <row r="8210" spans="7:7" x14ac:dyDescent="0.35">
      <c r="G8210"/>
    </row>
    <row r="8211" spans="7:7" x14ac:dyDescent="0.35">
      <c r="G8211"/>
    </row>
    <row r="8212" spans="7:7" x14ac:dyDescent="0.35">
      <c r="G8212"/>
    </row>
    <row r="8213" spans="7:7" x14ac:dyDescent="0.35">
      <c r="G8213"/>
    </row>
    <row r="8214" spans="7:7" x14ac:dyDescent="0.35">
      <c r="G8214"/>
    </row>
    <row r="8215" spans="7:7" x14ac:dyDescent="0.35">
      <c r="G8215"/>
    </row>
    <row r="8216" spans="7:7" x14ac:dyDescent="0.35">
      <c r="G8216"/>
    </row>
    <row r="8217" spans="7:7" x14ac:dyDescent="0.35">
      <c r="G8217"/>
    </row>
    <row r="8218" spans="7:7" x14ac:dyDescent="0.35">
      <c r="G8218"/>
    </row>
    <row r="8219" spans="7:7" x14ac:dyDescent="0.35">
      <c r="G8219"/>
    </row>
    <row r="8220" spans="7:7" x14ac:dyDescent="0.35">
      <c r="G8220"/>
    </row>
    <row r="8221" spans="7:7" x14ac:dyDescent="0.35">
      <c r="G8221"/>
    </row>
    <row r="8222" spans="7:7" x14ac:dyDescent="0.35">
      <c r="G8222"/>
    </row>
    <row r="8223" spans="7:7" x14ac:dyDescent="0.35">
      <c r="G8223"/>
    </row>
    <row r="8224" spans="7:7" x14ac:dyDescent="0.35">
      <c r="G8224"/>
    </row>
    <row r="8225" spans="7:7" x14ac:dyDescent="0.35">
      <c r="G8225"/>
    </row>
    <row r="8226" spans="7:7" x14ac:dyDescent="0.35">
      <c r="G8226"/>
    </row>
    <row r="8227" spans="7:7" x14ac:dyDescent="0.35">
      <c r="G8227"/>
    </row>
    <row r="8228" spans="7:7" x14ac:dyDescent="0.35">
      <c r="G8228"/>
    </row>
    <row r="8229" spans="7:7" x14ac:dyDescent="0.35">
      <c r="G8229"/>
    </row>
    <row r="8230" spans="7:7" x14ac:dyDescent="0.35">
      <c r="G8230"/>
    </row>
    <row r="8231" spans="7:7" x14ac:dyDescent="0.35">
      <c r="G8231"/>
    </row>
    <row r="8232" spans="7:7" x14ac:dyDescent="0.35">
      <c r="G8232"/>
    </row>
    <row r="8233" spans="7:7" x14ac:dyDescent="0.35">
      <c r="G8233"/>
    </row>
    <row r="8234" spans="7:7" x14ac:dyDescent="0.35">
      <c r="G8234"/>
    </row>
    <row r="8235" spans="7:7" x14ac:dyDescent="0.35">
      <c r="G8235"/>
    </row>
    <row r="8236" spans="7:7" x14ac:dyDescent="0.35">
      <c r="G8236"/>
    </row>
    <row r="8237" spans="7:7" x14ac:dyDescent="0.35">
      <c r="G8237"/>
    </row>
    <row r="8238" spans="7:7" x14ac:dyDescent="0.35">
      <c r="G8238"/>
    </row>
    <row r="8239" spans="7:7" x14ac:dyDescent="0.35">
      <c r="G8239"/>
    </row>
    <row r="8240" spans="7:7" x14ac:dyDescent="0.35">
      <c r="G8240"/>
    </row>
    <row r="8241" spans="7:7" x14ac:dyDescent="0.35">
      <c r="G8241"/>
    </row>
    <row r="8242" spans="7:7" x14ac:dyDescent="0.35">
      <c r="G8242"/>
    </row>
    <row r="8243" spans="7:7" x14ac:dyDescent="0.35">
      <c r="G8243"/>
    </row>
    <row r="8244" spans="7:7" x14ac:dyDescent="0.35">
      <c r="G8244"/>
    </row>
    <row r="8245" spans="7:7" x14ac:dyDescent="0.35">
      <c r="G8245"/>
    </row>
    <row r="8246" spans="7:7" x14ac:dyDescent="0.35">
      <c r="G8246"/>
    </row>
    <row r="8247" spans="7:7" x14ac:dyDescent="0.35">
      <c r="G8247"/>
    </row>
    <row r="8248" spans="7:7" x14ac:dyDescent="0.35">
      <c r="G8248"/>
    </row>
    <row r="8249" spans="7:7" x14ac:dyDescent="0.35">
      <c r="G8249"/>
    </row>
    <row r="8250" spans="7:7" x14ac:dyDescent="0.35">
      <c r="G8250"/>
    </row>
    <row r="8251" spans="7:7" x14ac:dyDescent="0.35">
      <c r="G8251"/>
    </row>
    <row r="8252" spans="7:7" x14ac:dyDescent="0.35">
      <c r="G8252"/>
    </row>
    <row r="8253" spans="7:7" x14ac:dyDescent="0.35">
      <c r="G8253"/>
    </row>
    <row r="8254" spans="7:7" x14ac:dyDescent="0.35">
      <c r="G8254"/>
    </row>
    <row r="8255" spans="7:7" x14ac:dyDescent="0.35">
      <c r="G8255"/>
    </row>
    <row r="8256" spans="7:7" x14ac:dyDescent="0.35">
      <c r="G8256"/>
    </row>
    <row r="8257" spans="7:7" x14ac:dyDescent="0.35">
      <c r="G8257"/>
    </row>
    <row r="8258" spans="7:7" x14ac:dyDescent="0.35">
      <c r="G8258"/>
    </row>
    <row r="8259" spans="7:7" x14ac:dyDescent="0.35">
      <c r="G8259"/>
    </row>
    <row r="8260" spans="7:7" x14ac:dyDescent="0.35">
      <c r="G8260"/>
    </row>
    <row r="8261" spans="7:7" x14ac:dyDescent="0.35">
      <c r="G8261"/>
    </row>
    <row r="8262" spans="7:7" x14ac:dyDescent="0.35">
      <c r="G8262"/>
    </row>
    <row r="8263" spans="7:7" x14ac:dyDescent="0.35">
      <c r="G8263"/>
    </row>
    <row r="8264" spans="7:7" x14ac:dyDescent="0.35">
      <c r="G8264"/>
    </row>
    <row r="8265" spans="7:7" x14ac:dyDescent="0.35">
      <c r="G8265"/>
    </row>
    <row r="8266" spans="7:7" x14ac:dyDescent="0.35">
      <c r="G8266"/>
    </row>
    <row r="8267" spans="7:7" x14ac:dyDescent="0.35">
      <c r="G8267"/>
    </row>
    <row r="8268" spans="7:7" x14ac:dyDescent="0.35">
      <c r="G8268"/>
    </row>
    <row r="8269" spans="7:7" x14ac:dyDescent="0.35">
      <c r="G8269"/>
    </row>
    <row r="8270" spans="7:7" x14ac:dyDescent="0.35">
      <c r="G8270"/>
    </row>
    <row r="8271" spans="7:7" x14ac:dyDescent="0.35">
      <c r="G8271"/>
    </row>
    <row r="8272" spans="7:7" x14ac:dyDescent="0.35">
      <c r="G8272"/>
    </row>
    <row r="8273" spans="7:7" x14ac:dyDescent="0.35">
      <c r="G8273"/>
    </row>
    <row r="8274" spans="7:7" x14ac:dyDescent="0.35">
      <c r="G8274"/>
    </row>
    <row r="8275" spans="7:7" x14ac:dyDescent="0.35">
      <c r="G8275"/>
    </row>
    <row r="8276" spans="7:7" x14ac:dyDescent="0.35">
      <c r="G8276"/>
    </row>
    <row r="8277" spans="7:7" x14ac:dyDescent="0.35">
      <c r="G8277"/>
    </row>
    <row r="8278" spans="7:7" x14ac:dyDescent="0.35">
      <c r="G8278"/>
    </row>
    <row r="8279" spans="7:7" x14ac:dyDescent="0.35">
      <c r="G8279"/>
    </row>
    <row r="8280" spans="7:7" x14ac:dyDescent="0.35">
      <c r="G8280"/>
    </row>
    <row r="8281" spans="7:7" x14ac:dyDescent="0.35">
      <c r="G8281"/>
    </row>
    <row r="8282" spans="7:7" x14ac:dyDescent="0.35">
      <c r="G8282"/>
    </row>
    <row r="8283" spans="7:7" x14ac:dyDescent="0.35">
      <c r="G8283"/>
    </row>
    <row r="8284" spans="7:7" x14ac:dyDescent="0.35">
      <c r="G8284"/>
    </row>
    <row r="8285" spans="7:7" x14ac:dyDescent="0.35">
      <c r="G8285"/>
    </row>
    <row r="8286" spans="7:7" x14ac:dyDescent="0.35">
      <c r="G8286"/>
    </row>
    <row r="8287" spans="7:7" x14ac:dyDescent="0.35">
      <c r="G8287"/>
    </row>
    <row r="8288" spans="7:7" x14ac:dyDescent="0.35">
      <c r="G8288"/>
    </row>
    <row r="8289" spans="7:7" x14ac:dyDescent="0.35">
      <c r="G8289"/>
    </row>
    <row r="8290" spans="7:7" x14ac:dyDescent="0.35">
      <c r="G8290"/>
    </row>
    <row r="8291" spans="7:7" x14ac:dyDescent="0.35">
      <c r="G8291"/>
    </row>
    <row r="8292" spans="7:7" x14ac:dyDescent="0.35">
      <c r="G8292"/>
    </row>
    <row r="8293" spans="7:7" x14ac:dyDescent="0.35">
      <c r="G8293"/>
    </row>
    <row r="8294" spans="7:7" x14ac:dyDescent="0.35">
      <c r="G8294"/>
    </row>
    <row r="8295" spans="7:7" x14ac:dyDescent="0.35">
      <c r="G8295"/>
    </row>
    <row r="8296" spans="7:7" x14ac:dyDescent="0.35">
      <c r="G8296"/>
    </row>
    <row r="8297" spans="7:7" x14ac:dyDescent="0.35">
      <c r="G8297"/>
    </row>
    <row r="8298" spans="7:7" x14ac:dyDescent="0.35">
      <c r="G8298"/>
    </row>
    <row r="8299" spans="7:7" x14ac:dyDescent="0.35">
      <c r="G8299"/>
    </row>
    <row r="8300" spans="7:7" x14ac:dyDescent="0.35">
      <c r="G8300"/>
    </row>
    <row r="8301" spans="7:7" x14ac:dyDescent="0.35">
      <c r="G8301"/>
    </row>
    <row r="8302" spans="7:7" x14ac:dyDescent="0.35">
      <c r="G8302"/>
    </row>
    <row r="8303" spans="7:7" x14ac:dyDescent="0.35">
      <c r="G8303"/>
    </row>
    <row r="8304" spans="7:7" x14ac:dyDescent="0.35">
      <c r="G8304"/>
    </row>
    <row r="8305" spans="7:7" x14ac:dyDescent="0.35">
      <c r="G8305"/>
    </row>
    <row r="8306" spans="7:7" x14ac:dyDescent="0.35">
      <c r="G8306"/>
    </row>
    <row r="8307" spans="7:7" x14ac:dyDescent="0.35">
      <c r="G8307"/>
    </row>
    <row r="8308" spans="7:7" x14ac:dyDescent="0.35">
      <c r="G8308"/>
    </row>
    <row r="8309" spans="7:7" x14ac:dyDescent="0.35">
      <c r="G8309"/>
    </row>
    <row r="8310" spans="7:7" x14ac:dyDescent="0.35">
      <c r="G8310"/>
    </row>
    <row r="8311" spans="7:7" x14ac:dyDescent="0.35">
      <c r="G8311"/>
    </row>
    <row r="8312" spans="7:7" x14ac:dyDescent="0.35">
      <c r="G8312"/>
    </row>
    <row r="8313" spans="7:7" x14ac:dyDescent="0.35">
      <c r="G8313"/>
    </row>
    <row r="8314" spans="7:7" x14ac:dyDescent="0.35">
      <c r="G8314"/>
    </row>
    <row r="8315" spans="7:7" x14ac:dyDescent="0.35">
      <c r="G8315"/>
    </row>
    <row r="8316" spans="7:7" x14ac:dyDescent="0.35">
      <c r="G8316"/>
    </row>
    <row r="8317" spans="7:7" x14ac:dyDescent="0.35">
      <c r="G8317"/>
    </row>
    <row r="8318" spans="7:7" x14ac:dyDescent="0.35">
      <c r="G8318"/>
    </row>
    <row r="8319" spans="7:7" x14ac:dyDescent="0.35">
      <c r="G8319"/>
    </row>
    <row r="8320" spans="7:7" x14ac:dyDescent="0.35">
      <c r="G8320"/>
    </row>
    <row r="8321" spans="7:7" x14ac:dyDescent="0.35">
      <c r="G8321"/>
    </row>
    <row r="8322" spans="7:7" x14ac:dyDescent="0.35">
      <c r="G8322"/>
    </row>
    <row r="8323" spans="7:7" x14ac:dyDescent="0.35">
      <c r="G8323"/>
    </row>
    <row r="8324" spans="7:7" x14ac:dyDescent="0.35">
      <c r="G8324"/>
    </row>
    <row r="8325" spans="7:7" x14ac:dyDescent="0.35">
      <c r="G8325"/>
    </row>
    <row r="8326" spans="7:7" x14ac:dyDescent="0.35">
      <c r="G8326"/>
    </row>
    <row r="8327" spans="7:7" x14ac:dyDescent="0.35">
      <c r="G8327"/>
    </row>
    <row r="8328" spans="7:7" x14ac:dyDescent="0.35">
      <c r="G8328"/>
    </row>
    <row r="8329" spans="7:7" x14ac:dyDescent="0.35">
      <c r="G8329"/>
    </row>
    <row r="8330" spans="7:7" x14ac:dyDescent="0.35">
      <c r="G8330"/>
    </row>
    <row r="8331" spans="7:7" x14ac:dyDescent="0.35">
      <c r="G8331"/>
    </row>
    <row r="8332" spans="7:7" x14ac:dyDescent="0.35">
      <c r="G8332"/>
    </row>
    <row r="8333" spans="7:7" x14ac:dyDescent="0.35">
      <c r="G8333"/>
    </row>
    <row r="8334" spans="7:7" x14ac:dyDescent="0.35">
      <c r="G8334"/>
    </row>
    <row r="8335" spans="7:7" x14ac:dyDescent="0.35">
      <c r="G8335"/>
    </row>
    <row r="8336" spans="7:7" x14ac:dyDescent="0.35">
      <c r="G8336"/>
    </row>
    <row r="8337" spans="7:7" x14ac:dyDescent="0.35">
      <c r="G8337"/>
    </row>
    <row r="8338" spans="7:7" x14ac:dyDescent="0.35">
      <c r="G8338"/>
    </row>
    <row r="8339" spans="7:7" x14ac:dyDescent="0.35">
      <c r="G8339"/>
    </row>
    <row r="8340" spans="7:7" x14ac:dyDescent="0.35">
      <c r="G8340"/>
    </row>
    <row r="8341" spans="7:7" x14ac:dyDescent="0.35">
      <c r="G8341"/>
    </row>
    <row r="8342" spans="7:7" x14ac:dyDescent="0.35">
      <c r="G8342"/>
    </row>
    <row r="8343" spans="7:7" x14ac:dyDescent="0.35">
      <c r="G8343"/>
    </row>
    <row r="8344" spans="7:7" x14ac:dyDescent="0.35">
      <c r="G8344"/>
    </row>
    <row r="8345" spans="7:7" x14ac:dyDescent="0.35">
      <c r="G8345"/>
    </row>
    <row r="8346" spans="7:7" x14ac:dyDescent="0.35">
      <c r="G8346"/>
    </row>
    <row r="8347" spans="7:7" x14ac:dyDescent="0.35">
      <c r="G8347"/>
    </row>
    <row r="8348" spans="7:7" x14ac:dyDescent="0.35">
      <c r="G8348"/>
    </row>
    <row r="8349" spans="7:7" x14ac:dyDescent="0.35">
      <c r="G8349"/>
    </row>
    <row r="8350" spans="7:7" x14ac:dyDescent="0.35">
      <c r="G8350"/>
    </row>
    <row r="8351" spans="7:7" x14ac:dyDescent="0.35">
      <c r="G8351"/>
    </row>
    <row r="8352" spans="7:7" x14ac:dyDescent="0.35">
      <c r="G8352"/>
    </row>
    <row r="8353" spans="7:7" x14ac:dyDescent="0.35">
      <c r="G8353"/>
    </row>
    <row r="8354" spans="7:7" x14ac:dyDescent="0.35">
      <c r="G8354"/>
    </row>
    <row r="8355" spans="7:7" x14ac:dyDescent="0.35">
      <c r="G8355"/>
    </row>
    <row r="8356" spans="7:7" x14ac:dyDescent="0.35">
      <c r="G8356"/>
    </row>
    <row r="8357" spans="7:7" x14ac:dyDescent="0.35">
      <c r="G8357"/>
    </row>
    <row r="8358" spans="7:7" x14ac:dyDescent="0.35">
      <c r="G8358"/>
    </row>
    <row r="8359" spans="7:7" x14ac:dyDescent="0.35">
      <c r="G8359"/>
    </row>
    <row r="8360" spans="7:7" x14ac:dyDescent="0.35">
      <c r="G8360"/>
    </row>
    <row r="8361" spans="7:7" x14ac:dyDescent="0.35">
      <c r="G8361"/>
    </row>
    <row r="8362" spans="7:7" x14ac:dyDescent="0.35">
      <c r="G8362"/>
    </row>
    <row r="8363" spans="7:7" x14ac:dyDescent="0.35">
      <c r="G8363"/>
    </row>
    <row r="8364" spans="7:7" x14ac:dyDescent="0.35">
      <c r="G8364"/>
    </row>
    <row r="8365" spans="7:7" x14ac:dyDescent="0.35">
      <c r="G8365"/>
    </row>
    <row r="8366" spans="7:7" x14ac:dyDescent="0.35">
      <c r="G8366"/>
    </row>
    <row r="8367" spans="7:7" x14ac:dyDescent="0.35">
      <c r="G8367"/>
    </row>
    <row r="8368" spans="7:7" x14ac:dyDescent="0.35">
      <c r="G8368"/>
    </row>
    <row r="8369" spans="7:7" x14ac:dyDescent="0.35">
      <c r="G8369"/>
    </row>
    <row r="8370" spans="7:7" x14ac:dyDescent="0.35">
      <c r="G8370"/>
    </row>
    <row r="8371" spans="7:7" x14ac:dyDescent="0.35">
      <c r="G8371"/>
    </row>
    <row r="8372" spans="7:7" x14ac:dyDescent="0.35">
      <c r="G8372"/>
    </row>
    <row r="8373" spans="7:7" x14ac:dyDescent="0.35">
      <c r="G8373"/>
    </row>
    <row r="8374" spans="7:7" x14ac:dyDescent="0.35">
      <c r="G8374"/>
    </row>
    <row r="8375" spans="7:7" x14ac:dyDescent="0.35">
      <c r="G8375"/>
    </row>
    <row r="8376" spans="7:7" x14ac:dyDescent="0.35">
      <c r="G8376"/>
    </row>
    <row r="8377" spans="7:7" x14ac:dyDescent="0.35">
      <c r="G8377"/>
    </row>
    <row r="8378" spans="7:7" x14ac:dyDescent="0.35">
      <c r="G8378"/>
    </row>
    <row r="8379" spans="7:7" x14ac:dyDescent="0.35">
      <c r="G8379"/>
    </row>
    <row r="8380" spans="7:7" x14ac:dyDescent="0.35">
      <c r="G8380"/>
    </row>
    <row r="8381" spans="7:7" x14ac:dyDescent="0.35">
      <c r="G8381"/>
    </row>
    <row r="8382" spans="7:7" x14ac:dyDescent="0.35">
      <c r="G8382"/>
    </row>
    <row r="8383" spans="7:7" x14ac:dyDescent="0.35">
      <c r="G8383"/>
    </row>
    <row r="8384" spans="7:7" x14ac:dyDescent="0.35">
      <c r="G8384"/>
    </row>
    <row r="8385" spans="7:7" x14ac:dyDescent="0.35">
      <c r="G8385"/>
    </row>
    <row r="8386" spans="7:7" x14ac:dyDescent="0.35">
      <c r="G8386"/>
    </row>
    <row r="8387" spans="7:7" x14ac:dyDescent="0.35">
      <c r="G8387"/>
    </row>
    <row r="8388" spans="7:7" x14ac:dyDescent="0.35">
      <c r="G8388"/>
    </row>
    <row r="8389" spans="7:7" x14ac:dyDescent="0.35">
      <c r="G8389"/>
    </row>
    <row r="8390" spans="7:7" x14ac:dyDescent="0.35">
      <c r="G8390"/>
    </row>
    <row r="8391" spans="7:7" x14ac:dyDescent="0.35">
      <c r="G8391"/>
    </row>
    <row r="8392" spans="7:7" x14ac:dyDescent="0.35">
      <c r="G8392"/>
    </row>
    <row r="8393" spans="7:7" x14ac:dyDescent="0.35">
      <c r="G8393"/>
    </row>
    <row r="8394" spans="7:7" x14ac:dyDescent="0.35">
      <c r="G8394"/>
    </row>
    <row r="8395" spans="7:7" x14ac:dyDescent="0.35">
      <c r="G8395"/>
    </row>
    <row r="8396" spans="7:7" x14ac:dyDescent="0.35">
      <c r="G8396"/>
    </row>
    <row r="8397" spans="7:7" x14ac:dyDescent="0.35">
      <c r="G8397"/>
    </row>
    <row r="8398" spans="7:7" x14ac:dyDescent="0.35">
      <c r="G8398"/>
    </row>
    <row r="8399" spans="7:7" x14ac:dyDescent="0.35">
      <c r="G8399"/>
    </row>
    <row r="8400" spans="7:7" x14ac:dyDescent="0.35">
      <c r="G8400"/>
    </row>
    <row r="8401" spans="7:7" x14ac:dyDescent="0.35">
      <c r="G8401"/>
    </row>
    <row r="8402" spans="7:7" x14ac:dyDescent="0.35">
      <c r="G8402"/>
    </row>
    <row r="8403" spans="7:7" x14ac:dyDescent="0.35">
      <c r="G8403"/>
    </row>
    <row r="8404" spans="7:7" x14ac:dyDescent="0.35">
      <c r="G8404"/>
    </row>
    <row r="8405" spans="7:7" x14ac:dyDescent="0.35">
      <c r="G8405"/>
    </row>
    <row r="8406" spans="7:7" x14ac:dyDescent="0.35">
      <c r="G8406"/>
    </row>
    <row r="8407" spans="7:7" x14ac:dyDescent="0.35">
      <c r="G8407"/>
    </row>
    <row r="8408" spans="7:7" x14ac:dyDescent="0.35">
      <c r="G8408"/>
    </row>
    <row r="8409" spans="7:7" x14ac:dyDescent="0.35">
      <c r="G8409"/>
    </row>
    <row r="8410" spans="7:7" x14ac:dyDescent="0.35">
      <c r="G8410"/>
    </row>
    <row r="8411" spans="7:7" x14ac:dyDescent="0.35">
      <c r="G8411"/>
    </row>
    <row r="8412" spans="7:7" x14ac:dyDescent="0.35">
      <c r="G8412"/>
    </row>
    <row r="8413" spans="7:7" x14ac:dyDescent="0.35">
      <c r="G8413"/>
    </row>
    <row r="8414" spans="7:7" x14ac:dyDescent="0.35">
      <c r="G8414"/>
    </row>
    <row r="8415" spans="7:7" x14ac:dyDescent="0.35">
      <c r="G8415"/>
    </row>
    <row r="8416" spans="7:7" x14ac:dyDescent="0.35">
      <c r="G8416"/>
    </row>
    <row r="8417" spans="7:7" x14ac:dyDescent="0.35">
      <c r="G8417"/>
    </row>
    <row r="8418" spans="7:7" x14ac:dyDescent="0.35">
      <c r="G8418"/>
    </row>
    <row r="8419" spans="7:7" x14ac:dyDescent="0.35">
      <c r="G8419"/>
    </row>
    <row r="8420" spans="7:7" x14ac:dyDescent="0.35">
      <c r="G8420"/>
    </row>
    <row r="8421" spans="7:7" x14ac:dyDescent="0.35">
      <c r="G8421"/>
    </row>
    <row r="8422" spans="7:7" x14ac:dyDescent="0.35">
      <c r="G8422"/>
    </row>
    <row r="8423" spans="7:7" x14ac:dyDescent="0.35">
      <c r="G8423"/>
    </row>
    <row r="8424" spans="7:7" x14ac:dyDescent="0.35">
      <c r="G8424"/>
    </row>
    <row r="8425" spans="7:7" x14ac:dyDescent="0.35">
      <c r="G8425"/>
    </row>
    <row r="8426" spans="7:7" x14ac:dyDescent="0.35">
      <c r="G8426"/>
    </row>
    <row r="8427" spans="7:7" x14ac:dyDescent="0.35">
      <c r="G8427"/>
    </row>
    <row r="8428" spans="7:7" x14ac:dyDescent="0.35">
      <c r="G8428"/>
    </row>
    <row r="8429" spans="7:7" x14ac:dyDescent="0.35">
      <c r="G8429"/>
    </row>
    <row r="8430" spans="7:7" x14ac:dyDescent="0.35">
      <c r="G8430"/>
    </row>
    <row r="8431" spans="7:7" x14ac:dyDescent="0.35">
      <c r="G8431"/>
    </row>
    <row r="8432" spans="7:7" x14ac:dyDescent="0.35">
      <c r="G8432"/>
    </row>
    <row r="8433" spans="7:7" x14ac:dyDescent="0.35">
      <c r="G8433"/>
    </row>
    <row r="8434" spans="7:7" x14ac:dyDescent="0.35">
      <c r="G8434"/>
    </row>
    <row r="8435" spans="7:7" x14ac:dyDescent="0.35">
      <c r="G8435"/>
    </row>
    <row r="8436" spans="7:7" x14ac:dyDescent="0.35">
      <c r="G8436"/>
    </row>
    <row r="8437" spans="7:7" x14ac:dyDescent="0.35">
      <c r="G8437"/>
    </row>
    <row r="8438" spans="7:7" x14ac:dyDescent="0.35">
      <c r="G8438"/>
    </row>
    <row r="8439" spans="7:7" x14ac:dyDescent="0.35">
      <c r="G8439"/>
    </row>
    <row r="8440" spans="7:7" x14ac:dyDescent="0.35">
      <c r="G8440"/>
    </row>
    <row r="8441" spans="7:7" x14ac:dyDescent="0.35">
      <c r="G8441"/>
    </row>
    <row r="8442" spans="7:7" x14ac:dyDescent="0.35">
      <c r="G8442"/>
    </row>
    <row r="8443" spans="7:7" x14ac:dyDescent="0.35">
      <c r="G8443"/>
    </row>
    <row r="8444" spans="7:7" x14ac:dyDescent="0.35">
      <c r="G8444"/>
    </row>
    <row r="8445" spans="7:7" x14ac:dyDescent="0.35">
      <c r="G8445"/>
    </row>
    <row r="8446" spans="7:7" x14ac:dyDescent="0.35">
      <c r="G8446"/>
    </row>
    <row r="8447" spans="7:7" x14ac:dyDescent="0.35">
      <c r="G8447"/>
    </row>
    <row r="8448" spans="7:7" x14ac:dyDescent="0.35">
      <c r="G8448"/>
    </row>
    <row r="8449" spans="7:7" x14ac:dyDescent="0.35">
      <c r="G8449"/>
    </row>
    <row r="8450" spans="7:7" x14ac:dyDescent="0.35">
      <c r="G8450"/>
    </row>
    <row r="8451" spans="7:7" x14ac:dyDescent="0.35">
      <c r="G8451"/>
    </row>
    <row r="8452" spans="7:7" x14ac:dyDescent="0.35">
      <c r="G8452"/>
    </row>
    <row r="8453" spans="7:7" x14ac:dyDescent="0.35">
      <c r="G8453"/>
    </row>
    <row r="8454" spans="7:7" x14ac:dyDescent="0.35">
      <c r="G8454"/>
    </row>
    <row r="8455" spans="7:7" x14ac:dyDescent="0.35">
      <c r="G8455"/>
    </row>
    <row r="8456" spans="7:7" x14ac:dyDescent="0.35">
      <c r="G8456"/>
    </row>
    <row r="8457" spans="7:7" x14ac:dyDescent="0.35">
      <c r="G8457"/>
    </row>
    <row r="8458" spans="7:7" x14ac:dyDescent="0.35">
      <c r="G8458"/>
    </row>
    <row r="8459" spans="7:7" x14ac:dyDescent="0.35">
      <c r="G8459"/>
    </row>
    <row r="8460" spans="7:7" x14ac:dyDescent="0.35">
      <c r="G8460"/>
    </row>
    <row r="8461" spans="7:7" x14ac:dyDescent="0.35">
      <c r="G8461"/>
    </row>
    <row r="8462" spans="7:7" x14ac:dyDescent="0.35">
      <c r="G8462"/>
    </row>
    <row r="8463" spans="7:7" x14ac:dyDescent="0.35">
      <c r="G8463"/>
    </row>
    <row r="8464" spans="7:7" x14ac:dyDescent="0.35">
      <c r="G8464"/>
    </row>
    <row r="8465" spans="7:7" x14ac:dyDescent="0.35">
      <c r="G8465"/>
    </row>
    <row r="8466" spans="7:7" x14ac:dyDescent="0.35">
      <c r="G8466"/>
    </row>
    <row r="8467" spans="7:7" x14ac:dyDescent="0.35">
      <c r="G8467"/>
    </row>
    <row r="8468" spans="7:7" x14ac:dyDescent="0.35">
      <c r="G8468"/>
    </row>
    <row r="8469" spans="7:7" x14ac:dyDescent="0.35">
      <c r="G8469"/>
    </row>
    <row r="8470" spans="7:7" x14ac:dyDescent="0.35">
      <c r="G8470"/>
    </row>
    <row r="8471" spans="7:7" x14ac:dyDescent="0.35">
      <c r="G8471"/>
    </row>
    <row r="8472" spans="7:7" x14ac:dyDescent="0.35">
      <c r="G8472"/>
    </row>
    <row r="8473" spans="7:7" x14ac:dyDescent="0.35">
      <c r="G8473"/>
    </row>
    <row r="8474" spans="7:7" x14ac:dyDescent="0.35">
      <c r="G8474"/>
    </row>
    <row r="8475" spans="7:7" x14ac:dyDescent="0.35">
      <c r="G8475"/>
    </row>
    <row r="8476" spans="7:7" x14ac:dyDescent="0.35">
      <c r="G8476"/>
    </row>
    <row r="8477" spans="7:7" x14ac:dyDescent="0.35">
      <c r="G8477"/>
    </row>
    <row r="8478" spans="7:7" x14ac:dyDescent="0.35">
      <c r="G8478"/>
    </row>
    <row r="8479" spans="7:7" x14ac:dyDescent="0.35">
      <c r="G8479"/>
    </row>
    <row r="8480" spans="7:7" x14ac:dyDescent="0.35">
      <c r="G8480"/>
    </row>
    <row r="8481" spans="7:7" x14ac:dyDescent="0.35">
      <c r="G8481"/>
    </row>
    <row r="8482" spans="7:7" x14ac:dyDescent="0.35">
      <c r="G8482"/>
    </row>
    <row r="8483" spans="7:7" x14ac:dyDescent="0.35">
      <c r="G8483"/>
    </row>
    <row r="8484" spans="7:7" x14ac:dyDescent="0.35">
      <c r="G8484"/>
    </row>
    <row r="8485" spans="7:7" x14ac:dyDescent="0.35">
      <c r="G8485"/>
    </row>
    <row r="8486" spans="7:7" x14ac:dyDescent="0.35">
      <c r="G8486"/>
    </row>
    <row r="8487" spans="7:7" x14ac:dyDescent="0.35">
      <c r="G8487"/>
    </row>
    <row r="8488" spans="7:7" x14ac:dyDescent="0.35">
      <c r="G8488"/>
    </row>
    <row r="8489" spans="7:7" x14ac:dyDescent="0.35">
      <c r="G8489"/>
    </row>
    <row r="8490" spans="7:7" x14ac:dyDescent="0.35">
      <c r="G8490"/>
    </row>
    <row r="8491" spans="7:7" x14ac:dyDescent="0.35">
      <c r="G8491"/>
    </row>
    <row r="8492" spans="7:7" x14ac:dyDescent="0.35">
      <c r="G8492"/>
    </row>
    <row r="8493" spans="7:7" x14ac:dyDescent="0.35">
      <c r="G8493"/>
    </row>
    <row r="8494" spans="7:7" x14ac:dyDescent="0.35">
      <c r="G8494"/>
    </row>
    <row r="8495" spans="7:7" x14ac:dyDescent="0.35">
      <c r="G8495"/>
    </row>
    <row r="8496" spans="7:7" x14ac:dyDescent="0.35">
      <c r="G8496"/>
    </row>
    <row r="8497" spans="7:7" x14ac:dyDescent="0.35">
      <c r="G8497"/>
    </row>
    <row r="8498" spans="7:7" x14ac:dyDescent="0.35">
      <c r="G8498"/>
    </row>
    <row r="8499" spans="7:7" x14ac:dyDescent="0.35">
      <c r="G8499"/>
    </row>
    <row r="8500" spans="7:7" x14ac:dyDescent="0.35">
      <c r="G8500"/>
    </row>
    <row r="8501" spans="7:7" x14ac:dyDescent="0.35">
      <c r="G8501"/>
    </row>
    <row r="8502" spans="7:7" x14ac:dyDescent="0.35">
      <c r="G8502"/>
    </row>
    <row r="8503" spans="7:7" x14ac:dyDescent="0.35">
      <c r="G8503"/>
    </row>
    <row r="8504" spans="7:7" x14ac:dyDescent="0.35">
      <c r="G8504"/>
    </row>
    <row r="8505" spans="7:7" x14ac:dyDescent="0.35">
      <c r="G8505"/>
    </row>
    <row r="8506" spans="7:7" x14ac:dyDescent="0.35">
      <c r="G8506"/>
    </row>
    <row r="8507" spans="7:7" x14ac:dyDescent="0.35">
      <c r="G8507"/>
    </row>
    <row r="8508" spans="7:7" x14ac:dyDescent="0.35">
      <c r="G8508"/>
    </row>
    <row r="8509" spans="7:7" x14ac:dyDescent="0.35">
      <c r="G8509"/>
    </row>
    <row r="8510" spans="7:7" x14ac:dyDescent="0.35">
      <c r="G8510"/>
    </row>
    <row r="8511" spans="7:7" x14ac:dyDescent="0.35">
      <c r="G8511"/>
    </row>
    <row r="8512" spans="7:7" x14ac:dyDescent="0.35">
      <c r="G8512"/>
    </row>
    <row r="8513" spans="7:7" x14ac:dyDescent="0.35">
      <c r="G8513"/>
    </row>
    <row r="8514" spans="7:7" x14ac:dyDescent="0.35">
      <c r="G8514"/>
    </row>
    <row r="8515" spans="7:7" x14ac:dyDescent="0.35">
      <c r="G8515"/>
    </row>
    <row r="8516" spans="7:7" x14ac:dyDescent="0.35">
      <c r="G8516"/>
    </row>
    <row r="8517" spans="7:7" x14ac:dyDescent="0.35">
      <c r="G8517"/>
    </row>
    <row r="8518" spans="7:7" x14ac:dyDescent="0.35">
      <c r="G8518"/>
    </row>
    <row r="8519" spans="7:7" x14ac:dyDescent="0.35">
      <c r="G8519"/>
    </row>
    <row r="8520" spans="7:7" x14ac:dyDescent="0.35">
      <c r="G8520"/>
    </row>
    <row r="8521" spans="7:7" x14ac:dyDescent="0.35">
      <c r="G8521"/>
    </row>
    <row r="8522" spans="7:7" x14ac:dyDescent="0.35">
      <c r="G8522"/>
    </row>
    <row r="8523" spans="7:7" x14ac:dyDescent="0.35">
      <c r="G8523"/>
    </row>
    <row r="8524" spans="7:7" x14ac:dyDescent="0.35">
      <c r="G8524"/>
    </row>
    <row r="8525" spans="7:7" x14ac:dyDescent="0.35">
      <c r="G8525"/>
    </row>
    <row r="8526" spans="7:7" x14ac:dyDescent="0.35">
      <c r="G8526"/>
    </row>
    <row r="8527" spans="7:7" x14ac:dyDescent="0.35">
      <c r="G8527"/>
    </row>
    <row r="8528" spans="7:7" x14ac:dyDescent="0.35">
      <c r="G8528"/>
    </row>
    <row r="8529" spans="7:7" x14ac:dyDescent="0.35">
      <c r="G8529"/>
    </row>
    <row r="8530" spans="7:7" x14ac:dyDescent="0.35">
      <c r="G8530"/>
    </row>
    <row r="8531" spans="7:7" x14ac:dyDescent="0.35">
      <c r="G8531"/>
    </row>
    <row r="8532" spans="7:7" x14ac:dyDescent="0.35">
      <c r="G8532"/>
    </row>
    <row r="8533" spans="7:7" x14ac:dyDescent="0.35">
      <c r="G8533"/>
    </row>
    <row r="8534" spans="7:7" x14ac:dyDescent="0.35">
      <c r="G8534"/>
    </row>
    <row r="8535" spans="7:7" x14ac:dyDescent="0.35">
      <c r="G8535"/>
    </row>
    <row r="8536" spans="7:7" x14ac:dyDescent="0.35">
      <c r="G8536"/>
    </row>
    <row r="8537" spans="7:7" x14ac:dyDescent="0.35">
      <c r="G8537"/>
    </row>
    <row r="8538" spans="7:7" x14ac:dyDescent="0.35">
      <c r="G8538"/>
    </row>
    <row r="8539" spans="7:7" x14ac:dyDescent="0.35">
      <c r="G8539"/>
    </row>
    <row r="8540" spans="7:7" x14ac:dyDescent="0.35">
      <c r="G8540"/>
    </row>
    <row r="8541" spans="7:7" x14ac:dyDescent="0.35">
      <c r="G8541"/>
    </row>
    <row r="8542" spans="7:7" x14ac:dyDescent="0.35">
      <c r="G8542"/>
    </row>
    <row r="8543" spans="7:7" x14ac:dyDescent="0.35">
      <c r="G8543"/>
    </row>
    <row r="8544" spans="7:7" x14ac:dyDescent="0.35">
      <c r="G8544"/>
    </row>
    <row r="8545" spans="7:7" x14ac:dyDescent="0.35">
      <c r="G8545"/>
    </row>
    <row r="8546" spans="7:7" x14ac:dyDescent="0.35">
      <c r="G8546"/>
    </row>
    <row r="8547" spans="7:7" x14ac:dyDescent="0.35">
      <c r="G8547"/>
    </row>
    <row r="8548" spans="7:7" x14ac:dyDescent="0.35">
      <c r="G8548"/>
    </row>
    <row r="8549" spans="7:7" x14ac:dyDescent="0.35">
      <c r="G8549"/>
    </row>
    <row r="8550" spans="7:7" x14ac:dyDescent="0.35">
      <c r="G8550"/>
    </row>
    <row r="8551" spans="7:7" x14ac:dyDescent="0.35">
      <c r="G8551"/>
    </row>
    <row r="8552" spans="7:7" x14ac:dyDescent="0.35">
      <c r="G8552"/>
    </row>
    <row r="8553" spans="7:7" x14ac:dyDescent="0.35">
      <c r="G8553"/>
    </row>
    <row r="8554" spans="7:7" x14ac:dyDescent="0.35">
      <c r="G8554"/>
    </row>
    <row r="8555" spans="7:7" x14ac:dyDescent="0.35">
      <c r="G8555"/>
    </row>
    <row r="8556" spans="7:7" x14ac:dyDescent="0.35">
      <c r="G8556"/>
    </row>
    <row r="8557" spans="7:7" x14ac:dyDescent="0.35">
      <c r="G8557"/>
    </row>
    <row r="8558" spans="7:7" x14ac:dyDescent="0.35">
      <c r="G8558"/>
    </row>
    <row r="8559" spans="7:7" x14ac:dyDescent="0.35">
      <c r="G8559"/>
    </row>
    <row r="8560" spans="7:7" x14ac:dyDescent="0.35">
      <c r="G8560"/>
    </row>
    <row r="8561" spans="7:7" x14ac:dyDescent="0.35">
      <c r="G8561"/>
    </row>
    <row r="8562" spans="7:7" x14ac:dyDescent="0.35">
      <c r="G8562"/>
    </row>
    <row r="8563" spans="7:7" x14ac:dyDescent="0.35">
      <c r="G8563"/>
    </row>
    <row r="8564" spans="7:7" x14ac:dyDescent="0.35">
      <c r="G8564"/>
    </row>
    <row r="8565" spans="7:7" x14ac:dyDescent="0.35">
      <c r="G8565"/>
    </row>
    <row r="8566" spans="7:7" x14ac:dyDescent="0.35">
      <c r="G8566"/>
    </row>
    <row r="8567" spans="7:7" x14ac:dyDescent="0.35">
      <c r="G8567"/>
    </row>
    <row r="8568" spans="7:7" x14ac:dyDescent="0.35">
      <c r="G8568"/>
    </row>
    <row r="8569" spans="7:7" x14ac:dyDescent="0.35">
      <c r="G8569"/>
    </row>
    <row r="8570" spans="7:7" x14ac:dyDescent="0.35">
      <c r="G8570"/>
    </row>
    <row r="8571" spans="7:7" x14ac:dyDescent="0.35">
      <c r="G8571"/>
    </row>
    <row r="8572" spans="7:7" x14ac:dyDescent="0.35">
      <c r="G8572"/>
    </row>
    <row r="8573" spans="7:7" x14ac:dyDescent="0.35">
      <c r="G8573"/>
    </row>
    <row r="8574" spans="7:7" x14ac:dyDescent="0.35">
      <c r="G8574"/>
    </row>
    <row r="8575" spans="7:7" x14ac:dyDescent="0.35">
      <c r="G8575"/>
    </row>
    <row r="8576" spans="7:7" x14ac:dyDescent="0.35">
      <c r="G8576"/>
    </row>
    <row r="8577" spans="7:7" x14ac:dyDescent="0.35">
      <c r="G8577"/>
    </row>
    <row r="8578" spans="7:7" x14ac:dyDescent="0.35">
      <c r="G8578"/>
    </row>
    <row r="8579" spans="7:7" x14ac:dyDescent="0.35">
      <c r="G8579"/>
    </row>
    <row r="8580" spans="7:7" x14ac:dyDescent="0.35">
      <c r="G8580"/>
    </row>
    <row r="8581" spans="7:7" x14ac:dyDescent="0.35">
      <c r="G8581"/>
    </row>
    <row r="8582" spans="7:7" x14ac:dyDescent="0.35">
      <c r="G8582"/>
    </row>
    <row r="8583" spans="7:7" x14ac:dyDescent="0.35">
      <c r="G8583"/>
    </row>
    <row r="8584" spans="7:7" x14ac:dyDescent="0.35">
      <c r="G8584"/>
    </row>
    <row r="8585" spans="7:7" x14ac:dyDescent="0.35">
      <c r="G8585"/>
    </row>
    <row r="8586" spans="7:7" x14ac:dyDescent="0.35">
      <c r="G8586"/>
    </row>
    <row r="8587" spans="7:7" x14ac:dyDescent="0.35">
      <c r="G8587"/>
    </row>
    <row r="8588" spans="7:7" x14ac:dyDescent="0.35">
      <c r="G8588"/>
    </row>
    <row r="8589" spans="7:7" x14ac:dyDescent="0.35">
      <c r="G8589"/>
    </row>
    <row r="8590" spans="7:7" x14ac:dyDescent="0.35">
      <c r="G8590"/>
    </row>
    <row r="8591" spans="7:7" x14ac:dyDescent="0.35">
      <c r="G8591"/>
    </row>
    <row r="8592" spans="7:7" x14ac:dyDescent="0.35">
      <c r="G8592"/>
    </row>
    <row r="8593" spans="7:7" x14ac:dyDescent="0.35">
      <c r="G8593"/>
    </row>
    <row r="8594" spans="7:7" x14ac:dyDescent="0.35">
      <c r="G8594"/>
    </row>
    <row r="8595" spans="7:7" x14ac:dyDescent="0.35">
      <c r="G8595"/>
    </row>
    <row r="8596" spans="7:7" x14ac:dyDescent="0.35">
      <c r="G8596"/>
    </row>
    <row r="8597" spans="7:7" x14ac:dyDescent="0.35">
      <c r="G8597"/>
    </row>
    <row r="8598" spans="7:7" x14ac:dyDescent="0.35">
      <c r="G8598"/>
    </row>
    <row r="8599" spans="7:7" x14ac:dyDescent="0.35">
      <c r="G8599"/>
    </row>
    <row r="8600" spans="7:7" x14ac:dyDescent="0.35">
      <c r="G8600"/>
    </row>
    <row r="8601" spans="7:7" x14ac:dyDescent="0.35">
      <c r="G8601"/>
    </row>
    <row r="8602" spans="7:7" x14ac:dyDescent="0.35">
      <c r="G8602"/>
    </row>
    <row r="8603" spans="7:7" x14ac:dyDescent="0.35">
      <c r="G8603"/>
    </row>
    <row r="8604" spans="7:7" x14ac:dyDescent="0.35">
      <c r="G8604"/>
    </row>
    <row r="8605" spans="7:7" x14ac:dyDescent="0.35">
      <c r="G8605"/>
    </row>
    <row r="8606" spans="7:7" x14ac:dyDescent="0.35">
      <c r="G8606"/>
    </row>
    <row r="8607" spans="7:7" x14ac:dyDescent="0.35">
      <c r="G8607"/>
    </row>
    <row r="8608" spans="7:7" x14ac:dyDescent="0.35">
      <c r="G8608"/>
    </row>
    <row r="8609" spans="7:7" x14ac:dyDescent="0.35">
      <c r="G8609"/>
    </row>
    <row r="8610" spans="7:7" x14ac:dyDescent="0.35">
      <c r="G8610"/>
    </row>
    <row r="8611" spans="7:7" x14ac:dyDescent="0.35">
      <c r="G8611"/>
    </row>
    <row r="8612" spans="7:7" x14ac:dyDescent="0.35">
      <c r="G8612"/>
    </row>
    <row r="8613" spans="7:7" x14ac:dyDescent="0.35">
      <c r="G8613"/>
    </row>
    <row r="8614" spans="7:7" x14ac:dyDescent="0.35">
      <c r="G8614"/>
    </row>
    <row r="8615" spans="7:7" x14ac:dyDescent="0.35">
      <c r="G8615"/>
    </row>
    <row r="8616" spans="7:7" x14ac:dyDescent="0.35">
      <c r="G8616"/>
    </row>
    <row r="8617" spans="7:7" x14ac:dyDescent="0.35">
      <c r="G8617"/>
    </row>
    <row r="8618" spans="7:7" x14ac:dyDescent="0.35">
      <c r="G8618"/>
    </row>
    <row r="8619" spans="7:7" x14ac:dyDescent="0.35">
      <c r="G8619"/>
    </row>
    <row r="8620" spans="7:7" x14ac:dyDescent="0.35">
      <c r="G8620"/>
    </row>
    <row r="8621" spans="7:7" x14ac:dyDescent="0.35">
      <c r="G8621"/>
    </row>
    <row r="8622" spans="7:7" x14ac:dyDescent="0.35">
      <c r="G8622"/>
    </row>
    <row r="8623" spans="7:7" x14ac:dyDescent="0.35">
      <c r="G8623"/>
    </row>
    <row r="8624" spans="7:7" x14ac:dyDescent="0.35">
      <c r="G8624"/>
    </row>
    <row r="8625" spans="7:7" x14ac:dyDescent="0.35">
      <c r="G8625"/>
    </row>
    <row r="8626" spans="7:7" x14ac:dyDescent="0.35">
      <c r="G8626"/>
    </row>
    <row r="8627" spans="7:7" x14ac:dyDescent="0.35">
      <c r="G8627"/>
    </row>
    <row r="8628" spans="7:7" x14ac:dyDescent="0.35">
      <c r="G8628"/>
    </row>
    <row r="8629" spans="7:7" x14ac:dyDescent="0.35">
      <c r="G8629"/>
    </row>
    <row r="8630" spans="7:7" x14ac:dyDescent="0.35">
      <c r="G8630"/>
    </row>
    <row r="8631" spans="7:7" x14ac:dyDescent="0.35">
      <c r="G8631"/>
    </row>
    <row r="8632" spans="7:7" x14ac:dyDescent="0.35">
      <c r="G8632"/>
    </row>
    <row r="8633" spans="7:7" x14ac:dyDescent="0.35">
      <c r="G8633"/>
    </row>
    <row r="8634" spans="7:7" x14ac:dyDescent="0.35">
      <c r="G8634"/>
    </row>
    <row r="8635" spans="7:7" x14ac:dyDescent="0.35">
      <c r="G8635"/>
    </row>
    <row r="8636" spans="7:7" x14ac:dyDescent="0.35">
      <c r="G8636"/>
    </row>
    <row r="8637" spans="7:7" x14ac:dyDescent="0.35">
      <c r="G8637"/>
    </row>
    <row r="8638" spans="7:7" x14ac:dyDescent="0.35">
      <c r="G8638"/>
    </row>
    <row r="8639" spans="7:7" x14ac:dyDescent="0.35">
      <c r="G8639"/>
    </row>
    <row r="8640" spans="7:7" x14ac:dyDescent="0.35">
      <c r="G8640"/>
    </row>
    <row r="8641" spans="7:7" x14ac:dyDescent="0.35">
      <c r="G8641"/>
    </row>
    <row r="8642" spans="7:7" x14ac:dyDescent="0.35">
      <c r="G8642"/>
    </row>
    <row r="8643" spans="7:7" x14ac:dyDescent="0.35">
      <c r="G8643"/>
    </row>
    <row r="8644" spans="7:7" x14ac:dyDescent="0.35">
      <c r="G8644"/>
    </row>
    <row r="8645" spans="7:7" x14ac:dyDescent="0.35">
      <c r="G8645"/>
    </row>
    <row r="8646" spans="7:7" x14ac:dyDescent="0.35">
      <c r="G8646"/>
    </row>
    <row r="8647" spans="7:7" x14ac:dyDescent="0.35">
      <c r="G8647"/>
    </row>
    <row r="8648" spans="7:7" x14ac:dyDescent="0.35">
      <c r="G8648"/>
    </row>
    <row r="8649" spans="7:7" x14ac:dyDescent="0.35">
      <c r="G8649"/>
    </row>
    <row r="8650" spans="7:7" x14ac:dyDescent="0.35">
      <c r="G8650"/>
    </row>
    <row r="8651" spans="7:7" x14ac:dyDescent="0.35">
      <c r="G8651"/>
    </row>
    <row r="8652" spans="7:7" x14ac:dyDescent="0.35">
      <c r="G8652"/>
    </row>
    <row r="8653" spans="7:7" x14ac:dyDescent="0.35">
      <c r="G8653"/>
    </row>
    <row r="8654" spans="7:7" x14ac:dyDescent="0.35">
      <c r="G8654"/>
    </row>
    <row r="8655" spans="7:7" x14ac:dyDescent="0.35">
      <c r="G8655"/>
    </row>
    <row r="8656" spans="7:7" x14ac:dyDescent="0.35">
      <c r="G8656"/>
    </row>
    <row r="8657" spans="7:7" x14ac:dyDescent="0.35">
      <c r="G8657"/>
    </row>
    <row r="8658" spans="7:7" x14ac:dyDescent="0.35">
      <c r="G8658"/>
    </row>
    <row r="8659" spans="7:7" x14ac:dyDescent="0.35">
      <c r="G8659"/>
    </row>
    <row r="8660" spans="7:7" x14ac:dyDescent="0.35">
      <c r="G8660"/>
    </row>
    <row r="8661" spans="7:7" x14ac:dyDescent="0.35">
      <c r="G8661"/>
    </row>
    <row r="8662" spans="7:7" x14ac:dyDescent="0.35">
      <c r="G8662"/>
    </row>
    <row r="8663" spans="7:7" x14ac:dyDescent="0.35">
      <c r="G8663"/>
    </row>
    <row r="8664" spans="7:7" x14ac:dyDescent="0.35">
      <c r="G8664"/>
    </row>
    <row r="8665" spans="7:7" x14ac:dyDescent="0.35">
      <c r="G8665"/>
    </row>
    <row r="8666" spans="7:7" x14ac:dyDescent="0.35">
      <c r="G8666"/>
    </row>
    <row r="8667" spans="7:7" x14ac:dyDescent="0.35">
      <c r="G8667"/>
    </row>
    <row r="8668" spans="7:7" x14ac:dyDescent="0.35">
      <c r="G8668"/>
    </row>
    <row r="8669" spans="7:7" x14ac:dyDescent="0.35">
      <c r="G8669"/>
    </row>
    <row r="8670" spans="7:7" x14ac:dyDescent="0.35">
      <c r="G8670"/>
    </row>
    <row r="8671" spans="7:7" x14ac:dyDescent="0.35">
      <c r="G8671"/>
    </row>
    <row r="8672" spans="7:7" x14ac:dyDescent="0.35">
      <c r="G8672"/>
    </row>
    <row r="8673" spans="7:7" x14ac:dyDescent="0.35">
      <c r="G8673"/>
    </row>
    <row r="8674" spans="7:7" x14ac:dyDescent="0.35">
      <c r="G8674"/>
    </row>
    <row r="8675" spans="7:7" x14ac:dyDescent="0.35">
      <c r="G8675"/>
    </row>
    <row r="8676" spans="7:7" x14ac:dyDescent="0.35">
      <c r="G8676"/>
    </row>
    <row r="8677" spans="7:7" x14ac:dyDescent="0.35">
      <c r="G8677"/>
    </row>
    <row r="8678" spans="7:7" x14ac:dyDescent="0.35">
      <c r="G8678"/>
    </row>
    <row r="8679" spans="7:7" x14ac:dyDescent="0.35">
      <c r="G8679"/>
    </row>
    <row r="8680" spans="7:7" x14ac:dyDescent="0.35">
      <c r="G8680"/>
    </row>
    <row r="8681" spans="7:7" x14ac:dyDescent="0.35">
      <c r="G8681"/>
    </row>
    <row r="8682" spans="7:7" x14ac:dyDescent="0.35">
      <c r="G8682"/>
    </row>
    <row r="8683" spans="7:7" x14ac:dyDescent="0.35">
      <c r="G8683"/>
    </row>
    <row r="8684" spans="7:7" x14ac:dyDescent="0.35">
      <c r="G8684"/>
    </row>
    <row r="8685" spans="7:7" x14ac:dyDescent="0.35">
      <c r="G8685"/>
    </row>
    <row r="8686" spans="7:7" x14ac:dyDescent="0.35">
      <c r="G8686"/>
    </row>
    <row r="8687" spans="7:7" x14ac:dyDescent="0.35">
      <c r="G8687"/>
    </row>
    <row r="8688" spans="7:7" x14ac:dyDescent="0.35">
      <c r="G8688"/>
    </row>
    <row r="8689" spans="7:7" x14ac:dyDescent="0.35">
      <c r="G8689"/>
    </row>
    <row r="8690" spans="7:7" x14ac:dyDescent="0.35">
      <c r="G8690"/>
    </row>
    <row r="8691" spans="7:7" x14ac:dyDescent="0.35">
      <c r="G8691"/>
    </row>
    <row r="8692" spans="7:7" x14ac:dyDescent="0.35">
      <c r="G8692"/>
    </row>
    <row r="8693" spans="7:7" x14ac:dyDescent="0.35">
      <c r="G8693"/>
    </row>
    <row r="8694" spans="7:7" x14ac:dyDescent="0.35">
      <c r="G8694"/>
    </row>
    <row r="8695" spans="7:7" x14ac:dyDescent="0.35">
      <c r="G8695"/>
    </row>
    <row r="8696" spans="7:7" x14ac:dyDescent="0.35">
      <c r="G8696"/>
    </row>
    <row r="8697" spans="7:7" x14ac:dyDescent="0.35">
      <c r="G8697"/>
    </row>
    <row r="8698" spans="7:7" x14ac:dyDescent="0.35">
      <c r="G8698"/>
    </row>
    <row r="8699" spans="7:7" x14ac:dyDescent="0.35">
      <c r="G8699"/>
    </row>
    <row r="8700" spans="7:7" x14ac:dyDescent="0.35">
      <c r="G8700"/>
    </row>
    <row r="8701" spans="7:7" x14ac:dyDescent="0.35">
      <c r="G8701"/>
    </row>
    <row r="8702" spans="7:7" x14ac:dyDescent="0.35">
      <c r="G8702"/>
    </row>
    <row r="8703" spans="7:7" x14ac:dyDescent="0.35">
      <c r="G8703"/>
    </row>
    <row r="8704" spans="7:7" x14ac:dyDescent="0.35">
      <c r="G8704"/>
    </row>
    <row r="8705" spans="7:7" x14ac:dyDescent="0.35">
      <c r="G8705"/>
    </row>
    <row r="8706" spans="7:7" x14ac:dyDescent="0.35">
      <c r="G8706"/>
    </row>
    <row r="8707" spans="7:7" x14ac:dyDescent="0.35">
      <c r="G8707"/>
    </row>
    <row r="8708" spans="7:7" x14ac:dyDescent="0.35">
      <c r="G8708"/>
    </row>
    <row r="8709" spans="7:7" x14ac:dyDescent="0.35">
      <c r="G8709"/>
    </row>
    <row r="8710" spans="7:7" x14ac:dyDescent="0.35">
      <c r="G8710"/>
    </row>
    <row r="8711" spans="7:7" x14ac:dyDescent="0.35">
      <c r="G8711"/>
    </row>
    <row r="8712" spans="7:7" x14ac:dyDescent="0.35">
      <c r="G8712"/>
    </row>
    <row r="8713" spans="7:7" x14ac:dyDescent="0.35">
      <c r="G8713"/>
    </row>
    <row r="8714" spans="7:7" x14ac:dyDescent="0.35">
      <c r="G8714"/>
    </row>
    <row r="8715" spans="7:7" x14ac:dyDescent="0.35">
      <c r="G8715"/>
    </row>
    <row r="8716" spans="7:7" x14ac:dyDescent="0.35">
      <c r="G8716"/>
    </row>
    <row r="8717" spans="7:7" x14ac:dyDescent="0.35">
      <c r="G8717"/>
    </row>
    <row r="8718" spans="7:7" x14ac:dyDescent="0.35">
      <c r="G8718"/>
    </row>
    <row r="8719" spans="7:7" x14ac:dyDescent="0.35">
      <c r="G8719"/>
    </row>
    <row r="8720" spans="7:7" x14ac:dyDescent="0.35">
      <c r="G8720"/>
    </row>
    <row r="8721" spans="7:7" x14ac:dyDescent="0.35">
      <c r="G8721"/>
    </row>
    <row r="8722" spans="7:7" x14ac:dyDescent="0.35">
      <c r="G8722"/>
    </row>
    <row r="8723" spans="7:7" x14ac:dyDescent="0.35">
      <c r="G8723"/>
    </row>
    <row r="8724" spans="7:7" x14ac:dyDescent="0.35">
      <c r="G8724"/>
    </row>
    <row r="8725" spans="7:7" x14ac:dyDescent="0.35">
      <c r="G8725"/>
    </row>
    <row r="8726" spans="7:7" x14ac:dyDescent="0.35">
      <c r="G8726"/>
    </row>
    <row r="8727" spans="7:7" x14ac:dyDescent="0.35">
      <c r="G8727"/>
    </row>
    <row r="8728" spans="7:7" x14ac:dyDescent="0.35">
      <c r="G8728"/>
    </row>
    <row r="8729" spans="7:7" x14ac:dyDescent="0.35">
      <c r="G8729"/>
    </row>
    <row r="8730" spans="7:7" x14ac:dyDescent="0.35">
      <c r="G8730"/>
    </row>
    <row r="8731" spans="7:7" x14ac:dyDescent="0.35">
      <c r="G8731"/>
    </row>
    <row r="8732" spans="7:7" x14ac:dyDescent="0.35">
      <c r="G8732"/>
    </row>
    <row r="8733" spans="7:7" x14ac:dyDescent="0.35">
      <c r="G8733"/>
    </row>
    <row r="8734" spans="7:7" x14ac:dyDescent="0.35">
      <c r="G8734"/>
    </row>
    <row r="8735" spans="7:7" x14ac:dyDescent="0.35">
      <c r="G8735"/>
    </row>
    <row r="8736" spans="7:7" x14ac:dyDescent="0.35">
      <c r="G8736"/>
    </row>
    <row r="8737" spans="7:7" x14ac:dyDescent="0.35">
      <c r="G8737"/>
    </row>
    <row r="8738" spans="7:7" x14ac:dyDescent="0.35">
      <c r="G8738"/>
    </row>
    <row r="8739" spans="7:7" x14ac:dyDescent="0.35">
      <c r="G8739"/>
    </row>
    <row r="8740" spans="7:7" x14ac:dyDescent="0.35">
      <c r="G8740"/>
    </row>
    <row r="8741" spans="7:7" x14ac:dyDescent="0.35">
      <c r="G8741"/>
    </row>
    <row r="8742" spans="7:7" x14ac:dyDescent="0.35">
      <c r="G8742"/>
    </row>
    <row r="8743" spans="7:7" x14ac:dyDescent="0.35">
      <c r="G8743"/>
    </row>
    <row r="8744" spans="7:7" x14ac:dyDescent="0.35">
      <c r="G8744"/>
    </row>
    <row r="8745" spans="7:7" x14ac:dyDescent="0.35">
      <c r="G8745"/>
    </row>
    <row r="8746" spans="7:7" x14ac:dyDescent="0.35">
      <c r="G8746"/>
    </row>
    <row r="8747" spans="7:7" x14ac:dyDescent="0.35">
      <c r="G8747"/>
    </row>
    <row r="8748" spans="7:7" x14ac:dyDescent="0.35">
      <c r="G8748"/>
    </row>
    <row r="8749" spans="7:7" x14ac:dyDescent="0.35">
      <c r="G8749"/>
    </row>
    <row r="8750" spans="7:7" x14ac:dyDescent="0.35">
      <c r="G8750"/>
    </row>
    <row r="8751" spans="7:7" x14ac:dyDescent="0.35">
      <c r="G8751"/>
    </row>
    <row r="8752" spans="7:7" x14ac:dyDescent="0.35">
      <c r="G8752"/>
    </row>
    <row r="8753" spans="7:7" x14ac:dyDescent="0.35">
      <c r="G8753"/>
    </row>
    <row r="8754" spans="7:7" x14ac:dyDescent="0.35">
      <c r="G8754"/>
    </row>
    <row r="8755" spans="7:7" x14ac:dyDescent="0.35">
      <c r="G8755"/>
    </row>
    <row r="8756" spans="7:7" x14ac:dyDescent="0.35">
      <c r="G8756"/>
    </row>
    <row r="8757" spans="7:7" x14ac:dyDescent="0.35">
      <c r="G8757"/>
    </row>
    <row r="8758" spans="7:7" x14ac:dyDescent="0.35">
      <c r="G8758"/>
    </row>
    <row r="8759" spans="7:7" x14ac:dyDescent="0.35">
      <c r="G8759"/>
    </row>
    <row r="8760" spans="7:7" x14ac:dyDescent="0.35">
      <c r="G8760"/>
    </row>
    <row r="8761" spans="7:7" x14ac:dyDescent="0.35">
      <c r="G8761"/>
    </row>
    <row r="8762" spans="7:7" x14ac:dyDescent="0.35">
      <c r="G8762"/>
    </row>
    <row r="8763" spans="7:7" x14ac:dyDescent="0.35">
      <c r="G8763"/>
    </row>
    <row r="8764" spans="7:7" x14ac:dyDescent="0.35">
      <c r="G8764"/>
    </row>
    <row r="8765" spans="7:7" x14ac:dyDescent="0.35">
      <c r="G8765"/>
    </row>
    <row r="8766" spans="7:7" x14ac:dyDescent="0.35">
      <c r="G8766"/>
    </row>
    <row r="8767" spans="7:7" x14ac:dyDescent="0.35">
      <c r="G8767"/>
    </row>
    <row r="8768" spans="7:7" x14ac:dyDescent="0.35">
      <c r="G8768"/>
    </row>
    <row r="8769" spans="7:7" x14ac:dyDescent="0.35">
      <c r="G8769"/>
    </row>
    <row r="8770" spans="7:7" x14ac:dyDescent="0.35">
      <c r="G8770"/>
    </row>
    <row r="8771" spans="7:7" x14ac:dyDescent="0.35">
      <c r="G8771"/>
    </row>
    <row r="8772" spans="7:7" x14ac:dyDescent="0.35">
      <c r="G8772"/>
    </row>
    <row r="8773" spans="7:7" x14ac:dyDescent="0.35">
      <c r="G8773"/>
    </row>
    <row r="8774" spans="7:7" x14ac:dyDescent="0.35">
      <c r="G8774"/>
    </row>
    <row r="8775" spans="7:7" x14ac:dyDescent="0.35">
      <c r="G8775"/>
    </row>
    <row r="8776" spans="7:7" x14ac:dyDescent="0.35">
      <c r="G8776"/>
    </row>
    <row r="8777" spans="7:7" x14ac:dyDescent="0.35">
      <c r="G8777"/>
    </row>
    <row r="8778" spans="7:7" x14ac:dyDescent="0.35">
      <c r="G8778"/>
    </row>
    <row r="8779" spans="7:7" x14ac:dyDescent="0.35">
      <c r="G8779"/>
    </row>
    <row r="8780" spans="7:7" x14ac:dyDescent="0.35">
      <c r="G8780"/>
    </row>
    <row r="8781" spans="7:7" x14ac:dyDescent="0.35">
      <c r="G8781"/>
    </row>
    <row r="8782" spans="7:7" x14ac:dyDescent="0.35">
      <c r="G8782"/>
    </row>
    <row r="8783" spans="7:7" x14ac:dyDescent="0.35">
      <c r="G8783"/>
    </row>
    <row r="8784" spans="7:7" x14ac:dyDescent="0.35">
      <c r="G8784"/>
    </row>
    <row r="8785" spans="7:7" x14ac:dyDescent="0.35">
      <c r="G8785"/>
    </row>
    <row r="8786" spans="7:7" x14ac:dyDescent="0.35">
      <c r="G8786"/>
    </row>
    <row r="8787" spans="7:7" x14ac:dyDescent="0.35">
      <c r="G8787"/>
    </row>
    <row r="8788" spans="7:7" x14ac:dyDescent="0.35">
      <c r="G8788"/>
    </row>
    <row r="8789" spans="7:7" x14ac:dyDescent="0.35">
      <c r="G8789"/>
    </row>
    <row r="8790" spans="7:7" x14ac:dyDescent="0.35">
      <c r="G8790"/>
    </row>
    <row r="8791" spans="7:7" x14ac:dyDescent="0.35">
      <c r="G8791"/>
    </row>
    <row r="8792" spans="7:7" x14ac:dyDescent="0.35">
      <c r="G8792"/>
    </row>
    <row r="8793" spans="7:7" x14ac:dyDescent="0.35">
      <c r="G8793"/>
    </row>
    <row r="8794" spans="7:7" x14ac:dyDescent="0.35">
      <c r="G8794"/>
    </row>
    <row r="8795" spans="7:7" x14ac:dyDescent="0.35">
      <c r="G8795"/>
    </row>
    <row r="8796" spans="7:7" x14ac:dyDescent="0.35">
      <c r="G8796"/>
    </row>
    <row r="8797" spans="7:7" x14ac:dyDescent="0.35">
      <c r="G8797"/>
    </row>
    <row r="8798" spans="7:7" x14ac:dyDescent="0.35">
      <c r="G8798"/>
    </row>
    <row r="8799" spans="7:7" x14ac:dyDescent="0.35">
      <c r="G8799"/>
    </row>
    <row r="8800" spans="7:7" x14ac:dyDescent="0.35">
      <c r="G8800"/>
    </row>
    <row r="8801" spans="7:7" x14ac:dyDescent="0.35">
      <c r="G8801"/>
    </row>
    <row r="8802" spans="7:7" x14ac:dyDescent="0.35">
      <c r="G8802"/>
    </row>
    <row r="8803" spans="7:7" x14ac:dyDescent="0.35">
      <c r="G8803"/>
    </row>
    <row r="8804" spans="7:7" x14ac:dyDescent="0.35">
      <c r="G8804"/>
    </row>
    <row r="8805" spans="7:7" x14ac:dyDescent="0.35">
      <c r="G8805"/>
    </row>
    <row r="8806" spans="7:7" x14ac:dyDescent="0.35">
      <c r="G8806"/>
    </row>
    <row r="8807" spans="7:7" x14ac:dyDescent="0.35">
      <c r="G8807"/>
    </row>
    <row r="8808" spans="7:7" x14ac:dyDescent="0.35">
      <c r="G8808"/>
    </row>
    <row r="8809" spans="7:7" x14ac:dyDescent="0.35">
      <c r="G8809"/>
    </row>
    <row r="8810" spans="7:7" x14ac:dyDescent="0.35">
      <c r="G8810"/>
    </row>
    <row r="8811" spans="7:7" x14ac:dyDescent="0.35">
      <c r="G8811"/>
    </row>
    <row r="8812" spans="7:7" x14ac:dyDescent="0.35">
      <c r="G8812"/>
    </row>
    <row r="8813" spans="7:7" x14ac:dyDescent="0.35">
      <c r="G8813"/>
    </row>
    <row r="8814" spans="7:7" x14ac:dyDescent="0.35">
      <c r="G8814"/>
    </row>
    <row r="8815" spans="7:7" x14ac:dyDescent="0.35">
      <c r="G8815"/>
    </row>
    <row r="8816" spans="7:7" x14ac:dyDescent="0.35">
      <c r="G8816"/>
    </row>
    <row r="8817" spans="7:7" x14ac:dyDescent="0.35">
      <c r="G8817"/>
    </row>
    <row r="8818" spans="7:7" x14ac:dyDescent="0.35">
      <c r="G8818"/>
    </row>
    <row r="8819" spans="7:7" x14ac:dyDescent="0.35">
      <c r="G8819"/>
    </row>
    <row r="8820" spans="7:7" x14ac:dyDescent="0.35">
      <c r="G8820"/>
    </row>
    <row r="8821" spans="7:7" x14ac:dyDescent="0.35">
      <c r="G8821"/>
    </row>
    <row r="8822" spans="7:7" x14ac:dyDescent="0.35">
      <c r="G8822"/>
    </row>
    <row r="8823" spans="7:7" x14ac:dyDescent="0.35">
      <c r="G8823"/>
    </row>
    <row r="8824" spans="7:7" x14ac:dyDescent="0.35">
      <c r="G8824"/>
    </row>
    <row r="8825" spans="7:7" x14ac:dyDescent="0.35">
      <c r="G8825"/>
    </row>
    <row r="8826" spans="7:7" x14ac:dyDescent="0.35">
      <c r="G8826"/>
    </row>
    <row r="8827" spans="7:7" x14ac:dyDescent="0.35">
      <c r="G8827"/>
    </row>
    <row r="8828" spans="7:7" x14ac:dyDescent="0.35">
      <c r="G8828"/>
    </row>
    <row r="8829" spans="7:7" x14ac:dyDescent="0.35">
      <c r="G8829"/>
    </row>
    <row r="8830" spans="7:7" x14ac:dyDescent="0.35">
      <c r="G8830"/>
    </row>
    <row r="8831" spans="7:7" x14ac:dyDescent="0.35">
      <c r="G8831"/>
    </row>
    <row r="8832" spans="7:7" x14ac:dyDescent="0.35">
      <c r="G8832"/>
    </row>
    <row r="8833" spans="7:7" x14ac:dyDescent="0.35">
      <c r="G8833"/>
    </row>
    <row r="8834" spans="7:7" x14ac:dyDescent="0.35">
      <c r="G8834"/>
    </row>
    <row r="8835" spans="7:7" x14ac:dyDescent="0.35">
      <c r="G8835"/>
    </row>
    <row r="8836" spans="7:7" x14ac:dyDescent="0.35">
      <c r="G8836"/>
    </row>
    <row r="8837" spans="7:7" x14ac:dyDescent="0.35">
      <c r="G8837"/>
    </row>
    <row r="8838" spans="7:7" x14ac:dyDescent="0.35">
      <c r="G8838"/>
    </row>
    <row r="8839" spans="7:7" x14ac:dyDescent="0.35">
      <c r="G8839"/>
    </row>
    <row r="8840" spans="7:7" x14ac:dyDescent="0.35">
      <c r="G8840"/>
    </row>
    <row r="8841" spans="7:7" x14ac:dyDescent="0.35">
      <c r="G8841"/>
    </row>
    <row r="8842" spans="7:7" x14ac:dyDescent="0.35">
      <c r="G8842"/>
    </row>
    <row r="8843" spans="7:7" x14ac:dyDescent="0.35">
      <c r="G8843"/>
    </row>
    <row r="8844" spans="7:7" x14ac:dyDescent="0.35">
      <c r="G8844"/>
    </row>
    <row r="8845" spans="7:7" x14ac:dyDescent="0.35">
      <c r="G8845"/>
    </row>
    <row r="8846" spans="7:7" x14ac:dyDescent="0.35">
      <c r="G8846"/>
    </row>
    <row r="8847" spans="7:7" x14ac:dyDescent="0.35">
      <c r="G8847"/>
    </row>
    <row r="8848" spans="7:7" x14ac:dyDescent="0.35">
      <c r="G8848"/>
    </row>
    <row r="8849" spans="7:7" x14ac:dyDescent="0.35">
      <c r="G8849"/>
    </row>
    <row r="8850" spans="7:7" x14ac:dyDescent="0.35">
      <c r="G8850"/>
    </row>
    <row r="8851" spans="7:7" x14ac:dyDescent="0.35">
      <c r="G8851"/>
    </row>
    <row r="8852" spans="7:7" x14ac:dyDescent="0.35">
      <c r="G8852"/>
    </row>
    <row r="8853" spans="7:7" x14ac:dyDescent="0.35">
      <c r="G8853"/>
    </row>
    <row r="8854" spans="7:7" x14ac:dyDescent="0.35">
      <c r="G8854"/>
    </row>
    <row r="8855" spans="7:7" x14ac:dyDescent="0.35">
      <c r="G8855"/>
    </row>
    <row r="8856" spans="7:7" x14ac:dyDescent="0.35">
      <c r="G8856"/>
    </row>
    <row r="8857" spans="7:7" x14ac:dyDescent="0.35">
      <c r="G8857"/>
    </row>
    <row r="8858" spans="7:7" x14ac:dyDescent="0.35">
      <c r="G8858"/>
    </row>
    <row r="8859" spans="7:7" x14ac:dyDescent="0.35">
      <c r="G8859"/>
    </row>
    <row r="8860" spans="7:7" x14ac:dyDescent="0.35">
      <c r="G8860"/>
    </row>
    <row r="8861" spans="7:7" x14ac:dyDescent="0.35">
      <c r="G8861"/>
    </row>
    <row r="8862" spans="7:7" x14ac:dyDescent="0.35">
      <c r="G8862"/>
    </row>
    <row r="8863" spans="7:7" x14ac:dyDescent="0.35">
      <c r="G8863"/>
    </row>
    <row r="8864" spans="7:7" x14ac:dyDescent="0.35">
      <c r="G8864"/>
    </row>
    <row r="8865" spans="7:7" x14ac:dyDescent="0.35">
      <c r="G8865"/>
    </row>
    <row r="8866" spans="7:7" x14ac:dyDescent="0.35">
      <c r="G8866"/>
    </row>
    <row r="8867" spans="7:7" x14ac:dyDescent="0.35">
      <c r="G8867"/>
    </row>
    <row r="8868" spans="7:7" x14ac:dyDescent="0.35">
      <c r="G8868"/>
    </row>
    <row r="8869" spans="7:7" x14ac:dyDescent="0.35">
      <c r="G8869"/>
    </row>
    <row r="8870" spans="7:7" x14ac:dyDescent="0.35">
      <c r="G8870"/>
    </row>
    <row r="8871" spans="7:7" x14ac:dyDescent="0.35">
      <c r="G8871"/>
    </row>
    <row r="8872" spans="7:7" x14ac:dyDescent="0.35">
      <c r="G8872"/>
    </row>
    <row r="8873" spans="7:7" x14ac:dyDescent="0.35">
      <c r="G8873"/>
    </row>
    <row r="8874" spans="7:7" x14ac:dyDescent="0.35">
      <c r="G8874"/>
    </row>
    <row r="8875" spans="7:7" x14ac:dyDescent="0.35">
      <c r="G8875"/>
    </row>
    <row r="8876" spans="7:7" x14ac:dyDescent="0.35">
      <c r="G8876"/>
    </row>
    <row r="8877" spans="7:7" x14ac:dyDescent="0.35">
      <c r="G8877"/>
    </row>
    <row r="8878" spans="7:7" x14ac:dyDescent="0.35">
      <c r="G8878"/>
    </row>
    <row r="8879" spans="7:7" x14ac:dyDescent="0.35">
      <c r="G8879"/>
    </row>
    <row r="8880" spans="7:7" x14ac:dyDescent="0.35">
      <c r="G8880"/>
    </row>
    <row r="8881" spans="7:7" x14ac:dyDescent="0.35">
      <c r="G8881"/>
    </row>
    <row r="8882" spans="7:7" x14ac:dyDescent="0.35">
      <c r="G8882"/>
    </row>
    <row r="8883" spans="7:7" x14ac:dyDescent="0.35">
      <c r="G8883"/>
    </row>
    <row r="8884" spans="7:7" x14ac:dyDescent="0.35">
      <c r="G8884"/>
    </row>
    <row r="8885" spans="7:7" x14ac:dyDescent="0.35">
      <c r="G8885"/>
    </row>
    <row r="8886" spans="7:7" x14ac:dyDescent="0.35">
      <c r="G8886"/>
    </row>
    <row r="8887" spans="7:7" x14ac:dyDescent="0.35">
      <c r="G8887"/>
    </row>
    <row r="8888" spans="7:7" x14ac:dyDescent="0.35">
      <c r="G8888"/>
    </row>
    <row r="8889" spans="7:7" x14ac:dyDescent="0.35">
      <c r="G8889"/>
    </row>
    <row r="8890" spans="7:7" x14ac:dyDescent="0.35">
      <c r="G8890"/>
    </row>
    <row r="8891" spans="7:7" x14ac:dyDescent="0.35">
      <c r="G8891"/>
    </row>
    <row r="8892" spans="7:7" x14ac:dyDescent="0.35">
      <c r="G8892"/>
    </row>
    <row r="8893" spans="7:7" x14ac:dyDescent="0.35">
      <c r="G8893"/>
    </row>
    <row r="8894" spans="7:7" x14ac:dyDescent="0.35">
      <c r="G8894"/>
    </row>
    <row r="8895" spans="7:7" x14ac:dyDescent="0.35">
      <c r="G8895"/>
    </row>
    <row r="8896" spans="7:7" x14ac:dyDescent="0.35">
      <c r="G8896"/>
    </row>
    <row r="8897" spans="7:7" x14ac:dyDescent="0.35">
      <c r="G8897"/>
    </row>
    <row r="8898" spans="7:7" x14ac:dyDescent="0.35">
      <c r="G8898"/>
    </row>
    <row r="8899" spans="7:7" x14ac:dyDescent="0.35">
      <c r="G8899"/>
    </row>
    <row r="8900" spans="7:7" x14ac:dyDescent="0.35">
      <c r="G8900"/>
    </row>
    <row r="8901" spans="7:7" x14ac:dyDescent="0.35">
      <c r="G8901"/>
    </row>
    <row r="8902" spans="7:7" x14ac:dyDescent="0.35">
      <c r="G8902"/>
    </row>
    <row r="8903" spans="7:7" x14ac:dyDescent="0.35">
      <c r="G8903"/>
    </row>
    <row r="8904" spans="7:7" x14ac:dyDescent="0.35">
      <c r="G8904"/>
    </row>
    <row r="8905" spans="7:7" x14ac:dyDescent="0.35">
      <c r="G8905"/>
    </row>
    <row r="8906" spans="7:7" x14ac:dyDescent="0.35">
      <c r="G8906"/>
    </row>
    <row r="8907" spans="7:7" x14ac:dyDescent="0.35">
      <c r="G8907"/>
    </row>
    <row r="8908" spans="7:7" x14ac:dyDescent="0.35">
      <c r="G8908"/>
    </row>
    <row r="8909" spans="7:7" x14ac:dyDescent="0.35">
      <c r="G8909"/>
    </row>
    <row r="8910" spans="7:7" x14ac:dyDescent="0.35">
      <c r="G8910"/>
    </row>
    <row r="8911" spans="7:7" x14ac:dyDescent="0.35">
      <c r="G8911"/>
    </row>
    <row r="8912" spans="7:7" x14ac:dyDescent="0.35">
      <c r="G8912"/>
    </row>
    <row r="8913" spans="7:7" x14ac:dyDescent="0.35">
      <c r="G8913"/>
    </row>
    <row r="8914" spans="7:7" x14ac:dyDescent="0.35">
      <c r="G8914"/>
    </row>
    <row r="8915" spans="7:7" x14ac:dyDescent="0.35">
      <c r="G8915"/>
    </row>
    <row r="8916" spans="7:7" x14ac:dyDescent="0.35">
      <c r="G8916"/>
    </row>
    <row r="8917" spans="7:7" x14ac:dyDescent="0.35">
      <c r="G8917"/>
    </row>
    <row r="8918" spans="7:7" x14ac:dyDescent="0.35">
      <c r="G8918"/>
    </row>
    <row r="8919" spans="7:7" x14ac:dyDescent="0.35">
      <c r="G8919"/>
    </row>
    <row r="8920" spans="7:7" x14ac:dyDescent="0.35">
      <c r="G8920"/>
    </row>
    <row r="8921" spans="7:7" x14ac:dyDescent="0.35">
      <c r="G8921"/>
    </row>
    <row r="8922" spans="7:7" x14ac:dyDescent="0.35">
      <c r="G8922"/>
    </row>
    <row r="8923" spans="7:7" x14ac:dyDescent="0.35">
      <c r="G8923"/>
    </row>
    <row r="8924" spans="7:7" x14ac:dyDescent="0.35">
      <c r="G8924"/>
    </row>
    <row r="8925" spans="7:7" x14ac:dyDescent="0.35">
      <c r="G8925"/>
    </row>
    <row r="8926" spans="7:7" x14ac:dyDescent="0.35">
      <c r="G8926"/>
    </row>
    <row r="8927" spans="7:7" x14ac:dyDescent="0.35">
      <c r="G8927"/>
    </row>
    <row r="8928" spans="7:7" x14ac:dyDescent="0.35">
      <c r="G8928"/>
    </row>
    <row r="8929" spans="7:7" x14ac:dyDescent="0.35">
      <c r="G8929"/>
    </row>
    <row r="8930" spans="7:7" x14ac:dyDescent="0.35">
      <c r="G8930"/>
    </row>
    <row r="8931" spans="7:7" x14ac:dyDescent="0.35">
      <c r="G8931"/>
    </row>
    <row r="8932" spans="7:7" x14ac:dyDescent="0.35">
      <c r="G8932"/>
    </row>
    <row r="8933" spans="7:7" x14ac:dyDescent="0.35">
      <c r="G8933"/>
    </row>
    <row r="8934" spans="7:7" x14ac:dyDescent="0.35">
      <c r="G8934"/>
    </row>
    <row r="8935" spans="7:7" x14ac:dyDescent="0.35">
      <c r="G8935"/>
    </row>
    <row r="8936" spans="7:7" x14ac:dyDescent="0.35">
      <c r="G8936"/>
    </row>
    <row r="8937" spans="7:7" x14ac:dyDescent="0.35">
      <c r="G8937"/>
    </row>
    <row r="8938" spans="7:7" x14ac:dyDescent="0.35">
      <c r="G8938"/>
    </row>
    <row r="8939" spans="7:7" x14ac:dyDescent="0.35">
      <c r="G8939"/>
    </row>
    <row r="8940" spans="7:7" x14ac:dyDescent="0.35">
      <c r="G8940"/>
    </row>
    <row r="8941" spans="7:7" x14ac:dyDescent="0.35">
      <c r="G8941"/>
    </row>
    <row r="8942" spans="7:7" x14ac:dyDescent="0.35">
      <c r="G8942"/>
    </row>
    <row r="8943" spans="7:7" x14ac:dyDescent="0.35">
      <c r="G8943"/>
    </row>
    <row r="8944" spans="7:7" x14ac:dyDescent="0.35">
      <c r="G8944"/>
    </row>
    <row r="8945" spans="7:7" x14ac:dyDescent="0.35">
      <c r="G8945"/>
    </row>
    <row r="8946" spans="7:7" x14ac:dyDescent="0.35">
      <c r="G8946"/>
    </row>
    <row r="8947" spans="7:7" x14ac:dyDescent="0.35">
      <c r="G8947"/>
    </row>
    <row r="8948" spans="7:7" x14ac:dyDescent="0.35">
      <c r="G8948"/>
    </row>
    <row r="8949" spans="7:7" x14ac:dyDescent="0.35">
      <c r="G8949"/>
    </row>
    <row r="8950" spans="7:7" x14ac:dyDescent="0.35">
      <c r="G8950"/>
    </row>
    <row r="8951" spans="7:7" x14ac:dyDescent="0.35">
      <c r="G8951"/>
    </row>
    <row r="8952" spans="7:7" x14ac:dyDescent="0.35">
      <c r="G8952"/>
    </row>
    <row r="8953" spans="7:7" x14ac:dyDescent="0.35">
      <c r="G8953"/>
    </row>
    <row r="8954" spans="7:7" x14ac:dyDescent="0.35">
      <c r="G8954"/>
    </row>
    <row r="8955" spans="7:7" x14ac:dyDescent="0.35">
      <c r="G8955"/>
    </row>
    <row r="8956" spans="7:7" x14ac:dyDescent="0.35">
      <c r="G8956"/>
    </row>
    <row r="8957" spans="7:7" x14ac:dyDescent="0.35">
      <c r="G8957"/>
    </row>
    <row r="8958" spans="7:7" x14ac:dyDescent="0.35">
      <c r="G8958"/>
    </row>
    <row r="8959" spans="7:7" x14ac:dyDescent="0.35">
      <c r="G8959"/>
    </row>
    <row r="8960" spans="7:7" x14ac:dyDescent="0.35">
      <c r="G8960"/>
    </row>
    <row r="8961" spans="7:7" x14ac:dyDescent="0.35">
      <c r="G8961"/>
    </row>
    <row r="8962" spans="7:7" x14ac:dyDescent="0.35">
      <c r="G8962"/>
    </row>
    <row r="8963" spans="7:7" x14ac:dyDescent="0.35">
      <c r="G8963"/>
    </row>
    <row r="8964" spans="7:7" x14ac:dyDescent="0.35">
      <c r="G8964"/>
    </row>
    <row r="8965" spans="7:7" x14ac:dyDescent="0.35">
      <c r="G8965"/>
    </row>
    <row r="8966" spans="7:7" x14ac:dyDescent="0.35">
      <c r="G8966"/>
    </row>
    <row r="8967" spans="7:7" x14ac:dyDescent="0.35">
      <c r="G8967"/>
    </row>
    <row r="8968" spans="7:7" x14ac:dyDescent="0.35">
      <c r="G8968"/>
    </row>
    <row r="8969" spans="7:7" x14ac:dyDescent="0.35">
      <c r="G8969"/>
    </row>
    <row r="8970" spans="7:7" x14ac:dyDescent="0.35">
      <c r="G8970"/>
    </row>
    <row r="8971" spans="7:7" x14ac:dyDescent="0.35">
      <c r="G8971"/>
    </row>
    <row r="8972" spans="7:7" x14ac:dyDescent="0.35">
      <c r="G8972"/>
    </row>
    <row r="8973" spans="7:7" x14ac:dyDescent="0.35">
      <c r="G8973"/>
    </row>
    <row r="8974" spans="7:7" x14ac:dyDescent="0.35">
      <c r="G8974"/>
    </row>
    <row r="8975" spans="7:7" x14ac:dyDescent="0.35">
      <c r="G8975"/>
    </row>
    <row r="8976" spans="7:7" x14ac:dyDescent="0.35">
      <c r="G8976"/>
    </row>
    <row r="8977" spans="7:7" x14ac:dyDescent="0.35">
      <c r="G8977"/>
    </row>
    <row r="8978" spans="7:7" x14ac:dyDescent="0.35">
      <c r="G8978"/>
    </row>
    <row r="8979" spans="7:7" x14ac:dyDescent="0.35">
      <c r="G8979"/>
    </row>
    <row r="8980" spans="7:7" x14ac:dyDescent="0.35">
      <c r="G8980"/>
    </row>
    <row r="8981" spans="7:7" x14ac:dyDescent="0.35">
      <c r="G8981"/>
    </row>
    <row r="8982" spans="7:7" x14ac:dyDescent="0.35">
      <c r="G8982"/>
    </row>
    <row r="8983" spans="7:7" x14ac:dyDescent="0.35">
      <c r="G8983"/>
    </row>
    <row r="8984" spans="7:7" x14ac:dyDescent="0.35">
      <c r="G8984"/>
    </row>
    <row r="8985" spans="7:7" x14ac:dyDescent="0.35">
      <c r="G8985"/>
    </row>
    <row r="8986" spans="7:7" x14ac:dyDescent="0.35">
      <c r="G8986"/>
    </row>
    <row r="8987" spans="7:7" x14ac:dyDescent="0.35">
      <c r="G8987"/>
    </row>
    <row r="8988" spans="7:7" x14ac:dyDescent="0.35">
      <c r="G8988"/>
    </row>
    <row r="8989" spans="7:7" x14ac:dyDescent="0.35">
      <c r="G8989"/>
    </row>
    <row r="8990" spans="7:7" x14ac:dyDescent="0.35">
      <c r="G8990"/>
    </row>
    <row r="8991" spans="7:7" x14ac:dyDescent="0.35">
      <c r="G8991"/>
    </row>
    <row r="8992" spans="7:7" x14ac:dyDescent="0.35">
      <c r="G8992"/>
    </row>
    <row r="8993" spans="7:7" x14ac:dyDescent="0.35">
      <c r="G8993"/>
    </row>
    <row r="8994" spans="7:7" x14ac:dyDescent="0.35">
      <c r="G8994"/>
    </row>
    <row r="8995" spans="7:7" x14ac:dyDescent="0.35">
      <c r="G8995"/>
    </row>
    <row r="8996" spans="7:7" x14ac:dyDescent="0.35">
      <c r="G8996"/>
    </row>
    <row r="8997" spans="7:7" x14ac:dyDescent="0.35">
      <c r="G8997"/>
    </row>
    <row r="8998" spans="7:7" x14ac:dyDescent="0.35">
      <c r="G8998"/>
    </row>
    <row r="8999" spans="7:7" x14ac:dyDescent="0.35">
      <c r="G8999"/>
    </row>
    <row r="9000" spans="7:7" x14ac:dyDescent="0.35">
      <c r="G9000"/>
    </row>
    <row r="9001" spans="7:7" x14ac:dyDescent="0.35">
      <c r="G9001"/>
    </row>
    <row r="9002" spans="7:7" x14ac:dyDescent="0.35">
      <c r="G9002"/>
    </row>
    <row r="9003" spans="7:7" x14ac:dyDescent="0.35">
      <c r="G9003"/>
    </row>
    <row r="9004" spans="7:7" x14ac:dyDescent="0.35">
      <c r="G9004"/>
    </row>
    <row r="9005" spans="7:7" x14ac:dyDescent="0.35">
      <c r="G9005"/>
    </row>
    <row r="9006" spans="7:7" x14ac:dyDescent="0.35">
      <c r="G9006"/>
    </row>
    <row r="9007" spans="7:7" x14ac:dyDescent="0.35">
      <c r="G9007"/>
    </row>
    <row r="9008" spans="7:7" x14ac:dyDescent="0.35">
      <c r="G9008"/>
    </row>
    <row r="9009" spans="7:7" x14ac:dyDescent="0.35">
      <c r="G9009"/>
    </row>
    <row r="9010" spans="7:7" x14ac:dyDescent="0.35">
      <c r="G9010"/>
    </row>
    <row r="9011" spans="7:7" x14ac:dyDescent="0.35">
      <c r="G9011"/>
    </row>
    <row r="9012" spans="7:7" x14ac:dyDescent="0.35">
      <c r="G9012"/>
    </row>
    <row r="9013" spans="7:7" x14ac:dyDescent="0.35">
      <c r="G9013"/>
    </row>
    <row r="9014" spans="7:7" x14ac:dyDescent="0.35">
      <c r="G9014"/>
    </row>
    <row r="9015" spans="7:7" x14ac:dyDescent="0.35">
      <c r="G9015"/>
    </row>
    <row r="9016" spans="7:7" x14ac:dyDescent="0.35">
      <c r="G9016"/>
    </row>
    <row r="9017" spans="7:7" x14ac:dyDescent="0.35">
      <c r="G9017"/>
    </row>
    <row r="9018" spans="7:7" x14ac:dyDescent="0.35">
      <c r="G9018"/>
    </row>
    <row r="9019" spans="7:7" x14ac:dyDescent="0.35">
      <c r="G9019"/>
    </row>
    <row r="9020" spans="7:7" x14ac:dyDescent="0.35">
      <c r="G9020"/>
    </row>
    <row r="9021" spans="7:7" x14ac:dyDescent="0.35">
      <c r="G9021"/>
    </row>
    <row r="9022" spans="7:7" x14ac:dyDescent="0.35">
      <c r="G9022"/>
    </row>
    <row r="9023" spans="7:7" x14ac:dyDescent="0.35">
      <c r="G9023"/>
    </row>
    <row r="9024" spans="7:7" x14ac:dyDescent="0.35">
      <c r="G9024"/>
    </row>
    <row r="9025" spans="7:7" x14ac:dyDescent="0.35">
      <c r="G9025"/>
    </row>
    <row r="9026" spans="7:7" x14ac:dyDescent="0.35">
      <c r="G9026"/>
    </row>
    <row r="9027" spans="7:7" x14ac:dyDescent="0.35">
      <c r="G9027"/>
    </row>
    <row r="9028" spans="7:7" x14ac:dyDescent="0.35">
      <c r="G9028"/>
    </row>
    <row r="9029" spans="7:7" x14ac:dyDescent="0.35">
      <c r="G9029"/>
    </row>
    <row r="9030" spans="7:7" x14ac:dyDescent="0.35">
      <c r="G9030"/>
    </row>
    <row r="9031" spans="7:7" x14ac:dyDescent="0.35">
      <c r="G9031"/>
    </row>
    <row r="9032" spans="7:7" x14ac:dyDescent="0.35">
      <c r="G9032"/>
    </row>
    <row r="9033" spans="7:7" x14ac:dyDescent="0.35">
      <c r="G9033"/>
    </row>
    <row r="9034" spans="7:7" x14ac:dyDescent="0.35">
      <c r="G9034"/>
    </row>
    <row r="9035" spans="7:7" x14ac:dyDescent="0.35">
      <c r="G9035"/>
    </row>
    <row r="9036" spans="7:7" x14ac:dyDescent="0.35">
      <c r="G9036"/>
    </row>
    <row r="9037" spans="7:7" x14ac:dyDescent="0.35">
      <c r="G9037"/>
    </row>
    <row r="9038" spans="7:7" x14ac:dyDescent="0.35">
      <c r="G9038"/>
    </row>
    <row r="9039" spans="7:7" x14ac:dyDescent="0.35">
      <c r="G9039"/>
    </row>
    <row r="9040" spans="7:7" x14ac:dyDescent="0.35">
      <c r="G9040"/>
    </row>
    <row r="9041" spans="7:7" x14ac:dyDescent="0.35">
      <c r="G9041"/>
    </row>
    <row r="9042" spans="7:7" x14ac:dyDescent="0.35">
      <c r="G9042"/>
    </row>
    <row r="9043" spans="7:7" x14ac:dyDescent="0.35">
      <c r="G9043"/>
    </row>
    <row r="9044" spans="7:7" x14ac:dyDescent="0.35">
      <c r="G9044"/>
    </row>
    <row r="9045" spans="7:7" x14ac:dyDescent="0.35">
      <c r="G9045"/>
    </row>
    <row r="9046" spans="7:7" x14ac:dyDescent="0.35">
      <c r="G9046"/>
    </row>
    <row r="9047" spans="7:7" x14ac:dyDescent="0.35">
      <c r="G9047"/>
    </row>
    <row r="9048" spans="7:7" x14ac:dyDescent="0.35">
      <c r="G9048"/>
    </row>
    <row r="9049" spans="7:7" x14ac:dyDescent="0.35">
      <c r="G9049"/>
    </row>
    <row r="9050" spans="7:7" x14ac:dyDescent="0.35">
      <c r="G9050"/>
    </row>
    <row r="9051" spans="7:7" x14ac:dyDescent="0.35">
      <c r="G9051"/>
    </row>
    <row r="9052" spans="7:7" x14ac:dyDescent="0.35">
      <c r="G9052"/>
    </row>
    <row r="9053" spans="7:7" x14ac:dyDescent="0.35">
      <c r="G9053"/>
    </row>
    <row r="9054" spans="7:7" x14ac:dyDescent="0.35">
      <c r="G9054"/>
    </row>
    <row r="9055" spans="7:7" x14ac:dyDescent="0.35">
      <c r="G9055"/>
    </row>
    <row r="9056" spans="7:7" x14ac:dyDescent="0.35">
      <c r="G9056"/>
    </row>
    <row r="9057" spans="7:7" x14ac:dyDescent="0.35">
      <c r="G9057"/>
    </row>
    <row r="9058" spans="7:7" x14ac:dyDescent="0.35">
      <c r="G9058"/>
    </row>
    <row r="9059" spans="7:7" x14ac:dyDescent="0.35">
      <c r="G9059"/>
    </row>
    <row r="9060" spans="7:7" x14ac:dyDescent="0.35">
      <c r="G9060"/>
    </row>
    <row r="9061" spans="7:7" x14ac:dyDescent="0.35">
      <c r="G9061"/>
    </row>
    <row r="9062" spans="7:7" x14ac:dyDescent="0.35">
      <c r="G9062"/>
    </row>
    <row r="9063" spans="7:7" x14ac:dyDescent="0.35">
      <c r="G9063"/>
    </row>
    <row r="9064" spans="7:7" x14ac:dyDescent="0.35">
      <c r="G9064"/>
    </row>
    <row r="9065" spans="7:7" x14ac:dyDescent="0.35">
      <c r="G9065"/>
    </row>
    <row r="9066" spans="7:7" x14ac:dyDescent="0.35">
      <c r="G9066"/>
    </row>
    <row r="9067" spans="7:7" x14ac:dyDescent="0.35">
      <c r="G9067"/>
    </row>
    <row r="9068" spans="7:7" x14ac:dyDescent="0.35">
      <c r="G9068"/>
    </row>
    <row r="9069" spans="7:7" x14ac:dyDescent="0.35">
      <c r="G9069"/>
    </row>
    <row r="9070" spans="7:7" x14ac:dyDescent="0.35">
      <c r="G9070"/>
    </row>
    <row r="9071" spans="7:7" x14ac:dyDescent="0.35">
      <c r="G9071"/>
    </row>
    <row r="9072" spans="7:7" x14ac:dyDescent="0.35">
      <c r="G9072"/>
    </row>
    <row r="9073" spans="7:7" x14ac:dyDescent="0.35">
      <c r="G9073"/>
    </row>
    <row r="9074" spans="7:7" x14ac:dyDescent="0.35">
      <c r="G9074"/>
    </row>
    <row r="9075" spans="7:7" x14ac:dyDescent="0.35">
      <c r="G9075"/>
    </row>
    <row r="9076" spans="7:7" x14ac:dyDescent="0.35">
      <c r="G9076"/>
    </row>
    <row r="9077" spans="7:7" x14ac:dyDescent="0.35">
      <c r="G9077"/>
    </row>
    <row r="9078" spans="7:7" x14ac:dyDescent="0.35">
      <c r="G9078"/>
    </row>
    <row r="9079" spans="7:7" x14ac:dyDescent="0.35">
      <c r="G9079"/>
    </row>
    <row r="9080" spans="7:7" x14ac:dyDescent="0.35">
      <c r="G9080"/>
    </row>
    <row r="9081" spans="7:7" x14ac:dyDescent="0.35">
      <c r="G9081"/>
    </row>
    <row r="9082" spans="7:7" x14ac:dyDescent="0.35">
      <c r="G9082"/>
    </row>
    <row r="9083" spans="7:7" x14ac:dyDescent="0.35">
      <c r="G9083"/>
    </row>
    <row r="9084" spans="7:7" x14ac:dyDescent="0.35">
      <c r="G9084"/>
    </row>
    <row r="9085" spans="7:7" x14ac:dyDescent="0.35">
      <c r="G9085"/>
    </row>
    <row r="9086" spans="7:7" x14ac:dyDescent="0.35">
      <c r="G9086"/>
    </row>
    <row r="9087" spans="7:7" x14ac:dyDescent="0.35">
      <c r="G9087"/>
    </row>
    <row r="9088" spans="7:7" x14ac:dyDescent="0.35">
      <c r="G9088"/>
    </row>
    <row r="9089" spans="7:7" x14ac:dyDescent="0.35">
      <c r="G9089"/>
    </row>
    <row r="9090" spans="7:7" x14ac:dyDescent="0.35">
      <c r="G9090"/>
    </row>
    <row r="9091" spans="7:7" x14ac:dyDescent="0.35">
      <c r="G9091"/>
    </row>
    <row r="9092" spans="7:7" x14ac:dyDescent="0.35">
      <c r="G9092"/>
    </row>
    <row r="9093" spans="7:7" x14ac:dyDescent="0.35">
      <c r="G9093"/>
    </row>
    <row r="9094" spans="7:7" x14ac:dyDescent="0.35">
      <c r="G9094"/>
    </row>
    <row r="9095" spans="7:7" x14ac:dyDescent="0.35">
      <c r="G9095"/>
    </row>
    <row r="9096" spans="7:7" x14ac:dyDescent="0.35">
      <c r="G9096"/>
    </row>
    <row r="9097" spans="7:7" x14ac:dyDescent="0.35">
      <c r="G9097"/>
    </row>
    <row r="9098" spans="7:7" x14ac:dyDescent="0.35">
      <c r="G9098"/>
    </row>
    <row r="9099" spans="7:7" x14ac:dyDescent="0.35">
      <c r="G9099"/>
    </row>
    <row r="9100" spans="7:7" x14ac:dyDescent="0.35">
      <c r="G9100"/>
    </row>
    <row r="9101" spans="7:7" x14ac:dyDescent="0.35">
      <c r="G9101"/>
    </row>
    <row r="9102" spans="7:7" x14ac:dyDescent="0.35">
      <c r="G9102"/>
    </row>
    <row r="9103" spans="7:7" x14ac:dyDescent="0.35">
      <c r="G9103"/>
    </row>
    <row r="9104" spans="7:7" x14ac:dyDescent="0.35">
      <c r="G9104"/>
    </row>
    <row r="9105" spans="7:7" x14ac:dyDescent="0.35">
      <c r="G9105"/>
    </row>
    <row r="9106" spans="7:7" x14ac:dyDescent="0.35">
      <c r="G9106"/>
    </row>
    <row r="9107" spans="7:7" x14ac:dyDescent="0.35">
      <c r="G9107"/>
    </row>
    <row r="9108" spans="7:7" x14ac:dyDescent="0.35">
      <c r="G9108"/>
    </row>
    <row r="9109" spans="7:7" x14ac:dyDescent="0.35">
      <c r="G9109"/>
    </row>
    <row r="9110" spans="7:7" x14ac:dyDescent="0.35">
      <c r="G9110"/>
    </row>
    <row r="9111" spans="7:7" x14ac:dyDescent="0.35">
      <c r="G9111"/>
    </row>
    <row r="9112" spans="7:7" x14ac:dyDescent="0.35">
      <c r="G9112"/>
    </row>
    <row r="9113" spans="7:7" x14ac:dyDescent="0.35">
      <c r="G9113"/>
    </row>
    <row r="9114" spans="7:7" x14ac:dyDescent="0.35">
      <c r="G9114"/>
    </row>
    <row r="9115" spans="7:7" x14ac:dyDescent="0.35">
      <c r="G9115"/>
    </row>
    <row r="9116" spans="7:7" x14ac:dyDescent="0.35">
      <c r="G9116"/>
    </row>
    <row r="9117" spans="7:7" x14ac:dyDescent="0.35">
      <c r="G9117"/>
    </row>
    <row r="9118" spans="7:7" x14ac:dyDescent="0.35">
      <c r="G9118"/>
    </row>
    <row r="9119" spans="7:7" x14ac:dyDescent="0.35">
      <c r="G9119"/>
    </row>
    <row r="9120" spans="7:7" x14ac:dyDescent="0.35">
      <c r="G9120"/>
    </row>
    <row r="9121" spans="7:7" x14ac:dyDescent="0.35">
      <c r="G9121"/>
    </row>
    <row r="9122" spans="7:7" x14ac:dyDescent="0.35">
      <c r="G9122"/>
    </row>
    <row r="9123" spans="7:7" x14ac:dyDescent="0.35">
      <c r="G9123"/>
    </row>
    <row r="9124" spans="7:7" x14ac:dyDescent="0.35">
      <c r="G9124"/>
    </row>
    <row r="9125" spans="7:7" x14ac:dyDescent="0.35">
      <c r="G9125"/>
    </row>
    <row r="9126" spans="7:7" x14ac:dyDescent="0.35">
      <c r="G9126"/>
    </row>
    <row r="9127" spans="7:7" x14ac:dyDescent="0.35">
      <c r="G9127"/>
    </row>
    <row r="9128" spans="7:7" x14ac:dyDescent="0.35">
      <c r="G9128"/>
    </row>
    <row r="9129" spans="7:7" x14ac:dyDescent="0.35">
      <c r="G9129"/>
    </row>
    <row r="9130" spans="7:7" x14ac:dyDescent="0.35">
      <c r="G9130"/>
    </row>
    <row r="9131" spans="7:7" x14ac:dyDescent="0.35">
      <c r="G9131"/>
    </row>
    <row r="9132" spans="7:7" x14ac:dyDescent="0.35">
      <c r="G9132"/>
    </row>
    <row r="9133" spans="7:7" x14ac:dyDescent="0.35">
      <c r="G9133"/>
    </row>
    <row r="9134" spans="7:7" x14ac:dyDescent="0.35">
      <c r="G9134"/>
    </row>
    <row r="9135" spans="7:7" x14ac:dyDescent="0.35">
      <c r="G9135"/>
    </row>
    <row r="9136" spans="7:7" x14ac:dyDescent="0.35">
      <c r="G9136"/>
    </row>
    <row r="9137" spans="7:7" x14ac:dyDescent="0.35">
      <c r="G9137"/>
    </row>
    <row r="9138" spans="7:7" x14ac:dyDescent="0.35">
      <c r="G9138"/>
    </row>
    <row r="9139" spans="7:7" x14ac:dyDescent="0.35">
      <c r="G9139"/>
    </row>
    <row r="9140" spans="7:7" x14ac:dyDescent="0.35">
      <c r="G9140"/>
    </row>
    <row r="9141" spans="7:7" x14ac:dyDescent="0.35">
      <c r="G9141"/>
    </row>
    <row r="9142" spans="7:7" x14ac:dyDescent="0.35">
      <c r="G9142"/>
    </row>
    <row r="9143" spans="7:7" x14ac:dyDescent="0.35">
      <c r="G9143"/>
    </row>
    <row r="9144" spans="7:7" x14ac:dyDescent="0.35">
      <c r="G9144"/>
    </row>
    <row r="9145" spans="7:7" x14ac:dyDescent="0.35">
      <c r="G9145"/>
    </row>
    <row r="9146" spans="7:7" x14ac:dyDescent="0.35">
      <c r="G9146"/>
    </row>
    <row r="9147" spans="7:7" x14ac:dyDescent="0.35">
      <c r="G9147"/>
    </row>
    <row r="9148" spans="7:7" x14ac:dyDescent="0.35">
      <c r="G9148"/>
    </row>
    <row r="9149" spans="7:7" x14ac:dyDescent="0.35">
      <c r="G9149"/>
    </row>
    <row r="9150" spans="7:7" x14ac:dyDescent="0.35">
      <c r="G9150"/>
    </row>
    <row r="9151" spans="7:7" x14ac:dyDescent="0.35">
      <c r="G9151"/>
    </row>
    <row r="9152" spans="7:7" x14ac:dyDescent="0.35">
      <c r="G9152"/>
    </row>
    <row r="9153" spans="7:7" x14ac:dyDescent="0.35">
      <c r="G9153"/>
    </row>
    <row r="9154" spans="7:7" x14ac:dyDescent="0.35">
      <c r="G9154"/>
    </row>
    <row r="9155" spans="7:7" x14ac:dyDescent="0.35">
      <c r="G9155"/>
    </row>
    <row r="9156" spans="7:7" x14ac:dyDescent="0.35">
      <c r="G9156"/>
    </row>
    <row r="9157" spans="7:7" x14ac:dyDescent="0.35">
      <c r="G9157"/>
    </row>
    <row r="9158" spans="7:7" x14ac:dyDescent="0.35">
      <c r="G9158"/>
    </row>
    <row r="9159" spans="7:7" x14ac:dyDescent="0.35">
      <c r="G9159"/>
    </row>
    <row r="9160" spans="7:7" x14ac:dyDescent="0.35">
      <c r="G9160"/>
    </row>
    <row r="9161" spans="7:7" x14ac:dyDescent="0.35">
      <c r="G9161"/>
    </row>
    <row r="9162" spans="7:7" x14ac:dyDescent="0.35">
      <c r="G9162"/>
    </row>
    <row r="9163" spans="7:7" x14ac:dyDescent="0.35">
      <c r="G9163"/>
    </row>
    <row r="9164" spans="7:7" x14ac:dyDescent="0.35">
      <c r="G9164"/>
    </row>
    <row r="9165" spans="7:7" x14ac:dyDescent="0.35">
      <c r="G9165"/>
    </row>
    <row r="9166" spans="7:7" x14ac:dyDescent="0.35">
      <c r="G9166"/>
    </row>
    <row r="9167" spans="7:7" x14ac:dyDescent="0.35">
      <c r="G9167"/>
    </row>
    <row r="9168" spans="7:7" x14ac:dyDescent="0.35">
      <c r="G9168"/>
    </row>
    <row r="9169" spans="7:7" x14ac:dyDescent="0.35">
      <c r="G9169"/>
    </row>
    <row r="9170" spans="7:7" x14ac:dyDescent="0.35">
      <c r="G9170"/>
    </row>
    <row r="9171" spans="7:7" x14ac:dyDescent="0.35">
      <c r="G9171"/>
    </row>
    <row r="9172" spans="7:7" x14ac:dyDescent="0.35">
      <c r="G9172"/>
    </row>
    <row r="9173" spans="7:7" x14ac:dyDescent="0.35">
      <c r="G9173"/>
    </row>
    <row r="9174" spans="7:7" x14ac:dyDescent="0.35">
      <c r="G9174"/>
    </row>
    <row r="9175" spans="7:7" x14ac:dyDescent="0.35">
      <c r="G9175"/>
    </row>
    <row r="9176" spans="7:7" x14ac:dyDescent="0.35">
      <c r="G9176"/>
    </row>
    <row r="9177" spans="7:7" x14ac:dyDescent="0.35">
      <c r="G9177"/>
    </row>
    <row r="9178" spans="7:7" x14ac:dyDescent="0.35">
      <c r="G9178"/>
    </row>
    <row r="9179" spans="7:7" x14ac:dyDescent="0.35">
      <c r="G9179"/>
    </row>
    <row r="9180" spans="7:7" x14ac:dyDescent="0.35">
      <c r="G9180"/>
    </row>
    <row r="9181" spans="7:7" x14ac:dyDescent="0.35">
      <c r="G9181"/>
    </row>
    <row r="9182" spans="7:7" x14ac:dyDescent="0.35">
      <c r="G9182"/>
    </row>
    <row r="9183" spans="7:7" x14ac:dyDescent="0.35">
      <c r="G9183"/>
    </row>
    <row r="9184" spans="7:7" x14ac:dyDescent="0.35">
      <c r="G9184"/>
    </row>
    <row r="9185" spans="7:7" x14ac:dyDescent="0.35">
      <c r="G9185"/>
    </row>
    <row r="9186" spans="7:7" x14ac:dyDescent="0.35">
      <c r="G9186"/>
    </row>
    <row r="9187" spans="7:7" x14ac:dyDescent="0.35">
      <c r="G9187"/>
    </row>
    <row r="9188" spans="7:7" x14ac:dyDescent="0.35">
      <c r="G9188"/>
    </row>
    <row r="9189" spans="7:7" x14ac:dyDescent="0.35">
      <c r="G9189"/>
    </row>
    <row r="9190" spans="7:7" x14ac:dyDescent="0.35">
      <c r="G9190"/>
    </row>
    <row r="9191" spans="7:7" x14ac:dyDescent="0.35">
      <c r="G9191"/>
    </row>
    <row r="9192" spans="7:7" x14ac:dyDescent="0.35">
      <c r="G9192"/>
    </row>
    <row r="9193" spans="7:7" x14ac:dyDescent="0.35">
      <c r="G9193"/>
    </row>
    <row r="9194" spans="7:7" x14ac:dyDescent="0.35">
      <c r="G9194"/>
    </row>
    <row r="9195" spans="7:7" x14ac:dyDescent="0.35">
      <c r="G9195"/>
    </row>
    <row r="9196" spans="7:7" x14ac:dyDescent="0.35">
      <c r="G9196"/>
    </row>
    <row r="9197" spans="7:7" x14ac:dyDescent="0.35">
      <c r="G9197"/>
    </row>
    <row r="9198" spans="7:7" x14ac:dyDescent="0.35">
      <c r="G9198"/>
    </row>
    <row r="9199" spans="7:7" x14ac:dyDescent="0.35">
      <c r="G9199"/>
    </row>
    <row r="9200" spans="7:7" x14ac:dyDescent="0.35">
      <c r="G9200"/>
    </row>
    <row r="9201" spans="7:7" x14ac:dyDescent="0.35">
      <c r="G9201"/>
    </row>
    <row r="9202" spans="7:7" x14ac:dyDescent="0.35">
      <c r="G9202"/>
    </row>
    <row r="9203" spans="7:7" x14ac:dyDescent="0.35">
      <c r="G9203"/>
    </row>
    <row r="9204" spans="7:7" x14ac:dyDescent="0.35">
      <c r="G9204"/>
    </row>
    <row r="9205" spans="7:7" x14ac:dyDescent="0.35">
      <c r="G9205"/>
    </row>
    <row r="9206" spans="7:7" x14ac:dyDescent="0.35">
      <c r="G9206"/>
    </row>
    <row r="9207" spans="7:7" x14ac:dyDescent="0.35">
      <c r="G9207"/>
    </row>
    <row r="9208" spans="7:7" x14ac:dyDescent="0.35">
      <c r="G9208"/>
    </row>
    <row r="9209" spans="7:7" x14ac:dyDescent="0.35">
      <c r="G9209"/>
    </row>
    <row r="9210" spans="7:7" x14ac:dyDescent="0.35">
      <c r="G9210"/>
    </row>
    <row r="9211" spans="7:7" x14ac:dyDescent="0.35">
      <c r="G9211"/>
    </row>
    <row r="9212" spans="7:7" x14ac:dyDescent="0.35">
      <c r="G9212"/>
    </row>
    <row r="9213" spans="7:7" x14ac:dyDescent="0.35">
      <c r="G9213"/>
    </row>
    <row r="9214" spans="7:7" x14ac:dyDescent="0.35">
      <c r="G9214"/>
    </row>
    <row r="9215" spans="7:7" x14ac:dyDescent="0.35">
      <c r="G9215"/>
    </row>
    <row r="9216" spans="7:7" x14ac:dyDescent="0.35">
      <c r="G9216"/>
    </row>
    <row r="9217" spans="7:7" x14ac:dyDescent="0.35">
      <c r="G9217"/>
    </row>
    <row r="9218" spans="7:7" x14ac:dyDescent="0.35">
      <c r="G9218"/>
    </row>
    <row r="9219" spans="7:7" x14ac:dyDescent="0.35">
      <c r="G9219"/>
    </row>
    <row r="9220" spans="7:7" x14ac:dyDescent="0.35">
      <c r="G9220"/>
    </row>
    <row r="9221" spans="7:7" x14ac:dyDescent="0.35">
      <c r="G9221"/>
    </row>
    <row r="9222" spans="7:7" x14ac:dyDescent="0.35">
      <c r="G9222"/>
    </row>
    <row r="9223" spans="7:7" x14ac:dyDescent="0.35">
      <c r="G9223"/>
    </row>
    <row r="9224" spans="7:7" x14ac:dyDescent="0.35">
      <c r="G9224"/>
    </row>
    <row r="9225" spans="7:7" x14ac:dyDescent="0.35">
      <c r="G9225"/>
    </row>
    <row r="9226" spans="7:7" x14ac:dyDescent="0.35">
      <c r="G9226"/>
    </row>
    <row r="9227" spans="7:7" x14ac:dyDescent="0.35">
      <c r="G9227"/>
    </row>
    <row r="9228" spans="7:7" x14ac:dyDescent="0.35">
      <c r="G9228"/>
    </row>
    <row r="9229" spans="7:7" x14ac:dyDescent="0.35">
      <c r="G9229"/>
    </row>
    <row r="9230" spans="7:7" x14ac:dyDescent="0.35">
      <c r="G9230"/>
    </row>
    <row r="9231" spans="7:7" x14ac:dyDescent="0.35">
      <c r="G9231"/>
    </row>
    <row r="9232" spans="7:7" x14ac:dyDescent="0.35">
      <c r="G9232"/>
    </row>
    <row r="9233" spans="7:7" x14ac:dyDescent="0.35">
      <c r="G9233"/>
    </row>
    <row r="9234" spans="7:7" x14ac:dyDescent="0.35">
      <c r="G9234"/>
    </row>
    <row r="9235" spans="7:7" x14ac:dyDescent="0.35">
      <c r="G9235"/>
    </row>
    <row r="9236" spans="7:7" x14ac:dyDescent="0.35">
      <c r="G9236"/>
    </row>
    <row r="9237" spans="7:7" x14ac:dyDescent="0.35">
      <c r="G9237"/>
    </row>
    <row r="9238" spans="7:7" x14ac:dyDescent="0.35">
      <c r="G9238"/>
    </row>
    <row r="9239" spans="7:7" x14ac:dyDescent="0.35">
      <c r="G9239"/>
    </row>
    <row r="9240" spans="7:7" x14ac:dyDescent="0.35">
      <c r="G9240"/>
    </row>
    <row r="9241" spans="7:7" x14ac:dyDescent="0.35">
      <c r="G9241"/>
    </row>
    <row r="9242" spans="7:7" x14ac:dyDescent="0.35">
      <c r="G9242"/>
    </row>
    <row r="9243" spans="7:7" x14ac:dyDescent="0.35">
      <c r="G9243"/>
    </row>
    <row r="9244" spans="7:7" x14ac:dyDescent="0.35">
      <c r="G9244"/>
    </row>
    <row r="9245" spans="7:7" x14ac:dyDescent="0.35">
      <c r="G9245"/>
    </row>
    <row r="9246" spans="7:7" x14ac:dyDescent="0.35">
      <c r="G9246"/>
    </row>
    <row r="9247" spans="7:7" x14ac:dyDescent="0.35">
      <c r="G9247"/>
    </row>
    <row r="9248" spans="7:7" x14ac:dyDescent="0.35">
      <c r="G9248"/>
    </row>
    <row r="9249" spans="7:7" x14ac:dyDescent="0.35">
      <c r="G9249"/>
    </row>
    <row r="9250" spans="7:7" x14ac:dyDescent="0.35">
      <c r="G9250"/>
    </row>
    <row r="9251" spans="7:7" x14ac:dyDescent="0.35">
      <c r="G9251"/>
    </row>
    <row r="9252" spans="7:7" x14ac:dyDescent="0.35">
      <c r="G9252"/>
    </row>
    <row r="9253" spans="7:7" x14ac:dyDescent="0.35">
      <c r="G9253"/>
    </row>
    <row r="9254" spans="7:7" x14ac:dyDescent="0.35">
      <c r="G9254"/>
    </row>
    <row r="9255" spans="7:7" x14ac:dyDescent="0.35">
      <c r="G9255"/>
    </row>
    <row r="9256" spans="7:7" x14ac:dyDescent="0.35">
      <c r="G9256"/>
    </row>
    <row r="9257" spans="7:7" x14ac:dyDescent="0.35">
      <c r="G9257"/>
    </row>
    <row r="9258" spans="7:7" x14ac:dyDescent="0.35">
      <c r="G9258"/>
    </row>
    <row r="9259" spans="7:7" x14ac:dyDescent="0.35">
      <c r="G9259"/>
    </row>
    <row r="9260" spans="7:7" x14ac:dyDescent="0.35">
      <c r="G9260"/>
    </row>
    <row r="9261" spans="7:7" x14ac:dyDescent="0.35">
      <c r="G9261"/>
    </row>
    <row r="9262" spans="7:7" x14ac:dyDescent="0.35">
      <c r="G9262"/>
    </row>
    <row r="9263" spans="7:7" x14ac:dyDescent="0.35">
      <c r="G9263"/>
    </row>
    <row r="9264" spans="7:7" x14ac:dyDescent="0.35">
      <c r="G9264"/>
    </row>
    <row r="9265" spans="7:7" x14ac:dyDescent="0.35">
      <c r="G9265"/>
    </row>
    <row r="9266" spans="7:7" x14ac:dyDescent="0.35">
      <c r="G9266"/>
    </row>
    <row r="9267" spans="7:7" x14ac:dyDescent="0.35">
      <c r="G9267"/>
    </row>
    <row r="9268" spans="7:7" x14ac:dyDescent="0.35">
      <c r="G9268"/>
    </row>
    <row r="9269" spans="7:7" x14ac:dyDescent="0.35">
      <c r="G9269"/>
    </row>
    <row r="9270" spans="7:7" x14ac:dyDescent="0.35">
      <c r="G9270"/>
    </row>
    <row r="9271" spans="7:7" x14ac:dyDescent="0.35">
      <c r="G9271"/>
    </row>
    <row r="9272" spans="7:7" x14ac:dyDescent="0.35">
      <c r="G9272"/>
    </row>
    <row r="9273" spans="7:7" x14ac:dyDescent="0.35">
      <c r="G9273"/>
    </row>
    <row r="9274" spans="7:7" x14ac:dyDescent="0.35">
      <c r="G9274"/>
    </row>
    <row r="9275" spans="7:7" x14ac:dyDescent="0.35">
      <c r="G9275"/>
    </row>
    <row r="9276" spans="7:7" x14ac:dyDescent="0.35">
      <c r="G9276"/>
    </row>
    <row r="9277" spans="7:7" x14ac:dyDescent="0.35">
      <c r="G9277"/>
    </row>
    <row r="9278" spans="7:7" x14ac:dyDescent="0.35">
      <c r="G9278"/>
    </row>
    <row r="9279" spans="7:7" x14ac:dyDescent="0.35">
      <c r="G9279"/>
    </row>
    <row r="9280" spans="7:7" x14ac:dyDescent="0.35">
      <c r="G9280"/>
    </row>
    <row r="9281" spans="7:7" x14ac:dyDescent="0.35">
      <c r="G9281"/>
    </row>
    <row r="9282" spans="7:7" x14ac:dyDescent="0.35">
      <c r="G9282"/>
    </row>
    <row r="9283" spans="7:7" x14ac:dyDescent="0.35">
      <c r="G9283"/>
    </row>
    <row r="9284" spans="7:7" x14ac:dyDescent="0.35">
      <c r="G9284"/>
    </row>
    <row r="9285" spans="7:7" x14ac:dyDescent="0.35">
      <c r="G9285"/>
    </row>
    <row r="9286" spans="7:7" x14ac:dyDescent="0.35">
      <c r="G9286"/>
    </row>
    <row r="9287" spans="7:7" x14ac:dyDescent="0.35">
      <c r="G9287"/>
    </row>
    <row r="9288" spans="7:7" x14ac:dyDescent="0.35">
      <c r="G9288"/>
    </row>
    <row r="9289" spans="7:7" x14ac:dyDescent="0.35">
      <c r="G9289"/>
    </row>
    <row r="9290" spans="7:7" x14ac:dyDescent="0.35">
      <c r="G9290"/>
    </row>
    <row r="9291" spans="7:7" x14ac:dyDescent="0.35">
      <c r="G9291"/>
    </row>
    <row r="9292" spans="7:7" x14ac:dyDescent="0.35">
      <c r="G9292"/>
    </row>
    <row r="9293" spans="7:7" x14ac:dyDescent="0.35">
      <c r="G9293"/>
    </row>
    <row r="9294" spans="7:7" x14ac:dyDescent="0.35">
      <c r="G9294"/>
    </row>
    <row r="9295" spans="7:7" x14ac:dyDescent="0.35">
      <c r="G9295"/>
    </row>
    <row r="9296" spans="7:7" x14ac:dyDescent="0.35">
      <c r="G9296"/>
    </row>
    <row r="9297" spans="7:7" x14ac:dyDescent="0.35">
      <c r="G9297"/>
    </row>
    <row r="9298" spans="7:7" x14ac:dyDescent="0.35">
      <c r="G9298"/>
    </row>
    <row r="9299" spans="7:7" x14ac:dyDescent="0.35">
      <c r="G9299"/>
    </row>
    <row r="9300" spans="7:7" x14ac:dyDescent="0.35">
      <c r="G9300"/>
    </row>
    <row r="9301" spans="7:7" x14ac:dyDescent="0.35">
      <c r="G9301"/>
    </row>
    <row r="9302" spans="7:7" x14ac:dyDescent="0.35">
      <c r="G9302"/>
    </row>
    <row r="9303" spans="7:7" x14ac:dyDescent="0.35">
      <c r="G9303"/>
    </row>
    <row r="9304" spans="7:7" x14ac:dyDescent="0.35">
      <c r="G9304"/>
    </row>
    <row r="9305" spans="7:7" x14ac:dyDescent="0.35">
      <c r="G9305"/>
    </row>
    <row r="9306" spans="7:7" x14ac:dyDescent="0.35">
      <c r="G9306"/>
    </row>
    <row r="9307" spans="7:7" x14ac:dyDescent="0.35">
      <c r="G9307"/>
    </row>
    <row r="9308" spans="7:7" x14ac:dyDescent="0.35">
      <c r="G9308"/>
    </row>
    <row r="9309" spans="7:7" x14ac:dyDescent="0.35">
      <c r="G9309"/>
    </row>
    <row r="9310" spans="7:7" x14ac:dyDescent="0.35">
      <c r="G9310"/>
    </row>
    <row r="9311" spans="7:7" x14ac:dyDescent="0.35">
      <c r="G9311"/>
    </row>
    <row r="9312" spans="7:7" x14ac:dyDescent="0.35">
      <c r="G9312"/>
    </row>
    <row r="9313" spans="7:7" x14ac:dyDescent="0.35">
      <c r="G9313"/>
    </row>
    <row r="9314" spans="7:7" x14ac:dyDescent="0.35">
      <c r="G9314"/>
    </row>
    <row r="9315" spans="7:7" x14ac:dyDescent="0.35">
      <c r="G9315"/>
    </row>
    <row r="9316" spans="7:7" x14ac:dyDescent="0.35">
      <c r="G9316"/>
    </row>
    <row r="9317" spans="7:7" x14ac:dyDescent="0.35">
      <c r="G9317"/>
    </row>
    <row r="9318" spans="7:7" x14ac:dyDescent="0.35">
      <c r="G9318"/>
    </row>
    <row r="9319" spans="7:7" x14ac:dyDescent="0.35">
      <c r="G9319"/>
    </row>
    <row r="9320" spans="7:7" x14ac:dyDescent="0.35">
      <c r="G9320"/>
    </row>
    <row r="9321" spans="7:7" x14ac:dyDescent="0.35">
      <c r="G9321"/>
    </row>
    <row r="9322" spans="7:7" x14ac:dyDescent="0.35">
      <c r="G9322"/>
    </row>
    <row r="9323" spans="7:7" x14ac:dyDescent="0.35">
      <c r="G9323"/>
    </row>
    <row r="9324" spans="7:7" x14ac:dyDescent="0.35">
      <c r="G9324"/>
    </row>
    <row r="9325" spans="7:7" x14ac:dyDescent="0.35">
      <c r="G9325"/>
    </row>
    <row r="9326" spans="7:7" x14ac:dyDescent="0.35">
      <c r="G9326"/>
    </row>
    <row r="9327" spans="7:7" x14ac:dyDescent="0.35">
      <c r="G9327"/>
    </row>
    <row r="9328" spans="7:7" x14ac:dyDescent="0.35">
      <c r="G9328"/>
    </row>
    <row r="9329" spans="7:7" x14ac:dyDescent="0.35">
      <c r="G9329"/>
    </row>
    <row r="9330" spans="7:7" x14ac:dyDescent="0.35">
      <c r="G9330"/>
    </row>
    <row r="9331" spans="7:7" x14ac:dyDescent="0.35">
      <c r="G9331"/>
    </row>
    <row r="9332" spans="7:7" x14ac:dyDescent="0.35">
      <c r="G9332"/>
    </row>
    <row r="9333" spans="7:7" x14ac:dyDescent="0.35">
      <c r="G9333"/>
    </row>
    <row r="9334" spans="7:7" x14ac:dyDescent="0.35">
      <c r="G9334"/>
    </row>
    <row r="9335" spans="7:7" x14ac:dyDescent="0.35">
      <c r="G9335"/>
    </row>
    <row r="9336" spans="7:7" x14ac:dyDescent="0.35">
      <c r="G9336"/>
    </row>
    <row r="9337" spans="7:7" x14ac:dyDescent="0.35">
      <c r="G9337"/>
    </row>
    <row r="9338" spans="7:7" x14ac:dyDescent="0.35">
      <c r="G9338"/>
    </row>
    <row r="9339" spans="7:7" x14ac:dyDescent="0.35">
      <c r="G9339"/>
    </row>
    <row r="9340" spans="7:7" x14ac:dyDescent="0.35">
      <c r="G9340"/>
    </row>
    <row r="9341" spans="7:7" x14ac:dyDescent="0.35">
      <c r="G9341"/>
    </row>
    <row r="9342" spans="7:7" x14ac:dyDescent="0.35">
      <c r="G9342"/>
    </row>
    <row r="9343" spans="7:7" x14ac:dyDescent="0.35">
      <c r="G9343"/>
    </row>
    <row r="9344" spans="7:7" x14ac:dyDescent="0.35">
      <c r="G9344"/>
    </row>
    <row r="9345" spans="7:7" x14ac:dyDescent="0.35">
      <c r="G9345"/>
    </row>
    <row r="9346" spans="7:7" x14ac:dyDescent="0.35">
      <c r="G9346"/>
    </row>
    <row r="9347" spans="7:7" x14ac:dyDescent="0.35">
      <c r="G9347"/>
    </row>
    <row r="9348" spans="7:7" x14ac:dyDescent="0.35">
      <c r="G9348"/>
    </row>
    <row r="9349" spans="7:7" x14ac:dyDescent="0.35">
      <c r="G9349"/>
    </row>
    <row r="9350" spans="7:7" x14ac:dyDescent="0.35">
      <c r="G9350"/>
    </row>
    <row r="9351" spans="7:7" x14ac:dyDescent="0.35">
      <c r="G9351"/>
    </row>
    <row r="9352" spans="7:7" x14ac:dyDescent="0.35">
      <c r="G9352"/>
    </row>
    <row r="9353" spans="7:7" x14ac:dyDescent="0.35">
      <c r="G9353"/>
    </row>
    <row r="9354" spans="7:7" x14ac:dyDescent="0.35">
      <c r="G9354"/>
    </row>
    <row r="9355" spans="7:7" x14ac:dyDescent="0.35">
      <c r="G9355"/>
    </row>
    <row r="9356" spans="7:7" x14ac:dyDescent="0.35">
      <c r="G9356"/>
    </row>
    <row r="9357" spans="7:7" x14ac:dyDescent="0.35">
      <c r="G9357"/>
    </row>
    <row r="9358" spans="7:7" x14ac:dyDescent="0.35">
      <c r="G9358"/>
    </row>
    <row r="9359" spans="7:7" x14ac:dyDescent="0.35">
      <c r="G9359"/>
    </row>
    <row r="9360" spans="7:7" x14ac:dyDescent="0.35">
      <c r="G9360"/>
    </row>
    <row r="9361" spans="7:7" x14ac:dyDescent="0.35">
      <c r="G9361"/>
    </row>
    <row r="9362" spans="7:7" x14ac:dyDescent="0.35">
      <c r="G9362"/>
    </row>
    <row r="9363" spans="7:7" x14ac:dyDescent="0.35">
      <c r="G9363"/>
    </row>
    <row r="9364" spans="7:7" x14ac:dyDescent="0.35">
      <c r="G9364"/>
    </row>
    <row r="9365" spans="7:7" x14ac:dyDescent="0.35">
      <c r="G9365"/>
    </row>
    <row r="9366" spans="7:7" x14ac:dyDescent="0.35">
      <c r="G9366"/>
    </row>
    <row r="9367" spans="7:7" x14ac:dyDescent="0.35">
      <c r="G9367"/>
    </row>
    <row r="9368" spans="7:7" x14ac:dyDescent="0.35">
      <c r="G9368"/>
    </row>
    <row r="9369" spans="7:7" x14ac:dyDescent="0.35">
      <c r="G9369"/>
    </row>
    <row r="9370" spans="7:7" x14ac:dyDescent="0.35">
      <c r="G9370"/>
    </row>
    <row r="9371" spans="7:7" x14ac:dyDescent="0.35">
      <c r="G9371"/>
    </row>
    <row r="9372" spans="7:7" x14ac:dyDescent="0.35">
      <c r="G9372"/>
    </row>
    <row r="9373" spans="7:7" x14ac:dyDescent="0.35">
      <c r="G9373"/>
    </row>
    <row r="9374" spans="7:7" x14ac:dyDescent="0.35">
      <c r="G9374"/>
    </row>
    <row r="9375" spans="7:7" x14ac:dyDescent="0.35">
      <c r="G9375"/>
    </row>
    <row r="9376" spans="7:7" x14ac:dyDescent="0.35">
      <c r="G9376"/>
    </row>
    <row r="9377" spans="7:7" x14ac:dyDescent="0.35">
      <c r="G9377"/>
    </row>
    <row r="9378" spans="7:7" x14ac:dyDescent="0.35">
      <c r="G9378"/>
    </row>
    <row r="9379" spans="7:7" x14ac:dyDescent="0.35">
      <c r="G9379"/>
    </row>
    <row r="9380" spans="7:7" x14ac:dyDescent="0.35">
      <c r="G9380"/>
    </row>
    <row r="9381" spans="7:7" x14ac:dyDescent="0.35">
      <c r="G9381"/>
    </row>
    <row r="9382" spans="7:7" x14ac:dyDescent="0.35">
      <c r="G9382"/>
    </row>
    <row r="9383" spans="7:7" x14ac:dyDescent="0.35">
      <c r="G9383"/>
    </row>
    <row r="9384" spans="7:7" x14ac:dyDescent="0.35">
      <c r="G9384"/>
    </row>
    <row r="9385" spans="7:7" x14ac:dyDescent="0.35">
      <c r="G9385"/>
    </row>
    <row r="9386" spans="7:7" x14ac:dyDescent="0.35">
      <c r="G9386"/>
    </row>
    <row r="9387" spans="7:7" x14ac:dyDescent="0.35">
      <c r="G9387"/>
    </row>
    <row r="9388" spans="7:7" x14ac:dyDescent="0.35">
      <c r="G9388"/>
    </row>
    <row r="9389" spans="7:7" x14ac:dyDescent="0.35">
      <c r="G9389"/>
    </row>
    <row r="9390" spans="7:7" x14ac:dyDescent="0.35">
      <c r="G9390"/>
    </row>
    <row r="9391" spans="7:7" x14ac:dyDescent="0.35">
      <c r="G9391"/>
    </row>
    <row r="9392" spans="7:7" x14ac:dyDescent="0.35">
      <c r="G9392"/>
    </row>
    <row r="9393" spans="7:7" x14ac:dyDescent="0.35">
      <c r="G9393"/>
    </row>
    <row r="9394" spans="7:7" x14ac:dyDescent="0.35">
      <c r="G9394"/>
    </row>
    <row r="9395" spans="7:7" x14ac:dyDescent="0.35">
      <c r="G9395"/>
    </row>
    <row r="9396" spans="7:7" x14ac:dyDescent="0.35">
      <c r="G9396"/>
    </row>
    <row r="9397" spans="7:7" x14ac:dyDescent="0.35">
      <c r="G9397"/>
    </row>
    <row r="9398" spans="7:7" x14ac:dyDescent="0.35">
      <c r="G9398"/>
    </row>
    <row r="9399" spans="7:7" x14ac:dyDescent="0.35">
      <c r="G9399"/>
    </row>
    <row r="9400" spans="7:7" x14ac:dyDescent="0.35">
      <c r="G9400"/>
    </row>
    <row r="9401" spans="7:7" x14ac:dyDescent="0.35">
      <c r="G9401"/>
    </row>
    <row r="9402" spans="7:7" x14ac:dyDescent="0.35">
      <c r="G9402"/>
    </row>
    <row r="9403" spans="7:7" x14ac:dyDescent="0.35">
      <c r="G9403"/>
    </row>
    <row r="9404" spans="7:7" x14ac:dyDescent="0.35">
      <c r="G9404"/>
    </row>
    <row r="9405" spans="7:7" x14ac:dyDescent="0.35">
      <c r="G9405"/>
    </row>
    <row r="9406" spans="7:7" x14ac:dyDescent="0.35">
      <c r="G9406"/>
    </row>
    <row r="9407" spans="7:7" x14ac:dyDescent="0.35">
      <c r="G9407"/>
    </row>
    <row r="9408" spans="7:7" x14ac:dyDescent="0.35">
      <c r="G9408"/>
    </row>
    <row r="9409" spans="7:7" x14ac:dyDescent="0.35">
      <c r="G9409"/>
    </row>
    <row r="9410" spans="7:7" x14ac:dyDescent="0.35">
      <c r="G9410"/>
    </row>
    <row r="9411" spans="7:7" x14ac:dyDescent="0.35">
      <c r="G9411"/>
    </row>
    <row r="9412" spans="7:7" x14ac:dyDescent="0.35">
      <c r="G9412"/>
    </row>
    <row r="9413" spans="7:7" x14ac:dyDescent="0.35">
      <c r="G9413"/>
    </row>
    <row r="9414" spans="7:7" x14ac:dyDescent="0.35">
      <c r="G9414"/>
    </row>
    <row r="9415" spans="7:7" x14ac:dyDescent="0.35">
      <c r="G9415"/>
    </row>
    <row r="9416" spans="7:7" x14ac:dyDescent="0.35">
      <c r="G9416"/>
    </row>
    <row r="9417" spans="7:7" x14ac:dyDescent="0.35">
      <c r="G9417"/>
    </row>
    <row r="9418" spans="7:7" x14ac:dyDescent="0.35">
      <c r="G9418"/>
    </row>
    <row r="9419" spans="7:7" x14ac:dyDescent="0.35">
      <c r="G9419"/>
    </row>
    <row r="9420" spans="7:7" x14ac:dyDescent="0.35">
      <c r="G9420"/>
    </row>
    <row r="9421" spans="7:7" x14ac:dyDescent="0.35">
      <c r="G9421"/>
    </row>
    <row r="9422" spans="7:7" x14ac:dyDescent="0.35">
      <c r="G9422"/>
    </row>
    <row r="9423" spans="7:7" x14ac:dyDescent="0.35">
      <c r="G9423"/>
    </row>
    <row r="9424" spans="7:7" x14ac:dyDescent="0.35">
      <c r="G9424"/>
    </row>
    <row r="9425" spans="7:7" x14ac:dyDescent="0.35">
      <c r="G9425"/>
    </row>
    <row r="9426" spans="7:7" x14ac:dyDescent="0.35">
      <c r="G9426"/>
    </row>
    <row r="9427" spans="7:7" x14ac:dyDescent="0.35">
      <c r="G9427"/>
    </row>
    <row r="9428" spans="7:7" x14ac:dyDescent="0.35">
      <c r="G9428"/>
    </row>
    <row r="9429" spans="7:7" x14ac:dyDescent="0.35">
      <c r="G9429"/>
    </row>
    <row r="9430" spans="7:7" x14ac:dyDescent="0.35">
      <c r="G9430"/>
    </row>
    <row r="9431" spans="7:7" x14ac:dyDescent="0.35">
      <c r="G9431"/>
    </row>
    <row r="9432" spans="7:7" x14ac:dyDescent="0.35">
      <c r="G9432"/>
    </row>
    <row r="9433" spans="7:7" x14ac:dyDescent="0.35">
      <c r="G9433"/>
    </row>
    <row r="9434" spans="7:7" x14ac:dyDescent="0.35">
      <c r="G9434"/>
    </row>
    <row r="9435" spans="7:7" x14ac:dyDescent="0.35">
      <c r="G9435"/>
    </row>
    <row r="9436" spans="7:7" x14ac:dyDescent="0.35">
      <c r="G9436"/>
    </row>
    <row r="9437" spans="7:7" x14ac:dyDescent="0.35">
      <c r="G9437"/>
    </row>
    <row r="9438" spans="7:7" x14ac:dyDescent="0.35">
      <c r="G9438"/>
    </row>
    <row r="9439" spans="7:7" x14ac:dyDescent="0.35">
      <c r="G9439"/>
    </row>
    <row r="9440" spans="7:7" x14ac:dyDescent="0.35">
      <c r="G9440"/>
    </row>
    <row r="9441" spans="7:7" x14ac:dyDescent="0.35">
      <c r="G9441"/>
    </row>
    <row r="9442" spans="7:7" x14ac:dyDescent="0.35">
      <c r="G9442"/>
    </row>
    <row r="9443" spans="7:7" x14ac:dyDescent="0.35">
      <c r="G9443"/>
    </row>
    <row r="9444" spans="7:7" x14ac:dyDescent="0.35">
      <c r="G9444"/>
    </row>
    <row r="9445" spans="7:7" x14ac:dyDescent="0.35">
      <c r="G9445"/>
    </row>
    <row r="9446" spans="7:7" x14ac:dyDescent="0.35">
      <c r="G9446"/>
    </row>
    <row r="9447" spans="7:7" x14ac:dyDescent="0.35">
      <c r="G9447"/>
    </row>
    <row r="9448" spans="7:7" x14ac:dyDescent="0.35">
      <c r="G9448"/>
    </row>
    <row r="9449" spans="7:7" x14ac:dyDescent="0.35">
      <c r="G9449"/>
    </row>
    <row r="9450" spans="7:7" x14ac:dyDescent="0.35">
      <c r="G9450"/>
    </row>
    <row r="9451" spans="7:7" x14ac:dyDescent="0.35">
      <c r="G9451"/>
    </row>
    <row r="9452" spans="7:7" x14ac:dyDescent="0.35">
      <c r="G9452"/>
    </row>
    <row r="9453" spans="7:7" x14ac:dyDescent="0.35">
      <c r="G9453"/>
    </row>
    <row r="9454" spans="7:7" x14ac:dyDescent="0.35">
      <c r="G9454"/>
    </row>
    <row r="9455" spans="7:7" x14ac:dyDescent="0.35">
      <c r="G9455"/>
    </row>
    <row r="9456" spans="7:7" x14ac:dyDescent="0.35">
      <c r="G9456"/>
    </row>
    <row r="9457" spans="7:7" x14ac:dyDescent="0.35">
      <c r="G9457"/>
    </row>
    <row r="9458" spans="7:7" x14ac:dyDescent="0.35">
      <c r="G9458"/>
    </row>
    <row r="9459" spans="7:7" x14ac:dyDescent="0.35">
      <c r="G9459"/>
    </row>
    <row r="9460" spans="7:7" x14ac:dyDescent="0.35">
      <c r="G9460"/>
    </row>
    <row r="9461" spans="7:7" x14ac:dyDescent="0.35">
      <c r="G9461"/>
    </row>
    <row r="9462" spans="7:7" x14ac:dyDescent="0.35">
      <c r="G9462"/>
    </row>
    <row r="9463" spans="7:7" x14ac:dyDescent="0.35">
      <c r="G9463"/>
    </row>
    <row r="9464" spans="7:7" x14ac:dyDescent="0.35">
      <c r="G9464"/>
    </row>
    <row r="9465" spans="7:7" x14ac:dyDescent="0.35">
      <c r="G9465"/>
    </row>
    <row r="9466" spans="7:7" x14ac:dyDescent="0.35">
      <c r="G9466"/>
    </row>
    <row r="9467" spans="7:7" x14ac:dyDescent="0.35">
      <c r="G9467"/>
    </row>
    <row r="9468" spans="7:7" x14ac:dyDescent="0.35">
      <c r="G9468"/>
    </row>
    <row r="9469" spans="7:7" x14ac:dyDescent="0.35">
      <c r="G9469"/>
    </row>
    <row r="9470" spans="7:7" x14ac:dyDescent="0.35">
      <c r="G9470"/>
    </row>
    <row r="9471" spans="7:7" x14ac:dyDescent="0.35">
      <c r="G9471"/>
    </row>
    <row r="9472" spans="7:7" x14ac:dyDescent="0.35">
      <c r="G9472"/>
    </row>
    <row r="9473" spans="7:7" x14ac:dyDescent="0.35">
      <c r="G9473"/>
    </row>
    <row r="9474" spans="7:7" x14ac:dyDescent="0.35">
      <c r="G9474"/>
    </row>
    <row r="9475" spans="7:7" x14ac:dyDescent="0.35">
      <c r="G9475"/>
    </row>
    <row r="9476" spans="7:7" x14ac:dyDescent="0.35">
      <c r="G9476"/>
    </row>
    <row r="9477" spans="7:7" x14ac:dyDescent="0.35">
      <c r="G9477"/>
    </row>
    <row r="9478" spans="7:7" x14ac:dyDescent="0.35">
      <c r="G9478"/>
    </row>
    <row r="9479" spans="7:7" x14ac:dyDescent="0.35">
      <c r="G9479"/>
    </row>
    <row r="9480" spans="7:7" x14ac:dyDescent="0.35">
      <c r="G9480"/>
    </row>
    <row r="9481" spans="7:7" x14ac:dyDescent="0.35">
      <c r="G9481"/>
    </row>
    <row r="9482" spans="7:7" x14ac:dyDescent="0.35">
      <c r="G9482"/>
    </row>
    <row r="9483" spans="7:7" x14ac:dyDescent="0.35">
      <c r="G9483"/>
    </row>
    <row r="9484" spans="7:7" x14ac:dyDescent="0.35">
      <c r="G9484"/>
    </row>
    <row r="9485" spans="7:7" x14ac:dyDescent="0.35">
      <c r="G9485"/>
    </row>
    <row r="9486" spans="7:7" x14ac:dyDescent="0.35">
      <c r="G9486"/>
    </row>
    <row r="9487" spans="7:7" x14ac:dyDescent="0.35">
      <c r="G9487"/>
    </row>
    <row r="9488" spans="7:7" x14ac:dyDescent="0.35">
      <c r="G9488"/>
    </row>
    <row r="9489" spans="7:7" x14ac:dyDescent="0.35">
      <c r="G9489"/>
    </row>
    <row r="9490" spans="7:7" x14ac:dyDescent="0.35">
      <c r="G9490"/>
    </row>
    <row r="9491" spans="7:7" x14ac:dyDescent="0.35">
      <c r="G9491"/>
    </row>
    <row r="9492" spans="7:7" x14ac:dyDescent="0.35">
      <c r="G9492"/>
    </row>
    <row r="9493" spans="7:7" x14ac:dyDescent="0.35">
      <c r="G9493"/>
    </row>
    <row r="9494" spans="7:7" x14ac:dyDescent="0.35">
      <c r="G9494"/>
    </row>
    <row r="9495" spans="7:7" x14ac:dyDescent="0.35">
      <c r="G9495"/>
    </row>
    <row r="9496" spans="7:7" x14ac:dyDescent="0.35">
      <c r="G9496"/>
    </row>
    <row r="9497" spans="7:7" x14ac:dyDescent="0.35">
      <c r="G9497"/>
    </row>
    <row r="9498" spans="7:7" x14ac:dyDescent="0.35">
      <c r="G9498"/>
    </row>
    <row r="9499" spans="7:7" x14ac:dyDescent="0.35">
      <c r="G9499"/>
    </row>
    <row r="9500" spans="7:7" x14ac:dyDescent="0.35">
      <c r="G9500"/>
    </row>
    <row r="9501" spans="7:7" x14ac:dyDescent="0.35">
      <c r="G9501"/>
    </row>
    <row r="9502" spans="7:7" x14ac:dyDescent="0.35">
      <c r="G9502"/>
    </row>
    <row r="9503" spans="7:7" x14ac:dyDescent="0.35">
      <c r="G9503"/>
    </row>
    <row r="9504" spans="7:7" x14ac:dyDescent="0.35">
      <c r="G9504"/>
    </row>
    <row r="9505" spans="7:7" x14ac:dyDescent="0.35">
      <c r="G9505"/>
    </row>
    <row r="9506" spans="7:7" x14ac:dyDescent="0.35">
      <c r="G9506"/>
    </row>
    <row r="9507" spans="7:7" x14ac:dyDescent="0.35">
      <c r="G9507"/>
    </row>
    <row r="9508" spans="7:7" x14ac:dyDescent="0.35">
      <c r="G9508"/>
    </row>
    <row r="9509" spans="7:7" x14ac:dyDescent="0.35">
      <c r="G9509"/>
    </row>
    <row r="9510" spans="7:7" x14ac:dyDescent="0.35">
      <c r="G9510"/>
    </row>
    <row r="9511" spans="7:7" x14ac:dyDescent="0.35">
      <c r="G9511"/>
    </row>
    <row r="9512" spans="7:7" x14ac:dyDescent="0.35">
      <c r="G9512"/>
    </row>
    <row r="9513" spans="7:7" x14ac:dyDescent="0.35">
      <c r="G9513"/>
    </row>
    <row r="9514" spans="7:7" x14ac:dyDescent="0.35">
      <c r="G9514"/>
    </row>
    <row r="9515" spans="7:7" x14ac:dyDescent="0.35">
      <c r="G9515"/>
    </row>
    <row r="9516" spans="7:7" x14ac:dyDescent="0.35">
      <c r="G9516"/>
    </row>
    <row r="9517" spans="7:7" x14ac:dyDescent="0.35">
      <c r="G9517"/>
    </row>
    <row r="9518" spans="7:7" x14ac:dyDescent="0.35">
      <c r="G9518"/>
    </row>
    <row r="9519" spans="7:7" x14ac:dyDescent="0.35">
      <c r="G9519"/>
    </row>
    <row r="9520" spans="7:7" x14ac:dyDescent="0.35">
      <c r="G9520"/>
    </row>
    <row r="9521" spans="7:7" x14ac:dyDescent="0.35">
      <c r="G9521"/>
    </row>
    <row r="9522" spans="7:7" x14ac:dyDescent="0.35">
      <c r="G9522"/>
    </row>
    <row r="9523" spans="7:7" x14ac:dyDescent="0.35">
      <c r="G9523"/>
    </row>
    <row r="9524" spans="7:7" x14ac:dyDescent="0.35">
      <c r="G9524"/>
    </row>
    <row r="9525" spans="7:7" x14ac:dyDescent="0.35">
      <c r="G9525"/>
    </row>
    <row r="9526" spans="7:7" x14ac:dyDescent="0.35">
      <c r="G9526"/>
    </row>
    <row r="9527" spans="7:7" x14ac:dyDescent="0.35">
      <c r="G9527"/>
    </row>
    <row r="9528" spans="7:7" x14ac:dyDescent="0.35">
      <c r="G9528"/>
    </row>
    <row r="9529" spans="7:7" x14ac:dyDescent="0.35">
      <c r="G9529"/>
    </row>
    <row r="9530" spans="7:7" x14ac:dyDescent="0.35">
      <c r="G9530"/>
    </row>
    <row r="9531" spans="7:7" x14ac:dyDescent="0.35">
      <c r="G9531"/>
    </row>
    <row r="9532" spans="7:7" x14ac:dyDescent="0.35">
      <c r="G9532"/>
    </row>
    <row r="9533" spans="7:7" x14ac:dyDescent="0.35">
      <c r="G9533"/>
    </row>
    <row r="9534" spans="7:7" x14ac:dyDescent="0.35">
      <c r="G9534"/>
    </row>
    <row r="9535" spans="7:7" x14ac:dyDescent="0.35">
      <c r="G9535"/>
    </row>
    <row r="9536" spans="7:7" x14ac:dyDescent="0.35">
      <c r="G9536"/>
    </row>
    <row r="9537" spans="7:7" x14ac:dyDescent="0.35">
      <c r="G9537"/>
    </row>
    <row r="9538" spans="7:7" x14ac:dyDescent="0.35">
      <c r="G9538"/>
    </row>
    <row r="9539" spans="7:7" x14ac:dyDescent="0.35">
      <c r="G9539"/>
    </row>
    <row r="9540" spans="7:7" x14ac:dyDescent="0.35">
      <c r="G9540"/>
    </row>
    <row r="9541" spans="7:7" x14ac:dyDescent="0.35">
      <c r="G9541"/>
    </row>
    <row r="9542" spans="7:7" x14ac:dyDescent="0.35">
      <c r="G9542"/>
    </row>
    <row r="9543" spans="7:7" x14ac:dyDescent="0.35">
      <c r="G9543"/>
    </row>
    <row r="9544" spans="7:7" x14ac:dyDescent="0.35">
      <c r="G9544"/>
    </row>
    <row r="9545" spans="7:7" x14ac:dyDescent="0.35">
      <c r="G9545"/>
    </row>
    <row r="9546" spans="7:7" x14ac:dyDescent="0.35">
      <c r="G9546"/>
    </row>
    <row r="9547" spans="7:7" x14ac:dyDescent="0.35">
      <c r="G9547"/>
    </row>
    <row r="9548" spans="7:7" x14ac:dyDescent="0.35">
      <c r="G9548"/>
    </row>
    <row r="9549" spans="7:7" x14ac:dyDescent="0.35">
      <c r="G9549"/>
    </row>
    <row r="9550" spans="7:7" x14ac:dyDescent="0.35">
      <c r="G9550"/>
    </row>
    <row r="9551" spans="7:7" x14ac:dyDescent="0.35">
      <c r="G9551"/>
    </row>
    <row r="9552" spans="7:7" x14ac:dyDescent="0.35">
      <c r="G9552"/>
    </row>
    <row r="9553" spans="7:7" x14ac:dyDescent="0.35">
      <c r="G9553"/>
    </row>
    <row r="9554" spans="7:7" x14ac:dyDescent="0.35">
      <c r="G9554"/>
    </row>
    <row r="9555" spans="7:7" x14ac:dyDescent="0.35">
      <c r="G9555"/>
    </row>
    <row r="9556" spans="7:7" x14ac:dyDescent="0.35">
      <c r="G9556"/>
    </row>
    <row r="9557" spans="7:7" x14ac:dyDescent="0.35">
      <c r="G9557"/>
    </row>
    <row r="9558" spans="7:7" x14ac:dyDescent="0.35">
      <c r="G9558"/>
    </row>
    <row r="9559" spans="7:7" x14ac:dyDescent="0.35">
      <c r="G9559"/>
    </row>
    <row r="9560" spans="7:7" x14ac:dyDescent="0.35">
      <c r="G9560"/>
    </row>
    <row r="9561" spans="7:7" x14ac:dyDescent="0.35">
      <c r="G9561"/>
    </row>
    <row r="9562" spans="7:7" x14ac:dyDescent="0.35">
      <c r="G9562"/>
    </row>
    <row r="9563" spans="7:7" x14ac:dyDescent="0.35">
      <c r="G9563"/>
    </row>
    <row r="9564" spans="7:7" x14ac:dyDescent="0.35">
      <c r="G9564"/>
    </row>
    <row r="9565" spans="7:7" x14ac:dyDescent="0.35">
      <c r="G9565"/>
    </row>
    <row r="9566" spans="7:7" x14ac:dyDescent="0.35">
      <c r="G9566"/>
    </row>
    <row r="9567" spans="7:7" x14ac:dyDescent="0.35">
      <c r="G9567"/>
    </row>
    <row r="9568" spans="7:7" x14ac:dyDescent="0.35">
      <c r="G9568"/>
    </row>
    <row r="9569" spans="7:7" x14ac:dyDescent="0.35">
      <c r="G9569"/>
    </row>
    <row r="9570" spans="7:7" x14ac:dyDescent="0.35">
      <c r="G9570"/>
    </row>
    <row r="9571" spans="7:7" x14ac:dyDescent="0.35">
      <c r="G9571"/>
    </row>
    <row r="9572" spans="7:7" x14ac:dyDescent="0.35">
      <c r="G9572"/>
    </row>
    <row r="9573" spans="7:7" x14ac:dyDescent="0.35">
      <c r="G9573"/>
    </row>
    <row r="9574" spans="7:7" x14ac:dyDescent="0.35">
      <c r="G9574"/>
    </row>
    <row r="9575" spans="7:7" x14ac:dyDescent="0.35">
      <c r="G9575"/>
    </row>
    <row r="9576" spans="7:7" x14ac:dyDescent="0.35">
      <c r="G9576"/>
    </row>
    <row r="9577" spans="7:7" x14ac:dyDescent="0.35">
      <c r="G9577"/>
    </row>
    <row r="9578" spans="7:7" x14ac:dyDescent="0.35">
      <c r="G9578"/>
    </row>
    <row r="9579" spans="7:7" x14ac:dyDescent="0.35">
      <c r="G9579"/>
    </row>
    <row r="9580" spans="7:7" x14ac:dyDescent="0.35">
      <c r="G9580"/>
    </row>
    <row r="9581" spans="7:7" x14ac:dyDescent="0.35">
      <c r="G9581"/>
    </row>
    <row r="9582" spans="7:7" x14ac:dyDescent="0.35">
      <c r="G9582"/>
    </row>
    <row r="9583" spans="7:7" x14ac:dyDescent="0.35">
      <c r="G9583"/>
    </row>
    <row r="9584" spans="7:7" x14ac:dyDescent="0.35">
      <c r="G9584"/>
    </row>
    <row r="9585" spans="7:7" x14ac:dyDescent="0.35">
      <c r="G9585"/>
    </row>
    <row r="9586" spans="7:7" x14ac:dyDescent="0.35">
      <c r="G9586"/>
    </row>
    <row r="9587" spans="7:7" x14ac:dyDescent="0.35">
      <c r="G9587"/>
    </row>
    <row r="9588" spans="7:7" x14ac:dyDescent="0.35">
      <c r="G9588"/>
    </row>
    <row r="9589" spans="7:7" x14ac:dyDescent="0.35">
      <c r="G9589"/>
    </row>
    <row r="9590" spans="7:7" x14ac:dyDescent="0.35">
      <c r="G9590"/>
    </row>
    <row r="9591" spans="7:7" x14ac:dyDescent="0.35">
      <c r="G9591"/>
    </row>
    <row r="9592" spans="7:7" x14ac:dyDescent="0.35">
      <c r="G9592"/>
    </row>
    <row r="9593" spans="7:7" x14ac:dyDescent="0.35">
      <c r="G9593"/>
    </row>
    <row r="9594" spans="7:7" x14ac:dyDescent="0.35">
      <c r="G9594"/>
    </row>
    <row r="9595" spans="7:7" x14ac:dyDescent="0.35">
      <c r="G9595"/>
    </row>
    <row r="9596" spans="7:7" x14ac:dyDescent="0.35">
      <c r="G9596"/>
    </row>
    <row r="9597" spans="7:7" x14ac:dyDescent="0.35">
      <c r="G9597"/>
    </row>
    <row r="9598" spans="7:7" x14ac:dyDescent="0.35">
      <c r="G9598"/>
    </row>
    <row r="9599" spans="7:7" x14ac:dyDescent="0.35">
      <c r="G9599"/>
    </row>
    <row r="9600" spans="7:7" x14ac:dyDescent="0.35">
      <c r="G9600"/>
    </row>
    <row r="9601" spans="7:7" x14ac:dyDescent="0.35">
      <c r="G9601"/>
    </row>
    <row r="9602" spans="7:7" x14ac:dyDescent="0.35">
      <c r="G9602"/>
    </row>
    <row r="9603" spans="7:7" x14ac:dyDescent="0.35">
      <c r="G9603"/>
    </row>
    <row r="9604" spans="7:7" x14ac:dyDescent="0.35">
      <c r="G9604"/>
    </row>
    <row r="9605" spans="7:7" x14ac:dyDescent="0.35">
      <c r="G9605"/>
    </row>
    <row r="9606" spans="7:7" x14ac:dyDescent="0.35">
      <c r="G9606"/>
    </row>
    <row r="9607" spans="7:7" x14ac:dyDescent="0.35">
      <c r="G9607"/>
    </row>
    <row r="9608" spans="7:7" x14ac:dyDescent="0.35">
      <c r="G9608"/>
    </row>
    <row r="9609" spans="7:7" x14ac:dyDescent="0.35">
      <c r="G9609"/>
    </row>
    <row r="9610" spans="7:7" x14ac:dyDescent="0.35">
      <c r="G9610"/>
    </row>
    <row r="9611" spans="7:7" x14ac:dyDescent="0.35">
      <c r="G9611"/>
    </row>
    <row r="9612" spans="7:7" x14ac:dyDescent="0.35">
      <c r="G9612"/>
    </row>
    <row r="9613" spans="7:7" x14ac:dyDescent="0.35">
      <c r="G9613"/>
    </row>
    <row r="9614" spans="7:7" x14ac:dyDescent="0.35">
      <c r="G9614"/>
    </row>
    <row r="9615" spans="7:7" x14ac:dyDescent="0.35">
      <c r="G9615"/>
    </row>
    <row r="9616" spans="7:7" x14ac:dyDescent="0.35">
      <c r="G9616"/>
    </row>
    <row r="9617" spans="7:7" x14ac:dyDescent="0.35">
      <c r="G9617"/>
    </row>
    <row r="9618" spans="7:7" x14ac:dyDescent="0.35">
      <c r="G9618"/>
    </row>
    <row r="9619" spans="7:7" x14ac:dyDescent="0.35">
      <c r="G9619"/>
    </row>
    <row r="9620" spans="7:7" x14ac:dyDescent="0.35">
      <c r="G9620"/>
    </row>
    <row r="9621" spans="7:7" x14ac:dyDescent="0.35">
      <c r="G9621"/>
    </row>
    <row r="9622" spans="7:7" x14ac:dyDescent="0.35">
      <c r="G9622"/>
    </row>
    <row r="9623" spans="7:7" x14ac:dyDescent="0.35">
      <c r="G9623"/>
    </row>
    <row r="9624" spans="7:7" x14ac:dyDescent="0.35">
      <c r="G9624"/>
    </row>
    <row r="9625" spans="7:7" x14ac:dyDescent="0.35">
      <c r="G9625"/>
    </row>
    <row r="9626" spans="7:7" x14ac:dyDescent="0.35">
      <c r="G9626"/>
    </row>
    <row r="9627" spans="7:7" x14ac:dyDescent="0.35">
      <c r="G9627"/>
    </row>
    <row r="9628" spans="7:7" x14ac:dyDescent="0.35">
      <c r="G9628"/>
    </row>
    <row r="9629" spans="7:7" x14ac:dyDescent="0.35">
      <c r="G9629"/>
    </row>
    <row r="9630" spans="7:7" x14ac:dyDescent="0.35">
      <c r="G9630"/>
    </row>
    <row r="9631" spans="7:7" x14ac:dyDescent="0.35">
      <c r="G9631"/>
    </row>
    <row r="9632" spans="7:7" x14ac:dyDescent="0.35">
      <c r="G9632"/>
    </row>
    <row r="9633" spans="7:7" x14ac:dyDescent="0.35">
      <c r="G9633"/>
    </row>
    <row r="9634" spans="7:7" x14ac:dyDescent="0.35">
      <c r="G9634"/>
    </row>
    <row r="9635" spans="7:7" x14ac:dyDescent="0.35">
      <c r="G9635"/>
    </row>
    <row r="9636" spans="7:7" x14ac:dyDescent="0.35">
      <c r="G9636"/>
    </row>
    <row r="9637" spans="7:7" x14ac:dyDescent="0.35">
      <c r="G9637"/>
    </row>
    <row r="9638" spans="7:7" x14ac:dyDescent="0.35">
      <c r="G9638"/>
    </row>
    <row r="9639" spans="7:7" x14ac:dyDescent="0.35">
      <c r="G9639"/>
    </row>
    <row r="9640" spans="7:7" x14ac:dyDescent="0.35">
      <c r="G9640"/>
    </row>
    <row r="9641" spans="7:7" x14ac:dyDescent="0.35">
      <c r="G9641"/>
    </row>
    <row r="9642" spans="7:7" x14ac:dyDescent="0.35">
      <c r="G9642"/>
    </row>
    <row r="9643" spans="7:7" x14ac:dyDescent="0.35">
      <c r="G9643"/>
    </row>
    <row r="9644" spans="7:7" x14ac:dyDescent="0.35">
      <c r="G9644"/>
    </row>
    <row r="9645" spans="7:7" x14ac:dyDescent="0.35">
      <c r="G9645"/>
    </row>
    <row r="9646" spans="7:7" x14ac:dyDescent="0.35">
      <c r="G9646"/>
    </row>
    <row r="9647" spans="7:7" x14ac:dyDescent="0.35">
      <c r="G9647"/>
    </row>
    <row r="9648" spans="7:7" x14ac:dyDescent="0.35">
      <c r="G9648"/>
    </row>
    <row r="9649" spans="7:7" x14ac:dyDescent="0.35">
      <c r="G9649"/>
    </row>
    <row r="9650" spans="7:7" x14ac:dyDescent="0.35">
      <c r="G9650"/>
    </row>
    <row r="9651" spans="7:7" x14ac:dyDescent="0.35">
      <c r="G9651"/>
    </row>
    <row r="9652" spans="7:7" x14ac:dyDescent="0.35">
      <c r="G9652"/>
    </row>
    <row r="9653" spans="7:7" x14ac:dyDescent="0.35">
      <c r="G9653"/>
    </row>
    <row r="9654" spans="7:7" x14ac:dyDescent="0.35">
      <c r="G9654"/>
    </row>
    <row r="9655" spans="7:7" x14ac:dyDescent="0.35">
      <c r="G9655"/>
    </row>
    <row r="9656" spans="7:7" x14ac:dyDescent="0.35">
      <c r="G9656"/>
    </row>
    <row r="9657" spans="7:7" x14ac:dyDescent="0.35">
      <c r="G9657"/>
    </row>
    <row r="9658" spans="7:7" x14ac:dyDescent="0.35">
      <c r="G9658"/>
    </row>
    <row r="9659" spans="7:7" x14ac:dyDescent="0.35">
      <c r="G9659"/>
    </row>
    <row r="9660" spans="7:7" x14ac:dyDescent="0.35">
      <c r="G9660"/>
    </row>
    <row r="9661" spans="7:7" x14ac:dyDescent="0.35">
      <c r="G9661"/>
    </row>
    <row r="9662" spans="7:7" x14ac:dyDescent="0.35">
      <c r="G9662"/>
    </row>
    <row r="9663" spans="7:7" x14ac:dyDescent="0.35">
      <c r="G9663"/>
    </row>
    <row r="9664" spans="7:7" x14ac:dyDescent="0.35">
      <c r="G9664"/>
    </row>
    <row r="9665" spans="7:7" x14ac:dyDescent="0.35">
      <c r="G9665"/>
    </row>
    <row r="9666" spans="7:7" x14ac:dyDescent="0.35">
      <c r="G9666"/>
    </row>
    <row r="9667" spans="7:7" x14ac:dyDescent="0.35">
      <c r="G9667"/>
    </row>
    <row r="9668" spans="7:7" x14ac:dyDescent="0.35">
      <c r="G9668"/>
    </row>
    <row r="9669" spans="7:7" x14ac:dyDescent="0.35">
      <c r="G9669"/>
    </row>
    <row r="9670" spans="7:7" x14ac:dyDescent="0.35">
      <c r="G9670"/>
    </row>
    <row r="9671" spans="7:7" x14ac:dyDescent="0.35">
      <c r="G9671"/>
    </row>
    <row r="9672" spans="7:7" x14ac:dyDescent="0.35">
      <c r="G9672"/>
    </row>
    <row r="9673" spans="7:7" x14ac:dyDescent="0.35">
      <c r="G9673"/>
    </row>
    <row r="9674" spans="7:7" x14ac:dyDescent="0.35">
      <c r="G9674"/>
    </row>
    <row r="9675" spans="7:7" x14ac:dyDescent="0.35">
      <c r="G9675"/>
    </row>
    <row r="9676" spans="7:7" x14ac:dyDescent="0.35">
      <c r="G9676"/>
    </row>
    <row r="9677" spans="7:7" x14ac:dyDescent="0.35">
      <c r="G9677"/>
    </row>
    <row r="9678" spans="7:7" x14ac:dyDescent="0.35">
      <c r="G9678"/>
    </row>
    <row r="9679" spans="7:7" x14ac:dyDescent="0.35">
      <c r="G9679"/>
    </row>
    <row r="9680" spans="7:7" x14ac:dyDescent="0.35">
      <c r="G9680"/>
    </row>
    <row r="9681" spans="7:7" x14ac:dyDescent="0.35">
      <c r="G9681"/>
    </row>
    <row r="9682" spans="7:7" x14ac:dyDescent="0.35">
      <c r="G9682"/>
    </row>
    <row r="9683" spans="7:7" x14ac:dyDescent="0.35">
      <c r="G9683"/>
    </row>
    <row r="9684" spans="7:7" x14ac:dyDescent="0.35">
      <c r="G9684"/>
    </row>
    <row r="9685" spans="7:7" x14ac:dyDescent="0.35">
      <c r="G9685"/>
    </row>
    <row r="9686" spans="7:7" x14ac:dyDescent="0.35">
      <c r="G9686"/>
    </row>
    <row r="9687" spans="7:7" x14ac:dyDescent="0.35">
      <c r="G9687"/>
    </row>
    <row r="9688" spans="7:7" x14ac:dyDescent="0.35">
      <c r="G9688"/>
    </row>
    <row r="9689" spans="7:7" x14ac:dyDescent="0.35">
      <c r="G9689"/>
    </row>
    <row r="9690" spans="7:7" x14ac:dyDescent="0.35">
      <c r="G9690"/>
    </row>
    <row r="9691" spans="7:7" x14ac:dyDescent="0.35">
      <c r="G9691"/>
    </row>
    <row r="9692" spans="7:7" x14ac:dyDescent="0.35">
      <c r="G9692"/>
    </row>
    <row r="9693" spans="7:7" x14ac:dyDescent="0.35">
      <c r="G9693"/>
    </row>
    <row r="9694" spans="7:7" x14ac:dyDescent="0.35">
      <c r="G9694"/>
    </row>
    <row r="9695" spans="7:7" x14ac:dyDescent="0.35">
      <c r="G9695"/>
    </row>
    <row r="9696" spans="7:7" x14ac:dyDescent="0.35">
      <c r="G9696"/>
    </row>
    <row r="9697" spans="7:7" x14ac:dyDescent="0.35">
      <c r="G9697"/>
    </row>
    <row r="9698" spans="7:7" x14ac:dyDescent="0.35">
      <c r="G9698"/>
    </row>
    <row r="9699" spans="7:7" x14ac:dyDescent="0.35">
      <c r="G9699"/>
    </row>
    <row r="9700" spans="7:7" x14ac:dyDescent="0.35">
      <c r="G9700"/>
    </row>
    <row r="9701" spans="7:7" x14ac:dyDescent="0.35">
      <c r="G9701"/>
    </row>
    <row r="9702" spans="7:7" x14ac:dyDescent="0.35">
      <c r="G9702"/>
    </row>
    <row r="9703" spans="7:7" x14ac:dyDescent="0.35">
      <c r="G9703"/>
    </row>
    <row r="9704" spans="7:7" x14ac:dyDescent="0.35">
      <c r="G9704"/>
    </row>
    <row r="9705" spans="7:7" x14ac:dyDescent="0.35">
      <c r="G9705"/>
    </row>
    <row r="9706" spans="7:7" x14ac:dyDescent="0.35">
      <c r="G9706"/>
    </row>
    <row r="9707" spans="7:7" x14ac:dyDescent="0.35">
      <c r="G9707"/>
    </row>
    <row r="9708" spans="7:7" x14ac:dyDescent="0.35">
      <c r="G9708"/>
    </row>
    <row r="9709" spans="7:7" x14ac:dyDescent="0.35">
      <c r="G9709"/>
    </row>
    <row r="9710" spans="7:7" x14ac:dyDescent="0.35">
      <c r="G9710"/>
    </row>
    <row r="9711" spans="7:7" x14ac:dyDescent="0.35">
      <c r="G9711"/>
    </row>
    <row r="9712" spans="7:7" x14ac:dyDescent="0.35">
      <c r="G9712"/>
    </row>
    <row r="9713" spans="7:7" x14ac:dyDescent="0.35">
      <c r="G9713"/>
    </row>
    <row r="9714" spans="7:7" x14ac:dyDescent="0.35">
      <c r="G9714"/>
    </row>
    <row r="9715" spans="7:7" x14ac:dyDescent="0.35">
      <c r="G9715"/>
    </row>
    <row r="9716" spans="7:7" x14ac:dyDescent="0.35">
      <c r="G9716"/>
    </row>
    <row r="9717" spans="7:7" x14ac:dyDescent="0.35">
      <c r="G9717"/>
    </row>
    <row r="9718" spans="7:7" x14ac:dyDescent="0.35">
      <c r="G9718"/>
    </row>
    <row r="9719" spans="7:7" x14ac:dyDescent="0.35">
      <c r="G9719"/>
    </row>
    <row r="9720" spans="7:7" x14ac:dyDescent="0.35">
      <c r="G9720"/>
    </row>
    <row r="9721" spans="7:7" x14ac:dyDescent="0.35">
      <c r="G9721"/>
    </row>
    <row r="9722" spans="7:7" x14ac:dyDescent="0.35">
      <c r="G9722"/>
    </row>
    <row r="9723" spans="7:7" x14ac:dyDescent="0.35">
      <c r="G9723"/>
    </row>
    <row r="9724" spans="7:7" x14ac:dyDescent="0.35">
      <c r="G9724"/>
    </row>
    <row r="9725" spans="7:7" x14ac:dyDescent="0.35">
      <c r="G9725"/>
    </row>
    <row r="9726" spans="7:7" x14ac:dyDescent="0.35">
      <c r="G9726"/>
    </row>
    <row r="9727" spans="7:7" x14ac:dyDescent="0.35">
      <c r="G9727"/>
    </row>
    <row r="9728" spans="7:7" x14ac:dyDescent="0.35">
      <c r="G9728"/>
    </row>
    <row r="9729" spans="7:7" x14ac:dyDescent="0.35">
      <c r="G9729"/>
    </row>
    <row r="9730" spans="7:7" x14ac:dyDescent="0.35">
      <c r="G9730"/>
    </row>
    <row r="9731" spans="7:7" x14ac:dyDescent="0.35">
      <c r="G9731"/>
    </row>
    <row r="9732" spans="7:7" x14ac:dyDescent="0.35">
      <c r="G9732"/>
    </row>
    <row r="9733" spans="7:7" x14ac:dyDescent="0.35">
      <c r="G9733"/>
    </row>
    <row r="9734" spans="7:7" x14ac:dyDescent="0.35">
      <c r="G9734"/>
    </row>
    <row r="9735" spans="7:7" x14ac:dyDescent="0.35">
      <c r="G9735"/>
    </row>
    <row r="9736" spans="7:7" x14ac:dyDescent="0.35">
      <c r="G9736"/>
    </row>
    <row r="9737" spans="7:7" x14ac:dyDescent="0.35">
      <c r="G9737"/>
    </row>
    <row r="9738" spans="7:7" x14ac:dyDescent="0.35">
      <c r="G9738"/>
    </row>
    <row r="9739" spans="7:7" x14ac:dyDescent="0.35">
      <c r="G9739"/>
    </row>
    <row r="9740" spans="7:7" x14ac:dyDescent="0.35">
      <c r="G9740"/>
    </row>
    <row r="9741" spans="7:7" x14ac:dyDescent="0.35">
      <c r="G9741"/>
    </row>
    <row r="9742" spans="7:7" x14ac:dyDescent="0.35">
      <c r="G9742"/>
    </row>
    <row r="9743" spans="7:7" x14ac:dyDescent="0.35">
      <c r="G9743"/>
    </row>
    <row r="9744" spans="7:7" x14ac:dyDescent="0.35">
      <c r="G9744"/>
    </row>
    <row r="9745" spans="7:7" x14ac:dyDescent="0.35">
      <c r="G9745"/>
    </row>
    <row r="9746" spans="7:7" x14ac:dyDescent="0.35">
      <c r="G9746"/>
    </row>
    <row r="9747" spans="7:7" x14ac:dyDescent="0.35">
      <c r="G9747"/>
    </row>
    <row r="9748" spans="7:7" x14ac:dyDescent="0.35">
      <c r="G9748"/>
    </row>
    <row r="9749" spans="7:7" x14ac:dyDescent="0.35">
      <c r="G9749"/>
    </row>
    <row r="9750" spans="7:7" x14ac:dyDescent="0.35">
      <c r="G9750"/>
    </row>
    <row r="9751" spans="7:7" x14ac:dyDescent="0.35">
      <c r="G9751"/>
    </row>
    <row r="9752" spans="7:7" x14ac:dyDescent="0.35">
      <c r="G9752"/>
    </row>
    <row r="9753" spans="7:7" x14ac:dyDescent="0.35">
      <c r="G9753"/>
    </row>
    <row r="9754" spans="7:7" x14ac:dyDescent="0.35">
      <c r="G9754"/>
    </row>
    <row r="9755" spans="7:7" x14ac:dyDescent="0.35">
      <c r="G9755"/>
    </row>
    <row r="9756" spans="7:7" x14ac:dyDescent="0.35">
      <c r="G9756"/>
    </row>
    <row r="9757" spans="7:7" x14ac:dyDescent="0.35">
      <c r="G9757"/>
    </row>
    <row r="9758" spans="7:7" x14ac:dyDescent="0.35">
      <c r="G9758"/>
    </row>
    <row r="9759" spans="7:7" x14ac:dyDescent="0.35">
      <c r="G9759"/>
    </row>
    <row r="9760" spans="7:7" x14ac:dyDescent="0.35">
      <c r="G9760"/>
    </row>
    <row r="9761" spans="7:7" x14ac:dyDescent="0.35">
      <c r="G9761"/>
    </row>
    <row r="9762" spans="7:7" x14ac:dyDescent="0.35">
      <c r="G9762"/>
    </row>
    <row r="9763" spans="7:7" x14ac:dyDescent="0.35">
      <c r="G9763"/>
    </row>
    <row r="9764" spans="7:7" x14ac:dyDescent="0.35">
      <c r="G9764"/>
    </row>
    <row r="9765" spans="7:7" x14ac:dyDescent="0.35">
      <c r="G9765"/>
    </row>
    <row r="9766" spans="7:7" x14ac:dyDescent="0.35">
      <c r="G9766"/>
    </row>
    <row r="9767" spans="7:7" x14ac:dyDescent="0.35">
      <c r="G9767"/>
    </row>
    <row r="9768" spans="7:7" x14ac:dyDescent="0.35">
      <c r="G9768"/>
    </row>
    <row r="9769" spans="7:7" x14ac:dyDescent="0.35">
      <c r="G9769"/>
    </row>
    <row r="9770" spans="7:7" x14ac:dyDescent="0.35">
      <c r="G9770"/>
    </row>
    <row r="9771" spans="7:7" x14ac:dyDescent="0.35">
      <c r="G9771"/>
    </row>
    <row r="9772" spans="7:7" x14ac:dyDescent="0.35">
      <c r="G9772"/>
    </row>
    <row r="9773" spans="7:7" x14ac:dyDescent="0.35">
      <c r="G9773"/>
    </row>
    <row r="9774" spans="7:7" x14ac:dyDescent="0.35">
      <c r="G9774"/>
    </row>
    <row r="9775" spans="7:7" x14ac:dyDescent="0.35">
      <c r="G9775"/>
    </row>
    <row r="9776" spans="7:7" x14ac:dyDescent="0.35">
      <c r="G9776"/>
    </row>
    <row r="9777" spans="7:7" x14ac:dyDescent="0.35">
      <c r="G9777"/>
    </row>
    <row r="9778" spans="7:7" x14ac:dyDescent="0.35">
      <c r="G9778"/>
    </row>
    <row r="9779" spans="7:7" x14ac:dyDescent="0.35">
      <c r="G9779"/>
    </row>
    <row r="9780" spans="7:7" x14ac:dyDescent="0.35">
      <c r="G9780"/>
    </row>
    <row r="9781" spans="7:7" x14ac:dyDescent="0.35">
      <c r="G9781"/>
    </row>
    <row r="9782" spans="7:7" x14ac:dyDescent="0.35">
      <c r="G9782"/>
    </row>
    <row r="9783" spans="7:7" x14ac:dyDescent="0.35">
      <c r="G9783"/>
    </row>
    <row r="9784" spans="7:7" x14ac:dyDescent="0.35">
      <c r="G9784"/>
    </row>
    <row r="9785" spans="7:7" x14ac:dyDescent="0.35">
      <c r="G9785"/>
    </row>
    <row r="9786" spans="7:7" x14ac:dyDescent="0.35">
      <c r="G9786"/>
    </row>
    <row r="9787" spans="7:7" x14ac:dyDescent="0.35">
      <c r="G9787"/>
    </row>
    <row r="9788" spans="7:7" x14ac:dyDescent="0.35">
      <c r="G9788"/>
    </row>
    <row r="9789" spans="7:7" x14ac:dyDescent="0.35">
      <c r="G9789"/>
    </row>
    <row r="9790" spans="7:7" x14ac:dyDescent="0.35">
      <c r="G9790"/>
    </row>
    <row r="9791" spans="7:7" x14ac:dyDescent="0.35">
      <c r="G9791"/>
    </row>
    <row r="9792" spans="7:7" x14ac:dyDescent="0.35">
      <c r="G9792"/>
    </row>
    <row r="9793" spans="7:7" x14ac:dyDescent="0.35">
      <c r="G9793"/>
    </row>
    <row r="9794" spans="7:7" x14ac:dyDescent="0.35">
      <c r="G9794"/>
    </row>
    <row r="9795" spans="7:7" x14ac:dyDescent="0.35">
      <c r="G9795"/>
    </row>
    <row r="9796" spans="7:7" x14ac:dyDescent="0.35">
      <c r="G9796"/>
    </row>
    <row r="9797" spans="7:7" x14ac:dyDescent="0.35">
      <c r="G9797"/>
    </row>
    <row r="9798" spans="7:7" x14ac:dyDescent="0.35">
      <c r="G9798"/>
    </row>
    <row r="9799" spans="7:7" x14ac:dyDescent="0.35">
      <c r="G9799"/>
    </row>
    <row r="9800" spans="7:7" x14ac:dyDescent="0.35">
      <c r="G9800"/>
    </row>
    <row r="9801" spans="7:7" x14ac:dyDescent="0.35">
      <c r="G9801"/>
    </row>
    <row r="9802" spans="7:7" x14ac:dyDescent="0.35">
      <c r="G9802"/>
    </row>
    <row r="9803" spans="7:7" x14ac:dyDescent="0.35">
      <c r="G9803"/>
    </row>
    <row r="9804" spans="7:7" x14ac:dyDescent="0.35">
      <c r="G9804"/>
    </row>
    <row r="9805" spans="7:7" x14ac:dyDescent="0.35">
      <c r="G9805"/>
    </row>
    <row r="9806" spans="7:7" x14ac:dyDescent="0.35">
      <c r="G9806"/>
    </row>
    <row r="9807" spans="7:7" x14ac:dyDescent="0.35">
      <c r="G9807"/>
    </row>
    <row r="9808" spans="7:7" x14ac:dyDescent="0.35">
      <c r="G9808"/>
    </row>
    <row r="9809" spans="7:7" x14ac:dyDescent="0.35">
      <c r="G9809"/>
    </row>
    <row r="9810" spans="7:7" x14ac:dyDescent="0.35">
      <c r="G9810"/>
    </row>
    <row r="9811" spans="7:7" x14ac:dyDescent="0.35">
      <c r="G9811"/>
    </row>
    <row r="9812" spans="7:7" x14ac:dyDescent="0.35">
      <c r="G9812"/>
    </row>
    <row r="9813" spans="7:7" x14ac:dyDescent="0.35">
      <c r="G9813"/>
    </row>
    <row r="9814" spans="7:7" x14ac:dyDescent="0.35">
      <c r="G9814"/>
    </row>
    <row r="9815" spans="7:7" x14ac:dyDescent="0.35">
      <c r="G9815"/>
    </row>
    <row r="9816" spans="7:7" x14ac:dyDescent="0.35">
      <c r="G9816"/>
    </row>
    <row r="9817" spans="7:7" x14ac:dyDescent="0.35">
      <c r="G9817"/>
    </row>
    <row r="9818" spans="7:7" x14ac:dyDescent="0.35">
      <c r="G9818"/>
    </row>
    <row r="9819" spans="7:7" x14ac:dyDescent="0.35">
      <c r="G9819"/>
    </row>
    <row r="9820" spans="7:7" x14ac:dyDescent="0.35">
      <c r="G9820"/>
    </row>
    <row r="9821" spans="7:7" x14ac:dyDescent="0.35">
      <c r="G9821"/>
    </row>
    <row r="9822" spans="7:7" x14ac:dyDescent="0.35">
      <c r="G9822"/>
    </row>
    <row r="9823" spans="7:7" x14ac:dyDescent="0.35">
      <c r="G9823"/>
    </row>
    <row r="9824" spans="7:7" x14ac:dyDescent="0.35">
      <c r="G9824"/>
    </row>
    <row r="9825" spans="7:7" x14ac:dyDescent="0.35">
      <c r="G9825"/>
    </row>
    <row r="9826" spans="7:7" x14ac:dyDescent="0.35">
      <c r="G9826"/>
    </row>
    <row r="9827" spans="7:7" x14ac:dyDescent="0.35">
      <c r="G9827"/>
    </row>
    <row r="9828" spans="7:7" x14ac:dyDescent="0.35">
      <c r="G9828"/>
    </row>
    <row r="9829" spans="7:7" x14ac:dyDescent="0.35">
      <c r="G9829"/>
    </row>
    <row r="9830" spans="7:7" x14ac:dyDescent="0.35">
      <c r="G9830"/>
    </row>
    <row r="9831" spans="7:7" x14ac:dyDescent="0.35">
      <c r="G9831"/>
    </row>
    <row r="9832" spans="7:7" x14ac:dyDescent="0.35">
      <c r="G9832"/>
    </row>
    <row r="9833" spans="7:7" x14ac:dyDescent="0.35">
      <c r="G9833"/>
    </row>
    <row r="9834" spans="7:7" x14ac:dyDescent="0.35">
      <c r="G9834"/>
    </row>
    <row r="9835" spans="7:7" x14ac:dyDescent="0.35">
      <c r="G9835"/>
    </row>
    <row r="9836" spans="7:7" x14ac:dyDescent="0.35">
      <c r="G9836"/>
    </row>
    <row r="9837" spans="7:7" x14ac:dyDescent="0.35">
      <c r="G9837"/>
    </row>
    <row r="9838" spans="7:7" x14ac:dyDescent="0.35">
      <c r="G9838"/>
    </row>
    <row r="9839" spans="7:7" x14ac:dyDescent="0.35">
      <c r="G9839"/>
    </row>
    <row r="9840" spans="7:7" x14ac:dyDescent="0.35">
      <c r="G9840"/>
    </row>
    <row r="9841" spans="7:7" x14ac:dyDescent="0.35">
      <c r="G9841"/>
    </row>
    <row r="9842" spans="7:7" x14ac:dyDescent="0.35">
      <c r="G9842"/>
    </row>
    <row r="9843" spans="7:7" x14ac:dyDescent="0.35">
      <c r="G9843"/>
    </row>
    <row r="9844" spans="7:7" x14ac:dyDescent="0.35">
      <c r="G9844"/>
    </row>
    <row r="9845" spans="7:7" x14ac:dyDescent="0.35">
      <c r="G9845"/>
    </row>
    <row r="9846" spans="7:7" x14ac:dyDescent="0.35">
      <c r="G9846"/>
    </row>
    <row r="9847" spans="7:7" x14ac:dyDescent="0.35">
      <c r="G9847"/>
    </row>
    <row r="9848" spans="7:7" x14ac:dyDescent="0.35">
      <c r="G9848"/>
    </row>
    <row r="9849" spans="7:7" x14ac:dyDescent="0.35">
      <c r="G9849"/>
    </row>
    <row r="9850" spans="7:7" x14ac:dyDescent="0.35">
      <c r="G9850"/>
    </row>
    <row r="9851" spans="7:7" x14ac:dyDescent="0.35">
      <c r="G9851"/>
    </row>
    <row r="9852" spans="7:7" x14ac:dyDescent="0.35">
      <c r="G9852"/>
    </row>
    <row r="9853" spans="7:7" x14ac:dyDescent="0.35">
      <c r="G9853"/>
    </row>
    <row r="9854" spans="7:7" x14ac:dyDescent="0.35">
      <c r="G9854"/>
    </row>
    <row r="9855" spans="7:7" x14ac:dyDescent="0.35">
      <c r="G9855"/>
    </row>
    <row r="9856" spans="7:7" x14ac:dyDescent="0.35">
      <c r="G9856"/>
    </row>
    <row r="9857" spans="7:7" x14ac:dyDescent="0.35">
      <c r="G9857"/>
    </row>
    <row r="9858" spans="7:7" x14ac:dyDescent="0.35">
      <c r="G9858"/>
    </row>
    <row r="9859" spans="7:7" x14ac:dyDescent="0.35">
      <c r="G9859"/>
    </row>
    <row r="9860" spans="7:7" x14ac:dyDescent="0.35">
      <c r="G9860"/>
    </row>
    <row r="9861" spans="7:7" x14ac:dyDescent="0.35">
      <c r="G9861"/>
    </row>
    <row r="9862" spans="7:7" x14ac:dyDescent="0.35">
      <c r="G9862"/>
    </row>
    <row r="9863" spans="7:7" x14ac:dyDescent="0.35">
      <c r="G9863"/>
    </row>
    <row r="9864" spans="7:7" x14ac:dyDescent="0.35">
      <c r="G9864"/>
    </row>
    <row r="9865" spans="7:7" x14ac:dyDescent="0.35">
      <c r="G9865"/>
    </row>
    <row r="9866" spans="7:7" x14ac:dyDescent="0.35">
      <c r="G9866"/>
    </row>
    <row r="9867" spans="7:7" x14ac:dyDescent="0.35">
      <c r="G9867"/>
    </row>
    <row r="9868" spans="7:7" x14ac:dyDescent="0.35">
      <c r="G9868"/>
    </row>
    <row r="9869" spans="7:7" x14ac:dyDescent="0.35">
      <c r="G9869"/>
    </row>
    <row r="9870" spans="7:7" x14ac:dyDescent="0.35">
      <c r="G9870"/>
    </row>
    <row r="9871" spans="7:7" x14ac:dyDescent="0.35">
      <c r="G9871"/>
    </row>
    <row r="9872" spans="7:7" x14ac:dyDescent="0.35">
      <c r="G9872"/>
    </row>
    <row r="9873" spans="7:7" x14ac:dyDescent="0.35">
      <c r="G9873"/>
    </row>
    <row r="9874" spans="7:7" x14ac:dyDescent="0.35">
      <c r="G9874"/>
    </row>
    <row r="9875" spans="7:7" x14ac:dyDescent="0.35">
      <c r="G9875"/>
    </row>
    <row r="9876" spans="7:7" x14ac:dyDescent="0.35">
      <c r="G9876"/>
    </row>
    <row r="9877" spans="7:7" x14ac:dyDescent="0.35">
      <c r="G9877"/>
    </row>
    <row r="9878" spans="7:7" x14ac:dyDescent="0.35">
      <c r="G9878"/>
    </row>
    <row r="9879" spans="7:7" x14ac:dyDescent="0.35">
      <c r="G9879"/>
    </row>
    <row r="9880" spans="7:7" x14ac:dyDescent="0.35">
      <c r="G9880"/>
    </row>
    <row r="9881" spans="7:7" x14ac:dyDescent="0.35">
      <c r="G9881"/>
    </row>
    <row r="9882" spans="7:7" x14ac:dyDescent="0.35">
      <c r="G9882"/>
    </row>
    <row r="9883" spans="7:7" x14ac:dyDescent="0.35">
      <c r="G9883"/>
    </row>
    <row r="9884" spans="7:7" x14ac:dyDescent="0.35">
      <c r="G9884"/>
    </row>
    <row r="9885" spans="7:7" x14ac:dyDescent="0.35">
      <c r="G9885"/>
    </row>
    <row r="9886" spans="7:7" x14ac:dyDescent="0.35">
      <c r="G9886"/>
    </row>
    <row r="9887" spans="7:7" x14ac:dyDescent="0.35">
      <c r="G9887"/>
    </row>
    <row r="9888" spans="7:7" x14ac:dyDescent="0.35">
      <c r="G9888"/>
    </row>
    <row r="9889" spans="7:7" x14ac:dyDescent="0.35">
      <c r="G9889"/>
    </row>
    <row r="9890" spans="7:7" x14ac:dyDescent="0.35">
      <c r="G9890"/>
    </row>
    <row r="9891" spans="7:7" x14ac:dyDescent="0.35">
      <c r="G9891"/>
    </row>
    <row r="9892" spans="7:7" x14ac:dyDescent="0.35">
      <c r="G9892"/>
    </row>
    <row r="9893" spans="7:7" x14ac:dyDescent="0.35">
      <c r="G9893"/>
    </row>
    <row r="9894" spans="7:7" x14ac:dyDescent="0.35">
      <c r="G9894"/>
    </row>
    <row r="9895" spans="7:7" x14ac:dyDescent="0.35">
      <c r="G9895"/>
    </row>
    <row r="9896" spans="7:7" x14ac:dyDescent="0.35">
      <c r="G9896"/>
    </row>
    <row r="9897" spans="7:7" x14ac:dyDescent="0.35">
      <c r="G9897"/>
    </row>
    <row r="9898" spans="7:7" x14ac:dyDescent="0.35">
      <c r="G9898"/>
    </row>
    <row r="9899" spans="7:7" x14ac:dyDescent="0.35">
      <c r="G9899"/>
    </row>
    <row r="9900" spans="7:7" x14ac:dyDescent="0.35">
      <c r="G9900"/>
    </row>
    <row r="9901" spans="7:7" x14ac:dyDescent="0.35">
      <c r="G9901"/>
    </row>
    <row r="9902" spans="7:7" x14ac:dyDescent="0.35">
      <c r="G9902"/>
    </row>
    <row r="9903" spans="7:7" x14ac:dyDescent="0.35">
      <c r="G9903"/>
    </row>
    <row r="9904" spans="7:7" x14ac:dyDescent="0.35">
      <c r="G9904"/>
    </row>
    <row r="9905" spans="7:7" x14ac:dyDescent="0.35">
      <c r="G9905"/>
    </row>
    <row r="9906" spans="7:7" x14ac:dyDescent="0.35">
      <c r="G9906"/>
    </row>
    <row r="9907" spans="7:7" x14ac:dyDescent="0.35">
      <c r="G9907"/>
    </row>
    <row r="9908" spans="7:7" x14ac:dyDescent="0.35">
      <c r="G9908"/>
    </row>
    <row r="9909" spans="7:7" x14ac:dyDescent="0.35">
      <c r="G9909"/>
    </row>
    <row r="9910" spans="7:7" x14ac:dyDescent="0.35">
      <c r="G9910"/>
    </row>
    <row r="9911" spans="7:7" x14ac:dyDescent="0.35">
      <c r="G9911"/>
    </row>
    <row r="9912" spans="7:7" x14ac:dyDescent="0.35">
      <c r="G9912"/>
    </row>
    <row r="9913" spans="7:7" x14ac:dyDescent="0.35">
      <c r="G9913"/>
    </row>
    <row r="9914" spans="7:7" x14ac:dyDescent="0.35">
      <c r="G9914"/>
    </row>
    <row r="9915" spans="7:7" x14ac:dyDescent="0.35">
      <c r="G9915"/>
    </row>
    <row r="9916" spans="7:7" x14ac:dyDescent="0.35">
      <c r="G9916"/>
    </row>
    <row r="9917" spans="7:7" x14ac:dyDescent="0.35">
      <c r="G9917"/>
    </row>
    <row r="9918" spans="7:7" x14ac:dyDescent="0.35">
      <c r="G9918"/>
    </row>
    <row r="9919" spans="7:7" x14ac:dyDescent="0.35">
      <c r="G9919"/>
    </row>
    <row r="9920" spans="7:7" x14ac:dyDescent="0.35">
      <c r="G9920"/>
    </row>
    <row r="9921" spans="7:7" x14ac:dyDescent="0.35">
      <c r="G9921"/>
    </row>
    <row r="9922" spans="7:7" x14ac:dyDescent="0.35">
      <c r="G9922"/>
    </row>
    <row r="9923" spans="7:7" x14ac:dyDescent="0.35">
      <c r="G9923"/>
    </row>
    <row r="9924" spans="7:7" x14ac:dyDescent="0.35">
      <c r="G9924"/>
    </row>
    <row r="9925" spans="7:7" x14ac:dyDescent="0.35">
      <c r="G9925"/>
    </row>
    <row r="9926" spans="7:7" x14ac:dyDescent="0.35">
      <c r="G9926"/>
    </row>
    <row r="9927" spans="7:7" x14ac:dyDescent="0.35">
      <c r="G9927"/>
    </row>
    <row r="9928" spans="7:7" x14ac:dyDescent="0.35">
      <c r="G9928"/>
    </row>
    <row r="9929" spans="7:7" x14ac:dyDescent="0.35">
      <c r="G9929"/>
    </row>
    <row r="9930" spans="7:7" x14ac:dyDescent="0.35">
      <c r="G9930"/>
    </row>
    <row r="9931" spans="7:7" x14ac:dyDescent="0.35">
      <c r="G9931"/>
    </row>
    <row r="9932" spans="7:7" x14ac:dyDescent="0.35">
      <c r="G9932"/>
    </row>
    <row r="9933" spans="7:7" x14ac:dyDescent="0.35">
      <c r="G9933"/>
    </row>
    <row r="9934" spans="7:7" x14ac:dyDescent="0.35">
      <c r="G9934"/>
    </row>
    <row r="9935" spans="7:7" x14ac:dyDescent="0.35">
      <c r="G9935"/>
    </row>
    <row r="9936" spans="7:7" x14ac:dyDescent="0.35">
      <c r="G9936"/>
    </row>
    <row r="9937" spans="7:7" x14ac:dyDescent="0.35">
      <c r="G9937"/>
    </row>
    <row r="9938" spans="7:7" x14ac:dyDescent="0.35">
      <c r="G9938"/>
    </row>
    <row r="9939" spans="7:7" x14ac:dyDescent="0.35">
      <c r="G9939"/>
    </row>
    <row r="9940" spans="7:7" x14ac:dyDescent="0.35">
      <c r="G9940"/>
    </row>
    <row r="9941" spans="7:7" x14ac:dyDescent="0.35">
      <c r="G9941"/>
    </row>
    <row r="9942" spans="7:7" x14ac:dyDescent="0.35">
      <c r="G9942"/>
    </row>
    <row r="9943" spans="7:7" x14ac:dyDescent="0.35">
      <c r="G9943"/>
    </row>
    <row r="9944" spans="7:7" x14ac:dyDescent="0.35">
      <c r="G9944"/>
    </row>
    <row r="9945" spans="7:7" x14ac:dyDescent="0.35">
      <c r="G9945"/>
    </row>
    <row r="9946" spans="7:7" x14ac:dyDescent="0.35">
      <c r="G9946"/>
    </row>
    <row r="9947" spans="7:7" x14ac:dyDescent="0.35">
      <c r="G9947"/>
    </row>
    <row r="9948" spans="7:7" x14ac:dyDescent="0.35">
      <c r="G9948"/>
    </row>
    <row r="9949" spans="7:7" x14ac:dyDescent="0.35">
      <c r="G9949"/>
    </row>
    <row r="9950" spans="7:7" x14ac:dyDescent="0.35">
      <c r="G9950"/>
    </row>
    <row r="9951" spans="7:7" x14ac:dyDescent="0.35">
      <c r="G9951"/>
    </row>
    <row r="9952" spans="7:7" x14ac:dyDescent="0.35">
      <c r="G9952"/>
    </row>
    <row r="9953" spans="7:7" x14ac:dyDescent="0.35">
      <c r="G9953"/>
    </row>
    <row r="9954" spans="7:7" x14ac:dyDescent="0.35">
      <c r="G9954"/>
    </row>
    <row r="9955" spans="7:7" x14ac:dyDescent="0.35">
      <c r="G9955"/>
    </row>
    <row r="9956" spans="7:7" x14ac:dyDescent="0.35">
      <c r="G9956"/>
    </row>
    <row r="9957" spans="7:7" x14ac:dyDescent="0.35">
      <c r="G9957"/>
    </row>
    <row r="9958" spans="7:7" x14ac:dyDescent="0.35">
      <c r="G9958"/>
    </row>
    <row r="9959" spans="7:7" x14ac:dyDescent="0.35">
      <c r="G9959"/>
    </row>
    <row r="9960" spans="7:7" x14ac:dyDescent="0.35">
      <c r="G9960"/>
    </row>
    <row r="9961" spans="7:7" x14ac:dyDescent="0.35">
      <c r="G9961"/>
    </row>
    <row r="9962" spans="7:7" x14ac:dyDescent="0.35">
      <c r="G9962"/>
    </row>
    <row r="9963" spans="7:7" x14ac:dyDescent="0.35">
      <c r="G9963"/>
    </row>
    <row r="9964" spans="7:7" x14ac:dyDescent="0.35">
      <c r="G9964"/>
    </row>
    <row r="9965" spans="7:7" x14ac:dyDescent="0.35">
      <c r="G9965"/>
    </row>
    <row r="9966" spans="7:7" x14ac:dyDescent="0.35">
      <c r="G9966"/>
    </row>
    <row r="9967" spans="7:7" x14ac:dyDescent="0.35">
      <c r="G9967"/>
    </row>
    <row r="9968" spans="7:7" x14ac:dyDescent="0.35">
      <c r="G9968"/>
    </row>
    <row r="9969" spans="7:7" x14ac:dyDescent="0.35">
      <c r="G9969"/>
    </row>
    <row r="9970" spans="7:7" x14ac:dyDescent="0.35">
      <c r="G9970"/>
    </row>
    <row r="9971" spans="7:7" x14ac:dyDescent="0.35">
      <c r="G9971"/>
    </row>
    <row r="9972" spans="7:7" x14ac:dyDescent="0.35">
      <c r="G9972"/>
    </row>
    <row r="9973" spans="7:7" x14ac:dyDescent="0.35">
      <c r="G9973"/>
    </row>
    <row r="9974" spans="7:7" x14ac:dyDescent="0.35">
      <c r="G9974"/>
    </row>
    <row r="9975" spans="7:7" x14ac:dyDescent="0.35">
      <c r="G9975"/>
    </row>
    <row r="9976" spans="7:7" x14ac:dyDescent="0.35">
      <c r="G9976"/>
    </row>
    <row r="9977" spans="7:7" x14ac:dyDescent="0.35">
      <c r="G9977"/>
    </row>
    <row r="9978" spans="7:7" x14ac:dyDescent="0.35">
      <c r="G9978"/>
    </row>
    <row r="9979" spans="7:7" x14ac:dyDescent="0.35">
      <c r="G9979"/>
    </row>
    <row r="9980" spans="7:7" x14ac:dyDescent="0.35">
      <c r="G9980"/>
    </row>
    <row r="9981" spans="7:7" x14ac:dyDescent="0.35">
      <c r="G9981"/>
    </row>
    <row r="9982" spans="7:7" x14ac:dyDescent="0.35">
      <c r="G9982"/>
    </row>
    <row r="9983" spans="7:7" x14ac:dyDescent="0.35">
      <c r="G9983"/>
    </row>
    <row r="9984" spans="7:7" x14ac:dyDescent="0.35">
      <c r="G9984"/>
    </row>
    <row r="9985" spans="7:7" x14ac:dyDescent="0.35">
      <c r="G9985"/>
    </row>
    <row r="9986" spans="7:7" x14ac:dyDescent="0.35">
      <c r="G9986"/>
    </row>
    <row r="9987" spans="7:7" x14ac:dyDescent="0.35">
      <c r="G9987"/>
    </row>
    <row r="9988" spans="7:7" x14ac:dyDescent="0.35">
      <c r="G9988"/>
    </row>
    <row r="9989" spans="7:7" x14ac:dyDescent="0.35">
      <c r="G9989"/>
    </row>
    <row r="9990" spans="7:7" x14ac:dyDescent="0.35">
      <c r="G9990"/>
    </row>
    <row r="9991" spans="7:7" x14ac:dyDescent="0.35">
      <c r="G9991"/>
    </row>
    <row r="9992" spans="7:7" x14ac:dyDescent="0.35">
      <c r="G9992"/>
    </row>
    <row r="9993" spans="7:7" x14ac:dyDescent="0.35">
      <c r="G9993"/>
    </row>
    <row r="9994" spans="7:7" x14ac:dyDescent="0.35">
      <c r="G9994"/>
    </row>
    <row r="9995" spans="7:7" x14ac:dyDescent="0.35">
      <c r="G9995"/>
    </row>
    <row r="9996" spans="7:7" x14ac:dyDescent="0.35">
      <c r="G9996"/>
    </row>
    <row r="9997" spans="7:7" x14ac:dyDescent="0.35">
      <c r="G9997"/>
    </row>
    <row r="9998" spans="7:7" x14ac:dyDescent="0.35">
      <c r="G9998"/>
    </row>
    <row r="9999" spans="7:7" x14ac:dyDescent="0.35">
      <c r="G9999"/>
    </row>
    <row r="10000" spans="7:7" x14ac:dyDescent="0.35">
      <c r="G10000"/>
    </row>
    <row r="10001" spans="7:7" x14ac:dyDescent="0.35">
      <c r="G10001"/>
    </row>
    <row r="10002" spans="7:7" x14ac:dyDescent="0.35">
      <c r="G10002"/>
    </row>
    <row r="10003" spans="7:7" x14ac:dyDescent="0.35">
      <c r="G10003"/>
    </row>
    <row r="10004" spans="7:7" x14ac:dyDescent="0.35">
      <c r="G10004"/>
    </row>
    <row r="10005" spans="7:7" x14ac:dyDescent="0.35">
      <c r="G10005"/>
    </row>
    <row r="10006" spans="7:7" x14ac:dyDescent="0.35">
      <c r="G10006"/>
    </row>
    <row r="10007" spans="7:7" x14ac:dyDescent="0.35">
      <c r="G10007"/>
    </row>
    <row r="10008" spans="7:7" x14ac:dyDescent="0.35">
      <c r="G10008"/>
    </row>
    <row r="10009" spans="7:7" x14ac:dyDescent="0.35">
      <c r="G10009"/>
    </row>
    <row r="10010" spans="7:7" x14ac:dyDescent="0.35">
      <c r="G10010"/>
    </row>
    <row r="10011" spans="7:7" x14ac:dyDescent="0.35">
      <c r="G10011"/>
    </row>
    <row r="10012" spans="7:7" x14ac:dyDescent="0.35">
      <c r="G10012"/>
    </row>
    <row r="10013" spans="7:7" x14ac:dyDescent="0.35">
      <c r="G10013"/>
    </row>
    <row r="10014" spans="7:7" x14ac:dyDescent="0.35">
      <c r="G10014"/>
    </row>
    <row r="10015" spans="7:7" x14ac:dyDescent="0.35">
      <c r="G10015"/>
    </row>
    <row r="10016" spans="7:7" x14ac:dyDescent="0.35">
      <c r="G10016"/>
    </row>
    <row r="10017" spans="7:7" x14ac:dyDescent="0.35">
      <c r="G10017"/>
    </row>
    <row r="10018" spans="7:7" x14ac:dyDescent="0.35">
      <c r="G10018"/>
    </row>
    <row r="10019" spans="7:7" x14ac:dyDescent="0.35">
      <c r="G10019"/>
    </row>
    <row r="10020" spans="7:7" x14ac:dyDescent="0.35">
      <c r="G10020"/>
    </row>
    <row r="10021" spans="7:7" x14ac:dyDescent="0.35">
      <c r="G10021"/>
    </row>
    <row r="10022" spans="7:7" x14ac:dyDescent="0.35">
      <c r="G10022"/>
    </row>
    <row r="10023" spans="7:7" x14ac:dyDescent="0.35">
      <c r="G10023"/>
    </row>
    <row r="10024" spans="7:7" x14ac:dyDescent="0.35">
      <c r="G10024"/>
    </row>
    <row r="10025" spans="7:7" x14ac:dyDescent="0.35">
      <c r="G10025"/>
    </row>
    <row r="10026" spans="7:7" x14ac:dyDescent="0.35">
      <c r="G10026"/>
    </row>
    <row r="10027" spans="7:7" x14ac:dyDescent="0.35">
      <c r="G10027"/>
    </row>
    <row r="10028" spans="7:7" x14ac:dyDescent="0.35">
      <c r="G10028"/>
    </row>
    <row r="10029" spans="7:7" x14ac:dyDescent="0.35">
      <c r="G10029"/>
    </row>
    <row r="10030" spans="7:7" x14ac:dyDescent="0.35">
      <c r="G10030"/>
    </row>
    <row r="10031" spans="7:7" x14ac:dyDescent="0.35">
      <c r="G10031"/>
    </row>
    <row r="10032" spans="7:7" x14ac:dyDescent="0.35">
      <c r="G10032"/>
    </row>
    <row r="10033" spans="7:7" x14ac:dyDescent="0.35">
      <c r="G10033"/>
    </row>
    <row r="10034" spans="7:7" x14ac:dyDescent="0.35">
      <c r="G10034"/>
    </row>
    <row r="10035" spans="7:7" x14ac:dyDescent="0.35">
      <c r="G10035"/>
    </row>
    <row r="10036" spans="7:7" x14ac:dyDescent="0.35">
      <c r="G10036"/>
    </row>
    <row r="10037" spans="7:7" x14ac:dyDescent="0.35">
      <c r="G10037"/>
    </row>
    <row r="10038" spans="7:7" x14ac:dyDescent="0.35">
      <c r="G10038"/>
    </row>
    <row r="10039" spans="7:7" x14ac:dyDescent="0.35">
      <c r="G10039"/>
    </row>
    <row r="10040" spans="7:7" x14ac:dyDescent="0.35">
      <c r="G10040"/>
    </row>
    <row r="10041" spans="7:7" x14ac:dyDescent="0.35">
      <c r="G10041"/>
    </row>
    <row r="10042" spans="7:7" x14ac:dyDescent="0.35">
      <c r="G10042"/>
    </row>
    <row r="10043" spans="7:7" x14ac:dyDescent="0.35">
      <c r="G10043"/>
    </row>
    <row r="10044" spans="7:7" x14ac:dyDescent="0.35">
      <c r="G10044"/>
    </row>
    <row r="10045" spans="7:7" x14ac:dyDescent="0.35">
      <c r="G10045"/>
    </row>
    <row r="10046" spans="7:7" x14ac:dyDescent="0.35">
      <c r="G10046"/>
    </row>
    <row r="10047" spans="7:7" x14ac:dyDescent="0.35">
      <c r="G10047"/>
    </row>
    <row r="10048" spans="7:7" x14ac:dyDescent="0.35">
      <c r="G10048"/>
    </row>
    <row r="10049" spans="7:7" x14ac:dyDescent="0.35">
      <c r="G10049"/>
    </row>
    <row r="10050" spans="7:7" x14ac:dyDescent="0.35">
      <c r="G10050"/>
    </row>
    <row r="10051" spans="7:7" x14ac:dyDescent="0.35">
      <c r="G10051"/>
    </row>
    <row r="10052" spans="7:7" x14ac:dyDescent="0.35">
      <c r="G10052"/>
    </row>
    <row r="10053" spans="7:7" x14ac:dyDescent="0.35">
      <c r="G10053"/>
    </row>
    <row r="10054" spans="7:7" x14ac:dyDescent="0.35">
      <c r="G10054"/>
    </row>
    <row r="10055" spans="7:7" x14ac:dyDescent="0.35">
      <c r="G10055"/>
    </row>
    <row r="10056" spans="7:7" x14ac:dyDescent="0.35">
      <c r="G10056"/>
    </row>
    <row r="10057" spans="7:7" x14ac:dyDescent="0.35">
      <c r="G10057"/>
    </row>
    <row r="10058" spans="7:7" x14ac:dyDescent="0.35">
      <c r="G10058"/>
    </row>
    <row r="10059" spans="7:7" x14ac:dyDescent="0.35">
      <c r="G10059"/>
    </row>
    <row r="10060" spans="7:7" x14ac:dyDescent="0.35">
      <c r="G10060"/>
    </row>
    <row r="10061" spans="7:7" x14ac:dyDescent="0.35">
      <c r="G10061"/>
    </row>
    <row r="10062" spans="7:7" x14ac:dyDescent="0.35">
      <c r="G10062"/>
    </row>
    <row r="10063" spans="7:7" x14ac:dyDescent="0.35">
      <c r="G10063"/>
    </row>
    <row r="10064" spans="7:7" x14ac:dyDescent="0.35">
      <c r="G10064"/>
    </row>
    <row r="10065" spans="7:7" x14ac:dyDescent="0.35">
      <c r="G10065"/>
    </row>
    <row r="10066" spans="7:7" x14ac:dyDescent="0.35">
      <c r="G10066"/>
    </row>
    <row r="10067" spans="7:7" x14ac:dyDescent="0.35">
      <c r="G10067"/>
    </row>
    <row r="10068" spans="7:7" x14ac:dyDescent="0.35">
      <c r="G10068"/>
    </row>
    <row r="10069" spans="7:7" x14ac:dyDescent="0.35">
      <c r="G10069"/>
    </row>
    <row r="10070" spans="7:7" x14ac:dyDescent="0.35">
      <c r="G10070"/>
    </row>
    <row r="10071" spans="7:7" x14ac:dyDescent="0.35">
      <c r="G10071"/>
    </row>
    <row r="10072" spans="7:7" x14ac:dyDescent="0.35">
      <c r="G10072"/>
    </row>
    <row r="10073" spans="7:7" x14ac:dyDescent="0.35">
      <c r="G10073"/>
    </row>
    <row r="10074" spans="7:7" x14ac:dyDescent="0.35">
      <c r="G10074"/>
    </row>
    <row r="10075" spans="7:7" x14ac:dyDescent="0.35">
      <c r="G10075"/>
    </row>
    <row r="10076" spans="7:7" x14ac:dyDescent="0.35">
      <c r="G10076"/>
    </row>
    <row r="10077" spans="7:7" x14ac:dyDescent="0.35">
      <c r="G10077"/>
    </row>
    <row r="10078" spans="7:7" x14ac:dyDescent="0.35">
      <c r="G10078"/>
    </row>
    <row r="10079" spans="7:7" x14ac:dyDescent="0.35">
      <c r="G10079"/>
    </row>
    <row r="10080" spans="7:7" x14ac:dyDescent="0.35">
      <c r="G10080"/>
    </row>
    <row r="10081" spans="7:7" x14ac:dyDescent="0.35">
      <c r="G10081"/>
    </row>
    <row r="10082" spans="7:7" x14ac:dyDescent="0.35">
      <c r="G10082"/>
    </row>
    <row r="10083" spans="7:7" x14ac:dyDescent="0.35">
      <c r="G10083"/>
    </row>
    <row r="10084" spans="7:7" x14ac:dyDescent="0.35">
      <c r="G10084"/>
    </row>
    <row r="10085" spans="7:7" x14ac:dyDescent="0.35">
      <c r="G10085"/>
    </row>
    <row r="10086" spans="7:7" x14ac:dyDescent="0.35">
      <c r="G10086"/>
    </row>
    <row r="10087" spans="7:7" x14ac:dyDescent="0.35">
      <c r="G10087"/>
    </row>
    <row r="10088" spans="7:7" x14ac:dyDescent="0.35">
      <c r="G10088"/>
    </row>
    <row r="10089" spans="7:7" x14ac:dyDescent="0.35">
      <c r="G10089"/>
    </row>
    <row r="10090" spans="7:7" x14ac:dyDescent="0.35">
      <c r="G10090"/>
    </row>
    <row r="10091" spans="7:7" x14ac:dyDescent="0.35">
      <c r="G10091"/>
    </row>
    <row r="10092" spans="7:7" x14ac:dyDescent="0.35">
      <c r="G10092"/>
    </row>
    <row r="10093" spans="7:7" x14ac:dyDescent="0.35">
      <c r="G10093"/>
    </row>
    <row r="10094" spans="7:7" x14ac:dyDescent="0.35">
      <c r="G10094"/>
    </row>
    <row r="10095" spans="7:7" x14ac:dyDescent="0.35">
      <c r="G10095"/>
    </row>
    <row r="10096" spans="7:7" x14ac:dyDescent="0.35">
      <c r="G10096"/>
    </row>
    <row r="10097" spans="7:7" x14ac:dyDescent="0.35">
      <c r="G10097"/>
    </row>
    <row r="10098" spans="7:7" x14ac:dyDescent="0.35">
      <c r="G10098"/>
    </row>
    <row r="10099" spans="7:7" x14ac:dyDescent="0.35">
      <c r="G10099"/>
    </row>
    <row r="10100" spans="7:7" x14ac:dyDescent="0.35">
      <c r="G10100"/>
    </row>
    <row r="10101" spans="7:7" x14ac:dyDescent="0.35">
      <c r="G10101"/>
    </row>
    <row r="10102" spans="7:7" x14ac:dyDescent="0.35">
      <c r="G10102"/>
    </row>
    <row r="10103" spans="7:7" x14ac:dyDescent="0.35">
      <c r="G10103"/>
    </row>
    <row r="10104" spans="7:7" x14ac:dyDescent="0.35">
      <c r="G10104"/>
    </row>
    <row r="10105" spans="7:7" x14ac:dyDescent="0.35">
      <c r="G10105"/>
    </row>
    <row r="10106" spans="7:7" x14ac:dyDescent="0.35">
      <c r="G10106"/>
    </row>
    <row r="10107" spans="7:7" x14ac:dyDescent="0.35">
      <c r="G10107"/>
    </row>
    <row r="10108" spans="7:7" x14ac:dyDescent="0.35">
      <c r="G10108"/>
    </row>
    <row r="10109" spans="7:7" x14ac:dyDescent="0.35">
      <c r="G10109"/>
    </row>
    <row r="10110" spans="7:7" x14ac:dyDescent="0.35">
      <c r="G10110"/>
    </row>
    <row r="10111" spans="7:7" x14ac:dyDescent="0.35">
      <c r="G10111"/>
    </row>
    <row r="10112" spans="7:7" x14ac:dyDescent="0.35">
      <c r="G10112"/>
    </row>
    <row r="10113" spans="7:7" x14ac:dyDescent="0.35">
      <c r="G10113"/>
    </row>
    <row r="10114" spans="7:7" x14ac:dyDescent="0.35">
      <c r="G10114"/>
    </row>
    <row r="10115" spans="7:7" x14ac:dyDescent="0.35">
      <c r="G10115"/>
    </row>
    <row r="10116" spans="7:7" x14ac:dyDescent="0.35">
      <c r="G10116"/>
    </row>
    <row r="10117" spans="7:7" x14ac:dyDescent="0.35">
      <c r="G10117"/>
    </row>
    <row r="10118" spans="7:7" x14ac:dyDescent="0.35">
      <c r="G10118"/>
    </row>
    <row r="10119" spans="7:7" x14ac:dyDescent="0.35">
      <c r="G10119"/>
    </row>
    <row r="10120" spans="7:7" x14ac:dyDescent="0.35">
      <c r="G10120"/>
    </row>
    <row r="10121" spans="7:7" x14ac:dyDescent="0.35">
      <c r="G10121"/>
    </row>
    <row r="10122" spans="7:7" x14ac:dyDescent="0.35">
      <c r="G10122"/>
    </row>
    <row r="10123" spans="7:7" x14ac:dyDescent="0.35">
      <c r="G10123"/>
    </row>
    <row r="10124" spans="7:7" x14ac:dyDescent="0.35">
      <c r="G10124"/>
    </row>
    <row r="10125" spans="7:7" x14ac:dyDescent="0.35">
      <c r="G10125"/>
    </row>
    <row r="10126" spans="7:7" x14ac:dyDescent="0.35">
      <c r="G10126"/>
    </row>
    <row r="10127" spans="7:7" x14ac:dyDescent="0.35">
      <c r="G10127"/>
    </row>
    <row r="10128" spans="7:7" x14ac:dyDescent="0.35">
      <c r="G10128"/>
    </row>
    <row r="10129" spans="7:7" x14ac:dyDescent="0.35">
      <c r="G10129"/>
    </row>
    <row r="10130" spans="7:7" x14ac:dyDescent="0.35">
      <c r="G10130"/>
    </row>
    <row r="10131" spans="7:7" x14ac:dyDescent="0.35">
      <c r="G10131"/>
    </row>
    <row r="10132" spans="7:7" x14ac:dyDescent="0.35">
      <c r="G10132"/>
    </row>
    <row r="10133" spans="7:7" x14ac:dyDescent="0.35">
      <c r="G10133"/>
    </row>
    <row r="10134" spans="7:7" x14ac:dyDescent="0.35">
      <c r="G10134"/>
    </row>
    <row r="10135" spans="7:7" x14ac:dyDescent="0.35">
      <c r="G10135"/>
    </row>
    <row r="10136" spans="7:7" x14ac:dyDescent="0.35">
      <c r="G10136"/>
    </row>
    <row r="10137" spans="7:7" x14ac:dyDescent="0.35">
      <c r="G10137"/>
    </row>
    <row r="10138" spans="7:7" x14ac:dyDescent="0.35">
      <c r="G10138"/>
    </row>
    <row r="10139" spans="7:7" x14ac:dyDescent="0.35">
      <c r="G10139"/>
    </row>
    <row r="10140" spans="7:7" x14ac:dyDescent="0.35">
      <c r="G10140"/>
    </row>
    <row r="10141" spans="7:7" x14ac:dyDescent="0.35">
      <c r="G10141"/>
    </row>
    <row r="10142" spans="7:7" x14ac:dyDescent="0.35">
      <c r="G10142"/>
    </row>
    <row r="10143" spans="7:7" x14ac:dyDescent="0.35">
      <c r="G10143"/>
    </row>
    <row r="10144" spans="7:7" x14ac:dyDescent="0.35">
      <c r="G10144"/>
    </row>
    <row r="10145" spans="7:7" x14ac:dyDescent="0.35">
      <c r="G10145"/>
    </row>
    <row r="10146" spans="7:7" x14ac:dyDescent="0.35">
      <c r="G10146"/>
    </row>
    <row r="10147" spans="7:7" x14ac:dyDescent="0.35">
      <c r="G10147"/>
    </row>
    <row r="10148" spans="7:7" x14ac:dyDescent="0.35">
      <c r="G10148"/>
    </row>
    <row r="10149" spans="7:7" x14ac:dyDescent="0.35">
      <c r="G10149"/>
    </row>
    <row r="10150" spans="7:7" x14ac:dyDescent="0.35">
      <c r="G10150"/>
    </row>
    <row r="10151" spans="7:7" x14ac:dyDescent="0.35">
      <c r="G10151"/>
    </row>
    <row r="10152" spans="7:7" x14ac:dyDescent="0.35">
      <c r="G10152"/>
    </row>
    <row r="10153" spans="7:7" x14ac:dyDescent="0.35">
      <c r="G10153"/>
    </row>
    <row r="10154" spans="7:7" x14ac:dyDescent="0.35">
      <c r="G10154"/>
    </row>
    <row r="10155" spans="7:7" x14ac:dyDescent="0.35">
      <c r="G10155"/>
    </row>
    <row r="10156" spans="7:7" x14ac:dyDescent="0.35">
      <c r="G10156"/>
    </row>
    <row r="10157" spans="7:7" x14ac:dyDescent="0.35">
      <c r="G10157"/>
    </row>
    <row r="10158" spans="7:7" x14ac:dyDescent="0.35">
      <c r="G10158"/>
    </row>
    <row r="10159" spans="7:7" x14ac:dyDescent="0.35">
      <c r="G10159"/>
    </row>
    <row r="10160" spans="7:7" x14ac:dyDescent="0.35">
      <c r="G10160"/>
    </row>
    <row r="10161" spans="7:7" x14ac:dyDescent="0.35">
      <c r="G10161"/>
    </row>
    <row r="10162" spans="7:7" x14ac:dyDescent="0.35">
      <c r="G10162"/>
    </row>
    <row r="10163" spans="7:7" x14ac:dyDescent="0.35">
      <c r="G10163"/>
    </row>
    <row r="10164" spans="7:7" x14ac:dyDescent="0.35">
      <c r="G10164"/>
    </row>
    <row r="10165" spans="7:7" x14ac:dyDescent="0.35">
      <c r="G10165"/>
    </row>
    <row r="10166" spans="7:7" x14ac:dyDescent="0.35">
      <c r="G10166"/>
    </row>
    <row r="10167" spans="7:7" x14ac:dyDescent="0.35">
      <c r="G10167"/>
    </row>
    <row r="10168" spans="7:7" x14ac:dyDescent="0.35">
      <c r="G10168"/>
    </row>
    <row r="10169" spans="7:7" x14ac:dyDescent="0.35">
      <c r="G10169"/>
    </row>
    <row r="10170" spans="7:7" x14ac:dyDescent="0.35">
      <c r="G10170"/>
    </row>
    <row r="10171" spans="7:7" x14ac:dyDescent="0.35">
      <c r="G10171"/>
    </row>
    <row r="10172" spans="7:7" x14ac:dyDescent="0.35">
      <c r="G10172"/>
    </row>
    <row r="10173" spans="7:7" x14ac:dyDescent="0.35">
      <c r="G10173"/>
    </row>
    <row r="10174" spans="7:7" x14ac:dyDescent="0.35">
      <c r="G10174"/>
    </row>
    <row r="10175" spans="7:7" x14ac:dyDescent="0.35">
      <c r="G10175"/>
    </row>
    <row r="10176" spans="7:7" x14ac:dyDescent="0.35">
      <c r="G10176"/>
    </row>
    <row r="10177" spans="7:7" x14ac:dyDescent="0.35">
      <c r="G10177"/>
    </row>
    <row r="10178" spans="7:7" x14ac:dyDescent="0.35">
      <c r="G10178"/>
    </row>
    <row r="10179" spans="7:7" x14ac:dyDescent="0.35">
      <c r="G10179"/>
    </row>
    <row r="10180" spans="7:7" x14ac:dyDescent="0.35">
      <c r="G10180"/>
    </row>
    <row r="10181" spans="7:7" x14ac:dyDescent="0.35">
      <c r="G10181"/>
    </row>
    <row r="10182" spans="7:7" x14ac:dyDescent="0.35">
      <c r="G10182"/>
    </row>
    <row r="10183" spans="7:7" x14ac:dyDescent="0.35">
      <c r="G10183"/>
    </row>
    <row r="10184" spans="7:7" x14ac:dyDescent="0.35">
      <c r="G10184"/>
    </row>
    <row r="10185" spans="7:7" x14ac:dyDescent="0.35">
      <c r="G10185"/>
    </row>
    <row r="10186" spans="7:7" x14ac:dyDescent="0.35">
      <c r="G10186"/>
    </row>
    <row r="10187" spans="7:7" x14ac:dyDescent="0.35">
      <c r="G10187"/>
    </row>
    <row r="10188" spans="7:7" x14ac:dyDescent="0.35">
      <c r="G10188"/>
    </row>
    <row r="10189" spans="7:7" x14ac:dyDescent="0.35">
      <c r="G10189"/>
    </row>
    <row r="10190" spans="7:7" x14ac:dyDescent="0.35">
      <c r="G10190"/>
    </row>
    <row r="10191" spans="7:7" x14ac:dyDescent="0.35">
      <c r="G10191"/>
    </row>
    <row r="10192" spans="7:7" x14ac:dyDescent="0.35">
      <c r="G10192"/>
    </row>
    <row r="10193" spans="7:7" x14ac:dyDescent="0.35">
      <c r="G10193"/>
    </row>
    <row r="10194" spans="7:7" x14ac:dyDescent="0.35">
      <c r="G10194"/>
    </row>
    <row r="10195" spans="7:7" x14ac:dyDescent="0.35">
      <c r="G10195"/>
    </row>
    <row r="10196" spans="7:7" x14ac:dyDescent="0.35">
      <c r="G10196"/>
    </row>
    <row r="10197" spans="7:7" x14ac:dyDescent="0.35">
      <c r="G10197"/>
    </row>
    <row r="10198" spans="7:7" x14ac:dyDescent="0.35">
      <c r="G10198"/>
    </row>
    <row r="10199" spans="7:7" x14ac:dyDescent="0.35">
      <c r="G10199"/>
    </row>
    <row r="10200" spans="7:7" x14ac:dyDescent="0.35">
      <c r="G10200"/>
    </row>
    <row r="10201" spans="7:7" x14ac:dyDescent="0.35">
      <c r="G10201"/>
    </row>
    <row r="10202" spans="7:7" x14ac:dyDescent="0.35">
      <c r="G10202"/>
    </row>
    <row r="10203" spans="7:7" x14ac:dyDescent="0.35">
      <c r="G10203"/>
    </row>
    <row r="10204" spans="7:7" x14ac:dyDescent="0.35">
      <c r="G10204"/>
    </row>
    <row r="10205" spans="7:7" x14ac:dyDescent="0.35">
      <c r="G10205"/>
    </row>
    <row r="10206" spans="7:7" x14ac:dyDescent="0.35">
      <c r="G10206"/>
    </row>
    <row r="10207" spans="7:7" x14ac:dyDescent="0.35">
      <c r="G10207"/>
    </row>
    <row r="10208" spans="7:7" x14ac:dyDescent="0.35">
      <c r="G10208"/>
    </row>
    <row r="10209" spans="7:7" x14ac:dyDescent="0.35">
      <c r="G10209"/>
    </row>
    <row r="10210" spans="7:7" x14ac:dyDescent="0.35">
      <c r="G10210"/>
    </row>
    <row r="10211" spans="7:7" x14ac:dyDescent="0.35">
      <c r="G10211"/>
    </row>
    <row r="10212" spans="7:7" x14ac:dyDescent="0.35">
      <c r="G10212"/>
    </row>
    <row r="10213" spans="7:7" x14ac:dyDescent="0.35">
      <c r="G10213"/>
    </row>
    <row r="10214" spans="7:7" x14ac:dyDescent="0.35">
      <c r="G10214"/>
    </row>
    <row r="10215" spans="7:7" x14ac:dyDescent="0.35">
      <c r="G10215"/>
    </row>
    <row r="10216" spans="7:7" x14ac:dyDescent="0.35">
      <c r="G10216"/>
    </row>
    <row r="10217" spans="7:7" x14ac:dyDescent="0.35">
      <c r="G10217"/>
    </row>
    <row r="10218" spans="7:7" x14ac:dyDescent="0.35">
      <c r="G10218"/>
    </row>
    <row r="10219" spans="7:7" x14ac:dyDescent="0.35">
      <c r="G10219"/>
    </row>
    <row r="10220" spans="7:7" x14ac:dyDescent="0.35">
      <c r="G10220"/>
    </row>
    <row r="10221" spans="7:7" x14ac:dyDescent="0.35">
      <c r="G10221"/>
    </row>
    <row r="10222" spans="7:7" x14ac:dyDescent="0.35">
      <c r="G10222"/>
    </row>
    <row r="10223" spans="7:7" x14ac:dyDescent="0.35">
      <c r="G10223"/>
    </row>
    <row r="10224" spans="7:7" x14ac:dyDescent="0.35">
      <c r="G10224"/>
    </row>
    <row r="10225" spans="7:7" x14ac:dyDescent="0.35">
      <c r="G10225"/>
    </row>
    <row r="10226" spans="7:7" x14ac:dyDescent="0.35">
      <c r="G10226"/>
    </row>
    <row r="10227" spans="7:7" x14ac:dyDescent="0.35">
      <c r="G10227"/>
    </row>
    <row r="10228" spans="7:7" x14ac:dyDescent="0.35">
      <c r="G10228"/>
    </row>
    <row r="10229" spans="7:7" x14ac:dyDescent="0.35">
      <c r="G10229"/>
    </row>
    <row r="10230" spans="7:7" x14ac:dyDescent="0.35">
      <c r="G10230"/>
    </row>
    <row r="10231" spans="7:7" x14ac:dyDescent="0.35">
      <c r="G10231"/>
    </row>
    <row r="10232" spans="7:7" x14ac:dyDescent="0.35">
      <c r="G10232"/>
    </row>
    <row r="10233" spans="7:7" x14ac:dyDescent="0.35">
      <c r="G10233"/>
    </row>
    <row r="10234" spans="7:7" x14ac:dyDescent="0.35">
      <c r="G10234"/>
    </row>
    <row r="10235" spans="7:7" x14ac:dyDescent="0.35">
      <c r="G10235"/>
    </row>
    <row r="10236" spans="7:7" x14ac:dyDescent="0.35">
      <c r="G10236"/>
    </row>
    <row r="10237" spans="7:7" x14ac:dyDescent="0.35">
      <c r="G10237"/>
    </row>
    <row r="10238" spans="7:7" x14ac:dyDescent="0.35">
      <c r="G10238"/>
    </row>
    <row r="10239" spans="7:7" x14ac:dyDescent="0.35">
      <c r="G10239"/>
    </row>
    <row r="10240" spans="7:7" x14ac:dyDescent="0.35">
      <c r="G10240"/>
    </row>
    <row r="10241" spans="7:7" x14ac:dyDescent="0.35">
      <c r="G10241"/>
    </row>
    <row r="10242" spans="7:7" x14ac:dyDescent="0.35">
      <c r="G10242"/>
    </row>
    <row r="10243" spans="7:7" x14ac:dyDescent="0.35">
      <c r="G10243"/>
    </row>
    <row r="10244" spans="7:7" x14ac:dyDescent="0.35">
      <c r="G10244"/>
    </row>
    <row r="10245" spans="7:7" x14ac:dyDescent="0.35">
      <c r="G10245"/>
    </row>
    <row r="10246" spans="7:7" x14ac:dyDescent="0.35">
      <c r="G10246"/>
    </row>
    <row r="10247" spans="7:7" x14ac:dyDescent="0.35">
      <c r="G10247"/>
    </row>
    <row r="10248" spans="7:7" x14ac:dyDescent="0.35">
      <c r="G10248"/>
    </row>
    <row r="10249" spans="7:7" x14ac:dyDescent="0.35">
      <c r="G10249"/>
    </row>
    <row r="10250" spans="7:7" x14ac:dyDescent="0.35">
      <c r="G10250"/>
    </row>
    <row r="10251" spans="7:7" x14ac:dyDescent="0.35">
      <c r="G10251"/>
    </row>
    <row r="10252" spans="7:7" x14ac:dyDescent="0.35">
      <c r="G10252"/>
    </row>
    <row r="10253" spans="7:7" x14ac:dyDescent="0.35">
      <c r="G10253"/>
    </row>
    <row r="10254" spans="7:7" x14ac:dyDescent="0.35">
      <c r="G10254"/>
    </row>
    <row r="10255" spans="7:7" x14ac:dyDescent="0.35">
      <c r="G10255"/>
    </row>
    <row r="10256" spans="7:7" x14ac:dyDescent="0.35">
      <c r="G10256"/>
    </row>
    <row r="10257" spans="7:7" x14ac:dyDescent="0.35">
      <c r="G10257"/>
    </row>
    <row r="10258" spans="7:7" x14ac:dyDescent="0.35">
      <c r="G10258"/>
    </row>
    <row r="10259" spans="7:7" x14ac:dyDescent="0.35">
      <c r="G10259"/>
    </row>
    <row r="10260" spans="7:7" x14ac:dyDescent="0.35">
      <c r="G10260"/>
    </row>
    <row r="10261" spans="7:7" x14ac:dyDescent="0.35">
      <c r="G10261"/>
    </row>
    <row r="10262" spans="7:7" x14ac:dyDescent="0.35">
      <c r="G10262"/>
    </row>
    <row r="10263" spans="7:7" x14ac:dyDescent="0.35">
      <c r="G10263"/>
    </row>
    <row r="10264" spans="7:7" x14ac:dyDescent="0.35">
      <c r="G10264"/>
    </row>
    <row r="10265" spans="7:7" x14ac:dyDescent="0.35">
      <c r="G10265"/>
    </row>
    <row r="10266" spans="7:7" x14ac:dyDescent="0.35">
      <c r="G10266"/>
    </row>
    <row r="10267" spans="7:7" x14ac:dyDescent="0.35">
      <c r="G10267"/>
    </row>
    <row r="10268" spans="7:7" x14ac:dyDescent="0.35">
      <c r="G10268"/>
    </row>
    <row r="10269" spans="7:7" x14ac:dyDescent="0.35">
      <c r="G10269"/>
    </row>
    <row r="10270" spans="7:7" x14ac:dyDescent="0.35">
      <c r="G10270"/>
    </row>
    <row r="10271" spans="7:7" x14ac:dyDescent="0.35">
      <c r="G10271"/>
    </row>
    <row r="10272" spans="7:7" x14ac:dyDescent="0.35">
      <c r="G10272"/>
    </row>
    <row r="10273" spans="7:7" x14ac:dyDescent="0.35">
      <c r="G10273"/>
    </row>
    <row r="10274" spans="7:7" x14ac:dyDescent="0.35">
      <c r="G10274"/>
    </row>
    <row r="10275" spans="7:7" x14ac:dyDescent="0.35">
      <c r="G10275"/>
    </row>
    <row r="10276" spans="7:7" x14ac:dyDescent="0.35">
      <c r="G10276"/>
    </row>
    <row r="10277" spans="7:7" x14ac:dyDescent="0.35">
      <c r="G10277"/>
    </row>
    <row r="10278" spans="7:7" x14ac:dyDescent="0.35">
      <c r="G10278"/>
    </row>
    <row r="10279" spans="7:7" x14ac:dyDescent="0.35">
      <c r="G10279"/>
    </row>
    <row r="10280" spans="7:7" x14ac:dyDescent="0.35">
      <c r="G10280"/>
    </row>
    <row r="10281" spans="7:7" x14ac:dyDescent="0.35">
      <c r="G10281"/>
    </row>
    <row r="10282" spans="7:7" x14ac:dyDescent="0.35">
      <c r="G10282"/>
    </row>
    <row r="10283" spans="7:7" x14ac:dyDescent="0.35">
      <c r="G10283"/>
    </row>
    <row r="10284" spans="7:7" x14ac:dyDescent="0.35">
      <c r="G10284"/>
    </row>
    <row r="10285" spans="7:7" x14ac:dyDescent="0.35">
      <c r="G10285"/>
    </row>
    <row r="10286" spans="7:7" x14ac:dyDescent="0.35">
      <c r="G10286"/>
    </row>
    <row r="10287" spans="7:7" x14ac:dyDescent="0.35">
      <c r="G10287"/>
    </row>
    <row r="10288" spans="7:7" x14ac:dyDescent="0.35">
      <c r="G10288"/>
    </row>
    <row r="10289" spans="7:7" x14ac:dyDescent="0.35">
      <c r="G10289"/>
    </row>
    <row r="10290" spans="7:7" x14ac:dyDescent="0.35">
      <c r="G10290"/>
    </row>
    <row r="10291" spans="7:7" x14ac:dyDescent="0.35">
      <c r="G10291"/>
    </row>
    <row r="10292" spans="7:7" x14ac:dyDescent="0.35">
      <c r="G10292"/>
    </row>
    <row r="10293" spans="7:7" x14ac:dyDescent="0.35">
      <c r="G10293"/>
    </row>
    <row r="10294" spans="7:7" x14ac:dyDescent="0.35">
      <c r="G10294"/>
    </row>
    <row r="10295" spans="7:7" x14ac:dyDescent="0.35">
      <c r="G10295"/>
    </row>
    <row r="10296" spans="7:7" x14ac:dyDescent="0.35">
      <c r="G10296"/>
    </row>
    <row r="10297" spans="7:7" x14ac:dyDescent="0.35">
      <c r="G10297"/>
    </row>
    <row r="10298" spans="7:7" x14ac:dyDescent="0.35">
      <c r="G10298"/>
    </row>
    <row r="10299" spans="7:7" x14ac:dyDescent="0.35">
      <c r="G10299"/>
    </row>
    <row r="10300" spans="7:7" x14ac:dyDescent="0.35">
      <c r="G10300"/>
    </row>
    <row r="10301" spans="7:7" x14ac:dyDescent="0.35">
      <c r="G10301"/>
    </row>
    <row r="10302" spans="7:7" x14ac:dyDescent="0.35">
      <c r="G10302"/>
    </row>
    <row r="10303" spans="7:7" x14ac:dyDescent="0.35">
      <c r="G10303"/>
    </row>
    <row r="10304" spans="7:7" x14ac:dyDescent="0.35">
      <c r="G10304"/>
    </row>
    <row r="10305" spans="7:7" x14ac:dyDescent="0.35">
      <c r="G10305"/>
    </row>
    <row r="10306" spans="7:7" x14ac:dyDescent="0.35">
      <c r="G10306"/>
    </row>
    <row r="10307" spans="7:7" x14ac:dyDescent="0.35">
      <c r="G10307"/>
    </row>
    <row r="10308" spans="7:7" x14ac:dyDescent="0.35">
      <c r="G10308"/>
    </row>
    <row r="10309" spans="7:7" x14ac:dyDescent="0.35">
      <c r="G10309"/>
    </row>
    <row r="10310" spans="7:7" x14ac:dyDescent="0.35">
      <c r="G10310"/>
    </row>
    <row r="10311" spans="7:7" x14ac:dyDescent="0.35">
      <c r="G10311"/>
    </row>
    <row r="10312" spans="7:7" x14ac:dyDescent="0.35">
      <c r="G10312"/>
    </row>
    <row r="10313" spans="7:7" x14ac:dyDescent="0.35">
      <c r="G10313"/>
    </row>
    <row r="10314" spans="7:7" x14ac:dyDescent="0.35">
      <c r="G10314"/>
    </row>
    <row r="10315" spans="7:7" x14ac:dyDescent="0.35">
      <c r="G10315"/>
    </row>
    <row r="10316" spans="7:7" x14ac:dyDescent="0.35">
      <c r="G10316"/>
    </row>
    <row r="10317" spans="7:7" x14ac:dyDescent="0.35">
      <c r="G10317"/>
    </row>
    <row r="10318" spans="7:7" x14ac:dyDescent="0.35">
      <c r="G10318"/>
    </row>
    <row r="10319" spans="7:7" x14ac:dyDescent="0.35">
      <c r="G10319"/>
    </row>
    <row r="10320" spans="7:7" x14ac:dyDescent="0.35">
      <c r="G10320"/>
    </row>
    <row r="10321" spans="7:7" x14ac:dyDescent="0.35">
      <c r="G10321"/>
    </row>
    <row r="10322" spans="7:7" x14ac:dyDescent="0.35">
      <c r="G10322"/>
    </row>
    <row r="10323" spans="7:7" x14ac:dyDescent="0.35">
      <c r="G10323"/>
    </row>
    <row r="10324" spans="7:7" x14ac:dyDescent="0.35">
      <c r="G10324"/>
    </row>
    <row r="10325" spans="7:7" x14ac:dyDescent="0.35">
      <c r="G10325"/>
    </row>
    <row r="10326" spans="7:7" x14ac:dyDescent="0.35">
      <c r="G10326"/>
    </row>
    <row r="10327" spans="7:7" x14ac:dyDescent="0.35">
      <c r="G10327"/>
    </row>
    <row r="10328" spans="7:7" x14ac:dyDescent="0.35">
      <c r="G10328"/>
    </row>
    <row r="10329" spans="7:7" x14ac:dyDescent="0.35">
      <c r="G10329"/>
    </row>
    <row r="10330" spans="7:7" x14ac:dyDescent="0.35">
      <c r="G10330"/>
    </row>
    <row r="10331" spans="7:7" x14ac:dyDescent="0.35">
      <c r="G10331"/>
    </row>
    <row r="10332" spans="7:7" x14ac:dyDescent="0.35">
      <c r="G10332"/>
    </row>
    <row r="10333" spans="7:7" x14ac:dyDescent="0.35">
      <c r="G10333"/>
    </row>
    <row r="10334" spans="7:7" x14ac:dyDescent="0.35">
      <c r="G10334"/>
    </row>
    <row r="10335" spans="7:7" x14ac:dyDescent="0.35">
      <c r="G10335"/>
    </row>
    <row r="10336" spans="7:7" x14ac:dyDescent="0.35">
      <c r="G10336"/>
    </row>
    <row r="10337" spans="7:7" x14ac:dyDescent="0.35">
      <c r="G10337"/>
    </row>
    <row r="10338" spans="7:7" x14ac:dyDescent="0.35">
      <c r="G10338"/>
    </row>
    <row r="10339" spans="7:7" x14ac:dyDescent="0.35">
      <c r="G10339"/>
    </row>
    <row r="10340" spans="7:7" x14ac:dyDescent="0.35">
      <c r="G10340"/>
    </row>
    <row r="10341" spans="7:7" x14ac:dyDescent="0.35">
      <c r="G10341"/>
    </row>
    <row r="10342" spans="7:7" x14ac:dyDescent="0.35">
      <c r="G10342"/>
    </row>
    <row r="10343" spans="7:7" x14ac:dyDescent="0.35">
      <c r="G10343"/>
    </row>
    <row r="10344" spans="7:7" x14ac:dyDescent="0.35">
      <c r="G10344"/>
    </row>
    <row r="10345" spans="7:7" x14ac:dyDescent="0.35">
      <c r="G10345"/>
    </row>
    <row r="10346" spans="7:7" x14ac:dyDescent="0.35">
      <c r="G10346"/>
    </row>
    <row r="10347" spans="7:7" x14ac:dyDescent="0.35">
      <c r="G10347"/>
    </row>
    <row r="10348" spans="7:7" x14ac:dyDescent="0.35">
      <c r="G10348"/>
    </row>
    <row r="10349" spans="7:7" x14ac:dyDescent="0.35">
      <c r="G10349"/>
    </row>
    <row r="10350" spans="7:7" x14ac:dyDescent="0.35">
      <c r="G10350"/>
    </row>
    <row r="10351" spans="7:7" x14ac:dyDescent="0.35">
      <c r="G10351"/>
    </row>
    <row r="10352" spans="7:7" x14ac:dyDescent="0.35">
      <c r="G10352"/>
    </row>
    <row r="10353" spans="7:7" x14ac:dyDescent="0.35">
      <c r="G10353"/>
    </row>
    <row r="10354" spans="7:7" x14ac:dyDescent="0.35">
      <c r="G10354"/>
    </row>
    <row r="10355" spans="7:7" x14ac:dyDescent="0.35">
      <c r="G10355"/>
    </row>
    <row r="10356" spans="7:7" x14ac:dyDescent="0.35">
      <c r="G10356"/>
    </row>
    <row r="10357" spans="7:7" x14ac:dyDescent="0.35">
      <c r="G10357"/>
    </row>
    <row r="10358" spans="7:7" x14ac:dyDescent="0.35">
      <c r="G10358"/>
    </row>
    <row r="10359" spans="7:7" x14ac:dyDescent="0.35">
      <c r="G10359"/>
    </row>
    <row r="10360" spans="7:7" x14ac:dyDescent="0.35">
      <c r="G10360"/>
    </row>
    <row r="10361" spans="7:7" x14ac:dyDescent="0.35">
      <c r="G10361"/>
    </row>
    <row r="10362" spans="7:7" x14ac:dyDescent="0.35">
      <c r="G10362"/>
    </row>
    <row r="10363" spans="7:7" x14ac:dyDescent="0.35">
      <c r="G10363"/>
    </row>
    <row r="10364" spans="7:7" x14ac:dyDescent="0.35">
      <c r="G10364"/>
    </row>
    <row r="10365" spans="7:7" x14ac:dyDescent="0.35">
      <c r="G10365"/>
    </row>
    <row r="10366" spans="7:7" x14ac:dyDescent="0.35">
      <c r="G10366"/>
    </row>
    <row r="10367" spans="7:7" x14ac:dyDescent="0.35">
      <c r="G10367"/>
    </row>
    <row r="10368" spans="7:7" x14ac:dyDescent="0.35">
      <c r="G10368"/>
    </row>
    <row r="10369" spans="7:7" x14ac:dyDescent="0.35">
      <c r="G10369"/>
    </row>
    <row r="10370" spans="7:7" x14ac:dyDescent="0.35">
      <c r="G10370"/>
    </row>
    <row r="10371" spans="7:7" x14ac:dyDescent="0.35">
      <c r="G10371"/>
    </row>
    <row r="10372" spans="7:7" x14ac:dyDescent="0.35">
      <c r="G10372"/>
    </row>
    <row r="10373" spans="7:7" x14ac:dyDescent="0.35">
      <c r="G10373"/>
    </row>
    <row r="10374" spans="7:7" x14ac:dyDescent="0.35">
      <c r="G10374"/>
    </row>
    <row r="10375" spans="7:7" x14ac:dyDescent="0.35">
      <c r="G10375"/>
    </row>
    <row r="10376" spans="7:7" x14ac:dyDescent="0.35">
      <c r="G10376"/>
    </row>
    <row r="10377" spans="7:7" x14ac:dyDescent="0.35">
      <c r="G10377"/>
    </row>
    <row r="10378" spans="7:7" x14ac:dyDescent="0.35">
      <c r="G10378"/>
    </row>
    <row r="10379" spans="7:7" x14ac:dyDescent="0.35">
      <c r="G10379"/>
    </row>
    <row r="10380" spans="7:7" x14ac:dyDescent="0.35">
      <c r="G10380"/>
    </row>
    <row r="10381" spans="7:7" x14ac:dyDescent="0.35">
      <c r="G10381"/>
    </row>
    <row r="10382" spans="7:7" x14ac:dyDescent="0.35">
      <c r="G10382"/>
    </row>
    <row r="10383" spans="7:7" x14ac:dyDescent="0.35">
      <c r="G10383"/>
    </row>
    <row r="10384" spans="7:7" x14ac:dyDescent="0.35">
      <c r="G10384"/>
    </row>
    <row r="10385" spans="7:7" x14ac:dyDescent="0.35">
      <c r="G10385"/>
    </row>
    <row r="10386" spans="7:7" x14ac:dyDescent="0.35">
      <c r="G10386"/>
    </row>
    <row r="10387" spans="7:7" x14ac:dyDescent="0.35">
      <c r="G10387"/>
    </row>
    <row r="10388" spans="7:7" x14ac:dyDescent="0.35">
      <c r="G10388"/>
    </row>
    <row r="10389" spans="7:7" x14ac:dyDescent="0.35">
      <c r="G10389"/>
    </row>
    <row r="10390" spans="7:7" x14ac:dyDescent="0.35">
      <c r="G10390"/>
    </row>
    <row r="10391" spans="7:7" x14ac:dyDescent="0.35">
      <c r="G10391"/>
    </row>
    <row r="10392" spans="7:7" x14ac:dyDescent="0.35">
      <c r="G10392"/>
    </row>
    <row r="10393" spans="7:7" x14ac:dyDescent="0.35">
      <c r="G10393"/>
    </row>
    <row r="10394" spans="7:7" x14ac:dyDescent="0.35">
      <c r="G10394"/>
    </row>
    <row r="10395" spans="7:7" x14ac:dyDescent="0.35">
      <c r="G10395"/>
    </row>
    <row r="10396" spans="7:7" x14ac:dyDescent="0.35">
      <c r="G10396"/>
    </row>
    <row r="10397" spans="7:7" x14ac:dyDescent="0.35">
      <c r="G10397"/>
    </row>
    <row r="10398" spans="7:7" x14ac:dyDescent="0.35">
      <c r="G10398"/>
    </row>
    <row r="10399" spans="7:7" x14ac:dyDescent="0.35">
      <c r="G10399"/>
    </row>
    <row r="10400" spans="7:7" x14ac:dyDescent="0.35">
      <c r="G10400"/>
    </row>
    <row r="10401" spans="7:7" x14ac:dyDescent="0.35">
      <c r="G10401"/>
    </row>
    <row r="10402" spans="7:7" x14ac:dyDescent="0.35">
      <c r="G10402"/>
    </row>
    <row r="10403" spans="7:7" x14ac:dyDescent="0.35">
      <c r="G10403"/>
    </row>
    <row r="10404" spans="7:7" x14ac:dyDescent="0.35">
      <c r="G10404"/>
    </row>
    <row r="10405" spans="7:7" x14ac:dyDescent="0.35">
      <c r="G10405"/>
    </row>
    <row r="10406" spans="7:7" x14ac:dyDescent="0.35">
      <c r="G10406"/>
    </row>
    <row r="10407" spans="7:7" x14ac:dyDescent="0.35">
      <c r="G10407"/>
    </row>
    <row r="10408" spans="7:7" x14ac:dyDescent="0.35">
      <c r="G10408"/>
    </row>
    <row r="10409" spans="7:7" x14ac:dyDescent="0.35">
      <c r="G10409"/>
    </row>
    <row r="10410" spans="7:7" x14ac:dyDescent="0.35">
      <c r="G10410"/>
    </row>
    <row r="10411" spans="7:7" x14ac:dyDescent="0.35">
      <c r="G10411"/>
    </row>
    <row r="10412" spans="7:7" x14ac:dyDescent="0.35">
      <c r="G10412"/>
    </row>
    <row r="10413" spans="7:7" x14ac:dyDescent="0.35">
      <c r="G10413"/>
    </row>
    <row r="10414" spans="7:7" x14ac:dyDescent="0.35">
      <c r="G10414"/>
    </row>
    <row r="10415" spans="7:7" x14ac:dyDescent="0.35">
      <c r="G10415"/>
    </row>
    <row r="10416" spans="7:7" x14ac:dyDescent="0.35">
      <c r="G10416"/>
    </row>
    <row r="10417" spans="7:7" x14ac:dyDescent="0.35">
      <c r="G10417"/>
    </row>
    <row r="10418" spans="7:7" x14ac:dyDescent="0.35">
      <c r="G10418"/>
    </row>
    <row r="10419" spans="7:7" x14ac:dyDescent="0.35">
      <c r="G10419"/>
    </row>
    <row r="10420" spans="7:7" x14ac:dyDescent="0.35">
      <c r="G10420"/>
    </row>
    <row r="10421" spans="7:7" x14ac:dyDescent="0.35">
      <c r="G10421"/>
    </row>
    <row r="10422" spans="7:7" x14ac:dyDescent="0.35">
      <c r="G10422"/>
    </row>
    <row r="10423" spans="7:7" x14ac:dyDescent="0.35">
      <c r="G10423"/>
    </row>
    <row r="10424" spans="7:7" x14ac:dyDescent="0.35">
      <c r="G10424"/>
    </row>
    <row r="10425" spans="7:7" x14ac:dyDescent="0.35">
      <c r="G10425"/>
    </row>
    <row r="10426" spans="7:7" x14ac:dyDescent="0.35">
      <c r="G10426"/>
    </row>
    <row r="10427" spans="7:7" x14ac:dyDescent="0.35">
      <c r="G10427"/>
    </row>
    <row r="10428" spans="7:7" x14ac:dyDescent="0.35">
      <c r="G10428"/>
    </row>
    <row r="10429" spans="7:7" x14ac:dyDescent="0.35">
      <c r="G10429"/>
    </row>
    <row r="10430" spans="7:7" x14ac:dyDescent="0.35">
      <c r="G10430"/>
    </row>
    <row r="10431" spans="7:7" x14ac:dyDescent="0.35">
      <c r="G10431"/>
    </row>
    <row r="10432" spans="7:7" x14ac:dyDescent="0.35">
      <c r="G10432"/>
    </row>
    <row r="10433" spans="7:7" x14ac:dyDescent="0.35">
      <c r="G10433"/>
    </row>
    <row r="10434" spans="7:7" x14ac:dyDescent="0.35">
      <c r="G10434"/>
    </row>
    <row r="10435" spans="7:7" x14ac:dyDescent="0.35">
      <c r="G10435"/>
    </row>
    <row r="10436" spans="7:7" x14ac:dyDescent="0.35">
      <c r="G10436"/>
    </row>
    <row r="10437" spans="7:7" x14ac:dyDescent="0.35">
      <c r="G10437"/>
    </row>
    <row r="10438" spans="7:7" x14ac:dyDescent="0.35">
      <c r="G10438"/>
    </row>
    <row r="10439" spans="7:7" x14ac:dyDescent="0.35">
      <c r="G10439"/>
    </row>
    <row r="10440" spans="7:7" x14ac:dyDescent="0.35">
      <c r="G10440"/>
    </row>
    <row r="10441" spans="7:7" x14ac:dyDescent="0.35">
      <c r="G10441"/>
    </row>
    <row r="10442" spans="7:7" x14ac:dyDescent="0.35">
      <c r="G10442"/>
    </row>
    <row r="10443" spans="7:7" x14ac:dyDescent="0.35">
      <c r="G10443"/>
    </row>
    <row r="10444" spans="7:7" x14ac:dyDescent="0.35">
      <c r="G10444"/>
    </row>
    <row r="10445" spans="7:7" x14ac:dyDescent="0.35">
      <c r="G10445"/>
    </row>
    <row r="10446" spans="7:7" x14ac:dyDescent="0.35">
      <c r="G10446"/>
    </row>
    <row r="10447" spans="7:7" x14ac:dyDescent="0.35">
      <c r="G10447"/>
    </row>
    <row r="10448" spans="7:7" x14ac:dyDescent="0.35">
      <c r="G10448"/>
    </row>
    <row r="10449" spans="7:7" x14ac:dyDescent="0.35">
      <c r="G10449"/>
    </row>
    <row r="10450" spans="7:7" x14ac:dyDescent="0.35">
      <c r="G10450"/>
    </row>
    <row r="10451" spans="7:7" x14ac:dyDescent="0.35">
      <c r="G10451"/>
    </row>
    <row r="10452" spans="7:7" x14ac:dyDescent="0.35">
      <c r="G10452"/>
    </row>
    <row r="10453" spans="7:7" x14ac:dyDescent="0.35">
      <c r="G10453"/>
    </row>
    <row r="10454" spans="7:7" x14ac:dyDescent="0.35">
      <c r="G10454"/>
    </row>
    <row r="10455" spans="7:7" x14ac:dyDescent="0.35">
      <c r="G10455"/>
    </row>
    <row r="10456" spans="7:7" x14ac:dyDescent="0.35">
      <c r="G10456"/>
    </row>
    <row r="10457" spans="7:7" x14ac:dyDescent="0.35">
      <c r="G10457"/>
    </row>
    <row r="10458" spans="7:7" x14ac:dyDescent="0.35">
      <c r="G10458"/>
    </row>
    <row r="10459" spans="7:7" x14ac:dyDescent="0.35">
      <c r="G10459"/>
    </row>
    <row r="10460" spans="7:7" x14ac:dyDescent="0.35">
      <c r="G10460"/>
    </row>
    <row r="10461" spans="7:7" x14ac:dyDescent="0.35">
      <c r="G10461"/>
    </row>
    <row r="10462" spans="7:7" x14ac:dyDescent="0.35">
      <c r="G10462"/>
    </row>
    <row r="10463" spans="7:7" x14ac:dyDescent="0.35">
      <c r="G10463"/>
    </row>
    <row r="10464" spans="7:7" x14ac:dyDescent="0.35">
      <c r="G10464"/>
    </row>
    <row r="10465" spans="7:7" x14ac:dyDescent="0.35">
      <c r="G10465"/>
    </row>
    <row r="10466" spans="7:7" x14ac:dyDescent="0.35">
      <c r="G10466"/>
    </row>
    <row r="10467" spans="7:7" x14ac:dyDescent="0.35">
      <c r="G10467"/>
    </row>
    <row r="10468" spans="7:7" x14ac:dyDescent="0.35">
      <c r="G10468"/>
    </row>
    <row r="10469" spans="7:7" x14ac:dyDescent="0.35">
      <c r="G10469"/>
    </row>
    <row r="10470" spans="7:7" x14ac:dyDescent="0.35">
      <c r="G10470"/>
    </row>
    <row r="10471" spans="7:7" x14ac:dyDescent="0.35">
      <c r="G10471"/>
    </row>
    <row r="10472" spans="7:7" x14ac:dyDescent="0.35">
      <c r="G10472"/>
    </row>
    <row r="10473" spans="7:7" x14ac:dyDescent="0.35">
      <c r="G10473"/>
    </row>
    <row r="10474" spans="7:7" x14ac:dyDescent="0.35">
      <c r="G10474"/>
    </row>
    <row r="10475" spans="7:7" x14ac:dyDescent="0.35">
      <c r="G10475"/>
    </row>
    <row r="10476" spans="7:7" x14ac:dyDescent="0.35">
      <c r="G10476"/>
    </row>
    <row r="10477" spans="7:7" x14ac:dyDescent="0.35">
      <c r="G10477"/>
    </row>
    <row r="10478" spans="7:7" x14ac:dyDescent="0.35">
      <c r="G10478"/>
    </row>
    <row r="10479" spans="7:7" x14ac:dyDescent="0.35">
      <c r="G10479"/>
    </row>
    <row r="10480" spans="7:7" x14ac:dyDescent="0.35">
      <c r="G10480"/>
    </row>
    <row r="10481" spans="7:7" x14ac:dyDescent="0.35">
      <c r="G10481"/>
    </row>
    <row r="10482" spans="7:7" x14ac:dyDescent="0.35">
      <c r="G10482"/>
    </row>
    <row r="10483" spans="7:7" x14ac:dyDescent="0.35">
      <c r="G10483"/>
    </row>
    <row r="10484" spans="7:7" x14ac:dyDescent="0.35">
      <c r="G10484"/>
    </row>
    <row r="10485" spans="7:7" x14ac:dyDescent="0.35">
      <c r="G10485"/>
    </row>
    <row r="10486" spans="7:7" x14ac:dyDescent="0.35">
      <c r="G10486"/>
    </row>
    <row r="10487" spans="7:7" x14ac:dyDescent="0.35">
      <c r="G10487"/>
    </row>
    <row r="10488" spans="7:7" x14ac:dyDescent="0.35">
      <c r="G10488"/>
    </row>
    <row r="10489" spans="7:7" x14ac:dyDescent="0.35">
      <c r="G10489"/>
    </row>
    <row r="10490" spans="7:7" x14ac:dyDescent="0.35">
      <c r="G10490"/>
    </row>
    <row r="10491" spans="7:7" x14ac:dyDescent="0.35">
      <c r="G10491"/>
    </row>
    <row r="10492" spans="7:7" x14ac:dyDescent="0.35">
      <c r="G10492"/>
    </row>
    <row r="10493" spans="7:7" x14ac:dyDescent="0.35">
      <c r="G10493"/>
    </row>
    <row r="10494" spans="7:7" x14ac:dyDescent="0.35">
      <c r="G10494"/>
    </row>
    <row r="10495" spans="7:7" x14ac:dyDescent="0.35">
      <c r="G10495"/>
    </row>
    <row r="10496" spans="7:7" x14ac:dyDescent="0.35">
      <c r="G10496"/>
    </row>
    <row r="10497" spans="7:7" x14ac:dyDescent="0.35">
      <c r="G10497"/>
    </row>
    <row r="10498" spans="7:7" x14ac:dyDescent="0.35">
      <c r="G10498"/>
    </row>
    <row r="10499" spans="7:7" x14ac:dyDescent="0.35">
      <c r="G10499"/>
    </row>
    <row r="10500" spans="7:7" x14ac:dyDescent="0.35">
      <c r="G10500"/>
    </row>
    <row r="10501" spans="7:7" x14ac:dyDescent="0.35">
      <c r="G10501"/>
    </row>
    <row r="10502" spans="7:7" x14ac:dyDescent="0.35">
      <c r="G10502"/>
    </row>
    <row r="10503" spans="7:7" x14ac:dyDescent="0.35">
      <c r="G10503"/>
    </row>
    <row r="10504" spans="7:7" x14ac:dyDescent="0.35">
      <c r="G10504"/>
    </row>
    <row r="10505" spans="7:7" x14ac:dyDescent="0.35">
      <c r="G10505"/>
    </row>
    <row r="10506" spans="7:7" x14ac:dyDescent="0.35">
      <c r="G10506"/>
    </row>
    <row r="10507" spans="7:7" x14ac:dyDescent="0.35">
      <c r="G10507"/>
    </row>
    <row r="10508" spans="7:7" x14ac:dyDescent="0.35">
      <c r="G10508"/>
    </row>
    <row r="10509" spans="7:7" x14ac:dyDescent="0.35">
      <c r="G10509"/>
    </row>
    <row r="10510" spans="7:7" x14ac:dyDescent="0.35">
      <c r="G10510"/>
    </row>
    <row r="10511" spans="7:7" x14ac:dyDescent="0.35">
      <c r="G10511"/>
    </row>
    <row r="10512" spans="7:7" x14ac:dyDescent="0.35">
      <c r="G10512"/>
    </row>
    <row r="10513" spans="7:7" x14ac:dyDescent="0.35">
      <c r="G10513"/>
    </row>
    <row r="10514" spans="7:7" x14ac:dyDescent="0.35">
      <c r="G10514"/>
    </row>
    <row r="10515" spans="7:7" x14ac:dyDescent="0.35">
      <c r="G10515"/>
    </row>
    <row r="10516" spans="7:7" x14ac:dyDescent="0.35">
      <c r="G10516"/>
    </row>
    <row r="10517" spans="7:7" x14ac:dyDescent="0.35">
      <c r="G10517"/>
    </row>
    <row r="10518" spans="7:7" x14ac:dyDescent="0.35">
      <c r="G10518"/>
    </row>
    <row r="10519" spans="7:7" x14ac:dyDescent="0.35">
      <c r="G10519"/>
    </row>
    <row r="10520" spans="7:7" x14ac:dyDescent="0.35">
      <c r="G10520"/>
    </row>
    <row r="10521" spans="7:7" x14ac:dyDescent="0.35">
      <c r="G10521"/>
    </row>
    <row r="10522" spans="7:7" x14ac:dyDescent="0.35">
      <c r="G10522"/>
    </row>
    <row r="10523" spans="7:7" x14ac:dyDescent="0.35">
      <c r="G10523"/>
    </row>
    <row r="10524" spans="7:7" x14ac:dyDescent="0.35">
      <c r="G10524"/>
    </row>
    <row r="10525" spans="7:7" x14ac:dyDescent="0.35">
      <c r="G10525"/>
    </row>
    <row r="10526" spans="7:7" x14ac:dyDescent="0.35">
      <c r="G10526"/>
    </row>
    <row r="10527" spans="7:7" x14ac:dyDescent="0.35">
      <c r="G10527"/>
    </row>
    <row r="10528" spans="7:7" x14ac:dyDescent="0.35">
      <c r="G10528"/>
    </row>
    <row r="10529" spans="7:7" x14ac:dyDescent="0.35">
      <c r="G10529"/>
    </row>
    <row r="10530" spans="7:7" x14ac:dyDescent="0.35">
      <c r="G10530"/>
    </row>
    <row r="10531" spans="7:7" x14ac:dyDescent="0.35">
      <c r="G10531"/>
    </row>
    <row r="10532" spans="7:7" x14ac:dyDescent="0.35">
      <c r="G10532"/>
    </row>
    <row r="10533" spans="7:7" x14ac:dyDescent="0.35">
      <c r="G10533"/>
    </row>
    <row r="10534" spans="7:7" x14ac:dyDescent="0.35">
      <c r="G10534"/>
    </row>
    <row r="10535" spans="7:7" x14ac:dyDescent="0.35">
      <c r="G10535"/>
    </row>
    <row r="10536" spans="7:7" x14ac:dyDescent="0.35">
      <c r="G10536"/>
    </row>
    <row r="10537" spans="7:7" x14ac:dyDescent="0.35">
      <c r="G10537"/>
    </row>
    <row r="10538" spans="7:7" x14ac:dyDescent="0.35">
      <c r="G10538"/>
    </row>
    <row r="10539" spans="7:7" x14ac:dyDescent="0.35">
      <c r="G10539"/>
    </row>
    <row r="10540" spans="7:7" x14ac:dyDescent="0.35">
      <c r="G10540"/>
    </row>
    <row r="10541" spans="7:7" x14ac:dyDescent="0.35">
      <c r="G10541"/>
    </row>
    <row r="10542" spans="7:7" x14ac:dyDescent="0.35">
      <c r="G10542"/>
    </row>
    <row r="10543" spans="7:7" x14ac:dyDescent="0.35">
      <c r="G10543"/>
    </row>
    <row r="10544" spans="7:7" x14ac:dyDescent="0.35">
      <c r="G10544"/>
    </row>
    <row r="10545" spans="7:7" x14ac:dyDescent="0.35">
      <c r="G10545"/>
    </row>
    <row r="10546" spans="7:7" x14ac:dyDescent="0.35">
      <c r="G10546"/>
    </row>
    <row r="10547" spans="7:7" x14ac:dyDescent="0.35">
      <c r="G10547"/>
    </row>
    <row r="10548" spans="7:7" x14ac:dyDescent="0.35">
      <c r="G10548"/>
    </row>
    <row r="10549" spans="7:7" x14ac:dyDescent="0.35">
      <c r="G10549"/>
    </row>
    <row r="10550" spans="7:7" x14ac:dyDescent="0.35">
      <c r="G10550"/>
    </row>
    <row r="10551" spans="7:7" x14ac:dyDescent="0.35">
      <c r="G10551"/>
    </row>
    <row r="10552" spans="7:7" x14ac:dyDescent="0.35">
      <c r="G10552"/>
    </row>
    <row r="10553" spans="7:7" x14ac:dyDescent="0.35">
      <c r="G10553"/>
    </row>
    <row r="10554" spans="7:7" x14ac:dyDescent="0.35">
      <c r="G10554"/>
    </row>
    <row r="10555" spans="7:7" x14ac:dyDescent="0.35">
      <c r="G10555"/>
    </row>
    <row r="10556" spans="7:7" x14ac:dyDescent="0.35">
      <c r="G10556"/>
    </row>
    <row r="10557" spans="7:7" x14ac:dyDescent="0.35">
      <c r="G10557"/>
    </row>
    <row r="10558" spans="7:7" x14ac:dyDescent="0.35">
      <c r="G10558"/>
    </row>
    <row r="10559" spans="7:7" x14ac:dyDescent="0.35">
      <c r="G10559"/>
    </row>
    <row r="10560" spans="7:7" x14ac:dyDescent="0.35">
      <c r="G10560"/>
    </row>
    <row r="10561" spans="7:7" x14ac:dyDescent="0.35">
      <c r="G10561"/>
    </row>
    <row r="10562" spans="7:7" x14ac:dyDescent="0.35">
      <c r="G10562"/>
    </row>
    <row r="10563" spans="7:7" x14ac:dyDescent="0.35">
      <c r="G10563"/>
    </row>
    <row r="10564" spans="7:7" x14ac:dyDescent="0.35">
      <c r="G10564"/>
    </row>
    <row r="10565" spans="7:7" x14ac:dyDescent="0.35">
      <c r="G10565"/>
    </row>
    <row r="10566" spans="7:7" x14ac:dyDescent="0.35">
      <c r="G10566"/>
    </row>
    <row r="10567" spans="7:7" x14ac:dyDescent="0.35">
      <c r="G10567"/>
    </row>
    <row r="10568" spans="7:7" x14ac:dyDescent="0.35">
      <c r="G10568"/>
    </row>
    <row r="10569" spans="7:7" x14ac:dyDescent="0.35">
      <c r="G10569"/>
    </row>
    <row r="10570" spans="7:7" x14ac:dyDescent="0.35">
      <c r="G10570"/>
    </row>
    <row r="10571" spans="7:7" x14ac:dyDescent="0.35">
      <c r="G10571"/>
    </row>
    <row r="10572" spans="7:7" x14ac:dyDescent="0.35">
      <c r="G10572"/>
    </row>
    <row r="10573" spans="7:7" x14ac:dyDescent="0.35">
      <c r="G10573"/>
    </row>
    <row r="10574" spans="7:7" x14ac:dyDescent="0.35">
      <c r="G10574"/>
    </row>
    <row r="10575" spans="7:7" x14ac:dyDescent="0.35">
      <c r="G10575"/>
    </row>
    <row r="10576" spans="7:7" x14ac:dyDescent="0.35">
      <c r="G10576"/>
    </row>
    <row r="10577" spans="7:7" x14ac:dyDescent="0.35">
      <c r="G10577"/>
    </row>
    <row r="10578" spans="7:7" x14ac:dyDescent="0.35">
      <c r="G10578"/>
    </row>
    <row r="10579" spans="7:7" x14ac:dyDescent="0.35">
      <c r="G10579"/>
    </row>
    <row r="10580" spans="7:7" x14ac:dyDescent="0.35">
      <c r="G10580"/>
    </row>
    <row r="10581" spans="7:7" x14ac:dyDescent="0.35">
      <c r="G10581"/>
    </row>
    <row r="10582" spans="7:7" x14ac:dyDescent="0.35">
      <c r="G10582"/>
    </row>
    <row r="10583" spans="7:7" x14ac:dyDescent="0.35">
      <c r="G10583"/>
    </row>
    <row r="10584" spans="7:7" x14ac:dyDescent="0.35">
      <c r="G10584"/>
    </row>
    <row r="10585" spans="7:7" x14ac:dyDescent="0.35">
      <c r="G10585"/>
    </row>
    <row r="10586" spans="7:7" x14ac:dyDescent="0.35">
      <c r="G10586"/>
    </row>
    <row r="10587" spans="7:7" x14ac:dyDescent="0.35">
      <c r="G10587"/>
    </row>
    <row r="10588" spans="7:7" x14ac:dyDescent="0.35">
      <c r="G10588"/>
    </row>
    <row r="10589" spans="7:7" x14ac:dyDescent="0.35">
      <c r="G10589"/>
    </row>
    <row r="10590" spans="7:7" x14ac:dyDescent="0.35">
      <c r="G10590"/>
    </row>
    <row r="10591" spans="7:7" x14ac:dyDescent="0.35">
      <c r="G10591"/>
    </row>
    <row r="10592" spans="7:7" x14ac:dyDescent="0.35">
      <c r="G10592"/>
    </row>
    <row r="10593" spans="7:7" x14ac:dyDescent="0.35">
      <c r="G10593"/>
    </row>
    <row r="10594" spans="7:7" x14ac:dyDescent="0.35">
      <c r="G10594"/>
    </row>
    <row r="10595" spans="7:7" x14ac:dyDescent="0.35">
      <c r="G10595"/>
    </row>
    <row r="10596" spans="7:7" x14ac:dyDescent="0.35">
      <c r="G10596"/>
    </row>
    <row r="10597" spans="7:7" x14ac:dyDescent="0.35">
      <c r="G10597"/>
    </row>
    <row r="10598" spans="7:7" x14ac:dyDescent="0.35">
      <c r="G10598"/>
    </row>
    <row r="10599" spans="7:7" x14ac:dyDescent="0.35">
      <c r="G10599"/>
    </row>
    <row r="10600" spans="7:7" x14ac:dyDescent="0.35">
      <c r="G10600"/>
    </row>
    <row r="10601" spans="7:7" x14ac:dyDescent="0.35">
      <c r="G10601"/>
    </row>
    <row r="10602" spans="7:7" x14ac:dyDescent="0.35">
      <c r="G10602"/>
    </row>
    <row r="10603" spans="7:7" x14ac:dyDescent="0.35">
      <c r="G10603"/>
    </row>
    <row r="10604" spans="7:7" x14ac:dyDescent="0.35">
      <c r="G10604"/>
    </row>
    <row r="10605" spans="7:7" x14ac:dyDescent="0.35">
      <c r="G10605"/>
    </row>
    <row r="10606" spans="7:7" x14ac:dyDescent="0.35">
      <c r="G10606"/>
    </row>
    <row r="10607" spans="7:7" x14ac:dyDescent="0.35">
      <c r="G10607"/>
    </row>
    <row r="10608" spans="7:7" x14ac:dyDescent="0.35">
      <c r="G10608"/>
    </row>
    <row r="10609" spans="7:7" x14ac:dyDescent="0.35">
      <c r="G10609"/>
    </row>
    <row r="10610" spans="7:7" x14ac:dyDescent="0.35">
      <c r="G10610"/>
    </row>
    <row r="10611" spans="7:7" x14ac:dyDescent="0.35">
      <c r="G10611"/>
    </row>
    <row r="10612" spans="7:7" x14ac:dyDescent="0.35">
      <c r="G10612"/>
    </row>
    <row r="10613" spans="7:7" x14ac:dyDescent="0.35">
      <c r="G10613"/>
    </row>
    <row r="10614" spans="7:7" x14ac:dyDescent="0.35">
      <c r="G10614"/>
    </row>
    <row r="10615" spans="7:7" x14ac:dyDescent="0.35">
      <c r="G10615"/>
    </row>
    <row r="10616" spans="7:7" x14ac:dyDescent="0.35">
      <c r="G10616"/>
    </row>
    <row r="10617" spans="7:7" x14ac:dyDescent="0.35">
      <c r="G10617"/>
    </row>
    <row r="10618" spans="7:7" x14ac:dyDescent="0.35">
      <c r="G10618"/>
    </row>
    <row r="10619" spans="7:7" x14ac:dyDescent="0.35">
      <c r="G10619"/>
    </row>
    <row r="10620" spans="7:7" x14ac:dyDescent="0.35">
      <c r="G10620"/>
    </row>
    <row r="10621" spans="7:7" x14ac:dyDescent="0.35">
      <c r="G10621"/>
    </row>
    <row r="10622" spans="7:7" x14ac:dyDescent="0.35">
      <c r="G10622"/>
    </row>
    <row r="10623" spans="7:7" x14ac:dyDescent="0.35">
      <c r="G10623"/>
    </row>
    <row r="10624" spans="7:7" x14ac:dyDescent="0.35">
      <c r="G10624"/>
    </row>
    <row r="10625" spans="7:7" x14ac:dyDescent="0.35">
      <c r="G10625"/>
    </row>
    <row r="10626" spans="7:7" x14ac:dyDescent="0.35">
      <c r="G10626"/>
    </row>
    <row r="10627" spans="7:7" x14ac:dyDescent="0.35">
      <c r="G10627"/>
    </row>
    <row r="10628" spans="7:7" x14ac:dyDescent="0.35">
      <c r="G10628"/>
    </row>
    <row r="10629" spans="7:7" x14ac:dyDescent="0.35">
      <c r="G10629"/>
    </row>
    <row r="10630" spans="7:7" x14ac:dyDescent="0.35">
      <c r="G10630"/>
    </row>
    <row r="10631" spans="7:7" x14ac:dyDescent="0.35">
      <c r="G10631"/>
    </row>
    <row r="10632" spans="7:7" x14ac:dyDescent="0.35">
      <c r="G10632"/>
    </row>
    <row r="10633" spans="7:7" x14ac:dyDescent="0.35">
      <c r="G10633"/>
    </row>
    <row r="10634" spans="7:7" x14ac:dyDescent="0.35">
      <c r="G10634"/>
    </row>
    <row r="10635" spans="7:7" x14ac:dyDescent="0.35">
      <c r="G10635"/>
    </row>
    <row r="10636" spans="7:7" x14ac:dyDescent="0.35">
      <c r="G10636"/>
    </row>
    <row r="10637" spans="7:7" x14ac:dyDescent="0.35">
      <c r="G10637"/>
    </row>
    <row r="10638" spans="7:7" x14ac:dyDescent="0.35">
      <c r="G10638"/>
    </row>
    <row r="10639" spans="7:7" x14ac:dyDescent="0.35">
      <c r="G10639"/>
    </row>
    <row r="10640" spans="7:7" x14ac:dyDescent="0.35">
      <c r="G10640"/>
    </row>
    <row r="10641" spans="7:7" x14ac:dyDescent="0.35">
      <c r="G10641"/>
    </row>
    <row r="10642" spans="7:7" x14ac:dyDescent="0.35">
      <c r="G10642"/>
    </row>
    <row r="10643" spans="7:7" x14ac:dyDescent="0.35">
      <c r="G10643"/>
    </row>
    <row r="10644" spans="7:7" x14ac:dyDescent="0.35">
      <c r="G10644"/>
    </row>
    <row r="10645" spans="7:7" x14ac:dyDescent="0.35">
      <c r="G10645"/>
    </row>
    <row r="10646" spans="7:7" x14ac:dyDescent="0.35">
      <c r="G10646"/>
    </row>
    <row r="10647" spans="7:7" x14ac:dyDescent="0.35">
      <c r="G10647"/>
    </row>
    <row r="10648" spans="7:7" x14ac:dyDescent="0.35">
      <c r="G10648"/>
    </row>
    <row r="10649" spans="7:7" x14ac:dyDescent="0.35">
      <c r="G10649"/>
    </row>
    <row r="10650" spans="7:7" x14ac:dyDescent="0.35">
      <c r="G10650"/>
    </row>
    <row r="10651" spans="7:7" x14ac:dyDescent="0.35">
      <c r="G10651"/>
    </row>
    <row r="10652" spans="7:7" x14ac:dyDescent="0.35">
      <c r="G10652"/>
    </row>
    <row r="10653" spans="7:7" x14ac:dyDescent="0.35">
      <c r="G10653"/>
    </row>
    <row r="10654" spans="7:7" x14ac:dyDescent="0.35">
      <c r="G10654"/>
    </row>
    <row r="10655" spans="7:7" x14ac:dyDescent="0.35">
      <c r="G10655"/>
    </row>
    <row r="10656" spans="7:7" x14ac:dyDescent="0.35">
      <c r="G10656"/>
    </row>
    <row r="10657" spans="7:7" x14ac:dyDescent="0.35">
      <c r="G10657"/>
    </row>
    <row r="10658" spans="7:7" x14ac:dyDescent="0.35">
      <c r="G10658"/>
    </row>
    <row r="10659" spans="7:7" x14ac:dyDescent="0.35">
      <c r="G10659"/>
    </row>
    <row r="10660" spans="7:7" x14ac:dyDescent="0.35">
      <c r="G10660"/>
    </row>
    <row r="10661" spans="7:7" x14ac:dyDescent="0.35">
      <c r="G10661"/>
    </row>
    <row r="10662" spans="7:7" x14ac:dyDescent="0.35">
      <c r="G10662"/>
    </row>
    <row r="10663" spans="7:7" x14ac:dyDescent="0.35">
      <c r="G10663"/>
    </row>
    <row r="10664" spans="7:7" x14ac:dyDescent="0.35">
      <c r="G10664"/>
    </row>
    <row r="10665" spans="7:7" x14ac:dyDescent="0.35">
      <c r="G10665"/>
    </row>
    <row r="10666" spans="7:7" x14ac:dyDescent="0.35">
      <c r="G10666"/>
    </row>
    <row r="10667" spans="7:7" x14ac:dyDescent="0.35">
      <c r="G10667"/>
    </row>
    <row r="10668" spans="7:7" x14ac:dyDescent="0.35">
      <c r="G10668"/>
    </row>
    <row r="10669" spans="7:7" x14ac:dyDescent="0.35">
      <c r="G10669"/>
    </row>
    <row r="10670" spans="7:7" x14ac:dyDescent="0.35">
      <c r="G10670"/>
    </row>
    <row r="10671" spans="7:7" x14ac:dyDescent="0.35">
      <c r="G10671"/>
    </row>
    <row r="10672" spans="7:7" x14ac:dyDescent="0.35">
      <c r="G10672"/>
    </row>
    <row r="10673" spans="7:7" x14ac:dyDescent="0.35">
      <c r="G10673"/>
    </row>
    <row r="10674" spans="7:7" x14ac:dyDescent="0.35">
      <c r="G10674"/>
    </row>
    <row r="10675" spans="7:7" x14ac:dyDescent="0.35">
      <c r="G10675"/>
    </row>
    <row r="10676" spans="7:7" x14ac:dyDescent="0.35">
      <c r="G10676"/>
    </row>
    <row r="10677" spans="7:7" x14ac:dyDescent="0.35">
      <c r="G10677"/>
    </row>
    <row r="10678" spans="7:7" x14ac:dyDescent="0.35">
      <c r="G10678"/>
    </row>
    <row r="10679" spans="7:7" x14ac:dyDescent="0.35">
      <c r="G10679"/>
    </row>
    <row r="10680" spans="7:7" x14ac:dyDescent="0.35">
      <c r="G10680"/>
    </row>
    <row r="10681" spans="7:7" x14ac:dyDescent="0.35">
      <c r="G10681"/>
    </row>
    <row r="10682" spans="7:7" x14ac:dyDescent="0.35">
      <c r="G10682"/>
    </row>
    <row r="10683" spans="7:7" x14ac:dyDescent="0.35">
      <c r="G10683"/>
    </row>
    <row r="10684" spans="7:7" x14ac:dyDescent="0.35">
      <c r="G10684"/>
    </row>
    <row r="10685" spans="7:7" x14ac:dyDescent="0.35">
      <c r="G10685"/>
    </row>
    <row r="10686" spans="7:7" x14ac:dyDescent="0.35">
      <c r="G10686"/>
    </row>
    <row r="10687" spans="7:7" x14ac:dyDescent="0.35">
      <c r="G10687"/>
    </row>
    <row r="10688" spans="7:7" x14ac:dyDescent="0.35">
      <c r="G10688"/>
    </row>
    <row r="10689" spans="7:7" x14ac:dyDescent="0.35">
      <c r="G10689"/>
    </row>
    <row r="10690" spans="7:7" x14ac:dyDescent="0.35">
      <c r="G10690"/>
    </row>
    <row r="10691" spans="7:7" x14ac:dyDescent="0.35">
      <c r="G10691"/>
    </row>
    <row r="10692" spans="7:7" x14ac:dyDescent="0.35">
      <c r="G10692"/>
    </row>
    <row r="10693" spans="7:7" x14ac:dyDescent="0.35">
      <c r="G10693"/>
    </row>
    <row r="10694" spans="7:7" x14ac:dyDescent="0.35">
      <c r="G10694"/>
    </row>
    <row r="10695" spans="7:7" x14ac:dyDescent="0.35">
      <c r="G10695"/>
    </row>
    <row r="10696" spans="7:7" x14ac:dyDescent="0.35">
      <c r="G10696"/>
    </row>
    <row r="10697" spans="7:7" x14ac:dyDescent="0.35">
      <c r="G10697"/>
    </row>
    <row r="10698" spans="7:7" x14ac:dyDescent="0.35">
      <c r="G10698"/>
    </row>
    <row r="10699" spans="7:7" x14ac:dyDescent="0.35">
      <c r="G10699"/>
    </row>
    <row r="10700" spans="7:7" x14ac:dyDescent="0.35">
      <c r="G10700"/>
    </row>
    <row r="10701" spans="7:7" x14ac:dyDescent="0.35">
      <c r="G10701"/>
    </row>
    <row r="10702" spans="7:7" x14ac:dyDescent="0.35">
      <c r="G10702"/>
    </row>
    <row r="10703" spans="7:7" x14ac:dyDescent="0.35">
      <c r="G10703"/>
    </row>
    <row r="10704" spans="7:7" x14ac:dyDescent="0.35">
      <c r="G10704"/>
    </row>
    <row r="10705" spans="7:7" x14ac:dyDescent="0.35">
      <c r="G10705"/>
    </row>
    <row r="10706" spans="7:7" x14ac:dyDescent="0.35">
      <c r="G10706"/>
    </row>
    <row r="10707" spans="7:7" x14ac:dyDescent="0.35">
      <c r="G10707"/>
    </row>
    <row r="10708" spans="7:7" x14ac:dyDescent="0.35">
      <c r="G10708"/>
    </row>
    <row r="10709" spans="7:7" x14ac:dyDescent="0.35">
      <c r="G10709"/>
    </row>
    <row r="10710" spans="7:7" x14ac:dyDescent="0.35">
      <c r="G10710"/>
    </row>
    <row r="10711" spans="7:7" x14ac:dyDescent="0.35">
      <c r="G10711"/>
    </row>
    <row r="10712" spans="7:7" x14ac:dyDescent="0.35">
      <c r="G10712"/>
    </row>
    <row r="10713" spans="7:7" x14ac:dyDescent="0.35">
      <c r="G10713"/>
    </row>
    <row r="10714" spans="7:7" x14ac:dyDescent="0.35">
      <c r="G10714"/>
    </row>
    <row r="10715" spans="7:7" x14ac:dyDescent="0.35">
      <c r="G10715"/>
    </row>
    <row r="10716" spans="7:7" x14ac:dyDescent="0.35">
      <c r="G10716"/>
    </row>
    <row r="10717" spans="7:7" x14ac:dyDescent="0.35">
      <c r="G10717"/>
    </row>
    <row r="10718" spans="7:7" x14ac:dyDescent="0.35">
      <c r="G10718"/>
    </row>
    <row r="10719" spans="7:7" x14ac:dyDescent="0.35">
      <c r="G10719"/>
    </row>
    <row r="10720" spans="7:7" x14ac:dyDescent="0.35">
      <c r="G10720"/>
    </row>
    <row r="10721" spans="7:7" x14ac:dyDescent="0.35">
      <c r="G10721"/>
    </row>
    <row r="10722" spans="7:7" x14ac:dyDescent="0.35">
      <c r="G10722"/>
    </row>
    <row r="10723" spans="7:7" x14ac:dyDescent="0.35">
      <c r="G10723"/>
    </row>
    <row r="10724" spans="7:7" x14ac:dyDescent="0.35">
      <c r="G10724"/>
    </row>
    <row r="10725" spans="7:7" x14ac:dyDescent="0.35">
      <c r="G10725"/>
    </row>
    <row r="10726" spans="7:7" x14ac:dyDescent="0.35">
      <c r="G10726"/>
    </row>
    <row r="10727" spans="7:7" x14ac:dyDescent="0.35">
      <c r="G10727"/>
    </row>
    <row r="10728" spans="7:7" x14ac:dyDescent="0.35">
      <c r="G10728"/>
    </row>
    <row r="10729" spans="7:7" x14ac:dyDescent="0.35">
      <c r="G10729"/>
    </row>
    <row r="10730" spans="7:7" x14ac:dyDescent="0.35">
      <c r="G10730"/>
    </row>
    <row r="10731" spans="7:7" x14ac:dyDescent="0.35">
      <c r="G10731"/>
    </row>
    <row r="10732" spans="7:7" x14ac:dyDescent="0.35">
      <c r="G10732"/>
    </row>
    <row r="10733" spans="7:7" x14ac:dyDescent="0.35">
      <c r="G10733"/>
    </row>
    <row r="10734" spans="7:7" x14ac:dyDescent="0.35">
      <c r="G10734"/>
    </row>
    <row r="10735" spans="7:7" x14ac:dyDescent="0.35">
      <c r="G10735"/>
    </row>
    <row r="10736" spans="7:7" x14ac:dyDescent="0.35">
      <c r="G10736"/>
    </row>
    <row r="10737" spans="7:7" x14ac:dyDescent="0.35">
      <c r="G10737"/>
    </row>
    <row r="10738" spans="7:7" x14ac:dyDescent="0.35">
      <c r="G10738"/>
    </row>
    <row r="10739" spans="7:7" x14ac:dyDescent="0.35">
      <c r="G10739"/>
    </row>
    <row r="10740" spans="7:7" x14ac:dyDescent="0.35">
      <c r="G10740"/>
    </row>
    <row r="10741" spans="7:7" x14ac:dyDescent="0.35">
      <c r="G10741"/>
    </row>
    <row r="10742" spans="7:7" x14ac:dyDescent="0.35">
      <c r="G10742"/>
    </row>
    <row r="10743" spans="7:7" x14ac:dyDescent="0.35">
      <c r="G10743"/>
    </row>
    <row r="10744" spans="7:7" x14ac:dyDescent="0.35">
      <c r="G10744"/>
    </row>
    <row r="10745" spans="7:7" x14ac:dyDescent="0.35">
      <c r="G10745"/>
    </row>
    <row r="10746" spans="7:7" x14ac:dyDescent="0.35">
      <c r="G10746"/>
    </row>
    <row r="10747" spans="7:7" x14ac:dyDescent="0.35">
      <c r="G10747"/>
    </row>
    <row r="10748" spans="7:7" x14ac:dyDescent="0.35">
      <c r="G10748"/>
    </row>
    <row r="10749" spans="7:7" x14ac:dyDescent="0.35">
      <c r="G10749"/>
    </row>
    <row r="10750" spans="7:7" x14ac:dyDescent="0.35">
      <c r="G10750"/>
    </row>
    <row r="10751" spans="7:7" x14ac:dyDescent="0.35">
      <c r="G10751"/>
    </row>
    <row r="10752" spans="7:7" x14ac:dyDescent="0.35">
      <c r="G10752"/>
    </row>
    <row r="10753" spans="7:7" x14ac:dyDescent="0.35">
      <c r="G10753"/>
    </row>
    <row r="10754" spans="7:7" x14ac:dyDescent="0.35">
      <c r="G10754"/>
    </row>
    <row r="10755" spans="7:7" x14ac:dyDescent="0.35">
      <c r="G10755"/>
    </row>
    <row r="10756" spans="7:7" x14ac:dyDescent="0.35">
      <c r="G10756"/>
    </row>
    <row r="10757" spans="7:7" x14ac:dyDescent="0.35">
      <c r="G10757"/>
    </row>
    <row r="10758" spans="7:7" x14ac:dyDescent="0.35">
      <c r="G10758"/>
    </row>
    <row r="10759" spans="7:7" x14ac:dyDescent="0.35">
      <c r="G10759"/>
    </row>
    <row r="10760" spans="7:7" x14ac:dyDescent="0.35">
      <c r="G10760"/>
    </row>
    <row r="10761" spans="7:7" x14ac:dyDescent="0.35">
      <c r="G10761"/>
    </row>
    <row r="10762" spans="7:7" x14ac:dyDescent="0.35">
      <c r="G10762"/>
    </row>
    <row r="10763" spans="7:7" x14ac:dyDescent="0.35">
      <c r="G10763"/>
    </row>
    <row r="10764" spans="7:7" x14ac:dyDescent="0.35">
      <c r="G10764"/>
    </row>
    <row r="10765" spans="7:7" x14ac:dyDescent="0.35">
      <c r="G10765"/>
    </row>
    <row r="10766" spans="7:7" x14ac:dyDescent="0.35">
      <c r="G10766"/>
    </row>
    <row r="10767" spans="7:7" x14ac:dyDescent="0.35">
      <c r="G10767"/>
    </row>
    <row r="10768" spans="7:7" x14ac:dyDescent="0.35">
      <c r="G10768"/>
    </row>
    <row r="10769" spans="7:7" x14ac:dyDescent="0.35">
      <c r="G10769"/>
    </row>
    <row r="10770" spans="7:7" x14ac:dyDescent="0.35">
      <c r="G10770"/>
    </row>
    <row r="10771" spans="7:7" x14ac:dyDescent="0.35">
      <c r="G10771"/>
    </row>
    <row r="10772" spans="7:7" x14ac:dyDescent="0.35">
      <c r="G10772"/>
    </row>
    <row r="10773" spans="7:7" x14ac:dyDescent="0.35">
      <c r="G10773"/>
    </row>
    <row r="10774" spans="7:7" x14ac:dyDescent="0.35">
      <c r="G10774"/>
    </row>
    <row r="10775" spans="7:7" x14ac:dyDescent="0.35">
      <c r="G10775"/>
    </row>
    <row r="10776" spans="7:7" x14ac:dyDescent="0.35">
      <c r="G10776"/>
    </row>
    <row r="10777" spans="7:7" x14ac:dyDescent="0.35">
      <c r="G10777"/>
    </row>
    <row r="10778" spans="7:7" x14ac:dyDescent="0.35">
      <c r="G10778"/>
    </row>
    <row r="10779" spans="7:7" x14ac:dyDescent="0.35">
      <c r="G10779"/>
    </row>
    <row r="10780" spans="7:7" x14ac:dyDescent="0.35">
      <c r="G10780"/>
    </row>
    <row r="10781" spans="7:7" x14ac:dyDescent="0.35">
      <c r="G10781"/>
    </row>
    <row r="10782" spans="7:7" x14ac:dyDescent="0.35">
      <c r="G10782"/>
    </row>
    <row r="10783" spans="7:7" x14ac:dyDescent="0.35">
      <c r="G10783"/>
    </row>
    <row r="10784" spans="7:7" x14ac:dyDescent="0.35">
      <c r="G10784"/>
    </row>
    <row r="10785" spans="7:7" x14ac:dyDescent="0.35">
      <c r="G10785"/>
    </row>
    <row r="10786" spans="7:7" x14ac:dyDescent="0.35">
      <c r="G10786"/>
    </row>
    <row r="10787" spans="7:7" x14ac:dyDescent="0.35">
      <c r="G10787"/>
    </row>
    <row r="10788" spans="7:7" x14ac:dyDescent="0.35">
      <c r="G10788"/>
    </row>
    <row r="10789" spans="7:7" x14ac:dyDescent="0.35">
      <c r="G10789"/>
    </row>
    <row r="10790" spans="7:7" x14ac:dyDescent="0.35">
      <c r="G10790"/>
    </row>
    <row r="10791" spans="7:7" x14ac:dyDescent="0.35">
      <c r="G10791"/>
    </row>
    <row r="10792" spans="7:7" x14ac:dyDescent="0.35">
      <c r="G10792"/>
    </row>
    <row r="10793" spans="7:7" x14ac:dyDescent="0.35">
      <c r="G10793"/>
    </row>
    <row r="10794" spans="7:7" x14ac:dyDescent="0.35">
      <c r="G10794"/>
    </row>
    <row r="10795" spans="7:7" x14ac:dyDescent="0.35">
      <c r="G10795"/>
    </row>
    <row r="10796" spans="7:7" x14ac:dyDescent="0.35">
      <c r="G10796"/>
    </row>
    <row r="10797" spans="7:7" x14ac:dyDescent="0.35">
      <c r="G10797"/>
    </row>
    <row r="10798" spans="7:7" x14ac:dyDescent="0.35">
      <c r="G10798"/>
    </row>
    <row r="10799" spans="7:7" x14ac:dyDescent="0.35">
      <c r="G10799"/>
    </row>
    <row r="10800" spans="7:7" x14ac:dyDescent="0.35">
      <c r="G10800"/>
    </row>
    <row r="10801" spans="7:7" x14ac:dyDescent="0.35">
      <c r="G10801"/>
    </row>
    <row r="10802" spans="7:7" x14ac:dyDescent="0.35">
      <c r="G10802"/>
    </row>
    <row r="10803" spans="7:7" x14ac:dyDescent="0.35">
      <c r="G10803"/>
    </row>
    <row r="10804" spans="7:7" x14ac:dyDescent="0.35">
      <c r="G10804"/>
    </row>
    <row r="10805" spans="7:7" x14ac:dyDescent="0.35">
      <c r="G10805"/>
    </row>
    <row r="10806" spans="7:7" x14ac:dyDescent="0.35">
      <c r="G10806"/>
    </row>
    <row r="10807" spans="7:7" x14ac:dyDescent="0.35">
      <c r="G10807"/>
    </row>
    <row r="10808" spans="7:7" x14ac:dyDescent="0.35">
      <c r="G10808"/>
    </row>
    <row r="10809" spans="7:7" x14ac:dyDescent="0.35">
      <c r="G10809"/>
    </row>
    <row r="10810" spans="7:7" x14ac:dyDescent="0.35">
      <c r="G10810"/>
    </row>
    <row r="10811" spans="7:7" x14ac:dyDescent="0.35">
      <c r="G10811"/>
    </row>
    <row r="10812" spans="7:7" x14ac:dyDescent="0.35">
      <c r="G10812"/>
    </row>
    <row r="10813" spans="7:7" x14ac:dyDescent="0.35">
      <c r="G10813"/>
    </row>
    <row r="10814" spans="7:7" x14ac:dyDescent="0.35">
      <c r="G10814"/>
    </row>
    <row r="10815" spans="7:7" x14ac:dyDescent="0.35">
      <c r="G10815"/>
    </row>
    <row r="10816" spans="7:7" x14ac:dyDescent="0.35">
      <c r="G10816"/>
    </row>
    <row r="10817" spans="7:7" x14ac:dyDescent="0.35">
      <c r="G10817"/>
    </row>
    <row r="10818" spans="7:7" x14ac:dyDescent="0.35">
      <c r="G10818"/>
    </row>
    <row r="10819" spans="7:7" x14ac:dyDescent="0.35">
      <c r="G10819"/>
    </row>
    <row r="10820" spans="7:7" x14ac:dyDescent="0.35">
      <c r="G10820"/>
    </row>
    <row r="10821" spans="7:7" x14ac:dyDescent="0.35">
      <c r="G10821"/>
    </row>
    <row r="10822" spans="7:7" x14ac:dyDescent="0.35">
      <c r="G10822"/>
    </row>
    <row r="10823" spans="7:7" x14ac:dyDescent="0.35">
      <c r="G10823"/>
    </row>
    <row r="10824" spans="7:7" x14ac:dyDescent="0.35">
      <c r="G10824"/>
    </row>
    <row r="10825" spans="7:7" x14ac:dyDescent="0.35">
      <c r="G10825"/>
    </row>
    <row r="10826" spans="7:7" x14ac:dyDescent="0.35">
      <c r="G10826"/>
    </row>
    <row r="10827" spans="7:7" x14ac:dyDescent="0.35">
      <c r="G10827"/>
    </row>
    <row r="10828" spans="7:7" x14ac:dyDescent="0.35">
      <c r="G10828"/>
    </row>
    <row r="10829" spans="7:7" x14ac:dyDescent="0.35">
      <c r="G10829"/>
    </row>
    <row r="10830" spans="7:7" x14ac:dyDescent="0.35">
      <c r="G10830"/>
    </row>
    <row r="10831" spans="7:7" x14ac:dyDescent="0.35">
      <c r="G10831"/>
    </row>
    <row r="10832" spans="7:7" x14ac:dyDescent="0.35">
      <c r="G10832"/>
    </row>
    <row r="10833" spans="7:7" x14ac:dyDescent="0.35">
      <c r="G10833"/>
    </row>
    <row r="10834" spans="7:7" x14ac:dyDescent="0.35">
      <c r="G10834"/>
    </row>
    <row r="10835" spans="7:7" x14ac:dyDescent="0.35">
      <c r="G10835"/>
    </row>
    <row r="10836" spans="7:7" x14ac:dyDescent="0.35">
      <c r="G10836"/>
    </row>
    <row r="10837" spans="7:7" x14ac:dyDescent="0.35">
      <c r="G10837"/>
    </row>
    <row r="10838" spans="7:7" x14ac:dyDescent="0.35">
      <c r="G10838"/>
    </row>
    <row r="10839" spans="7:7" x14ac:dyDescent="0.35">
      <c r="G10839"/>
    </row>
    <row r="10840" spans="7:7" x14ac:dyDescent="0.35">
      <c r="G10840"/>
    </row>
    <row r="10841" spans="7:7" x14ac:dyDescent="0.35">
      <c r="G10841"/>
    </row>
    <row r="10842" spans="7:7" x14ac:dyDescent="0.35">
      <c r="G10842"/>
    </row>
    <row r="10843" spans="7:7" x14ac:dyDescent="0.35">
      <c r="G10843"/>
    </row>
    <row r="10844" spans="7:7" x14ac:dyDescent="0.35">
      <c r="G10844"/>
    </row>
    <row r="10845" spans="7:7" x14ac:dyDescent="0.35">
      <c r="G10845"/>
    </row>
    <row r="10846" spans="7:7" x14ac:dyDescent="0.35">
      <c r="G10846"/>
    </row>
    <row r="10847" spans="7:7" x14ac:dyDescent="0.35">
      <c r="G10847"/>
    </row>
    <row r="10848" spans="7:7" x14ac:dyDescent="0.35">
      <c r="G10848"/>
    </row>
    <row r="10849" spans="7:7" x14ac:dyDescent="0.35">
      <c r="G10849"/>
    </row>
    <row r="10850" spans="7:7" x14ac:dyDescent="0.35">
      <c r="G10850"/>
    </row>
    <row r="10851" spans="7:7" x14ac:dyDescent="0.35">
      <c r="G10851"/>
    </row>
    <row r="10852" spans="7:7" x14ac:dyDescent="0.35">
      <c r="G10852"/>
    </row>
    <row r="10853" spans="7:7" x14ac:dyDescent="0.35">
      <c r="G10853"/>
    </row>
    <row r="10854" spans="7:7" x14ac:dyDescent="0.35">
      <c r="G10854"/>
    </row>
    <row r="10855" spans="7:7" x14ac:dyDescent="0.35">
      <c r="G10855"/>
    </row>
    <row r="10856" spans="7:7" x14ac:dyDescent="0.35">
      <c r="G10856"/>
    </row>
    <row r="10857" spans="7:7" x14ac:dyDescent="0.35">
      <c r="G10857"/>
    </row>
    <row r="10858" spans="7:7" x14ac:dyDescent="0.35">
      <c r="G10858"/>
    </row>
    <row r="10859" spans="7:7" x14ac:dyDescent="0.35">
      <c r="G10859"/>
    </row>
    <row r="10860" spans="7:7" x14ac:dyDescent="0.35">
      <c r="G10860"/>
    </row>
    <row r="10861" spans="7:7" x14ac:dyDescent="0.35">
      <c r="G10861"/>
    </row>
    <row r="10862" spans="7:7" x14ac:dyDescent="0.35">
      <c r="G10862"/>
    </row>
    <row r="10863" spans="7:7" x14ac:dyDescent="0.35">
      <c r="G10863"/>
    </row>
    <row r="10864" spans="7:7" x14ac:dyDescent="0.35">
      <c r="G10864"/>
    </row>
    <row r="10865" spans="7:7" x14ac:dyDescent="0.35">
      <c r="G10865"/>
    </row>
    <row r="10866" spans="7:7" x14ac:dyDescent="0.35">
      <c r="G10866"/>
    </row>
    <row r="10867" spans="7:7" x14ac:dyDescent="0.35">
      <c r="G10867"/>
    </row>
    <row r="10868" spans="7:7" x14ac:dyDescent="0.35">
      <c r="G10868"/>
    </row>
    <row r="10869" spans="7:7" x14ac:dyDescent="0.35">
      <c r="G10869"/>
    </row>
    <row r="10870" spans="7:7" x14ac:dyDescent="0.35">
      <c r="G10870"/>
    </row>
    <row r="10871" spans="7:7" x14ac:dyDescent="0.35">
      <c r="G10871"/>
    </row>
    <row r="10872" spans="7:7" x14ac:dyDescent="0.35">
      <c r="G10872"/>
    </row>
    <row r="10873" spans="7:7" x14ac:dyDescent="0.35">
      <c r="G10873"/>
    </row>
    <row r="10874" spans="7:7" x14ac:dyDescent="0.35">
      <c r="G10874"/>
    </row>
    <row r="10875" spans="7:7" x14ac:dyDescent="0.35">
      <c r="G10875"/>
    </row>
    <row r="10876" spans="7:7" x14ac:dyDescent="0.35">
      <c r="G10876"/>
    </row>
    <row r="10877" spans="7:7" x14ac:dyDescent="0.35">
      <c r="G10877"/>
    </row>
    <row r="10878" spans="7:7" x14ac:dyDescent="0.35">
      <c r="G10878"/>
    </row>
    <row r="10879" spans="7:7" x14ac:dyDescent="0.35">
      <c r="G10879"/>
    </row>
    <row r="10880" spans="7:7" x14ac:dyDescent="0.35">
      <c r="G10880"/>
    </row>
    <row r="10881" spans="7:7" x14ac:dyDescent="0.35">
      <c r="G10881"/>
    </row>
    <row r="10882" spans="7:7" x14ac:dyDescent="0.35">
      <c r="G10882"/>
    </row>
    <row r="10883" spans="7:7" x14ac:dyDescent="0.35">
      <c r="G10883"/>
    </row>
    <row r="10884" spans="7:7" x14ac:dyDescent="0.35">
      <c r="G10884"/>
    </row>
    <row r="10885" spans="7:7" x14ac:dyDescent="0.35">
      <c r="G10885"/>
    </row>
    <row r="10886" spans="7:7" x14ac:dyDescent="0.35">
      <c r="G10886"/>
    </row>
    <row r="10887" spans="7:7" x14ac:dyDescent="0.35">
      <c r="G10887"/>
    </row>
    <row r="10888" spans="7:7" x14ac:dyDescent="0.35">
      <c r="G10888"/>
    </row>
    <row r="10889" spans="7:7" x14ac:dyDescent="0.35">
      <c r="G10889"/>
    </row>
    <row r="10890" spans="7:7" x14ac:dyDescent="0.35">
      <c r="G10890"/>
    </row>
    <row r="10891" spans="7:7" x14ac:dyDescent="0.35">
      <c r="G10891"/>
    </row>
    <row r="10892" spans="7:7" x14ac:dyDescent="0.35">
      <c r="G10892"/>
    </row>
    <row r="10893" spans="7:7" x14ac:dyDescent="0.35">
      <c r="G10893"/>
    </row>
    <row r="10894" spans="7:7" x14ac:dyDescent="0.35">
      <c r="G10894"/>
    </row>
    <row r="10895" spans="7:7" x14ac:dyDescent="0.35">
      <c r="G10895"/>
    </row>
    <row r="10896" spans="7:7" x14ac:dyDescent="0.35">
      <c r="G10896"/>
    </row>
    <row r="10897" spans="7:7" x14ac:dyDescent="0.35">
      <c r="G10897"/>
    </row>
    <row r="10898" spans="7:7" x14ac:dyDescent="0.35">
      <c r="G10898"/>
    </row>
    <row r="10899" spans="7:7" x14ac:dyDescent="0.35">
      <c r="G10899"/>
    </row>
    <row r="10900" spans="7:7" x14ac:dyDescent="0.35">
      <c r="G10900"/>
    </row>
    <row r="10901" spans="7:7" x14ac:dyDescent="0.35">
      <c r="G10901"/>
    </row>
    <row r="10902" spans="7:7" x14ac:dyDescent="0.35">
      <c r="G10902"/>
    </row>
    <row r="10903" spans="7:7" x14ac:dyDescent="0.35">
      <c r="G10903"/>
    </row>
    <row r="10904" spans="7:7" x14ac:dyDescent="0.35">
      <c r="G10904"/>
    </row>
    <row r="10905" spans="7:7" x14ac:dyDescent="0.35">
      <c r="G10905"/>
    </row>
    <row r="10906" spans="7:7" x14ac:dyDescent="0.35">
      <c r="G10906"/>
    </row>
    <row r="10907" spans="7:7" x14ac:dyDescent="0.35">
      <c r="G10907"/>
    </row>
    <row r="10908" spans="7:7" x14ac:dyDescent="0.35">
      <c r="G10908"/>
    </row>
    <row r="10909" spans="7:7" x14ac:dyDescent="0.35">
      <c r="G10909"/>
    </row>
    <row r="10910" spans="7:7" x14ac:dyDescent="0.35">
      <c r="G10910"/>
    </row>
    <row r="10911" spans="7:7" x14ac:dyDescent="0.35">
      <c r="G10911"/>
    </row>
    <row r="10912" spans="7:7" x14ac:dyDescent="0.35">
      <c r="G10912"/>
    </row>
    <row r="10913" spans="7:7" x14ac:dyDescent="0.35">
      <c r="G10913"/>
    </row>
    <row r="10914" spans="7:7" x14ac:dyDescent="0.35">
      <c r="G10914"/>
    </row>
    <row r="10915" spans="7:7" x14ac:dyDescent="0.35">
      <c r="G10915"/>
    </row>
    <row r="10916" spans="7:7" x14ac:dyDescent="0.35">
      <c r="G10916"/>
    </row>
    <row r="10917" spans="7:7" x14ac:dyDescent="0.35">
      <c r="G10917"/>
    </row>
    <row r="10918" spans="7:7" x14ac:dyDescent="0.35">
      <c r="G10918"/>
    </row>
    <row r="10919" spans="7:7" x14ac:dyDescent="0.35">
      <c r="G10919"/>
    </row>
    <row r="10920" spans="7:7" x14ac:dyDescent="0.35">
      <c r="G10920"/>
    </row>
    <row r="10921" spans="7:7" x14ac:dyDescent="0.35">
      <c r="G10921"/>
    </row>
    <row r="10922" spans="7:7" x14ac:dyDescent="0.35">
      <c r="G10922"/>
    </row>
    <row r="10923" spans="7:7" x14ac:dyDescent="0.35">
      <c r="G10923"/>
    </row>
    <row r="10924" spans="7:7" x14ac:dyDescent="0.35">
      <c r="G10924"/>
    </row>
    <row r="10925" spans="7:7" x14ac:dyDescent="0.35">
      <c r="G10925"/>
    </row>
    <row r="10926" spans="7:7" x14ac:dyDescent="0.35">
      <c r="G10926"/>
    </row>
    <row r="10927" spans="7:7" x14ac:dyDescent="0.35">
      <c r="G10927"/>
    </row>
    <row r="10928" spans="7:7" x14ac:dyDescent="0.35">
      <c r="G10928"/>
    </row>
    <row r="10929" spans="7:7" x14ac:dyDescent="0.35">
      <c r="G10929"/>
    </row>
    <row r="10930" spans="7:7" x14ac:dyDescent="0.35">
      <c r="G10930"/>
    </row>
    <row r="10931" spans="7:7" x14ac:dyDescent="0.35">
      <c r="G10931"/>
    </row>
    <row r="10932" spans="7:7" x14ac:dyDescent="0.35">
      <c r="G10932"/>
    </row>
    <row r="10933" spans="7:7" x14ac:dyDescent="0.35">
      <c r="G10933"/>
    </row>
    <row r="10934" spans="7:7" x14ac:dyDescent="0.35">
      <c r="G10934"/>
    </row>
    <row r="10935" spans="7:7" x14ac:dyDescent="0.35">
      <c r="G10935"/>
    </row>
    <row r="10936" spans="7:7" x14ac:dyDescent="0.35">
      <c r="G10936"/>
    </row>
    <row r="10937" spans="7:7" x14ac:dyDescent="0.35">
      <c r="G10937"/>
    </row>
    <row r="10938" spans="7:7" x14ac:dyDescent="0.35">
      <c r="G10938"/>
    </row>
    <row r="10939" spans="7:7" x14ac:dyDescent="0.35">
      <c r="G10939"/>
    </row>
    <row r="10940" spans="7:7" x14ac:dyDescent="0.35">
      <c r="G10940"/>
    </row>
    <row r="10941" spans="7:7" x14ac:dyDescent="0.35">
      <c r="G10941"/>
    </row>
    <row r="10942" spans="7:7" x14ac:dyDescent="0.35">
      <c r="G10942"/>
    </row>
    <row r="10943" spans="7:7" x14ac:dyDescent="0.35">
      <c r="G10943"/>
    </row>
    <row r="10944" spans="7:7" x14ac:dyDescent="0.35">
      <c r="G10944"/>
    </row>
    <row r="10945" spans="7:7" x14ac:dyDescent="0.35">
      <c r="G10945"/>
    </row>
    <row r="10946" spans="7:7" x14ac:dyDescent="0.35">
      <c r="G10946"/>
    </row>
    <row r="10947" spans="7:7" x14ac:dyDescent="0.35">
      <c r="G10947"/>
    </row>
    <row r="10948" spans="7:7" x14ac:dyDescent="0.35">
      <c r="G10948"/>
    </row>
    <row r="10949" spans="7:7" x14ac:dyDescent="0.35">
      <c r="G10949"/>
    </row>
    <row r="10950" spans="7:7" x14ac:dyDescent="0.35">
      <c r="G10950"/>
    </row>
    <row r="10951" spans="7:7" x14ac:dyDescent="0.35">
      <c r="G10951"/>
    </row>
    <row r="10952" spans="7:7" x14ac:dyDescent="0.35">
      <c r="G10952"/>
    </row>
    <row r="10953" spans="7:7" x14ac:dyDescent="0.35">
      <c r="G10953"/>
    </row>
    <row r="10954" spans="7:7" x14ac:dyDescent="0.35">
      <c r="G10954"/>
    </row>
    <row r="10955" spans="7:7" x14ac:dyDescent="0.35">
      <c r="G10955"/>
    </row>
    <row r="10956" spans="7:7" x14ac:dyDescent="0.35">
      <c r="G10956"/>
    </row>
    <row r="10957" spans="7:7" x14ac:dyDescent="0.35">
      <c r="G10957"/>
    </row>
    <row r="10958" spans="7:7" x14ac:dyDescent="0.35">
      <c r="G10958"/>
    </row>
    <row r="10959" spans="7:7" x14ac:dyDescent="0.35">
      <c r="G10959"/>
    </row>
    <row r="10960" spans="7:7" x14ac:dyDescent="0.35">
      <c r="G10960"/>
    </row>
    <row r="10961" spans="7:7" x14ac:dyDescent="0.35">
      <c r="G10961"/>
    </row>
    <row r="10962" spans="7:7" x14ac:dyDescent="0.35">
      <c r="G10962"/>
    </row>
    <row r="10963" spans="7:7" x14ac:dyDescent="0.35">
      <c r="G10963"/>
    </row>
    <row r="10964" spans="7:7" x14ac:dyDescent="0.35">
      <c r="G10964"/>
    </row>
    <row r="10965" spans="7:7" x14ac:dyDescent="0.35">
      <c r="G10965"/>
    </row>
    <row r="10966" spans="7:7" x14ac:dyDescent="0.35">
      <c r="G10966"/>
    </row>
    <row r="10967" spans="7:7" x14ac:dyDescent="0.35">
      <c r="G10967"/>
    </row>
    <row r="10968" spans="7:7" x14ac:dyDescent="0.35">
      <c r="G10968"/>
    </row>
    <row r="10969" spans="7:7" x14ac:dyDescent="0.35">
      <c r="G10969"/>
    </row>
    <row r="10970" spans="7:7" x14ac:dyDescent="0.35">
      <c r="G10970"/>
    </row>
    <row r="10971" spans="7:7" x14ac:dyDescent="0.35">
      <c r="G10971"/>
    </row>
    <row r="10972" spans="7:7" x14ac:dyDescent="0.35">
      <c r="G10972"/>
    </row>
    <row r="10973" spans="7:7" x14ac:dyDescent="0.35">
      <c r="G10973"/>
    </row>
    <row r="10974" spans="7:7" x14ac:dyDescent="0.35">
      <c r="G10974"/>
    </row>
    <row r="10975" spans="7:7" x14ac:dyDescent="0.35">
      <c r="G10975"/>
    </row>
    <row r="10976" spans="7:7" x14ac:dyDescent="0.35">
      <c r="G10976"/>
    </row>
    <row r="10977" spans="7:7" x14ac:dyDescent="0.35">
      <c r="G10977"/>
    </row>
    <row r="10978" spans="7:7" x14ac:dyDescent="0.35">
      <c r="G10978"/>
    </row>
    <row r="10979" spans="7:7" x14ac:dyDescent="0.35">
      <c r="G10979"/>
    </row>
    <row r="10980" spans="7:7" x14ac:dyDescent="0.35">
      <c r="G10980"/>
    </row>
    <row r="10981" spans="7:7" x14ac:dyDescent="0.35">
      <c r="G10981"/>
    </row>
    <row r="10982" spans="7:7" x14ac:dyDescent="0.35">
      <c r="G10982"/>
    </row>
    <row r="10983" spans="7:7" x14ac:dyDescent="0.35">
      <c r="G10983"/>
    </row>
    <row r="10984" spans="7:7" x14ac:dyDescent="0.35">
      <c r="G10984"/>
    </row>
    <row r="10985" spans="7:7" x14ac:dyDescent="0.35">
      <c r="G10985"/>
    </row>
    <row r="10986" spans="7:7" x14ac:dyDescent="0.35">
      <c r="G10986"/>
    </row>
    <row r="10987" spans="7:7" x14ac:dyDescent="0.35">
      <c r="G10987"/>
    </row>
    <row r="10988" spans="7:7" x14ac:dyDescent="0.35">
      <c r="G10988"/>
    </row>
    <row r="10989" spans="7:7" x14ac:dyDescent="0.35">
      <c r="G10989"/>
    </row>
    <row r="10990" spans="7:7" x14ac:dyDescent="0.35">
      <c r="G10990"/>
    </row>
    <row r="10991" spans="7:7" x14ac:dyDescent="0.35">
      <c r="G10991"/>
    </row>
    <row r="10992" spans="7:7" x14ac:dyDescent="0.35">
      <c r="G10992"/>
    </row>
    <row r="10993" spans="7:7" x14ac:dyDescent="0.35">
      <c r="G10993"/>
    </row>
    <row r="10994" spans="7:7" x14ac:dyDescent="0.35">
      <c r="G10994"/>
    </row>
    <row r="10995" spans="7:7" x14ac:dyDescent="0.35">
      <c r="G10995"/>
    </row>
    <row r="10996" spans="7:7" x14ac:dyDescent="0.35">
      <c r="G10996"/>
    </row>
    <row r="10997" spans="7:7" x14ac:dyDescent="0.35">
      <c r="G10997"/>
    </row>
    <row r="10998" spans="7:7" x14ac:dyDescent="0.35">
      <c r="G10998"/>
    </row>
    <row r="10999" spans="7:7" x14ac:dyDescent="0.35">
      <c r="G10999"/>
    </row>
    <row r="11000" spans="7:7" x14ac:dyDescent="0.35">
      <c r="G11000"/>
    </row>
    <row r="11001" spans="7:7" x14ac:dyDescent="0.35">
      <c r="G11001"/>
    </row>
    <row r="11002" spans="7:7" x14ac:dyDescent="0.35">
      <c r="G11002"/>
    </row>
    <row r="11003" spans="7:7" x14ac:dyDescent="0.35">
      <c r="G11003"/>
    </row>
    <row r="11004" spans="7:7" x14ac:dyDescent="0.35">
      <c r="G11004"/>
    </row>
    <row r="11005" spans="7:7" x14ac:dyDescent="0.35">
      <c r="G11005"/>
    </row>
    <row r="11006" spans="7:7" x14ac:dyDescent="0.35">
      <c r="G11006"/>
    </row>
    <row r="11007" spans="7:7" x14ac:dyDescent="0.35">
      <c r="G11007"/>
    </row>
    <row r="11008" spans="7:7" x14ac:dyDescent="0.35">
      <c r="G11008"/>
    </row>
    <row r="11009" spans="7:7" x14ac:dyDescent="0.35">
      <c r="G11009"/>
    </row>
    <row r="11010" spans="7:7" x14ac:dyDescent="0.35">
      <c r="G11010"/>
    </row>
    <row r="11011" spans="7:7" x14ac:dyDescent="0.35">
      <c r="G11011"/>
    </row>
    <row r="11012" spans="7:7" x14ac:dyDescent="0.35">
      <c r="G11012"/>
    </row>
    <row r="11013" spans="7:7" x14ac:dyDescent="0.35">
      <c r="G11013"/>
    </row>
    <row r="11014" spans="7:7" x14ac:dyDescent="0.35">
      <c r="G11014"/>
    </row>
    <row r="11015" spans="7:7" x14ac:dyDescent="0.35">
      <c r="G11015"/>
    </row>
    <row r="11016" spans="7:7" x14ac:dyDescent="0.35">
      <c r="G11016"/>
    </row>
    <row r="11017" spans="7:7" x14ac:dyDescent="0.35">
      <c r="G11017"/>
    </row>
    <row r="11018" spans="7:7" x14ac:dyDescent="0.35">
      <c r="G11018"/>
    </row>
    <row r="11019" spans="7:7" x14ac:dyDescent="0.35">
      <c r="G11019"/>
    </row>
    <row r="11020" spans="7:7" x14ac:dyDescent="0.35">
      <c r="G11020"/>
    </row>
    <row r="11021" spans="7:7" x14ac:dyDescent="0.35">
      <c r="G11021"/>
    </row>
    <row r="11022" spans="7:7" x14ac:dyDescent="0.35">
      <c r="G11022"/>
    </row>
    <row r="11023" spans="7:7" x14ac:dyDescent="0.35">
      <c r="G11023"/>
    </row>
    <row r="11024" spans="7:7" x14ac:dyDescent="0.35">
      <c r="G11024"/>
    </row>
    <row r="11025" spans="7:7" x14ac:dyDescent="0.35">
      <c r="G11025"/>
    </row>
    <row r="11026" spans="7:7" x14ac:dyDescent="0.35">
      <c r="G11026"/>
    </row>
    <row r="11027" spans="7:7" x14ac:dyDescent="0.35">
      <c r="G11027"/>
    </row>
    <row r="11028" spans="7:7" x14ac:dyDescent="0.35">
      <c r="G11028"/>
    </row>
    <row r="11029" spans="7:7" x14ac:dyDescent="0.35">
      <c r="G11029"/>
    </row>
    <row r="11030" spans="7:7" x14ac:dyDescent="0.35">
      <c r="G11030"/>
    </row>
    <row r="11031" spans="7:7" x14ac:dyDescent="0.35">
      <c r="G11031"/>
    </row>
    <row r="11032" spans="7:7" x14ac:dyDescent="0.35">
      <c r="G11032"/>
    </row>
    <row r="11033" spans="7:7" x14ac:dyDescent="0.35">
      <c r="G11033"/>
    </row>
    <row r="11034" spans="7:7" x14ac:dyDescent="0.35">
      <c r="G11034"/>
    </row>
    <row r="11035" spans="7:7" x14ac:dyDescent="0.35">
      <c r="G11035"/>
    </row>
    <row r="11036" spans="7:7" x14ac:dyDescent="0.35">
      <c r="G11036"/>
    </row>
    <row r="11037" spans="7:7" x14ac:dyDescent="0.35">
      <c r="G11037"/>
    </row>
    <row r="11038" spans="7:7" x14ac:dyDescent="0.35">
      <c r="G11038"/>
    </row>
    <row r="11039" spans="7:7" x14ac:dyDescent="0.35">
      <c r="G11039"/>
    </row>
    <row r="11040" spans="7:7" x14ac:dyDescent="0.35">
      <c r="G11040"/>
    </row>
    <row r="11041" spans="7:7" x14ac:dyDescent="0.35">
      <c r="G11041"/>
    </row>
    <row r="11042" spans="7:7" x14ac:dyDescent="0.35">
      <c r="G11042"/>
    </row>
    <row r="11043" spans="7:7" x14ac:dyDescent="0.35">
      <c r="G11043"/>
    </row>
    <row r="11044" spans="7:7" x14ac:dyDescent="0.35">
      <c r="G11044"/>
    </row>
    <row r="11045" spans="7:7" x14ac:dyDescent="0.35">
      <c r="G11045"/>
    </row>
    <row r="11046" spans="7:7" x14ac:dyDescent="0.35">
      <c r="G11046"/>
    </row>
    <row r="11047" spans="7:7" x14ac:dyDescent="0.35">
      <c r="G11047"/>
    </row>
    <row r="11048" spans="7:7" x14ac:dyDescent="0.35">
      <c r="G11048"/>
    </row>
    <row r="11049" spans="7:7" x14ac:dyDescent="0.35">
      <c r="G11049"/>
    </row>
    <row r="11050" spans="7:7" x14ac:dyDescent="0.35">
      <c r="G11050"/>
    </row>
    <row r="11051" spans="7:7" x14ac:dyDescent="0.35">
      <c r="G11051"/>
    </row>
    <row r="11052" spans="7:7" x14ac:dyDescent="0.35">
      <c r="G11052"/>
    </row>
    <row r="11053" spans="7:7" x14ac:dyDescent="0.35">
      <c r="G11053"/>
    </row>
    <row r="11054" spans="7:7" x14ac:dyDescent="0.35">
      <c r="G11054"/>
    </row>
    <row r="11055" spans="7:7" x14ac:dyDescent="0.35">
      <c r="G11055"/>
    </row>
    <row r="11056" spans="7:7" x14ac:dyDescent="0.35">
      <c r="G11056"/>
    </row>
    <row r="11057" spans="7:7" x14ac:dyDescent="0.35">
      <c r="G11057"/>
    </row>
    <row r="11058" spans="7:7" x14ac:dyDescent="0.35">
      <c r="G11058"/>
    </row>
    <row r="11059" spans="7:7" x14ac:dyDescent="0.35">
      <c r="G11059"/>
    </row>
    <row r="11060" spans="7:7" x14ac:dyDescent="0.35">
      <c r="G11060"/>
    </row>
    <row r="11061" spans="7:7" x14ac:dyDescent="0.35">
      <c r="G11061"/>
    </row>
    <row r="11062" spans="7:7" x14ac:dyDescent="0.35">
      <c r="G11062"/>
    </row>
    <row r="11063" spans="7:7" x14ac:dyDescent="0.35">
      <c r="G11063"/>
    </row>
    <row r="11064" spans="7:7" x14ac:dyDescent="0.35">
      <c r="G11064"/>
    </row>
    <row r="11065" spans="7:7" x14ac:dyDescent="0.35">
      <c r="G11065"/>
    </row>
    <row r="11066" spans="7:7" x14ac:dyDescent="0.35">
      <c r="G11066"/>
    </row>
    <row r="11067" spans="7:7" x14ac:dyDescent="0.35">
      <c r="G11067"/>
    </row>
    <row r="11068" spans="7:7" x14ac:dyDescent="0.35">
      <c r="G11068"/>
    </row>
    <row r="11069" spans="7:7" x14ac:dyDescent="0.35">
      <c r="G11069"/>
    </row>
    <row r="11070" spans="7:7" x14ac:dyDescent="0.35">
      <c r="G11070"/>
    </row>
    <row r="11071" spans="7:7" x14ac:dyDescent="0.35">
      <c r="G11071"/>
    </row>
    <row r="11072" spans="7:7" x14ac:dyDescent="0.35">
      <c r="G11072"/>
    </row>
    <row r="11073" spans="7:7" x14ac:dyDescent="0.35">
      <c r="G11073"/>
    </row>
    <row r="11074" spans="7:7" x14ac:dyDescent="0.35">
      <c r="G11074"/>
    </row>
    <row r="11075" spans="7:7" x14ac:dyDescent="0.35">
      <c r="G11075"/>
    </row>
    <row r="11076" spans="7:7" x14ac:dyDescent="0.35">
      <c r="G11076"/>
    </row>
    <row r="11077" spans="7:7" x14ac:dyDescent="0.35">
      <c r="G11077"/>
    </row>
    <row r="11078" spans="7:7" x14ac:dyDescent="0.35">
      <c r="G11078"/>
    </row>
    <row r="11079" spans="7:7" x14ac:dyDescent="0.35">
      <c r="G11079"/>
    </row>
    <row r="11080" spans="7:7" x14ac:dyDescent="0.35">
      <c r="G11080"/>
    </row>
    <row r="11081" spans="7:7" x14ac:dyDescent="0.35">
      <c r="G11081"/>
    </row>
    <row r="11082" spans="7:7" x14ac:dyDescent="0.35">
      <c r="G11082"/>
    </row>
    <row r="11083" spans="7:7" x14ac:dyDescent="0.35">
      <c r="G11083"/>
    </row>
    <row r="11084" spans="7:7" x14ac:dyDescent="0.35">
      <c r="G11084"/>
    </row>
    <row r="11085" spans="7:7" x14ac:dyDescent="0.35">
      <c r="G11085"/>
    </row>
    <row r="11086" spans="7:7" x14ac:dyDescent="0.35">
      <c r="G11086"/>
    </row>
    <row r="11087" spans="7:7" x14ac:dyDescent="0.35">
      <c r="G11087"/>
    </row>
    <row r="11088" spans="7:7" x14ac:dyDescent="0.35">
      <c r="G11088"/>
    </row>
    <row r="11089" spans="7:7" x14ac:dyDescent="0.35">
      <c r="G11089"/>
    </row>
    <row r="11090" spans="7:7" x14ac:dyDescent="0.35">
      <c r="G11090"/>
    </row>
    <row r="11091" spans="7:7" x14ac:dyDescent="0.35">
      <c r="G11091"/>
    </row>
    <row r="11092" spans="7:7" x14ac:dyDescent="0.35">
      <c r="G11092"/>
    </row>
    <row r="11093" spans="7:7" x14ac:dyDescent="0.35">
      <c r="G11093"/>
    </row>
    <row r="11094" spans="7:7" x14ac:dyDescent="0.35">
      <c r="G11094"/>
    </row>
    <row r="11095" spans="7:7" x14ac:dyDescent="0.35">
      <c r="G11095"/>
    </row>
    <row r="11096" spans="7:7" x14ac:dyDescent="0.35">
      <c r="G11096"/>
    </row>
    <row r="11097" spans="7:7" x14ac:dyDescent="0.35">
      <c r="G11097"/>
    </row>
    <row r="11098" spans="7:7" x14ac:dyDescent="0.35">
      <c r="G11098"/>
    </row>
    <row r="11099" spans="7:7" x14ac:dyDescent="0.35">
      <c r="G11099"/>
    </row>
    <row r="11100" spans="7:7" x14ac:dyDescent="0.35">
      <c r="G11100"/>
    </row>
    <row r="11101" spans="7:7" x14ac:dyDescent="0.35">
      <c r="G11101"/>
    </row>
    <row r="11102" spans="7:7" x14ac:dyDescent="0.35">
      <c r="G11102"/>
    </row>
    <row r="11103" spans="7:7" x14ac:dyDescent="0.35">
      <c r="G11103"/>
    </row>
    <row r="11104" spans="7:7" x14ac:dyDescent="0.35">
      <c r="G11104"/>
    </row>
    <row r="11105" spans="7:7" x14ac:dyDescent="0.35">
      <c r="G11105"/>
    </row>
    <row r="11106" spans="7:7" x14ac:dyDescent="0.35">
      <c r="G11106"/>
    </row>
    <row r="11107" spans="7:7" x14ac:dyDescent="0.35">
      <c r="G11107"/>
    </row>
    <row r="11108" spans="7:7" x14ac:dyDescent="0.35">
      <c r="G11108"/>
    </row>
    <row r="11109" spans="7:7" x14ac:dyDescent="0.35">
      <c r="G11109"/>
    </row>
    <row r="11110" spans="7:7" x14ac:dyDescent="0.35">
      <c r="G11110"/>
    </row>
    <row r="11111" spans="7:7" x14ac:dyDescent="0.35">
      <c r="G11111"/>
    </row>
    <row r="11112" spans="7:7" x14ac:dyDescent="0.35">
      <c r="G11112"/>
    </row>
    <row r="11113" spans="7:7" x14ac:dyDescent="0.35">
      <c r="G11113"/>
    </row>
    <row r="11114" spans="7:7" x14ac:dyDescent="0.35">
      <c r="G11114"/>
    </row>
    <row r="11115" spans="7:7" x14ac:dyDescent="0.35">
      <c r="G11115"/>
    </row>
    <row r="11116" spans="7:7" x14ac:dyDescent="0.35">
      <c r="G11116"/>
    </row>
    <row r="11117" spans="7:7" x14ac:dyDescent="0.35">
      <c r="G11117"/>
    </row>
    <row r="11118" spans="7:7" x14ac:dyDescent="0.35">
      <c r="G11118"/>
    </row>
    <row r="11119" spans="7:7" x14ac:dyDescent="0.35">
      <c r="G11119"/>
    </row>
    <row r="11120" spans="7:7" x14ac:dyDescent="0.35">
      <c r="G11120"/>
    </row>
    <row r="11121" spans="7:7" x14ac:dyDescent="0.35">
      <c r="G11121"/>
    </row>
    <row r="11122" spans="7:7" x14ac:dyDescent="0.35">
      <c r="G11122"/>
    </row>
    <row r="11123" spans="7:7" x14ac:dyDescent="0.35">
      <c r="G11123"/>
    </row>
    <row r="11124" spans="7:7" x14ac:dyDescent="0.35">
      <c r="G11124"/>
    </row>
    <row r="11125" spans="7:7" x14ac:dyDescent="0.35">
      <c r="G11125"/>
    </row>
    <row r="11126" spans="7:7" x14ac:dyDescent="0.35">
      <c r="G11126"/>
    </row>
    <row r="11127" spans="7:7" x14ac:dyDescent="0.35">
      <c r="G11127"/>
    </row>
    <row r="11128" spans="7:7" x14ac:dyDescent="0.35">
      <c r="G11128"/>
    </row>
    <row r="11129" spans="7:7" x14ac:dyDescent="0.35">
      <c r="G11129"/>
    </row>
    <row r="11130" spans="7:7" x14ac:dyDescent="0.35">
      <c r="G11130"/>
    </row>
    <row r="11131" spans="7:7" x14ac:dyDescent="0.35">
      <c r="G11131"/>
    </row>
    <row r="11132" spans="7:7" x14ac:dyDescent="0.35">
      <c r="G11132"/>
    </row>
    <row r="11133" spans="7:7" x14ac:dyDescent="0.35">
      <c r="G11133"/>
    </row>
    <row r="11134" spans="7:7" x14ac:dyDescent="0.35">
      <c r="G11134"/>
    </row>
    <row r="11135" spans="7:7" x14ac:dyDescent="0.35">
      <c r="G11135"/>
    </row>
    <row r="11136" spans="7:7" x14ac:dyDescent="0.35">
      <c r="G11136"/>
    </row>
    <row r="11137" spans="7:7" x14ac:dyDescent="0.35">
      <c r="G11137"/>
    </row>
    <row r="11138" spans="7:7" x14ac:dyDescent="0.35">
      <c r="G11138"/>
    </row>
    <row r="11139" spans="7:7" x14ac:dyDescent="0.35">
      <c r="G11139"/>
    </row>
    <row r="11140" spans="7:7" x14ac:dyDescent="0.35">
      <c r="G11140"/>
    </row>
    <row r="11141" spans="7:7" x14ac:dyDescent="0.35">
      <c r="G11141"/>
    </row>
    <row r="11142" spans="7:7" x14ac:dyDescent="0.35">
      <c r="G11142"/>
    </row>
    <row r="11143" spans="7:7" x14ac:dyDescent="0.35">
      <c r="G11143"/>
    </row>
    <row r="11144" spans="7:7" x14ac:dyDescent="0.35">
      <c r="G11144"/>
    </row>
    <row r="11145" spans="7:7" x14ac:dyDescent="0.35">
      <c r="G11145"/>
    </row>
    <row r="11146" spans="7:7" x14ac:dyDescent="0.35">
      <c r="G11146"/>
    </row>
    <row r="11147" spans="7:7" x14ac:dyDescent="0.35">
      <c r="G11147"/>
    </row>
    <row r="11148" spans="7:7" x14ac:dyDescent="0.35">
      <c r="G11148"/>
    </row>
    <row r="11149" spans="7:7" x14ac:dyDescent="0.35">
      <c r="G11149"/>
    </row>
    <row r="11150" spans="7:7" x14ac:dyDescent="0.35">
      <c r="G11150"/>
    </row>
    <row r="11151" spans="7:7" x14ac:dyDescent="0.35">
      <c r="G11151"/>
    </row>
    <row r="11152" spans="7:7" x14ac:dyDescent="0.35">
      <c r="G11152"/>
    </row>
    <row r="11153" spans="7:7" x14ac:dyDescent="0.35">
      <c r="G11153"/>
    </row>
    <row r="11154" spans="7:7" x14ac:dyDescent="0.35">
      <c r="G11154"/>
    </row>
    <row r="11155" spans="7:7" x14ac:dyDescent="0.35">
      <c r="G11155"/>
    </row>
    <row r="11156" spans="7:7" x14ac:dyDescent="0.35">
      <c r="G11156"/>
    </row>
    <row r="11157" spans="7:7" x14ac:dyDescent="0.35">
      <c r="G11157"/>
    </row>
    <row r="11158" spans="7:7" x14ac:dyDescent="0.35">
      <c r="G11158"/>
    </row>
    <row r="11159" spans="7:7" x14ac:dyDescent="0.35">
      <c r="G11159"/>
    </row>
    <row r="11160" spans="7:7" x14ac:dyDescent="0.35">
      <c r="G11160"/>
    </row>
    <row r="11161" spans="7:7" x14ac:dyDescent="0.35">
      <c r="G11161"/>
    </row>
    <row r="11162" spans="7:7" x14ac:dyDescent="0.35">
      <c r="G11162"/>
    </row>
    <row r="11163" spans="7:7" x14ac:dyDescent="0.35">
      <c r="G11163"/>
    </row>
    <row r="11164" spans="7:7" x14ac:dyDescent="0.35">
      <c r="G11164"/>
    </row>
    <row r="11165" spans="7:7" x14ac:dyDescent="0.35">
      <c r="G11165"/>
    </row>
    <row r="11166" spans="7:7" x14ac:dyDescent="0.35">
      <c r="G11166"/>
    </row>
    <row r="11167" spans="7:7" x14ac:dyDescent="0.35">
      <c r="G11167"/>
    </row>
    <row r="11168" spans="7:7" x14ac:dyDescent="0.35">
      <c r="G11168"/>
    </row>
    <row r="11169" spans="7:7" x14ac:dyDescent="0.35">
      <c r="G11169"/>
    </row>
    <row r="11170" spans="7:7" x14ac:dyDescent="0.35">
      <c r="G11170"/>
    </row>
    <row r="11171" spans="7:7" x14ac:dyDescent="0.35">
      <c r="G11171"/>
    </row>
    <row r="11172" spans="7:7" x14ac:dyDescent="0.35">
      <c r="G11172"/>
    </row>
    <row r="11173" spans="7:7" x14ac:dyDescent="0.35">
      <c r="G11173"/>
    </row>
    <row r="11174" spans="7:7" x14ac:dyDescent="0.35">
      <c r="G11174"/>
    </row>
    <row r="11175" spans="7:7" x14ac:dyDescent="0.35">
      <c r="G11175"/>
    </row>
    <row r="11176" spans="7:7" x14ac:dyDescent="0.35">
      <c r="G11176"/>
    </row>
    <row r="11177" spans="7:7" x14ac:dyDescent="0.35">
      <c r="G11177"/>
    </row>
    <row r="11178" spans="7:7" x14ac:dyDescent="0.35">
      <c r="G11178"/>
    </row>
    <row r="11179" spans="7:7" x14ac:dyDescent="0.35">
      <c r="G11179"/>
    </row>
    <row r="11180" spans="7:7" x14ac:dyDescent="0.35">
      <c r="G11180"/>
    </row>
    <row r="11181" spans="7:7" x14ac:dyDescent="0.35">
      <c r="G11181"/>
    </row>
    <row r="11182" spans="7:7" x14ac:dyDescent="0.35">
      <c r="G11182"/>
    </row>
    <row r="11183" spans="7:7" x14ac:dyDescent="0.35">
      <c r="G11183"/>
    </row>
    <row r="11184" spans="7:7" x14ac:dyDescent="0.35">
      <c r="G11184"/>
    </row>
    <row r="11185" spans="7:7" x14ac:dyDescent="0.35">
      <c r="G11185"/>
    </row>
    <row r="11186" spans="7:7" x14ac:dyDescent="0.35">
      <c r="G11186"/>
    </row>
    <row r="11187" spans="7:7" x14ac:dyDescent="0.35">
      <c r="G11187"/>
    </row>
    <row r="11188" spans="7:7" x14ac:dyDescent="0.35">
      <c r="G11188"/>
    </row>
    <row r="11189" spans="7:7" x14ac:dyDescent="0.35">
      <c r="G11189"/>
    </row>
    <row r="11190" spans="7:7" x14ac:dyDescent="0.35">
      <c r="G11190"/>
    </row>
    <row r="11191" spans="7:7" x14ac:dyDescent="0.35">
      <c r="G11191"/>
    </row>
    <row r="11192" spans="7:7" x14ac:dyDescent="0.35">
      <c r="G11192"/>
    </row>
    <row r="11193" spans="7:7" x14ac:dyDescent="0.35">
      <c r="G11193"/>
    </row>
    <row r="11194" spans="7:7" x14ac:dyDescent="0.35">
      <c r="G11194"/>
    </row>
    <row r="11195" spans="7:7" x14ac:dyDescent="0.35">
      <c r="G11195"/>
    </row>
    <row r="11196" spans="7:7" x14ac:dyDescent="0.35">
      <c r="G11196"/>
    </row>
    <row r="11197" spans="7:7" x14ac:dyDescent="0.35">
      <c r="G11197"/>
    </row>
    <row r="11198" spans="7:7" x14ac:dyDescent="0.35">
      <c r="G11198"/>
    </row>
    <row r="11199" spans="7:7" x14ac:dyDescent="0.35">
      <c r="G11199"/>
    </row>
    <row r="11200" spans="7:7" x14ac:dyDescent="0.35">
      <c r="G11200"/>
    </row>
    <row r="11201" spans="7:7" x14ac:dyDescent="0.35">
      <c r="G11201"/>
    </row>
    <row r="11202" spans="7:7" x14ac:dyDescent="0.35">
      <c r="G11202"/>
    </row>
    <row r="11203" spans="7:7" x14ac:dyDescent="0.35">
      <c r="G11203"/>
    </row>
    <row r="11204" spans="7:7" x14ac:dyDescent="0.35">
      <c r="G11204"/>
    </row>
    <row r="11205" spans="7:7" x14ac:dyDescent="0.35">
      <c r="G11205"/>
    </row>
    <row r="11206" spans="7:7" x14ac:dyDescent="0.35">
      <c r="G11206"/>
    </row>
    <row r="11207" spans="7:7" x14ac:dyDescent="0.35">
      <c r="G11207"/>
    </row>
    <row r="11208" spans="7:7" x14ac:dyDescent="0.35">
      <c r="G11208"/>
    </row>
    <row r="11209" spans="7:7" x14ac:dyDescent="0.35">
      <c r="G11209"/>
    </row>
    <row r="11210" spans="7:7" x14ac:dyDescent="0.35">
      <c r="G11210"/>
    </row>
    <row r="11211" spans="7:7" x14ac:dyDescent="0.35">
      <c r="G11211"/>
    </row>
    <row r="11212" spans="7:7" x14ac:dyDescent="0.35">
      <c r="G11212"/>
    </row>
    <row r="11213" spans="7:7" x14ac:dyDescent="0.35">
      <c r="G11213"/>
    </row>
    <row r="11214" spans="7:7" x14ac:dyDescent="0.35">
      <c r="G11214"/>
    </row>
    <row r="11215" spans="7:7" x14ac:dyDescent="0.35">
      <c r="G11215"/>
    </row>
    <row r="11216" spans="7:7" x14ac:dyDescent="0.35">
      <c r="G11216"/>
    </row>
    <row r="11217" spans="7:7" x14ac:dyDescent="0.35">
      <c r="G11217"/>
    </row>
    <row r="11218" spans="7:7" x14ac:dyDescent="0.35">
      <c r="G11218"/>
    </row>
    <row r="11219" spans="7:7" x14ac:dyDescent="0.35">
      <c r="G11219"/>
    </row>
    <row r="11220" spans="7:7" x14ac:dyDescent="0.35">
      <c r="G11220"/>
    </row>
    <row r="11221" spans="7:7" x14ac:dyDescent="0.35">
      <c r="G11221"/>
    </row>
    <row r="11222" spans="7:7" x14ac:dyDescent="0.35">
      <c r="G11222"/>
    </row>
    <row r="11223" spans="7:7" x14ac:dyDescent="0.35">
      <c r="G11223"/>
    </row>
    <row r="11224" spans="7:7" x14ac:dyDescent="0.35">
      <c r="G11224"/>
    </row>
    <row r="11225" spans="7:7" x14ac:dyDescent="0.35">
      <c r="G11225"/>
    </row>
    <row r="11226" spans="7:7" x14ac:dyDescent="0.35">
      <c r="G11226"/>
    </row>
    <row r="11227" spans="7:7" x14ac:dyDescent="0.35">
      <c r="G11227"/>
    </row>
    <row r="11228" spans="7:7" x14ac:dyDescent="0.35">
      <c r="G11228"/>
    </row>
    <row r="11229" spans="7:7" x14ac:dyDescent="0.35">
      <c r="G11229"/>
    </row>
    <row r="11230" spans="7:7" x14ac:dyDescent="0.35">
      <c r="G11230"/>
    </row>
    <row r="11231" spans="7:7" x14ac:dyDescent="0.35">
      <c r="G11231"/>
    </row>
    <row r="11232" spans="7:7" x14ac:dyDescent="0.35">
      <c r="G11232"/>
    </row>
    <row r="11233" spans="7:7" x14ac:dyDescent="0.35">
      <c r="G11233"/>
    </row>
    <row r="11234" spans="7:7" x14ac:dyDescent="0.35">
      <c r="G11234"/>
    </row>
    <row r="11235" spans="7:7" x14ac:dyDescent="0.35">
      <c r="G11235"/>
    </row>
    <row r="11236" spans="7:7" x14ac:dyDescent="0.35">
      <c r="G11236"/>
    </row>
    <row r="11237" spans="7:7" x14ac:dyDescent="0.35">
      <c r="G11237"/>
    </row>
    <row r="11238" spans="7:7" x14ac:dyDescent="0.35">
      <c r="G11238"/>
    </row>
    <row r="11239" spans="7:7" x14ac:dyDescent="0.35">
      <c r="G11239"/>
    </row>
    <row r="11240" spans="7:7" x14ac:dyDescent="0.35">
      <c r="G11240"/>
    </row>
    <row r="11241" spans="7:7" x14ac:dyDescent="0.35">
      <c r="G11241"/>
    </row>
    <row r="11242" spans="7:7" x14ac:dyDescent="0.35">
      <c r="G11242"/>
    </row>
    <row r="11243" spans="7:7" x14ac:dyDescent="0.35">
      <c r="G11243"/>
    </row>
    <row r="11244" spans="7:7" x14ac:dyDescent="0.35">
      <c r="G11244"/>
    </row>
    <row r="11245" spans="7:7" x14ac:dyDescent="0.35">
      <c r="G11245"/>
    </row>
    <row r="11246" spans="7:7" x14ac:dyDescent="0.35">
      <c r="G11246"/>
    </row>
    <row r="11247" spans="7:7" x14ac:dyDescent="0.35">
      <c r="G11247"/>
    </row>
    <row r="11248" spans="7:7" x14ac:dyDescent="0.35">
      <c r="G11248"/>
    </row>
    <row r="11249" spans="7:7" x14ac:dyDescent="0.35">
      <c r="G11249"/>
    </row>
    <row r="11250" spans="7:7" x14ac:dyDescent="0.35">
      <c r="G11250"/>
    </row>
    <row r="11251" spans="7:7" x14ac:dyDescent="0.35">
      <c r="G11251"/>
    </row>
    <row r="11252" spans="7:7" x14ac:dyDescent="0.35">
      <c r="G11252"/>
    </row>
    <row r="11253" spans="7:7" x14ac:dyDescent="0.35">
      <c r="G11253"/>
    </row>
    <row r="11254" spans="7:7" x14ac:dyDescent="0.35">
      <c r="G11254"/>
    </row>
    <row r="11255" spans="7:7" x14ac:dyDescent="0.35">
      <c r="G11255"/>
    </row>
    <row r="11256" spans="7:7" x14ac:dyDescent="0.35">
      <c r="G11256"/>
    </row>
    <row r="11257" spans="7:7" x14ac:dyDescent="0.35">
      <c r="G11257"/>
    </row>
    <row r="11258" spans="7:7" x14ac:dyDescent="0.35">
      <c r="G11258"/>
    </row>
    <row r="11259" spans="7:7" x14ac:dyDescent="0.35">
      <c r="G11259"/>
    </row>
    <row r="11260" spans="7:7" x14ac:dyDescent="0.35">
      <c r="G11260"/>
    </row>
    <row r="11261" spans="7:7" x14ac:dyDescent="0.35">
      <c r="G11261"/>
    </row>
    <row r="11262" spans="7:7" x14ac:dyDescent="0.35">
      <c r="G11262"/>
    </row>
    <row r="11263" spans="7:7" x14ac:dyDescent="0.35">
      <c r="G11263"/>
    </row>
    <row r="11264" spans="7:7" x14ac:dyDescent="0.35">
      <c r="G11264"/>
    </row>
    <row r="11265" spans="7:7" x14ac:dyDescent="0.35">
      <c r="G11265"/>
    </row>
    <row r="11266" spans="7:7" x14ac:dyDescent="0.35">
      <c r="G11266"/>
    </row>
    <row r="11267" spans="7:7" x14ac:dyDescent="0.35">
      <c r="G11267"/>
    </row>
    <row r="11268" spans="7:7" x14ac:dyDescent="0.35">
      <c r="G11268"/>
    </row>
    <row r="11269" spans="7:7" x14ac:dyDescent="0.35">
      <c r="G11269"/>
    </row>
    <row r="11270" spans="7:7" x14ac:dyDescent="0.35">
      <c r="G11270"/>
    </row>
    <row r="11271" spans="7:7" x14ac:dyDescent="0.35">
      <c r="G11271"/>
    </row>
    <row r="11272" spans="7:7" x14ac:dyDescent="0.35">
      <c r="G11272"/>
    </row>
    <row r="11273" spans="7:7" x14ac:dyDescent="0.35">
      <c r="G11273"/>
    </row>
    <row r="11274" spans="7:7" x14ac:dyDescent="0.35">
      <c r="G11274"/>
    </row>
    <row r="11275" spans="7:7" x14ac:dyDescent="0.35">
      <c r="G11275"/>
    </row>
    <row r="11276" spans="7:7" x14ac:dyDescent="0.35">
      <c r="G11276"/>
    </row>
    <row r="11277" spans="7:7" x14ac:dyDescent="0.35">
      <c r="G11277"/>
    </row>
    <row r="11278" spans="7:7" x14ac:dyDescent="0.35">
      <c r="G11278"/>
    </row>
    <row r="11279" spans="7:7" x14ac:dyDescent="0.35">
      <c r="G11279"/>
    </row>
    <row r="11280" spans="7:7" x14ac:dyDescent="0.35">
      <c r="G11280"/>
    </row>
    <row r="11281" spans="7:7" x14ac:dyDescent="0.35">
      <c r="G11281"/>
    </row>
    <row r="11282" spans="7:7" x14ac:dyDescent="0.35">
      <c r="G11282"/>
    </row>
    <row r="11283" spans="7:7" x14ac:dyDescent="0.35">
      <c r="G11283"/>
    </row>
    <row r="11284" spans="7:7" x14ac:dyDescent="0.35">
      <c r="G11284"/>
    </row>
    <row r="11285" spans="7:7" x14ac:dyDescent="0.35">
      <c r="G11285"/>
    </row>
    <row r="11286" spans="7:7" x14ac:dyDescent="0.35">
      <c r="G11286"/>
    </row>
    <row r="11287" spans="7:7" x14ac:dyDescent="0.35">
      <c r="G11287"/>
    </row>
    <row r="11288" spans="7:7" x14ac:dyDescent="0.35">
      <c r="G11288"/>
    </row>
    <row r="11289" spans="7:7" x14ac:dyDescent="0.35">
      <c r="G11289"/>
    </row>
    <row r="11290" spans="7:7" x14ac:dyDescent="0.35">
      <c r="G11290"/>
    </row>
    <row r="11291" spans="7:7" x14ac:dyDescent="0.35">
      <c r="G11291"/>
    </row>
    <row r="11292" spans="7:7" x14ac:dyDescent="0.35">
      <c r="G11292"/>
    </row>
    <row r="11293" spans="7:7" x14ac:dyDescent="0.35">
      <c r="G11293"/>
    </row>
    <row r="11294" spans="7:7" x14ac:dyDescent="0.35">
      <c r="G11294"/>
    </row>
    <row r="11295" spans="7:7" x14ac:dyDescent="0.35">
      <c r="G11295"/>
    </row>
    <row r="11296" spans="7:7" x14ac:dyDescent="0.35">
      <c r="G11296"/>
    </row>
    <row r="11297" spans="7:7" x14ac:dyDescent="0.35">
      <c r="G11297"/>
    </row>
    <row r="11298" spans="7:7" x14ac:dyDescent="0.35">
      <c r="G11298"/>
    </row>
    <row r="11299" spans="7:7" x14ac:dyDescent="0.35">
      <c r="G11299"/>
    </row>
    <row r="11300" spans="7:7" x14ac:dyDescent="0.35">
      <c r="G11300"/>
    </row>
    <row r="11301" spans="7:7" x14ac:dyDescent="0.35">
      <c r="G11301"/>
    </row>
    <row r="11302" spans="7:7" x14ac:dyDescent="0.35">
      <c r="G11302"/>
    </row>
    <row r="11303" spans="7:7" x14ac:dyDescent="0.35">
      <c r="G11303"/>
    </row>
    <row r="11304" spans="7:7" x14ac:dyDescent="0.35">
      <c r="G11304"/>
    </row>
    <row r="11305" spans="7:7" x14ac:dyDescent="0.35">
      <c r="G11305"/>
    </row>
    <row r="11306" spans="7:7" x14ac:dyDescent="0.35">
      <c r="G11306"/>
    </row>
    <row r="11307" spans="7:7" x14ac:dyDescent="0.35">
      <c r="G11307"/>
    </row>
    <row r="11308" spans="7:7" x14ac:dyDescent="0.35">
      <c r="G11308"/>
    </row>
    <row r="11309" spans="7:7" x14ac:dyDescent="0.35">
      <c r="G11309"/>
    </row>
    <row r="11310" spans="7:7" x14ac:dyDescent="0.35">
      <c r="G11310"/>
    </row>
    <row r="11311" spans="7:7" x14ac:dyDescent="0.35">
      <c r="G11311"/>
    </row>
    <row r="11312" spans="7:7" x14ac:dyDescent="0.35">
      <c r="G11312"/>
    </row>
    <row r="11313" spans="7:7" x14ac:dyDescent="0.35">
      <c r="G11313"/>
    </row>
    <row r="11314" spans="7:7" x14ac:dyDescent="0.35">
      <c r="G11314"/>
    </row>
    <row r="11315" spans="7:7" x14ac:dyDescent="0.35">
      <c r="G11315"/>
    </row>
    <row r="11316" spans="7:7" x14ac:dyDescent="0.35">
      <c r="G11316"/>
    </row>
    <row r="11317" spans="7:7" x14ac:dyDescent="0.35">
      <c r="G11317"/>
    </row>
    <row r="11318" spans="7:7" x14ac:dyDescent="0.35">
      <c r="G11318"/>
    </row>
    <row r="11319" spans="7:7" x14ac:dyDescent="0.35">
      <c r="G11319"/>
    </row>
    <row r="11320" spans="7:7" x14ac:dyDescent="0.35">
      <c r="G11320"/>
    </row>
    <row r="11321" spans="7:7" x14ac:dyDescent="0.35">
      <c r="G11321"/>
    </row>
    <row r="11322" spans="7:7" x14ac:dyDescent="0.35">
      <c r="G11322"/>
    </row>
    <row r="11323" spans="7:7" x14ac:dyDescent="0.35">
      <c r="G11323"/>
    </row>
    <row r="11324" spans="7:7" x14ac:dyDescent="0.35">
      <c r="G11324"/>
    </row>
    <row r="11325" spans="7:7" x14ac:dyDescent="0.35">
      <c r="G11325"/>
    </row>
    <row r="11326" spans="7:7" x14ac:dyDescent="0.35">
      <c r="G11326"/>
    </row>
    <row r="11327" spans="7:7" x14ac:dyDescent="0.35">
      <c r="G11327"/>
    </row>
    <row r="11328" spans="7:7" x14ac:dyDescent="0.35">
      <c r="G11328"/>
    </row>
    <row r="11329" spans="7:7" x14ac:dyDescent="0.35">
      <c r="G11329"/>
    </row>
    <row r="11330" spans="7:7" x14ac:dyDescent="0.35">
      <c r="G11330"/>
    </row>
    <row r="11331" spans="7:7" x14ac:dyDescent="0.35">
      <c r="G11331"/>
    </row>
    <row r="11332" spans="7:7" x14ac:dyDescent="0.35">
      <c r="G11332"/>
    </row>
    <row r="11333" spans="7:7" x14ac:dyDescent="0.35">
      <c r="G11333"/>
    </row>
    <row r="11334" spans="7:7" x14ac:dyDescent="0.35">
      <c r="G11334"/>
    </row>
    <row r="11335" spans="7:7" x14ac:dyDescent="0.35">
      <c r="G11335"/>
    </row>
    <row r="11336" spans="7:7" x14ac:dyDescent="0.35">
      <c r="G11336"/>
    </row>
    <row r="11337" spans="7:7" x14ac:dyDescent="0.35">
      <c r="G11337"/>
    </row>
    <row r="11338" spans="7:7" x14ac:dyDescent="0.35">
      <c r="G11338"/>
    </row>
    <row r="11339" spans="7:7" x14ac:dyDescent="0.35">
      <c r="G11339"/>
    </row>
    <row r="11340" spans="7:7" x14ac:dyDescent="0.35">
      <c r="G11340"/>
    </row>
    <row r="11341" spans="7:7" x14ac:dyDescent="0.35">
      <c r="G11341"/>
    </row>
    <row r="11342" spans="7:7" x14ac:dyDescent="0.35">
      <c r="G11342"/>
    </row>
    <row r="11343" spans="7:7" x14ac:dyDescent="0.35">
      <c r="G11343"/>
    </row>
    <row r="11344" spans="7:7" x14ac:dyDescent="0.35">
      <c r="G11344"/>
    </row>
    <row r="11345" spans="7:7" x14ac:dyDescent="0.35">
      <c r="G11345"/>
    </row>
    <row r="11346" spans="7:7" x14ac:dyDescent="0.35">
      <c r="G11346"/>
    </row>
    <row r="11347" spans="7:7" x14ac:dyDescent="0.35">
      <c r="G11347"/>
    </row>
    <row r="11348" spans="7:7" x14ac:dyDescent="0.35">
      <c r="G11348"/>
    </row>
    <row r="11349" spans="7:7" x14ac:dyDescent="0.35">
      <c r="G11349"/>
    </row>
    <row r="11350" spans="7:7" x14ac:dyDescent="0.35">
      <c r="G11350"/>
    </row>
    <row r="11351" spans="7:7" x14ac:dyDescent="0.35">
      <c r="G11351"/>
    </row>
    <row r="11352" spans="7:7" x14ac:dyDescent="0.35">
      <c r="G11352"/>
    </row>
    <row r="11353" spans="7:7" x14ac:dyDescent="0.35">
      <c r="G11353"/>
    </row>
    <row r="11354" spans="7:7" x14ac:dyDescent="0.35">
      <c r="G11354"/>
    </row>
    <row r="11355" spans="7:7" x14ac:dyDescent="0.35">
      <c r="G11355"/>
    </row>
    <row r="11356" spans="7:7" x14ac:dyDescent="0.35">
      <c r="G11356"/>
    </row>
    <row r="11357" spans="7:7" x14ac:dyDescent="0.35">
      <c r="G11357"/>
    </row>
    <row r="11358" spans="7:7" x14ac:dyDescent="0.35">
      <c r="G11358"/>
    </row>
    <row r="11359" spans="7:7" x14ac:dyDescent="0.35">
      <c r="G11359"/>
    </row>
    <row r="11360" spans="7:7" x14ac:dyDescent="0.35">
      <c r="G11360"/>
    </row>
    <row r="11361" spans="7:7" x14ac:dyDescent="0.35">
      <c r="G11361"/>
    </row>
    <row r="11362" spans="7:7" x14ac:dyDescent="0.35">
      <c r="G11362"/>
    </row>
    <row r="11363" spans="7:7" x14ac:dyDescent="0.35">
      <c r="G11363"/>
    </row>
    <row r="11364" spans="7:7" x14ac:dyDescent="0.35">
      <c r="G11364"/>
    </row>
    <row r="11365" spans="7:7" x14ac:dyDescent="0.35">
      <c r="G11365"/>
    </row>
    <row r="11366" spans="7:7" x14ac:dyDescent="0.35">
      <c r="G11366"/>
    </row>
    <row r="11367" spans="7:7" x14ac:dyDescent="0.35">
      <c r="G11367"/>
    </row>
    <row r="11368" spans="7:7" x14ac:dyDescent="0.35">
      <c r="G11368"/>
    </row>
    <row r="11369" spans="7:7" x14ac:dyDescent="0.35">
      <c r="G11369"/>
    </row>
    <row r="11370" spans="7:7" x14ac:dyDescent="0.35">
      <c r="G11370"/>
    </row>
    <row r="11371" spans="7:7" x14ac:dyDescent="0.35">
      <c r="G11371"/>
    </row>
    <row r="11372" spans="7:7" x14ac:dyDescent="0.35">
      <c r="G11372"/>
    </row>
    <row r="11373" spans="7:7" x14ac:dyDescent="0.35">
      <c r="G11373"/>
    </row>
    <row r="11374" spans="7:7" x14ac:dyDescent="0.35">
      <c r="G11374"/>
    </row>
    <row r="11375" spans="7:7" x14ac:dyDescent="0.35">
      <c r="G11375"/>
    </row>
    <row r="11376" spans="7:7" x14ac:dyDescent="0.35">
      <c r="G11376"/>
    </row>
    <row r="11377" spans="7:7" x14ac:dyDescent="0.35">
      <c r="G11377"/>
    </row>
    <row r="11378" spans="7:7" x14ac:dyDescent="0.35">
      <c r="G11378"/>
    </row>
    <row r="11379" spans="7:7" x14ac:dyDescent="0.35">
      <c r="G11379"/>
    </row>
    <row r="11380" spans="7:7" x14ac:dyDescent="0.35">
      <c r="G11380"/>
    </row>
    <row r="11381" spans="7:7" x14ac:dyDescent="0.35">
      <c r="G11381"/>
    </row>
    <row r="11382" spans="7:7" x14ac:dyDescent="0.35">
      <c r="G11382"/>
    </row>
    <row r="11383" spans="7:7" x14ac:dyDescent="0.35">
      <c r="G11383"/>
    </row>
    <row r="11384" spans="7:7" x14ac:dyDescent="0.35">
      <c r="G11384"/>
    </row>
    <row r="11385" spans="7:7" x14ac:dyDescent="0.35">
      <c r="G11385"/>
    </row>
    <row r="11386" spans="7:7" x14ac:dyDescent="0.35">
      <c r="G11386"/>
    </row>
    <row r="11387" spans="7:7" x14ac:dyDescent="0.35">
      <c r="G11387"/>
    </row>
    <row r="11388" spans="7:7" x14ac:dyDescent="0.35">
      <c r="G11388"/>
    </row>
    <row r="11389" spans="7:7" x14ac:dyDescent="0.35">
      <c r="G11389"/>
    </row>
    <row r="11390" spans="7:7" x14ac:dyDescent="0.35">
      <c r="G11390"/>
    </row>
    <row r="11391" spans="7:7" x14ac:dyDescent="0.35">
      <c r="G11391"/>
    </row>
    <row r="11392" spans="7:7" x14ac:dyDescent="0.35">
      <c r="G11392"/>
    </row>
    <row r="11393" spans="7:7" x14ac:dyDescent="0.35">
      <c r="G11393"/>
    </row>
    <row r="11394" spans="7:7" x14ac:dyDescent="0.35">
      <c r="G11394"/>
    </row>
    <row r="11395" spans="7:7" x14ac:dyDescent="0.35">
      <c r="G11395"/>
    </row>
    <row r="11396" spans="7:7" x14ac:dyDescent="0.35">
      <c r="G11396"/>
    </row>
    <row r="11397" spans="7:7" x14ac:dyDescent="0.35">
      <c r="G11397"/>
    </row>
    <row r="11398" spans="7:7" x14ac:dyDescent="0.35">
      <c r="G11398"/>
    </row>
    <row r="11399" spans="7:7" x14ac:dyDescent="0.35">
      <c r="G11399"/>
    </row>
    <row r="11400" spans="7:7" x14ac:dyDescent="0.35">
      <c r="G11400"/>
    </row>
    <row r="11401" spans="7:7" x14ac:dyDescent="0.35">
      <c r="G11401"/>
    </row>
    <row r="11402" spans="7:7" x14ac:dyDescent="0.35">
      <c r="G11402"/>
    </row>
    <row r="11403" spans="7:7" x14ac:dyDescent="0.35">
      <c r="G11403"/>
    </row>
    <row r="11404" spans="7:7" x14ac:dyDescent="0.35">
      <c r="G11404"/>
    </row>
    <row r="11405" spans="7:7" x14ac:dyDescent="0.35">
      <c r="G11405"/>
    </row>
    <row r="11406" spans="7:7" x14ac:dyDescent="0.35">
      <c r="G11406"/>
    </row>
    <row r="11407" spans="7:7" x14ac:dyDescent="0.35">
      <c r="G11407"/>
    </row>
    <row r="11408" spans="7:7" x14ac:dyDescent="0.35">
      <c r="G11408"/>
    </row>
    <row r="11409" spans="7:7" x14ac:dyDescent="0.35">
      <c r="G11409"/>
    </row>
    <row r="11410" spans="7:7" x14ac:dyDescent="0.35">
      <c r="G11410"/>
    </row>
    <row r="11411" spans="7:7" x14ac:dyDescent="0.35">
      <c r="G11411"/>
    </row>
    <row r="11412" spans="7:7" x14ac:dyDescent="0.35">
      <c r="G11412"/>
    </row>
    <row r="11413" spans="7:7" x14ac:dyDescent="0.35">
      <c r="G11413"/>
    </row>
    <row r="11414" spans="7:7" x14ac:dyDescent="0.35">
      <c r="G11414"/>
    </row>
    <row r="11415" spans="7:7" x14ac:dyDescent="0.35">
      <c r="G11415"/>
    </row>
    <row r="11416" spans="7:7" x14ac:dyDescent="0.35">
      <c r="G11416"/>
    </row>
    <row r="11417" spans="7:7" x14ac:dyDescent="0.35">
      <c r="G11417"/>
    </row>
    <row r="11418" spans="7:7" x14ac:dyDescent="0.35">
      <c r="G11418"/>
    </row>
    <row r="11419" spans="7:7" x14ac:dyDescent="0.35">
      <c r="G11419"/>
    </row>
    <row r="11420" spans="7:7" x14ac:dyDescent="0.35">
      <c r="G11420"/>
    </row>
    <row r="11421" spans="7:7" x14ac:dyDescent="0.35">
      <c r="G11421"/>
    </row>
    <row r="11422" spans="7:7" x14ac:dyDescent="0.35">
      <c r="G11422"/>
    </row>
    <row r="11423" spans="7:7" x14ac:dyDescent="0.35">
      <c r="G11423"/>
    </row>
    <row r="11424" spans="7:7" x14ac:dyDescent="0.35">
      <c r="G11424"/>
    </row>
    <row r="11425" spans="7:7" x14ac:dyDescent="0.35">
      <c r="G11425"/>
    </row>
    <row r="11426" spans="7:7" x14ac:dyDescent="0.35">
      <c r="G11426"/>
    </row>
    <row r="11427" spans="7:7" x14ac:dyDescent="0.35">
      <c r="G11427"/>
    </row>
    <row r="11428" spans="7:7" x14ac:dyDescent="0.35">
      <c r="G11428"/>
    </row>
    <row r="11429" spans="7:7" x14ac:dyDescent="0.35">
      <c r="G11429"/>
    </row>
    <row r="11430" spans="7:7" x14ac:dyDescent="0.35">
      <c r="G11430"/>
    </row>
    <row r="11431" spans="7:7" x14ac:dyDescent="0.35">
      <c r="G11431"/>
    </row>
    <row r="11432" spans="7:7" x14ac:dyDescent="0.35">
      <c r="G11432"/>
    </row>
    <row r="11433" spans="7:7" x14ac:dyDescent="0.35">
      <c r="G11433"/>
    </row>
    <row r="11434" spans="7:7" x14ac:dyDescent="0.35">
      <c r="G11434"/>
    </row>
    <row r="11435" spans="7:7" x14ac:dyDescent="0.35">
      <c r="G11435"/>
    </row>
    <row r="11436" spans="7:7" x14ac:dyDescent="0.35">
      <c r="G11436"/>
    </row>
    <row r="11437" spans="7:7" x14ac:dyDescent="0.35">
      <c r="G11437"/>
    </row>
    <row r="11438" spans="7:7" x14ac:dyDescent="0.35">
      <c r="G11438"/>
    </row>
    <row r="11439" spans="7:7" x14ac:dyDescent="0.35">
      <c r="G11439"/>
    </row>
    <row r="11440" spans="7:7" x14ac:dyDescent="0.35">
      <c r="G11440"/>
    </row>
    <row r="11441" spans="7:7" x14ac:dyDescent="0.35">
      <c r="G11441"/>
    </row>
    <row r="11442" spans="7:7" x14ac:dyDescent="0.35">
      <c r="G11442"/>
    </row>
    <row r="11443" spans="7:7" x14ac:dyDescent="0.35">
      <c r="G11443"/>
    </row>
    <row r="11444" spans="7:7" x14ac:dyDescent="0.35">
      <c r="G11444"/>
    </row>
    <row r="11445" spans="7:7" x14ac:dyDescent="0.35">
      <c r="G11445"/>
    </row>
    <row r="11446" spans="7:7" x14ac:dyDescent="0.35">
      <c r="G11446"/>
    </row>
    <row r="11447" spans="7:7" x14ac:dyDescent="0.35">
      <c r="G11447"/>
    </row>
    <row r="11448" spans="7:7" x14ac:dyDescent="0.35">
      <c r="G11448"/>
    </row>
    <row r="11449" spans="7:7" x14ac:dyDescent="0.35">
      <c r="G11449"/>
    </row>
    <row r="11450" spans="7:7" x14ac:dyDescent="0.35">
      <c r="G11450"/>
    </row>
    <row r="11451" spans="7:7" x14ac:dyDescent="0.35">
      <c r="G11451"/>
    </row>
    <row r="11452" spans="7:7" x14ac:dyDescent="0.35">
      <c r="G11452"/>
    </row>
    <row r="11453" spans="7:7" x14ac:dyDescent="0.35">
      <c r="G11453"/>
    </row>
    <row r="11454" spans="7:7" x14ac:dyDescent="0.35">
      <c r="G11454"/>
    </row>
    <row r="11455" spans="7:7" x14ac:dyDescent="0.35">
      <c r="G11455"/>
    </row>
    <row r="11456" spans="7:7" x14ac:dyDescent="0.35">
      <c r="G11456"/>
    </row>
    <row r="11457" spans="7:7" x14ac:dyDescent="0.35">
      <c r="G11457"/>
    </row>
    <row r="11458" spans="7:7" x14ac:dyDescent="0.35">
      <c r="G11458"/>
    </row>
    <row r="11459" spans="7:7" x14ac:dyDescent="0.35">
      <c r="G11459"/>
    </row>
    <row r="11460" spans="7:7" x14ac:dyDescent="0.35">
      <c r="G11460"/>
    </row>
    <row r="11461" spans="7:7" x14ac:dyDescent="0.35">
      <c r="G11461"/>
    </row>
    <row r="11462" spans="7:7" x14ac:dyDescent="0.35">
      <c r="G11462"/>
    </row>
    <row r="11463" spans="7:7" x14ac:dyDescent="0.35">
      <c r="G11463"/>
    </row>
    <row r="11464" spans="7:7" x14ac:dyDescent="0.35">
      <c r="G11464"/>
    </row>
    <row r="11465" spans="7:7" x14ac:dyDescent="0.35">
      <c r="G11465"/>
    </row>
    <row r="11466" spans="7:7" x14ac:dyDescent="0.35">
      <c r="G11466"/>
    </row>
    <row r="11467" spans="7:7" x14ac:dyDescent="0.35">
      <c r="G11467"/>
    </row>
    <row r="11468" spans="7:7" x14ac:dyDescent="0.35">
      <c r="G11468"/>
    </row>
    <row r="11469" spans="7:7" x14ac:dyDescent="0.35">
      <c r="G11469"/>
    </row>
    <row r="11470" spans="7:7" x14ac:dyDescent="0.35">
      <c r="G11470"/>
    </row>
    <row r="11471" spans="7:7" x14ac:dyDescent="0.35">
      <c r="G11471"/>
    </row>
    <row r="11472" spans="7:7" x14ac:dyDescent="0.35">
      <c r="G11472"/>
    </row>
    <row r="11473" spans="7:7" x14ac:dyDescent="0.35">
      <c r="G11473"/>
    </row>
    <row r="11474" spans="7:7" x14ac:dyDescent="0.35">
      <c r="G11474"/>
    </row>
    <row r="11475" spans="7:7" x14ac:dyDescent="0.35">
      <c r="G11475"/>
    </row>
    <row r="11476" spans="7:7" x14ac:dyDescent="0.35">
      <c r="G11476"/>
    </row>
    <row r="11477" spans="7:7" x14ac:dyDescent="0.35">
      <c r="G11477"/>
    </row>
    <row r="11478" spans="7:7" x14ac:dyDescent="0.35">
      <c r="G11478"/>
    </row>
    <row r="11479" spans="7:7" x14ac:dyDescent="0.35">
      <c r="G11479"/>
    </row>
    <row r="11480" spans="7:7" x14ac:dyDescent="0.35">
      <c r="G11480"/>
    </row>
    <row r="11481" spans="7:7" x14ac:dyDescent="0.35">
      <c r="G11481"/>
    </row>
    <row r="11482" spans="7:7" x14ac:dyDescent="0.35">
      <c r="G11482"/>
    </row>
    <row r="11483" spans="7:7" x14ac:dyDescent="0.35">
      <c r="G11483"/>
    </row>
    <row r="11484" spans="7:7" x14ac:dyDescent="0.35">
      <c r="G11484"/>
    </row>
    <row r="11485" spans="7:7" x14ac:dyDescent="0.35">
      <c r="G11485"/>
    </row>
    <row r="11486" spans="7:7" x14ac:dyDescent="0.35">
      <c r="G11486"/>
    </row>
    <row r="11487" spans="7:7" x14ac:dyDescent="0.35">
      <c r="G11487"/>
    </row>
    <row r="11488" spans="7:7" x14ac:dyDescent="0.35">
      <c r="G11488"/>
    </row>
    <row r="11489" spans="7:7" x14ac:dyDescent="0.35">
      <c r="G11489"/>
    </row>
    <row r="11490" spans="7:7" x14ac:dyDescent="0.35">
      <c r="G11490"/>
    </row>
    <row r="11491" spans="7:7" x14ac:dyDescent="0.35">
      <c r="G11491"/>
    </row>
    <row r="11492" spans="7:7" x14ac:dyDescent="0.35">
      <c r="G11492"/>
    </row>
    <row r="11493" spans="7:7" x14ac:dyDescent="0.35">
      <c r="G11493"/>
    </row>
    <row r="11494" spans="7:7" x14ac:dyDescent="0.35">
      <c r="G11494"/>
    </row>
    <row r="11495" spans="7:7" x14ac:dyDescent="0.35">
      <c r="G11495"/>
    </row>
    <row r="11496" spans="7:7" x14ac:dyDescent="0.35">
      <c r="G11496"/>
    </row>
    <row r="11497" spans="7:7" x14ac:dyDescent="0.35">
      <c r="G11497"/>
    </row>
    <row r="11498" spans="7:7" x14ac:dyDescent="0.35">
      <c r="G11498"/>
    </row>
    <row r="11499" spans="7:7" x14ac:dyDescent="0.35">
      <c r="G11499"/>
    </row>
    <row r="11500" spans="7:7" x14ac:dyDescent="0.35">
      <c r="G11500"/>
    </row>
    <row r="11501" spans="7:7" x14ac:dyDescent="0.35">
      <c r="G11501"/>
    </row>
    <row r="11502" spans="7:7" x14ac:dyDescent="0.35">
      <c r="G11502"/>
    </row>
    <row r="11503" spans="7:7" x14ac:dyDescent="0.35">
      <c r="G11503"/>
    </row>
    <row r="11504" spans="7:7" x14ac:dyDescent="0.35">
      <c r="G11504"/>
    </row>
    <row r="11505" spans="7:7" x14ac:dyDescent="0.35">
      <c r="G11505"/>
    </row>
    <row r="11506" spans="7:7" x14ac:dyDescent="0.35">
      <c r="G11506"/>
    </row>
    <row r="11507" spans="7:7" x14ac:dyDescent="0.35">
      <c r="G11507"/>
    </row>
    <row r="11508" spans="7:7" x14ac:dyDescent="0.35">
      <c r="G11508"/>
    </row>
    <row r="11509" spans="7:7" x14ac:dyDescent="0.35">
      <c r="G11509"/>
    </row>
    <row r="11510" spans="7:7" x14ac:dyDescent="0.35">
      <c r="G11510"/>
    </row>
    <row r="11511" spans="7:7" x14ac:dyDescent="0.35">
      <c r="G11511"/>
    </row>
    <row r="11512" spans="7:7" x14ac:dyDescent="0.35">
      <c r="G11512"/>
    </row>
    <row r="11513" spans="7:7" x14ac:dyDescent="0.35">
      <c r="G11513"/>
    </row>
    <row r="11514" spans="7:7" x14ac:dyDescent="0.35">
      <c r="G11514"/>
    </row>
    <row r="11515" spans="7:7" x14ac:dyDescent="0.35">
      <c r="G11515"/>
    </row>
    <row r="11516" spans="7:7" x14ac:dyDescent="0.35">
      <c r="G11516"/>
    </row>
    <row r="11517" spans="7:7" x14ac:dyDescent="0.35">
      <c r="G11517"/>
    </row>
    <row r="11518" spans="7:7" x14ac:dyDescent="0.35">
      <c r="G11518"/>
    </row>
    <row r="11519" spans="7:7" x14ac:dyDescent="0.35">
      <c r="G11519"/>
    </row>
    <row r="11520" spans="7:7" x14ac:dyDescent="0.35">
      <c r="G11520"/>
    </row>
    <row r="11521" spans="7:7" x14ac:dyDescent="0.35">
      <c r="G11521"/>
    </row>
    <row r="11522" spans="7:7" x14ac:dyDescent="0.35">
      <c r="G11522"/>
    </row>
    <row r="11523" spans="7:7" x14ac:dyDescent="0.35">
      <c r="G11523"/>
    </row>
    <row r="11524" spans="7:7" x14ac:dyDescent="0.35">
      <c r="G11524"/>
    </row>
    <row r="11525" spans="7:7" x14ac:dyDescent="0.35">
      <c r="G11525"/>
    </row>
    <row r="11526" spans="7:7" x14ac:dyDescent="0.35">
      <c r="G11526"/>
    </row>
    <row r="11527" spans="7:7" x14ac:dyDescent="0.35">
      <c r="G11527"/>
    </row>
    <row r="11528" spans="7:7" x14ac:dyDescent="0.35">
      <c r="G11528"/>
    </row>
    <row r="11529" spans="7:7" x14ac:dyDescent="0.35">
      <c r="G11529"/>
    </row>
    <row r="11530" spans="7:7" x14ac:dyDescent="0.35">
      <c r="G11530"/>
    </row>
    <row r="11531" spans="7:7" x14ac:dyDescent="0.35">
      <c r="G11531"/>
    </row>
    <row r="11532" spans="7:7" x14ac:dyDescent="0.35">
      <c r="G11532"/>
    </row>
    <row r="11533" spans="7:7" x14ac:dyDescent="0.35">
      <c r="G11533"/>
    </row>
    <row r="11534" spans="7:7" x14ac:dyDescent="0.35">
      <c r="G11534"/>
    </row>
    <row r="11535" spans="7:7" x14ac:dyDescent="0.35">
      <c r="G11535"/>
    </row>
    <row r="11536" spans="7:7" x14ac:dyDescent="0.35">
      <c r="G11536"/>
    </row>
    <row r="11537" spans="7:7" x14ac:dyDescent="0.35">
      <c r="G11537"/>
    </row>
    <row r="11538" spans="7:7" x14ac:dyDescent="0.35">
      <c r="G11538"/>
    </row>
    <row r="11539" spans="7:7" x14ac:dyDescent="0.35">
      <c r="G11539"/>
    </row>
    <row r="11540" spans="7:7" x14ac:dyDescent="0.35">
      <c r="G11540"/>
    </row>
    <row r="11541" spans="7:7" x14ac:dyDescent="0.35">
      <c r="G11541"/>
    </row>
    <row r="11542" spans="7:7" x14ac:dyDescent="0.35">
      <c r="G11542"/>
    </row>
    <row r="11543" spans="7:7" x14ac:dyDescent="0.35">
      <c r="G11543"/>
    </row>
    <row r="11544" spans="7:7" x14ac:dyDescent="0.35">
      <c r="G11544"/>
    </row>
    <row r="11545" spans="7:7" x14ac:dyDescent="0.35">
      <c r="G11545"/>
    </row>
    <row r="11546" spans="7:7" x14ac:dyDescent="0.35">
      <c r="G11546"/>
    </row>
    <row r="11547" spans="7:7" x14ac:dyDescent="0.35">
      <c r="G11547"/>
    </row>
    <row r="11548" spans="7:7" x14ac:dyDescent="0.35">
      <c r="G11548"/>
    </row>
    <row r="11549" spans="7:7" x14ac:dyDescent="0.35">
      <c r="G11549"/>
    </row>
    <row r="11550" spans="7:7" x14ac:dyDescent="0.35">
      <c r="G11550"/>
    </row>
    <row r="11551" spans="7:7" x14ac:dyDescent="0.35">
      <c r="G11551"/>
    </row>
    <row r="11552" spans="7:7" x14ac:dyDescent="0.35">
      <c r="G11552"/>
    </row>
    <row r="11553" spans="7:7" x14ac:dyDescent="0.35">
      <c r="G11553"/>
    </row>
    <row r="11554" spans="7:7" x14ac:dyDescent="0.35">
      <c r="G11554"/>
    </row>
    <row r="11555" spans="7:7" x14ac:dyDescent="0.35">
      <c r="G11555"/>
    </row>
    <row r="11556" spans="7:7" x14ac:dyDescent="0.35">
      <c r="G11556"/>
    </row>
    <row r="11557" spans="7:7" x14ac:dyDescent="0.35">
      <c r="G11557"/>
    </row>
    <row r="11558" spans="7:7" x14ac:dyDescent="0.35">
      <c r="G11558"/>
    </row>
    <row r="11559" spans="7:7" x14ac:dyDescent="0.35">
      <c r="G11559"/>
    </row>
    <row r="11560" spans="7:7" x14ac:dyDescent="0.35">
      <c r="G11560"/>
    </row>
    <row r="11561" spans="7:7" x14ac:dyDescent="0.35">
      <c r="G11561"/>
    </row>
    <row r="11562" spans="7:7" x14ac:dyDescent="0.35">
      <c r="G11562"/>
    </row>
    <row r="11563" spans="7:7" x14ac:dyDescent="0.35">
      <c r="G11563"/>
    </row>
    <row r="11564" spans="7:7" x14ac:dyDescent="0.35">
      <c r="G11564"/>
    </row>
    <row r="11565" spans="7:7" x14ac:dyDescent="0.35">
      <c r="G11565"/>
    </row>
    <row r="11566" spans="7:7" x14ac:dyDescent="0.35">
      <c r="G11566"/>
    </row>
    <row r="11567" spans="7:7" x14ac:dyDescent="0.35">
      <c r="G11567"/>
    </row>
    <row r="11568" spans="7:7" x14ac:dyDescent="0.35">
      <c r="G11568"/>
    </row>
    <row r="11569" spans="7:7" x14ac:dyDescent="0.35">
      <c r="G11569"/>
    </row>
    <row r="11570" spans="7:7" x14ac:dyDescent="0.35">
      <c r="G11570"/>
    </row>
    <row r="11571" spans="7:7" x14ac:dyDescent="0.35">
      <c r="G11571"/>
    </row>
    <row r="11572" spans="7:7" x14ac:dyDescent="0.35">
      <c r="G11572"/>
    </row>
    <row r="11573" spans="7:7" x14ac:dyDescent="0.35">
      <c r="G11573"/>
    </row>
    <row r="11574" spans="7:7" x14ac:dyDescent="0.35">
      <c r="G11574"/>
    </row>
    <row r="11575" spans="7:7" x14ac:dyDescent="0.35">
      <c r="G11575"/>
    </row>
    <row r="11576" spans="7:7" x14ac:dyDescent="0.35">
      <c r="G11576"/>
    </row>
    <row r="11577" spans="7:7" x14ac:dyDescent="0.35">
      <c r="G11577"/>
    </row>
    <row r="11578" spans="7:7" x14ac:dyDescent="0.35">
      <c r="G11578"/>
    </row>
    <row r="11579" spans="7:7" x14ac:dyDescent="0.35">
      <c r="G11579"/>
    </row>
    <row r="11580" spans="7:7" x14ac:dyDescent="0.35">
      <c r="G11580"/>
    </row>
    <row r="11581" spans="7:7" x14ac:dyDescent="0.35">
      <c r="G11581"/>
    </row>
    <row r="11582" spans="7:7" x14ac:dyDescent="0.35">
      <c r="G11582"/>
    </row>
    <row r="11583" spans="7:7" x14ac:dyDescent="0.35">
      <c r="G11583"/>
    </row>
    <row r="11584" spans="7:7" x14ac:dyDescent="0.35">
      <c r="G11584"/>
    </row>
    <row r="11585" spans="7:7" x14ac:dyDescent="0.35">
      <c r="G11585"/>
    </row>
    <row r="11586" spans="7:7" x14ac:dyDescent="0.35">
      <c r="G11586"/>
    </row>
    <row r="11587" spans="7:7" x14ac:dyDescent="0.35">
      <c r="G11587"/>
    </row>
    <row r="11588" spans="7:7" x14ac:dyDescent="0.35">
      <c r="G11588"/>
    </row>
    <row r="11589" spans="7:7" x14ac:dyDescent="0.35">
      <c r="G11589"/>
    </row>
    <row r="11590" spans="7:7" x14ac:dyDescent="0.35">
      <c r="G11590"/>
    </row>
    <row r="11591" spans="7:7" x14ac:dyDescent="0.35">
      <c r="G11591"/>
    </row>
    <row r="11592" spans="7:7" x14ac:dyDescent="0.35">
      <c r="G11592"/>
    </row>
    <row r="11593" spans="7:7" x14ac:dyDescent="0.35">
      <c r="G11593"/>
    </row>
    <row r="11594" spans="7:7" x14ac:dyDescent="0.35">
      <c r="G11594"/>
    </row>
    <row r="11595" spans="7:7" x14ac:dyDescent="0.35">
      <c r="G11595"/>
    </row>
    <row r="11596" spans="7:7" x14ac:dyDescent="0.35">
      <c r="G11596"/>
    </row>
    <row r="11597" spans="7:7" x14ac:dyDescent="0.35">
      <c r="G11597"/>
    </row>
    <row r="11598" spans="7:7" x14ac:dyDescent="0.35">
      <c r="G11598"/>
    </row>
    <row r="11599" spans="7:7" x14ac:dyDescent="0.35">
      <c r="G11599"/>
    </row>
    <row r="11600" spans="7:7" x14ac:dyDescent="0.35">
      <c r="G11600"/>
    </row>
    <row r="11601" spans="7:7" x14ac:dyDescent="0.35">
      <c r="G11601"/>
    </row>
    <row r="11602" spans="7:7" x14ac:dyDescent="0.35">
      <c r="G11602"/>
    </row>
    <row r="11603" spans="7:7" x14ac:dyDescent="0.35">
      <c r="G11603"/>
    </row>
    <row r="11604" spans="7:7" x14ac:dyDescent="0.35">
      <c r="G11604"/>
    </row>
    <row r="11605" spans="7:7" x14ac:dyDescent="0.35">
      <c r="G11605"/>
    </row>
    <row r="11606" spans="7:7" x14ac:dyDescent="0.35">
      <c r="G11606"/>
    </row>
    <row r="11607" spans="7:7" x14ac:dyDescent="0.35">
      <c r="G11607"/>
    </row>
    <row r="11608" spans="7:7" x14ac:dyDescent="0.35">
      <c r="G11608"/>
    </row>
    <row r="11609" spans="7:7" x14ac:dyDescent="0.35">
      <c r="G11609"/>
    </row>
    <row r="11610" spans="7:7" x14ac:dyDescent="0.35">
      <c r="G11610"/>
    </row>
    <row r="11611" spans="7:7" x14ac:dyDescent="0.35">
      <c r="G11611"/>
    </row>
    <row r="11612" spans="7:7" x14ac:dyDescent="0.35">
      <c r="G11612"/>
    </row>
    <row r="11613" spans="7:7" x14ac:dyDescent="0.35">
      <c r="G11613"/>
    </row>
    <row r="11614" spans="7:7" x14ac:dyDescent="0.35">
      <c r="G11614"/>
    </row>
    <row r="11615" spans="7:7" x14ac:dyDescent="0.35">
      <c r="G11615"/>
    </row>
    <row r="11616" spans="7:7" x14ac:dyDescent="0.35">
      <c r="G11616"/>
    </row>
    <row r="11617" spans="7:7" x14ac:dyDescent="0.35">
      <c r="G11617"/>
    </row>
    <row r="11618" spans="7:7" x14ac:dyDescent="0.35">
      <c r="G11618"/>
    </row>
    <row r="11619" spans="7:7" x14ac:dyDescent="0.35">
      <c r="G11619"/>
    </row>
    <row r="11620" spans="7:7" x14ac:dyDescent="0.35">
      <c r="G11620"/>
    </row>
    <row r="11621" spans="7:7" x14ac:dyDescent="0.35">
      <c r="G11621"/>
    </row>
    <row r="11622" spans="7:7" x14ac:dyDescent="0.35">
      <c r="G11622"/>
    </row>
    <row r="11623" spans="7:7" x14ac:dyDescent="0.35">
      <c r="G11623"/>
    </row>
    <row r="11624" spans="7:7" x14ac:dyDescent="0.35">
      <c r="G11624"/>
    </row>
    <row r="11625" spans="7:7" x14ac:dyDescent="0.35">
      <c r="G11625"/>
    </row>
    <row r="11626" spans="7:7" x14ac:dyDescent="0.35">
      <c r="G11626"/>
    </row>
    <row r="11627" spans="7:7" x14ac:dyDescent="0.35">
      <c r="G11627"/>
    </row>
    <row r="11628" spans="7:7" x14ac:dyDescent="0.35">
      <c r="G11628"/>
    </row>
    <row r="11629" spans="7:7" x14ac:dyDescent="0.35">
      <c r="G11629"/>
    </row>
    <row r="11630" spans="7:7" x14ac:dyDescent="0.35">
      <c r="G11630"/>
    </row>
    <row r="11631" spans="7:7" x14ac:dyDescent="0.35">
      <c r="G11631"/>
    </row>
    <row r="11632" spans="7:7" x14ac:dyDescent="0.35">
      <c r="G11632"/>
    </row>
    <row r="11633" spans="7:7" x14ac:dyDescent="0.35">
      <c r="G11633"/>
    </row>
    <row r="11634" spans="7:7" x14ac:dyDescent="0.35">
      <c r="G11634"/>
    </row>
    <row r="11635" spans="7:7" x14ac:dyDescent="0.35">
      <c r="G11635"/>
    </row>
    <row r="11636" spans="7:7" x14ac:dyDescent="0.35">
      <c r="G11636"/>
    </row>
    <row r="11637" spans="7:7" x14ac:dyDescent="0.35">
      <c r="G11637"/>
    </row>
    <row r="11638" spans="7:7" x14ac:dyDescent="0.35">
      <c r="G11638"/>
    </row>
    <row r="11639" spans="7:7" x14ac:dyDescent="0.35">
      <c r="G11639"/>
    </row>
    <row r="11640" spans="7:7" x14ac:dyDescent="0.35">
      <c r="G11640"/>
    </row>
    <row r="11641" spans="7:7" x14ac:dyDescent="0.35">
      <c r="G11641"/>
    </row>
    <row r="11642" spans="7:7" x14ac:dyDescent="0.35">
      <c r="G11642"/>
    </row>
    <row r="11643" spans="7:7" x14ac:dyDescent="0.35">
      <c r="G11643"/>
    </row>
    <row r="11644" spans="7:7" x14ac:dyDescent="0.35">
      <c r="G11644"/>
    </row>
    <row r="11645" spans="7:7" x14ac:dyDescent="0.35">
      <c r="G11645"/>
    </row>
    <row r="11646" spans="7:7" x14ac:dyDescent="0.35">
      <c r="G11646"/>
    </row>
    <row r="11647" spans="7:7" x14ac:dyDescent="0.35">
      <c r="G11647"/>
    </row>
    <row r="11648" spans="7:7" x14ac:dyDescent="0.35">
      <c r="G11648"/>
    </row>
    <row r="11649" spans="7:7" x14ac:dyDescent="0.35">
      <c r="G11649"/>
    </row>
    <row r="11650" spans="7:7" x14ac:dyDescent="0.35">
      <c r="G11650"/>
    </row>
    <row r="11651" spans="7:7" x14ac:dyDescent="0.35">
      <c r="G11651"/>
    </row>
    <row r="11652" spans="7:7" x14ac:dyDescent="0.35">
      <c r="G11652"/>
    </row>
    <row r="11653" spans="7:7" x14ac:dyDescent="0.35">
      <c r="G11653"/>
    </row>
    <row r="11654" spans="7:7" x14ac:dyDescent="0.35">
      <c r="G11654"/>
    </row>
    <row r="11655" spans="7:7" x14ac:dyDescent="0.35">
      <c r="G11655"/>
    </row>
    <row r="11656" spans="7:7" x14ac:dyDescent="0.35">
      <c r="G11656"/>
    </row>
    <row r="11657" spans="7:7" x14ac:dyDescent="0.35">
      <c r="G11657"/>
    </row>
    <row r="11658" spans="7:7" x14ac:dyDescent="0.35">
      <c r="G11658"/>
    </row>
    <row r="11659" spans="7:7" x14ac:dyDescent="0.35">
      <c r="G11659"/>
    </row>
    <row r="11660" spans="7:7" x14ac:dyDescent="0.35">
      <c r="G11660"/>
    </row>
    <row r="11661" spans="7:7" x14ac:dyDescent="0.35">
      <c r="G11661"/>
    </row>
    <row r="11662" spans="7:7" x14ac:dyDescent="0.35">
      <c r="G11662"/>
    </row>
    <row r="11663" spans="7:7" x14ac:dyDescent="0.35">
      <c r="G11663"/>
    </row>
    <row r="11664" spans="7:7" x14ac:dyDescent="0.35">
      <c r="G11664"/>
    </row>
    <row r="11665" spans="7:7" x14ac:dyDescent="0.35">
      <c r="G11665"/>
    </row>
    <row r="11666" spans="7:7" x14ac:dyDescent="0.35">
      <c r="G11666"/>
    </row>
    <row r="11667" spans="7:7" x14ac:dyDescent="0.35">
      <c r="G11667"/>
    </row>
    <row r="11668" spans="7:7" x14ac:dyDescent="0.35">
      <c r="G11668"/>
    </row>
    <row r="11669" spans="7:7" x14ac:dyDescent="0.35">
      <c r="G11669"/>
    </row>
    <row r="11670" spans="7:7" x14ac:dyDescent="0.35">
      <c r="G11670"/>
    </row>
    <row r="11671" spans="7:7" x14ac:dyDescent="0.35">
      <c r="G11671"/>
    </row>
    <row r="11672" spans="7:7" x14ac:dyDescent="0.35">
      <c r="G11672"/>
    </row>
    <row r="11673" spans="7:7" x14ac:dyDescent="0.35">
      <c r="G11673"/>
    </row>
    <row r="11674" spans="7:7" x14ac:dyDescent="0.35">
      <c r="G11674"/>
    </row>
    <row r="11675" spans="7:7" x14ac:dyDescent="0.35">
      <c r="G11675"/>
    </row>
    <row r="11676" spans="7:7" x14ac:dyDescent="0.35">
      <c r="G11676"/>
    </row>
    <row r="11677" spans="7:7" x14ac:dyDescent="0.35">
      <c r="G11677"/>
    </row>
    <row r="11678" spans="7:7" x14ac:dyDescent="0.35">
      <c r="G11678"/>
    </row>
    <row r="11679" spans="7:7" x14ac:dyDescent="0.35">
      <c r="G11679"/>
    </row>
    <row r="11680" spans="7:7" x14ac:dyDescent="0.35">
      <c r="G11680"/>
    </row>
    <row r="11681" spans="7:7" x14ac:dyDescent="0.35">
      <c r="G11681"/>
    </row>
    <row r="11682" spans="7:7" x14ac:dyDescent="0.35">
      <c r="G11682"/>
    </row>
    <row r="11683" spans="7:7" x14ac:dyDescent="0.35">
      <c r="G11683"/>
    </row>
    <row r="11684" spans="7:7" x14ac:dyDescent="0.35">
      <c r="G11684"/>
    </row>
    <row r="11685" spans="7:7" x14ac:dyDescent="0.35">
      <c r="G11685"/>
    </row>
    <row r="11686" spans="7:7" x14ac:dyDescent="0.35">
      <c r="G11686"/>
    </row>
    <row r="11687" spans="7:7" x14ac:dyDescent="0.35">
      <c r="G11687"/>
    </row>
    <row r="11688" spans="7:7" x14ac:dyDescent="0.35">
      <c r="G11688"/>
    </row>
    <row r="11689" spans="7:7" x14ac:dyDescent="0.35">
      <c r="G11689"/>
    </row>
    <row r="11690" spans="7:7" x14ac:dyDescent="0.35">
      <c r="G11690"/>
    </row>
    <row r="11691" spans="7:7" x14ac:dyDescent="0.35">
      <c r="G11691"/>
    </row>
    <row r="11692" spans="7:7" x14ac:dyDescent="0.35">
      <c r="G11692"/>
    </row>
    <row r="11693" spans="7:7" x14ac:dyDescent="0.35">
      <c r="G11693"/>
    </row>
    <row r="11694" spans="7:7" x14ac:dyDescent="0.35">
      <c r="G11694"/>
    </row>
    <row r="11695" spans="7:7" x14ac:dyDescent="0.35">
      <c r="G11695"/>
    </row>
    <row r="11696" spans="7:7" x14ac:dyDescent="0.35">
      <c r="G11696"/>
    </row>
    <row r="11697" spans="7:7" x14ac:dyDescent="0.35">
      <c r="G11697"/>
    </row>
    <row r="11698" spans="7:7" x14ac:dyDescent="0.35">
      <c r="G11698"/>
    </row>
    <row r="11699" spans="7:7" x14ac:dyDescent="0.35">
      <c r="G11699"/>
    </row>
    <row r="11700" spans="7:7" x14ac:dyDescent="0.35">
      <c r="G11700"/>
    </row>
    <row r="11701" spans="7:7" x14ac:dyDescent="0.35">
      <c r="G11701"/>
    </row>
    <row r="11702" spans="7:7" x14ac:dyDescent="0.35">
      <c r="G11702"/>
    </row>
    <row r="11703" spans="7:7" x14ac:dyDescent="0.35">
      <c r="G11703"/>
    </row>
    <row r="11704" spans="7:7" x14ac:dyDescent="0.35">
      <c r="G11704"/>
    </row>
    <row r="11705" spans="7:7" x14ac:dyDescent="0.35">
      <c r="G11705"/>
    </row>
    <row r="11706" spans="7:7" x14ac:dyDescent="0.35">
      <c r="G11706"/>
    </row>
    <row r="11707" spans="7:7" x14ac:dyDescent="0.35">
      <c r="G11707"/>
    </row>
    <row r="11708" spans="7:7" x14ac:dyDescent="0.35">
      <c r="G11708"/>
    </row>
    <row r="11709" spans="7:7" x14ac:dyDescent="0.35">
      <c r="G11709"/>
    </row>
    <row r="11710" spans="7:7" x14ac:dyDescent="0.35">
      <c r="G11710"/>
    </row>
    <row r="11711" spans="7:7" x14ac:dyDescent="0.35">
      <c r="G11711"/>
    </row>
    <row r="11712" spans="7:7" x14ac:dyDescent="0.35">
      <c r="G11712"/>
    </row>
    <row r="11713" spans="7:7" x14ac:dyDescent="0.35">
      <c r="G11713"/>
    </row>
    <row r="11714" spans="7:7" x14ac:dyDescent="0.35">
      <c r="G11714"/>
    </row>
    <row r="11715" spans="7:7" x14ac:dyDescent="0.35">
      <c r="G11715"/>
    </row>
    <row r="11716" spans="7:7" x14ac:dyDescent="0.35">
      <c r="G11716"/>
    </row>
    <row r="11717" spans="7:7" x14ac:dyDescent="0.35">
      <c r="G11717"/>
    </row>
    <row r="11718" spans="7:7" x14ac:dyDescent="0.35">
      <c r="G11718"/>
    </row>
    <row r="11719" spans="7:7" x14ac:dyDescent="0.35">
      <c r="G11719"/>
    </row>
    <row r="11720" spans="7:7" x14ac:dyDescent="0.35">
      <c r="G11720"/>
    </row>
    <row r="11721" spans="7:7" x14ac:dyDescent="0.35">
      <c r="G11721"/>
    </row>
    <row r="11722" spans="7:7" x14ac:dyDescent="0.35">
      <c r="G11722"/>
    </row>
    <row r="11723" spans="7:7" x14ac:dyDescent="0.35">
      <c r="G11723"/>
    </row>
    <row r="11724" spans="7:7" x14ac:dyDescent="0.35">
      <c r="G11724"/>
    </row>
    <row r="11725" spans="7:7" x14ac:dyDescent="0.35">
      <c r="G11725"/>
    </row>
    <row r="11726" spans="7:7" x14ac:dyDescent="0.35">
      <c r="G11726"/>
    </row>
    <row r="11727" spans="7:7" x14ac:dyDescent="0.35">
      <c r="G11727"/>
    </row>
    <row r="11728" spans="7:7" x14ac:dyDescent="0.35">
      <c r="G11728"/>
    </row>
    <row r="11729" spans="7:7" x14ac:dyDescent="0.35">
      <c r="G11729"/>
    </row>
    <row r="11730" spans="7:7" x14ac:dyDescent="0.35">
      <c r="G11730"/>
    </row>
    <row r="11731" spans="7:7" x14ac:dyDescent="0.35">
      <c r="G11731"/>
    </row>
    <row r="11732" spans="7:7" x14ac:dyDescent="0.35">
      <c r="G11732"/>
    </row>
    <row r="11733" spans="7:7" x14ac:dyDescent="0.35">
      <c r="G11733"/>
    </row>
    <row r="11734" spans="7:7" x14ac:dyDescent="0.35">
      <c r="G11734"/>
    </row>
    <row r="11735" spans="7:7" x14ac:dyDescent="0.35">
      <c r="G11735"/>
    </row>
    <row r="11736" spans="7:7" x14ac:dyDescent="0.35">
      <c r="G11736"/>
    </row>
    <row r="11737" spans="7:7" x14ac:dyDescent="0.35">
      <c r="G11737"/>
    </row>
    <row r="11738" spans="7:7" x14ac:dyDescent="0.35">
      <c r="G11738"/>
    </row>
    <row r="11739" spans="7:7" x14ac:dyDescent="0.35">
      <c r="G11739"/>
    </row>
    <row r="11740" spans="7:7" x14ac:dyDescent="0.35">
      <c r="G11740"/>
    </row>
    <row r="11741" spans="7:7" x14ac:dyDescent="0.35">
      <c r="G11741"/>
    </row>
    <row r="11742" spans="7:7" x14ac:dyDescent="0.35">
      <c r="G11742"/>
    </row>
    <row r="11743" spans="7:7" x14ac:dyDescent="0.35">
      <c r="G11743"/>
    </row>
    <row r="11744" spans="7:7" x14ac:dyDescent="0.35">
      <c r="G11744"/>
    </row>
    <row r="11745" spans="7:7" x14ac:dyDescent="0.35">
      <c r="G11745"/>
    </row>
    <row r="11746" spans="7:7" x14ac:dyDescent="0.35">
      <c r="G11746"/>
    </row>
    <row r="11747" spans="7:7" x14ac:dyDescent="0.35">
      <c r="G11747"/>
    </row>
    <row r="11748" spans="7:7" x14ac:dyDescent="0.35">
      <c r="G11748"/>
    </row>
    <row r="11749" spans="7:7" x14ac:dyDescent="0.35">
      <c r="G11749"/>
    </row>
    <row r="11750" spans="7:7" x14ac:dyDescent="0.35">
      <c r="G11750"/>
    </row>
    <row r="11751" spans="7:7" x14ac:dyDescent="0.35">
      <c r="G11751"/>
    </row>
    <row r="11752" spans="7:7" x14ac:dyDescent="0.35">
      <c r="G11752"/>
    </row>
    <row r="11753" spans="7:7" x14ac:dyDescent="0.35">
      <c r="G11753"/>
    </row>
    <row r="11754" spans="7:7" x14ac:dyDescent="0.35">
      <c r="G11754"/>
    </row>
    <row r="11755" spans="7:7" x14ac:dyDescent="0.35">
      <c r="G11755"/>
    </row>
    <row r="11756" spans="7:7" x14ac:dyDescent="0.35">
      <c r="G11756"/>
    </row>
    <row r="11757" spans="7:7" x14ac:dyDescent="0.35">
      <c r="G11757"/>
    </row>
    <row r="11758" spans="7:7" x14ac:dyDescent="0.35">
      <c r="G11758"/>
    </row>
    <row r="11759" spans="7:7" x14ac:dyDescent="0.35">
      <c r="G11759"/>
    </row>
    <row r="11760" spans="7:7" x14ac:dyDescent="0.35">
      <c r="G11760"/>
    </row>
    <row r="11761" spans="7:7" x14ac:dyDescent="0.35">
      <c r="G11761"/>
    </row>
    <row r="11762" spans="7:7" x14ac:dyDescent="0.35">
      <c r="G11762"/>
    </row>
    <row r="11763" spans="7:7" x14ac:dyDescent="0.35">
      <c r="G11763"/>
    </row>
    <row r="11764" spans="7:7" x14ac:dyDescent="0.35">
      <c r="G11764"/>
    </row>
    <row r="11765" spans="7:7" x14ac:dyDescent="0.35">
      <c r="G11765"/>
    </row>
    <row r="11766" spans="7:7" x14ac:dyDescent="0.35">
      <c r="G11766"/>
    </row>
    <row r="11767" spans="7:7" x14ac:dyDescent="0.35">
      <c r="G11767"/>
    </row>
    <row r="11768" spans="7:7" x14ac:dyDescent="0.35">
      <c r="G11768"/>
    </row>
    <row r="11769" spans="7:7" x14ac:dyDescent="0.35">
      <c r="G11769"/>
    </row>
    <row r="11770" spans="7:7" x14ac:dyDescent="0.35">
      <c r="G11770"/>
    </row>
    <row r="11771" spans="7:7" x14ac:dyDescent="0.35">
      <c r="G11771"/>
    </row>
    <row r="11772" spans="7:7" x14ac:dyDescent="0.35">
      <c r="G11772"/>
    </row>
    <row r="11773" spans="7:7" x14ac:dyDescent="0.35">
      <c r="G11773"/>
    </row>
    <row r="11774" spans="7:7" x14ac:dyDescent="0.35">
      <c r="G11774"/>
    </row>
    <row r="11775" spans="7:7" x14ac:dyDescent="0.35">
      <c r="G11775"/>
    </row>
    <row r="11776" spans="7:7" x14ac:dyDescent="0.35">
      <c r="G11776"/>
    </row>
    <row r="11777" spans="7:7" x14ac:dyDescent="0.35">
      <c r="G11777"/>
    </row>
    <row r="11778" spans="7:7" x14ac:dyDescent="0.35">
      <c r="G11778"/>
    </row>
    <row r="11779" spans="7:7" x14ac:dyDescent="0.35">
      <c r="G11779"/>
    </row>
    <row r="11780" spans="7:7" x14ac:dyDescent="0.35">
      <c r="G11780"/>
    </row>
    <row r="11781" spans="7:7" x14ac:dyDescent="0.35">
      <c r="G11781"/>
    </row>
    <row r="11782" spans="7:7" x14ac:dyDescent="0.35">
      <c r="G11782"/>
    </row>
    <row r="11783" spans="7:7" x14ac:dyDescent="0.35">
      <c r="G11783"/>
    </row>
    <row r="11784" spans="7:7" x14ac:dyDescent="0.35">
      <c r="G11784"/>
    </row>
    <row r="11785" spans="7:7" x14ac:dyDescent="0.35">
      <c r="G11785"/>
    </row>
    <row r="11786" spans="7:7" x14ac:dyDescent="0.35">
      <c r="G11786"/>
    </row>
    <row r="11787" spans="7:7" x14ac:dyDescent="0.35">
      <c r="G11787"/>
    </row>
    <row r="11788" spans="7:7" x14ac:dyDescent="0.35">
      <c r="G11788"/>
    </row>
    <row r="11789" spans="7:7" x14ac:dyDescent="0.35">
      <c r="G11789"/>
    </row>
    <row r="11790" spans="7:7" x14ac:dyDescent="0.35">
      <c r="G11790"/>
    </row>
    <row r="11791" spans="7:7" x14ac:dyDescent="0.35">
      <c r="G11791"/>
    </row>
    <row r="11792" spans="7:7" x14ac:dyDescent="0.35">
      <c r="G11792"/>
    </row>
    <row r="11793" spans="7:7" x14ac:dyDescent="0.35">
      <c r="G11793"/>
    </row>
    <row r="11794" spans="7:7" x14ac:dyDescent="0.35">
      <c r="G11794"/>
    </row>
    <row r="11795" spans="7:7" x14ac:dyDescent="0.35">
      <c r="G11795"/>
    </row>
    <row r="11796" spans="7:7" x14ac:dyDescent="0.35">
      <c r="G11796"/>
    </row>
    <row r="11797" spans="7:7" x14ac:dyDescent="0.35">
      <c r="G11797"/>
    </row>
    <row r="11798" spans="7:7" x14ac:dyDescent="0.35">
      <c r="G11798"/>
    </row>
    <row r="11799" spans="7:7" x14ac:dyDescent="0.35">
      <c r="G11799"/>
    </row>
    <row r="11800" spans="7:7" x14ac:dyDescent="0.35">
      <c r="G11800"/>
    </row>
    <row r="11801" spans="7:7" x14ac:dyDescent="0.35">
      <c r="G11801"/>
    </row>
    <row r="11802" spans="7:7" x14ac:dyDescent="0.35">
      <c r="G11802"/>
    </row>
    <row r="11803" spans="7:7" x14ac:dyDescent="0.35">
      <c r="G11803"/>
    </row>
    <row r="11804" spans="7:7" x14ac:dyDescent="0.35">
      <c r="G11804"/>
    </row>
    <row r="11805" spans="7:7" x14ac:dyDescent="0.35">
      <c r="G11805"/>
    </row>
    <row r="11806" spans="7:7" x14ac:dyDescent="0.35">
      <c r="G11806"/>
    </row>
    <row r="11807" spans="7:7" x14ac:dyDescent="0.35">
      <c r="G11807"/>
    </row>
    <row r="11808" spans="7:7" x14ac:dyDescent="0.35">
      <c r="G11808"/>
    </row>
    <row r="11809" spans="7:7" x14ac:dyDescent="0.35">
      <c r="G11809"/>
    </row>
    <row r="11810" spans="7:7" x14ac:dyDescent="0.35">
      <c r="G11810"/>
    </row>
    <row r="11811" spans="7:7" x14ac:dyDescent="0.35">
      <c r="G11811"/>
    </row>
    <row r="11812" spans="7:7" x14ac:dyDescent="0.35">
      <c r="G11812"/>
    </row>
    <row r="11813" spans="7:7" x14ac:dyDescent="0.35">
      <c r="G11813"/>
    </row>
    <row r="11814" spans="7:7" x14ac:dyDescent="0.35">
      <c r="G11814"/>
    </row>
    <row r="11815" spans="7:7" x14ac:dyDescent="0.35">
      <c r="G11815"/>
    </row>
    <row r="11816" spans="7:7" x14ac:dyDescent="0.35">
      <c r="G11816"/>
    </row>
    <row r="11817" spans="7:7" x14ac:dyDescent="0.35">
      <c r="G11817"/>
    </row>
    <row r="11818" spans="7:7" x14ac:dyDescent="0.35">
      <c r="G11818"/>
    </row>
    <row r="11819" spans="7:7" x14ac:dyDescent="0.35">
      <c r="G11819"/>
    </row>
    <row r="11820" spans="7:7" x14ac:dyDescent="0.35">
      <c r="G11820"/>
    </row>
    <row r="11821" spans="7:7" x14ac:dyDescent="0.35">
      <c r="G11821"/>
    </row>
    <row r="11822" spans="7:7" x14ac:dyDescent="0.35">
      <c r="G11822"/>
    </row>
    <row r="11823" spans="7:7" x14ac:dyDescent="0.35">
      <c r="G11823"/>
    </row>
    <row r="11824" spans="7:7" x14ac:dyDescent="0.35">
      <c r="G11824"/>
    </row>
    <row r="11825" spans="7:7" x14ac:dyDescent="0.35">
      <c r="G11825"/>
    </row>
    <row r="11826" spans="7:7" x14ac:dyDescent="0.35">
      <c r="G11826"/>
    </row>
    <row r="11827" spans="7:7" x14ac:dyDescent="0.35">
      <c r="G11827"/>
    </row>
    <row r="11828" spans="7:7" x14ac:dyDescent="0.35">
      <c r="G11828"/>
    </row>
    <row r="11829" spans="7:7" x14ac:dyDescent="0.35">
      <c r="G11829"/>
    </row>
    <row r="11830" spans="7:7" x14ac:dyDescent="0.35">
      <c r="G11830"/>
    </row>
    <row r="11831" spans="7:7" x14ac:dyDescent="0.35">
      <c r="G11831"/>
    </row>
    <row r="11832" spans="7:7" x14ac:dyDescent="0.35">
      <c r="G11832"/>
    </row>
    <row r="11833" spans="7:7" x14ac:dyDescent="0.35">
      <c r="G11833"/>
    </row>
    <row r="11834" spans="7:7" x14ac:dyDescent="0.35">
      <c r="G11834"/>
    </row>
    <row r="11835" spans="7:7" x14ac:dyDescent="0.35">
      <c r="G11835"/>
    </row>
    <row r="11836" spans="7:7" x14ac:dyDescent="0.35">
      <c r="G11836"/>
    </row>
    <row r="11837" spans="7:7" x14ac:dyDescent="0.35">
      <c r="G11837"/>
    </row>
    <row r="11838" spans="7:7" x14ac:dyDescent="0.35">
      <c r="G11838"/>
    </row>
    <row r="11839" spans="7:7" x14ac:dyDescent="0.35">
      <c r="G11839"/>
    </row>
    <row r="11840" spans="7:7" x14ac:dyDescent="0.35">
      <c r="G11840"/>
    </row>
    <row r="11841" spans="7:7" x14ac:dyDescent="0.35">
      <c r="G11841"/>
    </row>
    <row r="11842" spans="7:7" x14ac:dyDescent="0.35">
      <c r="G11842"/>
    </row>
    <row r="11843" spans="7:7" x14ac:dyDescent="0.35">
      <c r="G11843"/>
    </row>
    <row r="11844" spans="7:7" x14ac:dyDescent="0.35">
      <c r="G11844"/>
    </row>
    <row r="11845" spans="7:7" x14ac:dyDescent="0.35">
      <c r="G11845"/>
    </row>
    <row r="11846" spans="7:7" x14ac:dyDescent="0.35">
      <c r="G11846"/>
    </row>
    <row r="11847" spans="7:7" x14ac:dyDescent="0.35">
      <c r="G11847"/>
    </row>
    <row r="11848" spans="7:7" x14ac:dyDescent="0.35">
      <c r="G11848"/>
    </row>
    <row r="11849" spans="7:7" x14ac:dyDescent="0.35">
      <c r="G11849"/>
    </row>
    <row r="11850" spans="7:7" x14ac:dyDescent="0.35">
      <c r="G11850"/>
    </row>
    <row r="11851" spans="7:7" x14ac:dyDescent="0.35">
      <c r="G11851"/>
    </row>
    <row r="11852" spans="7:7" x14ac:dyDescent="0.35">
      <c r="G11852"/>
    </row>
    <row r="11853" spans="7:7" x14ac:dyDescent="0.35">
      <c r="G11853"/>
    </row>
    <row r="11854" spans="7:7" x14ac:dyDescent="0.35">
      <c r="G11854"/>
    </row>
    <row r="11855" spans="7:7" x14ac:dyDescent="0.35">
      <c r="G11855"/>
    </row>
    <row r="11856" spans="7:7" x14ac:dyDescent="0.35">
      <c r="G11856"/>
    </row>
    <row r="11857" spans="7:7" x14ac:dyDescent="0.35">
      <c r="G11857"/>
    </row>
    <row r="11858" spans="7:7" x14ac:dyDescent="0.35">
      <c r="G11858"/>
    </row>
    <row r="11859" spans="7:7" x14ac:dyDescent="0.35">
      <c r="G11859"/>
    </row>
    <row r="11860" spans="7:7" x14ac:dyDescent="0.35">
      <c r="G11860"/>
    </row>
    <row r="11861" spans="7:7" x14ac:dyDescent="0.35">
      <c r="G11861"/>
    </row>
    <row r="11862" spans="7:7" x14ac:dyDescent="0.35">
      <c r="G11862"/>
    </row>
    <row r="11863" spans="7:7" x14ac:dyDescent="0.35">
      <c r="G11863"/>
    </row>
    <row r="11864" spans="7:7" x14ac:dyDescent="0.35">
      <c r="G11864"/>
    </row>
    <row r="11865" spans="7:7" x14ac:dyDescent="0.35">
      <c r="G11865"/>
    </row>
    <row r="11866" spans="7:7" x14ac:dyDescent="0.35">
      <c r="G11866"/>
    </row>
    <row r="11867" spans="7:7" x14ac:dyDescent="0.35">
      <c r="G11867"/>
    </row>
    <row r="11868" spans="7:7" x14ac:dyDescent="0.35">
      <c r="G11868"/>
    </row>
    <row r="11869" spans="7:7" x14ac:dyDescent="0.35">
      <c r="G11869"/>
    </row>
    <row r="11870" spans="7:7" x14ac:dyDescent="0.35">
      <c r="G11870"/>
    </row>
    <row r="11871" spans="7:7" x14ac:dyDescent="0.35">
      <c r="G11871"/>
    </row>
    <row r="11872" spans="7:7" x14ac:dyDescent="0.35">
      <c r="G11872"/>
    </row>
    <row r="11873" spans="7:7" x14ac:dyDescent="0.35">
      <c r="G11873"/>
    </row>
    <row r="11874" spans="7:7" x14ac:dyDescent="0.35">
      <c r="G11874"/>
    </row>
    <row r="11875" spans="7:7" x14ac:dyDescent="0.35">
      <c r="G11875"/>
    </row>
    <row r="11876" spans="7:7" x14ac:dyDescent="0.35">
      <c r="G11876"/>
    </row>
    <row r="11877" spans="7:7" x14ac:dyDescent="0.35">
      <c r="G11877"/>
    </row>
    <row r="11878" spans="7:7" x14ac:dyDescent="0.35">
      <c r="G11878"/>
    </row>
    <row r="11879" spans="7:7" x14ac:dyDescent="0.35">
      <c r="G11879"/>
    </row>
    <row r="11880" spans="7:7" x14ac:dyDescent="0.35">
      <c r="G11880"/>
    </row>
    <row r="11881" spans="7:7" x14ac:dyDescent="0.35">
      <c r="G11881"/>
    </row>
    <row r="11882" spans="7:7" x14ac:dyDescent="0.35">
      <c r="G11882"/>
    </row>
    <row r="11883" spans="7:7" x14ac:dyDescent="0.35">
      <c r="G11883"/>
    </row>
    <row r="11884" spans="7:7" x14ac:dyDescent="0.35">
      <c r="G11884"/>
    </row>
    <row r="11885" spans="7:7" x14ac:dyDescent="0.35">
      <c r="G11885"/>
    </row>
    <row r="11886" spans="7:7" x14ac:dyDescent="0.35">
      <c r="G11886"/>
    </row>
    <row r="11887" spans="7:7" x14ac:dyDescent="0.35">
      <c r="G11887"/>
    </row>
    <row r="11888" spans="7:7" x14ac:dyDescent="0.35">
      <c r="G11888"/>
    </row>
    <row r="11889" spans="7:7" x14ac:dyDescent="0.35">
      <c r="G11889"/>
    </row>
    <row r="11890" spans="7:7" x14ac:dyDescent="0.35">
      <c r="G11890"/>
    </row>
    <row r="11891" spans="7:7" x14ac:dyDescent="0.35">
      <c r="G11891"/>
    </row>
    <row r="11892" spans="7:7" x14ac:dyDescent="0.35">
      <c r="G11892"/>
    </row>
    <row r="11893" spans="7:7" x14ac:dyDescent="0.35">
      <c r="G11893"/>
    </row>
    <row r="11894" spans="7:7" x14ac:dyDescent="0.35">
      <c r="G11894"/>
    </row>
    <row r="11895" spans="7:7" x14ac:dyDescent="0.35">
      <c r="G11895"/>
    </row>
    <row r="11896" spans="7:7" x14ac:dyDescent="0.35">
      <c r="G11896"/>
    </row>
    <row r="11897" spans="7:7" x14ac:dyDescent="0.35">
      <c r="G11897"/>
    </row>
    <row r="11898" spans="7:7" x14ac:dyDescent="0.35">
      <c r="G11898"/>
    </row>
    <row r="11899" spans="7:7" x14ac:dyDescent="0.35">
      <c r="G11899"/>
    </row>
    <row r="11900" spans="7:7" x14ac:dyDescent="0.35">
      <c r="G11900"/>
    </row>
    <row r="11901" spans="7:7" x14ac:dyDescent="0.35">
      <c r="G11901"/>
    </row>
    <row r="11902" spans="7:7" x14ac:dyDescent="0.35">
      <c r="G11902"/>
    </row>
    <row r="11903" spans="7:7" x14ac:dyDescent="0.35">
      <c r="G11903"/>
    </row>
    <row r="11904" spans="7:7" x14ac:dyDescent="0.35">
      <c r="G11904"/>
    </row>
    <row r="11905" spans="7:7" x14ac:dyDescent="0.35">
      <c r="G11905"/>
    </row>
    <row r="11906" spans="7:7" x14ac:dyDescent="0.35">
      <c r="G11906"/>
    </row>
    <row r="11907" spans="7:7" x14ac:dyDescent="0.35">
      <c r="G11907"/>
    </row>
    <row r="11908" spans="7:7" x14ac:dyDescent="0.35">
      <c r="G11908"/>
    </row>
    <row r="11909" spans="7:7" x14ac:dyDescent="0.35">
      <c r="G11909"/>
    </row>
    <row r="11910" spans="7:7" x14ac:dyDescent="0.35">
      <c r="G11910"/>
    </row>
    <row r="11911" spans="7:7" x14ac:dyDescent="0.35">
      <c r="G11911"/>
    </row>
    <row r="11912" spans="7:7" x14ac:dyDescent="0.35">
      <c r="G11912"/>
    </row>
    <row r="11913" spans="7:7" x14ac:dyDescent="0.35">
      <c r="G11913"/>
    </row>
    <row r="11914" spans="7:7" x14ac:dyDescent="0.35">
      <c r="G11914"/>
    </row>
    <row r="11915" spans="7:7" x14ac:dyDescent="0.35">
      <c r="G11915"/>
    </row>
    <row r="11916" spans="7:7" x14ac:dyDescent="0.35">
      <c r="G11916"/>
    </row>
    <row r="11917" spans="7:7" x14ac:dyDescent="0.35">
      <c r="G11917"/>
    </row>
    <row r="11918" spans="7:7" x14ac:dyDescent="0.35">
      <c r="G11918"/>
    </row>
    <row r="11919" spans="7:7" x14ac:dyDescent="0.35">
      <c r="G11919"/>
    </row>
    <row r="11920" spans="7:7" x14ac:dyDescent="0.35">
      <c r="G11920"/>
    </row>
    <row r="11921" spans="7:7" x14ac:dyDescent="0.35">
      <c r="G11921"/>
    </row>
    <row r="11922" spans="7:7" x14ac:dyDescent="0.35">
      <c r="G11922"/>
    </row>
    <row r="11923" spans="7:7" x14ac:dyDescent="0.35">
      <c r="G11923"/>
    </row>
    <row r="11924" spans="7:7" x14ac:dyDescent="0.35">
      <c r="G11924"/>
    </row>
    <row r="11925" spans="7:7" x14ac:dyDescent="0.35">
      <c r="G11925"/>
    </row>
    <row r="11926" spans="7:7" x14ac:dyDescent="0.35">
      <c r="G11926"/>
    </row>
    <row r="11927" spans="7:7" x14ac:dyDescent="0.35">
      <c r="G11927"/>
    </row>
    <row r="11928" spans="7:7" x14ac:dyDescent="0.35">
      <c r="G11928"/>
    </row>
    <row r="11929" spans="7:7" x14ac:dyDescent="0.35">
      <c r="G11929"/>
    </row>
    <row r="11930" spans="7:7" x14ac:dyDescent="0.35">
      <c r="G11930"/>
    </row>
    <row r="11931" spans="7:7" x14ac:dyDescent="0.35">
      <c r="G11931"/>
    </row>
    <row r="11932" spans="7:7" x14ac:dyDescent="0.35">
      <c r="G11932"/>
    </row>
    <row r="11933" spans="7:7" x14ac:dyDescent="0.35">
      <c r="G11933"/>
    </row>
    <row r="11934" spans="7:7" x14ac:dyDescent="0.35">
      <c r="G11934"/>
    </row>
    <row r="11935" spans="7:7" x14ac:dyDescent="0.35">
      <c r="G11935"/>
    </row>
    <row r="11936" spans="7:7" x14ac:dyDescent="0.35">
      <c r="G11936"/>
    </row>
    <row r="11937" spans="7:7" x14ac:dyDescent="0.35">
      <c r="G11937"/>
    </row>
    <row r="11938" spans="7:7" x14ac:dyDescent="0.35">
      <c r="G11938"/>
    </row>
    <row r="11939" spans="7:7" x14ac:dyDescent="0.35">
      <c r="G11939"/>
    </row>
    <row r="11940" spans="7:7" x14ac:dyDescent="0.35">
      <c r="G11940"/>
    </row>
    <row r="11941" spans="7:7" x14ac:dyDescent="0.35">
      <c r="G11941"/>
    </row>
    <row r="11942" spans="7:7" x14ac:dyDescent="0.35">
      <c r="G11942"/>
    </row>
    <row r="11943" spans="7:7" x14ac:dyDescent="0.35">
      <c r="G11943"/>
    </row>
    <row r="11944" spans="7:7" x14ac:dyDescent="0.35">
      <c r="G11944"/>
    </row>
    <row r="11945" spans="7:7" x14ac:dyDescent="0.35">
      <c r="G11945"/>
    </row>
    <row r="11946" spans="7:7" x14ac:dyDescent="0.35">
      <c r="G11946"/>
    </row>
    <row r="11947" spans="7:7" x14ac:dyDescent="0.35">
      <c r="G11947"/>
    </row>
    <row r="11948" spans="7:7" x14ac:dyDescent="0.35">
      <c r="G11948"/>
    </row>
    <row r="11949" spans="7:7" x14ac:dyDescent="0.35">
      <c r="G11949"/>
    </row>
    <row r="11950" spans="7:7" x14ac:dyDescent="0.35">
      <c r="G11950"/>
    </row>
    <row r="11951" spans="7:7" x14ac:dyDescent="0.35">
      <c r="G11951"/>
    </row>
    <row r="11952" spans="7:7" x14ac:dyDescent="0.35">
      <c r="G11952"/>
    </row>
    <row r="11953" spans="7:7" x14ac:dyDescent="0.35">
      <c r="G11953"/>
    </row>
    <row r="11954" spans="7:7" x14ac:dyDescent="0.35">
      <c r="G11954"/>
    </row>
    <row r="11955" spans="7:7" x14ac:dyDescent="0.35">
      <c r="G11955"/>
    </row>
    <row r="11956" spans="7:7" x14ac:dyDescent="0.35">
      <c r="G11956"/>
    </row>
    <row r="11957" spans="7:7" x14ac:dyDescent="0.35">
      <c r="G11957"/>
    </row>
    <row r="11958" spans="7:7" x14ac:dyDescent="0.35">
      <c r="G11958"/>
    </row>
    <row r="11959" spans="7:7" x14ac:dyDescent="0.35">
      <c r="G11959"/>
    </row>
    <row r="11960" spans="7:7" x14ac:dyDescent="0.35">
      <c r="G11960"/>
    </row>
    <row r="11961" spans="7:7" x14ac:dyDescent="0.35">
      <c r="G11961"/>
    </row>
    <row r="11962" spans="7:7" x14ac:dyDescent="0.35">
      <c r="G11962"/>
    </row>
    <row r="11963" spans="7:7" x14ac:dyDescent="0.35">
      <c r="G11963"/>
    </row>
    <row r="11964" spans="7:7" x14ac:dyDescent="0.35">
      <c r="G11964"/>
    </row>
    <row r="11965" spans="7:7" x14ac:dyDescent="0.35">
      <c r="G11965"/>
    </row>
    <row r="11966" spans="7:7" x14ac:dyDescent="0.35">
      <c r="G11966"/>
    </row>
    <row r="11967" spans="7:7" x14ac:dyDescent="0.35">
      <c r="G11967"/>
    </row>
    <row r="11968" spans="7:7" x14ac:dyDescent="0.35">
      <c r="G11968"/>
    </row>
    <row r="11969" spans="7:7" x14ac:dyDescent="0.35">
      <c r="G11969"/>
    </row>
    <row r="11970" spans="7:7" x14ac:dyDescent="0.35">
      <c r="G11970"/>
    </row>
    <row r="11971" spans="7:7" x14ac:dyDescent="0.35">
      <c r="G11971"/>
    </row>
    <row r="11972" spans="7:7" x14ac:dyDescent="0.35">
      <c r="G11972"/>
    </row>
    <row r="11973" spans="7:7" x14ac:dyDescent="0.35">
      <c r="G11973"/>
    </row>
    <row r="11974" spans="7:7" x14ac:dyDescent="0.35">
      <c r="G11974"/>
    </row>
    <row r="11975" spans="7:7" x14ac:dyDescent="0.35">
      <c r="G11975"/>
    </row>
    <row r="11976" spans="7:7" x14ac:dyDescent="0.35">
      <c r="G11976"/>
    </row>
    <row r="11977" spans="7:7" x14ac:dyDescent="0.35">
      <c r="G11977"/>
    </row>
    <row r="11978" spans="7:7" x14ac:dyDescent="0.35">
      <c r="G11978"/>
    </row>
    <row r="11979" spans="7:7" x14ac:dyDescent="0.35">
      <c r="G11979"/>
    </row>
    <row r="11980" spans="7:7" x14ac:dyDescent="0.35">
      <c r="G11980"/>
    </row>
    <row r="11981" spans="7:7" x14ac:dyDescent="0.35">
      <c r="G11981"/>
    </row>
    <row r="11982" spans="7:7" x14ac:dyDescent="0.35">
      <c r="G11982"/>
    </row>
    <row r="11983" spans="7:7" x14ac:dyDescent="0.35">
      <c r="G11983"/>
    </row>
    <row r="11984" spans="7:7" x14ac:dyDescent="0.35">
      <c r="G11984"/>
    </row>
    <row r="11985" spans="7:7" x14ac:dyDescent="0.35">
      <c r="G11985"/>
    </row>
    <row r="11986" spans="7:7" x14ac:dyDescent="0.35">
      <c r="G11986"/>
    </row>
    <row r="11987" spans="7:7" x14ac:dyDescent="0.35">
      <c r="G11987"/>
    </row>
    <row r="11988" spans="7:7" x14ac:dyDescent="0.35">
      <c r="G11988"/>
    </row>
    <row r="11989" spans="7:7" x14ac:dyDescent="0.35">
      <c r="G11989"/>
    </row>
    <row r="11990" spans="7:7" x14ac:dyDescent="0.35">
      <c r="G11990"/>
    </row>
    <row r="11991" spans="7:7" x14ac:dyDescent="0.35">
      <c r="G11991"/>
    </row>
    <row r="11992" spans="7:7" x14ac:dyDescent="0.35">
      <c r="G11992"/>
    </row>
    <row r="11993" spans="7:7" x14ac:dyDescent="0.35">
      <c r="G11993"/>
    </row>
    <row r="11994" spans="7:7" x14ac:dyDescent="0.35">
      <c r="G11994"/>
    </row>
    <row r="11995" spans="7:7" x14ac:dyDescent="0.35">
      <c r="G11995"/>
    </row>
    <row r="11996" spans="7:7" x14ac:dyDescent="0.35">
      <c r="G11996"/>
    </row>
    <row r="11997" spans="7:7" x14ac:dyDescent="0.35">
      <c r="G11997"/>
    </row>
    <row r="11998" spans="7:7" x14ac:dyDescent="0.35">
      <c r="G11998"/>
    </row>
    <row r="11999" spans="7:7" x14ac:dyDescent="0.35">
      <c r="G11999"/>
    </row>
    <row r="12000" spans="7:7" x14ac:dyDescent="0.35">
      <c r="G12000"/>
    </row>
    <row r="12001" spans="7:7" x14ac:dyDescent="0.35">
      <c r="G12001"/>
    </row>
    <row r="12002" spans="7:7" x14ac:dyDescent="0.35">
      <c r="G12002"/>
    </row>
    <row r="12003" spans="7:7" x14ac:dyDescent="0.35">
      <c r="G12003"/>
    </row>
    <row r="12004" spans="7:7" x14ac:dyDescent="0.35">
      <c r="G12004"/>
    </row>
    <row r="12005" spans="7:7" x14ac:dyDescent="0.35">
      <c r="G12005"/>
    </row>
    <row r="12006" spans="7:7" x14ac:dyDescent="0.35">
      <c r="G12006"/>
    </row>
    <row r="12007" spans="7:7" x14ac:dyDescent="0.35">
      <c r="G12007"/>
    </row>
    <row r="12008" spans="7:7" x14ac:dyDescent="0.35">
      <c r="G12008"/>
    </row>
    <row r="12009" spans="7:7" x14ac:dyDescent="0.35">
      <c r="G12009"/>
    </row>
    <row r="12010" spans="7:7" x14ac:dyDescent="0.35">
      <c r="G12010"/>
    </row>
    <row r="12011" spans="7:7" x14ac:dyDescent="0.35">
      <c r="G12011"/>
    </row>
    <row r="12012" spans="7:7" x14ac:dyDescent="0.35">
      <c r="G12012"/>
    </row>
    <row r="12013" spans="7:7" x14ac:dyDescent="0.35">
      <c r="G12013"/>
    </row>
    <row r="12014" spans="7:7" x14ac:dyDescent="0.35">
      <c r="G12014"/>
    </row>
    <row r="12015" spans="7:7" x14ac:dyDescent="0.35">
      <c r="G12015"/>
    </row>
    <row r="12016" spans="7:7" x14ac:dyDescent="0.35">
      <c r="G12016"/>
    </row>
    <row r="12017" spans="7:7" x14ac:dyDescent="0.35">
      <c r="G12017"/>
    </row>
    <row r="12018" spans="7:7" x14ac:dyDescent="0.35">
      <c r="G12018"/>
    </row>
    <row r="12019" spans="7:7" x14ac:dyDescent="0.35">
      <c r="G12019"/>
    </row>
    <row r="12020" spans="7:7" x14ac:dyDescent="0.35">
      <c r="G12020"/>
    </row>
    <row r="12021" spans="7:7" x14ac:dyDescent="0.35">
      <c r="G12021"/>
    </row>
    <row r="12022" spans="7:7" x14ac:dyDescent="0.35">
      <c r="G12022"/>
    </row>
    <row r="12023" spans="7:7" x14ac:dyDescent="0.35">
      <c r="G12023"/>
    </row>
    <row r="12024" spans="7:7" x14ac:dyDescent="0.35">
      <c r="G12024"/>
    </row>
    <row r="12025" spans="7:7" x14ac:dyDescent="0.35">
      <c r="G12025"/>
    </row>
    <row r="12026" spans="7:7" x14ac:dyDescent="0.35">
      <c r="G12026"/>
    </row>
    <row r="12027" spans="7:7" x14ac:dyDescent="0.35">
      <c r="G12027"/>
    </row>
    <row r="12028" spans="7:7" x14ac:dyDescent="0.35">
      <c r="G12028"/>
    </row>
    <row r="12029" spans="7:7" x14ac:dyDescent="0.35">
      <c r="G12029"/>
    </row>
    <row r="12030" spans="7:7" x14ac:dyDescent="0.35">
      <c r="G12030"/>
    </row>
    <row r="12031" spans="7:7" x14ac:dyDescent="0.35">
      <c r="G12031"/>
    </row>
    <row r="12032" spans="7:7" x14ac:dyDescent="0.35">
      <c r="G12032"/>
    </row>
    <row r="12033" spans="7:7" x14ac:dyDescent="0.35">
      <c r="G12033"/>
    </row>
    <row r="12034" spans="7:7" x14ac:dyDescent="0.35">
      <c r="G12034"/>
    </row>
    <row r="12035" spans="7:7" x14ac:dyDescent="0.35">
      <c r="G12035"/>
    </row>
    <row r="12036" spans="7:7" x14ac:dyDescent="0.35">
      <c r="G12036"/>
    </row>
    <row r="12037" spans="7:7" x14ac:dyDescent="0.35">
      <c r="G12037"/>
    </row>
    <row r="12038" spans="7:7" x14ac:dyDescent="0.35">
      <c r="G12038"/>
    </row>
    <row r="12039" spans="7:7" x14ac:dyDescent="0.35">
      <c r="G12039"/>
    </row>
    <row r="12040" spans="7:7" x14ac:dyDescent="0.35">
      <c r="G12040"/>
    </row>
    <row r="12041" spans="7:7" x14ac:dyDescent="0.35">
      <c r="G12041"/>
    </row>
    <row r="12042" spans="7:7" x14ac:dyDescent="0.35">
      <c r="G12042"/>
    </row>
    <row r="12043" spans="7:7" x14ac:dyDescent="0.35">
      <c r="G12043"/>
    </row>
    <row r="12044" spans="7:7" x14ac:dyDescent="0.35">
      <c r="G12044"/>
    </row>
    <row r="12045" spans="7:7" x14ac:dyDescent="0.35">
      <c r="G12045"/>
    </row>
    <row r="12046" spans="7:7" x14ac:dyDescent="0.35">
      <c r="G12046"/>
    </row>
    <row r="12047" spans="7:7" x14ac:dyDescent="0.35">
      <c r="G12047"/>
    </row>
    <row r="12048" spans="7:7" x14ac:dyDescent="0.35">
      <c r="G12048"/>
    </row>
    <row r="12049" spans="7:7" x14ac:dyDescent="0.35">
      <c r="G12049"/>
    </row>
    <row r="12050" spans="7:7" x14ac:dyDescent="0.35">
      <c r="G12050"/>
    </row>
    <row r="12051" spans="7:7" x14ac:dyDescent="0.35">
      <c r="G12051"/>
    </row>
    <row r="12052" spans="7:7" x14ac:dyDescent="0.35">
      <c r="G12052"/>
    </row>
    <row r="12053" spans="7:7" x14ac:dyDescent="0.35">
      <c r="G12053"/>
    </row>
    <row r="12054" spans="7:7" x14ac:dyDescent="0.35">
      <c r="G12054"/>
    </row>
    <row r="12055" spans="7:7" x14ac:dyDescent="0.35">
      <c r="G12055"/>
    </row>
    <row r="12056" spans="7:7" x14ac:dyDescent="0.35">
      <c r="G12056"/>
    </row>
    <row r="12057" spans="7:7" x14ac:dyDescent="0.35">
      <c r="G12057"/>
    </row>
    <row r="12058" spans="7:7" x14ac:dyDescent="0.35">
      <c r="G12058"/>
    </row>
    <row r="12059" spans="7:7" x14ac:dyDescent="0.35">
      <c r="G12059"/>
    </row>
    <row r="12060" spans="7:7" x14ac:dyDescent="0.35">
      <c r="G12060"/>
    </row>
    <row r="12061" spans="7:7" x14ac:dyDescent="0.35">
      <c r="G12061"/>
    </row>
    <row r="12062" spans="7:7" x14ac:dyDescent="0.35">
      <c r="G12062"/>
    </row>
    <row r="12063" spans="7:7" x14ac:dyDescent="0.35">
      <c r="G12063"/>
    </row>
    <row r="12064" spans="7:7" x14ac:dyDescent="0.35">
      <c r="G12064"/>
    </row>
    <row r="12065" spans="7:7" x14ac:dyDescent="0.35">
      <c r="G12065"/>
    </row>
    <row r="12066" spans="7:7" x14ac:dyDescent="0.35">
      <c r="G12066"/>
    </row>
    <row r="12067" spans="7:7" x14ac:dyDescent="0.35">
      <c r="G12067"/>
    </row>
    <row r="12068" spans="7:7" x14ac:dyDescent="0.35">
      <c r="G12068"/>
    </row>
    <row r="12069" spans="7:7" x14ac:dyDescent="0.35">
      <c r="G12069"/>
    </row>
    <row r="12070" spans="7:7" x14ac:dyDescent="0.35">
      <c r="G12070"/>
    </row>
    <row r="12071" spans="7:7" x14ac:dyDescent="0.35">
      <c r="G12071"/>
    </row>
    <row r="12072" spans="7:7" x14ac:dyDescent="0.35">
      <c r="G12072"/>
    </row>
    <row r="12073" spans="7:7" x14ac:dyDescent="0.35">
      <c r="G12073"/>
    </row>
    <row r="12074" spans="7:7" x14ac:dyDescent="0.35">
      <c r="G12074"/>
    </row>
    <row r="12075" spans="7:7" x14ac:dyDescent="0.35">
      <c r="G12075"/>
    </row>
    <row r="12076" spans="7:7" x14ac:dyDescent="0.35">
      <c r="G12076"/>
    </row>
    <row r="12077" spans="7:7" x14ac:dyDescent="0.35">
      <c r="G12077"/>
    </row>
    <row r="12078" spans="7:7" x14ac:dyDescent="0.35">
      <c r="G12078"/>
    </row>
    <row r="12079" spans="7:7" x14ac:dyDescent="0.35">
      <c r="G12079"/>
    </row>
    <row r="12080" spans="7:7" x14ac:dyDescent="0.35">
      <c r="G12080"/>
    </row>
    <row r="12081" spans="7:7" x14ac:dyDescent="0.35">
      <c r="G12081"/>
    </row>
    <row r="12082" spans="7:7" x14ac:dyDescent="0.35">
      <c r="G12082"/>
    </row>
    <row r="12083" spans="7:7" x14ac:dyDescent="0.35">
      <c r="G12083"/>
    </row>
    <row r="12084" spans="7:7" x14ac:dyDescent="0.35">
      <c r="G12084"/>
    </row>
    <row r="12085" spans="7:7" x14ac:dyDescent="0.35">
      <c r="G12085"/>
    </row>
    <row r="12086" spans="7:7" x14ac:dyDescent="0.35">
      <c r="G12086"/>
    </row>
    <row r="12087" spans="7:7" x14ac:dyDescent="0.35">
      <c r="G12087"/>
    </row>
    <row r="12088" spans="7:7" x14ac:dyDescent="0.35">
      <c r="G12088"/>
    </row>
    <row r="12089" spans="7:7" x14ac:dyDescent="0.35">
      <c r="G12089"/>
    </row>
    <row r="12090" spans="7:7" x14ac:dyDescent="0.35">
      <c r="G12090"/>
    </row>
    <row r="12091" spans="7:7" x14ac:dyDescent="0.35">
      <c r="G12091"/>
    </row>
    <row r="12092" spans="7:7" x14ac:dyDescent="0.35">
      <c r="G12092"/>
    </row>
    <row r="12093" spans="7:7" x14ac:dyDescent="0.35">
      <c r="G12093"/>
    </row>
    <row r="12094" spans="7:7" x14ac:dyDescent="0.35">
      <c r="G12094"/>
    </row>
    <row r="12095" spans="7:7" x14ac:dyDescent="0.35">
      <c r="G12095"/>
    </row>
    <row r="12096" spans="7:7" x14ac:dyDescent="0.35">
      <c r="G12096"/>
    </row>
    <row r="12097" spans="7:7" x14ac:dyDescent="0.35">
      <c r="G12097"/>
    </row>
    <row r="12098" spans="7:7" x14ac:dyDescent="0.35">
      <c r="G12098"/>
    </row>
    <row r="12099" spans="7:7" x14ac:dyDescent="0.35">
      <c r="G12099"/>
    </row>
    <row r="12100" spans="7:7" x14ac:dyDescent="0.35">
      <c r="G12100"/>
    </row>
    <row r="12101" spans="7:7" x14ac:dyDescent="0.35">
      <c r="G12101"/>
    </row>
    <row r="12102" spans="7:7" x14ac:dyDescent="0.35">
      <c r="G12102"/>
    </row>
    <row r="12103" spans="7:7" x14ac:dyDescent="0.35">
      <c r="G12103"/>
    </row>
    <row r="12104" spans="7:7" x14ac:dyDescent="0.35">
      <c r="G12104"/>
    </row>
    <row r="12105" spans="7:7" x14ac:dyDescent="0.35">
      <c r="G12105"/>
    </row>
    <row r="12106" spans="7:7" x14ac:dyDescent="0.35">
      <c r="G12106"/>
    </row>
    <row r="12107" spans="7:7" x14ac:dyDescent="0.35">
      <c r="G12107"/>
    </row>
    <row r="12108" spans="7:7" x14ac:dyDescent="0.35">
      <c r="G12108"/>
    </row>
    <row r="12109" spans="7:7" x14ac:dyDescent="0.35">
      <c r="G12109"/>
    </row>
    <row r="12110" spans="7:7" x14ac:dyDescent="0.35">
      <c r="G12110"/>
    </row>
    <row r="12111" spans="7:7" x14ac:dyDescent="0.35">
      <c r="G12111"/>
    </row>
    <row r="12112" spans="7:7" x14ac:dyDescent="0.35">
      <c r="G12112"/>
    </row>
    <row r="12113" spans="7:7" x14ac:dyDescent="0.35">
      <c r="G12113"/>
    </row>
    <row r="12114" spans="7:7" x14ac:dyDescent="0.35">
      <c r="G12114"/>
    </row>
    <row r="12115" spans="7:7" x14ac:dyDescent="0.35">
      <c r="G12115"/>
    </row>
    <row r="12116" spans="7:7" x14ac:dyDescent="0.35">
      <c r="G12116"/>
    </row>
    <row r="12117" spans="7:7" x14ac:dyDescent="0.35">
      <c r="G12117"/>
    </row>
    <row r="12118" spans="7:7" x14ac:dyDescent="0.35">
      <c r="G12118"/>
    </row>
    <row r="12119" spans="7:7" x14ac:dyDescent="0.35">
      <c r="G12119"/>
    </row>
    <row r="12120" spans="7:7" x14ac:dyDescent="0.35">
      <c r="G12120"/>
    </row>
    <row r="12121" spans="7:7" x14ac:dyDescent="0.35">
      <c r="G12121"/>
    </row>
    <row r="12122" spans="7:7" x14ac:dyDescent="0.35">
      <c r="G12122"/>
    </row>
    <row r="12123" spans="7:7" x14ac:dyDescent="0.35">
      <c r="G12123"/>
    </row>
    <row r="12124" spans="7:7" x14ac:dyDescent="0.35">
      <c r="G12124"/>
    </row>
    <row r="12125" spans="7:7" x14ac:dyDescent="0.35">
      <c r="G12125"/>
    </row>
    <row r="12126" spans="7:7" x14ac:dyDescent="0.35">
      <c r="G12126"/>
    </row>
    <row r="12127" spans="7:7" x14ac:dyDescent="0.35">
      <c r="G12127"/>
    </row>
    <row r="12128" spans="7:7" x14ac:dyDescent="0.35">
      <c r="G12128"/>
    </row>
    <row r="12129" spans="7:7" x14ac:dyDescent="0.35">
      <c r="G12129"/>
    </row>
    <row r="12130" spans="7:7" x14ac:dyDescent="0.35">
      <c r="G12130"/>
    </row>
    <row r="12131" spans="7:7" x14ac:dyDescent="0.35">
      <c r="G12131"/>
    </row>
    <row r="12132" spans="7:7" x14ac:dyDescent="0.35">
      <c r="G12132"/>
    </row>
    <row r="12133" spans="7:7" x14ac:dyDescent="0.35">
      <c r="G12133"/>
    </row>
    <row r="12134" spans="7:7" x14ac:dyDescent="0.35">
      <c r="G12134"/>
    </row>
    <row r="12135" spans="7:7" x14ac:dyDescent="0.35">
      <c r="G12135"/>
    </row>
    <row r="12136" spans="7:7" x14ac:dyDescent="0.35">
      <c r="G12136"/>
    </row>
    <row r="12137" spans="7:7" x14ac:dyDescent="0.35">
      <c r="G12137"/>
    </row>
    <row r="12138" spans="7:7" x14ac:dyDescent="0.35">
      <c r="G12138"/>
    </row>
    <row r="12139" spans="7:7" x14ac:dyDescent="0.35">
      <c r="G12139"/>
    </row>
    <row r="12140" spans="7:7" x14ac:dyDescent="0.35">
      <c r="G12140"/>
    </row>
    <row r="12141" spans="7:7" x14ac:dyDescent="0.35">
      <c r="G12141"/>
    </row>
    <row r="12142" spans="7:7" x14ac:dyDescent="0.35">
      <c r="G12142"/>
    </row>
    <row r="12143" spans="7:7" x14ac:dyDescent="0.35">
      <c r="G12143"/>
    </row>
    <row r="12144" spans="7:7" x14ac:dyDescent="0.35">
      <c r="G12144"/>
    </row>
    <row r="12145" spans="7:7" x14ac:dyDescent="0.35">
      <c r="G12145"/>
    </row>
    <row r="12146" spans="7:7" x14ac:dyDescent="0.35">
      <c r="G12146"/>
    </row>
    <row r="12147" spans="7:7" x14ac:dyDescent="0.35">
      <c r="G12147"/>
    </row>
    <row r="12148" spans="7:7" x14ac:dyDescent="0.35">
      <c r="G12148"/>
    </row>
    <row r="12149" spans="7:7" x14ac:dyDescent="0.35">
      <c r="G12149"/>
    </row>
    <row r="12150" spans="7:7" x14ac:dyDescent="0.35">
      <c r="G12150"/>
    </row>
    <row r="12151" spans="7:7" x14ac:dyDescent="0.35">
      <c r="G12151"/>
    </row>
    <row r="12152" spans="7:7" x14ac:dyDescent="0.35">
      <c r="G12152"/>
    </row>
    <row r="12153" spans="7:7" x14ac:dyDescent="0.35">
      <c r="G12153"/>
    </row>
    <row r="12154" spans="7:7" x14ac:dyDescent="0.35">
      <c r="G12154"/>
    </row>
    <row r="12155" spans="7:7" x14ac:dyDescent="0.35">
      <c r="G12155"/>
    </row>
    <row r="12156" spans="7:7" x14ac:dyDescent="0.35">
      <c r="G12156"/>
    </row>
    <row r="12157" spans="7:7" x14ac:dyDescent="0.35">
      <c r="G12157"/>
    </row>
    <row r="12158" spans="7:7" x14ac:dyDescent="0.35">
      <c r="G12158"/>
    </row>
    <row r="12159" spans="7:7" x14ac:dyDescent="0.35">
      <c r="G12159"/>
    </row>
    <row r="12160" spans="7:7" x14ac:dyDescent="0.35">
      <c r="G12160"/>
    </row>
    <row r="12161" spans="7:7" x14ac:dyDescent="0.35">
      <c r="G12161"/>
    </row>
    <row r="12162" spans="7:7" x14ac:dyDescent="0.35">
      <c r="G12162"/>
    </row>
    <row r="12163" spans="7:7" x14ac:dyDescent="0.35">
      <c r="G12163"/>
    </row>
    <row r="12164" spans="7:7" x14ac:dyDescent="0.35">
      <c r="G12164"/>
    </row>
    <row r="12165" spans="7:7" x14ac:dyDescent="0.35">
      <c r="G12165"/>
    </row>
    <row r="12166" spans="7:7" x14ac:dyDescent="0.35">
      <c r="G12166"/>
    </row>
    <row r="12167" spans="7:7" x14ac:dyDescent="0.35">
      <c r="G12167"/>
    </row>
    <row r="12168" spans="7:7" x14ac:dyDescent="0.35">
      <c r="G12168"/>
    </row>
    <row r="12169" spans="7:7" x14ac:dyDescent="0.35">
      <c r="G12169"/>
    </row>
    <row r="12170" spans="7:7" x14ac:dyDescent="0.35">
      <c r="G12170"/>
    </row>
    <row r="12171" spans="7:7" x14ac:dyDescent="0.35">
      <c r="G12171"/>
    </row>
    <row r="12172" spans="7:7" x14ac:dyDescent="0.35">
      <c r="G12172"/>
    </row>
    <row r="12173" spans="7:7" x14ac:dyDescent="0.35">
      <c r="G12173"/>
    </row>
    <row r="12174" spans="7:7" x14ac:dyDescent="0.35">
      <c r="G12174"/>
    </row>
    <row r="12175" spans="7:7" x14ac:dyDescent="0.35">
      <c r="G12175"/>
    </row>
    <row r="12176" spans="7:7" x14ac:dyDescent="0.35">
      <c r="G12176"/>
    </row>
    <row r="12177" spans="7:7" x14ac:dyDescent="0.35">
      <c r="G12177"/>
    </row>
    <row r="12178" spans="7:7" x14ac:dyDescent="0.35">
      <c r="G12178"/>
    </row>
    <row r="12179" spans="7:7" x14ac:dyDescent="0.35">
      <c r="G12179"/>
    </row>
    <row r="12180" spans="7:7" x14ac:dyDescent="0.35">
      <c r="G12180"/>
    </row>
    <row r="12181" spans="7:7" x14ac:dyDescent="0.35">
      <c r="G12181"/>
    </row>
    <row r="12182" spans="7:7" x14ac:dyDescent="0.35">
      <c r="G12182"/>
    </row>
    <row r="12183" spans="7:7" x14ac:dyDescent="0.35">
      <c r="G12183"/>
    </row>
    <row r="12184" spans="7:7" x14ac:dyDescent="0.35">
      <c r="G12184"/>
    </row>
    <row r="12185" spans="7:7" x14ac:dyDescent="0.35">
      <c r="G12185"/>
    </row>
    <row r="12186" spans="7:7" x14ac:dyDescent="0.35">
      <c r="G12186"/>
    </row>
    <row r="12187" spans="7:7" x14ac:dyDescent="0.35">
      <c r="G12187"/>
    </row>
    <row r="12188" spans="7:7" x14ac:dyDescent="0.35">
      <c r="G12188"/>
    </row>
    <row r="12189" spans="7:7" x14ac:dyDescent="0.35">
      <c r="G12189"/>
    </row>
    <row r="12190" spans="7:7" x14ac:dyDescent="0.35">
      <c r="G12190"/>
    </row>
    <row r="12191" spans="7:7" x14ac:dyDescent="0.35">
      <c r="G12191"/>
    </row>
    <row r="12192" spans="7:7" x14ac:dyDescent="0.35">
      <c r="G12192"/>
    </row>
    <row r="12193" spans="7:7" x14ac:dyDescent="0.35">
      <c r="G12193"/>
    </row>
    <row r="12194" spans="7:7" x14ac:dyDescent="0.35">
      <c r="G12194"/>
    </row>
    <row r="12195" spans="7:7" x14ac:dyDescent="0.35">
      <c r="G12195"/>
    </row>
    <row r="12196" spans="7:7" x14ac:dyDescent="0.35">
      <c r="G12196"/>
    </row>
    <row r="12197" spans="7:7" x14ac:dyDescent="0.35">
      <c r="G12197"/>
    </row>
    <row r="12198" spans="7:7" x14ac:dyDescent="0.35">
      <c r="G12198"/>
    </row>
    <row r="12199" spans="7:7" x14ac:dyDescent="0.35">
      <c r="G12199"/>
    </row>
    <row r="12200" spans="7:7" x14ac:dyDescent="0.35">
      <c r="G12200"/>
    </row>
    <row r="12201" spans="7:7" x14ac:dyDescent="0.35">
      <c r="G12201"/>
    </row>
    <row r="12202" spans="7:7" x14ac:dyDescent="0.35">
      <c r="G12202"/>
    </row>
    <row r="12203" spans="7:7" x14ac:dyDescent="0.35">
      <c r="G12203"/>
    </row>
    <row r="12204" spans="7:7" x14ac:dyDescent="0.35">
      <c r="G12204"/>
    </row>
    <row r="12205" spans="7:7" x14ac:dyDescent="0.35">
      <c r="G12205"/>
    </row>
    <row r="12206" spans="7:7" x14ac:dyDescent="0.35">
      <c r="G12206"/>
    </row>
    <row r="12207" spans="7:7" x14ac:dyDescent="0.35">
      <c r="G12207"/>
    </row>
    <row r="12208" spans="7:7" x14ac:dyDescent="0.35">
      <c r="G12208"/>
    </row>
    <row r="12209" spans="7:7" x14ac:dyDescent="0.35">
      <c r="G12209"/>
    </row>
    <row r="12210" spans="7:7" x14ac:dyDescent="0.35">
      <c r="G12210"/>
    </row>
    <row r="12211" spans="7:7" x14ac:dyDescent="0.35">
      <c r="G12211"/>
    </row>
    <row r="12212" spans="7:7" x14ac:dyDescent="0.35">
      <c r="G12212"/>
    </row>
    <row r="12213" spans="7:7" x14ac:dyDescent="0.35">
      <c r="G12213"/>
    </row>
    <row r="12214" spans="7:7" x14ac:dyDescent="0.35">
      <c r="G12214"/>
    </row>
    <row r="12215" spans="7:7" x14ac:dyDescent="0.35">
      <c r="G12215"/>
    </row>
    <row r="12216" spans="7:7" x14ac:dyDescent="0.35">
      <c r="G12216"/>
    </row>
    <row r="12217" spans="7:7" x14ac:dyDescent="0.35">
      <c r="G12217"/>
    </row>
    <row r="12218" spans="7:7" x14ac:dyDescent="0.35">
      <c r="G12218"/>
    </row>
    <row r="12219" spans="7:7" x14ac:dyDescent="0.35">
      <c r="G12219"/>
    </row>
    <row r="12220" spans="7:7" x14ac:dyDescent="0.35">
      <c r="G12220"/>
    </row>
    <row r="12221" spans="7:7" x14ac:dyDescent="0.35">
      <c r="G12221"/>
    </row>
    <row r="12222" spans="7:7" x14ac:dyDescent="0.35">
      <c r="G12222"/>
    </row>
    <row r="12223" spans="7:7" x14ac:dyDescent="0.35">
      <c r="G12223"/>
    </row>
    <row r="12224" spans="7:7" x14ac:dyDescent="0.35">
      <c r="G12224"/>
    </row>
    <row r="12225" spans="7:7" x14ac:dyDescent="0.35">
      <c r="G12225"/>
    </row>
    <row r="12226" spans="7:7" x14ac:dyDescent="0.35">
      <c r="G12226"/>
    </row>
    <row r="12227" spans="7:7" x14ac:dyDescent="0.35">
      <c r="G12227"/>
    </row>
    <row r="12228" spans="7:7" x14ac:dyDescent="0.35">
      <c r="G12228"/>
    </row>
    <row r="12229" spans="7:7" x14ac:dyDescent="0.35">
      <c r="G12229"/>
    </row>
    <row r="12230" spans="7:7" x14ac:dyDescent="0.35">
      <c r="G12230"/>
    </row>
    <row r="12231" spans="7:7" x14ac:dyDescent="0.35">
      <c r="G12231"/>
    </row>
    <row r="12232" spans="7:7" x14ac:dyDescent="0.35">
      <c r="G12232"/>
    </row>
    <row r="12233" spans="7:7" x14ac:dyDescent="0.35">
      <c r="G12233"/>
    </row>
    <row r="12234" spans="7:7" x14ac:dyDescent="0.35">
      <c r="G12234"/>
    </row>
    <row r="12235" spans="7:7" x14ac:dyDescent="0.35">
      <c r="G12235"/>
    </row>
    <row r="12236" spans="7:7" x14ac:dyDescent="0.35">
      <c r="G12236"/>
    </row>
    <row r="12237" spans="7:7" x14ac:dyDescent="0.35">
      <c r="G12237"/>
    </row>
    <row r="12238" spans="7:7" x14ac:dyDescent="0.35">
      <c r="G12238"/>
    </row>
    <row r="12239" spans="7:7" x14ac:dyDescent="0.35">
      <c r="G12239"/>
    </row>
    <row r="12240" spans="7:7" x14ac:dyDescent="0.35">
      <c r="G12240"/>
    </row>
    <row r="12241" spans="7:7" x14ac:dyDescent="0.35">
      <c r="G12241"/>
    </row>
    <row r="12242" spans="7:7" x14ac:dyDescent="0.35">
      <c r="G12242"/>
    </row>
    <row r="12243" spans="7:7" x14ac:dyDescent="0.35">
      <c r="G12243"/>
    </row>
    <row r="12244" spans="7:7" x14ac:dyDescent="0.35">
      <c r="G12244"/>
    </row>
    <row r="12245" spans="7:7" x14ac:dyDescent="0.35">
      <c r="G12245"/>
    </row>
    <row r="12246" spans="7:7" x14ac:dyDescent="0.35">
      <c r="G12246"/>
    </row>
    <row r="12247" spans="7:7" x14ac:dyDescent="0.35">
      <c r="G12247"/>
    </row>
    <row r="12248" spans="7:7" x14ac:dyDescent="0.35">
      <c r="G12248"/>
    </row>
    <row r="12249" spans="7:7" x14ac:dyDescent="0.35">
      <c r="G12249"/>
    </row>
    <row r="12250" spans="7:7" x14ac:dyDescent="0.35">
      <c r="G12250"/>
    </row>
    <row r="12251" spans="7:7" x14ac:dyDescent="0.35">
      <c r="G12251"/>
    </row>
    <row r="12252" spans="7:7" x14ac:dyDescent="0.35">
      <c r="G12252"/>
    </row>
    <row r="12253" spans="7:7" x14ac:dyDescent="0.35">
      <c r="G12253"/>
    </row>
    <row r="12254" spans="7:7" x14ac:dyDescent="0.35">
      <c r="G12254"/>
    </row>
    <row r="12255" spans="7:7" x14ac:dyDescent="0.35">
      <c r="G12255"/>
    </row>
    <row r="12256" spans="7:7" x14ac:dyDescent="0.35">
      <c r="G12256"/>
    </row>
    <row r="12257" spans="7:7" x14ac:dyDescent="0.35">
      <c r="G12257"/>
    </row>
    <row r="12258" spans="7:7" x14ac:dyDescent="0.35">
      <c r="G12258"/>
    </row>
    <row r="12259" spans="7:7" x14ac:dyDescent="0.35">
      <c r="G12259"/>
    </row>
    <row r="12260" spans="7:7" x14ac:dyDescent="0.35">
      <c r="G12260"/>
    </row>
    <row r="12261" spans="7:7" x14ac:dyDescent="0.35">
      <c r="G12261"/>
    </row>
    <row r="12262" spans="7:7" x14ac:dyDescent="0.35">
      <c r="G12262"/>
    </row>
    <row r="12263" spans="7:7" x14ac:dyDescent="0.35">
      <c r="G12263"/>
    </row>
    <row r="12264" spans="7:7" x14ac:dyDescent="0.35">
      <c r="G12264"/>
    </row>
    <row r="12265" spans="7:7" x14ac:dyDescent="0.35">
      <c r="G12265"/>
    </row>
    <row r="12266" spans="7:7" x14ac:dyDescent="0.35">
      <c r="G12266"/>
    </row>
    <row r="12267" spans="7:7" x14ac:dyDescent="0.35">
      <c r="G12267"/>
    </row>
    <row r="12268" spans="7:7" x14ac:dyDescent="0.35">
      <c r="G12268"/>
    </row>
    <row r="12269" spans="7:7" x14ac:dyDescent="0.35">
      <c r="G12269"/>
    </row>
    <row r="12270" spans="7:7" x14ac:dyDescent="0.35">
      <c r="G12270"/>
    </row>
    <row r="12271" spans="7:7" x14ac:dyDescent="0.35">
      <c r="G12271"/>
    </row>
    <row r="12272" spans="7:7" x14ac:dyDescent="0.35">
      <c r="G12272"/>
    </row>
    <row r="12273" spans="7:7" x14ac:dyDescent="0.35">
      <c r="G12273"/>
    </row>
    <row r="12274" spans="7:7" x14ac:dyDescent="0.35">
      <c r="G12274"/>
    </row>
    <row r="12275" spans="7:7" x14ac:dyDescent="0.35">
      <c r="G12275"/>
    </row>
    <row r="12276" spans="7:7" x14ac:dyDescent="0.35">
      <c r="G12276"/>
    </row>
    <row r="12277" spans="7:7" x14ac:dyDescent="0.35">
      <c r="G12277"/>
    </row>
    <row r="12278" spans="7:7" x14ac:dyDescent="0.35">
      <c r="G12278"/>
    </row>
    <row r="12279" spans="7:7" x14ac:dyDescent="0.35">
      <c r="G12279"/>
    </row>
    <row r="12280" spans="7:7" x14ac:dyDescent="0.35">
      <c r="G12280"/>
    </row>
    <row r="12281" spans="7:7" x14ac:dyDescent="0.35">
      <c r="G12281"/>
    </row>
    <row r="12282" spans="7:7" x14ac:dyDescent="0.35">
      <c r="G12282"/>
    </row>
    <row r="12283" spans="7:7" x14ac:dyDescent="0.35">
      <c r="G12283"/>
    </row>
    <row r="12284" spans="7:7" x14ac:dyDescent="0.35">
      <c r="G12284"/>
    </row>
    <row r="12285" spans="7:7" x14ac:dyDescent="0.35">
      <c r="G12285"/>
    </row>
    <row r="12286" spans="7:7" x14ac:dyDescent="0.35">
      <c r="G12286"/>
    </row>
    <row r="12287" spans="7:7" x14ac:dyDescent="0.35">
      <c r="G12287"/>
    </row>
    <row r="12288" spans="7:7" x14ac:dyDescent="0.35">
      <c r="G12288"/>
    </row>
    <row r="12289" spans="7:7" x14ac:dyDescent="0.35">
      <c r="G12289"/>
    </row>
    <row r="12290" spans="7:7" x14ac:dyDescent="0.35">
      <c r="G12290"/>
    </row>
    <row r="12291" spans="7:7" x14ac:dyDescent="0.35">
      <c r="G12291"/>
    </row>
    <row r="12292" spans="7:7" x14ac:dyDescent="0.35">
      <c r="G12292"/>
    </row>
    <row r="12293" spans="7:7" x14ac:dyDescent="0.35">
      <c r="G12293"/>
    </row>
    <row r="12294" spans="7:7" x14ac:dyDescent="0.35">
      <c r="G12294"/>
    </row>
    <row r="12295" spans="7:7" x14ac:dyDescent="0.35">
      <c r="G12295"/>
    </row>
    <row r="12296" spans="7:7" x14ac:dyDescent="0.35">
      <c r="G12296"/>
    </row>
    <row r="12297" spans="7:7" x14ac:dyDescent="0.35">
      <c r="G12297"/>
    </row>
    <row r="12298" spans="7:7" x14ac:dyDescent="0.35">
      <c r="G12298"/>
    </row>
    <row r="12299" spans="7:7" x14ac:dyDescent="0.35">
      <c r="G12299"/>
    </row>
    <row r="12300" spans="7:7" x14ac:dyDescent="0.35">
      <c r="G12300"/>
    </row>
    <row r="12301" spans="7:7" x14ac:dyDescent="0.35">
      <c r="G12301"/>
    </row>
    <row r="12302" spans="7:7" x14ac:dyDescent="0.35">
      <c r="G12302"/>
    </row>
    <row r="12303" spans="7:7" x14ac:dyDescent="0.35">
      <c r="G12303"/>
    </row>
    <row r="12304" spans="7:7" x14ac:dyDescent="0.35">
      <c r="G12304"/>
    </row>
    <row r="12305" spans="7:7" x14ac:dyDescent="0.35">
      <c r="G12305"/>
    </row>
    <row r="12306" spans="7:7" x14ac:dyDescent="0.35">
      <c r="G12306"/>
    </row>
    <row r="12307" spans="7:7" x14ac:dyDescent="0.35">
      <c r="G12307"/>
    </row>
    <row r="12308" spans="7:7" x14ac:dyDescent="0.35">
      <c r="G12308"/>
    </row>
    <row r="12309" spans="7:7" x14ac:dyDescent="0.35">
      <c r="G12309"/>
    </row>
    <row r="12310" spans="7:7" x14ac:dyDescent="0.35">
      <c r="G12310"/>
    </row>
    <row r="12311" spans="7:7" x14ac:dyDescent="0.35">
      <c r="G12311"/>
    </row>
    <row r="12312" spans="7:7" x14ac:dyDescent="0.35">
      <c r="G12312"/>
    </row>
    <row r="12313" spans="7:7" x14ac:dyDescent="0.35">
      <c r="G12313"/>
    </row>
    <row r="12314" spans="7:7" x14ac:dyDescent="0.35">
      <c r="G12314"/>
    </row>
    <row r="12315" spans="7:7" x14ac:dyDescent="0.35">
      <c r="G12315"/>
    </row>
    <row r="12316" spans="7:7" x14ac:dyDescent="0.35">
      <c r="G12316"/>
    </row>
    <row r="12317" spans="7:7" x14ac:dyDescent="0.35">
      <c r="G12317"/>
    </row>
    <row r="12318" spans="7:7" x14ac:dyDescent="0.35">
      <c r="G12318"/>
    </row>
    <row r="12319" spans="7:7" x14ac:dyDescent="0.35">
      <c r="G12319"/>
    </row>
    <row r="12320" spans="7:7" x14ac:dyDescent="0.35">
      <c r="G12320"/>
    </row>
    <row r="12321" spans="7:7" x14ac:dyDescent="0.35">
      <c r="G12321"/>
    </row>
    <row r="12322" spans="7:7" x14ac:dyDescent="0.35">
      <c r="G12322"/>
    </row>
    <row r="12323" spans="7:7" x14ac:dyDescent="0.35">
      <c r="G12323"/>
    </row>
    <row r="12324" spans="7:7" x14ac:dyDescent="0.35">
      <c r="G12324"/>
    </row>
    <row r="12325" spans="7:7" x14ac:dyDescent="0.35">
      <c r="G12325"/>
    </row>
    <row r="12326" spans="7:7" x14ac:dyDescent="0.35">
      <c r="G12326"/>
    </row>
    <row r="12327" spans="7:7" x14ac:dyDescent="0.35">
      <c r="G12327"/>
    </row>
    <row r="12328" spans="7:7" x14ac:dyDescent="0.35">
      <c r="G12328"/>
    </row>
    <row r="12329" spans="7:7" x14ac:dyDescent="0.35">
      <c r="G12329"/>
    </row>
    <row r="12330" spans="7:7" x14ac:dyDescent="0.35">
      <c r="G12330"/>
    </row>
    <row r="12331" spans="7:7" x14ac:dyDescent="0.35">
      <c r="G12331"/>
    </row>
    <row r="12332" spans="7:7" x14ac:dyDescent="0.35">
      <c r="G12332"/>
    </row>
    <row r="12333" spans="7:7" x14ac:dyDescent="0.35">
      <c r="G12333"/>
    </row>
    <row r="12334" spans="7:7" x14ac:dyDescent="0.35">
      <c r="G12334"/>
    </row>
    <row r="12335" spans="7:7" x14ac:dyDescent="0.35">
      <c r="G12335"/>
    </row>
    <row r="12336" spans="7:7" x14ac:dyDescent="0.35">
      <c r="G12336"/>
    </row>
    <row r="12337" spans="7:7" x14ac:dyDescent="0.35">
      <c r="G12337"/>
    </row>
    <row r="12338" spans="7:7" x14ac:dyDescent="0.35">
      <c r="G12338"/>
    </row>
    <row r="12339" spans="7:7" x14ac:dyDescent="0.35">
      <c r="G12339"/>
    </row>
    <row r="12340" spans="7:7" x14ac:dyDescent="0.35">
      <c r="G12340"/>
    </row>
    <row r="12341" spans="7:7" x14ac:dyDescent="0.35">
      <c r="G12341"/>
    </row>
    <row r="12342" spans="7:7" x14ac:dyDescent="0.35">
      <c r="G12342"/>
    </row>
    <row r="12343" spans="7:7" x14ac:dyDescent="0.35">
      <c r="G12343"/>
    </row>
    <row r="12344" spans="7:7" x14ac:dyDescent="0.35">
      <c r="G12344"/>
    </row>
    <row r="12345" spans="7:7" x14ac:dyDescent="0.35">
      <c r="G12345"/>
    </row>
    <row r="12346" spans="7:7" x14ac:dyDescent="0.35">
      <c r="G12346"/>
    </row>
    <row r="12347" spans="7:7" x14ac:dyDescent="0.35">
      <c r="G12347"/>
    </row>
    <row r="12348" spans="7:7" x14ac:dyDescent="0.35">
      <c r="G12348"/>
    </row>
    <row r="12349" spans="7:7" x14ac:dyDescent="0.35">
      <c r="G12349"/>
    </row>
    <row r="12350" spans="7:7" x14ac:dyDescent="0.35">
      <c r="G12350"/>
    </row>
    <row r="12351" spans="7:7" x14ac:dyDescent="0.35">
      <c r="G12351"/>
    </row>
    <row r="12352" spans="7:7" x14ac:dyDescent="0.35">
      <c r="G12352"/>
    </row>
    <row r="12353" spans="7:7" x14ac:dyDescent="0.35">
      <c r="G12353"/>
    </row>
    <row r="12354" spans="7:7" x14ac:dyDescent="0.35">
      <c r="G12354"/>
    </row>
    <row r="12355" spans="7:7" x14ac:dyDescent="0.35">
      <c r="G12355"/>
    </row>
    <row r="12356" spans="7:7" x14ac:dyDescent="0.35">
      <c r="G12356"/>
    </row>
    <row r="12357" spans="7:7" x14ac:dyDescent="0.35">
      <c r="G12357"/>
    </row>
    <row r="12358" spans="7:7" x14ac:dyDescent="0.35">
      <c r="G12358"/>
    </row>
    <row r="12359" spans="7:7" x14ac:dyDescent="0.35">
      <c r="G12359"/>
    </row>
    <row r="12360" spans="7:7" x14ac:dyDescent="0.35">
      <c r="G12360"/>
    </row>
    <row r="12361" spans="7:7" x14ac:dyDescent="0.35">
      <c r="G12361"/>
    </row>
    <row r="12362" spans="7:7" x14ac:dyDescent="0.35">
      <c r="G12362"/>
    </row>
    <row r="12363" spans="7:7" x14ac:dyDescent="0.35">
      <c r="G12363"/>
    </row>
    <row r="12364" spans="7:7" x14ac:dyDescent="0.35">
      <c r="G12364"/>
    </row>
    <row r="12365" spans="7:7" x14ac:dyDescent="0.35">
      <c r="G12365"/>
    </row>
    <row r="12366" spans="7:7" x14ac:dyDescent="0.35">
      <c r="G12366"/>
    </row>
    <row r="12367" spans="7:7" x14ac:dyDescent="0.35">
      <c r="G12367"/>
    </row>
    <row r="12368" spans="7:7" x14ac:dyDescent="0.35">
      <c r="G12368"/>
    </row>
    <row r="12369" spans="7:7" x14ac:dyDescent="0.35">
      <c r="G12369"/>
    </row>
    <row r="12370" spans="7:7" x14ac:dyDescent="0.35">
      <c r="G12370"/>
    </row>
    <row r="12371" spans="7:7" x14ac:dyDescent="0.35">
      <c r="G12371"/>
    </row>
    <row r="12372" spans="7:7" x14ac:dyDescent="0.35">
      <c r="G12372"/>
    </row>
    <row r="12373" spans="7:7" x14ac:dyDescent="0.35">
      <c r="G12373"/>
    </row>
    <row r="12374" spans="7:7" x14ac:dyDescent="0.35">
      <c r="G12374"/>
    </row>
    <row r="12375" spans="7:7" x14ac:dyDescent="0.35">
      <c r="G12375"/>
    </row>
    <row r="12376" spans="7:7" x14ac:dyDescent="0.35">
      <c r="G12376"/>
    </row>
    <row r="12377" spans="7:7" x14ac:dyDescent="0.35">
      <c r="G12377"/>
    </row>
    <row r="12378" spans="7:7" x14ac:dyDescent="0.35">
      <c r="G12378"/>
    </row>
    <row r="12379" spans="7:7" x14ac:dyDescent="0.35">
      <c r="G12379"/>
    </row>
    <row r="12380" spans="7:7" x14ac:dyDescent="0.35">
      <c r="G12380"/>
    </row>
    <row r="12381" spans="7:7" x14ac:dyDescent="0.35">
      <c r="G12381"/>
    </row>
    <row r="12382" spans="7:7" x14ac:dyDescent="0.35">
      <c r="G12382"/>
    </row>
    <row r="12383" spans="7:7" x14ac:dyDescent="0.35">
      <c r="G12383"/>
    </row>
    <row r="12384" spans="7:7" x14ac:dyDescent="0.35">
      <c r="G12384"/>
    </row>
    <row r="12385" spans="7:7" x14ac:dyDescent="0.35">
      <c r="G12385"/>
    </row>
    <row r="12386" spans="7:7" x14ac:dyDescent="0.35">
      <c r="G12386"/>
    </row>
    <row r="12387" spans="7:7" x14ac:dyDescent="0.35">
      <c r="G12387"/>
    </row>
    <row r="12388" spans="7:7" x14ac:dyDescent="0.35">
      <c r="G12388"/>
    </row>
    <row r="12389" spans="7:7" x14ac:dyDescent="0.35">
      <c r="G12389"/>
    </row>
    <row r="12390" spans="7:7" x14ac:dyDescent="0.35">
      <c r="G12390"/>
    </row>
    <row r="12391" spans="7:7" x14ac:dyDescent="0.35">
      <c r="G12391"/>
    </row>
    <row r="12392" spans="7:7" x14ac:dyDescent="0.35">
      <c r="G12392"/>
    </row>
    <row r="12393" spans="7:7" x14ac:dyDescent="0.35">
      <c r="G12393"/>
    </row>
    <row r="12394" spans="7:7" x14ac:dyDescent="0.35">
      <c r="G12394"/>
    </row>
    <row r="12395" spans="7:7" x14ac:dyDescent="0.35">
      <c r="G12395"/>
    </row>
    <row r="12396" spans="7:7" x14ac:dyDescent="0.35">
      <c r="G12396"/>
    </row>
    <row r="12397" spans="7:7" x14ac:dyDescent="0.35">
      <c r="G12397"/>
    </row>
    <row r="12398" spans="7:7" x14ac:dyDescent="0.35">
      <c r="G12398"/>
    </row>
    <row r="12399" spans="7:7" x14ac:dyDescent="0.35">
      <c r="G12399"/>
    </row>
    <row r="12400" spans="7:7" x14ac:dyDescent="0.35">
      <c r="G12400"/>
    </row>
    <row r="12401" spans="7:7" x14ac:dyDescent="0.35">
      <c r="G12401"/>
    </row>
    <row r="12402" spans="7:7" x14ac:dyDescent="0.35">
      <c r="G12402"/>
    </row>
    <row r="12403" spans="7:7" x14ac:dyDescent="0.35">
      <c r="G12403"/>
    </row>
    <row r="12404" spans="7:7" x14ac:dyDescent="0.35">
      <c r="G12404"/>
    </row>
    <row r="12405" spans="7:7" x14ac:dyDescent="0.35">
      <c r="G12405"/>
    </row>
    <row r="12406" spans="7:7" x14ac:dyDescent="0.35">
      <c r="G12406"/>
    </row>
    <row r="12407" spans="7:7" x14ac:dyDescent="0.35">
      <c r="G12407"/>
    </row>
    <row r="12408" spans="7:7" x14ac:dyDescent="0.35">
      <c r="G12408"/>
    </row>
    <row r="12409" spans="7:7" x14ac:dyDescent="0.35">
      <c r="G12409"/>
    </row>
    <row r="12410" spans="7:7" x14ac:dyDescent="0.35">
      <c r="G12410"/>
    </row>
    <row r="12411" spans="7:7" x14ac:dyDescent="0.35">
      <c r="G12411"/>
    </row>
    <row r="12412" spans="7:7" x14ac:dyDescent="0.35">
      <c r="G12412"/>
    </row>
    <row r="12413" spans="7:7" x14ac:dyDescent="0.35">
      <c r="G12413"/>
    </row>
    <row r="12414" spans="7:7" x14ac:dyDescent="0.35">
      <c r="G12414"/>
    </row>
    <row r="12415" spans="7:7" x14ac:dyDescent="0.35">
      <c r="G12415"/>
    </row>
    <row r="12416" spans="7:7" x14ac:dyDescent="0.35">
      <c r="G12416"/>
    </row>
    <row r="12417" spans="7:7" x14ac:dyDescent="0.35">
      <c r="G12417"/>
    </row>
    <row r="12418" spans="7:7" x14ac:dyDescent="0.35">
      <c r="G12418"/>
    </row>
    <row r="12419" spans="7:7" x14ac:dyDescent="0.35">
      <c r="G12419"/>
    </row>
    <row r="12420" spans="7:7" x14ac:dyDescent="0.35">
      <c r="G12420"/>
    </row>
    <row r="12421" spans="7:7" x14ac:dyDescent="0.35">
      <c r="G12421"/>
    </row>
    <row r="12422" spans="7:7" x14ac:dyDescent="0.35">
      <c r="G12422"/>
    </row>
    <row r="12423" spans="7:7" x14ac:dyDescent="0.35">
      <c r="G12423"/>
    </row>
    <row r="12424" spans="7:7" x14ac:dyDescent="0.35">
      <c r="G12424"/>
    </row>
    <row r="12425" spans="7:7" x14ac:dyDescent="0.35">
      <c r="G12425"/>
    </row>
    <row r="12426" spans="7:7" x14ac:dyDescent="0.35">
      <c r="G12426"/>
    </row>
    <row r="12427" spans="7:7" x14ac:dyDescent="0.35">
      <c r="G12427"/>
    </row>
    <row r="12428" spans="7:7" x14ac:dyDescent="0.35">
      <c r="G12428"/>
    </row>
    <row r="12429" spans="7:7" x14ac:dyDescent="0.35">
      <c r="G12429"/>
    </row>
    <row r="12430" spans="7:7" x14ac:dyDescent="0.35">
      <c r="G12430"/>
    </row>
    <row r="12431" spans="7:7" x14ac:dyDescent="0.35">
      <c r="G12431"/>
    </row>
    <row r="12432" spans="7:7" x14ac:dyDescent="0.35">
      <c r="G12432"/>
    </row>
    <row r="12433" spans="7:7" x14ac:dyDescent="0.35">
      <c r="G12433"/>
    </row>
    <row r="12434" spans="7:7" x14ac:dyDescent="0.35">
      <c r="G12434"/>
    </row>
    <row r="12435" spans="7:7" x14ac:dyDescent="0.35">
      <c r="G12435"/>
    </row>
    <row r="12436" spans="7:7" x14ac:dyDescent="0.35">
      <c r="G12436"/>
    </row>
    <row r="12437" spans="7:7" x14ac:dyDescent="0.35">
      <c r="G12437"/>
    </row>
    <row r="12438" spans="7:7" x14ac:dyDescent="0.35">
      <c r="G12438"/>
    </row>
    <row r="12439" spans="7:7" x14ac:dyDescent="0.35">
      <c r="G12439"/>
    </row>
    <row r="12440" spans="7:7" x14ac:dyDescent="0.35">
      <c r="G12440"/>
    </row>
    <row r="12441" spans="7:7" x14ac:dyDescent="0.35">
      <c r="G12441"/>
    </row>
    <row r="12442" spans="7:7" x14ac:dyDescent="0.35">
      <c r="G12442"/>
    </row>
    <row r="12443" spans="7:7" x14ac:dyDescent="0.35">
      <c r="G12443"/>
    </row>
    <row r="12444" spans="7:7" x14ac:dyDescent="0.35">
      <c r="G12444"/>
    </row>
    <row r="12445" spans="7:7" x14ac:dyDescent="0.35">
      <c r="G12445"/>
    </row>
    <row r="12446" spans="7:7" x14ac:dyDescent="0.35">
      <c r="G12446"/>
    </row>
    <row r="12447" spans="7:7" x14ac:dyDescent="0.35">
      <c r="G12447"/>
    </row>
    <row r="12448" spans="7:7" x14ac:dyDescent="0.35">
      <c r="G12448"/>
    </row>
    <row r="12449" spans="7:7" x14ac:dyDescent="0.35">
      <c r="G12449"/>
    </row>
    <row r="12450" spans="7:7" x14ac:dyDescent="0.35">
      <c r="G12450"/>
    </row>
    <row r="12451" spans="7:7" x14ac:dyDescent="0.35">
      <c r="G12451"/>
    </row>
    <row r="12452" spans="7:7" x14ac:dyDescent="0.35">
      <c r="G12452"/>
    </row>
    <row r="12453" spans="7:7" x14ac:dyDescent="0.35">
      <c r="G12453"/>
    </row>
    <row r="12454" spans="7:7" x14ac:dyDescent="0.35">
      <c r="G12454"/>
    </row>
    <row r="12455" spans="7:7" x14ac:dyDescent="0.35">
      <c r="G12455"/>
    </row>
    <row r="12456" spans="7:7" x14ac:dyDescent="0.35">
      <c r="G12456"/>
    </row>
    <row r="12457" spans="7:7" x14ac:dyDescent="0.35">
      <c r="G12457"/>
    </row>
    <row r="12458" spans="7:7" x14ac:dyDescent="0.35">
      <c r="G12458"/>
    </row>
    <row r="12459" spans="7:7" x14ac:dyDescent="0.35">
      <c r="G12459"/>
    </row>
    <row r="12460" spans="7:7" x14ac:dyDescent="0.35">
      <c r="G12460"/>
    </row>
    <row r="12461" spans="7:7" x14ac:dyDescent="0.35">
      <c r="G12461"/>
    </row>
    <row r="12462" spans="7:7" x14ac:dyDescent="0.35">
      <c r="G12462"/>
    </row>
    <row r="12463" spans="7:7" x14ac:dyDescent="0.35">
      <c r="G12463"/>
    </row>
    <row r="12464" spans="7:7" x14ac:dyDescent="0.35">
      <c r="G12464"/>
    </row>
    <row r="12465" spans="7:7" x14ac:dyDescent="0.35">
      <c r="G12465"/>
    </row>
    <row r="12466" spans="7:7" x14ac:dyDescent="0.35">
      <c r="G12466"/>
    </row>
    <row r="12467" spans="7:7" x14ac:dyDescent="0.35">
      <c r="G12467"/>
    </row>
    <row r="12468" spans="7:7" x14ac:dyDescent="0.35">
      <c r="G12468"/>
    </row>
    <row r="12469" spans="7:7" x14ac:dyDescent="0.35">
      <c r="G12469"/>
    </row>
    <row r="12470" spans="7:7" x14ac:dyDescent="0.35">
      <c r="G12470"/>
    </row>
    <row r="12471" spans="7:7" x14ac:dyDescent="0.35">
      <c r="G12471"/>
    </row>
    <row r="12472" spans="7:7" x14ac:dyDescent="0.35">
      <c r="G12472"/>
    </row>
    <row r="12473" spans="7:7" x14ac:dyDescent="0.35">
      <c r="G12473"/>
    </row>
    <row r="12474" spans="7:7" x14ac:dyDescent="0.35">
      <c r="G12474"/>
    </row>
    <row r="12475" spans="7:7" x14ac:dyDescent="0.35">
      <c r="G12475"/>
    </row>
    <row r="12476" spans="7:7" x14ac:dyDescent="0.35">
      <c r="G12476"/>
    </row>
    <row r="12477" spans="7:7" x14ac:dyDescent="0.35">
      <c r="G12477"/>
    </row>
    <row r="12478" spans="7:7" x14ac:dyDescent="0.35">
      <c r="G12478"/>
    </row>
    <row r="12479" spans="7:7" x14ac:dyDescent="0.35">
      <c r="G12479"/>
    </row>
    <row r="12480" spans="7:7" x14ac:dyDescent="0.35">
      <c r="G12480"/>
    </row>
    <row r="12481" spans="7:7" x14ac:dyDescent="0.35">
      <c r="G12481"/>
    </row>
    <row r="12482" spans="7:7" x14ac:dyDescent="0.35">
      <c r="G12482"/>
    </row>
    <row r="12483" spans="7:7" x14ac:dyDescent="0.35">
      <c r="G12483"/>
    </row>
    <row r="12484" spans="7:7" x14ac:dyDescent="0.35">
      <c r="G12484"/>
    </row>
    <row r="12485" spans="7:7" x14ac:dyDescent="0.35">
      <c r="G12485"/>
    </row>
    <row r="12486" spans="7:7" x14ac:dyDescent="0.35">
      <c r="G12486"/>
    </row>
    <row r="12487" spans="7:7" x14ac:dyDescent="0.35">
      <c r="G12487"/>
    </row>
    <row r="12488" spans="7:7" x14ac:dyDescent="0.35">
      <c r="G12488"/>
    </row>
    <row r="12489" spans="7:7" x14ac:dyDescent="0.35">
      <c r="G12489"/>
    </row>
    <row r="12490" spans="7:7" x14ac:dyDescent="0.35">
      <c r="G12490"/>
    </row>
    <row r="12491" spans="7:7" x14ac:dyDescent="0.35">
      <c r="G12491"/>
    </row>
    <row r="12492" spans="7:7" x14ac:dyDescent="0.35">
      <c r="G12492"/>
    </row>
    <row r="12493" spans="7:7" x14ac:dyDescent="0.35">
      <c r="G12493"/>
    </row>
    <row r="12494" spans="7:7" x14ac:dyDescent="0.35">
      <c r="G12494"/>
    </row>
    <row r="12495" spans="7:7" x14ac:dyDescent="0.35">
      <c r="G12495"/>
    </row>
    <row r="12496" spans="7:7" x14ac:dyDescent="0.35">
      <c r="G12496"/>
    </row>
    <row r="12497" spans="7:7" x14ac:dyDescent="0.35">
      <c r="G12497"/>
    </row>
    <row r="12498" spans="7:7" x14ac:dyDescent="0.35">
      <c r="G12498"/>
    </row>
    <row r="12499" spans="7:7" x14ac:dyDescent="0.35">
      <c r="G12499"/>
    </row>
    <row r="12500" spans="7:7" x14ac:dyDescent="0.35">
      <c r="G12500"/>
    </row>
    <row r="12501" spans="7:7" x14ac:dyDescent="0.35">
      <c r="G12501"/>
    </row>
    <row r="12502" spans="7:7" x14ac:dyDescent="0.35">
      <c r="G12502"/>
    </row>
    <row r="12503" spans="7:7" x14ac:dyDescent="0.35">
      <c r="G12503"/>
    </row>
    <row r="12504" spans="7:7" x14ac:dyDescent="0.35">
      <c r="G12504"/>
    </row>
    <row r="12505" spans="7:7" x14ac:dyDescent="0.35">
      <c r="G12505"/>
    </row>
    <row r="12506" spans="7:7" x14ac:dyDescent="0.35">
      <c r="G12506"/>
    </row>
    <row r="12507" spans="7:7" x14ac:dyDescent="0.35">
      <c r="G12507"/>
    </row>
    <row r="12508" spans="7:7" x14ac:dyDescent="0.35">
      <c r="G12508"/>
    </row>
    <row r="12509" spans="7:7" x14ac:dyDescent="0.35">
      <c r="G12509"/>
    </row>
    <row r="12510" spans="7:7" x14ac:dyDescent="0.35">
      <c r="G12510"/>
    </row>
    <row r="12511" spans="7:7" x14ac:dyDescent="0.35">
      <c r="G12511"/>
    </row>
    <row r="12512" spans="7:7" x14ac:dyDescent="0.35">
      <c r="G12512"/>
    </row>
    <row r="12513" spans="7:7" x14ac:dyDescent="0.35">
      <c r="G12513"/>
    </row>
    <row r="12514" spans="7:7" x14ac:dyDescent="0.35">
      <c r="G12514"/>
    </row>
    <row r="12515" spans="7:7" x14ac:dyDescent="0.35">
      <c r="G12515"/>
    </row>
    <row r="12516" spans="7:7" x14ac:dyDescent="0.35">
      <c r="G12516"/>
    </row>
    <row r="12517" spans="7:7" x14ac:dyDescent="0.35">
      <c r="G12517"/>
    </row>
    <row r="12518" spans="7:7" x14ac:dyDescent="0.35">
      <c r="G12518"/>
    </row>
    <row r="12519" spans="7:7" x14ac:dyDescent="0.35">
      <c r="G12519"/>
    </row>
    <row r="12520" spans="7:7" x14ac:dyDescent="0.35">
      <c r="G12520"/>
    </row>
    <row r="12521" spans="7:7" x14ac:dyDescent="0.35">
      <c r="G12521"/>
    </row>
    <row r="12522" spans="7:7" x14ac:dyDescent="0.35">
      <c r="G12522"/>
    </row>
    <row r="12523" spans="7:7" x14ac:dyDescent="0.35">
      <c r="G12523"/>
    </row>
    <row r="12524" spans="7:7" x14ac:dyDescent="0.35">
      <c r="G12524"/>
    </row>
    <row r="12525" spans="7:7" x14ac:dyDescent="0.35">
      <c r="G12525"/>
    </row>
    <row r="12526" spans="7:7" x14ac:dyDescent="0.35">
      <c r="G12526"/>
    </row>
    <row r="12527" spans="7:7" x14ac:dyDescent="0.35">
      <c r="G12527"/>
    </row>
    <row r="12528" spans="7:7" x14ac:dyDescent="0.35">
      <c r="G12528"/>
    </row>
    <row r="12529" spans="7:7" x14ac:dyDescent="0.35">
      <c r="G12529"/>
    </row>
    <row r="12530" spans="7:7" x14ac:dyDescent="0.35">
      <c r="G12530"/>
    </row>
    <row r="12531" spans="7:7" x14ac:dyDescent="0.35">
      <c r="G12531"/>
    </row>
    <row r="12532" spans="7:7" x14ac:dyDescent="0.35">
      <c r="G12532"/>
    </row>
    <row r="12533" spans="7:7" x14ac:dyDescent="0.35">
      <c r="G12533"/>
    </row>
    <row r="12534" spans="7:7" x14ac:dyDescent="0.35">
      <c r="G12534"/>
    </row>
    <row r="12535" spans="7:7" x14ac:dyDescent="0.35">
      <c r="G12535"/>
    </row>
    <row r="12536" spans="7:7" x14ac:dyDescent="0.35">
      <c r="G12536"/>
    </row>
    <row r="12537" spans="7:7" x14ac:dyDescent="0.35">
      <c r="G12537"/>
    </row>
    <row r="12538" spans="7:7" x14ac:dyDescent="0.35">
      <c r="G12538"/>
    </row>
    <row r="12539" spans="7:7" x14ac:dyDescent="0.35">
      <c r="G12539"/>
    </row>
    <row r="12540" spans="7:7" x14ac:dyDescent="0.35">
      <c r="G12540"/>
    </row>
    <row r="12541" spans="7:7" x14ac:dyDescent="0.35">
      <c r="G12541"/>
    </row>
    <row r="12542" spans="7:7" x14ac:dyDescent="0.35">
      <c r="G12542"/>
    </row>
    <row r="12543" spans="7:7" x14ac:dyDescent="0.35">
      <c r="G12543"/>
    </row>
    <row r="12544" spans="7:7" x14ac:dyDescent="0.35">
      <c r="G12544"/>
    </row>
    <row r="12545" spans="7:7" x14ac:dyDescent="0.35">
      <c r="G12545"/>
    </row>
    <row r="12546" spans="7:7" x14ac:dyDescent="0.35">
      <c r="G12546"/>
    </row>
    <row r="12547" spans="7:7" x14ac:dyDescent="0.35">
      <c r="G12547"/>
    </row>
    <row r="12548" spans="7:7" x14ac:dyDescent="0.35">
      <c r="G12548"/>
    </row>
    <row r="12549" spans="7:7" x14ac:dyDescent="0.35">
      <c r="G12549"/>
    </row>
    <row r="12550" spans="7:7" x14ac:dyDescent="0.35">
      <c r="G12550"/>
    </row>
    <row r="12551" spans="7:7" x14ac:dyDescent="0.35">
      <c r="G12551"/>
    </row>
    <row r="12552" spans="7:7" x14ac:dyDescent="0.35">
      <c r="G12552"/>
    </row>
    <row r="12553" spans="7:7" x14ac:dyDescent="0.35">
      <c r="G12553"/>
    </row>
    <row r="12554" spans="7:7" x14ac:dyDescent="0.35">
      <c r="G12554"/>
    </row>
    <row r="12555" spans="7:7" x14ac:dyDescent="0.35">
      <c r="G12555"/>
    </row>
    <row r="12556" spans="7:7" x14ac:dyDescent="0.35">
      <c r="G12556"/>
    </row>
    <row r="12557" spans="7:7" x14ac:dyDescent="0.35">
      <c r="G12557"/>
    </row>
    <row r="12558" spans="7:7" x14ac:dyDescent="0.35">
      <c r="G12558"/>
    </row>
    <row r="12559" spans="7:7" x14ac:dyDescent="0.35">
      <c r="G12559"/>
    </row>
    <row r="12560" spans="7:7" x14ac:dyDescent="0.35">
      <c r="G12560"/>
    </row>
    <row r="12561" spans="7:7" x14ac:dyDescent="0.35">
      <c r="G12561"/>
    </row>
    <row r="12562" spans="7:7" x14ac:dyDescent="0.35">
      <c r="G12562"/>
    </row>
    <row r="12563" spans="7:7" x14ac:dyDescent="0.35">
      <c r="G12563"/>
    </row>
    <row r="12564" spans="7:7" x14ac:dyDescent="0.35">
      <c r="G12564"/>
    </row>
    <row r="12565" spans="7:7" x14ac:dyDescent="0.35">
      <c r="G12565"/>
    </row>
    <row r="12566" spans="7:7" x14ac:dyDescent="0.35">
      <c r="G12566"/>
    </row>
    <row r="12567" spans="7:7" x14ac:dyDescent="0.35">
      <c r="G12567"/>
    </row>
    <row r="12568" spans="7:7" x14ac:dyDescent="0.35">
      <c r="G12568"/>
    </row>
    <row r="12569" spans="7:7" x14ac:dyDescent="0.35">
      <c r="G12569"/>
    </row>
    <row r="12570" spans="7:7" x14ac:dyDescent="0.35">
      <c r="G12570"/>
    </row>
    <row r="12571" spans="7:7" x14ac:dyDescent="0.35">
      <c r="G12571"/>
    </row>
    <row r="12572" spans="7:7" x14ac:dyDescent="0.35">
      <c r="G12572"/>
    </row>
    <row r="12573" spans="7:7" x14ac:dyDescent="0.35">
      <c r="G12573"/>
    </row>
    <row r="12574" spans="7:7" x14ac:dyDescent="0.35">
      <c r="G12574"/>
    </row>
    <row r="12575" spans="7:7" x14ac:dyDescent="0.35">
      <c r="G12575"/>
    </row>
    <row r="12576" spans="7:7" x14ac:dyDescent="0.35">
      <c r="G12576"/>
    </row>
    <row r="12577" spans="7:7" x14ac:dyDescent="0.35">
      <c r="G12577"/>
    </row>
    <row r="12578" spans="7:7" x14ac:dyDescent="0.35">
      <c r="G12578"/>
    </row>
    <row r="12579" spans="7:7" x14ac:dyDescent="0.35">
      <c r="G12579"/>
    </row>
    <row r="12580" spans="7:7" x14ac:dyDescent="0.35">
      <c r="G12580"/>
    </row>
    <row r="12581" spans="7:7" x14ac:dyDescent="0.35">
      <c r="G12581"/>
    </row>
    <row r="12582" spans="7:7" x14ac:dyDescent="0.35">
      <c r="G12582"/>
    </row>
    <row r="12583" spans="7:7" x14ac:dyDescent="0.35">
      <c r="G12583"/>
    </row>
    <row r="12584" spans="7:7" x14ac:dyDescent="0.35">
      <c r="G12584"/>
    </row>
    <row r="12585" spans="7:7" x14ac:dyDescent="0.35">
      <c r="G12585"/>
    </row>
    <row r="12586" spans="7:7" x14ac:dyDescent="0.35">
      <c r="G12586"/>
    </row>
    <row r="12587" spans="7:7" x14ac:dyDescent="0.35">
      <c r="G12587"/>
    </row>
    <row r="12588" spans="7:7" x14ac:dyDescent="0.35">
      <c r="G12588"/>
    </row>
    <row r="12589" spans="7:7" x14ac:dyDescent="0.35">
      <c r="G12589"/>
    </row>
    <row r="12590" spans="7:7" x14ac:dyDescent="0.35">
      <c r="G12590"/>
    </row>
    <row r="12591" spans="7:7" x14ac:dyDescent="0.35">
      <c r="G12591"/>
    </row>
    <row r="12592" spans="7:7" x14ac:dyDescent="0.35">
      <c r="G12592"/>
    </row>
    <row r="12593" spans="7:7" x14ac:dyDescent="0.35">
      <c r="G12593"/>
    </row>
    <row r="12594" spans="7:7" x14ac:dyDescent="0.35">
      <c r="G12594"/>
    </row>
    <row r="12595" spans="7:7" x14ac:dyDescent="0.35">
      <c r="G12595"/>
    </row>
    <row r="12596" spans="7:7" x14ac:dyDescent="0.35">
      <c r="G12596"/>
    </row>
    <row r="12597" spans="7:7" x14ac:dyDescent="0.35">
      <c r="G12597"/>
    </row>
    <row r="12598" spans="7:7" x14ac:dyDescent="0.35">
      <c r="G12598"/>
    </row>
    <row r="12599" spans="7:7" x14ac:dyDescent="0.35">
      <c r="G12599"/>
    </row>
    <row r="12600" spans="7:7" x14ac:dyDescent="0.35">
      <c r="G12600"/>
    </row>
    <row r="12601" spans="7:7" x14ac:dyDescent="0.35">
      <c r="G12601"/>
    </row>
    <row r="12602" spans="7:7" x14ac:dyDescent="0.35">
      <c r="G12602"/>
    </row>
    <row r="12603" spans="7:7" x14ac:dyDescent="0.35">
      <c r="G12603"/>
    </row>
    <row r="12604" spans="7:7" x14ac:dyDescent="0.35">
      <c r="G12604"/>
    </row>
    <row r="12605" spans="7:7" x14ac:dyDescent="0.35">
      <c r="G12605"/>
    </row>
    <row r="12606" spans="7:7" x14ac:dyDescent="0.35">
      <c r="G12606"/>
    </row>
    <row r="12607" spans="7:7" x14ac:dyDescent="0.35">
      <c r="G12607"/>
    </row>
    <row r="12608" spans="7:7" x14ac:dyDescent="0.35">
      <c r="G12608"/>
    </row>
    <row r="12609" spans="7:7" x14ac:dyDescent="0.35">
      <c r="G12609"/>
    </row>
    <row r="12610" spans="7:7" x14ac:dyDescent="0.35">
      <c r="G12610"/>
    </row>
    <row r="12611" spans="7:7" x14ac:dyDescent="0.35">
      <c r="G12611"/>
    </row>
    <row r="12612" spans="7:7" x14ac:dyDescent="0.35">
      <c r="G12612"/>
    </row>
    <row r="12613" spans="7:7" x14ac:dyDescent="0.35">
      <c r="G12613"/>
    </row>
    <row r="12614" spans="7:7" x14ac:dyDescent="0.35">
      <c r="G12614"/>
    </row>
    <row r="12615" spans="7:7" x14ac:dyDescent="0.35">
      <c r="G12615"/>
    </row>
    <row r="12616" spans="7:7" x14ac:dyDescent="0.35">
      <c r="G12616"/>
    </row>
    <row r="12617" spans="7:7" x14ac:dyDescent="0.35">
      <c r="G12617"/>
    </row>
    <row r="12618" spans="7:7" x14ac:dyDescent="0.35">
      <c r="G12618"/>
    </row>
    <row r="12619" spans="7:7" x14ac:dyDescent="0.35">
      <c r="G12619"/>
    </row>
    <row r="12620" spans="7:7" x14ac:dyDescent="0.35">
      <c r="G12620"/>
    </row>
    <row r="12621" spans="7:7" x14ac:dyDescent="0.35">
      <c r="G12621"/>
    </row>
    <row r="12622" spans="7:7" x14ac:dyDescent="0.35">
      <c r="G12622"/>
    </row>
    <row r="12623" spans="7:7" x14ac:dyDescent="0.35">
      <c r="G12623"/>
    </row>
    <row r="12624" spans="7:7" x14ac:dyDescent="0.35">
      <c r="G12624"/>
    </row>
    <row r="12625" spans="7:7" x14ac:dyDescent="0.35">
      <c r="G12625"/>
    </row>
    <row r="12626" spans="7:7" x14ac:dyDescent="0.35">
      <c r="G12626"/>
    </row>
    <row r="12627" spans="7:7" x14ac:dyDescent="0.35">
      <c r="G12627"/>
    </row>
    <row r="12628" spans="7:7" x14ac:dyDescent="0.35">
      <c r="G12628"/>
    </row>
    <row r="12629" spans="7:7" x14ac:dyDescent="0.35">
      <c r="G12629"/>
    </row>
    <row r="12630" spans="7:7" x14ac:dyDescent="0.35">
      <c r="G12630"/>
    </row>
    <row r="12631" spans="7:7" x14ac:dyDescent="0.35">
      <c r="G12631"/>
    </row>
    <row r="12632" spans="7:7" x14ac:dyDescent="0.35">
      <c r="G12632"/>
    </row>
    <row r="12633" spans="7:7" x14ac:dyDescent="0.35">
      <c r="G12633"/>
    </row>
    <row r="12634" spans="7:7" x14ac:dyDescent="0.35">
      <c r="G12634"/>
    </row>
    <row r="12635" spans="7:7" x14ac:dyDescent="0.35">
      <c r="G12635"/>
    </row>
    <row r="12636" spans="7:7" x14ac:dyDescent="0.35">
      <c r="G12636"/>
    </row>
    <row r="12637" spans="7:7" x14ac:dyDescent="0.35">
      <c r="G12637"/>
    </row>
    <row r="12638" spans="7:7" x14ac:dyDescent="0.35">
      <c r="G12638"/>
    </row>
    <row r="12639" spans="7:7" x14ac:dyDescent="0.35">
      <c r="G12639"/>
    </row>
    <row r="12640" spans="7:7" x14ac:dyDescent="0.35">
      <c r="G12640"/>
    </row>
    <row r="12641" spans="7:7" x14ac:dyDescent="0.35">
      <c r="G12641"/>
    </row>
    <row r="12642" spans="7:7" x14ac:dyDescent="0.35">
      <c r="G12642"/>
    </row>
    <row r="12643" spans="7:7" x14ac:dyDescent="0.35">
      <c r="G12643"/>
    </row>
    <row r="12644" spans="7:7" x14ac:dyDescent="0.35">
      <c r="G12644"/>
    </row>
    <row r="12645" spans="7:7" x14ac:dyDescent="0.35">
      <c r="G12645"/>
    </row>
    <row r="12646" spans="7:7" x14ac:dyDescent="0.35">
      <c r="G12646"/>
    </row>
    <row r="12647" spans="7:7" x14ac:dyDescent="0.35">
      <c r="G12647"/>
    </row>
    <row r="12648" spans="7:7" x14ac:dyDescent="0.35">
      <c r="G12648"/>
    </row>
    <row r="12649" spans="7:7" x14ac:dyDescent="0.35">
      <c r="G12649"/>
    </row>
    <row r="12650" spans="7:7" x14ac:dyDescent="0.35">
      <c r="G12650"/>
    </row>
    <row r="12651" spans="7:7" x14ac:dyDescent="0.35">
      <c r="G12651"/>
    </row>
    <row r="12652" spans="7:7" x14ac:dyDescent="0.35">
      <c r="G12652"/>
    </row>
    <row r="12653" spans="7:7" x14ac:dyDescent="0.35">
      <c r="G12653"/>
    </row>
    <row r="12654" spans="7:7" x14ac:dyDescent="0.35">
      <c r="G12654"/>
    </row>
    <row r="12655" spans="7:7" x14ac:dyDescent="0.35">
      <c r="G12655"/>
    </row>
    <row r="12656" spans="7:7" x14ac:dyDescent="0.35">
      <c r="G12656"/>
    </row>
    <row r="12657" spans="7:7" x14ac:dyDescent="0.35">
      <c r="G12657"/>
    </row>
    <row r="12658" spans="7:7" x14ac:dyDescent="0.35">
      <c r="G12658"/>
    </row>
    <row r="12659" spans="7:7" x14ac:dyDescent="0.35">
      <c r="G12659"/>
    </row>
    <row r="12660" spans="7:7" x14ac:dyDescent="0.35">
      <c r="G12660"/>
    </row>
    <row r="12661" spans="7:7" x14ac:dyDescent="0.35">
      <c r="G12661"/>
    </row>
    <row r="12662" spans="7:7" x14ac:dyDescent="0.35">
      <c r="G12662"/>
    </row>
    <row r="12663" spans="7:7" x14ac:dyDescent="0.35">
      <c r="G12663"/>
    </row>
    <row r="12664" spans="7:7" x14ac:dyDescent="0.35">
      <c r="G12664"/>
    </row>
    <row r="12665" spans="7:7" x14ac:dyDescent="0.35">
      <c r="G12665"/>
    </row>
    <row r="12666" spans="7:7" x14ac:dyDescent="0.35">
      <c r="G12666"/>
    </row>
    <row r="12667" spans="7:7" x14ac:dyDescent="0.35">
      <c r="G12667"/>
    </row>
    <row r="12668" spans="7:7" x14ac:dyDescent="0.35">
      <c r="G12668"/>
    </row>
    <row r="12669" spans="7:7" x14ac:dyDescent="0.35">
      <c r="G12669"/>
    </row>
    <row r="12670" spans="7:7" x14ac:dyDescent="0.35">
      <c r="G12670"/>
    </row>
    <row r="12671" spans="7:7" x14ac:dyDescent="0.35">
      <c r="G12671"/>
    </row>
    <row r="12672" spans="7:7" x14ac:dyDescent="0.35">
      <c r="G12672"/>
    </row>
    <row r="12673" spans="7:7" x14ac:dyDescent="0.35">
      <c r="G12673"/>
    </row>
    <row r="12674" spans="7:7" x14ac:dyDescent="0.35">
      <c r="G12674"/>
    </row>
    <row r="12675" spans="7:7" x14ac:dyDescent="0.35">
      <c r="G12675"/>
    </row>
    <row r="12676" spans="7:7" x14ac:dyDescent="0.35">
      <c r="G12676"/>
    </row>
    <row r="12677" spans="7:7" x14ac:dyDescent="0.35">
      <c r="G12677"/>
    </row>
    <row r="12678" spans="7:7" x14ac:dyDescent="0.35">
      <c r="G12678"/>
    </row>
    <row r="12679" spans="7:7" x14ac:dyDescent="0.35">
      <c r="G12679"/>
    </row>
    <row r="12680" spans="7:7" x14ac:dyDescent="0.35">
      <c r="G12680"/>
    </row>
    <row r="12681" spans="7:7" x14ac:dyDescent="0.35">
      <c r="G12681"/>
    </row>
    <row r="12682" spans="7:7" x14ac:dyDescent="0.35">
      <c r="G12682"/>
    </row>
    <row r="12683" spans="7:7" x14ac:dyDescent="0.35">
      <c r="G12683"/>
    </row>
    <row r="12684" spans="7:7" x14ac:dyDescent="0.35">
      <c r="G12684"/>
    </row>
    <row r="12685" spans="7:7" x14ac:dyDescent="0.35">
      <c r="G12685"/>
    </row>
    <row r="12686" spans="7:7" x14ac:dyDescent="0.35">
      <c r="G12686"/>
    </row>
    <row r="12687" spans="7:7" x14ac:dyDescent="0.35">
      <c r="G12687"/>
    </row>
    <row r="12688" spans="7:7" x14ac:dyDescent="0.35">
      <c r="G12688"/>
    </row>
    <row r="12689" spans="7:7" x14ac:dyDescent="0.35">
      <c r="G12689"/>
    </row>
    <row r="12690" spans="7:7" x14ac:dyDescent="0.35">
      <c r="G12690"/>
    </row>
    <row r="12691" spans="7:7" x14ac:dyDescent="0.35">
      <c r="G12691"/>
    </row>
    <row r="12692" spans="7:7" x14ac:dyDescent="0.35">
      <c r="G12692"/>
    </row>
    <row r="12693" spans="7:7" x14ac:dyDescent="0.35">
      <c r="G12693"/>
    </row>
    <row r="12694" spans="7:7" x14ac:dyDescent="0.35">
      <c r="G12694"/>
    </row>
    <row r="12695" spans="7:7" x14ac:dyDescent="0.35">
      <c r="G12695"/>
    </row>
    <row r="12696" spans="7:7" x14ac:dyDescent="0.35">
      <c r="G12696"/>
    </row>
    <row r="12697" spans="7:7" x14ac:dyDescent="0.35">
      <c r="G12697"/>
    </row>
    <row r="12698" spans="7:7" x14ac:dyDescent="0.35">
      <c r="G12698"/>
    </row>
    <row r="12699" spans="7:7" x14ac:dyDescent="0.35">
      <c r="G12699"/>
    </row>
    <row r="12700" spans="7:7" x14ac:dyDescent="0.35">
      <c r="G12700"/>
    </row>
    <row r="12701" spans="7:7" x14ac:dyDescent="0.35">
      <c r="G12701"/>
    </row>
    <row r="12702" spans="7:7" x14ac:dyDescent="0.35">
      <c r="G12702"/>
    </row>
    <row r="12703" spans="7:7" x14ac:dyDescent="0.35">
      <c r="G12703"/>
    </row>
    <row r="12704" spans="7:7" x14ac:dyDescent="0.35">
      <c r="G12704"/>
    </row>
    <row r="12705" spans="7:7" x14ac:dyDescent="0.35">
      <c r="G12705"/>
    </row>
    <row r="12706" spans="7:7" x14ac:dyDescent="0.35">
      <c r="G12706"/>
    </row>
    <row r="12707" spans="7:7" x14ac:dyDescent="0.35">
      <c r="G12707"/>
    </row>
    <row r="12708" spans="7:7" x14ac:dyDescent="0.35">
      <c r="G12708"/>
    </row>
    <row r="12709" spans="7:7" x14ac:dyDescent="0.35">
      <c r="G12709"/>
    </row>
    <row r="12710" spans="7:7" x14ac:dyDescent="0.35">
      <c r="G12710"/>
    </row>
    <row r="12711" spans="7:7" x14ac:dyDescent="0.35">
      <c r="G12711"/>
    </row>
    <row r="12712" spans="7:7" x14ac:dyDescent="0.35">
      <c r="G12712"/>
    </row>
    <row r="12713" spans="7:7" x14ac:dyDescent="0.35">
      <c r="G12713"/>
    </row>
    <row r="12714" spans="7:7" x14ac:dyDescent="0.35">
      <c r="G12714"/>
    </row>
    <row r="12715" spans="7:7" x14ac:dyDescent="0.35">
      <c r="G12715"/>
    </row>
    <row r="12716" spans="7:7" x14ac:dyDescent="0.35">
      <c r="G12716"/>
    </row>
    <row r="12717" spans="7:7" x14ac:dyDescent="0.35">
      <c r="G12717"/>
    </row>
    <row r="12718" spans="7:7" x14ac:dyDescent="0.35">
      <c r="G12718"/>
    </row>
    <row r="12719" spans="7:7" x14ac:dyDescent="0.35">
      <c r="G12719"/>
    </row>
    <row r="12720" spans="7:7" x14ac:dyDescent="0.35">
      <c r="G12720"/>
    </row>
    <row r="12721" spans="7:7" x14ac:dyDescent="0.35">
      <c r="G12721"/>
    </row>
    <row r="12722" spans="7:7" x14ac:dyDescent="0.35">
      <c r="G12722"/>
    </row>
    <row r="12723" spans="7:7" x14ac:dyDescent="0.35">
      <c r="G12723"/>
    </row>
    <row r="12724" spans="7:7" x14ac:dyDescent="0.35">
      <c r="G12724"/>
    </row>
    <row r="12725" spans="7:7" x14ac:dyDescent="0.35">
      <c r="G12725"/>
    </row>
    <row r="12726" spans="7:7" x14ac:dyDescent="0.35">
      <c r="G12726"/>
    </row>
    <row r="12727" spans="7:7" x14ac:dyDescent="0.35">
      <c r="G12727"/>
    </row>
    <row r="12728" spans="7:7" x14ac:dyDescent="0.35">
      <c r="G12728"/>
    </row>
    <row r="12729" spans="7:7" x14ac:dyDescent="0.35">
      <c r="G12729"/>
    </row>
    <row r="12730" spans="7:7" x14ac:dyDescent="0.35">
      <c r="G12730"/>
    </row>
    <row r="12731" spans="7:7" x14ac:dyDescent="0.35">
      <c r="G12731"/>
    </row>
    <row r="12732" spans="7:7" x14ac:dyDescent="0.35">
      <c r="G12732"/>
    </row>
    <row r="12733" spans="7:7" x14ac:dyDescent="0.35">
      <c r="G12733"/>
    </row>
    <row r="12734" spans="7:7" x14ac:dyDescent="0.35">
      <c r="G12734"/>
    </row>
    <row r="12735" spans="7:7" x14ac:dyDescent="0.35">
      <c r="G12735"/>
    </row>
    <row r="12736" spans="7:7" x14ac:dyDescent="0.35">
      <c r="G12736"/>
    </row>
    <row r="12737" spans="7:7" x14ac:dyDescent="0.35">
      <c r="G12737"/>
    </row>
    <row r="12738" spans="7:7" x14ac:dyDescent="0.35">
      <c r="G12738"/>
    </row>
    <row r="12739" spans="7:7" x14ac:dyDescent="0.35">
      <c r="G12739"/>
    </row>
    <row r="12740" spans="7:7" x14ac:dyDescent="0.35">
      <c r="G12740"/>
    </row>
    <row r="12741" spans="7:7" x14ac:dyDescent="0.35">
      <c r="G12741"/>
    </row>
    <row r="12742" spans="7:7" x14ac:dyDescent="0.35">
      <c r="G12742"/>
    </row>
    <row r="12743" spans="7:7" x14ac:dyDescent="0.35">
      <c r="G12743"/>
    </row>
    <row r="12744" spans="7:7" x14ac:dyDescent="0.35">
      <c r="G12744"/>
    </row>
    <row r="12745" spans="7:7" x14ac:dyDescent="0.35">
      <c r="G12745"/>
    </row>
    <row r="12746" spans="7:7" x14ac:dyDescent="0.35">
      <c r="G12746"/>
    </row>
    <row r="12747" spans="7:7" x14ac:dyDescent="0.35">
      <c r="G12747"/>
    </row>
    <row r="12748" spans="7:7" x14ac:dyDescent="0.35">
      <c r="G12748"/>
    </row>
    <row r="12749" spans="7:7" x14ac:dyDescent="0.35">
      <c r="G12749"/>
    </row>
    <row r="12750" spans="7:7" x14ac:dyDescent="0.35">
      <c r="G12750"/>
    </row>
    <row r="12751" spans="7:7" x14ac:dyDescent="0.35">
      <c r="G12751"/>
    </row>
    <row r="12752" spans="7:7" x14ac:dyDescent="0.35">
      <c r="G12752"/>
    </row>
    <row r="12753" spans="7:7" x14ac:dyDescent="0.35">
      <c r="G12753"/>
    </row>
    <row r="12754" spans="7:7" x14ac:dyDescent="0.35">
      <c r="G12754"/>
    </row>
    <row r="12755" spans="7:7" x14ac:dyDescent="0.35">
      <c r="G12755"/>
    </row>
    <row r="12756" spans="7:7" x14ac:dyDescent="0.35">
      <c r="G12756"/>
    </row>
    <row r="12757" spans="7:7" x14ac:dyDescent="0.35">
      <c r="G12757"/>
    </row>
    <row r="12758" spans="7:7" x14ac:dyDescent="0.35">
      <c r="G12758"/>
    </row>
    <row r="12759" spans="7:7" x14ac:dyDescent="0.35">
      <c r="G12759"/>
    </row>
    <row r="12760" spans="7:7" x14ac:dyDescent="0.35">
      <c r="G12760"/>
    </row>
    <row r="12761" spans="7:7" x14ac:dyDescent="0.35">
      <c r="G12761"/>
    </row>
    <row r="12762" spans="7:7" x14ac:dyDescent="0.35">
      <c r="G12762"/>
    </row>
    <row r="12763" spans="7:7" x14ac:dyDescent="0.35">
      <c r="G12763"/>
    </row>
    <row r="12764" spans="7:7" x14ac:dyDescent="0.35">
      <c r="G12764"/>
    </row>
    <row r="12765" spans="7:7" x14ac:dyDescent="0.35">
      <c r="G12765"/>
    </row>
    <row r="12766" spans="7:7" x14ac:dyDescent="0.35">
      <c r="G12766"/>
    </row>
    <row r="12767" spans="7:7" x14ac:dyDescent="0.35">
      <c r="G12767"/>
    </row>
    <row r="12768" spans="7:7" x14ac:dyDescent="0.35">
      <c r="G12768"/>
    </row>
    <row r="12769" spans="7:7" x14ac:dyDescent="0.35">
      <c r="G12769"/>
    </row>
    <row r="12770" spans="7:7" x14ac:dyDescent="0.35">
      <c r="G12770"/>
    </row>
    <row r="12771" spans="7:7" x14ac:dyDescent="0.35">
      <c r="G12771"/>
    </row>
    <row r="12772" spans="7:7" x14ac:dyDescent="0.35">
      <c r="G12772"/>
    </row>
    <row r="12773" spans="7:7" x14ac:dyDescent="0.35">
      <c r="G12773"/>
    </row>
    <row r="12774" spans="7:7" x14ac:dyDescent="0.35">
      <c r="G12774"/>
    </row>
    <row r="12775" spans="7:7" x14ac:dyDescent="0.35">
      <c r="G12775"/>
    </row>
    <row r="12776" spans="7:7" x14ac:dyDescent="0.35">
      <c r="G12776"/>
    </row>
    <row r="12777" spans="7:7" x14ac:dyDescent="0.35">
      <c r="G12777"/>
    </row>
    <row r="12778" spans="7:7" x14ac:dyDescent="0.35">
      <c r="G12778"/>
    </row>
    <row r="12779" spans="7:7" x14ac:dyDescent="0.35">
      <c r="G12779"/>
    </row>
    <row r="12780" spans="7:7" x14ac:dyDescent="0.35">
      <c r="G12780"/>
    </row>
    <row r="12781" spans="7:7" x14ac:dyDescent="0.35">
      <c r="G12781"/>
    </row>
    <row r="12782" spans="7:7" x14ac:dyDescent="0.35">
      <c r="G12782"/>
    </row>
    <row r="12783" spans="7:7" x14ac:dyDescent="0.35">
      <c r="G12783"/>
    </row>
    <row r="12784" spans="7:7" x14ac:dyDescent="0.35">
      <c r="G12784"/>
    </row>
    <row r="12785" spans="7:7" x14ac:dyDescent="0.35">
      <c r="G12785"/>
    </row>
    <row r="12786" spans="7:7" x14ac:dyDescent="0.35">
      <c r="G12786"/>
    </row>
    <row r="12787" spans="7:7" x14ac:dyDescent="0.35">
      <c r="G12787"/>
    </row>
    <row r="12788" spans="7:7" x14ac:dyDescent="0.35">
      <c r="G12788"/>
    </row>
    <row r="12789" spans="7:7" x14ac:dyDescent="0.35">
      <c r="G12789"/>
    </row>
    <row r="12790" spans="7:7" x14ac:dyDescent="0.35">
      <c r="G12790"/>
    </row>
    <row r="12791" spans="7:7" x14ac:dyDescent="0.35">
      <c r="G12791"/>
    </row>
    <row r="12792" spans="7:7" x14ac:dyDescent="0.35">
      <c r="G12792"/>
    </row>
    <row r="12793" spans="7:7" x14ac:dyDescent="0.35">
      <c r="G12793"/>
    </row>
    <row r="12794" spans="7:7" x14ac:dyDescent="0.35">
      <c r="G12794"/>
    </row>
    <row r="12795" spans="7:7" x14ac:dyDescent="0.35">
      <c r="G12795"/>
    </row>
    <row r="12796" spans="7:7" x14ac:dyDescent="0.35">
      <c r="G12796"/>
    </row>
    <row r="12797" spans="7:7" x14ac:dyDescent="0.35">
      <c r="G12797"/>
    </row>
    <row r="12798" spans="7:7" x14ac:dyDescent="0.35">
      <c r="G12798"/>
    </row>
    <row r="12799" spans="7:7" x14ac:dyDescent="0.35">
      <c r="G12799"/>
    </row>
    <row r="12800" spans="7:7" x14ac:dyDescent="0.35">
      <c r="G12800"/>
    </row>
    <row r="12801" spans="7:7" x14ac:dyDescent="0.35">
      <c r="G12801"/>
    </row>
    <row r="12802" spans="7:7" x14ac:dyDescent="0.35">
      <c r="G12802"/>
    </row>
    <row r="12803" spans="7:7" x14ac:dyDescent="0.35">
      <c r="G12803"/>
    </row>
    <row r="12804" spans="7:7" x14ac:dyDescent="0.35">
      <c r="G12804"/>
    </row>
    <row r="12805" spans="7:7" x14ac:dyDescent="0.35">
      <c r="G12805"/>
    </row>
    <row r="12806" spans="7:7" x14ac:dyDescent="0.35">
      <c r="G12806"/>
    </row>
    <row r="12807" spans="7:7" x14ac:dyDescent="0.35">
      <c r="G12807"/>
    </row>
    <row r="12808" spans="7:7" x14ac:dyDescent="0.35">
      <c r="G12808"/>
    </row>
    <row r="12809" spans="7:7" x14ac:dyDescent="0.35">
      <c r="G12809"/>
    </row>
    <row r="12810" spans="7:7" x14ac:dyDescent="0.35">
      <c r="G12810"/>
    </row>
    <row r="12811" spans="7:7" x14ac:dyDescent="0.35">
      <c r="G12811"/>
    </row>
    <row r="12812" spans="7:7" x14ac:dyDescent="0.35">
      <c r="G12812"/>
    </row>
    <row r="12813" spans="7:7" x14ac:dyDescent="0.35">
      <c r="G12813"/>
    </row>
    <row r="12814" spans="7:7" x14ac:dyDescent="0.35">
      <c r="G12814"/>
    </row>
    <row r="12815" spans="7:7" x14ac:dyDescent="0.35">
      <c r="G12815"/>
    </row>
    <row r="12816" spans="7:7" x14ac:dyDescent="0.35">
      <c r="G12816"/>
    </row>
    <row r="12817" spans="7:7" x14ac:dyDescent="0.35">
      <c r="G12817"/>
    </row>
    <row r="12818" spans="7:7" x14ac:dyDescent="0.35">
      <c r="G12818"/>
    </row>
    <row r="12819" spans="7:7" x14ac:dyDescent="0.35">
      <c r="G12819"/>
    </row>
    <row r="12820" spans="7:7" x14ac:dyDescent="0.35">
      <c r="G12820"/>
    </row>
    <row r="12821" spans="7:7" x14ac:dyDescent="0.35">
      <c r="G12821"/>
    </row>
    <row r="12822" spans="7:7" x14ac:dyDescent="0.35">
      <c r="G12822"/>
    </row>
    <row r="12823" spans="7:7" x14ac:dyDescent="0.35">
      <c r="G12823"/>
    </row>
    <row r="12824" spans="7:7" x14ac:dyDescent="0.35">
      <c r="G12824"/>
    </row>
    <row r="12825" spans="7:7" x14ac:dyDescent="0.35">
      <c r="G12825"/>
    </row>
    <row r="12826" spans="7:7" x14ac:dyDescent="0.35">
      <c r="G12826"/>
    </row>
    <row r="12827" spans="7:7" x14ac:dyDescent="0.35">
      <c r="G12827"/>
    </row>
    <row r="12828" spans="7:7" x14ac:dyDescent="0.35">
      <c r="G12828"/>
    </row>
    <row r="12829" spans="7:7" x14ac:dyDescent="0.35">
      <c r="G12829"/>
    </row>
    <row r="12830" spans="7:7" x14ac:dyDescent="0.35">
      <c r="G12830"/>
    </row>
    <row r="12831" spans="7:7" x14ac:dyDescent="0.35">
      <c r="G12831"/>
    </row>
    <row r="12832" spans="7:7" x14ac:dyDescent="0.35">
      <c r="G12832"/>
    </row>
    <row r="12833" spans="7:7" x14ac:dyDescent="0.35">
      <c r="G12833"/>
    </row>
    <row r="12834" spans="7:7" x14ac:dyDescent="0.35">
      <c r="G12834"/>
    </row>
    <row r="12835" spans="7:7" x14ac:dyDescent="0.35">
      <c r="G12835"/>
    </row>
    <row r="12836" spans="7:7" x14ac:dyDescent="0.35">
      <c r="G12836"/>
    </row>
    <row r="12837" spans="7:7" x14ac:dyDescent="0.35">
      <c r="G12837"/>
    </row>
    <row r="12838" spans="7:7" x14ac:dyDescent="0.35">
      <c r="G12838"/>
    </row>
    <row r="12839" spans="7:7" x14ac:dyDescent="0.35">
      <c r="G12839"/>
    </row>
    <row r="12840" spans="7:7" x14ac:dyDescent="0.35">
      <c r="G12840"/>
    </row>
    <row r="12841" spans="7:7" x14ac:dyDescent="0.35">
      <c r="G12841"/>
    </row>
    <row r="12842" spans="7:7" x14ac:dyDescent="0.35">
      <c r="G12842"/>
    </row>
    <row r="12843" spans="7:7" x14ac:dyDescent="0.35">
      <c r="G12843"/>
    </row>
    <row r="12844" spans="7:7" x14ac:dyDescent="0.35">
      <c r="G12844"/>
    </row>
    <row r="12845" spans="7:7" x14ac:dyDescent="0.35">
      <c r="G12845"/>
    </row>
    <row r="12846" spans="7:7" x14ac:dyDescent="0.35">
      <c r="G12846"/>
    </row>
    <row r="12847" spans="7:7" x14ac:dyDescent="0.35">
      <c r="G12847"/>
    </row>
    <row r="12848" spans="7:7" x14ac:dyDescent="0.35">
      <c r="G12848"/>
    </row>
    <row r="12849" spans="7:7" x14ac:dyDescent="0.35">
      <c r="G12849"/>
    </row>
    <row r="12850" spans="7:7" x14ac:dyDescent="0.35">
      <c r="G12850"/>
    </row>
    <row r="12851" spans="7:7" x14ac:dyDescent="0.35">
      <c r="G12851"/>
    </row>
    <row r="12852" spans="7:7" x14ac:dyDescent="0.35">
      <c r="G12852"/>
    </row>
    <row r="12853" spans="7:7" x14ac:dyDescent="0.35">
      <c r="G12853"/>
    </row>
    <row r="12854" spans="7:7" x14ac:dyDescent="0.35">
      <c r="G12854"/>
    </row>
    <row r="12855" spans="7:7" x14ac:dyDescent="0.35">
      <c r="G12855"/>
    </row>
    <row r="12856" spans="7:7" x14ac:dyDescent="0.35">
      <c r="G12856"/>
    </row>
    <row r="12857" spans="7:7" x14ac:dyDescent="0.35">
      <c r="G12857"/>
    </row>
    <row r="12858" spans="7:7" x14ac:dyDescent="0.35">
      <c r="G12858"/>
    </row>
    <row r="12859" spans="7:7" x14ac:dyDescent="0.35">
      <c r="G12859"/>
    </row>
    <row r="12860" spans="7:7" x14ac:dyDescent="0.35">
      <c r="G12860"/>
    </row>
    <row r="12861" spans="7:7" x14ac:dyDescent="0.35">
      <c r="G12861"/>
    </row>
    <row r="12862" spans="7:7" x14ac:dyDescent="0.35">
      <c r="G12862"/>
    </row>
    <row r="12863" spans="7:7" x14ac:dyDescent="0.35">
      <c r="G12863"/>
    </row>
    <row r="12864" spans="7:7" x14ac:dyDescent="0.35">
      <c r="G12864"/>
    </row>
    <row r="12865" spans="7:7" x14ac:dyDescent="0.35">
      <c r="G12865"/>
    </row>
    <row r="12866" spans="7:7" x14ac:dyDescent="0.35">
      <c r="G12866"/>
    </row>
    <row r="12867" spans="7:7" x14ac:dyDescent="0.35">
      <c r="G12867"/>
    </row>
    <row r="12868" spans="7:7" x14ac:dyDescent="0.35">
      <c r="G12868"/>
    </row>
    <row r="12869" spans="7:7" x14ac:dyDescent="0.35">
      <c r="G12869"/>
    </row>
    <row r="12870" spans="7:7" x14ac:dyDescent="0.35">
      <c r="G12870"/>
    </row>
    <row r="12871" spans="7:7" x14ac:dyDescent="0.35">
      <c r="G12871"/>
    </row>
    <row r="12872" spans="7:7" x14ac:dyDescent="0.35">
      <c r="G12872"/>
    </row>
    <row r="12873" spans="7:7" x14ac:dyDescent="0.35">
      <c r="G12873"/>
    </row>
    <row r="12874" spans="7:7" x14ac:dyDescent="0.35">
      <c r="G12874"/>
    </row>
    <row r="12875" spans="7:7" x14ac:dyDescent="0.35">
      <c r="G12875"/>
    </row>
    <row r="12876" spans="7:7" x14ac:dyDescent="0.35">
      <c r="G12876"/>
    </row>
    <row r="12877" spans="7:7" x14ac:dyDescent="0.35">
      <c r="G12877"/>
    </row>
    <row r="12878" spans="7:7" x14ac:dyDescent="0.35">
      <c r="G12878"/>
    </row>
    <row r="12879" spans="7:7" x14ac:dyDescent="0.35">
      <c r="G12879"/>
    </row>
    <row r="12880" spans="7:7" x14ac:dyDescent="0.35">
      <c r="G12880"/>
    </row>
    <row r="12881" spans="7:7" x14ac:dyDescent="0.35">
      <c r="G12881"/>
    </row>
    <row r="12882" spans="7:7" x14ac:dyDescent="0.35">
      <c r="G12882"/>
    </row>
    <row r="12883" spans="7:7" x14ac:dyDescent="0.35">
      <c r="G12883"/>
    </row>
    <row r="12884" spans="7:7" x14ac:dyDescent="0.35">
      <c r="G12884"/>
    </row>
    <row r="12885" spans="7:7" x14ac:dyDescent="0.35">
      <c r="G12885"/>
    </row>
    <row r="12886" spans="7:7" x14ac:dyDescent="0.35">
      <c r="G12886"/>
    </row>
    <row r="12887" spans="7:7" x14ac:dyDescent="0.35">
      <c r="G12887"/>
    </row>
    <row r="12888" spans="7:7" x14ac:dyDescent="0.35">
      <c r="G12888"/>
    </row>
    <row r="12889" spans="7:7" x14ac:dyDescent="0.35">
      <c r="G12889"/>
    </row>
    <row r="12890" spans="7:7" x14ac:dyDescent="0.35">
      <c r="G12890"/>
    </row>
    <row r="12891" spans="7:7" x14ac:dyDescent="0.35">
      <c r="G12891"/>
    </row>
    <row r="12892" spans="7:7" x14ac:dyDescent="0.35">
      <c r="G12892"/>
    </row>
    <row r="12893" spans="7:7" x14ac:dyDescent="0.35">
      <c r="G12893"/>
    </row>
    <row r="12894" spans="7:7" x14ac:dyDescent="0.35">
      <c r="G12894"/>
    </row>
    <row r="12895" spans="7:7" x14ac:dyDescent="0.35">
      <c r="G12895"/>
    </row>
    <row r="12896" spans="7:7" x14ac:dyDescent="0.35">
      <c r="G12896"/>
    </row>
    <row r="12897" spans="7:7" x14ac:dyDescent="0.35">
      <c r="G12897"/>
    </row>
    <row r="12898" spans="7:7" x14ac:dyDescent="0.35">
      <c r="G12898"/>
    </row>
    <row r="12899" spans="7:7" x14ac:dyDescent="0.35">
      <c r="G12899"/>
    </row>
    <row r="12900" spans="7:7" x14ac:dyDescent="0.35">
      <c r="G12900"/>
    </row>
    <row r="12901" spans="7:7" x14ac:dyDescent="0.35">
      <c r="G12901"/>
    </row>
    <row r="12902" spans="7:7" x14ac:dyDescent="0.35">
      <c r="G12902"/>
    </row>
    <row r="12903" spans="7:7" x14ac:dyDescent="0.35">
      <c r="G12903"/>
    </row>
    <row r="12904" spans="7:7" x14ac:dyDescent="0.35">
      <c r="G12904"/>
    </row>
    <row r="12905" spans="7:7" x14ac:dyDescent="0.35">
      <c r="G12905"/>
    </row>
    <row r="12906" spans="7:7" x14ac:dyDescent="0.35">
      <c r="G12906"/>
    </row>
    <row r="12907" spans="7:7" x14ac:dyDescent="0.35">
      <c r="G12907"/>
    </row>
    <row r="12908" spans="7:7" x14ac:dyDescent="0.35">
      <c r="G12908"/>
    </row>
    <row r="12909" spans="7:7" x14ac:dyDescent="0.35">
      <c r="G12909"/>
    </row>
    <row r="12910" spans="7:7" x14ac:dyDescent="0.35">
      <c r="G12910"/>
    </row>
    <row r="12911" spans="7:7" x14ac:dyDescent="0.35">
      <c r="G12911"/>
    </row>
    <row r="12912" spans="7:7" x14ac:dyDescent="0.35">
      <c r="G12912"/>
    </row>
    <row r="12913" spans="7:7" x14ac:dyDescent="0.35">
      <c r="G12913"/>
    </row>
    <row r="12914" spans="7:7" x14ac:dyDescent="0.35">
      <c r="G12914"/>
    </row>
    <row r="12915" spans="7:7" x14ac:dyDescent="0.35">
      <c r="G12915"/>
    </row>
    <row r="12916" spans="7:7" x14ac:dyDescent="0.35">
      <c r="G12916"/>
    </row>
    <row r="12917" spans="7:7" x14ac:dyDescent="0.35">
      <c r="G12917"/>
    </row>
    <row r="12918" spans="7:7" x14ac:dyDescent="0.35">
      <c r="G12918"/>
    </row>
    <row r="12919" spans="7:7" x14ac:dyDescent="0.35">
      <c r="G12919"/>
    </row>
    <row r="12920" spans="7:7" x14ac:dyDescent="0.35">
      <c r="G12920"/>
    </row>
    <row r="12921" spans="7:7" x14ac:dyDescent="0.35">
      <c r="G12921"/>
    </row>
    <row r="12922" spans="7:7" x14ac:dyDescent="0.35">
      <c r="G12922"/>
    </row>
    <row r="12923" spans="7:7" x14ac:dyDescent="0.35">
      <c r="G12923"/>
    </row>
    <row r="12924" spans="7:7" x14ac:dyDescent="0.35">
      <c r="G12924"/>
    </row>
    <row r="12925" spans="7:7" x14ac:dyDescent="0.35">
      <c r="G12925"/>
    </row>
    <row r="12926" spans="7:7" x14ac:dyDescent="0.35">
      <c r="G12926"/>
    </row>
    <row r="12927" spans="7:7" x14ac:dyDescent="0.35">
      <c r="G12927"/>
    </row>
    <row r="12928" spans="7:7" x14ac:dyDescent="0.35">
      <c r="G12928"/>
    </row>
    <row r="12929" spans="7:7" x14ac:dyDescent="0.35">
      <c r="G12929"/>
    </row>
    <row r="12930" spans="7:7" x14ac:dyDescent="0.35">
      <c r="G12930"/>
    </row>
    <row r="12931" spans="7:7" x14ac:dyDescent="0.35">
      <c r="G12931"/>
    </row>
    <row r="12932" spans="7:7" x14ac:dyDescent="0.35">
      <c r="G12932"/>
    </row>
    <row r="12933" spans="7:7" x14ac:dyDescent="0.35">
      <c r="G12933"/>
    </row>
    <row r="12934" spans="7:7" x14ac:dyDescent="0.35">
      <c r="G12934"/>
    </row>
    <row r="12935" spans="7:7" x14ac:dyDescent="0.35">
      <c r="G12935"/>
    </row>
    <row r="12936" spans="7:7" x14ac:dyDescent="0.35">
      <c r="G12936"/>
    </row>
    <row r="12937" spans="7:7" x14ac:dyDescent="0.35">
      <c r="G12937"/>
    </row>
    <row r="12938" spans="7:7" x14ac:dyDescent="0.35">
      <c r="G12938"/>
    </row>
    <row r="12939" spans="7:7" x14ac:dyDescent="0.35">
      <c r="G12939"/>
    </row>
    <row r="12940" spans="7:7" x14ac:dyDescent="0.35">
      <c r="G12940"/>
    </row>
    <row r="12941" spans="7:7" x14ac:dyDescent="0.35">
      <c r="G12941"/>
    </row>
    <row r="12942" spans="7:7" x14ac:dyDescent="0.35">
      <c r="G12942"/>
    </row>
    <row r="12943" spans="7:7" x14ac:dyDescent="0.35">
      <c r="G12943"/>
    </row>
    <row r="12944" spans="7:7" x14ac:dyDescent="0.35">
      <c r="G12944"/>
    </row>
    <row r="12945" spans="7:7" x14ac:dyDescent="0.35">
      <c r="G12945"/>
    </row>
    <row r="12946" spans="7:7" x14ac:dyDescent="0.35">
      <c r="G12946"/>
    </row>
    <row r="12947" spans="7:7" x14ac:dyDescent="0.35">
      <c r="G12947"/>
    </row>
    <row r="12948" spans="7:7" x14ac:dyDescent="0.35">
      <c r="G12948"/>
    </row>
    <row r="12949" spans="7:7" x14ac:dyDescent="0.35">
      <c r="G12949"/>
    </row>
    <row r="12950" spans="7:7" x14ac:dyDescent="0.35">
      <c r="G12950"/>
    </row>
    <row r="12951" spans="7:7" x14ac:dyDescent="0.35">
      <c r="G12951"/>
    </row>
    <row r="12952" spans="7:7" x14ac:dyDescent="0.35">
      <c r="G12952"/>
    </row>
    <row r="12953" spans="7:7" x14ac:dyDescent="0.35">
      <c r="G12953"/>
    </row>
    <row r="12954" spans="7:7" x14ac:dyDescent="0.35">
      <c r="G12954"/>
    </row>
    <row r="12955" spans="7:7" x14ac:dyDescent="0.35">
      <c r="G12955"/>
    </row>
    <row r="12956" spans="7:7" x14ac:dyDescent="0.35">
      <c r="G12956"/>
    </row>
    <row r="12957" spans="7:7" x14ac:dyDescent="0.35">
      <c r="G12957"/>
    </row>
    <row r="12958" spans="7:7" x14ac:dyDescent="0.35">
      <c r="G12958"/>
    </row>
    <row r="12959" spans="7:7" x14ac:dyDescent="0.35">
      <c r="G12959"/>
    </row>
    <row r="12960" spans="7:7" x14ac:dyDescent="0.35">
      <c r="G12960"/>
    </row>
    <row r="12961" spans="7:7" x14ac:dyDescent="0.35">
      <c r="G12961"/>
    </row>
    <row r="12962" spans="7:7" x14ac:dyDescent="0.35">
      <c r="G12962"/>
    </row>
    <row r="12963" spans="7:7" x14ac:dyDescent="0.35">
      <c r="G12963"/>
    </row>
    <row r="12964" spans="7:7" x14ac:dyDescent="0.35">
      <c r="G12964"/>
    </row>
    <row r="12965" spans="7:7" x14ac:dyDescent="0.35">
      <c r="G12965"/>
    </row>
    <row r="12966" spans="7:7" x14ac:dyDescent="0.35">
      <c r="G12966"/>
    </row>
    <row r="12967" spans="7:7" x14ac:dyDescent="0.35">
      <c r="G12967"/>
    </row>
    <row r="12968" spans="7:7" x14ac:dyDescent="0.35">
      <c r="G12968"/>
    </row>
    <row r="12969" spans="7:7" x14ac:dyDescent="0.35">
      <c r="G12969"/>
    </row>
    <row r="12970" spans="7:7" x14ac:dyDescent="0.35">
      <c r="G12970"/>
    </row>
    <row r="12971" spans="7:7" x14ac:dyDescent="0.35">
      <c r="G12971"/>
    </row>
    <row r="12972" spans="7:7" x14ac:dyDescent="0.35">
      <c r="G12972"/>
    </row>
    <row r="12973" spans="7:7" x14ac:dyDescent="0.35">
      <c r="G12973"/>
    </row>
    <row r="12974" spans="7:7" x14ac:dyDescent="0.35">
      <c r="G12974"/>
    </row>
    <row r="12975" spans="7:7" x14ac:dyDescent="0.35">
      <c r="G12975"/>
    </row>
    <row r="12976" spans="7:7" x14ac:dyDescent="0.35">
      <c r="G12976"/>
    </row>
    <row r="12977" spans="7:7" x14ac:dyDescent="0.35">
      <c r="G12977"/>
    </row>
    <row r="12978" spans="7:7" x14ac:dyDescent="0.35">
      <c r="G12978"/>
    </row>
    <row r="12979" spans="7:7" x14ac:dyDescent="0.35">
      <c r="G12979"/>
    </row>
    <row r="12980" spans="7:7" x14ac:dyDescent="0.35">
      <c r="G12980"/>
    </row>
    <row r="12981" spans="7:7" x14ac:dyDescent="0.35">
      <c r="G12981"/>
    </row>
    <row r="12982" spans="7:7" x14ac:dyDescent="0.35">
      <c r="G12982"/>
    </row>
    <row r="12983" spans="7:7" x14ac:dyDescent="0.35">
      <c r="G12983"/>
    </row>
    <row r="12984" spans="7:7" x14ac:dyDescent="0.35">
      <c r="G12984"/>
    </row>
    <row r="12985" spans="7:7" x14ac:dyDescent="0.35">
      <c r="G12985"/>
    </row>
    <row r="12986" spans="7:7" x14ac:dyDescent="0.35">
      <c r="G12986"/>
    </row>
    <row r="12987" spans="7:7" x14ac:dyDescent="0.35">
      <c r="G12987"/>
    </row>
    <row r="12988" spans="7:7" x14ac:dyDescent="0.35">
      <c r="G12988"/>
    </row>
    <row r="12989" spans="7:7" x14ac:dyDescent="0.35">
      <c r="G12989"/>
    </row>
    <row r="12990" spans="7:7" x14ac:dyDescent="0.35">
      <c r="G12990"/>
    </row>
    <row r="12991" spans="7:7" x14ac:dyDescent="0.35">
      <c r="G12991"/>
    </row>
    <row r="12992" spans="7:7" x14ac:dyDescent="0.35">
      <c r="G12992"/>
    </row>
    <row r="12993" spans="7:7" x14ac:dyDescent="0.35">
      <c r="G12993"/>
    </row>
    <row r="12994" spans="7:7" x14ac:dyDescent="0.35">
      <c r="G12994"/>
    </row>
    <row r="12995" spans="7:7" x14ac:dyDescent="0.35">
      <c r="G12995"/>
    </row>
    <row r="12996" spans="7:7" x14ac:dyDescent="0.35">
      <c r="G12996"/>
    </row>
    <row r="12997" spans="7:7" x14ac:dyDescent="0.35">
      <c r="G12997"/>
    </row>
    <row r="12998" spans="7:7" x14ac:dyDescent="0.35">
      <c r="G12998"/>
    </row>
    <row r="12999" spans="7:7" x14ac:dyDescent="0.35">
      <c r="G12999"/>
    </row>
    <row r="13000" spans="7:7" x14ac:dyDescent="0.35">
      <c r="G13000"/>
    </row>
    <row r="13001" spans="7:7" x14ac:dyDescent="0.35">
      <c r="G13001"/>
    </row>
    <row r="13002" spans="7:7" x14ac:dyDescent="0.35">
      <c r="G13002"/>
    </row>
    <row r="13003" spans="7:7" x14ac:dyDescent="0.35">
      <c r="G13003"/>
    </row>
    <row r="13004" spans="7:7" x14ac:dyDescent="0.35">
      <c r="G13004"/>
    </row>
    <row r="13005" spans="7:7" x14ac:dyDescent="0.35">
      <c r="G13005"/>
    </row>
    <row r="13006" spans="7:7" x14ac:dyDescent="0.35">
      <c r="G13006"/>
    </row>
    <row r="13007" spans="7:7" x14ac:dyDescent="0.35">
      <c r="G13007"/>
    </row>
    <row r="13008" spans="7:7" x14ac:dyDescent="0.35">
      <c r="G13008"/>
    </row>
    <row r="13009" spans="7:7" x14ac:dyDescent="0.35">
      <c r="G13009"/>
    </row>
    <row r="13010" spans="7:7" x14ac:dyDescent="0.35">
      <c r="G13010"/>
    </row>
    <row r="13011" spans="7:7" x14ac:dyDescent="0.35">
      <c r="G13011"/>
    </row>
    <row r="13012" spans="7:7" x14ac:dyDescent="0.35">
      <c r="G13012"/>
    </row>
    <row r="13013" spans="7:7" x14ac:dyDescent="0.35">
      <c r="G13013"/>
    </row>
    <row r="13014" spans="7:7" x14ac:dyDescent="0.35">
      <c r="G13014"/>
    </row>
    <row r="13015" spans="7:7" x14ac:dyDescent="0.35">
      <c r="G13015"/>
    </row>
    <row r="13016" spans="7:7" x14ac:dyDescent="0.35">
      <c r="G13016"/>
    </row>
    <row r="13017" spans="7:7" x14ac:dyDescent="0.35">
      <c r="G13017"/>
    </row>
    <row r="13018" spans="7:7" x14ac:dyDescent="0.35">
      <c r="G13018"/>
    </row>
    <row r="13019" spans="7:7" x14ac:dyDescent="0.35">
      <c r="G13019"/>
    </row>
    <row r="13020" spans="7:7" x14ac:dyDescent="0.35">
      <c r="G13020"/>
    </row>
    <row r="13021" spans="7:7" x14ac:dyDescent="0.35">
      <c r="G13021"/>
    </row>
    <row r="13022" spans="7:7" x14ac:dyDescent="0.35">
      <c r="G13022"/>
    </row>
    <row r="13023" spans="7:7" x14ac:dyDescent="0.35">
      <c r="G13023"/>
    </row>
    <row r="13024" spans="7:7" x14ac:dyDescent="0.35">
      <c r="G13024"/>
    </row>
    <row r="13025" spans="7:7" x14ac:dyDescent="0.35">
      <c r="G13025"/>
    </row>
    <row r="13026" spans="7:7" x14ac:dyDescent="0.35">
      <c r="G13026"/>
    </row>
    <row r="13027" spans="7:7" x14ac:dyDescent="0.35">
      <c r="G13027"/>
    </row>
    <row r="13028" spans="7:7" x14ac:dyDescent="0.35">
      <c r="G13028"/>
    </row>
    <row r="13029" spans="7:7" x14ac:dyDescent="0.35">
      <c r="G13029"/>
    </row>
    <row r="13030" spans="7:7" x14ac:dyDescent="0.35">
      <c r="G13030"/>
    </row>
    <row r="13031" spans="7:7" x14ac:dyDescent="0.35">
      <c r="G13031"/>
    </row>
    <row r="13032" spans="7:7" x14ac:dyDescent="0.35">
      <c r="G13032"/>
    </row>
    <row r="13033" spans="7:7" x14ac:dyDescent="0.35">
      <c r="G13033"/>
    </row>
    <row r="13034" spans="7:7" x14ac:dyDescent="0.35">
      <c r="G13034"/>
    </row>
    <row r="13035" spans="7:7" x14ac:dyDescent="0.35">
      <c r="G13035"/>
    </row>
    <row r="13036" spans="7:7" x14ac:dyDescent="0.35">
      <c r="G13036"/>
    </row>
    <row r="13037" spans="7:7" x14ac:dyDescent="0.35">
      <c r="G13037"/>
    </row>
    <row r="13038" spans="7:7" x14ac:dyDescent="0.35">
      <c r="G13038"/>
    </row>
    <row r="13039" spans="7:7" x14ac:dyDescent="0.35">
      <c r="G13039"/>
    </row>
    <row r="13040" spans="7:7" x14ac:dyDescent="0.35">
      <c r="G13040"/>
    </row>
    <row r="13041" spans="7:7" x14ac:dyDescent="0.35">
      <c r="G13041"/>
    </row>
    <row r="13042" spans="7:7" x14ac:dyDescent="0.35">
      <c r="G13042"/>
    </row>
    <row r="13043" spans="7:7" x14ac:dyDescent="0.35">
      <c r="G13043"/>
    </row>
    <row r="13044" spans="7:7" x14ac:dyDescent="0.35">
      <c r="G13044"/>
    </row>
    <row r="13045" spans="7:7" x14ac:dyDescent="0.35">
      <c r="G13045"/>
    </row>
    <row r="13046" spans="7:7" x14ac:dyDescent="0.35">
      <c r="G13046"/>
    </row>
    <row r="13047" spans="7:7" x14ac:dyDescent="0.35">
      <c r="G13047"/>
    </row>
    <row r="13048" spans="7:7" x14ac:dyDescent="0.35">
      <c r="G13048"/>
    </row>
    <row r="13049" spans="7:7" x14ac:dyDescent="0.35">
      <c r="G13049"/>
    </row>
    <row r="13050" spans="7:7" x14ac:dyDescent="0.35">
      <c r="G13050"/>
    </row>
    <row r="13051" spans="7:7" x14ac:dyDescent="0.35">
      <c r="G13051"/>
    </row>
    <row r="13052" spans="7:7" x14ac:dyDescent="0.35">
      <c r="G13052"/>
    </row>
    <row r="13053" spans="7:7" x14ac:dyDescent="0.35">
      <c r="G13053"/>
    </row>
    <row r="13054" spans="7:7" x14ac:dyDescent="0.35">
      <c r="G13054"/>
    </row>
    <row r="13055" spans="7:7" x14ac:dyDescent="0.35">
      <c r="G13055"/>
    </row>
    <row r="13056" spans="7:7" x14ac:dyDescent="0.35">
      <c r="G13056"/>
    </row>
    <row r="13057" spans="7:7" x14ac:dyDescent="0.35">
      <c r="G13057"/>
    </row>
    <row r="13058" spans="7:7" x14ac:dyDescent="0.35">
      <c r="G13058"/>
    </row>
    <row r="13059" spans="7:7" x14ac:dyDescent="0.35">
      <c r="G13059"/>
    </row>
    <row r="13060" spans="7:7" x14ac:dyDescent="0.35">
      <c r="G13060"/>
    </row>
    <row r="13061" spans="7:7" x14ac:dyDescent="0.35">
      <c r="G13061"/>
    </row>
    <row r="13062" spans="7:7" x14ac:dyDescent="0.35">
      <c r="G13062"/>
    </row>
    <row r="13063" spans="7:7" x14ac:dyDescent="0.35">
      <c r="G13063"/>
    </row>
    <row r="13064" spans="7:7" x14ac:dyDescent="0.35">
      <c r="G13064"/>
    </row>
    <row r="13065" spans="7:7" x14ac:dyDescent="0.35">
      <c r="G13065"/>
    </row>
    <row r="13066" spans="7:7" x14ac:dyDescent="0.35">
      <c r="G13066"/>
    </row>
    <row r="13067" spans="7:7" x14ac:dyDescent="0.35">
      <c r="G13067"/>
    </row>
    <row r="13068" spans="7:7" x14ac:dyDescent="0.35">
      <c r="G13068"/>
    </row>
    <row r="13069" spans="7:7" x14ac:dyDescent="0.35">
      <c r="G13069"/>
    </row>
    <row r="13070" spans="7:7" x14ac:dyDescent="0.35">
      <c r="G13070"/>
    </row>
    <row r="13071" spans="7:7" x14ac:dyDescent="0.35">
      <c r="G13071"/>
    </row>
    <row r="13072" spans="7:7" x14ac:dyDescent="0.35">
      <c r="G13072"/>
    </row>
    <row r="13073" spans="7:7" x14ac:dyDescent="0.35">
      <c r="G13073"/>
    </row>
    <row r="13074" spans="7:7" x14ac:dyDescent="0.35">
      <c r="G13074"/>
    </row>
    <row r="13075" spans="7:7" x14ac:dyDescent="0.35">
      <c r="G13075"/>
    </row>
    <row r="13076" spans="7:7" x14ac:dyDescent="0.35">
      <c r="G13076"/>
    </row>
    <row r="13077" spans="7:7" x14ac:dyDescent="0.35">
      <c r="G13077"/>
    </row>
    <row r="13078" spans="7:7" x14ac:dyDescent="0.35">
      <c r="G13078"/>
    </row>
    <row r="13079" spans="7:7" x14ac:dyDescent="0.35">
      <c r="G13079"/>
    </row>
    <row r="13080" spans="7:7" x14ac:dyDescent="0.35">
      <c r="G13080"/>
    </row>
    <row r="13081" spans="7:7" x14ac:dyDescent="0.35">
      <c r="G13081"/>
    </row>
    <row r="13082" spans="7:7" x14ac:dyDescent="0.35">
      <c r="G13082"/>
    </row>
    <row r="13083" spans="7:7" x14ac:dyDescent="0.35">
      <c r="G13083"/>
    </row>
    <row r="13084" spans="7:7" x14ac:dyDescent="0.35">
      <c r="G13084"/>
    </row>
    <row r="13085" spans="7:7" x14ac:dyDescent="0.35">
      <c r="G13085"/>
    </row>
    <row r="13086" spans="7:7" x14ac:dyDescent="0.35">
      <c r="G13086"/>
    </row>
    <row r="13087" spans="7:7" x14ac:dyDescent="0.35">
      <c r="G13087"/>
    </row>
    <row r="13088" spans="7:7" x14ac:dyDescent="0.35">
      <c r="G13088"/>
    </row>
    <row r="13089" spans="7:7" x14ac:dyDescent="0.35">
      <c r="G13089"/>
    </row>
    <row r="13090" spans="7:7" x14ac:dyDescent="0.35">
      <c r="G13090"/>
    </row>
    <row r="13091" spans="7:7" x14ac:dyDescent="0.35">
      <c r="G13091"/>
    </row>
    <row r="13092" spans="7:7" x14ac:dyDescent="0.35">
      <c r="G13092"/>
    </row>
    <row r="13093" spans="7:7" x14ac:dyDescent="0.35">
      <c r="G13093"/>
    </row>
    <row r="13094" spans="7:7" x14ac:dyDescent="0.35">
      <c r="G13094"/>
    </row>
    <row r="13095" spans="7:7" x14ac:dyDescent="0.35">
      <c r="G13095"/>
    </row>
    <row r="13096" spans="7:7" x14ac:dyDescent="0.35">
      <c r="G13096"/>
    </row>
    <row r="13097" spans="7:7" x14ac:dyDescent="0.35">
      <c r="G13097"/>
    </row>
    <row r="13098" spans="7:7" x14ac:dyDescent="0.35">
      <c r="G13098"/>
    </row>
    <row r="13099" spans="7:7" x14ac:dyDescent="0.35">
      <c r="G13099"/>
    </row>
    <row r="13100" spans="7:7" x14ac:dyDescent="0.35">
      <c r="G13100"/>
    </row>
    <row r="13101" spans="7:7" x14ac:dyDescent="0.35">
      <c r="G13101"/>
    </row>
    <row r="13102" spans="7:7" x14ac:dyDescent="0.35">
      <c r="G13102"/>
    </row>
    <row r="13103" spans="7:7" x14ac:dyDescent="0.35">
      <c r="G13103"/>
    </row>
    <row r="13104" spans="7:7" x14ac:dyDescent="0.35">
      <c r="G13104"/>
    </row>
    <row r="13105" spans="7:7" x14ac:dyDescent="0.35">
      <c r="G13105"/>
    </row>
    <row r="13106" spans="7:7" x14ac:dyDescent="0.35">
      <c r="G13106"/>
    </row>
    <row r="13107" spans="7:7" x14ac:dyDescent="0.35">
      <c r="G13107"/>
    </row>
    <row r="13108" spans="7:7" x14ac:dyDescent="0.35">
      <c r="G13108"/>
    </row>
    <row r="13109" spans="7:7" x14ac:dyDescent="0.35">
      <c r="G13109"/>
    </row>
    <row r="13110" spans="7:7" x14ac:dyDescent="0.35">
      <c r="G13110"/>
    </row>
    <row r="13111" spans="7:7" x14ac:dyDescent="0.35">
      <c r="G13111"/>
    </row>
    <row r="13112" spans="7:7" x14ac:dyDescent="0.35">
      <c r="G13112"/>
    </row>
    <row r="13113" spans="7:7" x14ac:dyDescent="0.35">
      <c r="G13113"/>
    </row>
    <row r="13114" spans="7:7" x14ac:dyDescent="0.35">
      <c r="G13114"/>
    </row>
    <row r="13115" spans="7:7" x14ac:dyDescent="0.35">
      <c r="G13115"/>
    </row>
    <row r="13116" spans="7:7" x14ac:dyDescent="0.35">
      <c r="G13116"/>
    </row>
    <row r="13117" spans="7:7" x14ac:dyDescent="0.35">
      <c r="G13117"/>
    </row>
    <row r="13118" spans="7:7" x14ac:dyDescent="0.35">
      <c r="G13118"/>
    </row>
    <row r="13119" spans="7:7" x14ac:dyDescent="0.35">
      <c r="G13119"/>
    </row>
    <row r="13120" spans="7:7" x14ac:dyDescent="0.35">
      <c r="G13120"/>
    </row>
    <row r="13121" spans="7:7" x14ac:dyDescent="0.35">
      <c r="G13121"/>
    </row>
    <row r="13122" spans="7:7" x14ac:dyDescent="0.35">
      <c r="G13122"/>
    </row>
    <row r="13123" spans="7:7" x14ac:dyDescent="0.35">
      <c r="G13123"/>
    </row>
    <row r="13124" spans="7:7" x14ac:dyDescent="0.35">
      <c r="G13124"/>
    </row>
    <row r="13125" spans="7:7" x14ac:dyDescent="0.35">
      <c r="G13125"/>
    </row>
    <row r="13126" spans="7:7" x14ac:dyDescent="0.35">
      <c r="G13126"/>
    </row>
    <row r="13127" spans="7:7" x14ac:dyDescent="0.35">
      <c r="G13127"/>
    </row>
    <row r="13128" spans="7:7" x14ac:dyDescent="0.35">
      <c r="G13128"/>
    </row>
    <row r="13129" spans="7:7" x14ac:dyDescent="0.35">
      <c r="G13129"/>
    </row>
    <row r="13130" spans="7:7" x14ac:dyDescent="0.35">
      <c r="G13130"/>
    </row>
    <row r="13131" spans="7:7" x14ac:dyDescent="0.35">
      <c r="G13131"/>
    </row>
    <row r="13132" spans="7:7" x14ac:dyDescent="0.35">
      <c r="G13132"/>
    </row>
    <row r="13133" spans="7:7" x14ac:dyDescent="0.35">
      <c r="G13133"/>
    </row>
    <row r="13134" spans="7:7" x14ac:dyDescent="0.35">
      <c r="G13134"/>
    </row>
    <row r="13135" spans="7:7" x14ac:dyDescent="0.35">
      <c r="G13135"/>
    </row>
    <row r="13136" spans="7:7" x14ac:dyDescent="0.35">
      <c r="G13136"/>
    </row>
    <row r="13137" spans="7:7" x14ac:dyDescent="0.35">
      <c r="G13137"/>
    </row>
    <row r="13138" spans="7:7" x14ac:dyDescent="0.35">
      <c r="G13138"/>
    </row>
    <row r="13139" spans="7:7" x14ac:dyDescent="0.35">
      <c r="G13139"/>
    </row>
    <row r="13140" spans="7:7" x14ac:dyDescent="0.35">
      <c r="G13140"/>
    </row>
    <row r="13141" spans="7:7" x14ac:dyDescent="0.35">
      <c r="G13141"/>
    </row>
    <row r="13142" spans="7:7" x14ac:dyDescent="0.35">
      <c r="G13142"/>
    </row>
    <row r="13143" spans="7:7" x14ac:dyDescent="0.35">
      <c r="G13143"/>
    </row>
    <row r="13144" spans="7:7" x14ac:dyDescent="0.35">
      <c r="G13144"/>
    </row>
    <row r="13145" spans="7:7" x14ac:dyDescent="0.35">
      <c r="G13145"/>
    </row>
    <row r="13146" spans="7:7" x14ac:dyDescent="0.35">
      <c r="G13146"/>
    </row>
    <row r="13147" spans="7:7" x14ac:dyDescent="0.35">
      <c r="G13147"/>
    </row>
    <row r="13148" spans="7:7" x14ac:dyDescent="0.35">
      <c r="G13148"/>
    </row>
    <row r="13149" spans="7:7" x14ac:dyDescent="0.35">
      <c r="G13149"/>
    </row>
    <row r="13150" spans="7:7" x14ac:dyDescent="0.35">
      <c r="G13150"/>
    </row>
    <row r="13151" spans="7:7" x14ac:dyDescent="0.35">
      <c r="G13151"/>
    </row>
    <row r="13152" spans="7:7" x14ac:dyDescent="0.35">
      <c r="G13152"/>
    </row>
    <row r="13153" spans="7:7" x14ac:dyDescent="0.35">
      <c r="G13153"/>
    </row>
    <row r="13154" spans="7:7" x14ac:dyDescent="0.35">
      <c r="G13154"/>
    </row>
    <row r="13155" spans="7:7" x14ac:dyDescent="0.35">
      <c r="G13155"/>
    </row>
    <row r="13156" spans="7:7" x14ac:dyDescent="0.35">
      <c r="G13156"/>
    </row>
    <row r="13157" spans="7:7" x14ac:dyDescent="0.35">
      <c r="G13157"/>
    </row>
    <row r="13158" spans="7:7" x14ac:dyDescent="0.35">
      <c r="G13158"/>
    </row>
    <row r="13159" spans="7:7" x14ac:dyDescent="0.35">
      <c r="G13159"/>
    </row>
    <row r="13160" spans="7:7" x14ac:dyDescent="0.35">
      <c r="G13160"/>
    </row>
    <row r="13161" spans="7:7" x14ac:dyDescent="0.35">
      <c r="G13161"/>
    </row>
    <row r="13162" spans="7:7" x14ac:dyDescent="0.35">
      <c r="G13162"/>
    </row>
    <row r="13163" spans="7:7" x14ac:dyDescent="0.35">
      <c r="G13163"/>
    </row>
    <row r="13164" spans="7:7" x14ac:dyDescent="0.35">
      <c r="G13164"/>
    </row>
    <row r="13165" spans="7:7" x14ac:dyDescent="0.35">
      <c r="G13165"/>
    </row>
    <row r="13166" spans="7:7" x14ac:dyDescent="0.35">
      <c r="G13166"/>
    </row>
    <row r="13167" spans="7:7" x14ac:dyDescent="0.35">
      <c r="G13167"/>
    </row>
    <row r="13168" spans="7:7" x14ac:dyDescent="0.35">
      <c r="G13168"/>
    </row>
    <row r="13169" spans="7:7" x14ac:dyDescent="0.35">
      <c r="G13169"/>
    </row>
    <row r="13170" spans="7:7" x14ac:dyDescent="0.35">
      <c r="G13170"/>
    </row>
    <row r="13171" spans="7:7" x14ac:dyDescent="0.35">
      <c r="G13171"/>
    </row>
    <row r="13172" spans="7:7" x14ac:dyDescent="0.35">
      <c r="G13172"/>
    </row>
    <row r="13173" spans="7:7" x14ac:dyDescent="0.35">
      <c r="G13173"/>
    </row>
    <row r="13174" spans="7:7" x14ac:dyDescent="0.35">
      <c r="G13174"/>
    </row>
    <row r="13175" spans="7:7" x14ac:dyDescent="0.35">
      <c r="G13175"/>
    </row>
    <row r="13176" spans="7:7" x14ac:dyDescent="0.35">
      <c r="G13176"/>
    </row>
    <row r="13177" spans="7:7" x14ac:dyDescent="0.35">
      <c r="G13177"/>
    </row>
    <row r="13178" spans="7:7" x14ac:dyDescent="0.35">
      <c r="G13178"/>
    </row>
    <row r="13179" spans="7:7" x14ac:dyDescent="0.35">
      <c r="G13179"/>
    </row>
    <row r="13180" spans="7:7" x14ac:dyDescent="0.35">
      <c r="G13180"/>
    </row>
    <row r="13181" spans="7:7" x14ac:dyDescent="0.35">
      <c r="G13181"/>
    </row>
    <row r="13182" spans="7:7" x14ac:dyDescent="0.35">
      <c r="G13182"/>
    </row>
    <row r="13183" spans="7:7" x14ac:dyDescent="0.35">
      <c r="G13183"/>
    </row>
    <row r="13184" spans="7:7" x14ac:dyDescent="0.35">
      <c r="G13184"/>
    </row>
    <row r="13185" spans="7:7" x14ac:dyDescent="0.35">
      <c r="G13185"/>
    </row>
    <row r="13186" spans="7:7" x14ac:dyDescent="0.35">
      <c r="G13186"/>
    </row>
    <row r="13187" spans="7:7" x14ac:dyDescent="0.35">
      <c r="G13187"/>
    </row>
    <row r="13188" spans="7:7" x14ac:dyDescent="0.35">
      <c r="G13188"/>
    </row>
    <row r="13189" spans="7:7" x14ac:dyDescent="0.35">
      <c r="G13189"/>
    </row>
    <row r="13190" spans="7:7" x14ac:dyDescent="0.35">
      <c r="G13190"/>
    </row>
    <row r="13191" spans="7:7" x14ac:dyDescent="0.35">
      <c r="G13191"/>
    </row>
    <row r="13192" spans="7:7" x14ac:dyDescent="0.35">
      <c r="G13192"/>
    </row>
    <row r="13193" spans="7:7" x14ac:dyDescent="0.35">
      <c r="G13193"/>
    </row>
    <row r="13194" spans="7:7" x14ac:dyDescent="0.35">
      <c r="G13194"/>
    </row>
    <row r="13195" spans="7:7" x14ac:dyDescent="0.35">
      <c r="G13195"/>
    </row>
    <row r="13196" spans="7:7" x14ac:dyDescent="0.35">
      <c r="G13196"/>
    </row>
    <row r="13197" spans="7:7" x14ac:dyDescent="0.35">
      <c r="G13197"/>
    </row>
    <row r="13198" spans="7:7" x14ac:dyDescent="0.35">
      <c r="G13198"/>
    </row>
    <row r="13199" spans="7:7" x14ac:dyDescent="0.35">
      <c r="G13199"/>
    </row>
    <row r="13200" spans="7:7" x14ac:dyDescent="0.35">
      <c r="G13200"/>
    </row>
    <row r="13201" spans="7:7" x14ac:dyDescent="0.35">
      <c r="G13201"/>
    </row>
    <row r="13202" spans="7:7" x14ac:dyDescent="0.35">
      <c r="G13202"/>
    </row>
    <row r="13203" spans="7:7" x14ac:dyDescent="0.35">
      <c r="G13203"/>
    </row>
    <row r="13204" spans="7:7" x14ac:dyDescent="0.35">
      <c r="G13204"/>
    </row>
    <row r="13205" spans="7:7" x14ac:dyDescent="0.35">
      <c r="G13205"/>
    </row>
    <row r="13206" spans="7:7" x14ac:dyDescent="0.35">
      <c r="G13206"/>
    </row>
    <row r="13207" spans="7:7" x14ac:dyDescent="0.35">
      <c r="G13207"/>
    </row>
    <row r="13208" spans="7:7" x14ac:dyDescent="0.35">
      <c r="G13208"/>
    </row>
    <row r="13209" spans="7:7" x14ac:dyDescent="0.35">
      <c r="G13209"/>
    </row>
    <row r="13210" spans="7:7" x14ac:dyDescent="0.35">
      <c r="G13210"/>
    </row>
    <row r="13211" spans="7:7" x14ac:dyDescent="0.35">
      <c r="G13211"/>
    </row>
    <row r="13212" spans="7:7" x14ac:dyDescent="0.35">
      <c r="G13212"/>
    </row>
    <row r="13213" spans="7:7" x14ac:dyDescent="0.35">
      <c r="G13213"/>
    </row>
    <row r="13214" spans="7:7" x14ac:dyDescent="0.35">
      <c r="G13214"/>
    </row>
    <row r="13215" spans="7:7" x14ac:dyDescent="0.35">
      <c r="G13215"/>
    </row>
    <row r="13216" spans="7:7" x14ac:dyDescent="0.35">
      <c r="G13216"/>
    </row>
    <row r="13217" spans="7:7" x14ac:dyDescent="0.35">
      <c r="G13217"/>
    </row>
    <row r="13218" spans="7:7" x14ac:dyDescent="0.35">
      <c r="G13218"/>
    </row>
    <row r="13219" spans="7:7" x14ac:dyDescent="0.35">
      <c r="G13219"/>
    </row>
    <row r="13220" spans="7:7" x14ac:dyDescent="0.35">
      <c r="G13220"/>
    </row>
    <row r="13221" spans="7:7" x14ac:dyDescent="0.35">
      <c r="G13221"/>
    </row>
    <row r="13222" spans="7:7" x14ac:dyDescent="0.35">
      <c r="G13222"/>
    </row>
    <row r="13223" spans="7:7" x14ac:dyDescent="0.35">
      <c r="G13223"/>
    </row>
    <row r="13224" spans="7:7" x14ac:dyDescent="0.35">
      <c r="G13224"/>
    </row>
    <row r="13225" spans="7:7" x14ac:dyDescent="0.35">
      <c r="G13225"/>
    </row>
    <row r="13226" spans="7:7" x14ac:dyDescent="0.35">
      <c r="G13226"/>
    </row>
    <row r="13227" spans="7:7" x14ac:dyDescent="0.35">
      <c r="G13227"/>
    </row>
    <row r="13228" spans="7:7" x14ac:dyDescent="0.35">
      <c r="G13228"/>
    </row>
    <row r="13229" spans="7:7" x14ac:dyDescent="0.35">
      <c r="G13229"/>
    </row>
    <row r="13230" spans="7:7" x14ac:dyDescent="0.35">
      <c r="G13230"/>
    </row>
    <row r="13231" spans="7:7" x14ac:dyDescent="0.35">
      <c r="G13231"/>
    </row>
    <row r="13232" spans="7:7" x14ac:dyDescent="0.35">
      <c r="G13232"/>
    </row>
    <row r="13233" spans="7:7" x14ac:dyDescent="0.35">
      <c r="G13233"/>
    </row>
    <row r="13234" spans="7:7" x14ac:dyDescent="0.35">
      <c r="G13234"/>
    </row>
    <row r="13235" spans="7:7" x14ac:dyDescent="0.35">
      <c r="G13235"/>
    </row>
    <row r="13236" spans="7:7" x14ac:dyDescent="0.35">
      <c r="G13236"/>
    </row>
    <row r="13237" spans="7:7" x14ac:dyDescent="0.35">
      <c r="G13237"/>
    </row>
    <row r="13238" spans="7:7" x14ac:dyDescent="0.35">
      <c r="G13238"/>
    </row>
    <row r="13239" spans="7:7" x14ac:dyDescent="0.35">
      <c r="G13239"/>
    </row>
    <row r="13240" spans="7:7" x14ac:dyDescent="0.35">
      <c r="G13240"/>
    </row>
    <row r="13241" spans="7:7" x14ac:dyDescent="0.35">
      <c r="G13241"/>
    </row>
    <row r="13242" spans="7:7" x14ac:dyDescent="0.35">
      <c r="G13242"/>
    </row>
    <row r="13243" spans="7:7" x14ac:dyDescent="0.35">
      <c r="G13243"/>
    </row>
    <row r="13244" spans="7:7" x14ac:dyDescent="0.35">
      <c r="G13244"/>
    </row>
    <row r="13245" spans="7:7" x14ac:dyDescent="0.35">
      <c r="G13245"/>
    </row>
    <row r="13246" spans="7:7" x14ac:dyDescent="0.35">
      <c r="G13246"/>
    </row>
    <row r="13247" spans="7:7" x14ac:dyDescent="0.35">
      <c r="G13247"/>
    </row>
    <row r="13248" spans="7:7" x14ac:dyDescent="0.35">
      <c r="G13248"/>
    </row>
    <row r="13249" spans="7:7" x14ac:dyDescent="0.35">
      <c r="G13249"/>
    </row>
    <row r="13250" spans="7:7" x14ac:dyDescent="0.35">
      <c r="G13250"/>
    </row>
    <row r="13251" spans="7:7" x14ac:dyDescent="0.35">
      <c r="G13251"/>
    </row>
    <row r="13252" spans="7:7" x14ac:dyDescent="0.35">
      <c r="G13252"/>
    </row>
    <row r="13253" spans="7:7" x14ac:dyDescent="0.35">
      <c r="G13253"/>
    </row>
    <row r="13254" spans="7:7" x14ac:dyDescent="0.35">
      <c r="G13254"/>
    </row>
    <row r="13255" spans="7:7" x14ac:dyDescent="0.35">
      <c r="G13255"/>
    </row>
    <row r="13256" spans="7:7" x14ac:dyDescent="0.35">
      <c r="G13256"/>
    </row>
    <row r="13257" spans="7:7" x14ac:dyDescent="0.35">
      <c r="G13257"/>
    </row>
    <row r="13258" spans="7:7" x14ac:dyDescent="0.35">
      <c r="G13258"/>
    </row>
    <row r="13259" spans="7:7" x14ac:dyDescent="0.35">
      <c r="G13259"/>
    </row>
    <row r="13260" spans="7:7" x14ac:dyDescent="0.35">
      <c r="G13260"/>
    </row>
    <row r="13261" spans="7:7" x14ac:dyDescent="0.35">
      <c r="G13261"/>
    </row>
    <row r="13262" spans="7:7" x14ac:dyDescent="0.35">
      <c r="G13262"/>
    </row>
    <row r="13263" spans="7:7" x14ac:dyDescent="0.35">
      <c r="G13263"/>
    </row>
    <row r="13264" spans="7:7" x14ac:dyDescent="0.35">
      <c r="G13264"/>
    </row>
    <row r="13265" spans="7:7" x14ac:dyDescent="0.35">
      <c r="G13265"/>
    </row>
    <row r="13266" spans="7:7" x14ac:dyDescent="0.35">
      <c r="G13266"/>
    </row>
    <row r="13267" spans="7:7" x14ac:dyDescent="0.35">
      <c r="G13267"/>
    </row>
    <row r="13268" spans="7:7" x14ac:dyDescent="0.35">
      <c r="G13268"/>
    </row>
    <row r="13269" spans="7:7" x14ac:dyDescent="0.35">
      <c r="G13269"/>
    </row>
    <row r="13270" spans="7:7" x14ac:dyDescent="0.35">
      <c r="G13270"/>
    </row>
    <row r="13271" spans="7:7" x14ac:dyDescent="0.35">
      <c r="G13271"/>
    </row>
    <row r="13272" spans="7:7" x14ac:dyDescent="0.35">
      <c r="G13272"/>
    </row>
    <row r="13273" spans="7:7" x14ac:dyDescent="0.35">
      <c r="G13273"/>
    </row>
    <row r="13274" spans="7:7" x14ac:dyDescent="0.35">
      <c r="G13274"/>
    </row>
    <row r="13275" spans="7:7" x14ac:dyDescent="0.35">
      <c r="G13275"/>
    </row>
    <row r="13276" spans="7:7" x14ac:dyDescent="0.35">
      <c r="G13276"/>
    </row>
    <row r="13277" spans="7:7" x14ac:dyDescent="0.35">
      <c r="G13277"/>
    </row>
    <row r="13278" spans="7:7" x14ac:dyDescent="0.35">
      <c r="G13278"/>
    </row>
    <row r="13279" spans="7:7" x14ac:dyDescent="0.35">
      <c r="G13279"/>
    </row>
    <row r="13280" spans="7:7" x14ac:dyDescent="0.35">
      <c r="G13280"/>
    </row>
    <row r="13281" spans="7:7" x14ac:dyDescent="0.35">
      <c r="G13281"/>
    </row>
    <row r="13282" spans="7:7" x14ac:dyDescent="0.35">
      <c r="G13282"/>
    </row>
    <row r="13283" spans="7:7" x14ac:dyDescent="0.35">
      <c r="G13283"/>
    </row>
    <row r="13284" spans="7:7" x14ac:dyDescent="0.35">
      <c r="G13284"/>
    </row>
    <row r="13285" spans="7:7" x14ac:dyDescent="0.35">
      <c r="G13285"/>
    </row>
    <row r="13286" spans="7:7" x14ac:dyDescent="0.35">
      <c r="G13286"/>
    </row>
    <row r="13287" spans="7:7" x14ac:dyDescent="0.35">
      <c r="G13287"/>
    </row>
    <row r="13288" spans="7:7" x14ac:dyDescent="0.35">
      <c r="G13288"/>
    </row>
    <row r="13289" spans="7:7" x14ac:dyDescent="0.35">
      <c r="G13289"/>
    </row>
    <row r="13290" spans="7:7" x14ac:dyDescent="0.35">
      <c r="G13290"/>
    </row>
    <row r="13291" spans="7:7" x14ac:dyDescent="0.35">
      <c r="G13291"/>
    </row>
    <row r="13292" spans="7:7" x14ac:dyDescent="0.35">
      <c r="G13292"/>
    </row>
    <row r="13293" spans="7:7" x14ac:dyDescent="0.35">
      <c r="G13293"/>
    </row>
    <row r="13294" spans="7:7" x14ac:dyDescent="0.35">
      <c r="G13294"/>
    </row>
    <row r="13295" spans="7:7" x14ac:dyDescent="0.35">
      <c r="G13295"/>
    </row>
    <row r="13296" spans="7:7" x14ac:dyDescent="0.35">
      <c r="G13296"/>
    </row>
    <row r="13297" spans="7:7" x14ac:dyDescent="0.35">
      <c r="G13297"/>
    </row>
    <row r="13298" spans="7:7" x14ac:dyDescent="0.35">
      <c r="G13298"/>
    </row>
    <row r="13299" spans="7:7" x14ac:dyDescent="0.35">
      <c r="G13299"/>
    </row>
    <row r="13300" spans="7:7" x14ac:dyDescent="0.35">
      <c r="G13300"/>
    </row>
    <row r="13301" spans="7:7" x14ac:dyDescent="0.35">
      <c r="G13301"/>
    </row>
    <row r="13302" spans="7:7" x14ac:dyDescent="0.35">
      <c r="G13302"/>
    </row>
    <row r="13303" spans="7:7" x14ac:dyDescent="0.35">
      <c r="G13303"/>
    </row>
    <row r="13304" spans="7:7" x14ac:dyDescent="0.35">
      <c r="G13304"/>
    </row>
    <row r="13305" spans="7:7" x14ac:dyDescent="0.35">
      <c r="G13305"/>
    </row>
    <row r="13306" spans="7:7" x14ac:dyDescent="0.35">
      <c r="G13306"/>
    </row>
    <row r="13307" spans="7:7" x14ac:dyDescent="0.35">
      <c r="G13307"/>
    </row>
    <row r="13308" spans="7:7" x14ac:dyDescent="0.35">
      <c r="G13308"/>
    </row>
    <row r="13309" spans="7:7" x14ac:dyDescent="0.35">
      <c r="G13309"/>
    </row>
    <row r="13310" spans="7:7" x14ac:dyDescent="0.35">
      <c r="G13310"/>
    </row>
    <row r="13311" spans="7:7" x14ac:dyDescent="0.35">
      <c r="G13311"/>
    </row>
    <row r="13312" spans="7:7" x14ac:dyDescent="0.35">
      <c r="G13312"/>
    </row>
    <row r="13313" spans="7:7" x14ac:dyDescent="0.35">
      <c r="G13313"/>
    </row>
    <row r="13314" spans="7:7" x14ac:dyDescent="0.35">
      <c r="G13314"/>
    </row>
    <row r="13315" spans="7:7" x14ac:dyDescent="0.35">
      <c r="G13315"/>
    </row>
    <row r="13316" spans="7:7" x14ac:dyDescent="0.35">
      <c r="G13316"/>
    </row>
    <row r="13317" spans="7:7" x14ac:dyDescent="0.35">
      <c r="G13317"/>
    </row>
    <row r="13318" spans="7:7" x14ac:dyDescent="0.35">
      <c r="G13318"/>
    </row>
    <row r="13319" spans="7:7" x14ac:dyDescent="0.35">
      <c r="G13319"/>
    </row>
    <row r="13320" spans="7:7" x14ac:dyDescent="0.35">
      <c r="G13320"/>
    </row>
    <row r="13321" spans="7:7" x14ac:dyDescent="0.35">
      <c r="G13321"/>
    </row>
    <row r="13322" spans="7:7" x14ac:dyDescent="0.35">
      <c r="G13322"/>
    </row>
    <row r="13323" spans="7:7" x14ac:dyDescent="0.35">
      <c r="G13323"/>
    </row>
    <row r="13324" spans="7:7" x14ac:dyDescent="0.35">
      <c r="G13324"/>
    </row>
    <row r="13325" spans="7:7" x14ac:dyDescent="0.35">
      <c r="G13325"/>
    </row>
    <row r="13326" spans="7:7" x14ac:dyDescent="0.35">
      <c r="G13326"/>
    </row>
    <row r="13327" spans="7:7" x14ac:dyDescent="0.35">
      <c r="G13327"/>
    </row>
    <row r="13328" spans="7:7" x14ac:dyDescent="0.35">
      <c r="G13328"/>
    </row>
    <row r="13329" spans="7:7" x14ac:dyDescent="0.35">
      <c r="G13329"/>
    </row>
    <row r="13330" spans="7:7" x14ac:dyDescent="0.35">
      <c r="G13330"/>
    </row>
    <row r="13331" spans="7:7" x14ac:dyDescent="0.35">
      <c r="G13331"/>
    </row>
    <row r="13332" spans="7:7" x14ac:dyDescent="0.35">
      <c r="G13332"/>
    </row>
    <row r="13333" spans="7:7" x14ac:dyDescent="0.35">
      <c r="G13333"/>
    </row>
    <row r="13334" spans="7:7" x14ac:dyDescent="0.35">
      <c r="G13334"/>
    </row>
    <row r="13335" spans="7:7" x14ac:dyDescent="0.35">
      <c r="G13335"/>
    </row>
    <row r="13336" spans="7:7" x14ac:dyDescent="0.35">
      <c r="G13336"/>
    </row>
    <row r="13337" spans="7:7" x14ac:dyDescent="0.35">
      <c r="G13337"/>
    </row>
    <row r="13338" spans="7:7" x14ac:dyDescent="0.35">
      <c r="G13338"/>
    </row>
    <row r="13339" spans="7:7" x14ac:dyDescent="0.35">
      <c r="G13339"/>
    </row>
    <row r="13340" spans="7:7" x14ac:dyDescent="0.35">
      <c r="G13340"/>
    </row>
    <row r="13341" spans="7:7" x14ac:dyDescent="0.35">
      <c r="G13341"/>
    </row>
    <row r="13342" spans="7:7" x14ac:dyDescent="0.35">
      <c r="G13342"/>
    </row>
    <row r="13343" spans="7:7" x14ac:dyDescent="0.35">
      <c r="G13343"/>
    </row>
    <row r="13344" spans="7:7" x14ac:dyDescent="0.35">
      <c r="G13344"/>
    </row>
    <row r="13345" spans="7:7" x14ac:dyDescent="0.35">
      <c r="G13345"/>
    </row>
    <row r="13346" spans="7:7" x14ac:dyDescent="0.35">
      <c r="G13346"/>
    </row>
    <row r="13347" spans="7:7" x14ac:dyDescent="0.35">
      <c r="G13347"/>
    </row>
    <row r="13348" spans="7:7" x14ac:dyDescent="0.35">
      <c r="G13348"/>
    </row>
    <row r="13349" spans="7:7" x14ac:dyDescent="0.35">
      <c r="G13349"/>
    </row>
    <row r="13350" spans="7:7" x14ac:dyDescent="0.35">
      <c r="G13350"/>
    </row>
    <row r="13351" spans="7:7" x14ac:dyDescent="0.35">
      <c r="G13351"/>
    </row>
    <row r="13352" spans="7:7" x14ac:dyDescent="0.35">
      <c r="G13352"/>
    </row>
    <row r="13353" spans="7:7" x14ac:dyDescent="0.35">
      <c r="G13353"/>
    </row>
    <row r="13354" spans="7:7" x14ac:dyDescent="0.35">
      <c r="G13354"/>
    </row>
    <row r="13355" spans="7:7" x14ac:dyDescent="0.35">
      <c r="G13355"/>
    </row>
    <row r="13356" spans="7:7" x14ac:dyDescent="0.35">
      <c r="G13356"/>
    </row>
    <row r="13357" spans="7:7" x14ac:dyDescent="0.35">
      <c r="G13357"/>
    </row>
    <row r="13358" spans="7:7" x14ac:dyDescent="0.35">
      <c r="G13358"/>
    </row>
    <row r="13359" spans="7:7" x14ac:dyDescent="0.35">
      <c r="G13359"/>
    </row>
    <row r="13360" spans="7:7" x14ac:dyDescent="0.35">
      <c r="G13360"/>
    </row>
    <row r="13361" spans="7:7" x14ac:dyDescent="0.35">
      <c r="G13361"/>
    </row>
    <row r="13362" spans="7:7" x14ac:dyDescent="0.35">
      <c r="G13362"/>
    </row>
    <row r="13363" spans="7:7" x14ac:dyDescent="0.35">
      <c r="G13363"/>
    </row>
    <row r="13364" spans="7:7" x14ac:dyDescent="0.35">
      <c r="G13364"/>
    </row>
    <row r="13365" spans="7:7" x14ac:dyDescent="0.35">
      <c r="G13365"/>
    </row>
    <row r="13366" spans="7:7" x14ac:dyDescent="0.35">
      <c r="G13366"/>
    </row>
    <row r="13367" spans="7:7" x14ac:dyDescent="0.35">
      <c r="G13367"/>
    </row>
    <row r="13368" spans="7:7" x14ac:dyDescent="0.35">
      <c r="G13368"/>
    </row>
    <row r="13369" spans="7:7" x14ac:dyDescent="0.35">
      <c r="G13369"/>
    </row>
    <row r="13370" spans="7:7" x14ac:dyDescent="0.35">
      <c r="G13370"/>
    </row>
    <row r="13371" spans="7:7" x14ac:dyDescent="0.35">
      <c r="G13371"/>
    </row>
    <row r="13372" spans="7:7" x14ac:dyDescent="0.35">
      <c r="G13372"/>
    </row>
    <row r="13373" spans="7:7" x14ac:dyDescent="0.35">
      <c r="G13373"/>
    </row>
    <row r="13374" spans="7:7" x14ac:dyDescent="0.35">
      <c r="G13374"/>
    </row>
    <row r="13375" spans="7:7" x14ac:dyDescent="0.35">
      <c r="G13375"/>
    </row>
    <row r="13376" spans="7:7" x14ac:dyDescent="0.35">
      <c r="G13376"/>
    </row>
    <row r="13377" spans="7:7" x14ac:dyDescent="0.35">
      <c r="G13377"/>
    </row>
    <row r="13378" spans="7:7" x14ac:dyDescent="0.35">
      <c r="G13378"/>
    </row>
    <row r="13379" spans="7:7" x14ac:dyDescent="0.35">
      <c r="G13379"/>
    </row>
    <row r="13380" spans="7:7" x14ac:dyDescent="0.35">
      <c r="G13380"/>
    </row>
    <row r="13381" spans="7:7" x14ac:dyDescent="0.35">
      <c r="G13381"/>
    </row>
    <row r="13382" spans="7:7" x14ac:dyDescent="0.35">
      <c r="G13382"/>
    </row>
    <row r="13383" spans="7:7" x14ac:dyDescent="0.35">
      <c r="G13383"/>
    </row>
    <row r="13384" spans="7:7" x14ac:dyDescent="0.35">
      <c r="G13384"/>
    </row>
    <row r="13385" spans="7:7" x14ac:dyDescent="0.35">
      <c r="G13385"/>
    </row>
    <row r="13386" spans="7:7" x14ac:dyDescent="0.35">
      <c r="G13386"/>
    </row>
    <row r="13387" spans="7:7" x14ac:dyDescent="0.35">
      <c r="G13387"/>
    </row>
    <row r="13388" spans="7:7" x14ac:dyDescent="0.35">
      <c r="G13388"/>
    </row>
    <row r="13389" spans="7:7" x14ac:dyDescent="0.35">
      <c r="G13389"/>
    </row>
    <row r="13390" spans="7:7" x14ac:dyDescent="0.35">
      <c r="G13390"/>
    </row>
    <row r="13391" spans="7:7" x14ac:dyDescent="0.35">
      <c r="G13391"/>
    </row>
    <row r="13392" spans="7:7" x14ac:dyDescent="0.35">
      <c r="G13392"/>
    </row>
    <row r="13393" spans="7:7" x14ac:dyDescent="0.35">
      <c r="G13393"/>
    </row>
    <row r="13394" spans="7:7" x14ac:dyDescent="0.35">
      <c r="G13394"/>
    </row>
    <row r="13395" spans="7:7" x14ac:dyDescent="0.35">
      <c r="G13395"/>
    </row>
    <row r="13396" spans="7:7" x14ac:dyDescent="0.35">
      <c r="G13396"/>
    </row>
    <row r="13397" spans="7:7" x14ac:dyDescent="0.35">
      <c r="G13397"/>
    </row>
    <row r="13398" spans="7:7" x14ac:dyDescent="0.35">
      <c r="G13398"/>
    </row>
    <row r="13399" spans="7:7" x14ac:dyDescent="0.35">
      <c r="G13399"/>
    </row>
    <row r="13400" spans="7:7" x14ac:dyDescent="0.35">
      <c r="G13400"/>
    </row>
    <row r="13401" spans="7:7" x14ac:dyDescent="0.35">
      <c r="G13401"/>
    </row>
    <row r="13402" spans="7:7" x14ac:dyDescent="0.35">
      <c r="G13402"/>
    </row>
    <row r="13403" spans="7:7" x14ac:dyDescent="0.35">
      <c r="G13403"/>
    </row>
    <row r="13404" spans="7:7" x14ac:dyDescent="0.35">
      <c r="G13404"/>
    </row>
    <row r="13405" spans="7:7" x14ac:dyDescent="0.35">
      <c r="G13405"/>
    </row>
    <row r="13406" spans="7:7" x14ac:dyDescent="0.35">
      <c r="G13406"/>
    </row>
    <row r="13407" spans="7:7" x14ac:dyDescent="0.35">
      <c r="G13407"/>
    </row>
    <row r="13408" spans="7:7" x14ac:dyDescent="0.35">
      <c r="G13408"/>
    </row>
    <row r="13409" spans="7:7" x14ac:dyDescent="0.35">
      <c r="G13409"/>
    </row>
    <row r="13410" spans="7:7" x14ac:dyDescent="0.35">
      <c r="G13410"/>
    </row>
    <row r="13411" spans="7:7" x14ac:dyDescent="0.35">
      <c r="G13411"/>
    </row>
    <row r="13412" spans="7:7" x14ac:dyDescent="0.35">
      <c r="G13412"/>
    </row>
    <row r="13413" spans="7:7" x14ac:dyDescent="0.35">
      <c r="G13413"/>
    </row>
    <row r="13414" spans="7:7" x14ac:dyDescent="0.35">
      <c r="G13414"/>
    </row>
    <row r="13415" spans="7:7" x14ac:dyDescent="0.35">
      <c r="G13415"/>
    </row>
    <row r="13416" spans="7:7" x14ac:dyDescent="0.35">
      <c r="G13416"/>
    </row>
    <row r="13417" spans="7:7" x14ac:dyDescent="0.35">
      <c r="G13417"/>
    </row>
    <row r="13418" spans="7:7" x14ac:dyDescent="0.35">
      <c r="G13418"/>
    </row>
    <row r="13419" spans="7:7" x14ac:dyDescent="0.35">
      <c r="G13419"/>
    </row>
    <row r="13420" spans="7:7" x14ac:dyDescent="0.35">
      <c r="G13420"/>
    </row>
    <row r="13421" spans="7:7" x14ac:dyDescent="0.35">
      <c r="G13421"/>
    </row>
    <row r="13422" spans="7:7" x14ac:dyDescent="0.35">
      <c r="G13422"/>
    </row>
    <row r="13423" spans="7:7" x14ac:dyDescent="0.35">
      <c r="G13423"/>
    </row>
    <row r="13424" spans="7:7" x14ac:dyDescent="0.35">
      <c r="G13424"/>
    </row>
    <row r="13425" spans="7:7" x14ac:dyDescent="0.35">
      <c r="G13425"/>
    </row>
    <row r="13426" spans="7:7" x14ac:dyDescent="0.35">
      <c r="G13426"/>
    </row>
    <row r="13427" spans="7:7" x14ac:dyDescent="0.35">
      <c r="G13427"/>
    </row>
    <row r="13428" spans="7:7" x14ac:dyDescent="0.35">
      <c r="G13428"/>
    </row>
    <row r="13429" spans="7:7" x14ac:dyDescent="0.35">
      <c r="G13429"/>
    </row>
    <row r="13430" spans="7:7" x14ac:dyDescent="0.35">
      <c r="G13430"/>
    </row>
    <row r="13431" spans="7:7" x14ac:dyDescent="0.35">
      <c r="G13431"/>
    </row>
    <row r="13432" spans="7:7" x14ac:dyDescent="0.35">
      <c r="G13432"/>
    </row>
    <row r="13433" spans="7:7" x14ac:dyDescent="0.35">
      <c r="G13433"/>
    </row>
    <row r="13434" spans="7:7" x14ac:dyDescent="0.35">
      <c r="G13434"/>
    </row>
    <row r="13435" spans="7:7" x14ac:dyDescent="0.35">
      <c r="G13435"/>
    </row>
    <row r="13436" spans="7:7" x14ac:dyDescent="0.35">
      <c r="G13436"/>
    </row>
    <row r="13437" spans="7:7" x14ac:dyDescent="0.35">
      <c r="G13437"/>
    </row>
    <row r="13438" spans="7:7" x14ac:dyDescent="0.35">
      <c r="G13438"/>
    </row>
    <row r="13439" spans="7:7" x14ac:dyDescent="0.35">
      <c r="G13439"/>
    </row>
    <row r="13440" spans="7:7" x14ac:dyDescent="0.35">
      <c r="G13440"/>
    </row>
    <row r="13441" spans="7:7" x14ac:dyDescent="0.35">
      <c r="G13441"/>
    </row>
    <row r="13442" spans="7:7" x14ac:dyDescent="0.35">
      <c r="G13442"/>
    </row>
    <row r="13443" spans="7:7" x14ac:dyDescent="0.35">
      <c r="G13443"/>
    </row>
    <row r="13444" spans="7:7" x14ac:dyDescent="0.35">
      <c r="G13444"/>
    </row>
    <row r="13445" spans="7:7" x14ac:dyDescent="0.35">
      <c r="G13445"/>
    </row>
    <row r="13446" spans="7:7" x14ac:dyDescent="0.35">
      <c r="G13446"/>
    </row>
    <row r="13447" spans="7:7" x14ac:dyDescent="0.35">
      <c r="G13447"/>
    </row>
    <row r="13448" spans="7:7" x14ac:dyDescent="0.35">
      <c r="G13448"/>
    </row>
    <row r="13449" spans="7:7" x14ac:dyDescent="0.35">
      <c r="G13449"/>
    </row>
    <row r="13450" spans="7:7" x14ac:dyDescent="0.35">
      <c r="G13450"/>
    </row>
    <row r="13451" spans="7:7" x14ac:dyDescent="0.35">
      <c r="G13451"/>
    </row>
    <row r="13452" spans="7:7" x14ac:dyDescent="0.35">
      <c r="G13452"/>
    </row>
    <row r="13453" spans="7:7" x14ac:dyDescent="0.35">
      <c r="G13453"/>
    </row>
    <row r="13454" spans="7:7" x14ac:dyDescent="0.35">
      <c r="G13454"/>
    </row>
    <row r="13455" spans="7:7" x14ac:dyDescent="0.35">
      <c r="G13455"/>
    </row>
    <row r="13456" spans="7:7" x14ac:dyDescent="0.35">
      <c r="G13456"/>
    </row>
    <row r="13457" spans="7:7" x14ac:dyDescent="0.35">
      <c r="G13457"/>
    </row>
    <row r="13458" spans="7:7" x14ac:dyDescent="0.35">
      <c r="G13458"/>
    </row>
    <row r="13459" spans="7:7" x14ac:dyDescent="0.35">
      <c r="G13459"/>
    </row>
    <row r="13460" spans="7:7" x14ac:dyDescent="0.35">
      <c r="G13460"/>
    </row>
    <row r="13461" spans="7:7" x14ac:dyDescent="0.35">
      <c r="G13461"/>
    </row>
    <row r="13462" spans="7:7" x14ac:dyDescent="0.35">
      <c r="G13462"/>
    </row>
    <row r="13463" spans="7:7" x14ac:dyDescent="0.35">
      <c r="G13463"/>
    </row>
    <row r="13464" spans="7:7" x14ac:dyDescent="0.35">
      <c r="G13464"/>
    </row>
    <row r="13465" spans="7:7" x14ac:dyDescent="0.35">
      <c r="G13465"/>
    </row>
    <row r="13466" spans="7:7" x14ac:dyDescent="0.35">
      <c r="G13466"/>
    </row>
    <row r="13467" spans="7:7" x14ac:dyDescent="0.35">
      <c r="G13467"/>
    </row>
    <row r="13468" spans="7:7" x14ac:dyDescent="0.35">
      <c r="G13468"/>
    </row>
    <row r="13469" spans="7:7" x14ac:dyDescent="0.35">
      <c r="G13469"/>
    </row>
    <row r="13470" spans="7:7" x14ac:dyDescent="0.35">
      <c r="G13470"/>
    </row>
    <row r="13471" spans="7:7" x14ac:dyDescent="0.35">
      <c r="G13471"/>
    </row>
    <row r="13472" spans="7:7" x14ac:dyDescent="0.35">
      <c r="G13472"/>
    </row>
    <row r="13473" spans="7:7" x14ac:dyDescent="0.35">
      <c r="G13473"/>
    </row>
    <row r="13474" spans="7:7" x14ac:dyDescent="0.35">
      <c r="G13474"/>
    </row>
    <row r="13475" spans="7:7" x14ac:dyDescent="0.35">
      <c r="G13475"/>
    </row>
    <row r="13476" spans="7:7" x14ac:dyDescent="0.35">
      <c r="G13476"/>
    </row>
    <row r="13477" spans="7:7" x14ac:dyDescent="0.35">
      <c r="G13477"/>
    </row>
    <row r="13478" spans="7:7" x14ac:dyDescent="0.35">
      <c r="G13478"/>
    </row>
    <row r="13479" spans="7:7" x14ac:dyDescent="0.35">
      <c r="G13479"/>
    </row>
    <row r="13480" spans="7:7" x14ac:dyDescent="0.35">
      <c r="G13480"/>
    </row>
    <row r="13481" spans="7:7" x14ac:dyDescent="0.35">
      <c r="G13481"/>
    </row>
    <row r="13482" spans="7:7" x14ac:dyDescent="0.35">
      <c r="G13482"/>
    </row>
    <row r="13483" spans="7:7" x14ac:dyDescent="0.35">
      <c r="G13483"/>
    </row>
    <row r="13484" spans="7:7" x14ac:dyDescent="0.35">
      <c r="G13484"/>
    </row>
    <row r="13485" spans="7:7" x14ac:dyDescent="0.35">
      <c r="G13485"/>
    </row>
    <row r="13486" spans="7:7" x14ac:dyDescent="0.35">
      <c r="G13486"/>
    </row>
    <row r="13487" spans="7:7" x14ac:dyDescent="0.35">
      <c r="G13487"/>
    </row>
    <row r="13488" spans="7:7" x14ac:dyDescent="0.35">
      <c r="G13488"/>
    </row>
    <row r="13489" spans="7:7" x14ac:dyDescent="0.35">
      <c r="G13489"/>
    </row>
    <row r="13490" spans="7:7" x14ac:dyDescent="0.35">
      <c r="G13490"/>
    </row>
    <row r="13491" spans="7:7" x14ac:dyDescent="0.35">
      <c r="G13491"/>
    </row>
    <row r="13492" spans="7:7" x14ac:dyDescent="0.35">
      <c r="G13492"/>
    </row>
    <row r="13493" spans="7:7" x14ac:dyDescent="0.35">
      <c r="G13493"/>
    </row>
    <row r="13494" spans="7:7" x14ac:dyDescent="0.35">
      <c r="G13494"/>
    </row>
    <row r="13495" spans="7:7" x14ac:dyDescent="0.35">
      <c r="G13495"/>
    </row>
    <row r="13496" spans="7:7" x14ac:dyDescent="0.35">
      <c r="G13496"/>
    </row>
    <row r="13497" spans="7:7" x14ac:dyDescent="0.35">
      <c r="G13497"/>
    </row>
    <row r="13498" spans="7:7" x14ac:dyDescent="0.35">
      <c r="G13498"/>
    </row>
    <row r="13499" spans="7:7" x14ac:dyDescent="0.35">
      <c r="G13499"/>
    </row>
    <row r="13500" spans="7:7" x14ac:dyDescent="0.35">
      <c r="G13500"/>
    </row>
    <row r="13501" spans="7:7" x14ac:dyDescent="0.35">
      <c r="G13501"/>
    </row>
    <row r="13502" spans="7:7" x14ac:dyDescent="0.35">
      <c r="G13502"/>
    </row>
    <row r="13503" spans="7:7" x14ac:dyDescent="0.35">
      <c r="G13503"/>
    </row>
    <row r="13504" spans="7:7" x14ac:dyDescent="0.35">
      <c r="G13504"/>
    </row>
    <row r="13505" spans="7:7" x14ac:dyDescent="0.35">
      <c r="G13505"/>
    </row>
    <row r="13506" spans="7:7" x14ac:dyDescent="0.35">
      <c r="G13506"/>
    </row>
    <row r="13507" spans="7:7" x14ac:dyDescent="0.35">
      <c r="G13507"/>
    </row>
    <row r="13508" spans="7:7" x14ac:dyDescent="0.35">
      <c r="G13508"/>
    </row>
    <row r="13509" spans="7:7" x14ac:dyDescent="0.35">
      <c r="G13509"/>
    </row>
    <row r="13510" spans="7:7" x14ac:dyDescent="0.35">
      <c r="G13510"/>
    </row>
    <row r="13511" spans="7:7" x14ac:dyDescent="0.35">
      <c r="G13511"/>
    </row>
    <row r="13512" spans="7:7" x14ac:dyDescent="0.35">
      <c r="G13512"/>
    </row>
    <row r="13513" spans="7:7" x14ac:dyDescent="0.35">
      <c r="G13513"/>
    </row>
    <row r="13514" spans="7:7" x14ac:dyDescent="0.35">
      <c r="G13514"/>
    </row>
    <row r="13515" spans="7:7" x14ac:dyDescent="0.35">
      <c r="G13515"/>
    </row>
    <row r="13516" spans="7:7" x14ac:dyDescent="0.35">
      <c r="G13516"/>
    </row>
    <row r="13517" spans="7:7" x14ac:dyDescent="0.35">
      <c r="G13517"/>
    </row>
    <row r="13518" spans="7:7" x14ac:dyDescent="0.35">
      <c r="G13518"/>
    </row>
    <row r="13519" spans="7:7" x14ac:dyDescent="0.35">
      <c r="G13519"/>
    </row>
    <row r="13520" spans="7:7" x14ac:dyDescent="0.35">
      <c r="G13520"/>
    </row>
    <row r="13521" spans="7:7" x14ac:dyDescent="0.35">
      <c r="G13521"/>
    </row>
    <row r="13522" spans="7:7" x14ac:dyDescent="0.35">
      <c r="G13522"/>
    </row>
    <row r="13523" spans="7:7" x14ac:dyDescent="0.35">
      <c r="G13523"/>
    </row>
    <row r="13524" spans="7:7" x14ac:dyDescent="0.35">
      <c r="G13524"/>
    </row>
    <row r="13525" spans="7:7" x14ac:dyDescent="0.35">
      <c r="G13525"/>
    </row>
    <row r="13526" spans="7:7" x14ac:dyDescent="0.35">
      <c r="G13526"/>
    </row>
    <row r="13527" spans="7:7" x14ac:dyDescent="0.35">
      <c r="G13527"/>
    </row>
    <row r="13528" spans="7:7" x14ac:dyDescent="0.35">
      <c r="G13528"/>
    </row>
    <row r="13529" spans="7:7" x14ac:dyDescent="0.35">
      <c r="G13529"/>
    </row>
    <row r="13530" spans="7:7" x14ac:dyDescent="0.35">
      <c r="G13530"/>
    </row>
    <row r="13531" spans="7:7" x14ac:dyDescent="0.35">
      <c r="G13531"/>
    </row>
    <row r="13532" spans="7:7" x14ac:dyDescent="0.35">
      <c r="G13532"/>
    </row>
    <row r="13533" spans="7:7" x14ac:dyDescent="0.35">
      <c r="G13533"/>
    </row>
    <row r="13534" spans="7:7" x14ac:dyDescent="0.35">
      <c r="G13534"/>
    </row>
    <row r="13535" spans="7:7" x14ac:dyDescent="0.35">
      <c r="G13535"/>
    </row>
    <row r="13536" spans="7:7" x14ac:dyDescent="0.35">
      <c r="G13536"/>
    </row>
    <row r="13537" spans="7:7" x14ac:dyDescent="0.35">
      <c r="G13537"/>
    </row>
    <row r="13538" spans="7:7" x14ac:dyDescent="0.35">
      <c r="G13538"/>
    </row>
    <row r="13539" spans="7:7" x14ac:dyDescent="0.35">
      <c r="G13539"/>
    </row>
    <row r="13540" spans="7:7" x14ac:dyDescent="0.35">
      <c r="G13540"/>
    </row>
    <row r="13541" spans="7:7" x14ac:dyDescent="0.35">
      <c r="G13541"/>
    </row>
    <row r="13542" spans="7:7" x14ac:dyDescent="0.35">
      <c r="G13542"/>
    </row>
    <row r="13543" spans="7:7" x14ac:dyDescent="0.35">
      <c r="G13543"/>
    </row>
    <row r="13544" spans="7:7" x14ac:dyDescent="0.35">
      <c r="G13544"/>
    </row>
    <row r="13545" spans="7:7" x14ac:dyDescent="0.35">
      <c r="G13545"/>
    </row>
    <row r="13546" spans="7:7" x14ac:dyDescent="0.35">
      <c r="G13546"/>
    </row>
    <row r="13547" spans="7:7" x14ac:dyDescent="0.35">
      <c r="G13547"/>
    </row>
    <row r="13548" spans="7:7" x14ac:dyDescent="0.35">
      <c r="G13548"/>
    </row>
    <row r="13549" spans="7:7" x14ac:dyDescent="0.35">
      <c r="G13549"/>
    </row>
    <row r="13550" spans="7:7" x14ac:dyDescent="0.35">
      <c r="G13550"/>
    </row>
    <row r="13551" spans="7:7" x14ac:dyDescent="0.35">
      <c r="G13551"/>
    </row>
    <row r="13552" spans="7:7" x14ac:dyDescent="0.35">
      <c r="G13552"/>
    </row>
    <row r="13553" spans="7:7" x14ac:dyDescent="0.35">
      <c r="G13553"/>
    </row>
    <row r="13554" spans="7:7" x14ac:dyDescent="0.35">
      <c r="G13554"/>
    </row>
    <row r="13555" spans="7:7" x14ac:dyDescent="0.35">
      <c r="G13555"/>
    </row>
    <row r="13556" spans="7:7" x14ac:dyDescent="0.35">
      <c r="G13556"/>
    </row>
    <row r="13557" spans="7:7" x14ac:dyDescent="0.35">
      <c r="G13557"/>
    </row>
    <row r="13558" spans="7:7" x14ac:dyDescent="0.35">
      <c r="G13558"/>
    </row>
    <row r="13559" spans="7:7" x14ac:dyDescent="0.35">
      <c r="G13559"/>
    </row>
    <row r="13560" spans="7:7" x14ac:dyDescent="0.35">
      <c r="G13560"/>
    </row>
    <row r="13561" spans="7:7" x14ac:dyDescent="0.35">
      <c r="G13561"/>
    </row>
    <row r="13562" spans="7:7" x14ac:dyDescent="0.35">
      <c r="G13562"/>
    </row>
    <row r="13563" spans="7:7" x14ac:dyDescent="0.35">
      <c r="G13563"/>
    </row>
    <row r="13564" spans="7:7" x14ac:dyDescent="0.35">
      <c r="G13564"/>
    </row>
    <row r="13565" spans="7:7" x14ac:dyDescent="0.35">
      <c r="G13565"/>
    </row>
    <row r="13566" spans="7:7" x14ac:dyDescent="0.35">
      <c r="G13566"/>
    </row>
    <row r="13567" spans="7:7" x14ac:dyDescent="0.35">
      <c r="G13567"/>
    </row>
    <row r="13568" spans="7:7" x14ac:dyDescent="0.35">
      <c r="G13568"/>
    </row>
    <row r="13569" spans="7:7" x14ac:dyDescent="0.35">
      <c r="G13569"/>
    </row>
    <row r="13570" spans="7:7" x14ac:dyDescent="0.35">
      <c r="G13570"/>
    </row>
    <row r="13571" spans="7:7" x14ac:dyDescent="0.35">
      <c r="G13571"/>
    </row>
    <row r="13572" spans="7:7" x14ac:dyDescent="0.35">
      <c r="G13572"/>
    </row>
    <row r="13573" spans="7:7" x14ac:dyDescent="0.35">
      <c r="G13573"/>
    </row>
    <row r="13574" spans="7:7" x14ac:dyDescent="0.35">
      <c r="G13574"/>
    </row>
    <row r="13575" spans="7:7" x14ac:dyDescent="0.35">
      <c r="G13575"/>
    </row>
    <row r="13576" spans="7:7" x14ac:dyDescent="0.35">
      <c r="G13576"/>
    </row>
    <row r="13577" spans="7:7" x14ac:dyDescent="0.35">
      <c r="G13577"/>
    </row>
    <row r="13578" spans="7:7" x14ac:dyDescent="0.35">
      <c r="G13578"/>
    </row>
    <row r="13579" spans="7:7" x14ac:dyDescent="0.35">
      <c r="G13579"/>
    </row>
    <row r="13580" spans="7:7" x14ac:dyDescent="0.35">
      <c r="G13580"/>
    </row>
    <row r="13581" spans="7:7" x14ac:dyDescent="0.35">
      <c r="G13581"/>
    </row>
    <row r="13582" spans="7:7" x14ac:dyDescent="0.35">
      <c r="G13582"/>
    </row>
    <row r="13583" spans="7:7" x14ac:dyDescent="0.35">
      <c r="G13583"/>
    </row>
    <row r="13584" spans="7:7" x14ac:dyDescent="0.35">
      <c r="G13584"/>
    </row>
    <row r="13585" spans="7:7" x14ac:dyDescent="0.35">
      <c r="G13585"/>
    </row>
    <row r="13586" spans="7:7" x14ac:dyDescent="0.35">
      <c r="G13586"/>
    </row>
    <row r="13587" spans="7:7" x14ac:dyDescent="0.35">
      <c r="G13587"/>
    </row>
    <row r="13588" spans="7:7" x14ac:dyDescent="0.35">
      <c r="G13588"/>
    </row>
    <row r="13589" spans="7:7" x14ac:dyDescent="0.35">
      <c r="G13589"/>
    </row>
    <row r="13590" spans="7:7" x14ac:dyDescent="0.35">
      <c r="G13590"/>
    </row>
    <row r="13591" spans="7:7" x14ac:dyDescent="0.35">
      <c r="G13591"/>
    </row>
    <row r="13592" spans="7:7" x14ac:dyDescent="0.35">
      <c r="G13592"/>
    </row>
    <row r="13593" spans="7:7" x14ac:dyDescent="0.35">
      <c r="G13593"/>
    </row>
    <row r="13594" spans="7:7" x14ac:dyDescent="0.35">
      <c r="G13594"/>
    </row>
    <row r="13595" spans="7:7" x14ac:dyDescent="0.35">
      <c r="G13595"/>
    </row>
    <row r="13596" spans="7:7" x14ac:dyDescent="0.35">
      <c r="G13596"/>
    </row>
    <row r="13597" spans="7:7" x14ac:dyDescent="0.35">
      <c r="G13597"/>
    </row>
    <row r="13598" spans="7:7" x14ac:dyDescent="0.35">
      <c r="G13598"/>
    </row>
    <row r="13599" spans="7:7" x14ac:dyDescent="0.35">
      <c r="G13599"/>
    </row>
    <row r="13600" spans="7:7" x14ac:dyDescent="0.35">
      <c r="G13600"/>
    </row>
    <row r="13601" spans="7:7" x14ac:dyDescent="0.35">
      <c r="G13601"/>
    </row>
    <row r="13602" spans="7:7" x14ac:dyDescent="0.35">
      <c r="G13602"/>
    </row>
    <row r="13603" spans="7:7" x14ac:dyDescent="0.35">
      <c r="G13603"/>
    </row>
    <row r="13604" spans="7:7" x14ac:dyDescent="0.35">
      <c r="G13604"/>
    </row>
    <row r="13605" spans="7:7" x14ac:dyDescent="0.35">
      <c r="G13605"/>
    </row>
    <row r="13606" spans="7:7" x14ac:dyDescent="0.35">
      <c r="G13606"/>
    </row>
    <row r="13607" spans="7:7" x14ac:dyDescent="0.35">
      <c r="G13607"/>
    </row>
    <row r="13608" spans="7:7" x14ac:dyDescent="0.35">
      <c r="G13608"/>
    </row>
    <row r="13609" spans="7:7" x14ac:dyDescent="0.35">
      <c r="G13609"/>
    </row>
    <row r="13610" spans="7:7" x14ac:dyDescent="0.35">
      <c r="G13610"/>
    </row>
    <row r="13611" spans="7:7" x14ac:dyDescent="0.35">
      <c r="G13611"/>
    </row>
    <row r="13612" spans="7:7" x14ac:dyDescent="0.35">
      <c r="G13612"/>
    </row>
    <row r="13613" spans="7:7" x14ac:dyDescent="0.35">
      <c r="G13613"/>
    </row>
    <row r="13614" spans="7:7" x14ac:dyDescent="0.35">
      <c r="G13614"/>
    </row>
    <row r="13615" spans="7:7" x14ac:dyDescent="0.35">
      <c r="G13615"/>
    </row>
    <row r="13616" spans="7:7" x14ac:dyDescent="0.35">
      <c r="G13616"/>
    </row>
    <row r="13617" spans="7:7" x14ac:dyDescent="0.35">
      <c r="G13617"/>
    </row>
    <row r="13618" spans="7:7" x14ac:dyDescent="0.35">
      <c r="G13618"/>
    </row>
    <row r="13619" spans="7:7" x14ac:dyDescent="0.35">
      <c r="G13619"/>
    </row>
    <row r="13620" spans="7:7" x14ac:dyDescent="0.35">
      <c r="G13620"/>
    </row>
    <row r="13621" spans="7:7" x14ac:dyDescent="0.35">
      <c r="G13621"/>
    </row>
    <row r="13622" spans="7:7" x14ac:dyDescent="0.35">
      <c r="G13622"/>
    </row>
    <row r="13623" spans="7:7" x14ac:dyDescent="0.35">
      <c r="G13623"/>
    </row>
    <row r="13624" spans="7:7" x14ac:dyDescent="0.35">
      <c r="G13624"/>
    </row>
    <row r="13625" spans="7:7" x14ac:dyDescent="0.35">
      <c r="G13625"/>
    </row>
    <row r="13626" spans="7:7" x14ac:dyDescent="0.35">
      <c r="G13626"/>
    </row>
    <row r="13627" spans="7:7" x14ac:dyDescent="0.35">
      <c r="G13627"/>
    </row>
    <row r="13628" spans="7:7" x14ac:dyDescent="0.35">
      <c r="G13628"/>
    </row>
    <row r="13629" spans="7:7" x14ac:dyDescent="0.35">
      <c r="G13629"/>
    </row>
    <row r="13630" spans="7:7" x14ac:dyDescent="0.35">
      <c r="G13630"/>
    </row>
    <row r="13631" spans="7:7" x14ac:dyDescent="0.35">
      <c r="G13631"/>
    </row>
    <row r="13632" spans="7:7" x14ac:dyDescent="0.35">
      <c r="G13632"/>
    </row>
    <row r="13633" spans="7:7" x14ac:dyDescent="0.35">
      <c r="G13633"/>
    </row>
    <row r="13634" spans="7:7" x14ac:dyDescent="0.35">
      <c r="G13634"/>
    </row>
    <row r="13635" spans="7:7" x14ac:dyDescent="0.35">
      <c r="G13635"/>
    </row>
    <row r="13636" spans="7:7" x14ac:dyDescent="0.35">
      <c r="G13636"/>
    </row>
    <row r="13637" spans="7:7" x14ac:dyDescent="0.35">
      <c r="G13637"/>
    </row>
    <row r="13638" spans="7:7" x14ac:dyDescent="0.35">
      <c r="G13638"/>
    </row>
    <row r="13639" spans="7:7" x14ac:dyDescent="0.35">
      <c r="G13639"/>
    </row>
    <row r="13640" spans="7:7" x14ac:dyDescent="0.35">
      <c r="G13640"/>
    </row>
    <row r="13641" spans="7:7" x14ac:dyDescent="0.35">
      <c r="G13641"/>
    </row>
    <row r="13642" spans="7:7" x14ac:dyDescent="0.35">
      <c r="G13642"/>
    </row>
    <row r="13643" spans="7:7" x14ac:dyDescent="0.35">
      <c r="G13643"/>
    </row>
    <row r="13644" spans="7:7" x14ac:dyDescent="0.35">
      <c r="G13644"/>
    </row>
    <row r="13645" spans="7:7" x14ac:dyDescent="0.35">
      <c r="G13645"/>
    </row>
    <row r="13646" spans="7:7" x14ac:dyDescent="0.35">
      <c r="G13646"/>
    </row>
    <row r="13647" spans="7:7" x14ac:dyDescent="0.35">
      <c r="G13647"/>
    </row>
    <row r="13648" spans="7:7" x14ac:dyDescent="0.35">
      <c r="G13648"/>
    </row>
    <row r="13649" spans="7:7" x14ac:dyDescent="0.35">
      <c r="G13649"/>
    </row>
    <row r="13650" spans="7:7" x14ac:dyDescent="0.35">
      <c r="G13650"/>
    </row>
    <row r="13651" spans="7:7" x14ac:dyDescent="0.35">
      <c r="G13651"/>
    </row>
    <row r="13652" spans="7:7" x14ac:dyDescent="0.35">
      <c r="G13652"/>
    </row>
    <row r="13653" spans="7:7" x14ac:dyDescent="0.35">
      <c r="G13653"/>
    </row>
    <row r="13654" spans="7:7" x14ac:dyDescent="0.35">
      <c r="G13654"/>
    </row>
    <row r="13655" spans="7:7" x14ac:dyDescent="0.35">
      <c r="G13655"/>
    </row>
    <row r="13656" spans="7:7" x14ac:dyDescent="0.35">
      <c r="G13656"/>
    </row>
    <row r="13657" spans="7:7" x14ac:dyDescent="0.35">
      <c r="G13657"/>
    </row>
    <row r="13658" spans="7:7" x14ac:dyDescent="0.35">
      <c r="G13658"/>
    </row>
    <row r="13659" spans="7:7" x14ac:dyDescent="0.35">
      <c r="G13659"/>
    </row>
    <row r="13660" spans="7:7" x14ac:dyDescent="0.35">
      <c r="G13660"/>
    </row>
    <row r="13661" spans="7:7" x14ac:dyDescent="0.35">
      <c r="G13661"/>
    </row>
    <row r="13662" spans="7:7" x14ac:dyDescent="0.35">
      <c r="G13662"/>
    </row>
    <row r="13663" spans="7:7" x14ac:dyDescent="0.35">
      <c r="G13663"/>
    </row>
    <row r="13664" spans="7:7" x14ac:dyDescent="0.35">
      <c r="G13664"/>
    </row>
    <row r="13665" spans="7:7" x14ac:dyDescent="0.35">
      <c r="G13665"/>
    </row>
    <row r="13666" spans="7:7" x14ac:dyDescent="0.35">
      <c r="G13666"/>
    </row>
    <row r="13667" spans="7:7" x14ac:dyDescent="0.35">
      <c r="G13667"/>
    </row>
    <row r="13668" spans="7:7" x14ac:dyDescent="0.35">
      <c r="G13668"/>
    </row>
    <row r="13669" spans="7:7" x14ac:dyDescent="0.35">
      <c r="G13669"/>
    </row>
    <row r="13670" spans="7:7" x14ac:dyDescent="0.35">
      <c r="G13670"/>
    </row>
    <row r="13671" spans="7:7" x14ac:dyDescent="0.35">
      <c r="G13671"/>
    </row>
    <row r="13672" spans="7:7" x14ac:dyDescent="0.35">
      <c r="G13672"/>
    </row>
    <row r="13673" spans="7:7" x14ac:dyDescent="0.35">
      <c r="G13673"/>
    </row>
    <row r="13674" spans="7:7" x14ac:dyDescent="0.35">
      <c r="G13674"/>
    </row>
    <row r="13675" spans="7:7" x14ac:dyDescent="0.35">
      <c r="G13675"/>
    </row>
    <row r="13676" spans="7:7" x14ac:dyDescent="0.35">
      <c r="G13676"/>
    </row>
    <row r="13677" spans="7:7" x14ac:dyDescent="0.35">
      <c r="G13677"/>
    </row>
    <row r="13678" spans="7:7" x14ac:dyDescent="0.35">
      <c r="G13678"/>
    </row>
    <row r="13679" spans="7:7" x14ac:dyDescent="0.35">
      <c r="G13679"/>
    </row>
    <row r="13680" spans="7:7" x14ac:dyDescent="0.35">
      <c r="G13680"/>
    </row>
    <row r="13681" spans="7:7" x14ac:dyDescent="0.35">
      <c r="G13681"/>
    </row>
    <row r="13682" spans="7:7" x14ac:dyDescent="0.35">
      <c r="G13682"/>
    </row>
    <row r="13683" spans="7:7" x14ac:dyDescent="0.35">
      <c r="G13683"/>
    </row>
    <row r="13684" spans="7:7" x14ac:dyDescent="0.35">
      <c r="G13684"/>
    </row>
    <row r="13685" spans="7:7" x14ac:dyDescent="0.35">
      <c r="G13685"/>
    </row>
    <row r="13686" spans="7:7" x14ac:dyDescent="0.35">
      <c r="G13686"/>
    </row>
    <row r="13687" spans="7:7" x14ac:dyDescent="0.35">
      <c r="G13687"/>
    </row>
    <row r="13688" spans="7:7" x14ac:dyDescent="0.35">
      <c r="G13688"/>
    </row>
    <row r="13689" spans="7:7" x14ac:dyDescent="0.35">
      <c r="G13689"/>
    </row>
    <row r="13690" spans="7:7" x14ac:dyDescent="0.35">
      <c r="G13690"/>
    </row>
    <row r="13691" spans="7:7" x14ac:dyDescent="0.35">
      <c r="G13691"/>
    </row>
    <row r="13692" spans="7:7" x14ac:dyDescent="0.35">
      <c r="G13692"/>
    </row>
    <row r="13693" spans="7:7" x14ac:dyDescent="0.35">
      <c r="G13693"/>
    </row>
    <row r="13694" spans="7:7" x14ac:dyDescent="0.35">
      <c r="G13694"/>
    </row>
    <row r="13695" spans="7:7" x14ac:dyDescent="0.35">
      <c r="G13695"/>
    </row>
    <row r="13696" spans="7:7" x14ac:dyDescent="0.35">
      <c r="G13696"/>
    </row>
    <row r="13697" spans="7:7" x14ac:dyDescent="0.35">
      <c r="G13697"/>
    </row>
    <row r="13698" spans="7:7" x14ac:dyDescent="0.35">
      <c r="G13698"/>
    </row>
    <row r="13699" spans="7:7" x14ac:dyDescent="0.35">
      <c r="G13699"/>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M3103"/>
  <sheetViews>
    <sheetView workbookViewId="0">
      <selection activeCell="G2" sqref="G2"/>
    </sheetView>
  </sheetViews>
  <sheetFormatPr defaultColWidth="10.54296875" defaultRowHeight="14.5" x14ac:dyDescent="0.35"/>
  <cols>
    <col min="1" max="1" width="10.54296875" style="9"/>
    <col min="2" max="2" width="57.26953125" style="9" customWidth="1"/>
    <col min="3" max="5" width="10.54296875" style="9"/>
    <col min="6" max="7" width="49.453125" style="9" customWidth="1"/>
    <col min="8" max="16384" width="10.54296875" style="9"/>
  </cols>
  <sheetData>
    <row r="1" spans="1:13" ht="18.5" x14ac:dyDescent="0.45">
      <c r="A1" s="9" t="s">
        <v>149</v>
      </c>
      <c r="B1" s="9" t="s">
        <v>627</v>
      </c>
      <c r="C1" s="9" t="s">
        <v>1758</v>
      </c>
      <c r="D1" s="9" t="s">
        <v>628</v>
      </c>
      <c r="E1" s="9" t="s">
        <v>629</v>
      </c>
      <c r="F1" s="9" t="s">
        <v>1652</v>
      </c>
      <c r="G1" s="9" t="s">
        <v>2015</v>
      </c>
      <c r="I1" s="9" t="s">
        <v>1875</v>
      </c>
      <c r="M1" s="218" t="s">
        <v>2128</v>
      </c>
    </row>
    <row r="2" spans="1:13" x14ac:dyDescent="0.35">
      <c r="A2" s="9" t="s">
        <v>2016</v>
      </c>
      <c r="B2" s="9" t="s">
        <v>2031</v>
      </c>
      <c r="C2" s="9" t="s">
        <v>631</v>
      </c>
      <c r="D2" s="9" t="s">
        <v>82</v>
      </c>
      <c r="E2" s="9" t="s">
        <v>632</v>
      </c>
      <c r="F2" s="9" t="s">
        <v>1753</v>
      </c>
      <c r="G2" s="9" t="str">
        <f>CONCATENATE(A2,": ",B2)</f>
        <v>L0987: Via - B&amp;D YOS</v>
      </c>
      <c r="I2" s="9" t="s">
        <v>1653</v>
      </c>
    </row>
    <row r="3" spans="1:13" x14ac:dyDescent="0.35">
      <c r="A3" s="9" t="s">
        <v>2021</v>
      </c>
      <c r="B3" s="9" t="s">
        <v>2032</v>
      </c>
      <c r="C3" s="9" t="s">
        <v>631</v>
      </c>
      <c r="D3" s="9" t="s">
        <v>82</v>
      </c>
      <c r="E3" s="9" t="s">
        <v>632</v>
      </c>
      <c r="F3" s="9" t="s">
        <v>1923</v>
      </c>
      <c r="G3" s="9" t="str">
        <f t="shared" ref="G3:G66" si="0">CONCATENATE(A3,": ",B3)</f>
        <v>L0988: Via - Subwize</v>
      </c>
      <c r="I3" s="9" t="s">
        <v>718</v>
      </c>
    </row>
    <row r="4" spans="1:13" x14ac:dyDescent="0.35">
      <c r="A4" s="9" t="s">
        <v>179</v>
      </c>
      <c r="B4" s="9" t="s">
        <v>1035</v>
      </c>
      <c r="C4" s="9" t="s">
        <v>631</v>
      </c>
      <c r="D4" s="9" t="s">
        <v>82</v>
      </c>
      <c r="E4" s="9" t="s">
        <v>632</v>
      </c>
      <c r="F4" s="9" t="s">
        <v>1674</v>
      </c>
      <c r="G4" s="9" t="str">
        <f t="shared" si="0"/>
        <v>L1254: CGL Newham RISE</v>
      </c>
      <c r="I4" s="9" t="s">
        <v>720</v>
      </c>
    </row>
    <row r="5" spans="1:13" x14ac:dyDescent="0.35">
      <c r="A5" s="9" t="s">
        <v>508</v>
      </c>
      <c r="B5" s="9" t="s">
        <v>630</v>
      </c>
      <c r="C5" s="9" t="s">
        <v>631</v>
      </c>
      <c r="D5" s="9" t="s">
        <v>82</v>
      </c>
      <c r="E5" s="9" t="s">
        <v>632</v>
      </c>
      <c r="F5" s="9" t="s">
        <v>1674</v>
      </c>
      <c r="G5" s="9" t="str">
        <f t="shared" si="0"/>
        <v>L1291: CGL Barking &amp; Dagenham</v>
      </c>
      <c r="I5" s="9" t="s">
        <v>1654</v>
      </c>
    </row>
    <row r="6" spans="1:13" x14ac:dyDescent="0.35">
      <c r="A6" s="9" t="s">
        <v>598</v>
      </c>
      <c r="B6" s="9" t="s">
        <v>633</v>
      </c>
      <c r="C6" s="9" t="s">
        <v>631</v>
      </c>
      <c r="D6" s="9" t="s">
        <v>82</v>
      </c>
      <c r="E6" s="9" t="s">
        <v>632</v>
      </c>
      <c r="F6" s="9" t="s">
        <v>1674</v>
      </c>
      <c r="G6" s="9" t="str">
        <f t="shared" si="0"/>
        <v>L1293: CGL Tower Hamlets Reset Treatment</v>
      </c>
      <c r="I6" s="9" t="s">
        <v>1656</v>
      </c>
    </row>
    <row r="7" spans="1:13" x14ac:dyDescent="0.35">
      <c r="A7" s="9" t="s">
        <v>606</v>
      </c>
      <c r="B7" s="9" t="s">
        <v>806</v>
      </c>
      <c r="C7" s="9" t="s">
        <v>631</v>
      </c>
      <c r="D7" s="9" t="s">
        <v>82</v>
      </c>
      <c r="E7" s="9" t="s">
        <v>632</v>
      </c>
      <c r="F7" s="9" t="s">
        <v>1751</v>
      </c>
      <c r="G7" s="9" t="str">
        <f t="shared" si="0"/>
        <v>L1303: City and Hackney Recovery Service</v>
      </c>
      <c r="I7" s="9" t="s">
        <v>871</v>
      </c>
    </row>
    <row r="8" spans="1:13" x14ac:dyDescent="0.35">
      <c r="A8" s="9" t="s">
        <v>2139</v>
      </c>
      <c r="B8" s="9" t="s">
        <v>2201</v>
      </c>
      <c r="C8" s="9" t="s">
        <v>631</v>
      </c>
      <c r="D8" s="9" t="s">
        <v>82</v>
      </c>
      <c r="E8" s="9" t="s">
        <v>632</v>
      </c>
      <c r="F8" s="9" t="s">
        <v>1923</v>
      </c>
      <c r="G8" s="9" t="str">
        <f t="shared" si="0"/>
        <v>L1319: The Doctor Hickey Surgery</v>
      </c>
      <c r="I8" s="9" t="s">
        <v>1657</v>
      </c>
    </row>
    <row r="9" spans="1:13" x14ac:dyDescent="0.35">
      <c r="A9" s="9" t="s">
        <v>307</v>
      </c>
      <c r="B9" s="9" t="s">
        <v>784</v>
      </c>
      <c r="C9" s="9" t="s">
        <v>631</v>
      </c>
      <c r="D9" s="9" t="s">
        <v>82</v>
      </c>
      <c r="E9" s="9" t="s">
        <v>670</v>
      </c>
      <c r="F9" s="9" t="s">
        <v>1738</v>
      </c>
      <c r="G9" s="9" t="str">
        <f t="shared" si="0"/>
        <v>P1090: I-Access East Surrey</v>
      </c>
      <c r="I9" s="9" t="s">
        <v>1658</v>
      </c>
    </row>
    <row r="10" spans="1:13" x14ac:dyDescent="0.35">
      <c r="A10" s="9" t="s">
        <v>2057</v>
      </c>
      <c r="B10" s="9" t="s">
        <v>2058</v>
      </c>
      <c r="C10" s="9" t="s">
        <v>631</v>
      </c>
      <c r="D10" s="9" t="s">
        <v>82</v>
      </c>
      <c r="E10" s="9" t="s">
        <v>670</v>
      </c>
      <c r="F10" s="9" t="s">
        <v>1923</v>
      </c>
      <c r="G10" s="9" t="str">
        <f t="shared" si="0"/>
        <v>P1122: The Forward Trust Medway Adults</v>
      </c>
      <c r="I10" s="9" t="s">
        <v>1659</v>
      </c>
    </row>
    <row r="11" spans="1:13" x14ac:dyDescent="0.35">
      <c r="A11" s="9" t="s">
        <v>2061</v>
      </c>
      <c r="B11" s="9" t="s">
        <v>2062</v>
      </c>
      <c r="C11" s="9" t="s">
        <v>631</v>
      </c>
      <c r="D11" s="9" t="s">
        <v>82</v>
      </c>
      <c r="E11" s="9" t="s">
        <v>670</v>
      </c>
      <c r="F11" s="9" t="s">
        <v>1923</v>
      </c>
      <c r="G11" s="9" t="str">
        <f t="shared" si="0"/>
        <v>P1125: Addiction Recovery Centre Portsmouth</v>
      </c>
      <c r="I11" s="9" t="s">
        <v>641</v>
      </c>
    </row>
    <row r="12" spans="1:13" x14ac:dyDescent="0.35">
      <c r="A12" s="9" t="s">
        <v>312</v>
      </c>
      <c r="B12" s="9" t="s">
        <v>634</v>
      </c>
      <c r="C12" s="9" t="s">
        <v>631</v>
      </c>
      <c r="D12" s="9" t="s">
        <v>82</v>
      </c>
      <c r="E12" s="9" t="s">
        <v>635</v>
      </c>
      <c r="F12" s="9" t="s">
        <v>1730</v>
      </c>
      <c r="G12" s="9" t="str">
        <f t="shared" si="0"/>
        <v>Q1405: Essex STARS (South)</v>
      </c>
      <c r="I12" s="9" t="s">
        <v>1660</v>
      </c>
    </row>
    <row r="13" spans="1:13" x14ac:dyDescent="0.35">
      <c r="A13" s="9" t="s">
        <v>318</v>
      </c>
      <c r="B13" s="9" t="s">
        <v>892</v>
      </c>
      <c r="C13" s="9" t="s">
        <v>631</v>
      </c>
      <c r="D13" s="9" t="s">
        <v>82</v>
      </c>
      <c r="E13" s="9" t="s">
        <v>635</v>
      </c>
      <c r="F13" s="9" t="s">
        <v>1711</v>
      </c>
      <c r="G13" s="9" t="str">
        <f t="shared" si="0"/>
        <v>Q1426: Essex STARS (Mid)</v>
      </c>
      <c r="I13" s="9" t="s">
        <v>1661</v>
      </c>
    </row>
    <row r="14" spans="1:13" x14ac:dyDescent="0.35">
      <c r="A14" s="9" t="s">
        <v>324</v>
      </c>
      <c r="B14" s="9" t="s">
        <v>637</v>
      </c>
      <c r="C14" s="9" t="s">
        <v>631</v>
      </c>
      <c r="D14" s="9" t="s">
        <v>82</v>
      </c>
      <c r="E14" s="9" t="s">
        <v>635</v>
      </c>
      <c r="F14" s="9" t="s">
        <v>1715</v>
      </c>
      <c r="G14" s="9" t="str">
        <f t="shared" si="0"/>
        <v>Q1642: Open Road Basildon</v>
      </c>
      <c r="I14" s="9" t="s">
        <v>1662</v>
      </c>
    </row>
    <row r="15" spans="1:13" x14ac:dyDescent="0.35">
      <c r="A15" s="9" t="s">
        <v>327</v>
      </c>
      <c r="B15" s="9" t="s">
        <v>895</v>
      </c>
      <c r="C15" s="9" t="s">
        <v>631</v>
      </c>
      <c r="D15" s="9" t="s">
        <v>82</v>
      </c>
      <c r="E15" s="9" t="s">
        <v>635</v>
      </c>
      <c r="F15" s="9" t="s">
        <v>1715</v>
      </c>
      <c r="G15" s="9" t="str">
        <f t="shared" si="0"/>
        <v>Q1659: Open Road Chelmsford</v>
      </c>
      <c r="I15" s="9" t="s">
        <v>1663</v>
      </c>
    </row>
    <row r="16" spans="1:13" x14ac:dyDescent="0.35">
      <c r="A16" s="9" t="s">
        <v>340</v>
      </c>
      <c r="B16" s="9" t="s">
        <v>657</v>
      </c>
      <c r="C16" s="9" t="s">
        <v>631</v>
      </c>
      <c r="D16" s="9" t="s">
        <v>82</v>
      </c>
      <c r="E16" s="9" t="s">
        <v>635</v>
      </c>
      <c r="F16" s="9" t="s">
        <v>1752</v>
      </c>
      <c r="G16" s="9" t="str">
        <f t="shared" si="0"/>
        <v>Q1728: Oxygen Recovery Service</v>
      </c>
      <c r="I16" s="9" t="s">
        <v>1664</v>
      </c>
    </row>
    <row r="17" spans="1:9" x14ac:dyDescent="0.35">
      <c r="A17" s="9" t="s">
        <v>350</v>
      </c>
      <c r="B17" s="9" t="s">
        <v>1945</v>
      </c>
      <c r="C17" s="9" t="s">
        <v>631</v>
      </c>
      <c r="D17" s="9" t="s">
        <v>82</v>
      </c>
      <c r="E17" s="9" t="s">
        <v>635</v>
      </c>
      <c r="F17" s="9" t="s">
        <v>1698</v>
      </c>
      <c r="G17" s="9" t="str">
        <f t="shared" si="0"/>
        <v>Q1747: Inclusion Visions</v>
      </c>
      <c r="I17" s="9" t="s">
        <v>1665</v>
      </c>
    </row>
    <row r="18" spans="1:9" x14ac:dyDescent="0.35">
      <c r="A18" s="9" t="s">
        <v>620</v>
      </c>
      <c r="B18" s="9" t="s">
        <v>897</v>
      </c>
      <c r="C18" s="9" t="s">
        <v>631</v>
      </c>
      <c r="D18" s="9" t="s">
        <v>82</v>
      </c>
      <c r="E18" s="9" t="s">
        <v>635</v>
      </c>
      <c r="F18" s="9" t="s">
        <v>1717</v>
      </c>
      <c r="G18" s="9" t="str">
        <f t="shared" si="0"/>
        <v>Q1757: Phoenix Futures - Essex ARC (Alcohol Recovery Community)</v>
      </c>
      <c r="I18" s="9" t="s">
        <v>1666</v>
      </c>
    </row>
    <row r="19" spans="1:9" x14ac:dyDescent="0.35">
      <c r="A19" s="9" t="s">
        <v>1947</v>
      </c>
      <c r="B19" s="9" t="s">
        <v>1948</v>
      </c>
      <c r="C19" s="9" t="s">
        <v>631</v>
      </c>
      <c r="D19" s="9" t="s">
        <v>82</v>
      </c>
      <c r="E19" s="9" t="s">
        <v>635</v>
      </c>
      <c r="F19" s="9" t="s">
        <v>1923</v>
      </c>
      <c r="G19" s="9" t="str">
        <f t="shared" si="0"/>
        <v>Q1760: The Forward Trust (Southend Adult)</v>
      </c>
      <c r="I19" s="9" t="s">
        <v>773</v>
      </c>
    </row>
    <row r="20" spans="1:9" x14ac:dyDescent="0.35">
      <c r="A20" s="9" t="s">
        <v>2023</v>
      </c>
      <c r="B20" s="9" t="s">
        <v>2215</v>
      </c>
      <c r="C20" s="9" t="s">
        <v>631</v>
      </c>
      <c r="D20" s="9" t="s">
        <v>82</v>
      </c>
      <c r="E20" s="9" t="s">
        <v>635</v>
      </c>
      <c r="F20" s="9" t="s">
        <v>1923</v>
      </c>
      <c r="G20" s="9" t="str">
        <f t="shared" si="0"/>
        <v>Q1763: Oxygen Inpatient Detox</v>
      </c>
      <c r="I20" s="9" t="s">
        <v>1667</v>
      </c>
    </row>
    <row r="21" spans="1:9" x14ac:dyDescent="0.35">
      <c r="A21" s="9" t="s">
        <v>402</v>
      </c>
      <c r="B21" s="9" t="s">
        <v>812</v>
      </c>
      <c r="C21" s="9" t="s">
        <v>631</v>
      </c>
      <c r="D21" s="9" t="s">
        <v>82</v>
      </c>
      <c r="E21" s="9" t="s">
        <v>639</v>
      </c>
      <c r="F21" s="9" t="s">
        <v>812</v>
      </c>
      <c r="G21" s="9" t="str">
        <f t="shared" si="0"/>
        <v>SJ207: Western Counselling</v>
      </c>
      <c r="I21" s="9" t="s">
        <v>1668</v>
      </c>
    </row>
    <row r="22" spans="1:9" x14ac:dyDescent="0.35">
      <c r="A22" s="9" t="s">
        <v>2075</v>
      </c>
      <c r="B22" s="9" t="s">
        <v>2076</v>
      </c>
      <c r="C22" s="9" t="s">
        <v>631</v>
      </c>
      <c r="D22" s="9" t="s">
        <v>82</v>
      </c>
      <c r="E22" s="9" t="s">
        <v>715</v>
      </c>
      <c r="F22" s="9" t="s">
        <v>1923</v>
      </c>
      <c r="G22" s="9" t="str">
        <f t="shared" si="0"/>
        <v>T1226: Substance to Solution (West Northants)</v>
      </c>
      <c r="I22" s="9" t="s">
        <v>1669</v>
      </c>
    </row>
    <row r="23" spans="1:9" x14ac:dyDescent="0.35">
      <c r="A23" s="9" t="s">
        <v>449</v>
      </c>
      <c r="B23" s="9" t="s">
        <v>666</v>
      </c>
      <c r="C23" s="9" t="s">
        <v>631</v>
      </c>
      <c r="D23" s="9" t="s">
        <v>82</v>
      </c>
      <c r="E23" s="9" t="s">
        <v>661</v>
      </c>
      <c r="F23" s="9" t="s">
        <v>1750</v>
      </c>
      <c r="G23" s="9" t="str">
        <f t="shared" si="0"/>
        <v>U0430: Oasis Recovery Communities Bradford</v>
      </c>
      <c r="I23" s="9" t="s">
        <v>1670</v>
      </c>
    </row>
    <row r="24" spans="1:9" x14ac:dyDescent="0.35">
      <c r="A24" s="9" t="s">
        <v>463</v>
      </c>
      <c r="B24" s="9" t="s">
        <v>710</v>
      </c>
      <c r="C24" s="9" t="s">
        <v>631</v>
      </c>
      <c r="D24" s="9" t="s">
        <v>82</v>
      </c>
      <c r="E24" s="9" t="s">
        <v>661</v>
      </c>
      <c r="F24" s="9" t="s">
        <v>1717</v>
      </c>
      <c r="G24" s="9" t="str">
        <f t="shared" si="0"/>
        <v>U0515: Phoenix Futures Sheffield Family Service</v>
      </c>
      <c r="I24" s="9" t="s">
        <v>1671</v>
      </c>
    </row>
    <row r="25" spans="1:9" x14ac:dyDescent="0.35">
      <c r="A25" s="9" t="s">
        <v>156</v>
      </c>
      <c r="B25" s="9" t="s">
        <v>887</v>
      </c>
      <c r="C25" s="9" t="s">
        <v>642</v>
      </c>
      <c r="D25" s="9" t="s">
        <v>93</v>
      </c>
      <c r="E25" s="9" t="s">
        <v>632</v>
      </c>
      <c r="F25" s="9" t="s">
        <v>1660</v>
      </c>
      <c r="G25" s="9" t="str">
        <f t="shared" si="0"/>
        <v>L0564: Dual Diagnosis Network Haringey</v>
      </c>
      <c r="I25" s="9" t="s">
        <v>1672</v>
      </c>
    </row>
    <row r="26" spans="1:9" x14ac:dyDescent="0.35">
      <c r="A26" s="9" t="s">
        <v>645</v>
      </c>
      <c r="B26" s="9" t="s">
        <v>646</v>
      </c>
      <c r="C26" s="9" t="s">
        <v>642</v>
      </c>
      <c r="D26" s="9" t="s">
        <v>93</v>
      </c>
      <c r="E26" s="9" t="s">
        <v>632</v>
      </c>
      <c r="F26" s="9" t="s">
        <v>1674</v>
      </c>
      <c r="G26" s="9" t="str">
        <f t="shared" si="0"/>
        <v>L0998: CGL Barnet YP</v>
      </c>
      <c r="I26" s="9" t="s">
        <v>1673</v>
      </c>
    </row>
    <row r="27" spans="1:9" x14ac:dyDescent="0.35">
      <c r="A27" s="9" t="s">
        <v>166</v>
      </c>
      <c r="B27" s="9" t="s">
        <v>1918</v>
      </c>
      <c r="C27" s="9" t="s">
        <v>642</v>
      </c>
      <c r="D27" s="9" t="s">
        <v>93</v>
      </c>
      <c r="E27" s="9" t="s">
        <v>632</v>
      </c>
      <c r="F27" s="9" t="s">
        <v>1731</v>
      </c>
      <c r="G27" s="9" t="str">
        <f t="shared" si="0"/>
        <v>L1198: Consortium - Central Team - Lorraine Hewitt House</v>
      </c>
      <c r="I27" s="9" t="s">
        <v>1674</v>
      </c>
    </row>
    <row r="28" spans="1:9" x14ac:dyDescent="0.35">
      <c r="A28" s="9" t="s">
        <v>169</v>
      </c>
      <c r="B28" s="9" t="s">
        <v>888</v>
      </c>
      <c r="C28" s="9" t="s">
        <v>642</v>
      </c>
      <c r="D28" s="9" t="s">
        <v>93</v>
      </c>
      <c r="E28" s="9" t="s">
        <v>632</v>
      </c>
      <c r="F28" s="9" t="s">
        <v>1660</v>
      </c>
      <c r="G28" s="9" t="str">
        <f t="shared" si="0"/>
        <v>L1209: Enfield Dual Diagnosis Service</v>
      </c>
      <c r="I28" s="9" t="s">
        <v>1675</v>
      </c>
    </row>
    <row r="29" spans="1:9" x14ac:dyDescent="0.35">
      <c r="A29" s="9" t="s">
        <v>176</v>
      </c>
      <c r="B29" s="9" t="s">
        <v>652</v>
      </c>
      <c r="C29" s="9" t="s">
        <v>642</v>
      </c>
      <c r="D29" s="9" t="s">
        <v>93</v>
      </c>
      <c r="E29" s="9" t="s">
        <v>632</v>
      </c>
      <c r="F29" s="9" t="s">
        <v>1660</v>
      </c>
      <c r="G29" s="9" t="str">
        <f t="shared" si="0"/>
        <v>L1247: Haringey Specialist Drug Treatment Service</v>
      </c>
      <c r="I29" s="9" t="s">
        <v>1676</v>
      </c>
    </row>
    <row r="30" spans="1:9" x14ac:dyDescent="0.35">
      <c r="A30" s="9" t="s">
        <v>479</v>
      </c>
      <c r="B30" s="9" t="s">
        <v>649</v>
      </c>
      <c r="C30" s="9" t="s">
        <v>642</v>
      </c>
      <c r="D30" s="9" t="s">
        <v>93</v>
      </c>
      <c r="E30" s="9" t="s">
        <v>632</v>
      </c>
      <c r="F30" s="9" t="s">
        <v>1660</v>
      </c>
      <c r="G30" s="9" t="str">
        <f t="shared" si="0"/>
        <v>L1284: ENABLE Drug and Alcohol Service</v>
      </c>
      <c r="I30" s="9" t="s">
        <v>1677</v>
      </c>
    </row>
    <row r="31" spans="1:9" x14ac:dyDescent="0.35">
      <c r="A31" s="9" t="s">
        <v>527</v>
      </c>
      <c r="B31" s="9" t="s">
        <v>873</v>
      </c>
      <c r="C31" s="9" t="s">
        <v>642</v>
      </c>
      <c r="D31" s="9" t="s">
        <v>93</v>
      </c>
      <c r="E31" s="9" t="s">
        <v>632</v>
      </c>
      <c r="F31" s="9" t="s">
        <v>1672</v>
      </c>
      <c r="G31" s="9" t="str">
        <f t="shared" si="0"/>
        <v>L1292: Addictions Recovery Community Hounslow (ARC Hounslow)</v>
      </c>
      <c r="I31" s="9" t="s">
        <v>1678</v>
      </c>
    </row>
    <row r="32" spans="1:9" x14ac:dyDescent="0.35">
      <c r="A32" s="9" t="s">
        <v>600</v>
      </c>
      <c r="B32" s="9" t="s">
        <v>644</v>
      </c>
      <c r="C32" s="9" t="s">
        <v>642</v>
      </c>
      <c r="D32" s="9" t="s">
        <v>93</v>
      </c>
      <c r="E32" s="9" t="s">
        <v>632</v>
      </c>
      <c r="F32" s="9" t="s">
        <v>1674</v>
      </c>
      <c r="G32" s="9" t="str">
        <f t="shared" si="0"/>
        <v>L1296: CGL Barnet Adult</v>
      </c>
      <c r="I32" s="9" t="s">
        <v>1679</v>
      </c>
    </row>
    <row r="33" spans="1:9" x14ac:dyDescent="0.35">
      <c r="A33" s="9" t="s">
        <v>606</v>
      </c>
      <c r="B33" s="9" t="s">
        <v>806</v>
      </c>
      <c r="C33" s="9" t="s">
        <v>642</v>
      </c>
      <c r="D33" s="9" t="s">
        <v>93</v>
      </c>
      <c r="E33" s="9" t="s">
        <v>632</v>
      </c>
      <c r="F33" s="9" t="s">
        <v>1751</v>
      </c>
      <c r="G33" s="9" t="str">
        <f t="shared" si="0"/>
        <v>L1303: City and Hackney Recovery Service</v>
      </c>
      <c r="I33" s="9" t="s">
        <v>1680</v>
      </c>
    </row>
    <row r="34" spans="1:9" x14ac:dyDescent="0.35">
      <c r="A34" s="9" t="s">
        <v>1921</v>
      </c>
      <c r="B34" s="9" t="s">
        <v>1922</v>
      </c>
      <c r="C34" s="9" t="s">
        <v>642</v>
      </c>
      <c r="D34" s="9" t="s">
        <v>93</v>
      </c>
      <c r="E34" s="9" t="s">
        <v>632</v>
      </c>
      <c r="F34" s="9" t="s">
        <v>1923</v>
      </c>
      <c r="G34" s="9" t="str">
        <f t="shared" si="0"/>
        <v>L1312: Guy's and St Thomas' NHS Foundation Trust Non-rough sleeping Addictions Clinical Care Suite</v>
      </c>
      <c r="I34" s="9" t="s">
        <v>1961</v>
      </c>
    </row>
    <row r="35" spans="1:9" x14ac:dyDescent="0.35">
      <c r="A35" s="9" t="s">
        <v>298</v>
      </c>
      <c r="B35" s="9" t="s">
        <v>915</v>
      </c>
      <c r="C35" s="9" t="s">
        <v>642</v>
      </c>
      <c r="D35" s="9" t="s">
        <v>93</v>
      </c>
      <c r="E35" s="9" t="s">
        <v>670</v>
      </c>
      <c r="F35" s="9" t="s">
        <v>1698</v>
      </c>
      <c r="G35" s="9" t="str">
        <f t="shared" si="0"/>
        <v>P1079: Aldershot - Inclusion Recovery Hampshire</v>
      </c>
      <c r="I35" s="9" t="s">
        <v>1681</v>
      </c>
    </row>
    <row r="36" spans="1:9" x14ac:dyDescent="0.35">
      <c r="A36" s="9" t="s">
        <v>323</v>
      </c>
      <c r="B36" s="9" t="s">
        <v>801</v>
      </c>
      <c r="C36" s="9" t="s">
        <v>642</v>
      </c>
      <c r="D36" s="9" t="s">
        <v>93</v>
      </c>
      <c r="E36" s="9" t="s">
        <v>635</v>
      </c>
      <c r="F36" s="9" t="s">
        <v>801</v>
      </c>
      <c r="G36" s="9" t="str">
        <f t="shared" si="0"/>
        <v>Q1636: Resolve</v>
      </c>
      <c r="I36" s="9" t="s">
        <v>1682</v>
      </c>
    </row>
    <row r="37" spans="1:9" x14ac:dyDescent="0.35">
      <c r="A37" s="9" t="s">
        <v>340</v>
      </c>
      <c r="B37" s="9" t="s">
        <v>657</v>
      </c>
      <c r="C37" s="9" t="s">
        <v>642</v>
      </c>
      <c r="D37" s="9" t="s">
        <v>93</v>
      </c>
      <c r="E37" s="9" t="s">
        <v>635</v>
      </c>
      <c r="F37" s="9" t="s">
        <v>1752</v>
      </c>
      <c r="G37" s="9" t="str">
        <f t="shared" si="0"/>
        <v>Q1728: Oxygen Recovery Service</v>
      </c>
      <c r="I37" s="9" t="s">
        <v>1683</v>
      </c>
    </row>
    <row r="38" spans="1:9" x14ac:dyDescent="0.35">
      <c r="A38" s="9" t="s">
        <v>2023</v>
      </c>
      <c r="B38" s="9" t="s">
        <v>2215</v>
      </c>
      <c r="C38" s="9" t="s">
        <v>642</v>
      </c>
      <c r="D38" s="9" t="s">
        <v>93</v>
      </c>
      <c r="E38" s="9" t="s">
        <v>635</v>
      </c>
      <c r="F38" s="9" t="s">
        <v>1923</v>
      </c>
      <c r="G38" s="9" t="str">
        <f t="shared" si="0"/>
        <v>Q1763: Oxygen Inpatient Detox</v>
      </c>
      <c r="I38" s="9" t="s">
        <v>1684</v>
      </c>
    </row>
    <row r="39" spans="1:9" x14ac:dyDescent="0.35">
      <c r="A39" s="9" t="s">
        <v>622</v>
      </c>
      <c r="B39" s="9" t="s">
        <v>704</v>
      </c>
      <c r="C39" s="9" t="s">
        <v>642</v>
      </c>
      <c r="D39" s="9" t="s">
        <v>93</v>
      </c>
      <c r="E39" s="9" t="s">
        <v>643</v>
      </c>
      <c r="F39" s="9" t="s">
        <v>1697</v>
      </c>
      <c r="G39" s="9" t="str">
        <f t="shared" si="0"/>
        <v>R0512: Humankind Staffordshire</v>
      </c>
      <c r="I39" s="9" t="s">
        <v>1685</v>
      </c>
    </row>
    <row r="40" spans="1:9" x14ac:dyDescent="0.35">
      <c r="A40" s="9" t="s">
        <v>381</v>
      </c>
      <c r="B40" s="9" t="s">
        <v>638</v>
      </c>
      <c r="C40" s="9" t="s">
        <v>642</v>
      </c>
      <c r="D40" s="9" t="s">
        <v>93</v>
      </c>
      <c r="E40" s="9" t="s">
        <v>639</v>
      </c>
      <c r="F40" s="9" t="s">
        <v>1737</v>
      </c>
      <c r="G40" s="9" t="str">
        <f t="shared" si="0"/>
        <v>SB317: StreetScene Bournemouth</v>
      </c>
      <c r="I40" s="9" t="s">
        <v>664</v>
      </c>
    </row>
    <row r="41" spans="1:9" x14ac:dyDescent="0.35">
      <c r="A41" s="9" t="s">
        <v>398</v>
      </c>
      <c r="B41" s="9" t="s">
        <v>2070</v>
      </c>
      <c r="C41" s="9" t="s">
        <v>642</v>
      </c>
      <c r="D41" s="9" t="s">
        <v>93</v>
      </c>
      <c r="E41" s="9" t="s">
        <v>639</v>
      </c>
      <c r="F41" s="9" t="s">
        <v>677</v>
      </c>
      <c r="G41" s="9" t="str">
        <f t="shared" si="0"/>
        <v>SH307: Jasmine Mother's Recovery (Trevi)</v>
      </c>
      <c r="I41" s="9" t="s">
        <v>793</v>
      </c>
    </row>
    <row r="42" spans="1:9" x14ac:dyDescent="0.35">
      <c r="A42" s="9" t="s">
        <v>625</v>
      </c>
      <c r="B42" s="9" t="s">
        <v>674</v>
      </c>
      <c r="C42" s="9" t="s">
        <v>642</v>
      </c>
      <c r="D42" s="9" t="s">
        <v>93</v>
      </c>
      <c r="E42" s="9" t="s">
        <v>639</v>
      </c>
      <c r="F42" s="9" t="s">
        <v>1752</v>
      </c>
      <c r="G42" s="9" t="str">
        <f t="shared" si="0"/>
        <v>SL205: PostScript360</v>
      </c>
      <c r="I42" s="9" t="s">
        <v>686</v>
      </c>
    </row>
    <row r="43" spans="1:9" x14ac:dyDescent="0.35">
      <c r="A43" s="9" t="s">
        <v>2085</v>
      </c>
      <c r="B43" s="9" t="s">
        <v>2086</v>
      </c>
      <c r="C43" s="9" t="s">
        <v>642</v>
      </c>
      <c r="D43" s="9" t="s">
        <v>93</v>
      </c>
      <c r="E43" s="9" t="s">
        <v>661</v>
      </c>
      <c r="F43" s="9" t="s">
        <v>1923</v>
      </c>
      <c r="G43" s="9" t="str">
        <f t="shared" si="0"/>
        <v>U0654: New Vision Bradford Adult (Humankind)</v>
      </c>
      <c r="I43" s="9" t="s">
        <v>1686</v>
      </c>
    </row>
    <row r="44" spans="1:9" x14ac:dyDescent="0.35">
      <c r="A44" s="9" t="s">
        <v>214</v>
      </c>
      <c r="B44" s="9" t="s">
        <v>667</v>
      </c>
      <c r="C44" s="9" t="s">
        <v>659</v>
      </c>
      <c r="D44" s="9" t="s">
        <v>43</v>
      </c>
      <c r="E44" s="9" t="s">
        <v>662</v>
      </c>
      <c r="F44" s="9" t="s">
        <v>1717</v>
      </c>
      <c r="G44" s="9" t="str">
        <f t="shared" si="0"/>
        <v>M0037: Phoenix Futures Wirral Adult Services</v>
      </c>
      <c r="I44" s="9" t="s">
        <v>1687</v>
      </c>
    </row>
    <row r="45" spans="1:9" x14ac:dyDescent="0.35">
      <c r="A45" s="9" t="s">
        <v>497</v>
      </c>
      <c r="B45" s="9" t="s">
        <v>720</v>
      </c>
      <c r="C45" s="9" t="s">
        <v>659</v>
      </c>
      <c r="D45" s="9" t="s">
        <v>43</v>
      </c>
      <c r="E45" s="9" t="s">
        <v>662</v>
      </c>
      <c r="F45" s="9" t="s">
        <v>720</v>
      </c>
      <c r="G45" s="9" t="str">
        <f t="shared" si="0"/>
        <v>M0352: Acquiesce</v>
      </c>
      <c r="I45" s="9" t="s">
        <v>1688</v>
      </c>
    </row>
    <row r="46" spans="1:9" x14ac:dyDescent="0.35">
      <c r="A46" s="9" t="s">
        <v>362</v>
      </c>
      <c r="B46" s="9" t="s">
        <v>1118</v>
      </c>
      <c r="C46" s="9" t="s">
        <v>659</v>
      </c>
      <c r="D46" s="9" t="s">
        <v>43</v>
      </c>
      <c r="E46" s="9" t="s">
        <v>643</v>
      </c>
      <c r="F46" s="9" t="s">
        <v>1710</v>
      </c>
      <c r="G46" s="9" t="str">
        <f t="shared" si="0"/>
        <v>R0479: Staffordshire Inpatients</v>
      </c>
      <c r="I46" s="9" t="s">
        <v>1689</v>
      </c>
    </row>
    <row r="47" spans="1:9" x14ac:dyDescent="0.35">
      <c r="A47" s="9" t="s">
        <v>423</v>
      </c>
      <c r="B47" s="9" t="s">
        <v>847</v>
      </c>
      <c r="C47" s="9" t="s">
        <v>659</v>
      </c>
      <c r="D47" s="9" t="s">
        <v>43</v>
      </c>
      <c r="E47" s="9" t="s">
        <v>715</v>
      </c>
      <c r="F47" s="9" t="s">
        <v>1681</v>
      </c>
      <c r="G47" s="9" t="str">
        <f t="shared" si="0"/>
        <v>T1175: Derby City Prescribing Service</v>
      </c>
      <c r="I47" s="9" t="s">
        <v>1690</v>
      </c>
    </row>
    <row r="48" spans="1:9" x14ac:dyDescent="0.35">
      <c r="A48" s="9" t="s">
        <v>2024</v>
      </c>
      <c r="B48" s="9" t="s">
        <v>2225</v>
      </c>
      <c r="C48" s="9" t="s">
        <v>659</v>
      </c>
      <c r="D48" s="9" t="s">
        <v>43</v>
      </c>
      <c r="E48" s="9" t="s">
        <v>715</v>
      </c>
      <c r="F48" s="9" t="s">
        <v>1923</v>
      </c>
      <c r="G48" s="9" t="str">
        <f t="shared" si="0"/>
        <v>T1224: New Oakwood Lodge - Derby Rehab (Phoenix Futures)</v>
      </c>
      <c r="I48" s="9" t="s">
        <v>1691</v>
      </c>
    </row>
    <row r="49" spans="1:9" x14ac:dyDescent="0.35">
      <c r="A49" s="9" t="s">
        <v>440</v>
      </c>
      <c r="B49" s="9" t="s">
        <v>760</v>
      </c>
      <c r="C49" s="9" t="s">
        <v>659</v>
      </c>
      <c r="D49" s="9" t="s">
        <v>43</v>
      </c>
      <c r="E49" s="9" t="s">
        <v>661</v>
      </c>
      <c r="F49" s="9" t="s">
        <v>1751</v>
      </c>
      <c r="G49" s="9" t="str">
        <f t="shared" si="0"/>
        <v>U0039: Wakefield Inspiring Recovery</v>
      </c>
      <c r="I49" s="9" t="s">
        <v>1692</v>
      </c>
    </row>
    <row r="50" spans="1:9" x14ac:dyDescent="0.35">
      <c r="A50" s="9" t="s">
        <v>449</v>
      </c>
      <c r="B50" s="9" t="s">
        <v>666</v>
      </c>
      <c r="C50" s="9" t="s">
        <v>659</v>
      </c>
      <c r="D50" s="9" t="s">
        <v>43</v>
      </c>
      <c r="E50" s="9" t="s">
        <v>661</v>
      </c>
      <c r="F50" s="9" t="s">
        <v>1750</v>
      </c>
      <c r="G50" s="9" t="str">
        <f t="shared" si="0"/>
        <v>U0430: Oasis Recovery Communities Bradford</v>
      </c>
      <c r="I50" s="9" t="s">
        <v>1693</v>
      </c>
    </row>
    <row r="51" spans="1:9" x14ac:dyDescent="0.35">
      <c r="A51" s="9" t="s">
        <v>456</v>
      </c>
      <c r="B51" s="9" t="s">
        <v>703</v>
      </c>
      <c r="C51" s="9" t="s">
        <v>659</v>
      </c>
      <c r="D51" s="9" t="s">
        <v>43</v>
      </c>
      <c r="E51" s="9" t="s">
        <v>661</v>
      </c>
      <c r="F51" s="9" t="s">
        <v>1697</v>
      </c>
      <c r="G51" s="9" t="str">
        <f t="shared" si="0"/>
        <v>U0489: Forward Leeds Adult (Humankind)</v>
      </c>
      <c r="I51" s="9" t="s">
        <v>1694</v>
      </c>
    </row>
    <row r="52" spans="1:9" x14ac:dyDescent="0.35">
      <c r="A52" s="9" t="s">
        <v>458</v>
      </c>
      <c r="B52" s="9" t="s">
        <v>665</v>
      </c>
      <c r="C52" s="9" t="s">
        <v>659</v>
      </c>
      <c r="D52" s="9" t="s">
        <v>43</v>
      </c>
      <c r="E52" s="9" t="s">
        <v>661</v>
      </c>
      <c r="F52" s="9" t="s">
        <v>1752</v>
      </c>
      <c r="G52" s="9" t="str">
        <f t="shared" si="0"/>
        <v>U0494: East Riding Partnership Treatment Service - Adults</v>
      </c>
      <c r="I52" s="9" t="s">
        <v>1695</v>
      </c>
    </row>
    <row r="53" spans="1:9" x14ac:dyDescent="0.35">
      <c r="A53" s="9" t="s">
        <v>461</v>
      </c>
      <c r="B53" s="9" t="s">
        <v>663</v>
      </c>
      <c r="C53" s="9" t="s">
        <v>659</v>
      </c>
      <c r="D53" s="9" t="s">
        <v>43</v>
      </c>
      <c r="E53" s="9" t="s">
        <v>661</v>
      </c>
      <c r="F53" s="9" t="s">
        <v>1721</v>
      </c>
      <c r="G53" s="9" t="str">
        <f t="shared" si="0"/>
        <v>U0509: Doncaster Drugs Service - CDT</v>
      </c>
      <c r="I53" s="9" t="s">
        <v>837</v>
      </c>
    </row>
    <row r="54" spans="1:9" x14ac:dyDescent="0.35">
      <c r="A54" s="9" t="s">
        <v>465</v>
      </c>
      <c r="B54" s="9" t="s">
        <v>865</v>
      </c>
      <c r="C54" s="9" t="s">
        <v>659</v>
      </c>
      <c r="D54" s="9" t="s">
        <v>43</v>
      </c>
      <c r="E54" s="9" t="s">
        <v>661</v>
      </c>
      <c r="F54" s="9" t="s">
        <v>1721</v>
      </c>
      <c r="G54" s="9" t="str">
        <f t="shared" si="0"/>
        <v>U0577: Doncaster Criminal Justice Service</v>
      </c>
      <c r="I54" s="9" t="s">
        <v>1696</v>
      </c>
    </row>
    <row r="55" spans="1:9" x14ac:dyDescent="0.35">
      <c r="A55" s="9" t="s">
        <v>481</v>
      </c>
      <c r="B55" s="9" t="s">
        <v>660</v>
      </c>
      <c r="C55" s="9" t="s">
        <v>659</v>
      </c>
      <c r="D55" s="9" t="s">
        <v>43</v>
      </c>
      <c r="E55" s="9" t="s">
        <v>661</v>
      </c>
      <c r="F55" s="9" t="s">
        <v>1697</v>
      </c>
      <c r="G55" s="9" t="str">
        <f t="shared" si="0"/>
        <v>U0635: Barnsley Substance Misuse Service (Humankind)</v>
      </c>
      <c r="I55" s="9" t="s">
        <v>1697</v>
      </c>
    </row>
    <row r="56" spans="1:9" x14ac:dyDescent="0.35">
      <c r="A56" s="9" t="s">
        <v>2137</v>
      </c>
      <c r="B56" s="9" t="s">
        <v>2138</v>
      </c>
      <c r="C56" s="9" t="s">
        <v>659</v>
      </c>
      <c r="D56" s="9" t="s">
        <v>43</v>
      </c>
      <c r="E56" s="9" t="s">
        <v>661</v>
      </c>
      <c r="F56" s="9" t="s">
        <v>1923</v>
      </c>
      <c r="G56" s="9" t="str">
        <f t="shared" si="0"/>
        <v>U0655: Ark House Rehab Scarborough</v>
      </c>
      <c r="I56" s="9" t="s">
        <v>1698</v>
      </c>
    </row>
    <row r="57" spans="1:9" x14ac:dyDescent="0.35">
      <c r="A57" s="9" t="s">
        <v>2124</v>
      </c>
      <c r="B57" s="9" t="s">
        <v>2236</v>
      </c>
      <c r="C57" s="9" t="s">
        <v>659</v>
      </c>
      <c r="D57" s="9" t="s">
        <v>43</v>
      </c>
      <c r="E57" s="9" t="s">
        <v>661</v>
      </c>
      <c r="F57" s="9" t="s">
        <v>1923</v>
      </c>
      <c r="G57" s="9" t="str">
        <f t="shared" si="0"/>
        <v>U0657: Likewise Sheffield (Humankind)</v>
      </c>
      <c r="I57" s="9" t="s">
        <v>1699</v>
      </c>
    </row>
    <row r="58" spans="1:9" x14ac:dyDescent="0.35">
      <c r="A58" s="9" t="s">
        <v>606</v>
      </c>
      <c r="B58" s="9" t="s">
        <v>806</v>
      </c>
      <c r="C58" s="9" t="s">
        <v>671</v>
      </c>
      <c r="D58" s="9" t="s">
        <v>133</v>
      </c>
      <c r="E58" s="9" t="s">
        <v>632</v>
      </c>
      <c r="F58" s="9" t="s">
        <v>1751</v>
      </c>
      <c r="G58" s="9" t="str">
        <f t="shared" si="0"/>
        <v>L1303: City and Hackney Recovery Service</v>
      </c>
      <c r="I58" s="9" t="s">
        <v>1700</v>
      </c>
    </row>
    <row r="59" spans="1:9" x14ac:dyDescent="0.35">
      <c r="A59" s="9" t="s">
        <v>623</v>
      </c>
      <c r="B59" s="9" t="s">
        <v>673</v>
      </c>
      <c r="C59" s="9" t="s">
        <v>671</v>
      </c>
      <c r="D59" s="9" t="s">
        <v>133</v>
      </c>
      <c r="E59" s="9" t="s">
        <v>639</v>
      </c>
      <c r="F59" s="9" t="s">
        <v>1752</v>
      </c>
      <c r="G59" s="9" t="str">
        <f t="shared" si="0"/>
        <v>SA206: Developing Health &amp; Independence (BANES)</v>
      </c>
      <c r="I59" s="9" t="s">
        <v>1701</v>
      </c>
    </row>
    <row r="60" spans="1:9" x14ac:dyDescent="0.35">
      <c r="A60" s="9" t="s">
        <v>1953</v>
      </c>
      <c r="B60" s="9" t="s">
        <v>1954</v>
      </c>
      <c r="C60" s="9" t="s">
        <v>671</v>
      </c>
      <c r="D60" s="9" t="s">
        <v>133</v>
      </c>
      <c r="E60" s="9" t="s">
        <v>639</v>
      </c>
      <c r="F60" s="9" t="s">
        <v>1683</v>
      </c>
      <c r="G60" s="9" t="str">
        <f t="shared" si="0"/>
        <v>SA507: Project 28</v>
      </c>
      <c r="I60" s="9" t="s">
        <v>1702</v>
      </c>
    </row>
    <row r="61" spans="1:9" x14ac:dyDescent="0.35">
      <c r="A61" s="9" t="s">
        <v>498</v>
      </c>
      <c r="B61" s="9" t="s">
        <v>773</v>
      </c>
      <c r="C61" s="9" t="s">
        <v>671</v>
      </c>
      <c r="D61" s="9" t="s">
        <v>133</v>
      </c>
      <c r="E61" s="9" t="s">
        <v>639</v>
      </c>
      <c r="F61" s="9" t="s">
        <v>773</v>
      </c>
      <c r="G61" s="9" t="str">
        <f t="shared" si="0"/>
        <v>SC214: Bristol Drugs Project</v>
      </c>
      <c r="I61" s="9" t="s">
        <v>1703</v>
      </c>
    </row>
    <row r="62" spans="1:9" x14ac:dyDescent="0.35">
      <c r="A62" s="9" t="s">
        <v>389</v>
      </c>
      <c r="B62" s="9" t="s">
        <v>737</v>
      </c>
      <c r="C62" s="9" t="s">
        <v>671</v>
      </c>
      <c r="D62" s="9" t="s">
        <v>133</v>
      </c>
      <c r="E62" s="9" t="s">
        <v>639</v>
      </c>
      <c r="F62" s="9" t="s">
        <v>1663</v>
      </c>
      <c r="G62" s="9" t="str">
        <f t="shared" si="0"/>
        <v>SD303: BOSENCE FARM COMMUNITY LTD</v>
      </c>
      <c r="I62" s="9" t="s">
        <v>1704</v>
      </c>
    </row>
    <row r="63" spans="1:9" x14ac:dyDescent="0.35">
      <c r="A63" s="9" t="s">
        <v>391</v>
      </c>
      <c r="B63" s="9" t="s">
        <v>658</v>
      </c>
      <c r="C63" s="9" t="s">
        <v>671</v>
      </c>
      <c r="D63" s="9" t="s">
        <v>133</v>
      </c>
      <c r="E63" s="9" t="s">
        <v>639</v>
      </c>
      <c r="F63" s="9" t="s">
        <v>1744</v>
      </c>
      <c r="G63" s="9" t="str">
        <f t="shared" si="0"/>
        <v>SG309: THE NELSON TRUST</v>
      </c>
      <c r="I63" s="9" t="s">
        <v>1705</v>
      </c>
    </row>
    <row r="64" spans="1:9" x14ac:dyDescent="0.35">
      <c r="A64" s="9" t="s">
        <v>403</v>
      </c>
      <c r="B64" s="9" t="s">
        <v>961</v>
      </c>
      <c r="C64" s="9" t="s">
        <v>671</v>
      </c>
      <c r="D64" s="9" t="s">
        <v>133</v>
      </c>
      <c r="E64" s="9" t="s">
        <v>639</v>
      </c>
      <c r="F64" s="9" t="s">
        <v>1656</v>
      </c>
      <c r="G64" s="9" t="str">
        <f t="shared" si="0"/>
        <v>SJ209: We Are With You North Somerset</v>
      </c>
      <c r="I64" s="9" t="s">
        <v>1706</v>
      </c>
    </row>
    <row r="65" spans="1:9" x14ac:dyDescent="0.35">
      <c r="A65" s="9" t="s">
        <v>404</v>
      </c>
      <c r="B65" s="9" t="s">
        <v>672</v>
      </c>
      <c r="C65" s="9" t="s">
        <v>671</v>
      </c>
      <c r="D65" s="9" t="s">
        <v>133</v>
      </c>
      <c r="E65" s="9" t="s">
        <v>639</v>
      </c>
      <c r="F65" s="9" t="s">
        <v>1667</v>
      </c>
      <c r="G65" s="9" t="str">
        <f t="shared" si="0"/>
        <v>SJ302: BROADWAY LODGE</v>
      </c>
      <c r="I65" s="9" t="s">
        <v>1707</v>
      </c>
    </row>
    <row r="66" spans="1:9" x14ac:dyDescent="0.35">
      <c r="A66" s="9" t="s">
        <v>405</v>
      </c>
      <c r="B66" s="9" t="s">
        <v>675</v>
      </c>
      <c r="C66" s="9" t="s">
        <v>671</v>
      </c>
      <c r="D66" s="9" t="s">
        <v>133</v>
      </c>
      <c r="E66" s="9" t="s">
        <v>639</v>
      </c>
      <c r="F66" s="9" t="s">
        <v>675</v>
      </c>
      <c r="G66" s="9" t="str">
        <f t="shared" si="0"/>
        <v>SJ308: Sefton Park</v>
      </c>
      <c r="I66" s="9" t="s">
        <v>1923</v>
      </c>
    </row>
    <row r="67" spans="1:9" x14ac:dyDescent="0.35">
      <c r="A67" s="9" t="s">
        <v>490</v>
      </c>
      <c r="B67" s="9" t="s">
        <v>676</v>
      </c>
      <c r="C67" s="9" t="s">
        <v>671</v>
      </c>
      <c r="D67" s="9" t="s">
        <v>133</v>
      </c>
      <c r="E67" s="9" t="s">
        <v>639</v>
      </c>
      <c r="F67" s="9" t="s">
        <v>1683</v>
      </c>
      <c r="G67" s="9" t="str">
        <f t="shared" ref="G67:G130" si="1">CONCATENATE(A67,": ",B67)</f>
        <v>SL204: South Gloucestershire Integrated Service</v>
      </c>
      <c r="I67" s="9" t="s">
        <v>1708</v>
      </c>
    </row>
    <row r="68" spans="1:9" x14ac:dyDescent="0.35">
      <c r="A68" s="9" t="s">
        <v>412</v>
      </c>
      <c r="B68" s="9" t="s">
        <v>905</v>
      </c>
      <c r="C68" s="9" t="s">
        <v>671</v>
      </c>
      <c r="D68" s="9" t="s">
        <v>133</v>
      </c>
      <c r="E68" s="9" t="s">
        <v>639</v>
      </c>
      <c r="F68" s="9" t="s">
        <v>1745</v>
      </c>
      <c r="G68" s="9" t="str">
        <f t="shared" si="1"/>
        <v>SM305: Salvation Army - Gloucester House</v>
      </c>
      <c r="I68" s="9" t="s">
        <v>1709</v>
      </c>
    </row>
    <row r="69" spans="1:9" x14ac:dyDescent="0.35">
      <c r="A69" s="9" t="s">
        <v>276</v>
      </c>
      <c r="B69" s="9" t="s">
        <v>765</v>
      </c>
      <c r="C69" s="9" t="s">
        <v>679</v>
      </c>
      <c r="D69" s="9" t="s">
        <v>3</v>
      </c>
      <c r="E69" s="9" t="s">
        <v>670</v>
      </c>
      <c r="F69" s="9" t="s">
        <v>1657</v>
      </c>
      <c r="G69" s="9" t="str">
        <f t="shared" si="1"/>
        <v>P0523: ANA</v>
      </c>
      <c r="I69" s="9" t="s">
        <v>1710</v>
      </c>
    </row>
    <row r="70" spans="1:9" x14ac:dyDescent="0.35">
      <c r="A70" s="9" t="s">
        <v>318</v>
      </c>
      <c r="B70" s="9" t="s">
        <v>892</v>
      </c>
      <c r="C70" s="9" t="s">
        <v>679</v>
      </c>
      <c r="D70" s="9" t="s">
        <v>3</v>
      </c>
      <c r="E70" s="9" t="s">
        <v>635</v>
      </c>
      <c r="F70" s="9" t="s">
        <v>1711</v>
      </c>
      <c r="G70" s="9" t="str">
        <f t="shared" si="1"/>
        <v>Q1426: Essex STARS (Mid)</v>
      </c>
      <c r="I70" s="9" t="s">
        <v>1711</v>
      </c>
    </row>
    <row r="71" spans="1:9" x14ac:dyDescent="0.35">
      <c r="A71" s="9" t="s">
        <v>331</v>
      </c>
      <c r="B71" s="9" t="s">
        <v>934</v>
      </c>
      <c r="C71" s="9" t="s">
        <v>679</v>
      </c>
      <c r="D71" s="9" t="s">
        <v>3</v>
      </c>
      <c r="E71" s="9" t="s">
        <v>635</v>
      </c>
      <c r="F71" s="9" t="s">
        <v>1674</v>
      </c>
      <c r="G71" s="9" t="str">
        <f t="shared" si="1"/>
        <v>Q1684: CGL Hertfordshire Drug and Alcohol Recovery Services - Cluster A (North)</v>
      </c>
      <c r="I71" s="9" t="s">
        <v>1712</v>
      </c>
    </row>
    <row r="72" spans="1:9" x14ac:dyDescent="0.35">
      <c r="A72" s="9" t="s">
        <v>345</v>
      </c>
      <c r="B72" s="9" t="s">
        <v>877</v>
      </c>
      <c r="C72" s="9" t="s">
        <v>679</v>
      </c>
      <c r="D72" s="9" t="s">
        <v>3</v>
      </c>
      <c r="E72" s="9" t="s">
        <v>635</v>
      </c>
      <c r="F72" s="9" t="s">
        <v>1751</v>
      </c>
      <c r="G72" s="9" t="str">
        <f t="shared" si="1"/>
        <v>Q1734: Suffolk Recovery Service - Ipswich</v>
      </c>
      <c r="I72" s="9" t="s">
        <v>1713</v>
      </c>
    </row>
    <row r="73" spans="1:9" x14ac:dyDescent="0.35">
      <c r="A73" s="9" t="s">
        <v>347</v>
      </c>
      <c r="B73" s="9" t="s">
        <v>681</v>
      </c>
      <c r="C73" s="9" t="s">
        <v>679</v>
      </c>
      <c r="D73" s="9" t="s">
        <v>3</v>
      </c>
      <c r="E73" s="9" t="s">
        <v>635</v>
      </c>
      <c r="F73" s="9" t="s">
        <v>1686</v>
      </c>
      <c r="G73" s="9" t="str">
        <f t="shared" si="1"/>
        <v>Q1739: Central Bedfordshire Integrated Drug and Alcohol Service</v>
      </c>
      <c r="I73" s="9" t="s">
        <v>1714</v>
      </c>
    </row>
    <row r="74" spans="1:9" x14ac:dyDescent="0.35">
      <c r="A74" s="9" t="s">
        <v>348</v>
      </c>
      <c r="B74" s="9" t="s">
        <v>680</v>
      </c>
      <c r="C74" s="9" t="s">
        <v>679</v>
      </c>
      <c r="D74" s="9" t="s">
        <v>3</v>
      </c>
      <c r="E74" s="9" t="s">
        <v>635</v>
      </c>
      <c r="F74" s="9" t="s">
        <v>1686</v>
      </c>
      <c r="G74" s="9" t="str">
        <f t="shared" si="1"/>
        <v>Q1740: Bedford Borough Integrated Drug and Alcohol Service</v>
      </c>
      <c r="I74" s="9" t="s">
        <v>1715</v>
      </c>
    </row>
    <row r="75" spans="1:9" x14ac:dyDescent="0.35">
      <c r="A75" s="9" t="s">
        <v>349</v>
      </c>
      <c r="B75" s="9" t="s">
        <v>682</v>
      </c>
      <c r="C75" s="9" t="s">
        <v>679</v>
      </c>
      <c r="D75" s="9" t="s">
        <v>3</v>
      </c>
      <c r="E75" s="9" t="s">
        <v>635</v>
      </c>
      <c r="F75" s="9" t="s">
        <v>1674</v>
      </c>
      <c r="G75" s="9" t="str">
        <f t="shared" si="1"/>
        <v>Q1745: ResoLUTiONs Alcohol and Drug Recovery Service (Adult)</v>
      </c>
      <c r="I75" s="9" t="s">
        <v>1716</v>
      </c>
    </row>
    <row r="76" spans="1:9" x14ac:dyDescent="0.35">
      <c r="A76" s="9" t="s">
        <v>621</v>
      </c>
      <c r="B76" s="9" t="s">
        <v>678</v>
      </c>
      <c r="C76" s="9" t="s">
        <v>679</v>
      </c>
      <c r="D76" s="9" t="s">
        <v>3</v>
      </c>
      <c r="E76" s="9" t="s">
        <v>635</v>
      </c>
      <c r="F76" s="9" t="s">
        <v>1673</v>
      </c>
      <c r="G76" s="9" t="str">
        <f t="shared" si="1"/>
        <v>Q1758: Addiction Recovery Community MK</v>
      </c>
      <c r="I76" s="9" t="s">
        <v>1717</v>
      </c>
    </row>
    <row r="77" spans="1:9" x14ac:dyDescent="0.35">
      <c r="A77" s="9" t="s">
        <v>354</v>
      </c>
      <c r="B77" s="9" t="s">
        <v>641</v>
      </c>
      <c r="C77" s="9" t="s">
        <v>679</v>
      </c>
      <c r="D77" s="9" t="s">
        <v>3</v>
      </c>
      <c r="E77" s="9" t="s">
        <v>643</v>
      </c>
      <c r="F77" s="9" t="s">
        <v>2001</v>
      </c>
      <c r="G77" s="9" t="str">
        <f t="shared" si="1"/>
        <v>R0092: BAC O'Connor</v>
      </c>
      <c r="I77" s="9" t="s">
        <v>1718</v>
      </c>
    </row>
    <row r="78" spans="1:9" x14ac:dyDescent="0.35">
      <c r="A78" s="9" t="s">
        <v>391</v>
      </c>
      <c r="B78" s="9" t="s">
        <v>658</v>
      </c>
      <c r="C78" s="9" t="s">
        <v>679</v>
      </c>
      <c r="D78" s="9" t="s">
        <v>3</v>
      </c>
      <c r="E78" s="9" t="s">
        <v>639</v>
      </c>
      <c r="F78" s="9" t="s">
        <v>1744</v>
      </c>
      <c r="G78" s="9" t="str">
        <f t="shared" si="1"/>
        <v>SG309: THE NELSON TRUST</v>
      </c>
      <c r="I78" s="9" t="s">
        <v>1719</v>
      </c>
    </row>
    <row r="79" spans="1:9" x14ac:dyDescent="0.35">
      <c r="A79" s="9" t="s">
        <v>152</v>
      </c>
      <c r="B79" s="9" t="s">
        <v>690</v>
      </c>
      <c r="C79" s="9" t="s">
        <v>684</v>
      </c>
      <c r="D79" s="9" t="s">
        <v>94</v>
      </c>
      <c r="E79" s="9" t="s">
        <v>632</v>
      </c>
      <c r="F79" s="9" t="s">
        <v>1731</v>
      </c>
      <c r="G79" s="9" t="str">
        <f t="shared" si="1"/>
        <v>L0158: SLAM Bexley CDT (The Pier Road Project)</v>
      </c>
      <c r="I79" s="9" t="s">
        <v>742</v>
      </c>
    </row>
    <row r="80" spans="1:9" x14ac:dyDescent="0.35">
      <c r="A80" s="9" t="s">
        <v>166</v>
      </c>
      <c r="B80" s="9" t="s">
        <v>1918</v>
      </c>
      <c r="C80" s="9" t="s">
        <v>684</v>
      </c>
      <c r="D80" s="9" t="s">
        <v>94</v>
      </c>
      <c r="E80" s="9" t="s">
        <v>632</v>
      </c>
      <c r="F80" s="9" t="s">
        <v>1731</v>
      </c>
      <c r="G80" s="9" t="str">
        <f t="shared" si="1"/>
        <v>L1198: Consortium - Central Team - Lorraine Hewitt House</v>
      </c>
      <c r="I80" s="9" t="s">
        <v>1756</v>
      </c>
    </row>
    <row r="81" spans="1:9" x14ac:dyDescent="0.35">
      <c r="A81" s="9" t="s">
        <v>181</v>
      </c>
      <c r="B81" s="9" t="s">
        <v>781</v>
      </c>
      <c r="C81" s="9" t="s">
        <v>684</v>
      </c>
      <c r="D81" s="9" t="s">
        <v>94</v>
      </c>
      <c r="E81" s="9" t="s">
        <v>632</v>
      </c>
      <c r="F81" s="9" t="s">
        <v>1751</v>
      </c>
      <c r="G81" s="9" t="str">
        <f t="shared" si="1"/>
        <v>L1256: Croydon Adult Recovery Network</v>
      </c>
      <c r="I81" s="9" t="s">
        <v>1720</v>
      </c>
    </row>
    <row r="82" spans="1:9" x14ac:dyDescent="0.35">
      <c r="A82" s="9" t="s">
        <v>479</v>
      </c>
      <c r="B82" s="9" t="s">
        <v>649</v>
      </c>
      <c r="C82" s="9" t="s">
        <v>684</v>
      </c>
      <c r="D82" s="9" t="s">
        <v>94</v>
      </c>
      <c r="E82" s="9" t="s">
        <v>632</v>
      </c>
      <c r="F82" s="9" t="s">
        <v>1660</v>
      </c>
      <c r="G82" s="9" t="str">
        <f t="shared" si="1"/>
        <v>L1284: ENABLE Drug and Alcohol Service</v>
      </c>
      <c r="I82" s="9" t="s">
        <v>1721</v>
      </c>
    </row>
    <row r="83" spans="1:9" x14ac:dyDescent="0.35">
      <c r="A83" s="9" t="s">
        <v>598</v>
      </c>
      <c r="B83" s="9" t="s">
        <v>633</v>
      </c>
      <c r="C83" s="9" t="s">
        <v>684</v>
      </c>
      <c r="D83" s="9" t="s">
        <v>94</v>
      </c>
      <c r="E83" s="9" t="s">
        <v>632</v>
      </c>
      <c r="F83" s="9" t="s">
        <v>1674</v>
      </c>
      <c r="G83" s="9" t="str">
        <f t="shared" si="1"/>
        <v>L1293: CGL Tower Hamlets Reset Treatment</v>
      </c>
      <c r="I83" s="9" t="s">
        <v>801</v>
      </c>
    </row>
    <row r="84" spans="1:9" x14ac:dyDescent="0.35">
      <c r="A84" s="9" t="s">
        <v>1921</v>
      </c>
      <c r="B84" s="9" t="s">
        <v>1922</v>
      </c>
      <c r="C84" s="9" t="s">
        <v>684</v>
      </c>
      <c r="D84" s="9" t="s">
        <v>94</v>
      </c>
      <c r="E84" s="9" t="s">
        <v>632</v>
      </c>
      <c r="F84" s="9" t="s">
        <v>1923</v>
      </c>
      <c r="G84" s="9" t="str">
        <f t="shared" si="1"/>
        <v>L1312: Guy's and St Thomas' NHS Foundation Trust Non-rough sleeping Addictions Clinical Care Suite</v>
      </c>
      <c r="I84" s="9" t="s">
        <v>668</v>
      </c>
    </row>
    <row r="85" spans="1:9" x14ac:dyDescent="0.35">
      <c r="A85" s="9" t="s">
        <v>205</v>
      </c>
      <c r="B85" s="9" t="s">
        <v>655</v>
      </c>
      <c r="C85" s="9" t="s">
        <v>684</v>
      </c>
      <c r="D85" s="9" t="s">
        <v>94</v>
      </c>
      <c r="E85" s="9" t="s">
        <v>632</v>
      </c>
      <c r="F85" s="9" t="s">
        <v>1707</v>
      </c>
      <c r="G85" s="9" t="str">
        <f t="shared" si="1"/>
        <v>L5046: Mount Carmel (Rehab)</v>
      </c>
      <c r="I85" s="9" t="s">
        <v>675</v>
      </c>
    </row>
    <row r="86" spans="1:9" x14ac:dyDescent="0.35">
      <c r="A86" s="9" t="s">
        <v>214</v>
      </c>
      <c r="B86" s="9" t="s">
        <v>667</v>
      </c>
      <c r="C86" s="9" t="s">
        <v>684</v>
      </c>
      <c r="D86" s="9" t="s">
        <v>94</v>
      </c>
      <c r="E86" s="9" t="s">
        <v>662</v>
      </c>
      <c r="F86" s="9" t="s">
        <v>1717</v>
      </c>
      <c r="G86" s="9" t="str">
        <f t="shared" si="1"/>
        <v>M0037: Phoenix Futures Wirral Adult Services</v>
      </c>
      <c r="I86" s="9" t="s">
        <v>1722</v>
      </c>
    </row>
    <row r="87" spans="1:9" x14ac:dyDescent="0.35">
      <c r="A87" s="9" t="s">
        <v>235</v>
      </c>
      <c r="B87" s="9" t="s">
        <v>1898</v>
      </c>
      <c r="C87" s="9" t="s">
        <v>684</v>
      </c>
      <c r="D87" s="9" t="s">
        <v>94</v>
      </c>
      <c r="E87" s="9" t="s">
        <v>662</v>
      </c>
      <c r="F87" s="9" t="s">
        <v>1752</v>
      </c>
      <c r="G87" s="9" t="str">
        <f t="shared" si="1"/>
        <v>M0309: Cyngor Alcohol Information Service (CAIS)</v>
      </c>
      <c r="I87" s="9" t="s">
        <v>1723</v>
      </c>
    </row>
    <row r="88" spans="1:9" x14ac:dyDescent="0.35">
      <c r="A88" s="9" t="s">
        <v>276</v>
      </c>
      <c r="B88" s="9" t="s">
        <v>765</v>
      </c>
      <c r="C88" s="9" t="s">
        <v>684</v>
      </c>
      <c r="D88" s="9" t="s">
        <v>94</v>
      </c>
      <c r="E88" s="9" t="s">
        <v>670</v>
      </c>
      <c r="F88" s="9" t="s">
        <v>1657</v>
      </c>
      <c r="G88" s="9" t="str">
        <f t="shared" si="1"/>
        <v>P0523: ANA</v>
      </c>
      <c r="I88" s="9" t="s">
        <v>1724</v>
      </c>
    </row>
    <row r="89" spans="1:9" x14ac:dyDescent="0.35">
      <c r="A89" s="9" t="s">
        <v>307</v>
      </c>
      <c r="B89" s="9" t="s">
        <v>784</v>
      </c>
      <c r="C89" s="9" t="s">
        <v>684</v>
      </c>
      <c r="D89" s="9" t="s">
        <v>94</v>
      </c>
      <c r="E89" s="9" t="s">
        <v>670</v>
      </c>
      <c r="F89" s="9" t="s">
        <v>1738</v>
      </c>
      <c r="G89" s="9" t="str">
        <f t="shared" si="1"/>
        <v>P1090: I-Access East Surrey</v>
      </c>
      <c r="I89" s="9" t="s">
        <v>1725</v>
      </c>
    </row>
    <row r="90" spans="1:9" x14ac:dyDescent="0.35">
      <c r="A90" s="9" t="s">
        <v>484</v>
      </c>
      <c r="B90" s="9" t="s">
        <v>884</v>
      </c>
      <c r="C90" s="9" t="s">
        <v>684</v>
      </c>
      <c r="D90" s="9" t="s">
        <v>94</v>
      </c>
      <c r="E90" s="9" t="s">
        <v>670</v>
      </c>
      <c r="F90" s="9" t="s">
        <v>1691</v>
      </c>
      <c r="G90" s="9" t="str">
        <f t="shared" si="1"/>
        <v>P1101: East Kent Community Drug &amp; Alcohol Services</v>
      </c>
      <c r="I90" s="9" t="s">
        <v>1726</v>
      </c>
    </row>
    <row r="91" spans="1:9" x14ac:dyDescent="0.35">
      <c r="A91" s="9" t="s">
        <v>2057</v>
      </c>
      <c r="B91" s="9" t="s">
        <v>2058</v>
      </c>
      <c r="C91" s="9" t="s">
        <v>684</v>
      </c>
      <c r="D91" s="9" t="s">
        <v>94</v>
      </c>
      <c r="E91" s="9" t="s">
        <v>670</v>
      </c>
      <c r="F91" s="9" t="s">
        <v>1923</v>
      </c>
      <c r="G91" s="9" t="str">
        <f t="shared" si="1"/>
        <v>P1122: The Forward Trust Medway Adults</v>
      </c>
      <c r="I91" s="9" t="s">
        <v>1727</v>
      </c>
    </row>
    <row r="92" spans="1:9" x14ac:dyDescent="0.35">
      <c r="A92" s="9" t="s">
        <v>350</v>
      </c>
      <c r="B92" s="9" t="s">
        <v>1945</v>
      </c>
      <c r="C92" s="9" t="s">
        <v>684</v>
      </c>
      <c r="D92" s="9" t="s">
        <v>94</v>
      </c>
      <c r="E92" s="9" t="s">
        <v>635</v>
      </c>
      <c r="F92" s="9" t="s">
        <v>1698</v>
      </c>
      <c r="G92" s="9" t="str">
        <f t="shared" si="1"/>
        <v>Q1747: Inclusion Visions</v>
      </c>
      <c r="I92" s="9" t="s">
        <v>1728</v>
      </c>
    </row>
    <row r="93" spans="1:9" x14ac:dyDescent="0.35">
      <c r="A93" s="9" t="s">
        <v>357</v>
      </c>
      <c r="B93" s="9" t="s">
        <v>707</v>
      </c>
      <c r="C93" s="9" t="s">
        <v>684</v>
      </c>
      <c r="D93" s="9" t="s">
        <v>94</v>
      </c>
      <c r="E93" s="9" t="s">
        <v>643</v>
      </c>
      <c r="F93" s="9" t="s">
        <v>1710</v>
      </c>
      <c r="G93" s="9" t="str">
        <f t="shared" si="1"/>
        <v>R0472: Livingstone House</v>
      </c>
      <c r="I93" s="9" t="s">
        <v>1729</v>
      </c>
    </row>
    <row r="94" spans="1:9" x14ac:dyDescent="0.35">
      <c r="A94" s="9" t="s">
        <v>214</v>
      </c>
      <c r="B94" s="9" t="s">
        <v>667</v>
      </c>
      <c r="C94" s="9" t="s">
        <v>693</v>
      </c>
      <c r="D94" s="9" t="s">
        <v>63</v>
      </c>
      <c r="E94" s="9" t="s">
        <v>662</v>
      </c>
      <c r="F94" s="9" t="s">
        <v>1717</v>
      </c>
      <c r="G94" s="9" t="str">
        <f t="shared" si="1"/>
        <v>M0037: Phoenix Futures Wirral Adult Services</v>
      </c>
      <c r="I94" s="9" t="s">
        <v>809</v>
      </c>
    </row>
    <row r="95" spans="1:9" x14ac:dyDescent="0.35">
      <c r="A95" s="9" t="s">
        <v>222</v>
      </c>
      <c r="B95" s="9" t="s">
        <v>971</v>
      </c>
      <c r="C95" s="9" t="s">
        <v>693</v>
      </c>
      <c r="D95" s="9" t="s">
        <v>63</v>
      </c>
      <c r="E95" s="9" t="s">
        <v>662</v>
      </c>
      <c r="F95" s="9" t="s">
        <v>1714</v>
      </c>
      <c r="G95" s="9" t="str">
        <f t="shared" si="1"/>
        <v>M0189: OASIS Recovery Communities Runcorn</v>
      </c>
      <c r="I95" s="9" t="s">
        <v>1730</v>
      </c>
    </row>
    <row r="96" spans="1:9" x14ac:dyDescent="0.35">
      <c r="A96" s="9" t="s">
        <v>258</v>
      </c>
      <c r="B96" s="9" t="s">
        <v>694</v>
      </c>
      <c r="C96" s="9" t="s">
        <v>693</v>
      </c>
      <c r="D96" s="9" t="s">
        <v>63</v>
      </c>
      <c r="E96" s="9" t="s">
        <v>662</v>
      </c>
      <c r="F96" s="9" t="s">
        <v>1680</v>
      </c>
      <c r="G96" s="9" t="str">
        <f t="shared" si="1"/>
        <v>M0347: Blackpool Horizon/Delphi Medical</v>
      </c>
      <c r="I96" s="9" t="s">
        <v>1731</v>
      </c>
    </row>
    <row r="97" spans="1:9" x14ac:dyDescent="0.35">
      <c r="A97" s="9" t="s">
        <v>507</v>
      </c>
      <c r="B97" s="9" t="s">
        <v>2046</v>
      </c>
      <c r="C97" s="9" t="s">
        <v>693</v>
      </c>
      <c r="D97" s="9" t="s">
        <v>63</v>
      </c>
      <c r="E97" s="9" t="s">
        <v>662</v>
      </c>
      <c r="F97" s="9" t="s">
        <v>1668</v>
      </c>
      <c r="G97" s="9" t="str">
        <f t="shared" si="1"/>
        <v>M0357: Parkland Place Lancashire</v>
      </c>
      <c r="I97" s="9" t="s">
        <v>1732</v>
      </c>
    </row>
    <row r="98" spans="1:9" x14ac:dyDescent="0.35">
      <c r="A98" s="9" t="s">
        <v>1484</v>
      </c>
      <c r="B98" s="9" t="s">
        <v>1759</v>
      </c>
      <c r="C98" s="9" t="s">
        <v>693</v>
      </c>
      <c r="D98" s="9" t="s">
        <v>63</v>
      </c>
      <c r="E98" s="9" t="s">
        <v>662</v>
      </c>
      <c r="F98" s="9" t="s">
        <v>1697</v>
      </c>
      <c r="G98" s="9" t="str">
        <f t="shared" si="1"/>
        <v>M0375: Cumbria Addictions Service (Humankind)</v>
      </c>
      <c r="I98" s="9" t="s">
        <v>1733</v>
      </c>
    </row>
    <row r="99" spans="1:9" x14ac:dyDescent="0.35">
      <c r="A99" s="9" t="s">
        <v>297</v>
      </c>
      <c r="B99" s="9" t="s">
        <v>709</v>
      </c>
      <c r="C99" s="9" t="s">
        <v>693</v>
      </c>
      <c r="D99" s="9" t="s">
        <v>63</v>
      </c>
      <c r="E99" s="9" t="s">
        <v>670</v>
      </c>
      <c r="F99" s="9" t="s">
        <v>1751</v>
      </c>
      <c r="G99" s="9" t="str">
        <f t="shared" si="1"/>
        <v>P1076: Oxfordshire Roads to Recovery</v>
      </c>
      <c r="I99" s="9" t="s">
        <v>1734</v>
      </c>
    </row>
    <row r="100" spans="1:9" x14ac:dyDescent="0.35">
      <c r="A100" s="9" t="s">
        <v>487</v>
      </c>
      <c r="B100" s="9" t="s">
        <v>788</v>
      </c>
      <c r="C100" s="9" t="s">
        <v>693</v>
      </c>
      <c r="D100" s="9" t="s">
        <v>63</v>
      </c>
      <c r="E100" s="9" t="s">
        <v>670</v>
      </c>
      <c r="F100" s="9" t="s">
        <v>1698</v>
      </c>
      <c r="G100" s="9" t="str">
        <f t="shared" si="1"/>
        <v>P1102: One Recovery Bucks</v>
      </c>
      <c r="I100" s="9" t="s">
        <v>1735</v>
      </c>
    </row>
    <row r="101" spans="1:9" x14ac:dyDescent="0.35">
      <c r="A101" s="9" t="s">
        <v>325</v>
      </c>
      <c r="B101" s="9" t="s">
        <v>2063</v>
      </c>
      <c r="C101" s="9" t="s">
        <v>693</v>
      </c>
      <c r="D101" s="9" t="s">
        <v>63</v>
      </c>
      <c r="E101" s="9" t="s">
        <v>635</v>
      </c>
      <c r="F101" s="9" t="s">
        <v>1734</v>
      </c>
      <c r="G101" s="9" t="str">
        <f t="shared" si="1"/>
        <v>Q1647: Via - Passmores House</v>
      </c>
      <c r="I101" s="9" t="s">
        <v>1736</v>
      </c>
    </row>
    <row r="102" spans="1:9" x14ac:dyDescent="0.35">
      <c r="A102" s="9" t="s">
        <v>345</v>
      </c>
      <c r="B102" s="9" t="s">
        <v>877</v>
      </c>
      <c r="C102" s="9" t="s">
        <v>693</v>
      </c>
      <c r="D102" s="9" t="s">
        <v>63</v>
      </c>
      <c r="E102" s="9" t="s">
        <v>635</v>
      </c>
      <c r="F102" s="9" t="s">
        <v>1751</v>
      </c>
      <c r="G102" s="9" t="str">
        <f t="shared" si="1"/>
        <v>Q1734: Suffolk Recovery Service - Ipswich</v>
      </c>
      <c r="I102" s="9" t="s">
        <v>1737</v>
      </c>
    </row>
    <row r="103" spans="1:9" x14ac:dyDescent="0.35">
      <c r="A103" s="9" t="s">
        <v>348</v>
      </c>
      <c r="B103" s="9" t="s">
        <v>680</v>
      </c>
      <c r="C103" s="9" t="s">
        <v>693</v>
      </c>
      <c r="D103" s="9" t="s">
        <v>63</v>
      </c>
      <c r="E103" s="9" t="s">
        <v>635</v>
      </c>
      <c r="F103" s="9" t="s">
        <v>1686</v>
      </c>
      <c r="G103" s="9" t="str">
        <f t="shared" si="1"/>
        <v>Q1740: Bedford Borough Integrated Drug and Alcohol Service</v>
      </c>
      <c r="I103" s="9" t="s">
        <v>1738</v>
      </c>
    </row>
    <row r="104" spans="1:9" x14ac:dyDescent="0.35">
      <c r="A104" s="9" t="s">
        <v>354</v>
      </c>
      <c r="B104" s="9" t="s">
        <v>641</v>
      </c>
      <c r="C104" s="9" t="s">
        <v>693</v>
      </c>
      <c r="D104" s="9" t="s">
        <v>63</v>
      </c>
      <c r="E104" s="9" t="s">
        <v>643</v>
      </c>
      <c r="F104" s="9" t="s">
        <v>2001</v>
      </c>
      <c r="G104" s="9" t="str">
        <f t="shared" si="1"/>
        <v>R0092: BAC O'Connor</v>
      </c>
      <c r="I104" s="9" t="s">
        <v>1739</v>
      </c>
    </row>
    <row r="105" spans="1:9" x14ac:dyDescent="0.35">
      <c r="A105" s="9" t="s">
        <v>356</v>
      </c>
      <c r="B105" s="9" t="s">
        <v>711</v>
      </c>
      <c r="C105" s="9" t="s">
        <v>693</v>
      </c>
      <c r="D105" s="9" t="s">
        <v>63</v>
      </c>
      <c r="E105" s="9" t="s">
        <v>643</v>
      </c>
      <c r="F105" s="9" t="s">
        <v>1658</v>
      </c>
      <c r="G105" s="9" t="str">
        <f t="shared" si="1"/>
        <v>R0468: Recovery Wolverhampton (Adult)</v>
      </c>
      <c r="I105" s="9" t="s">
        <v>1740</v>
      </c>
    </row>
    <row r="106" spans="1:9" x14ac:dyDescent="0.35">
      <c r="A106" s="9" t="s">
        <v>357</v>
      </c>
      <c r="B106" s="9" t="s">
        <v>707</v>
      </c>
      <c r="C106" s="9" t="s">
        <v>693</v>
      </c>
      <c r="D106" s="9" t="s">
        <v>63</v>
      </c>
      <c r="E106" s="9" t="s">
        <v>643</v>
      </c>
      <c r="F106" s="9" t="s">
        <v>1710</v>
      </c>
      <c r="G106" s="9" t="str">
        <f t="shared" si="1"/>
        <v>R0472: Livingstone House</v>
      </c>
      <c r="I106" s="9" t="s">
        <v>2001</v>
      </c>
    </row>
    <row r="107" spans="1:9" x14ac:dyDescent="0.35">
      <c r="A107" s="9" t="s">
        <v>358</v>
      </c>
      <c r="B107" s="9" t="s">
        <v>705</v>
      </c>
      <c r="C107" s="9" t="s">
        <v>693</v>
      </c>
      <c r="D107" s="9" t="s">
        <v>63</v>
      </c>
      <c r="E107" s="9" t="s">
        <v>643</v>
      </c>
      <c r="F107" s="9" t="s">
        <v>1677</v>
      </c>
      <c r="G107" s="9" t="str">
        <f t="shared" si="1"/>
        <v>R0473: IRiS</v>
      </c>
      <c r="I107" s="9" t="s">
        <v>1741</v>
      </c>
    </row>
    <row r="108" spans="1:9" x14ac:dyDescent="0.35">
      <c r="A108" s="9" t="s">
        <v>691</v>
      </c>
      <c r="B108" s="9" t="s">
        <v>692</v>
      </c>
      <c r="C108" s="9" t="s">
        <v>693</v>
      </c>
      <c r="D108" s="9" t="s">
        <v>63</v>
      </c>
      <c r="E108" s="9" t="s">
        <v>643</v>
      </c>
      <c r="F108" s="9" t="s">
        <v>1658</v>
      </c>
      <c r="G108" s="9" t="str">
        <f t="shared" si="1"/>
        <v>R0475: Aquarius Birmingham YP</v>
      </c>
      <c r="I108" s="9" t="s">
        <v>1742</v>
      </c>
    </row>
    <row r="109" spans="1:9" x14ac:dyDescent="0.35">
      <c r="A109" s="9" t="s">
        <v>362</v>
      </c>
      <c r="B109" s="9" t="s">
        <v>1118</v>
      </c>
      <c r="C109" s="9" t="s">
        <v>693</v>
      </c>
      <c r="D109" s="9" t="s">
        <v>63</v>
      </c>
      <c r="E109" s="9" t="s">
        <v>643</v>
      </c>
      <c r="F109" s="9" t="s">
        <v>1710</v>
      </c>
      <c r="G109" s="9" t="str">
        <f t="shared" si="1"/>
        <v>R0479: Staffordshire Inpatients</v>
      </c>
      <c r="I109" s="9" t="s">
        <v>1743</v>
      </c>
    </row>
    <row r="110" spans="1:9" x14ac:dyDescent="0.35">
      <c r="A110" s="9" t="s">
        <v>363</v>
      </c>
      <c r="B110" s="9" t="s">
        <v>712</v>
      </c>
      <c r="C110" s="9" t="s">
        <v>693</v>
      </c>
      <c r="D110" s="9" t="s">
        <v>63</v>
      </c>
      <c r="E110" s="9" t="s">
        <v>643</v>
      </c>
      <c r="F110" s="9" t="s">
        <v>1661</v>
      </c>
      <c r="G110" s="9" t="str">
        <f t="shared" si="1"/>
        <v>R0480: SIAS (Adult)</v>
      </c>
      <c r="I110" s="9" t="s">
        <v>2002</v>
      </c>
    </row>
    <row r="111" spans="1:9" x14ac:dyDescent="0.35">
      <c r="A111" s="9" t="s">
        <v>364</v>
      </c>
      <c r="B111" s="9" t="s">
        <v>695</v>
      </c>
      <c r="C111" s="9" t="s">
        <v>693</v>
      </c>
      <c r="D111" s="9" t="s">
        <v>63</v>
      </c>
      <c r="E111" s="9" t="s">
        <v>643</v>
      </c>
      <c r="F111" s="9" t="s">
        <v>1674</v>
      </c>
      <c r="G111" s="9" t="str">
        <f t="shared" si="1"/>
        <v>R0482: CGL Birmingham ROR - Edgbaston/Hall Green</v>
      </c>
      <c r="I111" s="9" t="s">
        <v>1744</v>
      </c>
    </row>
    <row r="112" spans="1:9" x14ac:dyDescent="0.35">
      <c r="A112" s="9" t="s">
        <v>365</v>
      </c>
      <c r="B112" s="9" t="s">
        <v>696</v>
      </c>
      <c r="C112" s="9" t="s">
        <v>693</v>
      </c>
      <c r="D112" s="9" t="s">
        <v>63</v>
      </c>
      <c r="E112" s="9" t="s">
        <v>643</v>
      </c>
      <c r="F112" s="9" t="s">
        <v>1674</v>
      </c>
      <c r="G112" s="9" t="str">
        <f t="shared" si="1"/>
        <v>R0483: CGL Birmingham ROR - Hodge Hill/Yardley</v>
      </c>
      <c r="I112" s="9" t="s">
        <v>1745</v>
      </c>
    </row>
    <row r="113" spans="1:13" x14ac:dyDescent="0.35">
      <c r="A113" s="9" t="s">
        <v>366</v>
      </c>
      <c r="B113" s="9" t="s">
        <v>698</v>
      </c>
      <c r="C113" s="9" t="s">
        <v>693</v>
      </c>
      <c r="D113" s="9" t="s">
        <v>63</v>
      </c>
      <c r="E113" s="9" t="s">
        <v>643</v>
      </c>
      <c r="F113" s="9" t="s">
        <v>1674</v>
      </c>
      <c r="G113" s="9" t="str">
        <f t="shared" si="1"/>
        <v>R0484: CGL Birmingham ROR - Perry Barr/Ladywood</v>
      </c>
      <c r="I113" s="9" t="s">
        <v>1746</v>
      </c>
    </row>
    <row r="114" spans="1:13" x14ac:dyDescent="0.35">
      <c r="A114" s="9" t="s">
        <v>367</v>
      </c>
      <c r="B114" s="9" t="s">
        <v>699</v>
      </c>
      <c r="C114" s="9" t="s">
        <v>693</v>
      </c>
      <c r="D114" s="9" t="s">
        <v>63</v>
      </c>
      <c r="E114" s="9" t="s">
        <v>643</v>
      </c>
      <c r="F114" s="9" t="s">
        <v>1674</v>
      </c>
      <c r="G114" s="9" t="str">
        <f t="shared" si="1"/>
        <v>R0485: CGL Birmingham ROR - Selly Oak/Northfield</v>
      </c>
      <c r="I114" s="9" t="s">
        <v>759</v>
      </c>
    </row>
    <row r="115" spans="1:13" x14ac:dyDescent="0.35">
      <c r="A115" s="9" t="s">
        <v>368</v>
      </c>
      <c r="B115" s="9" t="s">
        <v>700</v>
      </c>
      <c r="C115" s="9" t="s">
        <v>693</v>
      </c>
      <c r="D115" s="9" t="s">
        <v>63</v>
      </c>
      <c r="E115" s="9" t="s">
        <v>643</v>
      </c>
      <c r="F115" s="9" t="s">
        <v>1674</v>
      </c>
      <c r="G115" s="9" t="str">
        <f t="shared" si="1"/>
        <v>R0486: CGL Birmingham ROR - Sutton Coldfield/Erdington</v>
      </c>
      <c r="I115" s="9" t="s">
        <v>1747</v>
      </c>
    </row>
    <row r="116" spans="1:13" x14ac:dyDescent="0.35">
      <c r="A116" s="9" t="s">
        <v>369</v>
      </c>
      <c r="B116" s="9" t="s">
        <v>697</v>
      </c>
      <c r="C116" s="9" t="s">
        <v>693</v>
      </c>
      <c r="D116" s="9" t="s">
        <v>63</v>
      </c>
      <c r="E116" s="9" t="s">
        <v>643</v>
      </c>
      <c r="F116" s="9" t="s">
        <v>1674</v>
      </c>
      <c r="G116" s="9" t="str">
        <f t="shared" si="1"/>
        <v>R0487: CGL Birmingham ROR - Park House</v>
      </c>
      <c r="I116" s="9" t="s">
        <v>1748</v>
      </c>
    </row>
    <row r="117" spans="1:13" x14ac:dyDescent="0.35">
      <c r="A117" s="9" t="s">
        <v>370</v>
      </c>
      <c r="B117" s="9" t="s">
        <v>716</v>
      </c>
      <c r="C117" s="9" t="s">
        <v>693</v>
      </c>
      <c r="D117" s="9" t="s">
        <v>63</v>
      </c>
      <c r="E117" s="9" t="s">
        <v>643</v>
      </c>
      <c r="F117" s="9" t="s">
        <v>1739</v>
      </c>
      <c r="G117" s="9" t="str">
        <f t="shared" si="1"/>
        <v>R0488: Worcestershire Recovery Partnership (Adult)</v>
      </c>
      <c r="I117" s="9" t="s">
        <v>1749</v>
      </c>
    </row>
    <row r="118" spans="1:13" x14ac:dyDescent="0.35">
      <c r="A118" s="9" t="s">
        <v>371</v>
      </c>
      <c r="B118" s="9" t="s">
        <v>708</v>
      </c>
      <c r="C118" s="9" t="s">
        <v>693</v>
      </c>
      <c r="D118" s="9" t="s">
        <v>63</v>
      </c>
      <c r="E118" s="9" t="s">
        <v>643</v>
      </c>
      <c r="F118" s="9" t="s">
        <v>1710</v>
      </c>
      <c r="G118" s="9" t="str">
        <f t="shared" si="1"/>
        <v>R0490: New Leaf Recovery</v>
      </c>
      <c r="I118" s="9" t="s">
        <v>677</v>
      </c>
    </row>
    <row r="119" spans="1:13" x14ac:dyDescent="0.35">
      <c r="A119" s="9" t="s">
        <v>506</v>
      </c>
      <c r="B119" s="9" t="s">
        <v>1093</v>
      </c>
      <c r="C119" s="9" t="s">
        <v>693</v>
      </c>
      <c r="D119" s="9" t="s">
        <v>63</v>
      </c>
      <c r="E119" s="9" t="s">
        <v>643</v>
      </c>
      <c r="F119" s="9" t="s">
        <v>1698</v>
      </c>
      <c r="G119" s="9" t="str">
        <f t="shared" si="1"/>
        <v>R0507: Inclusion Telford Adult Service (Telford STARS)</v>
      </c>
      <c r="I119" s="9" t="s">
        <v>1750</v>
      </c>
    </row>
    <row r="120" spans="1:13" x14ac:dyDescent="0.35">
      <c r="A120" s="9" t="s">
        <v>515</v>
      </c>
      <c r="B120" s="9" t="s">
        <v>702</v>
      </c>
      <c r="C120" s="9" t="s">
        <v>693</v>
      </c>
      <c r="D120" s="9" t="s">
        <v>63</v>
      </c>
      <c r="E120" s="9" t="s">
        <v>643</v>
      </c>
      <c r="F120" s="9" t="s">
        <v>1674</v>
      </c>
      <c r="G120" s="9" t="str">
        <f t="shared" si="1"/>
        <v>R0510: CGL Warwickshire Services</v>
      </c>
      <c r="I120" s="9" t="s">
        <v>1751</v>
      </c>
    </row>
    <row r="121" spans="1:13" x14ac:dyDescent="0.35">
      <c r="A121" s="9" t="s">
        <v>622</v>
      </c>
      <c r="B121" s="9" t="s">
        <v>704</v>
      </c>
      <c r="C121" s="9" t="s">
        <v>693</v>
      </c>
      <c r="D121" s="9" t="s">
        <v>63</v>
      </c>
      <c r="E121" s="9" t="s">
        <v>643</v>
      </c>
      <c r="F121" s="9" t="s">
        <v>1697</v>
      </c>
      <c r="G121" s="9" t="str">
        <f t="shared" si="1"/>
        <v>R0512: Humankind Staffordshire</v>
      </c>
      <c r="I121" s="9" t="s">
        <v>1752</v>
      </c>
    </row>
    <row r="122" spans="1:13" x14ac:dyDescent="0.35">
      <c r="A122" s="9" t="s">
        <v>2182</v>
      </c>
      <c r="B122" s="9" t="s">
        <v>2219</v>
      </c>
      <c r="C122" s="9" t="s">
        <v>693</v>
      </c>
      <c r="D122" s="9" t="s">
        <v>63</v>
      </c>
      <c r="E122" s="9" t="s">
        <v>643</v>
      </c>
      <c r="F122" s="9" t="s">
        <v>1923</v>
      </c>
      <c r="G122" s="9" t="str">
        <f t="shared" si="1"/>
        <v>R0518: MPFT Adult - Staffordshire</v>
      </c>
      <c r="I122" s="9" t="s">
        <v>1753</v>
      </c>
    </row>
    <row r="123" spans="1:13" x14ac:dyDescent="0.35">
      <c r="A123" s="9" t="s">
        <v>389</v>
      </c>
      <c r="B123" s="9" t="s">
        <v>737</v>
      </c>
      <c r="C123" s="9" t="s">
        <v>693</v>
      </c>
      <c r="D123" s="9" t="s">
        <v>63</v>
      </c>
      <c r="E123" s="9" t="s">
        <v>639</v>
      </c>
      <c r="F123" s="9" t="s">
        <v>1663</v>
      </c>
      <c r="G123" s="9" t="str">
        <f t="shared" si="1"/>
        <v>SD303: BOSENCE FARM COMMUNITY LTD</v>
      </c>
      <c r="I123" s="9" t="s">
        <v>1754</v>
      </c>
    </row>
    <row r="124" spans="1:13" x14ac:dyDescent="0.35">
      <c r="A124" s="9" t="s">
        <v>391</v>
      </c>
      <c r="B124" s="9" t="s">
        <v>658</v>
      </c>
      <c r="C124" s="9" t="s">
        <v>693</v>
      </c>
      <c r="D124" s="9" t="s">
        <v>63</v>
      </c>
      <c r="E124" s="9" t="s">
        <v>639</v>
      </c>
      <c r="F124" s="9" t="s">
        <v>1744</v>
      </c>
      <c r="G124" s="9" t="str">
        <f t="shared" si="1"/>
        <v>SG309: THE NELSON TRUST</v>
      </c>
      <c r="I124" s="9" t="s">
        <v>909</v>
      </c>
    </row>
    <row r="125" spans="1:13" x14ac:dyDescent="0.35">
      <c r="A125" s="9" t="s">
        <v>402</v>
      </c>
      <c r="B125" s="9" t="s">
        <v>812</v>
      </c>
      <c r="C125" s="9" t="s">
        <v>693</v>
      </c>
      <c r="D125" s="9" t="s">
        <v>63</v>
      </c>
      <c r="E125" s="9" t="s">
        <v>639</v>
      </c>
      <c r="F125" s="9" t="s">
        <v>812</v>
      </c>
      <c r="G125" s="9" t="str">
        <f t="shared" si="1"/>
        <v>SJ207: Western Counselling</v>
      </c>
      <c r="I125" t="s">
        <v>812</v>
      </c>
    </row>
    <row r="126" spans="1:13" x14ac:dyDescent="0.35">
      <c r="A126" s="9" t="s">
        <v>403</v>
      </c>
      <c r="B126" s="9" t="s">
        <v>961</v>
      </c>
      <c r="C126" s="9" t="s">
        <v>693</v>
      </c>
      <c r="D126" s="9" t="s">
        <v>63</v>
      </c>
      <c r="E126" s="9" t="s">
        <v>639</v>
      </c>
      <c r="F126" s="9" t="s">
        <v>1656</v>
      </c>
      <c r="G126" s="9" t="str">
        <f t="shared" si="1"/>
        <v>SJ209: We Are With You North Somerset</v>
      </c>
      <c r="I126" t="s">
        <v>1757</v>
      </c>
    </row>
    <row r="127" spans="1:13" x14ac:dyDescent="0.35">
      <c r="A127" s="9" t="s">
        <v>404</v>
      </c>
      <c r="B127" s="9" t="s">
        <v>672</v>
      </c>
      <c r="C127" s="9" t="s">
        <v>693</v>
      </c>
      <c r="D127" s="9" t="s">
        <v>63</v>
      </c>
      <c r="E127" s="9" t="s">
        <v>639</v>
      </c>
      <c r="F127" s="9" t="s">
        <v>1667</v>
      </c>
      <c r="G127" s="9" t="str">
        <f t="shared" si="1"/>
        <v>SJ302: BROADWAY LODGE</v>
      </c>
      <c r="I127" t="s">
        <v>1755</v>
      </c>
    </row>
    <row r="128" spans="1:13" x14ac:dyDescent="0.35">
      <c r="A128" s="9" t="s">
        <v>625</v>
      </c>
      <c r="B128" s="9" t="s">
        <v>674</v>
      </c>
      <c r="C128" s="9" t="s">
        <v>693</v>
      </c>
      <c r="D128" s="9" t="s">
        <v>63</v>
      </c>
      <c r="E128" s="9" t="s">
        <v>639</v>
      </c>
      <c r="F128" s="9" t="s">
        <v>1752</v>
      </c>
      <c r="G128" s="9" t="str">
        <f t="shared" si="1"/>
        <v>SL205: PostScript360</v>
      </c>
      <c r="I128"/>
      <c r="M128"/>
    </row>
    <row r="129" spans="1:13" x14ac:dyDescent="0.35">
      <c r="A129" s="9" t="s">
        <v>416</v>
      </c>
      <c r="B129" s="9" t="s">
        <v>1764</v>
      </c>
      <c r="C129" s="9" t="s">
        <v>693</v>
      </c>
      <c r="D129" s="9" t="s">
        <v>63</v>
      </c>
      <c r="E129" s="9" t="s">
        <v>639</v>
      </c>
      <c r="F129" s="9" t="s">
        <v>1655</v>
      </c>
      <c r="G129" s="9" t="str">
        <f t="shared" si="1"/>
        <v>SO203: Forward Trust - Clouds House</v>
      </c>
      <c r="I129"/>
      <c r="M129"/>
    </row>
    <row r="130" spans="1:13" x14ac:dyDescent="0.35">
      <c r="A130" s="9" t="s">
        <v>420</v>
      </c>
      <c r="B130" s="9" t="s">
        <v>787</v>
      </c>
      <c r="C130" s="9" t="s">
        <v>693</v>
      </c>
      <c r="D130" s="9" t="s">
        <v>63</v>
      </c>
      <c r="E130" s="9" t="s">
        <v>715</v>
      </c>
      <c r="F130" s="9" t="s">
        <v>1682</v>
      </c>
      <c r="G130" s="9" t="str">
        <f t="shared" si="1"/>
        <v>T0005: Derbyshire Recovery Partnership</v>
      </c>
      <c r="I130"/>
      <c r="M130"/>
    </row>
    <row r="131" spans="1:13" x14ac:dyDescent="0.35">
      <c r="A131" s="9" t="s">
        <v>423</v>
      </c>
      <c r="B131" s="9" t="s">
        <v>847</v>
      </c>
      <c r="C131" s="9" t="s">
        <v>693</v>
      </c>
      <c r="D131" s="9" t="s">
        <v>63</v>
      </c>
      <c r="E131" s="9" t="s">
        <v>715</v>
      </c>
      <c r="F131" s="9" t="s">
        <v>1681</v>
      </c>
      <c r="G131" s="9" t="str">
        <f t="shared" ref="G131:G194" si="2">CONCATENATE(A131,": ",B131)</f>
        <v>T1175: Derby City Prescribing Service</v>
      </c>
      <c r="I131"/>
      <c r="M131"/>
    </row>
    <row r="132" spans="1:13" x14ac:dyDescent="0.35">
      <c r="A132" s="9" t="s">
        <v>431</v>
      </c>
      <c r="B132" s="9" t="s">
        <v>854</v>
      </c>
      <c r="C132" s="9" t="s">
        <v>693</v>
      </c>
      <c r="D132" s="9" t="s">
        <v>63</v>
      </c>
      <c r="E132" s="9" t="s">
        <v>715</v>
      </c>
      <c r="F132" s="9" t="s">
        <v>1692</v>
      </c>
      <c r="G132" s="9" t="str">
        <f t="shared" si="2"/>
        <v>T1201: Clean Slate</v>
      </c>
      <c r="I132"/>
      <c r="M132"/>
    </row>
    <row r="133" spans="1:13" x14ac:dyDescent="0.35">
      <c r="A133" s="9" t="s">
        <v>436</v>
      </c>
      <c r="B133" s="9" t="s">
        <v>714</v>
      </c>
      <c r="C133" s="9" t="s">
        <v>693</v>
      </c>
      <c r="D133" s="9" t="s">
        <v>63</v>
      </c>
      <c r="E133" s="9" t="s">
        <v>715</v>
      </c>
      <c r="F133" s="9" t="s">
        <v>1751</v>
      </c>
      <c r="G133" s="9" t="str">
        <f t="shared" si="2"/>
        <v>T1209: Turning Point Leicester and Leicestershire</v>
      </c>
      <c r="I133"/>
      <c r="M133"/>
    </row>
    <row r="134" spans="1:13" x14ac:dyDescent="0.35">
      <c r="A134" s="9" t="s">
        <v>513</v>
      </c>
      <c r="B134" s="9" t="s">
        <v>1765</v>
      </c>
      <c r="C134" s="9" t="s">
        <v>693</v>
      </c>
      <c r="D134" s="9" t="s">
        <v>63</v>
      </c>
      <c r="E134" s="9" t="s">
        <v>715</v>
      </c>
      <c r="F134" s="9" t="s">
        <v>1692</v>
      </c>
      <c r="G134" s="9" t="str">
        <f t="shared" si="2"/>
        <v>T1214: The Level</v>
      </c>
      <c r="I134"/>
      <c r="M134"/>
    </row>
    <row r="135" spans="1:13" x14ac:dyDescent="0.35">
      <c r="A135" s="9" t="s">
        <v>1905</v>
      </c>
      <c r="B135" s="9" t="s">
        <v>1906</v>
      </c>
      <c r="C135" s="9" t="s">
        <v>693</v>
      </c>
      <c r="D135" s="9" t="s">
        <v>63</v>
      </c>
      <c r="E135" s="9" t="s">
        <v>715</v>
      </c>
      <c r="F135" s="9" t="s">
        <v>1911</v>
      </c>
      <c r="G135" s="9" t="str">
        <f t="shared" si="2"/>
        <v>T1219: Turning Point Leicester Adult</v>
      </c>
      <c r="I135"/>
      <c r="M135"/>
    </row>
    <row r="136" spans="1:13" x14ac:dyDescent="0.35">
      <c r="A136" s="9" t="s">
        <v>1907</v>
      </c>
      <c r="B136" s="9" t="s">
        <v>1908</v>
      </c>
      <c r="C136" s="9" t="s">
        <v>693</v>
      </c>
      <c r="D136" s="9" t="s">
        <v>63</v>
      </c>
      <c r="E136" s="9" t="s">
        <v>715</v>
      </c>
      <c r="F136" s="9" t="s">
        <v>1911</v>
      </c>
      <c r="G136" s="9" t="str">
        <f t="shared" si="2"/>
        <v>T1221: Turning Point Leicestershire and Rutland Adult</v>
      </c>
      <c r="I136"/>
      <c r="M136"/>
    </row>
    <row r="137" spans="1:13" x14ac:dyDescent="0.35">
      <c r="A137" s="9" t="s">
        <v>2024</v>
      </c>
      <c r="B137" s="9" t="s">
        <v>2225</v>
      </c>
      <c r="C137" s="9" t="s">
        <v>693</v>
      </c>
      <c r="D137" s="9" t="s">
        <v>63</v>
      </c>
      <c r="E137" s="9" t="s">
        <v>715</v>
      </c>
      <c r="F137" s="9" t="s">
        <v>1923</v>
      </c>
      <c r="G137" s="9" t="str">
        <f t="shared" si="2"/>
        <v>T1224: New Oakwood Lodge - Derby Rehab (Phoenix Futures)</v>
      </c>
      <c r="I137"/>
      <c r="M137"/>
    </row>
    <row r="138" spans="1:13" x14ac:dyDescent="0.35">
      <c r="A138" s="9" t="s">
        <v>449</v>
      </c>
      <c r="B138" s="9" t="s">
        <v>666</v>
      </c>
      <c r="C138" s="9" t="s">
        <v>693</v>
      </c>
      <c r="D138" s="9" t="s">
        <v>63</v>
      </c>
      <c r="E138" s="9" t="s">
        <v>661</v>
      </c>
      <c r="F138" s="9" t="s">
        <v>1750</v>
      </c>
      <c r="G138" s="9" t="str">
        <f t="shared" si="2"/>
        <v>U0430: Oasis Recovery Communities Bradford</v>
      </c>
      <c r="I138"/>
      <c r="M138"/>
    </row>
    <row r="139" spans="1:13" x14ac:dyDescent="0.35">
      <c r="A139" s="9" t="s">
        <v>455</v>
      </c>
      <c r="B139" s="9" t="s">
        <v>755</v>
      </c>
      <c r="C139" s="9" t="s">
        <v>693</v>
      </c>
      <c r="D139" s="9" t="s">
        <v>63</v>
      </c>
      <c r="E139" s="9" t="s">
        <v>661</v>
      </c>
      <c r="F139" s="9" t="s">
        <v>1697</v>
      </c>
      <c r="G139" s="9" t="str">
        <f t="shared" si="2"/>
        <v>U0488: Calderdale Drug and Alcohol Service (Humankind)</v>
      </c>
      <c r="I139"/>
      <c r="M139"/>
    </row>
    <row r="140" spans="1:13" x14ac:dyDescent="0.35">
      <c r="A140" s="9" t="s">
        <v>456</v>
      </c>
      <c r="B140" s="9" t="s">
        <v>703</v>
      </c>
      <c r="C140" s="9" t="s">
        <v>693</v>
      </c>
      <c r="D140" s="9" t="s">
        <v>63</v>
      </c>
      <c r="E140" s="9" t="s">
        <v>661</v>
      </c>
      <c r="F140" s="9" t="s">
        <v>1697</v>
      </c>
      <c r="G140" s="9" t="str">
        <f t="shared" si="2"/>
        <v>U0489: Forward Leeds Adult (Humankind)</v>
      </c>
      <c r="I140"/>
      <c r="M140"/>
    </row>
    <row r="141" spans="1:13" x14ac:dyDescent="0.35">
      <c r="A141" s="9" t="s">
        <v>458</v>
      </c>
      <c r="B141" s="9" t="s">
        <v>665</v>
      </c>
      <c r="C141" s="9" t="s">
        <v>693</v>
      </c>
      <c r="D141" s="9" t="s">
        <v>63</v>
      </c>
      <c r="E141" s="9" t="s">
        <v>661</v>
      </c>
      <c r="F141" s="9" t="s">
        <v>1752</v>
      </c>
      <c r="G141" s="9" t="str">
        <f t="shared" si="2"/>
        <v>U0494: East Riding Partnership Treatment Service - Adults</v>
      </c>
      <c r="I141"/>
      <c r="M141"/>
    </row>
    <row r="142" spans="1:13" x14ac:dyDescent="0.35">
      <c r="A142" s="9" t="s">
        <v>461</v>
      </c>
      <c r="B142" s="9" t="s">
        <v>663</v>
      </c>
      <c r="C142" s="9" t="s">
        <v>693</v>
      </c>
      <c r="D142" s="9" t="s">
        <v>63</v>
      </c>
      <c r="E142" s="9" t="s">
        <v>661</v>
      </c>
      <c r="F142" s="9" t="s">
        <v>1721</v>
      </c>
      <c r="G142" s="9" t="str">
        <f t="shared" si="2"/>
        <v>U0509: Doncaster Drugs Service - CDT</v>
      </c>
      <c r="I142"/>
      <c r="M142"/>
    </row>
    <row r="143" spans="1:13" x14ac:dyDescent="0.35">
      <c r="A143" s="9" t="s">
        <v>465</v>
      </c>
      <c r="B143" s="9" t="s">
        <v>865</v>
      </c>
      <c r="C143" s="9" t="s">
        <v>693</v>
      </c>
      <c r="D143" s="9" t="s">
        <v>63</v>
      </c>
      <c r="E143" s="9" t="s">
        <v>661</v>
      </c>
      <c r="F143" s="9" t="s">
        <v>1721</v>
      </c>
      <c r="G143" s="9" t="str">
        <f t="shared" si="2"/>
        <v>U0577: Doncaster Criminal Justice Service</v>
      </c>
      <c r="I143"/>
      <c r="M143"/>
    </row>
    <row r="144" spans="1:13" x14ac:dyDescent="0.35">
      <c r="A144" s="9" t="s">
        <v>481</v>
      </c>
      <c r="B144" s="9" t="s">
        <v>660</v>
      </c>
      <c r="C144" s="9" t="s">
        <v>693</v>
      </c>
      <c r="D144" s="9" t="s">
        <v>63</v>
      </c>
      <c r="E144" s="9" t="s">
        <v>661</v>
      </c>
      <c r="F144" s="9" t="s">
        <v>1697</v>
      </c>
      <c r="G144" s="9" t="str">
        <f t="shared" si="2"/>
        <v>U0635: Barnsley Substance Misuse Service (Humankind)</v>
      </c>
      <c r="I144"/>
      <c r="M144"/>
    </row>
    <row r="145" spans="1:13" x14ac:dyDescent="0.35">
      <c r="A145" s="9" t="s">
        <v>474</v>
      </c>
      <c r="B145" s="9" t="s">
        <v>734</v>
      </c>
      <c r="C145" s="9" t="s">
        <v>693</v>
      </c>
      <c r="D145" s="9" t="s">
        <v>63</v>
      </c>
      <c r="E145" s="9" t="s">
        <v>662</v>
      </c>
      <c r="F145" s="9" t="s">
        <v>1751</v>
      </c>
      <c r="G145" s="9" t="str">
        <f t="shared" si="2"/>
        <v>W0444: Turning Point Smithfield Detox</v>
      </c>
      <c r="I145"/>
      <c r="M145"/>
    </row>
    <row r="146" spans="1:13" x14ac:dyDescent="0.35">
      <c r="A146" s="9" t="s">
        <v>213</v>
      </c>
      <c r="B146" s="9" t="s">
        <v>706</v>
      </c>
      <c r="C146" s="9" t="s">
        <v>719</v>
      </c>
      <c r="D146" s="9" t="s">
        <v>17</v>
      </c>
      <c r="E146" s="9" t="s">
        <v>662</v>
      </c>
      <c r="F146" s="9" t="s">
        <v>1701</v>
      </c>
      <c r="G146" s="9" t="str">
        <f t="shared" si="2"/>
        <v>M0022: Kaleidoscope Birchwood</v>
      </c>
      <c r="I146"/>
      <c r="M146"/>
    </row>
    <row r="147" spans="1:13" x14ac:dyDescent="0.35">
      <c r="A147" s="9" t="s">
        <v>215</v>
      </c>
      <c r="B147" s="9" t="s">
        <v>1200</v>
      </c>
      <c r="C147" s="9" t="s">
        <v>719</v>
      </c>
      <c r="D147" s="9" t="s">
        <v>17</v>
      </c>
      <c r="E147" s="9" t="s">
        <v>662</v>
      </c>
      <c r="F147" s="9" t="s">
        <v>1752</v>
      </c>
      <c r="G147" s="9" t="str">
        <f t="shared" si="2"/>
        <v>M0051: Littledale Hall</v>
      </c>
      <c r="I147"/>
      <c r="M147"/>
    </row>
    <row r="148" spans="1:13" x14ac:dyDescent="0.35">
      <c r="A148" s="9" t="s">
        <v>216</v>
      </c>
      <c r="B148" s="9" t="s">
        <v>1006</v>
      </c>
      <c r="C148" s="9" t="s">
        <v>719</v>
      </c>
      <c r="D148" s="9" t="s">
        <v>17</v>
      </c>
      <c r="E148" s="9" t="s">
        <v>662</v>
      </c>
      <c r="F148" s="9" t="s">
        <v>1706</v>
      </c>
      <c r="G148" s="9" t="str">
        <f t="shared" si="2"/>
        <v>M0052: MERC Hope Centre Drugs</v>
      </c>
      <c r="I148"/>
      <c r="M148"/>
    </row>
    <row r="149" spans="1:13" x14ac:dyDescent="0.35">
      <c r="A149" s="9" t="s">
        <v>220</v>
      </c>
      <c r="B149" s="9" t="s">
        <v>1925</v>
      </c>
      <c r="C149" s="9" t="s">
        <v>719</v>
      </c>
      <c r="D149" s="9" t="s">
        <v>17</v>
      </c>
      <c r="E149" s="9" t="s">
        <v>662</v>
      </c>
      <c r="F149" s="9" t="s">
        <v>1923</v>
      </c>
      <c r="G149" s="9" t="str">
        <f t="shared" si="2"/>
        <v>M0119: Holgate House</v>
      </c>
      <c r="I149"/>
      <c r="M149"/>
    </row>
    <row r="150" spans="1:13" x14ac:dyDescent="0.35">
      <c r="A150" s="9" t="s">
        <v>221</v>
      </c>
      <c r="B150" s="9" t="s">
        <v>974</v>
      </c>
      <c r="C150" s="9" t="s">
        <v>719</v>
      </c>
      <c r="D150" s="9" t="s">
        <v>17</v>
      </c>
      <c r="E150" s="9" t="s">
        <v>662</v>
      </c>
      <c r="F150" s="9" t="s">
        <v>1706</v>
      </c>
      <c r="G150" s="9" t="str">
        <f t="shared" si="2"/>
        <v>M0168: MERC Hope Centre Alcohol</v>
      </c>
      <c r="I150"/>
      <c r="M150"/>
    </row>
    <row r="151" spans="1:13" x14ac:dyDescent="0.35">
      <c r="A151" s="9" t="s">
        <v>223</v>
      </c>
      <c r="B151" s="9" t="s">
        <v>725</v>
      </c>
      <c r="C151" s="9" t="s">
        <v>719</v>
      </c>
      <c r="D151" s="9" t="s">
        <v>17</v>
      </c>
      <c r="E151" s="9" t="s">
        <v>662</v>
      </c>
      <c r="F151" s="9" t="s">
        <v>1694</v>
      </c>
      <c r="G151" s="9" t="str">
        <f t="shared" si="2"/>
        <v>M0243: GMMH The Chapman-Barker Unit</v>
      </c>
      <c r="I151"/>
      <c r="M151"/>
    </row>
    <row r="152" spans="1:13" x14ac:dyDescent="0.35">
      <c r="A152" s="9" t="s">
        <v>224</v>
      </c>
      <c r="B152" s="9" t="s">
        <v>724</v>
      </c>
      <c r="C152" s="9" t="s">
        <v>719</v>
      </c>
      <c r="D152" s="9" t="s">
        <v>17</v>
      </c>
      <c r="E152" s="9" t="s">
        <v>662</v>
      </c>
      <c r="F152" s="9" t="s">
        <v>1674</v>
      </c>
      <c r="G152" s="9" t="str">
        <f t="shared" si="2"/>
        <v>M0251: CGL East Lancs Inspire</v>
      </c>
      <c r="I152"/>
      <c r="M152"/>
    </row>
    <row r="153" spans="1:13" x14ac:dyDescent="0.35">
      <c r="A153" s="9" t="s">
        <v>235</v>
      </c>
      <c r="B153" s="9" t="s">
        <v>1898</v>
      </c>
      <c r="C153" s="9" t="s">
        <v>719</v>
      </c>
      <c r="D153" s="9" t="s">
        <v>17</v>
      </c>
      <c r="E153" s="9" t="s">
        <v>662</v>
      </c>
      <c r="F153" s="9" t="s">
        <v>1752</v>
      </c>
      <c r="G153" s="9" t="str">
        <f t="shared" si="2"/>
        <v>M0309: Cyngor Alcohol Information Service (CAIS)</v>
      </c>
      <c r="I153"/>
      <c r="M153"/>
    </row>
    <row r="154" spans="1:13" x14ac:dyDescent="0.35">
      <c r="A154" s="9" t="s">
        <v>236</v>
      </c>
      <c r="B154" s="9" t="s">
        <v>729</v>
      </c>
      <c r="C154" s="9" t="s">
        <v>719</v>
      </c>
      <c r="D154" s="9" t="s">
        <v>17</v>
      </c>
      <c r="E154" s="9" t="s">
        <v>662</v>
      </c>
      <c r="F154" s="9" t="s">
        <v>1722</v>
      </c>
      <c r="G154" s="9" t="str">
        <f t="shared" si="2"/>
        <v>M0310: Shardale St Annes Limited</v>
      </c>
      <c r="I154"/>
      <c r="M154"/>
    </row>
    <row r="155" spans="1:13" x14ac:dyDescent="0.35">
      <c r="A155" s="9" t="s">
        <v>249</v>
      </c>
      <c r="B155" s="9" t="s">
        <v>721</v>
      </c>
      <c r="C155" s="9" t="s">
        <v>719</v>
      </c>
      <c r="D155" s="9" t="s">
        <v>17</v>
      </c>
      <c r="E155" s="9" t="s">
        <v>662</v>
      </c>
      <c r="F155" s="9" t="s">
        <v>1674</v>
      </c>
      <c r="G155" s="9" t="str">
        <f t="shared" si="2"/>
        <v>M0333: CGL Blackburn with Darwen IPRS</v>
      </c>
      <c r="I155"/>
      <c r="M155"/>
    </row>
    <row r="156" spans="1:13" x14ac:dyDescent="0.35">
      <c r="A156" s="9" t="s">
        <v>722</v>
      </c>
      <c r="B156" s="9" t="s">
        <v>723</v>
      </c>
      <c r="C156" s="9" t="s">
        <v>719</v>
      </c>
      <c r="D156" s="9" t="s">
        <v>17</v>
      </c>
      <c r="E156" s="9" t="s">
        <v>662</v>
      </c>
      <c r="F156" s="9" t="s">
        <v>1674</v>
      </c>
      <c r="G156" s="9" t="str">
        <f t="shared" si="2"/>
        <v>M0334: CGL Blackburn with Darwen YP Service</v>
      </c>
      <c r="I156"/>
      <c r="M156"/>
    </row>
    <row r="157" spans="1:13" x14ac:dyDescent="0.35">
      <c r="A157" s="9" t="s">
        <v>253</v>
      </c>
      <c r="B157" s="9" t="s">
        <v>726</v>
      </c>
      <c r="C157" s="9" t="s">
        <v>719</v>
      </c>
      <c r="D157" s="9" t="s">
        <v>17</v>
      </c>
      <c r="E157" s="9" t="s">
        <v>662</v>
      </c>
      <c r="F157" s="9" t="s">
        <v>1680</v>
      </c>
      <c r="G157" s="9" t="str">
        <f t="shared" si="2"/>
        <v>M0341: The Pavilion</v>
      </c>
      <c r="I157"/>
      <c r="M157"/>
    </row>
    <row r="158" spans="1:13" x14ac:dyDescent="0.35">
      <c r="A158" s="9" t="s">
        <v>258</v>
      </c>
      <c r="B158" s="9" t="s">
        <v>694</v>
      </c>
      <c r="C158" s="9" t="s">
        <v>719</v>
      </c>
      <c r="D158" s="9" t="s">
        <v>17</v>
      </c>
      <c r="E158" s="9" t="s">
        <v>662</v>
      </c>
      <c r="F158" s="9" t="s">
        <v>1680</v>
      </c>
      <c r="G158" s="9" t="str">
        <f t="shared" si="2"/>
        <v>M0347: Blackpool Horizon/Delphi Medical</v>
      </c>
      <c r="I158"/>
      <c r="M158"/>
    </row>
    <row r="159" spans="1:13" x14ac:dyDescent="0.35">
      <c r="A159" s="9" t="s">
        <v>505</v>
      </c>
      <c r="B159" s="9" t="s">
        <v>733</v>
      </c>
      <c r="C159" s="9" t="s">
        <v>719</v>
      </c>
      <c r="D159" s="9" t="s">
        <v>17</v>
      </c>
      <c r="E159" s="9" t="s">
        <v>662</v>
      </c>
      <c r="F159" s="9" t="s">
        <v>1751</v>
      </c>
      <c r="G159" s="9" t="str">
        <f t="shared" si="2"/>
        <v>M0355: Turning Point Rochdale ROAR</v>
      </c>
      <c r="I159"/>
      <c r="M159"/>
    </row>
    <row r="160" spans="1:13" x14ac:dyDescent="0.35">
      <c r="A160" s="9" t="s">
        <v>507</v>
      </c>
      <c r="B160" s="9" t="s">
        <v>2046</v>
      </c>
      <c r="C160" s="9" t="s">
        <v>719</v>
      </c>
      <c r="D160" s="9" t="s">
        <v>17</v>
      </c>
      <c r="E160" s="9" t="s">
        <v>662</v>
      </c>
      <c r="F160" s="9" t="s">
        <v>1668</v>
      </c>
      <c r="G160" s="9" t="str">
        <f t="shared" si="2"/>
        <v>M0357: Parkland Place Lancashire</v>
      </c>
      <c r="I160"/>
      <c r="M160"/>
    </row>
    <row r="161" spans="1:13" x14ac:dyDescent="0.35">
      <c r="A161" s="9" t="s">
        <v>1930</v>
      </c>
      <c r="B161" s="9" t="s">
        <v>1931</v>
      </c>
      <c r="C161" s="9" t="s">
        <v>719</v>
      </c>
      <c r="D161" s="9" t="s">
        <v>17</v>
      </c>
      <c r="E161" s="9" t="s">
        <v>662</v>
      </c>
      <c r="F161" s="9" t="s">
        <v>1923</v>
      </c>
      <c r="G161" s="9" t="str">
        <f t="shared" si="2"/>
        <v>M0377: Delphi Medical Blackburn with Darwen</v>
      </c>
      <c r="I161"/>
      <c r="M161"/>
    </row>
    <row r="162" spans="1:13" x14ac:dyDescent="0.35">
      <c r="A162" s="9" t="s">
        <v>463</v>
      </c>
      <c r="B162" s="9" t="s">
        <v>710</v>
      </c>
      <c r="C162" s="9" t="s">
        <v>719</v>
      </c>
      <c r="D162" s="9" t="s">
        <v>17</v>
      </c>
      <c r="E162" s="9" t="s">
        <v>661</v>
      </c>
      <c r="F162" s="9" t="s">
        <v>1717</v>
      </c>
      <c r="G162" s="9" t="str">
        <f t="shared" si="2"/>
        <v>U0515: Phoenix Futures Sheffield Family Service</v>
      </c>
      <c r="I162"/>
      <c r="M162"/>
    </row>
    <row r="163" spans="1:13" x14ac:dyDescent="0.35">
      <c r="A163" s="9" t="s">
        <v>471</v>
      </c>
      <c r="B163" s="9" t="s">
        <v>718</v>
      </c>
      <c r="C163" s="9" t="s">
        <v>719</v>
      </c>
      <c r="D163" s="9" t="s">
        <v>17</v>
      </c>
      <c r="E163" s="9" t="s">
        <v>662</v>
      </c>
      <c r="F163" s="9" t="s">
        <v>718</v>
      </c>
      <c r="G163" s="9" t="str">
        <f t="shared" si="2"/>
        <v>W0053: ACORN</v>
      </c>
      <c r="I163"/>
      <c r="M163"/>
    </row>
    <row r="164" spans="1:13" x14ac:dyDescent="0.35">
      <c r="A164" s="9" t="s">
        <v>472</v>
      </c>
      <c r="B164" s="9" t="s">
        <v>2237</v>
      </c>
      <c r="C164" s="9" t="s">
        <v>719</v>
      </c>
      <c r="D164" s="9" t="s">
        <v>17</v>
      </c>
      <c r="E164" s="9" t="s">
        <v>662</v>
      </c>
      <c r="F164" s="9" t="s">
        <v>1746</v>
      </c>
      <c r="G164" s="9" t="str">
        <f t="shared" si="2"/>
        <v>W0064: THOMAS Blackburn</v>
      </c>
      <c r="I164"/>
      <c r="M164"/>
    </row>
    <row r="165" spans="1:13" x14ac:dyDescent="0.35">
      <c r="A165" s="9" t="s">
        <v>213</v>
      </c>
      <c r="B165" s="9" t="s">
        <v>706</v>
      </c>
      <c r="C165" s="9" t="s">
        <v>728</v>
      </c>
      <c r="D165" s="9" t="s">
        <v>18</v>
      </c>
      <c r="E165" s="9" t="s">
        <v>662</v>
      </c>
      <c r="F165" s="9" t="s">
        <v>1701</v>
      </c>
      <c r="G165" s="9" t="str">
        <f t="shared" si="2"/>
        <v>M0022: Kaleidoscope Birchwood</v>
      </c>
      <c r="I165"/>
      <c r="M165"/>
    </row>
    <row r="166" spans="1:13" x14ac:dyDescent="0.35">
      <c r="A166" s="9" t="s">
        <v>215</v>
      </c>
      <c r="B166" s="9" t="s">
        <v>1200</v>
      </c>
      <c r="C166" s="9" t="s">
        <v>728</v>
      </c>
      <c r="D166" s="9" t="s">
        <v>18</v>
      </c>
      <c r="E166" s="9" t="s">
        <v>662</v>
      </c>
      <c r="F166" s="9" t="s">
        <v>1752</v>
      </c>
      <c r="G166" s="9" t="str">
        <f t="shared" si="2"/>
        <v>M0051: Littledale Hall</v>
      </c>
      <c r="I166"/>
      <c r="M166"/>
    </row>
    <row r="167" spans="1:13" x14ac:dyDescent="0.35">
      <c r="A167" s="9" t="s">
        <v>223</v>
      </c>
      <c r="B167" s="9" t="s">
        <v>725</v>
      </c>
      <c r="C167" s="9" t="s">
        <v>728</v>
      </c>
      <c r="D167" s="9" t="s">
        <v>18</v>
      </c>
      <c r="E167" s="9" t="s">
        <v>662</v>
      </c>
      <c r="F167" s="9" t="s">
        <v>1694</v>
      </c>
      <c r="G167" s="9" t="str">
        <f t="shared" si="2"/>
        <v>M0243: GMMH The Chapman-Barker Unit</v>
      </c>
      <c r="I167"/>
      <c r="M167"/>
    </row>
    <row r="168" spans="1:13" x14ac:dyDescent="0.35">
      <c r="A168" s="9" t="s">
        <v>730</v>
      </c>
      <c r="B168" s="9" t="s">
        <v>1897</v>
      </c>
      <c r="C168" s="9" t="s">
        <v>728</v>
      </c>
      <c r="D168" s="9" t="s">
        <v>18</v>
      </c>
      <c r="E168" s="9" t="s">
        <v>662</v>
      </c>
      <c r="F168" s="9" t="s">
        <v>1662</v>
      </c>
      <c r="G168" s="9" t="str">
        <f t="shared" si="2"/>
        <v>M0267: Blackpool Adolescent Service SMU Team</v>
      </c>
      <c r="I168"/>
      <c r="M168"/>
    </row>
    <row r="169" spans="1:13" x14ac:dyDescent="0.35">
      <c r="A169" s="9" t="s">
        <v>229</v>
      </c>
      <c r="B169" s="9" t="s">
        <v>1771</v>
      </c>
      <c r="C169" s="9" t="s">
        <v>728</v>
      </c>
      <c r="D169" s="9" t="s">
        <v>18</v>
      </c>
      <c r="E169" s="9" t="s">
        <v>662</v>
      </c>
      <c r="F169" s="9" t="s">
        <v>1751</v>
      </c>
      <c r="G169" s="9" t="str">
        <f t="shared" si="2"/>
        <v>M0289: Turning Point Leigh Bank</v>
      </c>
      <c r="I169"/>
      <c r="M169"/>
    </row>
    <row r="170" spans="1:13" x14ac:dyDescent="0.35">
      <c r="A170" s="9" t="s">
        <v>235</v>
      </c>
      <c r="B170" s="9" t="s">
        <v>1898</v>
      </c>
      <c r="C170" s="9" t="s">
        <v>728</v>
      </c>
      <c r="D170" s="9" t="s">
        <v>18</v>
      </c>
      <c r="E170" s="9" t="s">
        <v>662</v>
      </c>
      <c r="F170" s="9" t="s">
        <v>1752</v>
      </c>
      <c r="G170" s="9" t="str">
        <f t="shared" si="2"/>
        <v>M0309: Cyngor Alcohol Information Service (CAIS)</v>
      </c>
      <c r="I170"/>
      <c r="M170"/>
    </row>
    <row r="171" spans="1:13" x14ac:dyDescent="0.35">
      <c r="A171" s="9" t="s">
        <v>253</v>
      </c>
      <c r="B171" s="9" t="s">
        <v>726</v>
      </c>
      <c r="C171" s="9" t="s">
        <v>728</v>
      </c>
      <c r="D171" s="9" t="s">
        <v>18</v>
      </c>
      <c r="E171" s="9" t="s">
        <v>662</v>
      </c>
      <c r="F171" s="9" t="s">
        <v>1680</v>
      </c>
      <c r="G171" s="9" t="str">
        <f t="shared" si="2"/>
        <v>M0341: The Pavilion</v>
      </c>
      <c r="I171"/>
      <c r="M171"/>
    </row>
    <row r="172" spans="1:13" x14ac:dyDescent="0.35">
      <c r="A172" s="9" t="s">
        <v>258</v>
      </c>
      <c r="B172" s="9" t="s">
        <v>694</v>
      </c>
      <c r="C172" s="9" t="s">
        <v>728</v>
      </c>
      <c r="D172" s="9" t="s">
        <v>18</v>
      </c>
      <c r="E172" s="9" t="s">
        <v>662</v>
      </c>
      <c r="F172" s="9" t="s">
        <v>1680</v>
      </c>
      <c r="G172" s="9" t="str">
        <f t="shared" si="2"/>
        <v>M0347: Blackpool Horizon/Delphi Medical</v>
      </c>
      <c r="I172"/>
      <c r="M172"/>
    </row>
    <row r="173" spans="1:13" x14ac:dyDescent="0.35">
      <c r="A173" s="9" t="s">
        <v>1177</v>
      </c>
      <c r="B173" s="9" t="s">
        <v>1180</v>
      </c>
      <c r="C173" s="9" t="s">
        <v>728</v>
      </c>
      <c r="D173" s="9" t="s">
        <v>18</v>
      </c>
      <c r="E173" s="9" t="s">
        <v>662</v>
      </c>
      <c r="F173" s="9" t="s">
        <v>1680</v>
      </c>
      <c r="G173" s="9" t="str">
        <f t="shared" si="2"/>
        <v>M0371: Blackpool ADDER</v>
      </c>
      <c r="I173"/>
      <c r="M173"/>
    </row>
    <row r="174" spans="1:13" x14ac:dyDescent="0.35">
      <c r="A174" s="9" t="s">
        <v>297</v>
      </c>
      <c r="B174" s="9" t="s">
        <v>709</v>
      </c>
      <c r="C174" s="9" t="s">
        <v>728</v>
      </c>
      <c r="D174" s="9" t="s">
        <v>18</v>
      </c>
      <c r="E174" s="9" t="s">
        <v>670</v>
      </c>
      <c r="F174" s="9" t="s">
        <v>1751</v>
      </c>
      <c r="G174" s="9" t="str">
        <f t="shared" si="2"/>
        <v>P1076: Oxfordshire Roads to Recovery</v>
      </c>
      <c r="I174"/>
      <c r="M174"/>
    </row>
    <row r="175" spans="1:13" x14ac:dyDescent="0.35">
      <c r="A175" s="9" t="s">
        <v>356</v>
      </c>
      <c r="B175" s="9" t="s">
        <v>711</v>
      </c>
      <c r="C175" s="9" t="s">
        <v>728</v>
      </c>
      <c r="D175" s="9" t="s">
        <v>18</v>
      </c>
      <c r="E175" s="9" t="s">
        <v>643</v>
      </c>
      <c r="F175" s="9" t="s">
        <v>1658</v>
      </c>
      <c r="G175" s="9" t="str">
        <f t="shared" si="2"/>
        <v>R0468: Recovery Wolverhampton (Adult)</v>
      </c>
      <c r="I175"/>
      <c r="M175"/>
    </row>
    <row r="176" spans="1:13" x14ac:dyDescent="0.35">
      <c r="A176" s="9" t="s">
        <v>440</v>
      </c>
      <c r="B176" s="9" t="s">
        <v>760</v>
      </c>
      <c r="C176" s="9" t="s">
        <v>728</v>
      </c>
      <c r="D176" s="9" t="s">
        <v>18</v>
      </c>
      <c r="E176" s="9" t="s">
        <v>661</v>
      </c>
      <c r="F176" s="9" t="s">
        <v>1751</v>
      </c>
      <c r="G176" s="9" t="str">
        <f t="shared" si="2"/>
        <v>U0039: Wakefield Inspiring Recovery</v>
      </c>
      <c r="I176"/>
      <c r="M176"/>
    </row>
    <row r="177" spans="1:13" x14ac:dyDescent="0.35">
      <c r="A177" s="9" t="s">
        <v>461</v>
      </c>
      <c r="B177" s="9" t="s">
        <v>663</v>
      </c>
      <c r="C177" s="9" t="s">
        <v>728</v>
      </c>
      <c r="D177" s="9" t="s">
        <v>18</v>
      </c>
      <c r="E177" s="9" t="s">
        <v>661</v>
      </c>
      <c r="F177" s="9" t="s">
        <v>1721</v>
      </c>
      <c r="G177" s="9" t="str">
        <f t="shared" si="2"/>
        <v>U0509: Doncaster Drugs Service - CDT</v>
      </c>
      <c r="I177"/>
      <c r="M177"/>
    </row>
    <row r="178" spans="1:13" x14ac:dyDescent="0.35">
      <c r="A178" s="9" t="s">
        <v>2124</v>
      </c>
      <c r="B178" s="9" t="s">
        <v>2236</v>
      </c>
      <c r="C178" s="9" t="s">
        <v>728</v>
      </c>
      <c r="D178" s="9" t="s">
        <v>18</v>
      </c>
      <c r="E178" s="9" t="s">
        <v>661</v>
      </c>
      <c r="F178" s="9" t="s">
        <v>1923</v>
      </c>
      <c r="G178" s="9" t="str">
        <f t="shared" si="2"/>
        <v>U0657: Likewise Sheffield (Humankind)</v>
      </c>
      <c r="I178"/>
      <c r="M178"/>
    </row>
    <row r="179" spans="1:13" x14ac:dyDescent="0.35">
      <c r="A179" s="9" t="s">
        <v>470</v>
      </c>
      <c r="B179" s="9" t="s">
        <v>819</v>
      </c>
      <c r="C179" s="9" t="s">
        <v>728</v>
      </c>
      <c r="D179" s="9" t="s">
        <v>18</v>
      </c>
      <c r="E179" s="9" t="s">
        <v>662</v>
      </c>
      <c r="F179" s="9" t="s">
        <v>1716</v>
      </c>
      <c r="G179" s="9" t="str">
        <f t="shared" si="2"/>
        <v>W0017: PENC Stockport CDT</v>
      </c>
      <c r="I179"/>
      <c r="M179"/>
    </row>
    <row r="180" spans="1:13" x14ac:dyDescent="0.35">
      <c r="A180" s="9" t="s">
        <v>471</v>
      </c>
      <c r="B180" s="9" t="s">
        <v>718</v>
      </c>
      <c r="C180" s="9" t="s">
        <v>728</v>
      </c>
      <c r="D180" s="9" t="s">
        <v>18</v>
      </c>
      <c r="E180" s="9" t="s">
        <v>662</v>
      </c>
      <c r="F180" s="9" t="s">
        <v>718</v>
      </c>
      <c r="G180" s="9" t="str">
        <f t="shared" si="2"/>
        <v>W0053: ACORN</v>
      </c>
      <c r="I180"/>
      <c r="M180"/>
    </row>
    <row r="181" spans="1:13" x14ac:dyDescent="0.35">
      <c r="A181" s="9" t="s">
        <v>474</v>
      </c>
      <c r="B181" s="9" t="s">
        <v>734</v>
      </c>
      <c r="C181" s="9" t="s">
        <v>728</v>
      </c>
      <c r="D181" s="9" t="s">
        <v>18</v>
      </c>
      <c r="E181" s="9" t="s">
        <v>662</v>
      </c>
      <c r="F181" s="9" t="s">
        <v>1751</v>
      </c>
      <c r="G181" s="9" t="str">
        <f t="shared" si="2"/>
        <v>W0444: Turning Point Smithfield Detox</v>
      </c>
      <c r="I181"/>
      <c r="M181"/>
    </row>
    <row r="182" spans="1:13" x14ac:dyDescent="0.35">
      <c r="A182" s="9" t="s">
        <v>213</v>
      </c>
      <c r="B182" s="9" t="s">
        <v>706</v>
      </c>
      <c r="C182" s="9" t="s">
        <v>731</v>
      </c>
      <c r="D182" s="9" t="s">
        <v>28</v>
      </c>
      <c r="E182" s="9" t="s">
        <v>662</v>
      </c>
      <c r="F182" s="9" t="s">
        <v>1701</v>
      </c>
      <c r="G182" s="9" t="str">
        <f t="shared" si="2"/>
        <v>M0022: Kaleidoscope Birchwood</v>
      </c>
      <c r="I182"/>
      <c r="M182"/>
    </row>
    <row r="183" spans="1:13" x14ac:dyDescent="0.35">
      <c r="A183" s="9" t="s">
        <v>214</v>
      </c>
      <c r="B183" s="9" t="s">
        <v>667</v>
      </c>
      <c r="C183" s="9" t="s">
        <v>731</v>
      </c>
      <c r="D183" s="9" t="s">
        <v>28</v>
      </c>
      <c r="E183" s="9" t="s">
        <v>662</v>
      </c>
      <c r="F183" s="9" t="s">
        <v>1717</v>
      </c>
      <c r="G183" s="9" t="str">
        <f t="shared" si="2"/>
        <v>M0037: Phoenix Futures Wirral Adult Services</v>
      </c>
      <c r="I183"/>
      <c r="M183"/>
    </row>
    <row r="184" spans="1:13" x14ac:dyDescent="0.35">
      <c r="A184" s="9" t="s">
        <v>215</v>
      </c>
      <c r="B184" s="9" t="s">
        <v>1200</v>
      </c>
      <c r="C184" s="9" t="s">
        <v>731</v>
      </c>
      <c r="D184" s="9" t="s">
        <v>28</v>
      </c>
      <c r="E184" s="9" t="s">
        <v>662</v>
      </c>
      <c r="F184" s="9" t="s">
        <v>1752</v>
      </c>
      <c r="G184" s="9" t="str">
        <f t="shared" si="2"/>
        <v>M0051: Littledale Hall</v>
      </c>
      <c r="I184"/>
      <c r="M184"/>
    </row>
    <row r="185" spans="1:13" x14ac:dyDescent="0.35">
      <c r="A185" s="9" t="s">
        <v>220</v>
      </c>
      <c r="B185" s="9" t="s">
        <v>1925</v>
      </c>
      <c r="C185" s="9" t="s">
        <v>731</v>
      </c>
      <c r="D185" s="9" t="s">
        <v>28</v>
      </c>
      <c r="E185" s="9" t="s">
        <v>662</v>
      </c>
      <c r="F185" s="9" t="s">
        <v>1923</v>
      </c>
      <c r="G185" s="9" t="str">
        <f t="shared" si="2"/>
        <v>M0119: Holgate House</v>
      </c>
      <c r="I185"/>
      <c r="M185"/>
    </row>
    <row r="186" spans="1:13" x14ac:dyDescent="0.35">
      <c r="A186" s="9" t="s">
        <v>223</v>
      </c>
      <c r="B186" s="9" t="s">
        <v>725</v>
      </c>
      <c r="C186" s="9" t="s">
        <v>731</v>
      </c>
      <c r="D186" s="9" t="s">
        <v>28</v>
      </c>
      <c r="E186" s="9" t="s">
        <v>662</v>
      </c>
      <c r="F186" s="9" t="s">
        <v>1694</v>
      </c>
      <c r="G186" s="9" t="str">
        <f t="shared" si="2"/>
        <v>M0243: GMMH The Chapman-Barker Unit</v>
      </c>
      <c r="I186"/>
      <c r="M186"/>
    </row>
    <row r="187" spans="1:13" x14ac:dyDescent="0.35">
      <c r="A187" s="9" t="s">
        <v>232</v>
      </c>
      <c r="B187" s="9" t="s">
        <v>1088</v>
      </c>
      <c r="C187" s="9" t="s">
        <v>731</v>
      </c>
      <c r="D187" s="9" t="s">
        <v>28</v>
      </c>
      <c r="E187" s="9" t="s">
        <v>662</v>
      </c>
      <c r="F187" s="9" t="s">
        <v>1746</v>
      </c>
      <c r="G187" s="9" t="str">
        <f t="shared" si="2"/>
        <v>M0297: THOMAS Community Recovery Salford</v>
      </c>
      <c r="I187"/>
      <c r="M187"/>
    </row>
    <row r="188" spans="1:13" x14ac:dyDescent="0.35">
      <c r="A188" s="9" t="s">
        <v>233</v>
      </c>
      <c r="B188" s="9" t="s">
        <v>1926</v>
      </c>
      <c r="C188" s="9" t="s">
        <v>731</v>
      </c>
      <c r="D188" s="9" t="s">
        <v>28</v>
      </c>
      <c r="E188" s="9" t="s">
        <v>662</v>
      </c>
      <c r="F188" s="9" t="s">
        <v>1752</v>
      </c>
      <c r="G188" s="9" t="str">
        <f t="shared" si="2"/>
        <v>M0300: GMMH Chapman Barker Unit - RADAR Ward</v>
      </c>
      <c r="I188"/>
      <c r="M188"/>
    </row>
    <row r="189" spans="1:13" x14ac:dyDescent="0.35">
      <c r="A189" s="9" t="s">
        <v>235</v>
      </c>
      <c r="B189" s="9" t="s">
        <v>1898</v>
      </c>
      <c r="C189" s="9" t="s">
        <v>731</v>
      </c>
      <c r="D189" s="9" t="s">
        <v>28</v>
      </c>
      <c r="E189" s="9" t="s">
        <v>662</v>
      </c>
      <c r="F189" s="9" t="s">
        <v>1752</v>
      </c>
      <c r="G189" s="9" t="str">
        <f t="shared" si="2"/>
        <v>M0309: Cyngor Alcohol Information Service (CAIS)</v>
      </c>
      <c r="I189"/>
      <c r="M189"/>
    </row>
    <row r="190" spans="1:13" x14ac:dyDescent="0.35">
      <c r="A190" s="9" t="s">
        <v>251</v>
      </c>
      <c r="B190" s="9" t="s">
        <v>668</v>
      </c>
      <c r="C190" s="9" t="s">
        <v>731</v>
      </c>
      <c r="D190" s="9" t="s">
        <v>28</v>
      </c>
      <c r="E190" s="9" t="s">
        <v>662</v>
      </c>
      <c r="F190" s="9" t="s">
        <v>668</v>
      </c>
      <c r="G190" s="9" t="str">
        <f t="shared" si="2"/>
        <v>M0338: Salus Withnell Hall</v>
      </c>
      <c r="I190"/>
      <c r="M190"/>
    </row>
    <row r="191" spans="1:13" x14ac:dyDescent="0.35">
      <c r="A191" s="9" t="s">
        <v>253</v>
      </c>
      <c r="B191" s="9" t="s">
        <v>726</v>
      </c>
      <c r="C191" s="9" t="s">
        <v>731</v>
      </c>
      <c r="D191" s="9" t="s">
        <v>28</v>
      </c>
      <c r="E191" s="9" t="s">
        <v>662</v>
      </c>
      <c r="F191" s="9" t="s">
        <v>1680</v>
      </c>
      <c r="G191" s="9" t="str">
        <f t="shared" si="2"/>
        <v>M0341: The Pavilion</v>
      </c>
      <c r="I191"/>
      <c r="M191"/>
    </row>
    <row r="192" spans="1:13" x14ac:dyDescent="0.35">
      <c r="A192" s="9" t="s">
        <v>496</v>
      </c>
      <c r="B192" s="9" t="s">
        <v>732</v>
      </c>
      <c r="C192" s="9" t="s">
        <v>731</v>
      </c>
      <c r="D192" s="9" t="s">
        <v>28</v>
      </c>
      <c r="E192" s="9" t="s">
        <v>662</v>
      </c>
      <c r="F192" s="9" t="s">
        <v>1694</v>
      </c>
      <c r="G192" s="9" t="str">
        <f t="shared" si="2"/>
        <v>M0349: GMMH Bolton Adult Service</v>
      </c>
      <c r="I192"/>
      <c r="M192"/>
    </row>
    <row r="193" spans="1:13" x14ac:dyDescent="0.35">
      <c r="A193" s="9" t="s">
        <v>497</v>
      </c>
      <c r="B193" s="9" t="s">
        <v>720</v>
      </c>
      <c r="C193" s="9" t="s">
        <v>731</v>
      </c>
      <c r="D193" s="9" t="s">
        <v>28</v>
      </c>
      <c r="E193" s="9" t="s">
        <v>662</v>
      </c>
      <c r="F193" s="9" t="s">
        <v>720</v>
      </c>
      <c r="G193" s="9" t="str">
        <f t="shared" si="2"/>
        <v>M0352: Acquiesce</v>
      </c>
      <c r="I193"/>
      <c r="M193"/>
    </row>
    <row r="194" spans="1:13" x14ac:dyDescent="0.35">
      <c r="A194" s="9" t="s">
        <v>504</v>
      </c>
      <c r="B194" s="9" t="s">
        <v>1020</v>
      </c>
      <c r="C194" s="9" t="s">
        <v>731</v>
      </c>
      <c r="D194" s="9" t="s">
        <v>28</v>
      </c>
      <c r="E194" s="9" t="s">
        <v>662</v>
      </c>
      <c r="F194" s="9" t="s">
        <v>1751</v>
      </c>
      <c r="G194" s="9" t="str">
        <f t="shared" si="2"/>
        <v>M0354: Turning Point Oldham ROAR</v>
      </c>
      <c r="I194"/>
      <c r="M194"/>
    </row>
    <row r="195" spans="1:13" x14ac:dyDescent="0.35">
      <c r="A195" s="9" t="s">
        <v>505</v>
      </c>
      <c r="B195" s="9" t="s">
        <v>733</v>
      </c>
      <c r="C195" s="9" t="s">
        <v>731</v>
      </c>
      <c r="D195" s="9" t="s">
        <v>28</v>
      </c>
      <c r="E195" s="9" t="s">
        <v>662</v>
      </c>
      <c r="F195" s="9" t="s">
        <v>1751</v>
      </c>
      <c r="G195" s="9" t="str">
        <f t="shared" ref="G195:G258" si="3">CONCATENATE(A195,": ",B195)</f>
        <v>M0355: Turning Point Rochdale ROAR</v>
      </c>
      <c r="I195"/>
      <c r="M195"/>
    </row>
    <row r="196" spans="1:13" x14ac:dyDescent="0.35">
      <c r="A196" s="9" t="s">
        <v>507</v>
      </c>
      <c r="B196" s="9" t="s">
        <v>2046</v>
      </c>
      <c r="C196" s="9" t="s">
        <v>731</v>
      </c>
      <c r="D196" s="9" t="s">
        <v>28</v>
      </c>
      <c r="E196" s="9" t="s">
        <v>662</v>
      </c>
      <c r="F196" s="9" t="s">
        <v>1668</v>
      </c>
      <c r="G196" s="9" t="str">
        <f t="shared" si="3"/>
        <v>M0357: Parkland Place Lancashire</v>
      </c>
      <c r="I196"/>
      <c r="M196"/>
    </row>
    <row r="197" spans="1:13" x14ac:dyDescent="0.35">
      <c r="A197" s="9" t="s">
        <v>2161</v>
      </c>
      <c r="B197" s="9" t="s">
        <v>2147</v>
      </c>
      <c r="C197" s="9" t="s">
        <v>731</v>
      </c>
      <c r="D197" s="9" t="s">
        <v>28</v>
      </c>
      <c r="E197" s="9" t="s">
        <v>662</v>
      </c>
      <c r="F197" s="9" t="s">
        <v>2147</v>
      </c>
      <c r="G197" s="9" t="str">
        <f t="shared" si="3"/>
        <v>M0366: Bolton YP NHS Foundation Trust</v>
      </c>
      <c r="I197"/>
      <c r="M197"/>
    </row>
    <row r="198" spans="1:13" x14ac:dyDescent="0.35">
      <c r="A198" s="9" t="s">
        <v>611</v>
      </c>
      <c r="B198" s="9" t="s">
        <v>794</v>
      </c>
      <c r="C198" s="9" t="s">
        <v>731</v>
      </c>
      <c r="D198" s="9" t="s">
        <v>28</v>
      </c>
      <c r="E198" s="9" t="s">
        <v>662</v>
      </c>
      <c r="F198" s="9" t="s">
        <v>1694</v>
      </c>
      <c r="G198" s="9" t="str">
        <f t="shared" si="3"/>
        <v>M0368: GMMH Bury Adult Service</v>
      </c>
      <c r="I198"/>
      <c r="M198"/>
    </row>
    <row r="199" spans="1:13" x14ac:dyDescent="0.35">
      <c r="A199" s="9" t="s">
        <v>2053</v>
      </c>
      <c r="B199" s="9" t="s">
        <v>2054</v>
      </c>
      <c r="C199" s="9" t="s">
        <v>731</v>
      </c>
      <c r="D199" s="9" t="s">
        <v>28</v>
      </c>
      <c r="E199" s="9" t="s">
        <v>662</v>
      </c>
      <c r="F199" s="9" t="s">
        <v>1923</v>
      </c>
      <c r="G199" s="9" t="str">
        <f t="shared" si="3"/>
        <v>M0381: THOMAS Bolton</v>
      </c>
      <c r="I199"/>
      <c r="M199"/>
    </row>
    <row r="200" spans="1:13" x14ac:dyDescent="0.35">
      <c r="A200" s="9" t="s">
        <v>371</v>
      </c>
      <c r="B200" s="9" t="s">
        <v>708</v>
      </c>
      <c r="C200" s="9" t="s">
        <v>731</v>
      </c>
      <c r="D200" s="9" t="s">
        <v>28</v>
      </c>
      <c r="E200" s="9" t="s">
        <v>643</v>
      </c>
      <c r="F200" s="9" t="s">
        <v>1710</v>
      </c>
      <c r="G200" s="9" t="str">
        <f t="shared" si="3"/>
        <v>R0490: New Leaf Recovery</v>
      </c>
      <c r="I200"/>
      <c r="M200"/>
    </row>
    <row r="201" spans="1:13" x14ac:dyDescent="0.35">
      <c r="A201" s="9" t="s">
        <v>622</v>
      </c>
      <c r="B201" s="9" t="s">
        <v>704</v>
      </c>
      <c r="C201" s="9" t="s">
        <v>731</v>
      </c>
      <c r="D201" s="9" t="s">
        <v>28</v>
      </c>
      <c r="E201" s="9" t="s">
        <v>643</v>
      </c>
      <c r="F201" s="9" t="s">
        <v>1697</v>
      </c>
      <c r="G201" s="9" t="str">
        <f t="shared" si="3"/>
        <v>R0512: Humankind Staffordshire</v>
      </c>
      <c r="I201"/>
      <c r="M201"/>
    </row>
    <row r="202" spans="1:13" x14ac:dyDescent="0.35">
      <c r="A202" s="9" t="s">
        <v>2182</v>
      </c>
      <c r="B202" s="9" t="s">
        <v>2219</v>
      </c>
      <c r="C202" s="9" t="s">
        <v>731</v>
      </c>
      <c r="D202" s="9" t="s">
        <v>28</v>
      </c>
      <c r="E202" s="9" t="s">
        <v>643</v>
      </c>
      <c r="F202" s="9" t="s">
        <v>1923</v>
      </c>
      <c r="G202" s="9" t="str">
        <f t="shared" si="3"/>
        <v>R0518: MPFT Adult - Staffordshire</v>
      </c>
      <c r="I202"/>
      <c r="M202"/>
    </row>
    <row r="203" spans="1:13" x14ac:dyDescent="0.35">
      <c r="A203" s="9" t="s">
        <v>423</v>
      </c>
      <c r="B203" s="9" t="s">
        <v>847</v>
      </c>
      <c r="C203" s="9" t="s">
        <v>731</v>
      </c>
      <c r="D203" s="9" t="s">
        <v>28</v>
      </c>
      <c r="E203" s="9" t="s">
        <v>715</v>
      </c>
      <c r="F203" s="9" t="s">
        <v>1681</v>
      </c>
      <c r="G203" s="9" t="str">
        <f t="shared" si="3"/>
        <v>T1175: Derby City Prescribing Service</v>
      </c>
      <c r="I203"/>
      <c r="M203"/>
    </row>
    <row r="204" spans="1:13" x14ac:dyDescent="0.35">
      <c r="A204" s="9" t="s">
        <v>455</v>
      </c>
      <c r="B204" s="9" t="s">
        <v>755</v>
      </c>
      <c r="C204" s="9" t="s">
        <v>731</v>
      </c>
      <c r="D204" s="9" t="s">
        <v>28</v>
      </c>
      <c r="E204" s="9" t="s">
        <v>661</v>
      </c>
      <c r="F204" s="9" t="s">
        <v>1697</v>
      </c>
      <c r="G204" s="9" t="str">
        <f t="shared" si="3"/>
        <v>U0488: Calderdale Drug and Alcohol Service (Humankind)</v>
      </c>
      <c r="I204"/>
      <c r="M204"/>
    </row>
    <row r="205" spans="1:13" x14ac:dyDescent="0.35">
      <c r="A205" s="9" t="s">
        <v>456</v>
      </c>
      <c r="B205" s="9" t="s">
        <v>703</v>
      </c>
      <c r="C205" s="9" t="s">
        <v>731</v>
      </c>
      <c r="D205" s="9" t="s">
        <v>28</v>
      </c>
      <c r="E205" s="9" t="s">
        <v>661</v>
      </c>
      <c r="F205" s="9" t="s">
        <v>1697</v>
      </c>
      <c r="G205" s="9" t="str">
        <f t="shared" si="3"/>
        <v>U0489: Forward Leeds Adult (Humankind)</v>
      </c>
      <c r="I205"/>
      <c r="M205"/>
    </row>
    <row r="206" spans="1:13" x14ac:dyDescent="0.35">
      <c r="A206" s="9" t="s">
        <v>2124</v>
      </c>
      <c r="B206" s="9" t="s">
        <v>2236</v>
      </c>
      <c r="C206" s="9" t="s">
        <v>731</v>
      </c>
      <c r="D206" s="9" t="s">
        <v>28</v>
      </c>
      <c r="E206" s="9" t="s">
        <v>661</v>
      </c>
      <c r="F206" s="9" t="s">
        <v>1923</v>
      </c>
      <c r="G206" s="9" t="str">
        <f t="shared" si="3"/>
        <v>U0657: Likewise Sheffield (Humankind)</v>
      </c>
      <c r="I206"/>
      <c r="M206"/>
    </row>
    <row r="207" spans="1:13" x14ac:dyDescent="0.35">
      <c r="A207" s="9" t="s">
        <v>474</v>
      </c>
      <c r="B207" s="9" t="s">
        <v>734</v>
      </c>
      <c r="C207" s="9" t="s">
        <v>731</v>
      </c>
      <c r="D207" s="9" t="s">
        <v>28</v>
      </c>
      <c r="E207" s="9" t="s">
        <v>662</v>
      </c>
      <c r="F207" s="9" t="s">
        <v>1751</v>
      </c>
      <c r="G207" s="9" t="str">
        <f t="shared" si="3"/>
        <v>W0444: Turning Point Smithfield Detox</v>
      </c>
      <c r="I207"/>
      <c r="M207"/>
    </row>
    <row r="208" spans="1:13" x14ac:dyDescent="0.35">
      <c r="A208" s="9" t="s">
        <v>181</v>
      </c>
      <c r="B208" s="9" t="s">
        <v>781</v>
      </c>
      <c r="C208" s="9" t="s">
        <v>736</v>
      </c>
      <c r="D208" s="9" t="s">
        <v>565</v>
      </c>
      <c r="E208" s="9" t="s">
        <v>632</v>
      </c>
      <c r="F208" s="9" t="s">
        <v>1751</v>
      </c>
      <c r="G208" s="9" t="str">
        <f t="shared" si="3"/>
        <v>L1256: Croydon Adult Recovery Network</v>
      </c>
      <c r="I208"/>
      <c r="M208"/>
    </row>
    <row r="209" spans="1:13" x14ac:dyDescent="0.35">
      <c r="A209" s="9" t="s">
        <v>277</v>
      </c>
      <c r="B209" s="9" t="s">
        <v>741</v>
      </c>
      <c r="C209" s="9" t="s">
        <v>736</v>
      </c>
      <c r="D209" s="9" t="s">
        <v>565</v>
      </c>
      <c r="E209" s="9" t="s">
        <v>670</v>
      </c>
      <c r="F209" s="9" t="s">
        <v>1736</v>
      </c>
      <c r="G209" s="9" t="str">
        <f t="shared" si="3"/>
        <v>P0544: Francis HouseStreetsceneSouthampton</v>
      </c>
      <c r="I209"/>
      <c r="M209"/>
    </row>
    <row r="210" spans="1:13" x14ac:dyDescent="0.35">
      <c r="A210" s="9" t="s">
        <v>297</v>
      </c>
      <c r="B210" s="9" t="s">
        <v>709</v>
      </c>
      <c r="C210" s="9" t="s">
        <v>736</v>
      </c>
      <c r="D210" s="9" t="s">
        <v>565</v>
      </c>
      <c r="E210" s="9" t="s">
        <v>670</v>
      </c>
      <c r="F210" s="9" t="s">
        <v>1751</v>
      </c>
      <c r="G210" s="9" t="str">
        <f t="shared" si="3"/>
        <v>P1076: Oxfordshire Roads to Recovery</v>
      </c>
      <c r="I210"/>
      <c r="M210"/>
    </row>
    <row r="211" spans="1:13" x14ac:dyDescent="0.35">
      <c r="A211" s="9" t="s">
        <v>300</v>
      </c>
      <c r="B211" s="9" t="s">
        <v>798</v>
      </c>
      <c r="C211" s="9" t="s">
        <v>736</v>
      </c>
      <c r="D211" s="9" t="s">
        <v>565</v>
      </c>
      <c r="E211" s="9" t="s">
        <v>670</v>
      </c>
      <c r="F211" s="9" t="s">
        <v>1698</v>
      </c>
      <c r="G211" s="9" t="str">
        <f t="shared" si="3"/>
        <v>P1081: Basingstoke - Inclusion Recovery Hampshire</v>
      </c>
      <c r="I211"/>
      <c r="M211"/>
    </row>
    <row r="212" spans="1:13" x14ac:dyDescent="0.35">
      <c r="A212" s="9" t="s">
        <v>304</v>
      </c>
      <c r="B212" s="9" t="s">
        <v>746</v>
      </c>
      <c r="C212" s="9" t="s">
        <v>736</v>
      </c>
      <c r="D212" s="9" t="s">
        <v>565</v>
      </c>
      <c r="E212" s="9" t="s">
        <v>670</v>
      </c>
      <c r="F212" s="9" t="s">
        <v>1698</v>
      </c>
      <c r="G212" s="9" t="str">
        <f t="shared" si="3"/>
        <v>P1085: Ringwood - Inclusion Recovery Hampshire</v>
      </c>
      <c r="I212"/>
      <c r="M212"/>
    </row>
    <row r="213" spans="1:13" x14ac:dyDescent="0.35">
      <c r="A213" s="9" t="s">
        <v>2005</v>
      </c>
      <c r="B213" s="9" t="s">
        <v>2011</v>
      </c>
      <c r="C213" s="9" t="s">
        <v>736</v>
      </c>
      <c r="D213" s="9" t="s">
        <v>565</v>
      </c>
      <c r="E213" s="9" t="s">
        <v>670</v>
      </c>
      <c r="F213" s="9" t="s">
        <v>1923</v>
      </c>
      <c r="G213" s="9" t="str">
        <f t="shared" si="3"/>
        <v>P1118: Inclusion IPD</v>
      </c>
      <c r="I213"/>
      <c r="M213"/>
    </row>
    <row r="214" spans="1:13" x14ac:dyDescent="0.35">
      <c r="A214" s="9" t="s">
        <v>2061</v>
      </c>
      <c r="B214" s="9" t="s">
        <v>2062</v>
      </c>
      <c r="C214" s="9" t="s">
        <v>736</v>
      </c>
      <c r="D214" s="9" t="s">
        <v>565</v>
      </c>
      <c r="E214" s="9" t="s">
        <v>670</v>
      </c>
      <c r="F214" s="9" t="s">
        <v>1923</v>
      </c>
      <c r="G214" s="9" t="str">
        <f t="shared" si="3"/>
        <v>P1125: Addiction Recovery Centre Portsmouth</v>
      </c>
      <c r="I214"/>
      <c r="M214"/>
    </row>
    <row r="215" spans="1:13" x14ac:dyDescent="0.35">
      <c r="A215" s="9" t="s">
        <v>354</v>
      </c>
      <c r="B215" s="9" t="s">
        <v>641</v>
      </c>
      <c r="C215" s="9" t="s">
        <v>736</v>
      </c>
      <c r="D215" s="9" t="s">
        <v>565</v>
      </c>
      <c r="E215" s="9" t="s">
        <v>643</v>
      </c>
      <c r="F215" s="9" t="s">
        <v>2001</v>
      </c>
      <c r="G215" s="9" t="str">
        <f t="shared" si="3"/>
        <v>R0092: BAC O'Connor</v>
      </c>
      <c r="I215"/>
      <c r="M215"/>
    </row>
    <row r="216" spans="1:13" x14ac:dyDescent="0.35">
      <c r="A216" s="9" t="s">
        <v>622</v>
      </c>
      <c r="B216" s="9" t="s">
        <v>704</v>
      </c>
      <c r="C216" s="9" t="s">
        <v>736</v>
      </c>
      <c r="D216" s="9" t="s">
        <v>565</v>
      </c>
      <c r="E216" s="9" t="s">
        <v>643</v>
      </c>
      <c r="F216" s="9" t="s">
        <v>1697</v>
      </c>
      <c r="G216" s="9" t="str">
        <f t="shared" si="3"/>
        <v>R0512: Humankind Staffordshire</v>
      </c>
      <c r="I216"/>
      <c r="M216"/>
    </row>
    <row r="217" spans="1:13" x14ac:dyDescent="0.35">
      <c r="A217" s="9" t="s">
        <v>377</v>
      </c>
      <c r="B217" s="9" t="s">
        <v>747</v>
      </c>
      <c r="C217" s="9" t="s">
        <v>736</v>
      </c>
      <c r="D217" s="9" t="s">
        <v>565</v>
      </c>
      <c r="E217" s="9" t="s">
        <v>639</v>
      </c>
      <c r="F217" s="9" t="s">
        <v>1659</v>
      </c>
      <c r="G217" s="9" t="str">
        <f t="shared" si="3"/>
        <v>SB103: SDAS Bournemouth</v>
      </c>
      <c r="I217"/>
      <c r="M217"/>
    </row>
    <row r="218" spans="1:13" x14ac:dyDescent="0.35">
      <c r="A218" s="9" t="s">
        <v>378</v>
      </c>
      <c r="B218" s="9" t="s">
        <v>738</v>
      </c>
      <c r="C218" s="9" t="s">
        <v>736</v>
      </c>
      <c r="D218" s="9" t="s">
        <v>565</v>
      </c>
      <c r="E218" s="9" t="s">
        <v>639</v>
      </c>
      <c r="F218" s="9" t="s">
        <v>1656</v>
      </c>
      <c r="G218" s="9" t="str">
        <f t="shared" si="3"/>
        <v>SB200: Bournemouth Engagement &amp; Assessment Team (BEAT)</v>
      </c>
      <c r="I218"/>
      <c r="M218"/>
    </row>
    <row r="219" spans="1:13" x14ac:dyDescent="0.35">
      <c r="A219" s="9" t="s">
        <v>379</v>
      </c>
      <c r="B219" s="9" t="s">
        <v>742</v>
      </c>
      <c r="C219" s="9" t="s">
        <v>736</v>
      </c>
      <c r="D219" s="9" t="s">
        <v>565</v>
      </c>
      <c r="E219" s="9" t="s">
        <v>639</v>
      </c>
      <c r="F219" s="9" t="s">
        <v>742</v>
      </c>
      <c r="G219" s="9" t="str">
        <f t="shared" si="3"/>
        <v>SB202: Providence Community Addiction Services</v>
      </c>
      <c r="I219"/>
      <c r="M219"/>
    </row>
    <row r="220" spans="1:13" x14ac:dyDescent="0.35">
      <c r="A220" s="9" t="s">
        <v>532</v>
      </c>
      <c r="B220" s="9" t="s">
        <v>739</v>
      </c>
      <c r="C220" s="9" t="s">
        <v>736</v>
      </c>
      <c r="D220" s="9" t="s">
        <v>565</v>
      </c>
      <c r="E220" s="9" t="s">
        <v>639</v>
      </c>
      <c r="F220" s="9" t="s">
        <v>1656</v>
      </c>
      <c r="G220" s="9" t="str">
        <f t="shared" si="3"/>
        <v>SB204: Bournemouth Family Service</v>
      </c>
      <c r="I220"/>
      <c r="M220"/>
    </row>
    <row r="221" spans="1:13" x14ac:dyDescent="0.35">
      <c r="A221" s="9" t="s">
        <v>1485</v>
      </c>
      <c r="B221" s="9" t="s">
        <v>1760</v>
      </c>
      <c r="C221" s="9" t="s">
        <v>736</v>
      </c>
      <c r="D221" s="9" t="s">
        <v>565</v>
      </c>
      <c r="E221" s="9" t="s">
        <v>639</v>
      </c>
      <c r="F221" s="9" t="s">
        <v>1754</v>
      </c>
      <c r="G221" s="9" t="str">
        <f t="shared" si="3"/>
        <v>SB205: With You BCP</v>
      </c>
      <c r="I221"/>
      <c r="M221"/>
    </row>
    <row r="222" spans="1:13" x14ac:dyDescent="0.35">
      <c r="A222" s="9" t="s">
        <v>381</v>
      </c>
      <c r="B222" s="9" t="s">
        <v>638</v>
      </c>
      <c r="C222" s="9" t="s">
        <v>736</v>
      </c>
      <c r="D222" s="9" t="s">
        <v>565</v>
      </c>
      <c r="E222" s="9" t="s">
        <v>639</v>
      </c>
      <c r="F222" s="9" t="s">
        <v>1737</v>
      </c>
      <c r="G222" s="9" t="str">
        <f t="shared" si="3"/>
        <v>SB317: StreetScene Bournemouth</v>
      </c>
      <c r="I222"/>
      <c r="M222"/>
    </row>
    <row r="223" spans="1:13" x14ac:dyDescent="0.35">
      <c r="A223" s="9" t="s">
        <v>1198</v>
      </c>
      <c r="B223" s="9" t="s">
        <v>1199</v>
      </c>
      <c r="C223" s="9" t="s">
        <v>736</v>
      </c>
      <c r="D223" s="9" t="s">
        <v>565</v>
      </c>
      <c r="E223" s="9" t="s">
        <v>639</v>
      </c>
      <c r="F223" s="9" t="s">
        <v>1659</v>
      </c>
      <c r="G223" s="9" t="str">
        <f t="shared" si="3"/>
        <v>SB506: AWP Bournemouth YP</v>
      </c>
      <c r="I223"/>
      <c r="M223"/>
    </row>
    <row r="224" spans="1:13" x14ac:dyDescent="0.35">
      <c r="A224" s="9" t="s">
        <v>748</v>
      </c>
      <c r="B224" s="9" t="s">
        <v>749</v>
      </c>
      <c r="C224" s="9" t="s">
        <v>736</v>
      </c>
      <c r="D224" s="9" t="s">
        <v>565</v>
      </c>
      <c r="E224" s="9" t="s">
        <v>639</v>
      </c>
      <c r="F224" s="9" t="s">
        <v>1656</v>
      </c>
      <c r="G224" s="9" t="str">
        <f t="shared" si="3"/>
        <v>SB511: We Are With You - Bournemouth YP</v>
      </c>
      <c r="I224"/>
      <c r="M224"/>
    </row>
    <row r="225" spans="1:13" x14ac:dyDescent="0.35">
      <c r="A225" s="9" t="s">
        <v>382</v>
      </c>
      <c r="B225" s="9" t="s">
        <v>740</v>
      </c>
      <c r="C225" s="9" t="s">
        <v>736</v>
      </c>
      <c r="D225" s="9" t="s">
        <v>565</v>
      </c>
      <c r="E225" s="9" t="s">
        <v>639</v>
      </c>
      <c r="F225" s="9" t="s">
        <v>1656</v>
      </c>
      <c r="G225" s="9" t="str">
        <f t="shared" si="3"/>
        <v>SB519: Bournemouth R HUB Level 1</v>
      </c>
      <c r="I225"/>
      <c r="M225"/>
    </row>
    <row r="226" spans="1:13" x14ac:dyDescent="0.35">
      <c r="A226" s="9" t="s">
        <v>388</v>
      </c>
      <c r="B226" s="9" t="s">
        <v>811</v>
      </c>
      <c r="C226" s="9" t="s">
        <v>736</v>
      </c>
      <c r="D226" s="9" t="s">
        <v>565</v>
      </c>
      <c r="E226" s="9" t="s">
        <v>639</v>
      </c>
      <c r="F226" s="9" t="s">
        <v>1656</v>
      </c>
      <c r="G226" s="9" t="str">
        <f t="shared" si="3"/>
        <v>SD301: We Are With You Chy</v>
      </c>
      <c r="I226"/>
      <c r="M226"/>
    </row>
    <row r="227" spans="1:13" x14ac:dyDescent="0.35">
      <c r="A227" s="9" t="s">
        <v>389</v>
      </c>
      <c r="B227" s="9" t="s">
        <v>737</v>
      </c>
      <c r="C227" s="9" t="s">
        <v>736</v>
      </c>
      <c r="D227" s="9" t="s">
        <v>565</v>
      </c>
      <c r="E227" s="9" t="s">
        <v>639</v>
      </c>
      <c r="F227" s="9" t="s">
        <v>1663</v>
      </c>
      <c r="G227" s="9" t="str">
        <f t="shared" si="3"/>
        <v>SD303: BOSENCE FARM COMMUNITY LTD</v>
      </c>
      <c r="I227"/>
      <c r="M227"/>
    </row>
    <row r="228" spans="1:13" x14ac:dyDescent="0.35">
      <c r="A228" s="9" t="s">
        <v>495</v>
      </c>
      <c r="B228" s="9" t="s">
        <v>743</v>
      </c>
      <c r="C228" s="9" t="s">
        <v>736</v>
      </c>
      <c r="D228" s="9" t="s">
        <v>565</v>
      </c>
      <c r="E228" s="9" t="s">
        <v>639</v>
      </c>
      <c r="F228" s="9" t="s">
        <v>1690</v>
      </c>
      <c r="G228" s="9" t="str">
        <f t="shared" si="3"/>
        <v>SF219: REACH ADULTS</v>
      </c>
      <c r="I228"/>
      <c r="M228"/>
    </row>
    <row r="229" spans="1:13" x14ac:dyDescent="0.35">
      <c r="A229" s="9" t="s">
        <v>391</v>
      </c>
      <c r="B229" s="9" t="s">
        <v>658</v>
      </c>
      <c r="C229" s="9" t="s">
        <v>736</v>
      </c>
      <c r="D229" s="9" t="s">
        <v>565</v>
      </c>
      <c r="E229" s="9" t="s">
        <v>639</v>
      </c>
      <c r="F229" s="9" t="s">
        <v>1744</v>
      </c>
      <c r="G229" s="9" t="str">
        <f t="shared" si="3"/>
        <v>SG309: THE NELSON TRUST</v>
      </c>
      <c r="I229"/>
      <c r="M229"/>
    </row>
    <row r="230" spans="1:13" x14ac:dyDescent="0.35">
      <c r="A230" s="9" t="s">
        <v>398</v>
      </c>
      <c r="B230" s="9" t="s">
        <v>2070</v>
      </c>
      <c r="C230" s="9" t="s">
        <v>736</v>
      </c>
      <c r="D230" s="9" t="s">
        <v>565</v>
      </c>
      <c r="E230" s="9" t="s">
        <v>639</v>
      </c>
      <c r="F230" s="9" t="s">
        <v>677</v>
      </c>
      <c r="G230" s="9" t="str">
        <f t="shared" si="3"/>
        <v>SH307: Jasmine Mother's Recovery (Trevi)</v>
      </c>
      <c r="I230"/>
      <c r="M230"/>
    </row>
    <row r="231" spans="1:13" x14ac:dyDescent="0.35">
      <c r="A231" s="9" t="s">
        <v>400</v>
      </c>
      <c r="B231" s="9" t="s">
        <v>1181</v>
      </c>
      <c r="C231" s="9" t="s">
        <v>736</v>
      </c>
      <c r="D231" s="9" t="s">
        <v>565</v>
      </c>
      <c r="E231" s="9" t="s">
        <v>639</v>
      </c>
      <c r="F231" s="9" t="s">
        <v>1689</v>
      </c>
      <c r="G231" s="9" t="str">
        <f t="shared" si="3"/>
        <v>SI203: EDAS Better Together</v>
      </c>
      <c r="I231"/>
      <c r="M231"/>
    </row>
    <row r="232" spans="1:13" x14ac:dyDescent="0.35">
      <c r="A232" s="9" t="s">
        <v>401</v>
      </c>
      <c r="B232" s="9" t="s">
        <v>735</v>
      </c>
      <c r="C232" s="9" t="s">
        <v>736</v>
      </c>
      <c r="D232" s="9" t="s">
        <v>565</v>
      </c>
      <c r="E232" s="9" t="s">
        <v>639</v>
      </c>
      <c r="F232" s="9" t="s">
        <v>1718</v>
      </c>
      <c r="G232" s="9" t="str">
        <f t="shared" si="3"/>
        <v>SI507: Alcohol Care &amp; Treatment Service (ACTS)</v>
      </c>
      <c r="I232"/>
      <c r="M232"/>
    </row>
    <row r="233" spans="1:13" x14ac:dyDescent="0.35">
      <c r="A233" s="9" t="s">
        <v>404</v>
      </c>
      <c r="B233" s="9" t="s">
        <v>672</v>
      </c>
      <c r="C233" s="9" t="s">
        <v>736</v>
      </c>
      <c r="D233" s="9" t="s">
        <v>565</v>
      </c>
      <c r="E233" s="9" t="s">
        <v>639</v>
      </c>
      <c r="F233" s="9" t="s">
        <v>1667</v>
      </c>
      <c r="G233" s="9" t="str">
        <f t="shared" si="3"/>
        <v>SJ302: BROADWAY LODGE</v>
      </c>
      <c r="I233"/>
      <c r="M233"/>
    </row>
    <row r="234" spans="1:13" x14ac:dyDescent="0.35">
      <c r="A234" s="9" t="s">
        <v>416</v>
      </c>
      <c r="B234" s="9" t="s">
        <v>1764</v>
      </c>
      <c r="C234" s="9" t="s">
        <v>736</v>
      </c>
      <c r="D234" s="9" t="s">
        <v>565</v>
      </c>
      <c r="E234" s="9" t="s">
        <v>639</v>
      </c>
      <c r="F234" s="9" t="s">
        <v>1655</v>
      </c>
      <c r="G234" s="9" t="str">
        <f t="shared" si="3"/>
        <v>SO203: Forward Trust - Clouds House</v>
      </c>
      <c r="I234"/>
      <c r="M234"/>
    </row>
    <row r="235" spans="1:13" x14ac:dyDescent="0.35">
      <c r="A235" s="9" t="s">
        <v>1907</v>
      </c>
      <c r="B235" s="9" t="s">
        <v>1908</v>
      </c>
      <c r="C235" s="9" t="s">
        <v>736</v>
      </c>
      <c r="D235" s="9" t="s">
        <v>565</v>
      </c>
      <c r="E235" s="9" t="s">
        <v>715</v>
      </c>
      <c r="F235" s="9" t="s">
        <v>1911</v>
      </c>
      <c r="G235" s="9" t="str">
        <f t="shared" si="3"/>
        <v>T1221: Turning Point Leicestershire and Rutland Adult</v>
      </c>
      <c r="I235"/>
      <c r="M235"/>
    </row>
    <row r="236" spans="1:13" x14ac:dyDescent="0.35">
      <c r="A236" s="9" t="s">
        <v>276</v>
      </c>
      <c r="B236" s="9" t="s">
        <v>765</v>
      </c>
      <c r="C236" s="9" t="s">
        <v>750</v>
      </c>
      <c r="D236" s="9" t="s">
        <v>115</v>
      </c>
      <c r="E236" s="9" t="s">
        <v>670</v>
      </c>
      <c r="F236" s="9" t="s">
        <v>1657</v>
      </c>
      <c r="G236" s="9" t="str">
        <f t="shared" si="3"/>
        <v>P0523: ANA</v>
      </c>
      <c r="I236"/>
      <c r="M236"/>
    </row>
    <row r="237" spans="1:13" x14ac:dyDescent="0.35">
      <c r="A237" s="9" t="s">
        <v>298</v>
      </c>
      <c r="B237" s="9" t="s">
        <v>915</v>
      </c>
      <c r="C237" s="9" t="s">
        <v>750</v>
      </c>
      <c r="D237" s="9" t="s">
        <v>115</v>
      </c>
      <c r="E237" s="9" t="s">
        <v>670</v>
      </c>
      <c r="F237" s="9" t="s">
        <v>1698</v>
      </c>
      <c r="G237" s="9" t="str">
        <f t="shared" si="3"/>
        <v>P1079: Aldershot - Inclusion Recovery Hampshire</v>
      </c>
      <c r="I237"/>
      <c r="M237"/>
    </row>
    <row r="238" spans="1:13" x14ac:dyDescent="0.35">
      <c r="A238" s="9" t="s">
        <v>306</v>
      </c>
      <c r="B238" s="9" t="s">
        <v>751</v>
      </c>
      <c r="C238" s="9" t="s">
        <v>750</v>
      </c>
      <c r="D238" s="9" t="s">
        <v>115</v>
      </c>
      <c r="E238" s="9" t="s">
        <v>670</v>
      </c>
      <c r="F238" s="9" t="s">
        <v>1738</v>
      </c>
      <c r="G238" s="9" t="str">
        <f t="shared" si="3"/>
        <v>P1089: I-Access North West Surrey</v>
      </c>
      <c r="I238"/>
      <c r="M238"/>
    </row>
    <row r="239" spans="1:13" x14ac:dyDescent="0.35">
      <c r="A239" s="9" t="s">
        <v>476</v>
      </c>
      <c r="B239" s="9" t="s">
        <v>2213</v>
      </c>
      <c r="C239" s="9" t="s">
        <v>750</v>
      </c>
      <c r="D239" s="9" t="s">
        <v>115</v>
      </c>
      <c r="E239" s="9" t="s">
        <v>670</v>
      </c>
      <c r="F239" s="9" t="s">
        <v>1677</v>
      </c>
      <c r="G239" s="9" t="str">
        <f t="shared" si="3"/>
        <v>P1098: Cranstoun RBWM</v>
      </c>
      <c r="I239"/>
      <c r="M239"/>
    </row>
    <row r="240" spans="1:13" x14ac:dyDescent="0.35">
      <c r="A240" s="9" t="s">
        <v>477</v>
      </c>
      <c r="B240" s="9" t="s">
        <v>752</v>
      </c>
      <c r="C240" s="9" t="s">
        <v>750</v>
      </c>
      <c r="D240" s="9" t="s">
        <v>115</v>
      </c>
      <c r="E240" s="9" t="s">
        <v>670</v>
      </c>
      <c r="F240" s="9" t="s">
        <v>1664</v>
      </c>
      <c r="G240" s="9" t="str">
        <f t="shared" si="3"/>
        <v>P1099: New Hope Adults</v>
      </c>
      <c r="I240"/>
      <c r="M240"/>
    </row>
    <row r="241" spans="1:13" x14ac:dyDescent="0.35">
      <c r="A241" s="9" t="s">
        <v>487</v>
      </c>
      <c r="B241" s="9" t="s">
        <v>788</v>
      </c>
      <c r="C241" s="9" t="s">
        <v>750</v>
      </c>
      <c r="D241" s="9" t="s">
        <v>115</v>
      </c>
      <c r="E241" s="9" t="s">
        <v>670</v>
      </c>
      <c r="F241" s="9" t="s">
        <v>1698</v>
      </c>
      <c r="G241" s="9" t="str">
        <f t="shared" si="3"/>
        <v>P1102: One Recovery Bucks</v>
      </c>
      <c r="I241"/>
      <c r="M241"/>
    </row>
    <row r="242" spans="1:13" x14ac:dyDescent="0.35">
      <c r="A242" s="9" t="s">
        <v>1187</v>
      </c>
      <c r="B242" s="9" t="s">
        <v>1191</v>
      </c>
      <c r="C242" s="9" t="s">
        <v>750</v>
      </c>
      <c r="D242" s="9" t="s">
        <v>115</v>
      </c>
      <c r="E242" s="9" t="s">
        <v>670</v>
      </c>
      <c r="F242" s="9" t="s">
        <v>1677</v>
      </c>
      <c r="G242" s="9" t="str">
        <f t="shared" si="3"/>
        <v>P1116: Cranstoun Wokingham Adults</v>
      </c>
      <c r="I242"/>
      <c r="M242"/>
    </row>
    <row r="243" spans="1:13" x14ac:dyDescent="0.35">
      <c r="A243" s="9" t="s">
        <v>348</v>
      </c>
      <c r="B243" s="9" t="s">
        <v>680</v>
      </c>
      <c r="C243" s="9" t="s">
        <v>750</v>
      </c>
      <c r="D243" s="9" t="s">
        <v>115</v>
      </c>
      <c r="E243" s="9" t="s">
        <v>635</v>
      </c>
      <c r="F243" s="9" t="s">
        <v>1686</v>
      </c>
      <c r="G243" s="9" t="str">
        <f t="shared" si="3"/>
        <v>Q1740: Bedford Borough Integrated Drug and Alcohol Service</v>
      </c>
      <c r="I243"/>
      <c r="M243"/>
    </row>
    <row r="244" spans="1:13" x14ac:dyDescent="0.35">
      <c r="A244" s="9" t="s">
        <v>389</v>
      </c>
      <c r="B244" s="9" t="s">
        <v>737</v>
      </c>
      <c r="C244" s="9" t="s">
        <v>750</v>
      </c>
      <c r="D244" s="9" t="s">
        <v>115</v>
      </c>
      <c r="E244" s="9" t="s">
        <v>639</v>
      </c>
      <c r="F244" s="9" t="s">
        <v>1663</v>
      </c>
      <c r="G244" s="9" t="str">
        <f t="shared" si="3"/>
        <v>SD303: BOSENCE FARM COMMUNITY LTD</v>
      </c>
      <c r="I244"/>
      <c r="M244"/>
    </row>
    <row r="245" spans="1:13" x14ac:dyDescent="0.35">
      <c r="A245" s="9" t="s">
        <v>404</v>
      </c>
      <c r="B245" s="9" t="s">
        <v>672</v>
      </c>
      <c r="C245" s="9" t="s">
        <v>750</v>
      </c>
      <c r="D245" s="9" t="s">
        <v>115</v>
      </c>
      <c r="E245" s="9" t="s">
        <v>639</v>
      </c>
      <c r="F245" s="9" t="s">
        <v>1667</v>
      </c>
      <c r="G245" s="9" t="str">
        <f t="shared" si="3"/>
        <v>SJ302: BROADWAY LODGE</v>
      </c>
      <c r="I245"/>
      <c r="M245"/>
    </row>
    <row r="246" spans="1:13" x14ac:dyDescent="0.35">
      <c r="A246" s="9" t="s">
        <v>223</v>
      </c>
      <c r="B246" s="9" t="s">
        <v>725</v>
      </c>
      <c r="C246" s="9" t="s">
        <v>753</v>
      </c>
      <c r="D246" s="9" t="s">
        <v>47</v>
      </c>
      <c r="E246" s="9" t="s">
        <v>662</v>
      </c>
      <c r="F246" s="9" t="s">
        <v>1694</v>
      </c>
      <c r="G246" s="9" t="str">
        <f t="shared" si="3"/>
        <v>M0243: GMMH The Chapman-Barker Unit</v>
      </c>
      <c r="I246"/>
      <c r="M246"/>
    </row>
    <row r="247" spans="1:13" x14ac:dyDescent="0.35">
      <c r="A247" s="9" t="s">
        <v>612</v>
      </c>
      <c r="B247" s="9" t="s">
        <v>756</v>
      </c>
      <c r="C247" s="9" t="s">
        <v>753</v>
      </c>
      <c r="D247" s="9" t="s">
        <v>47</v>
      </c>
      <c r="E247" s="9" t="s">
        <v>757</v>
      </c>
      <c r="F247" s="9" t="s">
        <v>1678</v>
      </c>
      <c r="G247" s="9" t="str">
        <f t="shared" si="3"/>
        <v>N1016: Newcastle Treatment and Recovery - Adult</v>
      </c>
      <c r="I247"/>
      <c r="M247"/>
    </row>
    <row r="248" spans="1:13" x14ac:dyDescent="0.35">
      <c r="A248" s="9" t="s">
        <v>306</v>
      </c>
      <c r="B248" s="9" t="s">
        <v>751</v>
      </c>
      <c r="C248" s="9" t="s">
        <v>753</v>
      </c>
      <c r="D248" s="9" t="s">
        <v>47</v>
      </c>
      <c r="E248" s="9" t="s">
        <v>670</v>
      </c>
      <c r="F248" s="9" t="s">
        <v>1738</v>
      </c>
      <c r="G248" s="9" t="str">
        <f t="shared" si="3"/>
        <v>P1089: I-Access North West Surrey</v>
      </c>
      <c r="I248"/>
      <c r="M248"/>
    </row>
    <row r="249" spans="1:13" x14ac:dyDescent="0.35">
      <c r="A249" s="9" t="s">
        <v>358</v>
      </c>
      <c r="B249" s="9" t="s">
        <v>705</v>
      </c>
      <c r="C249" s="9" t="s">
        <v>753</v>
      </c>
      <c r="D249" s="9" t="s">
        <v>47</v>
      </c>
      <c r="E249" s="9" t="s">
        <v>643</v>
      </c>
      <c r="F249" s="9" t="s">
        <v>1677</v>
      </c>
      <c r="G249" s="9" t="str">
        <f t="shared" si="3"/>
        <v>R0473: IRiS</v>
      </c>
      <c r="I249"/>
      <c r="M249"/>
    </row>
    <row r="250" spans="1:13" x14ac:dyDescent="0.35">
      <c r="A250" s="9" t="s">
        <v>369</v>
      </c>
      <c r="B250" s="9" t="s">
        <v>697</v>
      </c>
      <c r="C250" s="9" t="s">
        <v>753</v>
      </c>
      <c r="D250" s="9" t="s">
        <v>47</v>
      </c>
      <c r="E250" s="9" t="s">
        <v>643</v>
      </c>
      <c r="F250" s="9" t="s">
        <v>1674</v>
      </c>
      <c r="G250" s="9" t="str">
        <f t="shared" si="3"/>
        <v>R0487: CGL Birmingham ROR - Park House</v>
      </c>
      <c r="I250"/>
      <c r="M250"/>
    </row>
    <row r="251" spans="1:13" x14ac:dyDescent="0.35">
      <c r="A251" s="9" t="s">
        <v>423</v>
      </c>
      <c r="B251" s="9" t="s">
        <v>847</v>
      </c>
      <c r="C251" s="9" t="s">
        <v>753</v>
      </c>
      <c r="D251" s="9" t="s">
        <v>47</v>
      </c>
      <c r="E251" s="9" t="s">
        <v>715</v>
      </c>
      <c r="F251" s="9" t="s">
        <v>1681</v>
      </c>
      <c r="G251" s="9" t="str">
        <f t="shared" si="3"/>
        <v>T1175: Derby City Prescribing Service</v>
      </c>
      <c r="I251"/>
      <c r="M251"/>
    </row>
    <row r="252" spans="1:13" x14ac:dyDescent="0.35">
      <c r="A252" s="9" t="s">
        <v>440</v>
      </c>
      <c r="B252" s="9" t="s">
        <v>760</v>
      </c>
      <c r="C252" s="9" t="s">
        <v>753</v>
      </c>
      <c r="D252" s="9" t="s">
        <v>47</v>
      </c>
      <c r="E252" s="9" t="s">
        <v>661</v>
      </c>
      <c r="F252" s="9" t="s">
        <v>1751</v>
      </c>
      <c r="G252" s="9" t="str">
        <f t="shared" si="3"/>
        <v>U0039: Wakefield Inspiring Recovery</v>
      </c>
      <c r="I252"/>
      <c r="M252"/>
    </row>
    <row r="253" spans="1:13" x14ac:dyDescent="0.35">
      <c r="A253" s="9" t="s">
        <v>754</v>
      </c>
      <c r="B253" s="9" t="s">
        <v>1958</v>
      </c>
      <c r="C253" s="9" t="s">
        <v>753</v>
      </c>
      <c r="D253" s="9" t="s">
        <v>47</v>
      </c>
      <c r="E253" s="9" t="s">
        <v>661</v>
      </c>
      <c r="F253" s="9" t="s">
        <v>1665</v>
      </c>
      <c r="G253" s="9" t="str">
        <f t="shared" si="3"/>
        <v>U0428: Bridge YP Bradford</v>
      </c>
      <c r="I253"/>
      <c r="M253"/>
    </row>
    <row r="254" spans="1:13" x14ac:dyDescent="0.35">
      <c r="A254" s="9" t="s">
        <v>449</v>
      </c>
      <c r="B254" s="9" t="s">
        <v>666</v>
      </c>
      <c r="C254" s="9" t="s">
        <v>753</v>
      </c>
      <c r="D254" s="9" t="s">
        <v>47</v>
      </c>
      <c r="E254" s="9" t="s">
        <v>661</v>
      </c>
      <c r="F254" s="9" t="s">
        <v>1750</v>
      </c>
      <c r="G254" s="9" t="str">
        <f t="shared" si="3"/>
        <v>U0430: Oasis Recovery Communities Bradford</v>
      </c>
      <c r="I254"/>
      <c r="M254"/>
    </row>
    <row r="255" spans="1:13" x14ac:dyDescent="0.35">
      <c r="A255" s="9" t="s">
        <v>452</v>
      </c>
      <c r="B255" s="9" t="s">
        <v>758</v>
      </c>
      <c r="C255" s="9" t="s">
        <v>753</v>
      </c>
      <c r="D255" s="9" t="s">
        <v>47</v>
      </c>
      <c r="E255" s="9" t="s">
        <v>661</v>
      </c>
      <c r="F255" s="9" t="s">
        <v>1697</v>
      </c>
      <c r="G255" s="9" t="str">
        <f t="shared" si="3"/>
        <v>U0484: North Yorkshire Horizons Drug and Alcohol Service (Humankind)</v>
      </c>
      <c r="I255"/>
      <c r="M255"/>
    </row>
    <row r="256" spans="1:13" x14ac:dyDescent="0.35">
      <c r="A256" s="9" t="s">
        <v>455</v>
      </c>
      <c r="B256" s="9" t="s">
        <v>755</v>
      </c>
      <c r="C256" s="9" t="s">
        <v>753</v>
      </c>
      <c r="D256" s="9" t="s">
        <v>47</v>
      </c>
      <c r="E256" s="9" t="s">
        <v>661</v>
      </c>
      <c r="F256" s="9" t="s">
        <v>1697</v>
      </c>
      <c r="G256" s="9" t="str">
        <f t="shared" si="3"/>
        <v>U0488: Calderdale Drug and Alcohol Service (Humankind)</v>
      </c>
      <c r="I256"/>
      <c r="M256"/>
    </row>
    <row r="257" spans="1:13" x14ac:dyDescent="0.35">
      <c r="A257" s="9" t="s">
        <v>456</v>
      </c>
      <c r="B257" s="9" t="s">
        <v>703</v>
      </c>
      <c r="C257" s="9" t="s">
        <v>753</v>
      </c>
      <c r="D257" s="9" t="s">
        <v>47</v>
      </c>
      <c r="E257" s="9" t="s">
        <v>661</v>
      </c>
      <c r="F257" s="9" t="s">
        <v>1697</v>
      </c>
      <c r="G257" s="9" t="str">
        <f t="shared" si="3"/>
        <v>U0489: Forward Leeds Adult (Humankind)</v>
      </c>
      <c r="I257"/>
      <c r="M257"/>
    </row>
    <row r="258" spans="1:13" x14ac:dyDescent="0.35">
      <c r="A258" s="9" t="s">
        <v>464</v>
      </c>
      <c r="B258" s="9" t="s">
        <v>664</v>
      </c>
      <c r="C258" s="9" t="s">
        <v>753</v>
      </c>
      <c r="D258" s="9" t="s">
        <v>47</v>
      </c>
      <c r="E258" s="9" t="s">
        <v>661</v>
      </c>
      <c r="F258" s="9" t="s">
        <v>664</v>
      </c>
      <c r="G258" s="9" t="str">
        <f t="shared" si="3"/>
        <v>U0546: Doncaster SDC - New Beginnings</v>
      </c>
      <c r="I258"/>
      <c r="M258"/>
    </row>
    <row r="259" spans="1:13" x14ac:dyDescent="0.35">
      <c r="A259" s="9" t="s">
        <v>481</v>
      </c>
      <c r="B259" s="9" t="s">
        <v>660</v>
      </c>
      <c r="C259" s="9" t="s">
        <v>753</v>
      </c>
      <c r="D259" s="9" t="s">
        <v>47</v>
      </c>
      <c r="E259" s="9" t="s">
        <v>661</v>
      </c>
      <c r="F259" s="9" t="s">
        <v>1697</v>
      </c>
      <c r="G259" s="9" t="str">
        <f t="shared" ref="G259:G322" si="4">CONCATENATE(A259,": ",B259)</f>
        <v>U0635: Barnsley Substance Misuse Service (Humankind)</v>
      </c>
      <c r="I259"/>
      <c r="M259"/>
    </row>
    <row r="260" spans="1:13" x14ac:dyDescent="0.35">
      <c r="A260" s="9" t="s">
        <v>494</v>
      </c>
      <c r="B260" s="9" t="s">
        <v>2232</v>
      </c>
      <c r="C260" s="9" t="s">
        <v>753</v>
      </c>
      <c r="D260" s="9" t="s">
        <v>47</v>
      </c>
      <c r="E260" s="9" t="s">
        <v>661</v>
      </c>
      <c r="F260" s="9" t="s">
        <v>1674</v>
      </c>
      <c r="G260" s="9" t="str">
        <f t="shared" si="4"/>
        <v>U0639: CGL Bradford New Directions (deactive)</v>
      </c>
      <c r="I260"/>
      <c r="M260"/>
    </row>
    <row r="261" spans="1:13" x14ac:dyDescent="0.35">
      <c r="A261" s="9" t="s">
        <v>2085</v>
      </c>
      <c r="B261" s="9" t="s">
        <v>2086</v>
      </c>
      <c r="C261" s="9" t="s">
        <v>753</v>
      </c>
      <c r="D261" s="9" t="s">
        <v>47</v>
      </c>
      <c r="E261" s="9" t="s">
        <v>661</v>
      </c>
      <c r="F261" s="9" t="s">
        <v>1923</v>
      </c>
      <c r="G261" s="9" t="str">
        <f t="shared" si="4"/>
        <v>U0654: New Vision Bradford Adult (Humankind)</v>
      </c>
      <c r="I261"/>
      <c r="M261"/>
    </row>
    <row r="262" spans="1:13" x14ac:dyDescent="0.35">
      <c r="A262" s="9" t="s">
        <v>764</v>
      </c>
      <c r="B262" s="9" t="s">
        <v>2033</v>
      </c>
      <c r="C262" s="9" t="s">
        <v>761</v>
      </c>
      <c r="D262" s="9" t="s">
        <v>95</v>
      </c>
      <c r="E262" s="9" t="s">
        <v>632</v>
      </c>
      <c r="F262" s="9" t="s">
        <v>1753</v>
      </c>
      <c r="G262" s="9" t="str">
        <f t="shared" si="4"/>
        <v>L0989: Via - Elev8</v>
      </c>
      <c r="I262"/>
      <c r="M262"/>
    </row>
    <row r="263" spans="1:13" x14ac:dyDescent="0.35">
      <c r="A263" s="9" t="s">
        <v>199</v>
      </c>
      <c r="B263" s="9" t="s">
        <v>803</v>
      </c>
      <c r="C263" s="9" t="s">
        <v>761</v>
      </c>
      <c r="D263" s="9" t="s">
        <v>95</v>
      </c>
      <c r="E263" s="9" t="s">
        <v>632</v>
      </c>
      <c r="F263" s="9" t="s">
        <v>1724</v>
      </c>
      <c r="G263" s="9" t="str">
        <f t="shared" si="4"/>
        <v>L1278: Camden Recovery Service</v>
      </c>
      <c r="I263"/>
      <c r="M263"/>
    </row>
    <row r="264" spans="1:13" x14ac:dyDescent="0.35">
      <c r="A264" s="9" t="s">
        <v>200</v>
      </c>
      <c r="B264" s="9" t="s">
        <v>648</v>
      </c>
      <c r="C264" s="9" t="s">
        <v>761</v>
      </c>
      <c r="D264" s="9" t="s">
        <v>95</v>
      </c>
      <c r="E264" s="9" t="s">
        <v>632</v>
      </c>
      <c r="F264" s="9" t="s">
        <v>1751</v>
      </c>
      <c r="G264" s="9" t="str">
        <f t="shared" si="4"/>
        <v>L1279: Drug and Alcohol Wellbeing Service (DAWS)</v>
      </c>
      <c r="I264"/>
      <c r="M264"/>
    </row>
    <row r="265" spans="1:13" x14ac:dyDescent="0.35">
      <c r="A265" s="9" t="s">
        <v>479</v>
      </c>
      <c r="B265" s="9" t="s">
        <v>649</v>
      </c>
      <c r="C265" s="9" t="s">
        <v>761</v>
      </c>
      <c r="D265" s="9" t="s">
        <v>95</v>
      </c>
      <c r="E265" s="9" t="s">
        <v>632</v>
      </c>
      <c r="F265" s="9" t="s">
        <v>1660</v>
      </c>
      <c r="G265" s="9" t="str">
        <f t="shared" si="4"/>
        <v>L1284: ENABLE Drug and Alcohol Service</v>
      </c>
      <c r="I265"/>
      <c r="M265"/>
    </row>
    <row r="266" spans="1:13" x14ac:dyDescent="0.35">
      <c r="A266" s="9" t="s">
        <v>516</v>
      </c>
      <c r="B266" s="9" t="s">
        <v>2039</v>
      </c>
      <c r="C266" s="9" t="s">
        <v>761</v>
      </c>
      <c r="D266" s="9" t="s">
        <v>95</v>
      </c>
      <c r="E266" s="9" t="s">
        <v>632</v>
      </c>
      <c r="F266" s="9" t="s">
        <v>1753</v>
      </c>
      <c r="G266" s="9" t="str">
        <f t="shared" si="4"/>
        <v>L1290: Via - New Beginnings - Brent</v>
      </c>
      <c r="I266"/>
      <c r="M266"/>
    </row>
    <row r="267" spans="1:13" x14ac:dyDescent="0.35">
      <c r="A267" s="9" t="s">
        <v>527</v>
      </c>
      <c r="B267" s="9" t="s">
        <v>873</v>
      </c>
      <c r="C267" s="9" t="s">
        <v>761</v>
      </c>
      <c r="D267" s="9" t="s">
        <v>95</v>
      </c>
      <c r="E267" s="9" t="s">
        <v>632</v>
      </c>
      <c r="F267" s="9" t="s">
        <v>1672</v>
      </c>
      <c r="G267" s="9" t="str">
        <f t="shared" si="4"/>
        <v>L1292: Addictions Recovery Community Hounslow (ARC Hounslow)</v>
      </c>
      <c r="I267"/>
      <c r="M267"/>
    </row>
    <row r="268" spans="1:13" x14ac:dyDescent="0.35">
      <c r="A268" s="9" t="s">
        <v>606</v>
      </c>
      <c r="B268" s="9" t="s">
        <v>806</v>
      </c>
      <c r="C268" s="9" t="s">
        <v>761</v>
      </c>
      <c r="D268" s="9" t="s">
        <v>95</v>
      </c>
      <c r="E268" s="9" t="s">
        <v>632</v>
      </c>
      <c r="F268" s="9" t="s">
        <v>1751</v>
      </c>
      <c r="G268" s="9" t="str">
        <f t="shared" si="4"/>
        <v>L1303: City and Hackney Recovery Service</v>
      </c>
      <c r="I268"/>
      <c r="M268"/>
    </row>
    <row r="269" spans="1:13" x14ac:dyDescent="0.35">
      <c r="A269" s="9" t="s">
        <v>1193</v>
      </c>
      <c r="B269" s="9" t="s">
        <v>1761</v>
      </c>
      <c r="C269" s="9" t="s">
        <v>761</v>
      </c>
      <c r="D269" s="9" t="s">
        <v>95</v>
      </c>
      <c r="E269" s="9" t="s">
        <v>632</v>
      </c>
      <c r="F269" s="9" t="s">
        <v>1751</v>
      </c>
      <c r="G269" s="9" t="str">
        <f t="shared" si="4"/>
        <v>L1309: Drug and Alcohol Wellbeing Service Hammersmith and Fulham</v>
      </c>
      <c r="I269"/>
      <c r="M269"/>
    </row>
    <row r="270" spans="1:13" x14ac:dyDescent="0.35">
      <c r="A270" s="9" t="s">
        <v>213</v>
      </c>
      <c r="B270" s="9" t="s">
        <v>706</v>
      </c>
      <c r="C270" s="9" t="s">
        <v>761</v>
      </c>
      <c r="D270" s="9" t="s">
        <v>95</v>
      </c>
      <c r="E270" s="9" t="s">
        <v>662</v>
      </c>
      <c r="F270" s="9" t="s">
        <v>1701</v>
      </c>
      <c r="G270" s="9" t="str">
        <f t="shared" si="4"/>
        <v>M0022: Kaleidoscope Birchwood</v>
      </c>
      <c r="I270"/>
      <c r="M270"/>
    </row>
    <row r="271" spans="1:13" x14ac:dyDescent="0.35">
      <c r="A271" s="9" t="s">
        <v>325</v>
      </c>
      <c r="B271" s="9" t="s">
        <v>2063</v>
      </c>
      <c r="C271" s="9" t="s">
        <v>761</v>
      </c>
      <c r="D271" s="9" t="s">
        <v>95</v>
      </c>
      <c r="E271" s="9" t="s">
        <v>635</v>
      </c>
      <c r="F271" s="9" t="s">
        <v>1734</v>
      </c>
      <c r="G271" s="9" t="str">
        <f t="shared" si="4"/>
        <v>Q1647: Via - Passmores House</v>
      </c>
      <c r="I271"/>
      <c r="M271"/>
    </row>
    <row r="272" spans="1:13" x14ac:dyDescent="0.35">
      <c r="A272" s="9" t="s">
        <v>2023</v>
      </c>
      <c r="B272" s="9" t="s">
        <v>2215</v>
      </c>
      <c r="C272" s="9" t="s">
        <v>761</v>
      </c>
      <c r="D272" s="9" t="s">
        <v>95</v>
      </c>
      <c r="E272" s="9" t="s">
        <v>635</v>
      </c>
      <c r="F272" s="9" t="s">
        <v>1923</v>
      </c>
      <c r="G272" s="9" t="str">
        <f t="shared" si="4"/>
        <v>Q1763: Oxygen Inpatient Detox</v>
      </c>
      <c r="I272"/>
      <c r="M272"/>
    </row>
    <row r="273" spans="1:13" x14ac:dyDescent="0.35">
      <c r="A273" s="9" t="s">
        <v>380</v>
      </c>
      <c r="B273" s="9" t="s">
        <v>991</v>
      </c>
      <c r="C273" s="9" t="s">
        <v>761</v>
      </c>
      <c r="D273" s="9" t="s">
        <v>95</v>
      </c>
      <c r="E273" s="9" t="s">
        <v>639</v>
      </c>
      <c r="F273" s="9" t="s">
        <v>1756</v>
      </c>
      <c r="G273" s="9" t="str">
        <f t="shared" si="4"/>
        <v>SB206: PROVIDENCE PROJECT</v>
      </c>
      <c r="I273"/>
      <c r="M273"/>
    </row>
    <row r="274" spans="1:13" x14ac:dyDescent="0.35">
      <c r="A274" s="9" t="s">
        <v>404</v>
      </c>
      <c r="B274" s="9" t="s">
        <v>672</v>
      </c>
      <c r="C274" s="9" t="s">
        <v>761</v>
      </c>
      <c r="D274" s="9" t="s">
        <v>95</v>
      </c>
      <c r="E274" s="9" t="s">
        <v>639</v>
      </c>
      <c r="F274" s="9" t="s">
        <v>1667</v>
      </c>
      <c r="G274" s="9" t="str">
        <f t="shared" si="4"/>
        <v>SJ302: BROADWAY LODGE</v>
      </c>
      <c r="I274"/>
      <c r="M274"/>
    </row>
    <row r="275" spans="1:13" x14ac:dyDescent="0.35">
      <c r="A275" s="9" t="s">
        <v>276</v>
      </c>
      <c r="B275" s="9" t="s">
        <v>765</v>
      </c>
      <c r="C275" s="9" t="s">
        <v>766</v>
      </c>
      <c r="D275" s="9" t="s">
        <v>124</v>
      </c>
      <c r="E275" s="9" t="s">
        <v>670</v>
      </c>
      <c r="F275" s="9" t="s">
        <v>1657</v>
      </c>
      <c r="G275" s="9" t="str">
        <f t="shared" si="4"/>
        <v>P0523: ANA</v>
      </c>
      <c r="I275"/>
      <c r="M275"/>
    </row>
    <row r="276" spans="1:13" x14ac:dyDescent="0.35">
      <c r="A276" s="9" t="s">
        <v>278</v>
      </c>
      <c r="B276" s="9" t="s">
        <v>685</v>
      </c>
      <c r="C276" s="9" t="s">
        <v>766</v>
      </c>
      <c r="D276" s="9" t="s">
        <v>124</v>
      </c>
      <c r="E276" s="9" t="s">
        <v>670</v>
      </c>
      <c r="F276" s="9" t="s">
        <v>1702</v>
      </c>
      <c r="G276" s="9" t="str">
        <f t="shared" si="4"/>
        <v>P0611: Bridge House</v>
      </c>
      <c r="I276"/>
      <c r="M276"/>
    </row>
    <row r="277" spans="1:13" x14ac:dyDescent="0.35">
      <c r="A277" s="9" t="s">
        <v>288</v>
      </c>
      <c r="B277" s="9" t="s">
        <v>883</v>
      </c>
      <c r="C277" s="9" t="s">
        <v>766</v>
      </c>
      <c r="D277" s="9" t="s">
        <v>124</v>
      </c>
      <c r="E277" s="9" t="s">
        <v>670</v>
      </c>
      <c r="F277" s="9" t="s">
        <v>1674</v>
      </c>
      <c r="G277" s="9" t="str">
        <f t="shared" si="4"/>
        <v>P1054: CGL East Sussex DARS</v>
      </c>
      <c r="I277"/>
      <c r="M277"/>
    </row>
    <row r="278" spans="1:13" x14ac:dyDescent="0.35">
      <c r="A278" s="9" t="s">
        <v>309</v>
      </c>
      <c r="B278" s="9" t="s">
        <v>1156</v>
      </c>
      <c r="C278" s="9" t="s">
        <v>766</v>
      </c>
      <c r="D278" s="9" t="s">
        <v>124</v>
      </c>
      <c r="E278" s="9" t="s">
        <v>670</v>
      </c>
      <c r="F278" s="9" t="s">
        <v>1674</v>
      </c>
      <c r="G278" s="9" t="str">
        <f t="shared" si="4"/>
        <v>P1094: CGL West Sussex Adults</v>
      </c>
      <c r="I278"/>
      <c r="M278"/>
    </row>
    <row r="279" spans="1:13" x14ac:dyDescent="0.35">
      <c r="A279" s="9" t="s">
        <v>618</v>
      </c>
      <c r="B279" s="9" t="s">
        <v>767</v>
      </c>
      <c r="C279" s="9" t="s">
        <v>766</v>
      </c>
      <c r="D279" s="9" t="s">
        <v>124</v>
      </c>
      <c r="E279" s="9" t="s">
        <v>670</v>
      </c>
      <c r="F279" s="9" t="s">
        <v>1674</v>
      </c>
      <c r="G279" s="9" t="str">
        <f t="shared" si="4"/>
        <v>P1114: CGL Brighton &amp; Hove</v>
      </c>
      <c r="I279"/>
      <c r="M279"/>
    </row>
    <row r="280" spans="1:13" x14ac:dyDescent="0.35">
      <c r="A280" s="9" t="s">
        <v>2005</v>
      </c>
      <c r="B280" s="9" t="s">
        <v>2011</v>
      </c>
      <c r="C280" s="9" t="s">
        <v>766</v>
      </c>
      <c r="D280" s="9" t="s">
        <v>124</v>
      </c>
      <c r="E280" s="9" t="s">
        <v>670</v>
      </c>
      <c r="F280" s="9" t="s">
        <v>1923</v>
      </c>
      <c r="G280" s="9" t="str">
        <f t="shared" si="4"/>
        <v>P1118: Inclusion IPD</v>
      </c>
      <c r="I280"/>
      <c r="M280"/>
    </row>
    <row r="281" spans="1:13" x14ac:dyDescent="0.35">
      <c r="A281" s="9" t="s">
        <v>325</v>
      </c>
      <c r="B281" s="9" t="s">
        <v>2063</v>
      </c>
      <c r="C281" s="9" t="s">
        <v>766</v>
      </c>
      <c r="D281" s="9" t="s">
        <v>124</v>
      </c>
      <c r="E281" s="9" t="s">
        <v>635</v>
      </c>
      <c r="F281" s="9" t="s">
        <v>1734</v>
      </c>
      <c r="G281" s="9" t="str">
        <f t="shared" si="4"/>
        <v>Q1647: Via - Passmores House</v>
      </c>
      <c r="I281"/>
      <c r="M281"/>
    </row>
    <row r="282" spans="1:13" x14ac:dyDescent="0.35">
      <c r="A282" s="9" t="s">
        <v>623</v>
      </c>
      <c r="B282" s="9" t="s">
        <v>673</v>
      </c>
      <c r="C282" s="9" t="s">
        <v>766</v>
      </c>
      <c r="D282" s="9" t="s">
        <v>124</v>
      </c>
      <c r="E282" s="9" t="s">
        <v>639</v>
      </c>
      <c r="F282" s="9" t="s">
        <v>1752</v>
      </c>
      <c r="G282" s="9" t="str">
        <f t="shared" si="4"/>
        <v>SA206: Developing Health &amp; Independence (BANES)</v>
      </c>
      <c r="I282"/>
      <c r="M282"/>
    </row>
    <row r="283" spans="1:13" x14ac:dyDescent="0.35">
      <c r="A283" s="9" t="s">
        <v>391</v>
      </c>
      <c r="B283" s="9" t="s">
        <v>658</v>
      </c>
      <c r="C283" s="9" t="s">
        <v>766</v>
      </c>
      <c r="D283" s="9" t="s">
        <v>124</v>
      </c>
      <c r="E283" s="9" t="s">
        <v>639</v>
      </c>
      <c r="F283" s="9" t="s">
        <v>1744</v>
      </c>
      <c r="G283" s="9" t="str">
        <f t="shared" si="4"/>
        <v>SG309: THE NELSON TRUST</v>
      </c>
      <c r="I283"/>
      <c r="M283"/>
    </row>
    <row r="284" spans="1:13" x14ac:dyDescent="0.35">
      <c r="A284" s="9" t="s">
        <v>404</v>
      </c>
      <c r="B284" s="9" t="s">
        <v>672</v>
      </c>
      <c r="C284" s="9" t="s">
        <v>766</v>
      </c>
      <c r="D284" s="9" t="s">
        <v>124</v>
      </c>
      <c r="E284" s="9" t="s">
        <v>639</v>
      </c>
      <c r="F284" s="9" t="s">
        <v>1667</v>
      </c>
      <c r="G284" s="9" t="str">
        <f t="shared" si="4"/>
        <v>SJ302: BROADWAY LODGE</v>
      </c>
      <c r="I284"/>
      <c r="M284"/>
    </row>
    <row r="285" spans="1:13" x14ac:dyDescent="0.35">
      <c r="A285" s="9" t="s">
        <v>416</v>
      </c>
      <c r="B285" s="9" t="s">
        <v>1764</v>
      </c>
      <c r="C285" s="9" t="s">
        <v>766</v>
      </c>
      <c r="D285" s="9" t="s">
        <v>124</v>
      </c>
      <c r="E285" s="9" t="s">
        <v>639</v>
      </c>
      <c r="F285" s="9" t="s">
        <v>1655</v>
      </c>
      <c r="G285" s="9" t="str">
        <f t="shared" si="4"/>
        <v>SO203: Forward Trust - Clouds House</v>
      </c>
      <c r="I285"/>
      <c r="M285"/>
    </row>
    <row r="286" spans="1:13" x14ac:dyDescent="0.35">
      <c r="A286" s="9" t="s">
        <v>463</v>
      </c>
      <c r="B286" s="9" t="s">
        <v>710</v>
      </c>
      <c r="C286" s="9" t="s">
        <v>766</v>
      </c>
      <c r="D286" s="9" t="s">
        <v>124</v>
      </c>
      <c r="E286" s="9" t="s">
        <v>661</v>
      </c>
      <c r="F286" s="9" t="s">
        <v>1717</v>
      </c>
      <c r="G286" s="9" t="str">
        <f t="shared" si="4"/>
        <v>U0515: Phoenix Futures Sheffield Family Service</v>
      </c>
      <c r="I286"/>
      <c r="M286"/>
    </row>
    <row r="287" spans="1:13" x14ac:dyDescent="0.35">
      <c r="A287" s="9" t="s">
        <v>606</v>
      </c>
      <c r="B287" s="9" t="s">
        <v>806</v>
      </c>
      <c r="C287" s="9" t="s">
        <v>772</v>
      </c>
      <c r="D287" s="9" t="s">
        <v>134</v>
      </c>
      <c r="E287" s="9" t="s">
        <v>632</v>
      </c>
      <c r="F287" s="9" t="s">
        <v>1751</v>
      </c>
      <c r="G287" s="9" t="str">
        <f t="shared" si="4"/>
        <v>L1303: City and Hackney Recovery Service</v>
      </c>
      <c r="I287"/>
      <c r="M287"/>
    </row>
    <row r="288" spans="1:13" x14ac:dyDescent="0.35">
      <c r="A288" s="9" t="s">
        <v>214</v>
      </c>
      <c r="B288" s="9" t="s">
        <v>667</v>
      </c>
      <c r="C288" s="9" t="s">
        <v>772</v>
      </c>
      <c r="D288" s="9" t="s">
        <v>134</v>
      </c>
      <c r="E288" s="9" t="s">
        <v>662</v>
      </c>
      <c r="F288" s="9" t="s">
        <v>1717</v>
      </c>
      <c r="G288" s="9" t="str">
        <f t="shared" si="4"/>
        <v>M0037: Phoenix Futures Wirral Adult Services</v>
      </c>
      <c r="I288"/>
      <c r="M288"/>
    </row>
    <row r="289" spans="1:13" x14ac:dyDescent="0.35">
      <c r="A289" s="9" t="s">
        <v>275</v>
      </c>
      <c r="B289" s="9" t="s">
        <v>669</v>
      </c>
      <c r="C289" s="9" t="s">
        <v>772</v>
      </c>
      <c r="D289" s="9" t="s">
        <v>134</v>
      </c>
      <c r="E289" s="9" t="s">
        <v>670</v>
      </c>
      <c r="F289" s="9" t="s">
        <v>1757</v>
      </c>
      <c r="G289" s="9" t="str">
        <f t="shared" si="4"/>
        <v>P0034: Yeldall Manor</v>
      </c>
      <c r="I289"/>
      <c r="M289"/>
    </row>
    <row r="290" spans="1:13" x14ac:dyDescent="0.35">
      <c r="A290" s="9" t="s">
        <v>623</v>
      </c>
      <c r="B290" s="9" t="s">
        <v>673</v>
      </c>
      <c r="C290" s="9" t="s">
        <v>772</v>
      </c>
      <c r="D290" s="9" t="s">
        <v>134</v>
      </c>
      <c r="E290" s="9" t="s">
        <v>639</v>
      </c>
      <c r="F290" s="9" t="s">
        <v>1752</v>
      </c>
      <c r="G290" s="9" t="str">
        <f t="shared" si="4"/>
        <v>SA206: Developing Health &amp; Independence (BANES)</v>
      </c>
      <c r="I290"/>
      <c r="M290"/>
    </row>
    <row r="291" spans="1:13" x14ac:dyDescent="0.35">
      <c r="A291" s="9" t="s">
        <v>1903</v>
      </c>
      <c r="B291" s="9" t="s">
        <v>1904</v>
      </c>
      <c r="C291" s="9" t="s">
        <v>772</v>
      </c>
      <c r="D291" s="9" t="s">
        <v>134</v>
      </c>
      <c r="E291" s="9" t="s">
        <v>639</v>
      </c>
      <c r="F291" s="9" t="s">
        <v>1752</v>
      </c>
      <c r="G291" s="9" t="str">
        <f t="shared" si="4"/>
        <v>SC106: BSDAS Accelerator Psychosocial</v>
      </c>
      <c r="I291"/>
      <c r="M291"/>
    </row>
    <row r="292" spans="1:13" x14ac:dyDescent="0.35">
      <c r="A292" s="9" t="s">
        <v>499</v>
      </c>
      <c r="B292" s="9" t="s">
        <v>776</v>
      </c>
      <c r="C292" s="9" t="s">
        <v>772</v>
      </c>
      <c r="D292" s="9" t="s">
        <v>134</v>
      </c>
      <c r="E292" s="9" t="s">
        <v>639</v>
      </c>
      <c r="F292" s="9" t="s">
        <v>1683</v>
      </c>
      <c r="G292" s="9" t="str">
        <f t="shared" si="4"/>
        <v>SC212: DHI ROADS</v>
      </c>
      <c r="I292"/>
      <c r="M292"/>
    </row>
    <row r="293" spans="1:13" x14ac:dyDescent="0.35">
      <c r="A293" s="9" t="s">
        <v>498</v>
      </c>
      <c r="B293" s="9" t="s">
        <v>773</v>
      </c>
      <c r="C293" s="9" t="s">
        <v>772</v>
      </c>
      <c r="D293" s="9" t="s">
        <v>134</v>
      </c>
      <c r="E293" s="9" t="s">
        <v>639</v>
      </c>
      <c r="F293" s="9" t="s">
        <v>773</v>
      </c>
      <c r="G293" s="9" t="str">
        <f t="shared" si="4"/>
        <v>SC214: Bristol Drugs Project</v>
      </c>
      <c r="I293"/>
      <c r="M293"/>
    </row>
    <row r="294" spans="1:13" x14ac:dyDescent="0.35">
      <c r="A294" s="9" t="s">
        <v>500</v>
      </c>
      <c r="B294" s="9" t="s">
        <v>774</v>
      </c>
      <c r="C294" s="9" t="s">
        <v>772</v>
      </c>
      <c r="D294" s="9" t="s">
        <v>134</v>
      </c>
      <c r="E294" s="9" t="s">
        <v>639</v>
      </c>
      <c r="F294" s="9" t="s">
        <v>1659</v>
      </c>
      <c r="G294" s="9" t="str">
        <f t="shared" si="4"/>
        <v>SC215: BSDAS Acer Inpatient Unit</v>
      </c>
      <c r="I294"/>
      <c r="M294"/>
    </row>
    <row r="295" spans="1:13" x14ac:dyDescent="0.35">
      <c r="A295" s="9" t="s">
        <v>2068</v>
      </c>
      <c r="B295" s="9" t="s">
        <v>2069</v>
      </c>
      <c r="C295" s="9" t="s">
        <v>772</v>
      </c>
      <c r="D295" s="9" t="s">
        <v>134</v>
      </c>
      <c r="E295" s="9" t="s">
        <v>639</v>
      </c>
      <c r="F295" s="9" t="s">
        <v>1923</v>
      </c>
      <c r="G295" s="9" t="str">
        <f t="shared" si="4"/>
        <v>SC216: Addiction Recovery Agency (ARA)</v>
      </c>
      <c r="I295"/>
      <c r="M295"/>
    </row>
    <row r="296" spans="1:13" x14ac:dyDescent="0.35">
      <c r="A296" s="9" t="s">
        <v>2184</v>
      </c>
      <c r="B296" s="9" t="s">
        <v>2220</v>
      </c>
      <c r="C296" s="9" t="s">
        <v>772</v>
      </c>
      <c r="D296" s="9" t="s">
        <v>134</v>
      </c>
      <c r="E296" s="9" t="s">
        <v>639</v>
      </c>
      <c r="F296" s="9" t="s">
        <v>1923</v>
      </c>
      <c r="G296" s="9" t="str">
        <f t="shared" si="4"/>
        <v>SC217: Substance Use Support Team (SUST)</v>
      </c>
      <c r="I296"/>
      <c r="M296"/>
    </row>
    <row r="297" spans="1:13" x14ac:dyDescent="0.35">
      <c r="A297" s="9" t="s">
        <v>533</v>
      </c>
      <c r="B297" s="9" t="s">
        <v>775</v>
      </c>
      <c r="C297" s="9" t="s">
        <v>772</v>
      </c>
      <c r="D297" s="9" t="s">
        <v>134</v>
      </c>
      <c r="E297" s="9" t="s">
        <v>639</v>
      </c>
      <c r="F297" s="9" t="s">
        <v>1666</v>
      </c>
      <c r="G297" s="9" t="str">
        <f t="shared" si="4"/>
        <v>SC402: CHART</v>
      </c>
      <c r="I297"/>
      <c r="M297"/>
    </row>
    <row r="298" spans="1:13" x14ac:dyDescent="0.35">
      <c r="A298" s="9" t="s">
        <v>388</v>
      </c>
      <c r="B298" s="9" t="s">
        <v>811</v>
      </c>
      <c r="C298" s="9" t="s">
        <v>772</v>
      </c>
      <c r="D298" s="9" t="s">
        <v>134</v>
      </c>
      <c r="E298" s="9" t="s">
        <v>639</v>
      </c>
      <c r="F298" s="9" t="s">
        <v>1656</v>
      </c>
      <c r="G298" s="9" t="str">
        <f t="shared" si="4"/>
        <v>SD301: We Are With You Chy</v>
      </c>
      <c r="I298"/>
      <c r="M298"/>
    </row>
    <row r="299" spans="1:13" x14ac:dyDescent="0.35">
      <c r="A299" s="9" t="s">
        <v>389</v>
      </c>
      <c r="B299" s="9" t="s">
        <v>737</v>
      </c>
      <c r="C299" s="9" t="s">
        <v>772</v>
      </c>
      <c r="D299" s="9" t="s">
        <v>134</v>
      </c>
      <c r="E299" s="9" t="s">
        <v>639</v>
      </c>
      <c r="F299" s="9" t="s">
        <v>1663</v>
      </c>
      <c r="G299" s="9" t="str">
        <f t="shared" si="4"/>
        <v>SD303: BOSENCE FARM COMMUNITY LTD</v>
      </c>
      <c r="I299"/>
      <c r="M299"/>
    </row>
    <row r="300" spans="1:13" x14ac:dyDescent="0.35">
      <c r="A300" s="9" t="s">
        <v>391</v>
      </c>
      <c r="B300" s="9" t="s">
        <v>658</v>
      </c>
      <c r="C300" s="9" t="s">
        <v>772</v>
      </c>
      <c r="D300" s="9" t="s">
        <v>134</v>
      </c>
      <c r="E300" s="9" t="s">
        <v>639</v>
      </c>
      <c r="F300" s="9" t="s">
        <v>1744</v>
      </c>
      <c r="G300" s="9" t="str">
        <f t="shared" si="4"/>
        <v>SG309: THE NELSON TRUST</v>
      </c>
      <c r="I300"/>
      <c r="M300"/>
    </row>
    <row r="301" spans="1:13" x14ac:dyDescent="0.35">
      <c r="A301" s="9" t="s">
        <v>398</v>
      </c>
      <c r="B301" s="9" t="s">
        <v>2070</v>
      </c>
      <c r="C301" s="9" t="s">
        <v>772</v>
      </c>
      <c r="D301" s="9" t="s">
        <v>134</v>
      </c>
      <c r="E301" s="9" t="s">
        <v>639</v>
      </c>
      <c r="F301" s="9" t="s">
        <v>677</v>
      </c>
      <c r="G301" s="9" t="str">
        <f t="shared" si="4"/>
        <v>SH307: Jasmine Mother's Recovery (Trevi)</v>
      </c>
      <c r="I301"/>
      <c r="M301"/>
    </row>
    <row r="302" spans="1:13" x14ac:dyDescent="0.35">
      <c r="A302" s="9" t="s">
        <v>403</v>
      </c>
      <c r="B302" s="9" t="s">
        <v>961</v>
      </c>
      <c r="C302" s="9" t="s">
        <v>772</v>
      </c>
      <c r="D302" s="9" t="s">
        <v>134</v>
      </c>
      <c r="E302" s="9" t="s">
        <v>639</v>
      </c>
      <c r="F302" s="9" t="s">
        <v>1656</v>
      </c>
      <c r="G302" s="9" t="str">
        <f t="shared" si="4"/>
        <v>SJ209: We Are With You North Somerset</v>
      </c>
      <c r="I302"/>
      <c r="M302"/>
    </row>
    <row r="303" spans="1:13" x14ac:dyDescent="0.35">
      <c r="A303" s="9" t="s">
        <v>404</v>
      </c>
      <c r="B303" s="9" t="s">
        <v>672</v>
      </c>
      <c r="C303" s="9" t="s">
        <v>772</v>
      </c>
      <c r="D303" s="9" t="s">
        <v>134</v>
      </c>
      <c r="E303" s="9" t="s">
        <v>639</v>
      </c>
      <c r="F303" s="9" t="s">
        <v>1667</v>
      </c>
      <c r="G303" s="9" t="str">
        <f t="shared" si="4"/>
        <v>SJ302: BROADWAY LODGE</v>
      </c>
      <c r="I303"/>
      <c r="M303"/>
    </row>
    <row r="304" spans="1:13" x14ac:dyDescent="0.35">
      <c r="A304" s="9" t="s">
        <v>405</v>
      </c>
      <c r="B304" s="9" t="s">
        <v>675</v>
      </c>
      <c r="C304" s="9" t="s">
        <v>772</v>
      </c>
      <c r="D304" s="9" t="s">
        <v>134</v>
      </c>
      <c r="E304" s="9" t="s">
        <v>639</v>
      </c>
      <c r="F304" s="9" t="s">
        <v>675</v>
      </c>
      <c r="G304" s="9" t="str">
        <f t="shared" si="4"/>
        <v>SJ308: Sefton Park</v>
      </c>
      <c r="I304"/>
      <c r="M304"/>
    </row>
    <row r="305" spans="1:13" x14ac:dyDescent="0.35">
      <c r="A305" s="9" t="s">
        <v>490</v>
      </c>
      <c r="B305" s="9" t="s">
        <v>676</v>
      </c>
      <c r="C305" s="9" t="s">
        <v>772</v>
      </c>
      <c r="D305" s="9" t="s">
        <v>134</v>
      </c>
      <c r="E305" s="9" t="s">
        <v>639</v>
      </c>
      <c r="F305" s="9" t="s">
        <v>1683</v>
      </c>
      <c r="G305" s="9" t="str">
        <f t="shared" si="4"/>
        <v>SL204: South Gloucestershire Integrated Service</v>
      </c>
      <c r="I305"/>
      <c r="M305"/>
    </row>
    <row r="306" spans="1:13" x14ac:dyDescent="0.35">
      <c r="A306" s="9" t="s">
        <v>625</v>
      </c>
      <c r="B306" s="9" t="s">
        <v>674</v>
      </c>
      <c r="C306" s="9" t="s">
        <v>772</v>
      </c>
      <c r="D306" s="9" t="s">
        <v>134</v>
      </c>
      <c r="E306" s="9" t="s">
        <v>639</v>
      </c>
      <c r="F306" s="9" t="s">
        <v>1752</v>
      </c>
      <c r="G306" s="9" t="str">
        <f t="shared" si="4"/>
        <v>SL205: PostScript360</v>
      </c>
      <c r="I306"/>
      <c r="M306"/>
    </row>
    <row r="307" spans="1:13" x14ac:dyDescent="0.35">
      <c r="A307" s="9" t="s">
        <v>412</v>
      </c>
      <c r="B307" s="9" t="s">
        <v>905</v>
      </c>
      <c r="C307" s="9" t="s">
        <v>772</v>
      </c>
      <c r="D307" s="9" t="s">
        <v>134</v>
      </c>
      <c r="E307" s="9" t="s">
        <v>639</v>
      </c>
      <c r="F307" s="9" t="s">
        <v>1745</v>
      </c>
      <c r="G307" s="9" t="str">
        <f t="shared" si="4"/>
        <v>SM305: Salvation Army - Gloucester House</v>
      </c>
      <c r="I307"/>
      <c r="M307"/>
    </row>
    <row r="308" spans="1:13" x14ac:dyDescent="0.35">
      <c r="A308" s="9" t="s">
        <v>414</v>
      </c>
      <c r="B308" s="9" t="s">
        <v>863</v>
      </c>
      <c r="C308" s="9" t="s">
        <v>772</v>
      </c>
      <c r="D308" s="9" t="s">
        <v>134</v>
      </c>
      <c r="E308" s="9" t="s">
        <v>639</v>
      </c>
      <c r="F308" s="9" t="s">
        <v>1747</v>
      </c>
      <c r="G308" s="9" t="str">
        <f t="shared" si="4"/>
        <v>SN403: Torbay Primary Care Drug Service</v>
      </c>
      <c r="I308"/>
      <c r="M308"/>
    </row>
    <row r="309" spans="1:13" x14ac:dyDescent="0.35">
      <c r="A309" s="9" t="s">
        <v>416</v>
      </c>
      <c r="B309" s="9" t="s">
        <v>1764</v>
      </c>
      <c r="C309" s="9" t="s">
        <v>772</v>
      </c>
      <c r="D309" s="9" t="s">
        <v>134</v>
      </c>
      <c r="E309" s="9" t="s">
        <v>639</v>
      </c>
      <c r="F309" s="9" t="s">
        <v>1655</v>
      </c>
      <c r="G309" s="9" t="str">
        <f t="shared" si="4"/>
        <v>SO203: Forward Trust - Clouds House</v>
      </c>
      <c r="I309"/>
      <c r="M309"/>
    </row>
    <row r="310" spans="1:13" x14ac:dyDescent="0.35">
      <c r="A310" s="9" t="s">
        <v>419</v>
      </c>
      <c r="B310" s="9" t="s">
        <v>1166</v>
      </c>
      <c r="C310" s="9" t="s">
        <v>772</v>
      </c>
      <c r="D310" s="9" t="s">
        <v>134</v>
      </c>
      <c r="E310" s="9" t="s">
        <v>639</v>
      </c>
      <c r="F310" s="9" t="s">
        <v>1751</v>
      </c>
      <c r="G310" s="9" t="str">
        <f t="shared" si="4"/>
        <v>SO206: Wiltshire Substance Misuse Services Trowbridge</v>
      </c>
      <c r="I310"/>
      <c r="M310"/>
    </row>
    <row r="311" spans="1:13" x14ac:dyDescent="0.35">
      <c r="A311" s="9" t="s">
        <v>463</v>
      </c>
      <c r="B311" s="9" t="s">
        <v>710</v>
      </c>
      <c r="C311" s="9" t="s">
        <v>772</v>
      </c>
      <c r="D311" s="9" t="s">
        <v>134</v>
      </c>
      <c r="E311" s="9" t="s">
        <v>661</v>
      </c>
      <c r="F311" s="9" t="s">
        <v>1717</v>
      </c>
      <c r="G311" s="9" t="str">
        <f t="shared" si="4"/>
        <v>U0515: Phoenix Futures Sheffield Family Service</v>
      </c>
      <c r="I311"/>
      <c r="M311"/>
    </row>
    <row r="312" spans="1:13" x14ac:dyDescent="0.35">
      <c r="A312" s="9" t="s">
        <v>163</v>
      </c>
      <c r="B312" s="9" t="s">
        <v>779</v>
      </c>
      <c r="C312" s="9" t="s">
        <v>778</v>
      </c>
      <c r="D312" s="9" t="s">
        <v>96</v>
      </c>
      <c r="E312" s="9" t="s">
        <v>632</v>
      </c>
      <c r="F312" s="9" t="s">
        <v>1674</v>
      </c>
      <c r="G312" s="9" t="str">
        <f t="shared" si="4"/>
        <v>L1179: CGL Bromley Adult SMS</v>
      </c>
      <c r="I312"/>
      <c r="M312"/>
    </row>
    <row r="313" spans="1:13" x14ac:dyDescent="0.35">
      <c r="A313" s="9" t="s">
        <v>166</v>
      </c>
      <c r="B313" s="9" t="s">
        <v>1918</v>
      </c>
      <c r="C313" s="9" t="s">
        <v>778</v>
      </c>
      <c r="D313" s="9" t="s">
        <v>96</v>
      </c>
      <c r="E313" s="9" t="s">
        <v>632</v>
      </c>
      <c r="F313" s="9" t="s">
        <v>1731</v>
      </c>
      <c r="G313" s="9" t="str">
        <f t="shared" si="4"/>
        <v>L1198: Consortium - Central Team - Lorraine Hewitt House</v>
      </c>
      <c r="I313"/>
      <c r="M313"/>
    </row>
    <row r="314" spans="1:13" x14ac:dyDescent="0.35">
      <c r="A314" s="9" t="s">
        <v>167</v>
      </c>
      <c r="B314" s="9" t="s">
        <v>1919</v>
      </c>
      <c r="C314" s="9" t="s">
        <v>778</v>
      </c>
      <c r="D314" s="9" t="s">
        <v>96</v>
      </c>
      <c r="E314" s="9" t="s">
        <v>632</v>
      </c>
      <c r="F314" s="9" t="s">
        <v>1731</v>
      </c>
      <c r="G314" s="9" t="str">
        <f t="shared" si="4"/>
        <v>L1199: Consortium - Shared Care</v>
      </c>
      <c r="I314"/>
      <c r="M314"/>
    </row>
    <row r="315" spans="1:13" x14ac:dyDescent="0.35">
      <c r="A315" s="9" t="s">
        <v>183</v>
      </c>
      <c r="B315" s="9" t="s">
        <v>687</v>
      </c>
      <c r="C315" s="9" t="s">
        <v>778</v>
      </c>
      <c r="D315" s="9" t="s">
        <v>96</v>
      </c>
      <c r="E315" s="9" t="s">
        <v>632</v>
      </c>
      <c r="F315" s="9" t="s">
        <v>1697</v>
      </c>
      <c r="G315" s="9" t="str">
        <f t="shared" si="4"/>
        <v>L1260: Humankind PCRS</v>
      </c>
      <c r="I315"/>
      <c r="M315"/>
    </row>
    <row r="316" spans="1:13" x14ac:dyDescent="0.35">
      <c r="A316" s="9" t="s">
        <v>196</v>
      </c>
      <c r="B316" s="9" t="s">
        <v>840</v>
      </c>
      <c r="C316" s="9" t="s">
        <v>778</v>
      </c>
      <c r="D316" s="9" t="s">
        <v>96</v>
      </c>
      <c r="E316" s="9" t="s">
        <v>632</v>
      </c>
      <c r="F316" s="9" t="s">
        <v>1677</v>
      </c>
      <c r="G316" s="9" t="str">
        <f t="shared" si="4"/>
        <v>L1275: INSPIRE Sutton</v>
      </c>
      <c r="I316"/>
      <c r="M316"/>
    </row>
    <row r="317" spans="1:13" x14ac:dyDescent="0.35">
      <c r="A317" s="9" t="s">
        <v>1921</v>
      </c>
      <c r="B317" s="9" t="s">
        <v>1922</v>
      </c>
      <c r="C317" s="9" t="s">
        <v>778</v>
      </c>
      <c r="D317" s="9" t="s">
        <v>96</v>
      </c>
      <c r="E317" s="9" t="s">
        <v>632</v>
      </c>
      <c r="F317" s="9" t="s">
        <v>1923</v>
      </c>
      <c r="G317" s="9" t="str">
        <f t="shared" si="4"/>
        <v>L1312: Guy's and St Thomas' NHS Foundation Trust Non-rough sleeping Addictions Clinical Care Suite</v>
      </c>
      <c r="I317"/>
      <c r="M317"/>
    </row>
    <row r="318" spans="1:13" x14ac:dyDescent="0.35">
      <c r="A318" s="9" t="s">
        <v>278</v>
      </c>
      <c r="B318" s="9" t="s">
        <v>685</v>
      </c>
      <c r="C318" s="9" t="s">
        <v>778</v>
      </c>
      <c r="D318" s="9" t="s">
        <v>96</v>
      </c>
      <c r="E318" s="9" t="s">
        <v>670</v>
      </c>
      <c r="F318" s="9" t="s">
        <v>1702</v>
      </c>
      <c r="G318" s="9" t="str">
        <f t="shared" si="4"/>
        <v>P0611: Bridge House</v>
      </c>
      <c r="I318"/>
      <c r="M318"/>
    </row>
    <row r="319" spans="1:13" x14ac:dyDescent="0.35">
      <c r="A319" s="9" t="s">
        <v>281</v>
      </c>
      <c r="B319" s="9" t="s">
        <v>689</v>
      </c>
      <c r="C319" s="9" t="s">
        <v>778</v>
      </c>
      <c r="D319" s="9" t="s">
        <v>96</v>
      </c>
      <c r="E319" s="9" t="s">
        <v>670</v>
      </c>
      <c r="F319" s="9" t="s">
        <v>1703</v>
      </c>
      <c r="G319" s="9" t="str">
        <f t="shared" si="4"/>
        <v>P0835: Kenward Residential</v>
      </c>
      <c r="I319"/>
      <c r="M319"/>
    </row>
    <row r="320" spans="1:13" x14ac:dyDescent="0.35">
      <c r="A320" s="9" t="s">
        <v>484</v>
      </c>
      <c r="B320" s="9" t="s">
        <v>884</v>
      </c>
      <c r="C320" s="9" t="s">
        <v>778</v>
      </c>
      <c r="D320" s="9" t="s">
        <v>96</v>
      </c>
      <c r="E320" s="9" t="s">
        <v>670</v>
      </c>
      <c r="F320" s="9" t="s">
        <v>1691</v>
      </c>
      <c r="G320" s="9" t="str">
        <f t="shared" si="4"/>
        <v>P1101: East Kent Community Drug &amp; Alcohol Services</v>
      </c>
      <c r="I320"/>
      <c r="M320"/>
    </row>
    <row r="321" spans="1:13" x14ac:dyDescent="0.35">
      <c r="A321" s="9" t="s">
        <v>2057</v>
      </c>
      <c r="B321" s="9" t="s">
        <v>2058</v>
      </c>
      <c r="C321" s="9" t="s">
        <v>778</v>
      </c>
      <c r="D321" s="9" t="s">
        <v>96</v>
      </c>
      <c r="E321" s="9" t="s">
        <v>670</v>
      </c>
      <c r="F321" s="9" t="s">
        <v>1923</v>
      </c>
      <c r="G321" s="9" t="str">
        <f t="shared" si="4"/>
        <v>P1122: The Forward Trust Medway Adults</v>
      </c>
      <c r="I321"/>
      <c r="M321"/>
    </row>
    <row r="322" spans="1:13" x14ac:dyDescent="0.35">
      <c r="A322" s="9" t="s">
        <v>625</v>
      </c>
      <c r="B322" s="9" t="s">
        <v>674</v>
      </c>
      <c r="C322" s="9" t="s">
        <v>778</v>
      </c>
      <c r="D322" s="9" t="s">
        <v>96</v>
      </c>
      <c r="E322" s="9" t="s">
        <v>639</v>
      </c>
      <c r="F322" s="9" t="s">
        <v>1752</v>
      </c>
      <c r="G322" s="9" t="str">
        <f t="shared" si="4"/>
        <v>SL205: PostScript360</v>
      </c>
      <c r="I322"/>
      <c r="M322"/>
    </row>
    <row r="323" spans="1:13" x14ac:dyDescent="0.35">
      <c r="A323" s="9" t="s">
        <v>190</v>
      </c>
      <c r="B323" s="9" t="s">
        <v>940</v>
      </c>
      <c r="C323" s="9" t="s">
        <v>1924</v>
      </c>
      <c r="D323" s="9" t="s">
        <v>121</v>
      </c>
      <c r="E323" s="9" t="s">
        <v>632</v>
      </c>
      <c r="F323" s="9" t="s">
        <v>1672</v>
      </c>
      <c r="G323" s="9" t="str">
        <f t="shared" ref="G323:G386" si="5">CONCATENATE(A323,": ",B323)</f>
        <v>L1268: Addiction Recovery Community Hillingdon (ARCH) - Adult</v>
      </c>
      <c r="I323"/>
      <c r="M323"/>
    </row>
    <row r="324" spans="1:13" x14ac:dyDescent="0.35">
      <c r="A324" s="9" t="s">
        <v>205</v>
      </c>
      <c r="B324" s="9" t="s">
        <v>655</v>
      </c>
      <c r="C324" s="9" t="s">
        <v>1924</v>
      </c>
      <c r="D324" s="9" t="s">
        <v>121</v>
      </c>
      <c r="E324" s="9" t="s">
        <v>632</v>
      </c>
      <c r="F324" s="9" t="s">
        <v>1707</v>
      </c>
      <c r="G324" s="9" t="str">
        <f t="shared" si="5"/>
        <v>L5046: Mount Carmel (Rehab)</v>
      </c>
      <c r="I324"/>
      <c r="M324"/>
    </row>
    <row r="325" spans="1:13" x14ac:dyDescent="0.35">
      <c r="A325" s="9" t="s">
        <v>505</v>
      </c>
      <c r="B325" s="9" t="s">
        <v>733</v>
      </c>
      <c r="C325" s="9" t="s">
        <v>785</v>
      </c>
      <c r="D325" s="9" t="s">
        <v>121</v>
      </c>
      <c r="E325" s="9" t="s">
        <v>662</v>
      </c>
      <c r="F325" s="9" t="s">
        <v>1751</v>
      </c>
      <c r="G325" s="9" t="str">
        <f t="shared" si="5"/>
        <v>M0355: Turning Point Rochdale ROAR</v>
      </c>
      <c r="I325"/>
      <c r="M325"/>
    </row>
    <row r="326" spans="1:13" x14ac:dyDescent="0.35">
      <c r="A326" s="9" t="s">
        <v>275</v>
      </c>
      <c r="B326" s="9" t="s">
        <v>669</v>
      </c>
      <c r="C326" s="9" t="s">
        <v>1924</v>
      </c>
      <c r="D326" s="9" t="s">
        <v>121</v>
      </c>
      <c r="E326" s="9" t="s">
        <v>670</v>
      </c>
      <c r="F326" s="9" t="s">
        <v>1757</v>
      </c>
      <c r="G326" s="9" t="str">
        <f t="shared" si="5"/>
        <v>P0034: Yeldall Manor</v>
      </c>
      <c r="I326"/>
      <c r="M326"/>
    </row>
    <row r="327" spans="1:13" x14ac:dyDescent="0.35">
      <c r="A327" s="9" t="s">
        <v>275</v>
      </c>
      <c r="B327" s="9" t="s">
        <v>669</v>
      </c>
      <c r="C327" s="9" t="s">
        <v>785</v>
      </c>
      <c r="D327" s="9" t="s">
        <v>121</v>
      </c>
      <c r="E327" s="9" t="s">
        <v>670</v>
      </c>
      <c r="F327" s="9" t="s">
        <v>1757</v>
      </c>
      <c r="G327" s="9" t="str">
        <f t="shared" si="5"/>
        <v>P0034: Yeldall Manor</v>
      </c>
      <c r="I327"/>
      <c r="M327"/>
    </row>
    <row r="328" spans="1:13" x14ac:dyDescent="0.35">
      <c r="A328" s="9" t="s">
        <v>278</v>
      </c>
      <c r="B328" s="9" t="s">
        <v>685</v>
      </c>
      <c r="C328" s="9" t="s">
        <v>1924</v>
      </c>
      <c r="D328" s="9" t="s">
        <v>121</v>
      </c>
      <c r="E328" s="9" t="s">
        <v>670</v>
      </c>
      <c r="F328" s="9" t="s">
        <v>1702</v>
      </c>
      <c r="G328" s="9" t="str">
        <f t="shared" si="5"/>
        <v>P0611: Bridge House</v>
      </c>
      <c r="I328"/>
      <c r="M328"/>
    </row>
    <row r="329" spans="1:13" x14ac:dyDescent="0.35">
      <c r="A329" s="9" t="s">
        <v>278</v>
      </c>
      <c r="B329" s="9" t="s">
        <v>685</v>
      </c>
      <c r="C329" s="9" t="s">
        <v>785</v>
      </c>
      <c r="D329" s="9" t="s">
        <v>121</v>
      </c>
      <c r="E329" s="9" t="s">
        <v>670</v>
      </c>
      <c r="F329" s="9" t="s">
        <v>1702</v>
      </c>
      <c r="G329" s="9" t="str">
        <f t="shared" si="5"/>
        <v>P0611: Bridge House</v>
      </c>
      <c r="I329"/>
      <c r="M329"/>
    </row>
    <row r="330" spans="1:13" x14ac:dyDescent="0.35">
      <c r="A330" s="9" t="s">
        <v>297</v>
      </c>
      <c r="B330" s="9" t="s">
        <v>709</v>
      </c>
      <c r="C330" s="9" t="s">
        <v>1924</v>
      </c>
      <c r="D330" s="9" t="s">
        <v>121</v>
      </c>
      <c r="E330" s="9" t="s">
        <v>670</v>
      </c>
      <c r="F330" s="9" t="s">
        <v>1751</v>
      </c>
      <c r="G330" s="9" t="str">
        <f t="shared" si="5"/>
        <v>P1076: Oxfordshire Roads to Recovery</v>
      </c>
      <c r="I330"/>
      <c r="M330"/>
    </row>
    <row r="331" spans="1:13" x14ac:dyDescent="0.35">
      <c r="A331" s="9" t="s">
        <v>297</v>
      </c>
      <c r="B331" s="9" t="s">
        <v>709</v>
      </c>
      <c r="C331" s="9" t="s">
        <v>785</v>
      </c>
      <c r="D331" s="9" t="s">
        <v>121</v>
      </c>
      <c r="E331" s="9" t="s">
        <v>670</v>
      </c>
      <c r="F331" s="9" t="s">
        <v>1751</v>
      </c>
      <c r="G331" s="9" t="str">
        <f t="shared" si="5"/>
        <v>P1076: Oxfordshire Roads to Recovery</v>
      </c>
      <c r="I331"/>
      <c r="M331"/>
    </row>
    <row r="332" spans="1:13" x14ac:dyDescent="0.35">
      <c r="A332" s="9" t="s">
        <v>300</v>
      </c>
      <c r="B332" s="9" t="s">
        <v>798</v>
      </c>
      <c r="C332" s="9" t="s">
        <v>1924</v>
      </c>
      <c r="D332" s="9" t="s">
        <v>121</v>
      </c>
      <c r="E332" s="9" t="s">
        <v>670</v>
      </c>
      <c r="F332" s="9" t="s">
        <v>1698</v>
      </c>
      <c r="G332" s="9" t="str">
        <f t="shared" si="5"/>
        <v>P1081: Basingstoke - Inclusion Recovery Hampshire</v>
      </c>
      <c r="I332"/>
      <c r="M332"/>
    </row>
    <row r="333" spans="1:13" x14ac:dyDescent="0.35">
      <c r="A333" s="9" t="s">
        <v>300</v>
      </c>
      <c r="B333" s="9" t="s">
        <v>798</v>
      </c>
      <c r="C333" s="9" t="s">
        <v>785</v>
      </c>
      <c r="D333" s="9" t="s">
        <v>121</v>
      </c>
      <c r="E333" s="9" t="s">
        <v>670</v>
      </c>
      <c r="F333" s="9" t="s">
        <v>1698</v>
      </c>
      <c r="G333" s="9" t="str">
        <f t="shared" si="5"/>
        <v>P1081: Basingstoke - Inclusion Recovery Hampshire</v>
      </c>
      <c r="I333"/>
      <c r="M333"/>
    </row>
    <row r="334" spans="1:13" x14ac:dyDescent="0.35">
      <c r="A334" s="9" t="s">
        <v>476</v>
      </c>
      <c r="B334" s="9" t="s">
        <v>2213</v>
      </c>
      <c r="C334" s="9" t="s">
        <v>1924</v>
      </c>
      <c r="D334" s="9" t="s">
        <v>121</v>
      </c>
      <c r="E334" s="9" t="s">
        <v>670</v>
      </c>
      <c r="F334" s="9" t="s">
        <v>1677</v>
      </c>
      <c r="G334" s="9" t="str">
        <f t="shared" si="5"/>
        <v>P1098: Cranstoun RBWM</v>
      </c>
      <c r="I334"/>
      <c r="M334"/>
    </row>
    <row r="335" spans="1:13" x14ac:dyDescent="0.35">
      <c r="A335" s="9" t="s">
        <v>476</v>
      </c>
      <c r="B335" s="9" t="s">
        <v>2213</v>
      </c>
      <c r="C335" s="9" t="s">
        <v>785</v>
      </c>
      <c r="D335" s="9" t="s">
        <v>121</v>
      </c>
      <c r="E335" s="9" t="s">
        <v>670</v>
      </c>
      <c r="F335" s="9" t="s">
        <v>1677</v>
      </c>
      <c r="G335" s="9" t="str">
        <f t="shared" si="5"/>
        <v>P1098: Cranstoun RBWM</v>
      </c>
      <c r="I335"/>
      <c r="M335"/>
    </row>
    <row r="336" spans="1:13" x14ac:dyDescent="0.35">
      <c r="A336" s="9" t="s">
        <v>478</v>
      </c>
      <c r="B336" s="9" t="s">
        <v>908</v>
      </c>
      <c r="C336" s="9" t="s">
        <v>1924</v>
      </c>
      <c r="D336" s="9" t="s">
        <v>121</v>
      </c>
      <c r="E336" s="9" t="s">
        <v>670</v>
      </c>
      <c r="F336" s="9" t="s">
        <v>1751</v>
      </c>
      <c r="G336" s="9" t="str">
        <f t="shared" si="5"/>
        <v>P1100: Slough Treatment, Advice and Recovery Team (START)</v>
      </c>
      <c r="I336"/>
      <c r="M336"/>
    </row>
    <row r="337" spans="1:13" x14ac:dyDescent="0.35">
      <c r="A337" s="9" t="s">
        <v>478</v>
      </c>
      <c r="B337" s="9" t="s">
        <v>908</v>
      </c>
      <c r="C337" s="9" t="s">
        <v>785</v>
      </c>
      <c r="D337" s="9" t="s">
        <v>121</v>
      </c>
      <c r="E337" s="9" t="s">
        <v>670</v>
      </c>
      <c r="F337" s="9" t="s">
        <v>1751</v>
      </c>
      <c r="G337" s="9" t="str">
        <f t="shared" si="5"/>
        <v>P1100: Slough Treatment, Advice and Recovery Team (START)</v>
      </c>
      <c r="I337"/>
      <c r="M337"/>
    </row>
    <row r="338" spans="1:13" x14ac:dyDescent="0.35">
      <c r="A338" s="9" t="s">
        <v>487</v>
      </c>
      <c r="B338" s="9" t="s">
        <v>788</v>
      </c>
      <c r="C338" s="9" t="s">
        <v>1924</v>
      </c>
      <c r="D338" s="9" t="s">
        <v>121</v>
      </c>
      <c r="E338" s="9" t="s">
        <v>670</v>
      </c>
      <c r="F338" s="9" t="s">
        <v>1698</v>
      </c>
      <c r="G338" s="9" t="str">
        <f t="shared" si="5"/>
        <v>P1102: One Recovery Bucks</v>
      </c>
      <c r="I338"/>
      <c r="M338"/>
    </row>
    <row r="339" spans="1:13" x14ac:dyDescent="0.35">
      <c r="A339" s="9" t="s">
        <v>487</v>
      </c>
      <c r="B339" s="9" t="s">
        <v>788</v>
      </c>
      <c r="C339" s="9" t="s">
        <v>785</v>
      </c>
      <c r="D339" s="9" t="s">
        <v>121</v>
      </c>
      <c r="E339" s="9" t="s">
        <v>670</v>
      </c>
      <c r="F339" s="9" t="s">
        <v>1698</v>
      </c>
      <c r="G339" s="9" t="str">
        <f t="shared" si="5"/>
        <v>P1102: One Recovery Bucks</v>
      </c>
      <c r="I339"/>
      <c r="M339"/>
    </row>
    <row r="340" spans="1:13" x14ac:dyDescent="0.35">
      <c r="A340" s="9" t="s">
        <v>617</v>
      </c>
      <c r="B340" s="9" t="s">
        <v>1069</v>
      </c>
      <c r="C340" s="9" t="s">
        <v>1924</v>
      </c>
      <c r="D340" s="9" t="s">
        <v>121</v>
      </c>
      <c r="E340" s="9" t="s">
        <v>670</v>
      </c>
      <c r="F340" s="9" t="s">
        <v>1674</v>
      </c>
      <c r="G340" s="9" t="str">
        <f t="shared" si="5"/>
        <v>P1112: CGL Reading</v>
      </c>
      <c r="I340"/>
      <c r="M340"/>
    </row>
    <row r="341" spans="1:13" x14ac:dyDescent="0.35">
      <c r="A341" s="9" t="s">
        <v>2005</v>
      </c>
      <c r="B341" s="9" t="s">
        <v>2011</v>
      </c>
      <c r="C341" s="9" t="s">
        <v>1924</v>
      </c>
      <c r="D341" s="9" t="s">
        <v>121</v>
      </c>
      <c r="E341" s="9" t="s">
        <v>670</v>
      </c>
      <c r="F341" s="9" t="s">
        <v>1923</v>
      </c>
      <c r="G341" s="9" t="str">
        <f t="shared" si="5"/>
        <v>P1118: Inclusion IPD</v>
      </c>
      <c r="I341"/>
      <c r="M341"/>
    </row>
    <row r="342" spans="1:13" x14ac:dyDescent="0.35">
      <c r="A342" s="9" t="s">
        <v>340</v>
      </c>
      <c r="B342" s="9" t="s">
        <v>657</v>
      </c>
      <c r="C342" s="9" t="s">
        <v>785</v>
      </c>
      <c r="D342" s="9" t="s">
        <v>121</v>
      </c>
      <c r="E342" s="9" t="s">
        <v>635</v>
      </c>
      <c r="F342" s="9" t="s">
        <v>1752</v>
      </c>
      <c r="G342" s="9" t="str">
        <f t="shared" si="5"/>
        <v>Q1728: Oxygen Recovery Service</v>
      </c>
      <c r="I342"/>
      <c r="M342"/>
    </row>
    <row r="343" spans="1:13" x14ac:dyDescent="0.35">
      <c r="A343" s="9" t="s">
        <v>348</v>
      </c>
      <c r="B343" s="9" t="s">
        <v>680</v>
      </c>
      <c r="C343" s="9" t="s">
        <v>1924</v>
      </c>
      <c r="D343" s="9" t="s">
        <v>121</v>
      </c>
      <c r="E343" s="9" t="s">
        <v>635</v>
      </c>
      <c r="F343" s="9" t="s">
        <v>1686</v>
      </c>
      <c r="G343" s="9" t="str">
        <f t="shared" si="5"/>
        <v>Q1740: Bedford Borough Integrated Drug and Alcohol Service</v>
      </c>
      <c r="I343"/>
      <c r="M343"/>
    </row>
    <row r="344" spans="1:13" x14ac:dyDescent="0.35">
      <c r="A344" s="9" t="s">
        <v>621</v>
      </c>
      <c r="B344" s="9" t="s">
        <v>678</v>
      </c>
      <c r="C344" s="9" t="s">
        <v>1924</v>
      </c>
      <c r="D344" s="9" t="s">
        <v>121</v>
      </c>
      <c r="E344" s="9" t="s">
        <v>635</v>
      </c>
      <c r="F344" s="9" t="s">
        <v>1673</v>
      </c>
      <c r="G344" s="9" t="str">
        <f t="shared" si="5"/>
        <v>Q1758: Addiction Recovery Community MK</v>
      </c>
      <c r="I344"/>
      <c r="M344"/>
    </row>
    <row r="345" spans="1:13" x14ac:dyDescent="0.35">
      <c r="A345" s="9" t="s">
        <v>621</v>
      </c>
      <c r="B345" s="9" t="s">
        <v>678</v>
      </c>
      <c r="C345" s="9" t="s">
        <v>785</v>
      </c>
      <c r="D345" s="9" t="s">
        <v>121</v>
      </c>
      <c r="E345" s="9" t="s">
        <v>635</v>
      </c>
      <c r="F345" s="9" t="s">
        <v>1673</v>
      </c>
      <c r="G345" s="9" t="str">
        <f t="shared" si="5"/>
        <v>Q1758: Addiction Recovery Community MK</v>
      </c>
      <c r="I345"/>
      <c r="M345"/>
    </row>
    <row r="346" spans="1:13" x14ac:dyDescent="0.35">
      <c r="A346" s="9" t="s">
        <v>2023</v>
      </c>
      <c r="B346" s="9" t="s">
        <v>2215</v>
      </c>
      <c r="C346" s="9" t="s">
        <v>1924</v>
      </c>
      <c r="D346" s="9" t="s">
        <v>121</v>
      </c>
      <c r="E346" s="9" t="s">
        <v>635</v>
      </c>
      <c r="F346" s="9" t="s">
        <v>1923</v>
      </c>
      <c r="G346" s="9" t="str">
        <f t="shared" si="5"/>
        <v>Q1763: Oxygen Inpatient Detox</v>
      </c>
      <c r="I346"/>
      <c r="M346"/>
    </row>
    <row r="347" spans="1:13" x14ac:dyDescent="0.35">
      <c r="A347" s="9" t="s">
        <v>370</v>
      </c>
      <c r="B347" s="9" t="s">
        <v>716</v>
      </c>
      <c r="C347" s="9" t="s">
        <v>1924</v>
      </c>
      <c r="D347" s="9" t="s">
        <v>121</v>
      </c>
      <c r="E347" s="9" t="s">
        <v>643</v>
      </c>
      <c r="F347" s="9" t="s">
        <v>1739</v>
      </c>
      <c r="G347" s="9" t="str">
        <f t="shared" si="5"/>
        <v>R0488: Worcestershire Recovery Partnership (Adult)</v>
      </c>
      <c r="I347"/>
      <c r="M347"/>
    </row>
    <row r="348" spans="1:13" x14ac:dyDescent="0.35">
      <c r="A348" s="9" t="s">
        <v>622</v>
      </c>
      <c r="B348" s="9" t="s">
        <v>704</v>
      </c>
      <c r="C348" s="9" t="s">
        <v>1924</v>
      </c>
      <c r="D348" s="9" t="s">
        <v>121</v>
      </c>
      <c r="E348" s="9" t="s">
        <v>643</v>
      </c>
      <c r="F348" s="9" t="s">
        <v>1697</v>
      </c>
      <c r="G348" s="9" t="str">
        <f t="shared" si="5"/>
        <v>R0512: Humankind Staffordshire</v>
      </c>
      <c r="I348"/>
      <c r="M348"/>
    </row>
    <row r="349" spans="1:13" x14ac:dyDescent="0.35">
      <c r="A349" s="9" t="s">
        <v>391</v>
      </c>
      <c r="B349" s="9" t="s">
        <v>658</v>
      </c>
      <c r="C349" s="9" t="s">
        <v>1924</v>
      </c>
      <c r="D349" s="9" t="s">
        <v>121</v>
      </c>
      <c r="E349" s="9" t="s">
        <v>639</v>
      </c>
      <c r="F349" s="9" t="s">
        <v>1744</v>
      </c>
      <c r="G349" s="9" t="str">
        <f t="shared" si="5"/>
        <v>SG309: THE NELSON TRUST</v>
      </c>
      <c r="I349"/>
      <c r="M349"/>
    </row>
    <row r="350" spans="1:13" x14ac:dyDescent="0.35">
      <c r="A350" s="9" t="s">
        <v>404</v>
      </c>
      <c r="B350" s="9" t="s">
        <v>672</v>
      </c>
      <c r="C350" s="9" t="s">
        <v>1924</v>
      </c>
      <c r="D350" s="9" t="s">
        <v>121</v>
      </c>
      <c r="E350" s="9" t="s">
        <v>639</v>
      </c>
      <c r="F350" s="9" t="s">
        <v>1667</v>
      </c>
      <c r="G350" s="9" t="str">
        <f t="shared" si="5"/>
        <v>SJ302: BROADWAY LODGE</v>
      </c>
      <c r="I350"/>
      <c r="M350"/>
    </row>
    <row r="351" spans="1:13" x14ac:dyDescent="0.35">
      <c r="A351" s="9" t="s">
        <v>405</v>
      </c>
      <c r="B351" s="9" t="s">
        <v>675</v>
      </c>
      <c r="C351" s="9" t="s">
        <v>1924</v>
      </c>
      <c r="D351" s="9" t="s">
        <v>121</v>
      </c>
      <c r="E351" s="9" t="s">
        <v>639</v>
      </c>
      <c r="F351" s="9" t="s">
        <v>675</v>
      </c>
      <c r="G351" s="9" t="str">
        <f t="shared" si="5"/>
        <v>SJ308: Sefton Park</v>
      </c>
      <c r="I351"/>
      <c r="M351"/>
    </row>
    <row r="352" spans="1:13" x14ac:dyDescent="0.35">
      <c r="A352" s="9" t="s">
        <v>425</v>
      </c>
      <c r="B352" s="9" t="s">
        <v>786</v>
      </c>
      <c r="C352" s="9" t="s">
        <v>1924</v>
      </c>
      <c r="D352" s="9" t="s">
        <v>121</v>
      </c>
      <c r="E352" s="9" t="s">
        <v>715</v>
      </c>
      <c r="F352" s="9" t="s">
        <v>1674</v>
      </c>
      <c r="G352" s="9" t="str">
        <f t="shared" si="5"/>
        <v>T1182: CGL Northamptonshire S2S</v>
      </c>
      <c r="I352"/>
      <c r="M352"/>
    </row>
    <row r="353" spans="1:13" x14ac:dyDescent="0.35">
      <c r="A353" s="9" t="s">
        <v>425</v>
      </c>
      <c r="B353" s="9" t="s">
        <v>786</v>
      </c>
      <c r="C353" s="9" t="s">
        <v>785</v>
      </c>
      <c r="D353" s="9" t="s">
        <v>121</v>
      </c>
      <c r="E353" s="9" t="s">
        <v>715</v>
      </c>
      <c r="F353" s="9" t="s">
        <v>1674</v>
      </c>
      <c r="G353" s="9" t="str">
        <f t="shared" si="5"/>
        <v>T1182: CGL Northamptonshire S2S</v>
      </c>
      <c r="I353"/>
      <c r="M353"/>
    </row>
    <row r="354" spans="1:13" x14ac:dyDescent="0.35">
      <c r="A354" s="9" t="s">
        <v>513</v>
      </c>
      <c r="B354" s="9" t="s">
        <v>1765</v>
      </c>
      <c r="C354" s="9" t="s">
        <v>1924</v>
      </c>
      <c r="D354" s="9" t="s">
        <v>121</v>
      </c>
      <c r="E354" s="9" t="s">
        <v>715</v>
      </c>
      <c r="F354" s="9" t="s">
        <v>1692</v>
      </c>
      <c r="G354" s="9" t="str">
        <f t="shared" si="5"/>
        <v>T1214: The Level</v>
      </c>
      <c r="I354"/>
      <c r="M354"/>
    </row>
    <row r="355" spans="1:13" x14ac:dyDescent="0.35">
      <c r="A355" s="9" t="s">
        <v>2024</v>
      </c>
      <c r="B355" s="9" t="s">
        <v>2225</v>
      </c>
      <c r="C355" s="9" t="s">
        <v>1924</v>
      </c>
      <c r="D355" s="9" t="s">
        <v>121</v>
      </c>
      <c r="E355" s="9" t="s">
        <v>715</v>
      </c>
      <c r="F355" s="9" t="s">
        <v>1923</v>
      </c>
      <c r="G355" s="9" t="str">
        <f t="shared" si="5"/>
        <v>T1224: New Oakwood Lodge - Derby Rehab (Phoenix Futures)</v>
      </c>
      <c r="I355"/>
      <c r="M355"/>
    </row>
    <row r="356" spans="1:13" x14ac:dyDescent="0.35">
      <c r="A356" s="9" t="s">
        <v>222</v>
      </c>
      <c r="B356" s="9" t="s">
        <v>971</v>
      </c>
      <c r="C356" s="9" t="s">
        <v>790</v>
      </c>
      <c r="D356" s="9" t="s">
        <v>29</v>
      </c>
      <c r="E356" s="9" t="s">
        <v>662</v>
      </c>
      <c r="F356" s="9" t="s">
        <v>1714</v>
      </c>
      <c r="G356" s="9" t="str">
        <f t="shared" si="5"/>
        <v>M0189: OASIS Recovery Communities Runcorn</v>
      </c>
      <c r="I356"/>
      <c r="M356"/>
    </row>
    <row r="357" spans="1:13" x14ac:dyDescent="0.35">
      <c r="A357" s="9" t="s">
        <v>223</v>
      </c>
      <c r="B357" s="9" t="s">
        <v>725</v>
      </c>
      <c r="C357" s="9" t="s">
        <v>790</v>
      </c>
      <c r="D357" s="9" t="s">
        <v>29</v>
      </c>
      <c r="E357" s="9" t="s">
        <v>662</v>
      </c>
      <c r="F357" s="9" t="s">
        <v>1694</v>
      </c>
      <c r="G357" s="9" t="str">
        <f t="shared" si="5"/>
        <v>M0243: GMMH The Chapman-Barker Unit</v>
      </c>
      <c r="I357"/>
      <c r="M357"/>
    </row>
    <row r="358" spans="1:13" x14ac:dyDescent="0.35">
      <c r="A358" s="9" t="s">
        <v>228</v>
      </c>
      <c r="B358" s="9" t="s">
        <v>791</v>
      </c>
      <c r="C358" s="9" t="s">
        <v>790</v>
      </c>
      <c r="D358" s="9" t="s">
        <v>29</v>
      </c>
      <c r="E358" s="9" t="s">
        <v>662</v>
      </c>
      <c r="F358" s="9" t="s">
        <v>1674</v>
      </c>
      <c r="G358" s="9" t="str">
        <f t="shared" si="5"/>
        <v>M0288: CGL Manchester RISE</v>
      </c>
      <c r="I358"/>
      <c r="M358"/>
    </row>
    <row r="359" spans="1:13" x14ac:dyDescent="0.35">
      <c r="A359" s="9" t="s">
        <v>235</v>
      </c>
      <c r="B359" s="9" t="s">
        <v>1898</v>
      </c>
      <c r="C359" s="9" t="s">
        <v>790</v>
      </c>
      <c r="D359" s="9" t="s">
        <v>29</v>
      </c>
      <c r="E359" s="9" t="s">
        <v>662</v>
      </c>
      <c r="F359" s="9" t="s">
        <v>1752</v>
      </c>
      <c r="G359" s="9" t="str">
        <f t="shared" si="5"/>
        <v>M0309: Cyngor Alcohol Information Service (CAIS)</v>
      </c>
      <c r="I359"/>
      <c r="M359"/>
    </row>
    <row r="360" spans="1:13" x14ac:dyDescent="0.35">
      <c r="A360" s="9" t="s">
        <v>496</v>
      </c>
      <c r="B360" s="9" t="s">
        <v>732</v>
      </c>
      <c r="C360" s="9" t="s">
        <v>790</v>
      </c>
      <c r="D360" s="9" t="s">
        <v>29</v>
      </c>
      <c r="E360" s="9" t="s">
        <v>662</v>
      </c>
      <c r="F360" s="9" t="s">
        <v>1694</v>
      </c>
      <c r="G360" s="9" t="str">
        <f t="shared" si="5"/>
        <v>M0349: GMMH Bolton Adult Service</v>
      </c>
      <c r="I360"/>
      <c r="M360"/>
    </row>
    <row r="361" spans="1:13" x14ac:dyDescent="0.35">
      <c r="A361" s="9" t="s">
        <v>504</v>
      </c>
      <c r="B361" s="9" t="s">
        <v>1020</v>
      </c>
      <c r="C361" s="9" t="s">
        <v>790</v>
      </c>
      <c r="D361" s="9" t="s">
        <v>29</v>
      </c>
      <c r="E361" s="9" t="s">
        <v>662</v>
      </c>
      <c r="F361" s="9" t="s">
        <v>1751</v>
      </c>
      <c r="G361" s="9" t="str">
        <f t="shared" si="5"/>
        <v>M0354: Turning Point Oldham ROAR</v>
      </c>
      <c r="I361"/>
      <c r="M361"/>
    </row>
    <row r="362" spans="1:13" x14ac:dyDescent="0.35">
      <c r="A362" s="9" t="s">
        <v>505</v>
      </c>
      <c r="B362" s="9" t="s">
        <v>733</v>
      </c>
      <c r="C362" s="9" t="s">
        <v>790</v>
      </c>
      <c r="D362" s="9" t="s">
        <v>29</v>
      </c>
      <c r="E362" s="9" t="s">
        <v>662</v>
      </c>
      <c r="F362" s="9" t="s">
        <v>1751</v>
      </c>
      <c r="G362" s="9" t="str">
        <f t="shared" si="5"/>
        <v>M0355: Turning Point Rochdale ROAR</v>
      </c>
      <c r="I362"/>
      <c r="M362"/>
    </row>
    <row r="363" spans="1:13" x14ac:dyDescent="0.35">
      <c r="A363" s="9" t="s">
        <v>507</v>
      </c>
      <c r="B363" s="9" t="s">
        <v>2046</v>
      </c>
      <c r="C363" s="9" t="s">
        <v>790</v>
      </c>
      <c r="D363" s="9" t="s">
        <v>29</v>
      </c>
      <c r="E363" s="9" t="s">
        <v>662</v>
      </c>
      <c r="F363" s="9" t="s">
        <v>1668</v>
      </c>
      <c r="G363" s="9" t="str">
        <f t="shared" si="5"/>
        <v>M0357: Parkland Place Lancashire</v>
      </c>
      <c r="I363"/>
      <c r="M363"/>
    </row>
    <row r="364" spans="1:13" x14ac:dyDescent="0.35">
      <c r="A364" s="9" t="s">
        <v>611</v>
      </c>
      <c r="B364" s="9" t="s">
        <v>794</v>
      </c>
      <c r="C364" s="9" t="s">
        <v>790</v>
      </c>
      <c r="D364" s="9" t="s">
        <v>29</v>
      </c>
      <c r="E364" s="9" t="s">
        <v>662</v>
      </c>
      <c r="F364" s="9" t="s">
        <v>1694</v>
      </c>
      <c r="G364" s="9" t="str">
        <f t="shared" si="5"/>
        <v>M0368: GMMH Bury Adult Service</v>
      </c>
      <c r="I364"/>
      <c r="M364"/>
    </row>
    <row r="365" spans="1:13" x14ac:dyDescent="0.35">
      <c r="A365" s="9" t="s">
        <v>795</v>
      </c>
      <c r="B365" s="9" t="s">
        <v>796</v>
      </c>
      <c r="C365" s="9" t="s">
        <v>790</v>
      </c>
      <c r="D365" s="9" t="s">
        <v>29</v>
      </c>
      <c r="E365" s="9" t="s">
        <v>662</v>
      </c>
      <c r="F365" s="9" t="s">
        <v>1694</v>
      </c>
      <c r="G365" s="9" t="str">
        <f t="shared" si="5"/>
        <v>M0369: GMMH Bury YP Service</v>
      </c>
      <c r="I365"/>
      <c r="M365"/>
    </row>
    <row r="366" spans="1:13" x14ac:dyDescent="0.35">
      <c r="A366" s="9" t="s">
        <v>371</v>
      </c>
      <c r="B366" s="9" t="s">
        <v>708</v>
      </c>
      <c r="C366" s="9" t="s">
        <v>790</v>
      </c>
      <c r="D366" s="9" t="s">
        <v>29</v>
      </c>
      <c r="E366" s="9" t="s">
        <v>643</v>
      </c>
      <c r="F366" s="9" t="s">
        <v>1710</v>
      </c>
      <c r="G366" s="9" t="str">
        <f t="shared" si="5"/>
        <v>R0490: New Leaf Recovery</v>
      </c>
      <c r="I366"/>
      <c r="M366"/>
    </row>
    <row r="367" spans="1:13" x14ac:dyDescent="0.35">
      <c r="A367" s="9" t="s">
        <v>471</v>
      </c>
      <c r="B367" s="9" t="s">
        <v>718</v>
      </c>
      <c r="C367" s="9" t="s">
        <v>790</v>
      </c>
      <c r="D367" s="9" t="s">
        <v>29</v>
      </c>
      <c r="E367" s="9" t="s">
        <v>662</v>
      </c>
      <c r="F367" s="9" t="s">
        <v>718</v>
      </c>
      <c r="G367" s="9" t="str">
        <f t="shared" si="5"/>
        <v>W0053: ACORN</v>
      </c>
      <c r="I367"/>
      <c r="M367"/>
    </row>
    <row r="368" spans="1:13" x14ac:dyDescent="0.35">
      <c r="A368" s="9" t="s">
        <v>474</v>
      </c>
      <c r="B368" s="9" t="s">
        <v>734</v>
      </c>
      <c r="C368" s="9" t="s">
        <v>790</v>
      </c>
      <c r="D368" s="9" t="s">
        <v>29</v>
      </c>
      <c r="E368" s="9" t="s">
        <v>662</v>
      </c>
      <c r="F368" s="9" t="s">
        <v>1751</v>
      </c>
      <c r="G368" s="9" t="str">
        <f t="shared" si="5"/>
        <v>W0444: Turning Point Smithfield Detox</v>
      </c>
      <c r="I368"/>
      <c r="M368"/>
    </row>
    <row r="369" spans="1:13" x14ac:dyDescent="0.35">
      <c r="A369" s="9" t="s">
        <v>223</v>
      </c>
      <c r="B369" s="9" t="s">
        <v>725</v>
      </c>
      <c r="C369" s="9" t="s">
        <v>797</v>
      </c>
      <c r="D369" s="9" t="s">
        <v>37</v>
      </c>
      <c r="E369" s="9" t="s">
        <v>662</v>
      </c>
      <c r="F369" s="9" t="s">
        <v>1694</v>
      </c>
      <c r="G369" s="9" t="str">
        <f t="shared" si="5"/>
        <v>M0243: GMMH The Chapman-Barker Unit</v>
      </c>
      <c r="I369"/>
      <c r="M369"/>
    </row>
    <row r="370" spans="1:13" x14ac:dyDescent="0.35">
      <c r="A370" s="9" t="s">
        <v>505</v>
      </c>
      <c r="B370" s="9" t="s">
        <v>733</v>
      </c>
      <c r="C370" s="9" t="s">
        <v>797</v>
      </c>
      <c r="D370" s="9" t="s">
        <v>37</v>
      </c>
      <c r="E370" s="9" t="s">
        <v>662</v>
      </c>
      <c r="F370" s="9" t="s">
        <v>1751</v>
      </c>
      <c r="G370" s="9" t="str">
        <f t="shared" si="5"/>
        <v>M0355: Turning Point Rochdale ROAR</v>
      </c>
      <c r="I370"/>
      <c r="M370"/>
    </row>
    <row r="371" spans="1:13" x14ac:dyDescent="0.35">
      <c r="A371" s="9" t="s">
        <v>484</v>
      </c>
      <c r="B371" s="9" t="s">
        <v>884</v>
      </c>
      <c r="C371" s="9" t="s">
        <v>797</v>
      </c>
      <c r="D371" s="9" t="s">
        <v>37</v>
      </c>
      <c r="E371" s="9" t="s">
        <v>670</v>
      </c>
      <c r="F371" s="9" t="s">
        <v>1691</v>
      </c>
      <c r="G371" s="9" t="str">
        <f t="shared" si="5"/>
        <v>P1101: East Kent Community Drug &amp; Alcohol Services</v>
      </c>
      <c r="I371"/>
      <c r="M371"/>
    </row>
    <row r="372" spans="1:13" x14ac:dyDescent="0.35">
      <c r="A372" s="9" t="s">
        <v>621</v>
      </c>
      <c r="B372" s="9" t="s">
        <v>678</v>
      </c>
      <c r="C372" s="9" t="s">
        <v>797</v>
      </c>
      <c r="D372" s="9" t="s">
        <v>37</v>
      </c>
      <c r="E372" s="9" t="s">
        <v>635</v>
      </c>
      <c r="F372" s="9" t="s">
        <v>1673</v>
      </c>
      <c r="G372" s="9" t="str">
        <f t="shared" si="5"/>
        <v>Q1758: Addiction Recovery Community MK</v>
      </c>
      <c r="I372"/>
      <c r="M372"/>
    </row>
    <row r="373" spans="1:13" x14ac:dyDescent="0.35">
      <c r="A373" s="9" t="s">
        <v>362</v>
      </c>
      <c r="B373" s="9" t="s">
        <v>1118</v>
      </c>
      <c r="C373" s="9" t="s">
        <v>797</v>
      </c>
      <c r="D373" s="9" t="s">
        <v>37</v>
      </c>
      <c r="E373" s="9" t="s">
        <v>643</v>
      </c>
      <c r="F373" s="9" t="s">
        <v>1710</v>
      </c>
      <c r="G373" s="9" t="str">
        <f t="shared" si="5"/>
        <v>R0479: Staffordshire Inpatients</v>
      </c>
      <c r="I373"/>
      <c r="M373"/>
    </row>
    <row r="374" spans="1:13" x14ac:dyDescent="0.35">
      <c r="A374" s="9" t="s">
        <v>416</v>
      </c>
      <c r="B374" s="9" t="s">
        <v>1764</v>
      </c>
      <c r="C374" s="9" t="s">
        <v>797</v>
      </c>
      <c r="D374" s="9" t="s">
        <v>37</v>
      </c>
      <c r="E374" s="9" t="s">
        <v>639</v>
      </c>
      <c r="F374" s="9" t="s">
        <v>1655</v>
      </c>
      <c r="G374" s="9" t="str">
        <f t="shared" si="5"/>
        <v>SO203: Forward Trust - Clouds House</v>
      </c>
      <c r="I374"/>
      <c r="M374"/>
    </row>
    <row r="375" spans="1:13" x14ac:dyDescent="0.35">
      <c r="A375" s="9" t="s">
        <v>449</v>
      </c>
      <c r="B375" s="9" t="s">
        <v>666</v>
      </c>
      <c r="C375" s="9" t="s">
        <v>797</v>
      </c>
      <c r="D375" s="9" t="s">
        <v>37</v>
      </c>
      <c r="E375" s="9" t="s">
        <v>661</v>
      </c>
      <c r="F375" s="9" t="s">
        <v>1750</v>
      </c>
      <c r="G375" s="9" t="str">
        <f t="shared" si="5"/>
        <v>U0430: Oasis Recovery Communities Bradford</v>
      </c>
      <c r="I375"/>
      <c r="M375"/>
    </row>
    <row r="376" spans="1:13" x14ac:dyDescent="0.35">
      <c r="A376" s="9" t="s">
        <v>452</v>
      </c>
      <c r="B376" s="9" t="s">
        <v>758</v>
      </c>
      <c r="C376" s="9" t="s">
        <v>797</v>
      </c>
      <c r="D376" s="9" t="s">
        <v>37</v>
      </c>
      <c r="E376" s="9" t="s">
        <v>661</v>
      </c>
      <c r="F376" s="9" t="s">
        <v>1697</v>
      </c>
      <c r="G376" s="9" t="str">
        <f t="shared" si="5"/>
        <v>U0484: North Yorkshire Horizons Drug and Alcohol Service (Humankind)</v>
      </c>
      <c r="I376"/>
      <c r="M376"/>
    </row>
    <row r="377" spans="1:13" x14ac:dyDescent="0.35">
      <c r="A377" s="9" t="s">
        <v>455</v>
      </c>
      <c r="B377" s="9" t="s">
        <v>755</v>
      </c>
      <c r="C377" s="9" t="s">
        <v>797</v>
      </c>
      <c r="D377" s="9" t="s">
        <v>37</v>
      </c>
      <c r="E377" s="9" t="s">
        <v>661</v>
      </c>
      <c r="F377" s="9" t="s">
        <v>1697</v>
      </c>
      <c r="G377" s="9" t="str">
        <f t="shared" si="5"/>
        <v>U0488: Calderdale Drug and Alcohol Service (Humankind)</v>
      </c>
      <c r="I377"/>
      <c r="M377"/>
    </row>
    <row r="378" spans="1:13" x14ac:dyDescent="0.35">
      <c r="A378" s="9" t="s">
        <v>456</v>
      </c>
      <c r="B378" s="9" t="s">
        <v>703</v>
      </c>
      <c r="C378" s="9" t="s">
        <v>797</v>
      </c>
      <c r="D378" s="9" t="s">
        <v>37</v>
      </c>
      <c r="E378" s="9" t="s">
        <v>661</v>
      </c>
      <c r="F378" s="9" t="s">
        <v>1697</v>
      </c>
      <c r="G378" s="9" t="str">
        <f t="shared" si="5"/>
        <v>U0489: Forward Leeds Adult (Humankind)</v>
      </c>
      <c r="I378"/>
      <c r="M378"/>
    </row>
    <row r="379" spans="1:13" x14ac:dyDescent="0.35">
      <c r="A379" s="9" t="s">
        <v>461</v>
      </c>
      <c r="B379" s="9" t="s">
        <v>663</v>
      </c>
      <c r="C379" s="9" t="s">
        <v>797</v>
      </c>
      <c r="D379" s="9" t="s">
        <v>37</v>
      </c>
      <c r="E379" s="9" t="s">
        <v>661</v>
      </c>
      <c r="F379" s="9" t="s">
        <v>1721</v>
      </c>
      <c r="G379" s="9" t="str">
        <f t="shared" si="5"/>
        <v>U0509: Doncaster Drugs Service - CDT</v>
      </c>
      <c r="I379"/>
      <c r="M379"/>
    </row>
    <row r="380" spans="1:13" x14ac:dyDescent="0.35">
      <c r="A380" s="9" t="s">
        <v>465</v>
      </c>
      <c r="B380" s="9" t="s">
        <v>865</v>
      </c>
      <c r="C380" s="9" t="s">
        <v>797</v>
      </c>
      <c r="D380" s="9" t="s">
        <v>37</v>
      </c>
      <c r="E380" s="9" t="s">
        <v>661</v>
      </c>
      <c r="F380" s="9" t="s">
        <v>1721</v>
      </c>
      <c r="G380" s="9" t="str">
        <f t="shared" si="5"/>
        <v>U0577: Doncaster Criminal Justice Service</v>
      </c>
      <c r="I380"/>
      <c r="M380"/>
    </row>
    <row r="381" spans="1:13" x14ac:dyDescent="0.35">
      <c r="A381" s="9" t="s">
        <v>1909</v>
      </c>
      <c r="B381" s="9" t="s">
        <v>1910</v>
      </c>
      <c r="C381" s="9" t="s">
        <v>797</v>
      </c>
      <c r="D381" s="9" t="s">
        <v>37</v>
      </c>
      <c r="E381" s="9" t="s">
        <v>661</v>
      </c>
      <c r="F381" s="9" t="s">
        <v>1697</v>
      </c>
      <c r="G381" s="9" t="str">
        <f t="shared" si="5"/>
        <v>U0636: Calderdale Young People Service (Humankind)</v>
      </c>
      <c r="I381"/>
      <c r="M381"/>
    </row>
    <row r="382" spans="1:13" x14ac:dyDescent="0.35">
      <c r="A382" s="9" t="s">
        <v>494</v>
      </c>
      <c r="B382" s="9" t="s">
        <v>2232</v>
      </c>
      <c r="C382" s="9" t="s">
        <v>797</v>
      </c>
      <c r="D382" s="9" t="s">
        <v>37</v>
      </c>
      <c r="E382" s="9" t="s">
        <v>661</v>
      </c>
      <c r="F382" s="9" t="s">
        <v>1674</v>
      </c>
      <c r="G382" s="9" t="str">
        <f t="shared" si="5"/>
        <v>U0639: CGL Bradford New Directions (deactive)</v>
      </c>
      <c r="I382"/>
      <c r="M382"/>
    </row>
    <row r="383" spans="1:13" x14ac:dyDescent="0.35">
      <c r="A383" s="9" t="s">
        <v>2085</v>
      </c>
      <c r="B383" s="9" t="s">
        <v>2086</v>
      </c>
      <c r="C383" s="9" t="s">
        <v>797</v>
      </c>
      <c r="D383" s="9" t="s">
        <v>37</v>
      </c>
      <c r="E383" s="9" t="s">
        <v>661</v>
      </c>
      <c r="F383" s="9" t="s">
        <v>1923</v>
      </c>
      <c r="G383" s="9" t="str">
        <f t="shared" si="5"/>
        <v>U0654: New Vision Bradford Adult (Humankind)</v>
      </c>
      <c r="I383"/>
      <c r="M383"/>
    </row>
    <row r="384" spans="1:13" x14ac:dyDescent="0.35">
      <c r="A384" s="9" t="s">
        <v>2137</v>
      </c>
      <c r="B384" s="9" t="s">
        <v>2138</v>
      </c>
      <c r="C384" s="9" t="s">
        <v>797</v>
      </c>
      <c r="D384" s="9" t="s">
        <v>37</v>
      </c>
      <c r="E384" s="9" t="s">
        <v>661</v>
      </c>
      <c r="F384" s="9" t="s">
        <v>1923</v>
      </c>
      <c r="G384" s="9" t="str">
        <f t="shared" si="5"/>
        <v>U0655: Ark House Rehab Scarborough</v>
      </c>
      <c r="I384"/>
      <c r="M384"/>
    </row>
    <row r="385" spans="1:13" x14ac:dyDescent="0.35">
      <c r="A385" s="9" t="s">
        <v>474</v>
      </c>
      <c r="B385" s="9" t="s">
        <v>734</v>
      </c>
      <c r="C385" s="9" t="s">
        <v>797</v>
      </c>
      <c r="D385" s="9" t="s">
        <v>37</v>
      </c>
      <c r="E385" s="9" t="s">
        <v>662</v>
      </c>
      <c r="F385" s="9" t="s">
        <v>1751</v>
      </c>
      <c r="G385" s="9" t="str">
        <f t="shared" si="5"/>
        <v>W0444: Turning Point Smithfield Detox</v>
      </c>
      <c r="I385"/>
      <c r="M385"/>
    </row>
    <row r="386" spans="1:13" x14ac:dyDescent="0.35">
      <c r="A386" s="9" t="s">
        <v>606</v>
      </c>
      <c r="B386" s="9" t="s">
        <v>806</v>
      </c>
      <c r="C386" s="9" t="s">
        <v>799</v>
      </c>
      <c r="D386" s="9" t="s">
        <v>74</v>
      </c>
      <c r="E386" s="9" t="s">
        <v>632</v>
      </c>
      <c r="F386" s="9" t="s">
        <v>1751</v>
      </c>
      <c r="G386" s="9" t="str">
        <f t="shared" si="5"/>
        <v>L1303: City and Hackney Recovery Service</v>
      </c>
      <c r="I386"/>
      <c r="M386"/>
    </row>
    <row r="387" spans="1:13" x14ac:dyDescent="0.35">
      <c r="A387" s="9" t="s">
        <v>222</v>
      </c>
      <c r="B387" s="9" t="s">
        <v>971</v>
      </c>
      <c r="C387" s="9" t="s">
        <v>799</v>
      </c>
      <c r="D387" s="9" t="s">
        <v>74</v>
      </c>
      <c r="E387" s="9" t="s">
        <v>662</v>
      </c>
      <c r="F387" s="9" t="s">
        <v>1714</v>
      </c>
      <c r="G387" s="9" t="str">
        <f t="shared" ref="G387:G450" si="6">CONCATENATE(A387,": ",B387)</f>
        <v>M0189: OASIS Recovery Communities Runcorn</v>
      </c>
      <c r="I387"/>
      <c r="M387"/>
    </row>
    <row r="388" spans="1:13" x14ac:dyDescent="0.35">
      <c r="A388" s="9" t="s">
        <v>251</v>
      </c>
      <c r="B388" s="9" t="s">
        <v>668</v>
      </c>
      <c r="C388" s="9" t="s">
        <v>799</v>
      </c>
      <c r="D388" s="9" t="s">
        <v>74</v>
      </c>
      <c r="E388" s="9" t="s">
        <v>662</v>
      </c>
      <c r="F388" s="9" t="s">
        <v>668</v>
      </c>
      <c r="G388" s="9" t="str">
        <f t="shared" si="6"/>
        <v>M0338: Salus Withnell Hall</v>
      </c>
      <c r="I388"/>
      <c r="M388"/>
    </row>
    <row r="389" spans="1:13" x14ac:dyDescent="0.35">
      <c r="A389" s="9" t="s">
        <v>507</v>
      </c>
      <c r="B389" s="9" t="s">
        <v>2046</v>
      </c>
      <c r="C389" s="9" t="s">
        <v>799</v>
      </c>
      <c r="D389" s="9" t="s">
        <v>74</v>
      </c>
      <c r="E389" s="9" t="s">
        <v>662</v>
      </c>
      <c r="F389" s="9" t="s">
        <v>1668</v>
      </c>
      <c r="G389" s="9" t="str">
        <f t="shared" si="6"/>
        <v>M0357: Parkland Place Lancashire</v>
      </c>
      <c r="I389"/>
      <c r="M389"/>
    </row>
    <row r="390" spans="1:13" x14ac:dyDescent="0.35">
      <c r="A390" s="9" t="s">
        <v>278</v>
      </c>
      <c r="B390" s="9" t="s">
        <v>685</v>
      </c>
      <c r="C390" s="9" t="s">
        <v>799</v>
      </c>
      <c r="D390" s="9" t="s">
        <v>74</v>
      </c>
      <c r="E390" s="9" t="s">
        <v>670</v>
      </c>
      <c r="F390" s="9" t="s">
        <v>1702</v>
      </c>
      <c r="G390" s="9" t="str">
        <f t="shared" si="6"/>
        <v>P0611: Bridge House</v>
      </c>
      <c r="I390"/>
      <c r="M390"/>
    </row>
    <row r="391" spans="1:13" x14ac:dyDescent="0.35">
      <c r="A391" s="9" t="s">
        <v>307</v>
      </c>
      <c r="B391" s="9" t="s">
        <v>784</v>
      </c>
      <c r="C391" s="9" t="s">
        <v>799</v>
      </c>
      <c r="D391" s="9" t="s">
        <v>74</v>
      </c>
      <c r="E391" s="9" t="s">
        <v>670</v>
      </c>
      <c r="F391" s="9" t="s">
        <v>1738</v>
      </c>
      <c r="G391" s="9" t="str">
        <f t="shared" si="6"/>
        <v>P1090: I-Access East Surrey</v>
      </c>
      <c r="I391"/>
      <c r="M391"/>
    </row>
    <row r="392" spans="1:13" x14ac:dyDescent="0.35">
      <c r="A392" s="9" t="s">
        <v>2061</v>
      </c>
      <c r="B392" s="9" t="s">
        <v>2062</v>
      </c>
      <c r="C392" s="9" t="s">
        <v>799</v>
      </c>
      <c r="D392" s="9" t="s">
        <v>74</v>
      </c>
      <c r="E392" s="9" t="s">
        <v>670</v>
      </c>
      <c r="F392" s="9" t="s">
        <v>1923</v>
      </c>
      <c r="G392" s="9" t="str">
        <f t="shared" si="6"/>
        <v>P1125: Addiction Recovery Centre Portsmouth</v>
      </c>
      <c r="I392"/>
      <c r="M392"/>
    </row>
    <row r="393" spans="1:13" x14ac:dyDescent="0.35">
      <c r="A393" s="9" t="s">
        <v>325</v>
      </c>
      <c r="B393" s="9" t="s">
        <v>2063</v>
      </c>
      <c r="C393" s="9" t="s">
        <v>799</v>
      </c>
      <c r="D393" s="9" t="s">
        <v>74</v>
      </c>
      <c r="E393" s="9" t="s">
        <v>635</v>
      </c>
      <c r="F393" s="9" t="s">
        <v>1734</v>
      </c>
      <c r="G393" s="9" t="str">
        <f t="shared" si="6"/>
        <v>Q1647: Via - Passmores House</v>
      </c>
      <c r="I393"/>
      <c r="M393"/>
    </row>
    <row r="394" spans="1:13" x14ac:dyDescent="0.35">
      <c r="A394" s="9" t="s">
        <v>326</v>
      </c>
      <c r="B394" s="9" t="s">
        <v>686</v>
      </c>
      <c r="C394" s="9" t="s">
        <v>799</v>
      </c>
      <c r="D394" s="9" t="s">
        <v>74</v>
      </c>
      <c r="E394" s="9" t="s">
        <v>635</v>
      </c>
      <c r="F394" s="9" t="s">
        <v>686</v>
      </c>
      <c r="G394" s="9" t="str">
        <f t="shared" si="6"/>
        <v>Q1652: East Coast Recovery Limited</v>
      </c>
      <c r="I394"/>
      <c r="M394"/>
    </row>
    <row r="395" spans="1:13" x14ac:dyDescent="0.35">
      <c r="A395" s="9" t="s">
        <v>328</v>
      </c>
      <c r="B395" s="9" t="s">
        <v>815</v>
      </c>
      <c r="C395" s="9" t="s">
        <v>799</v>
      </c>
      <c r="D395" s="9" t="s">
        <v>74</v>
      </c>
      <c r="E395" s="9" t="s">
        <v>635</v>
      </c>
      <c r="F395" s="9" t="s">
        <v>1715</v>
      </c>
      <c r="G395" s="9" t="str">
        <f t="shared" si="6"/>
        <v>Q1660: Open Road Harlow</v>
      </c>
      <c r="I395"/>
      <c r="M395"/>
    </row>
    <row r="396" spans="1:13" x14ac:dyDescent="0.35">
      <c r="A396" s="9" t="s">
        <v>330</v>
      </c>
      <c r="B396" s="9" t="s">
        <v>1063</v>
      </c>
      <c r="C396" s="9" t="s">
        <v>799</v>
      </c>
      <c r="D396" s="9" t="s">
        <v>74</v>
      </c>
      <c r="E396" s="9" t="s">
        <v>635</v>
      </c>
      <c r="F396" s="9" t="s">
        <v>1674</v>
      </c>
      <c r="G396" s="9" t="str">
        <f t="shared" si="6"/>
        <v>Q1682: CGL Peterborough Recovery Service</v>
      </c>
      <c r="I396"/>
      <c r="M396"/>
    </row>
    <row r="397" spans="1:13" x14ac:dyDescent="0.35">
      <c r="A397" s="9" t="s">
        <v>2134</v>
      </c>
      <c r="B397" s="9" t="s">
        <v>2135</v>
      </c>
      <c r="C397" s="9" t="s">
        <v>799</v>
      </c>
      <c r="D397" s="9" t="s">
        <v>74</v>
      </c>
      <c r="E397" s="9" t="s">
        <v>635</v>
      </c>
      <c r="F397" s="9" t="s">
        <v>1923</v>
      </c>
      <c r="G397" s="9" t="str">
        <f t="shared" si="6"/>
        <v>Q1711: CASUS Cambridgeshire</v>
      </c>
      <c r="I397"/>
      <c r="M397"/>
    </row>
    <row r="398" spans="1:13" x14ac:dyDescent="0.35">
      <c r="A398" s="9" t="s">
        <v>344</v>
      </c>
      <c r="B398" s="9" t="s">
        <v>683</v>
      </c>
      <c r="C398" s="9" t="s">
        <v>799</v>
      </c>
      <c r="D398" s="9" t="s">
        <v>74</v>
      </c>
      <c r="E398" s="9" t="s">
        <v>635</v>
      </c>
      <c r="F398" s="9" t="s">
        <v>1751</v>
      </c>
      <c r="G398" s="9" t="str">
        <f t="shared" si="6"/>
        <v>Q1733: Suffolk Recovery Service - Bury St Edmunds</v>
      </c>
      <c r="I398"/>
      <c r="M398"/>
    </row>
    <row r="399" spans="1:13" x14ac:dyDescent="0.35">
      <c r="A399" s="9" t="s">
        <v>346</v>
      </c>
      <c r="B399" s="9" t="s">
        <v>777</v>
      </c>
      <c r="C399" s="9" t="s">
        <v>799</v>
      </c>
      <c r="D399" s="9" t="s">
        <v>74</v>
      </c>
      <c r="E399" s="9" t="s">
        <v>635</v>
      </c>
      <c r="F399" s="9" t="s">
        <v>1751</v>
      </c>
      <c r="G399" s="9" t="str">
        <f t="shared" si="6"/>
        <v>Q1735: Suffolk Recovery Service - Lowestoft</v>
      </c>
      <c r="I399"/>
      <c r="M399"/>
    </row>
    <row r="400" spans="1:13" x14ac:dyDescent="0.35">
      <c r="A400" s="9" t="s">
        <v>347</v>
      </c>
      <c r="B400" s="9" t="s">
        <v>681</v>
      </c>
      <c r="C400" s="9" t="s">
        <v>799</v>
      </c>
      <c r="D400" s="9" t="s">
        <v>74</v>
      </c>
      <c r="E400" s="9" t="s">
        <v>635</v>
      </c>
      <c r="F400" s="9" t="s">
        <v>1686</v>
      </c>
      <c r="G400" s="9" t="str">
        <f t="shared" si="6"/>
        <v>Q1739: Central Bedfordshire Integrated Drug and Alcohol Service</v>
      </c>
      <c r="I400"/>
      <c r="M400"/>
    </row>
    <row r="401" spans="1:13" x14ac:dyDescent="0.35">
      <c r="A401" s="9" t="s">
        <v>348</v>
      </c>
      <c r="B401" s="9" t="s">
        <v>680</v>
      </c>
      <c r="C401" s="9" t="s">
        <v>799</v>
      </c>
      <c r="D401" s="9" t="s">
        <v>74</v>
      </c>
      <c r="E401" s="9" t="s">
        <v>635</v>
      </c>
      <c r="F401" s="9" t="s">
        <v>1686</v>
      </c>
      <c r="G401" s="9" t="str">
        <f t="shared" si="6"/>
        <v>Q1740: Bedford Borough Integrated Drug and Alcohol Service</v>
      </c>
      <c r="I401"/>
      <c r="M401"/>
    </row>
    <row r="402" spans="1:13" x14ac:dyDescent="0.35">
      <c r="A402" s="9" t="s">
        <v>350</v>
      </c>
      <c r="B402" s="9" t="s">
        <v>1945</v>
      </c>
      <c r="C402" s="9" t="s">
        <v>799</v>
      </c>
      <c r="D402" s="9" t="s">
        <v>74</v>
      </c>
      <c r="E402" s="9" t="s">
        <v>635</v>
      </c>
      <c r="F402" s="9" t="s">
        <v>1698</v>
      </c>
      <c r="G402" s="9" t="str">
        <f t="shared" si="6"/>
        <v>Q1747: Inclusion Visions</v>
      </c>
      <c r="I402"/>
      <c r="M402"/>
    </row>
    <row r="403" spans="1:13" x14ac:dyDescent="0.35">
      <c r="A403" s="9" t="s">
        <v>517</v>
      </c>
      <c r="B403" s="9" t="s">
        <v>938</v>
      </c>
      <c r="C403" s="9" t="s">
        <v>799</v>
      </c>
      <c r="D403" s="9" t="s">
        <v>74</v>
      </c>
      <c r="E403" s="9" t="s">
        <v>635</v>
      </c>
      <c r="F403" s="9" t="s">
        <v>1743</v>
      </c>
      <c r="G403" s="9" t="str">
        <f t="shared" si="6"/>
        <v>Q1751: The Living Room Hertfordshire</v>
      </c>
      <c r="I403"/>
      <c r="M403"/>
    </row>
    <row r="404" spans="1:13" x14ac:dyDescent="0.35">
      <c r="A404" s="9" t="s">
        <v>534</v>
      </c>
      <c r="B404" s="9" t="s">
        <v>800</v>
      </c>
      <c r="C404" s="9" t="s">
        <v>799</v>
      </c>
      <c r="D404" s="9" t="s">
        <v>74</v>
      </c>
      <c r="E404" s="9" t="s">
        <v>635</v>
      </c>
      <c r="F404" s="9" t="s">
        <v>1674</v>
      </c>
      <c r="G404" s="9" t="str">
        <f t="shared" si="6"/>
        <v>Q1754: CGL Cambridgeshire</v>
      </c>
      <c r="I404"/>
      <c r="M404"/>
    </row>
    <row r="405" spans="1:13" x14ac:dyDescent="0.35">
      <c r="A405" s="9" t="s">
        <v>2023</v>
      </c>
      <c r="B405" s="9" t="s">
        <v>2215</v>
      </c>
      <c r="C405" s="9" t="s">
        <v>799</v>
      </c>
      <c r="D405" s="9" t="s">
        <v>74</v>
      </c>
      <c r="E405" s="9" t="s">
        <v>635</v>
      </c>
      <c r="F405" s="9" t="s">
        <v>1923</v>
      </c>
      <c r="G405" s="9" t="str">
        <f t="shared" si="6"/>
        <v>Q1763: Oxygen Inpatient Detox</v>
      </c>
      <c r="I405"/>
      <c r="M405"/>
    </row>
    <row r="406" spans="1:13" x14ac:dyDescent="0.35">
      <c r="A406" s="9" t="s">
        <v>369</v>
      </c>
      <c r="B406" s="9" t="s">
        <v>697</v>
      </c>
      <c r="C406" s="9" t="s">
        <v>799</v>
      </c>
      <c r="D406" s="9" t="s">
        <v>74</v>
      </c>
      <c r="E406" s="9" t="s">
        <v>643</v>
      </c>
      <c r="F406" s="9" t="s">
        <v>1674</v>
      </c>
      <c r="G406" s="9" t="str">
        <f t="shared" si="6"/>
        <v>R0487: CGL Birmingham ROR - Park House</v>
      </c>
      <c r="I406"/>
      <c r="M406"/>
    </row>
    <row r="407" spans="1:13" x14ac:dyDescent="0.35">
      <c r="A407" s="9" t="s">
        <v>498</v>
      </c>
      <c r="B407" s="9" t="s">
        <v>773</v>
      </c>
      <c r="C407" s="9" t="s">
        <v>799</v>
      </c>
      <c r="D407" s="9" t="s">
        <v>74</v>
      </c>
      <c r="E407" s="9" t="s">
        <v>639</v>
      </c>
      <c r="F407" s="9" t="s">
        <v>773</v>
      </c>
      <c r="G407" s="9" t="str">
        <f t="shared" si="6"/>
        <v>SC214: Bristol Drugs Project</v>
      </c>
      <c r="I407"/>
      <c r="M407"/>
    </row>
    <row r="408" spans="1:13" x14ac:dyDescent="0.35">
      <c r="A408" s="9" t="s">
        <v>405</v>
      </c>
      <c r="B408" s="9" t="s">
        <v>675</v>
      </c>
      <c r="C408" s="9" t="s">
        <v>799</v>
      </c>
      <c r="D408" s="9" t="s">
        <v>74</v>
      </c>
      <c r="E408" s="9" t="s">
        <v>639</v>
      </c>
      <c r="F408" s="9" t="s">
        <v>675</v>
      </c>
      <c r="G408" s="9" t="str">
        <f t="shared" si="6"/>
        <v>SJ308: Sefton Park</v>
      </c>
      <c r="I408"/>
      <c r="M408"/>
    </row>
    <row r="409" spans="1:13" x14ac:dyDescent="0.35">
      <c r="A409" s="9" t="s">
        <v>625</v>
      </c>
      <c r="B409" s="9" t="s">
        <v>674</v>
      </c>
      <c r="C409" s="9" t="s">
        <v>799</v>
      </c>
      <c r="D409" s="9" t="s">
        <v>74</v>
      </c>
      <c r="E409" s="9" t="s">
        <v>639</v>
      </c>
      <c r="F409" s="9" t="s">
        <v>1752</v>
      </c>
      <c r="G409" s="9" t="str">
        <f t="shared" si="6"/>
        <v>SL205: PostScript360</v>
      </c>
      <c r="I409"/>
      <c r="M409"/>
    </row>
    <row r="410" spans="1:13" x14ac:dyDescent="0.35">
      <c r="A410" s="9" t="s">
        <v>2075</v>
      </c>
      <c r="B410" s="9" t="s">
        <v>2076</v>
      </c>
      <c r="C410" s="9" t="s">
        <v>799</v>
      </c>
      <c r="D410" s="9" t="s">
        <v>74</v>
      </c>
      <c r="E410" s="9" t="s">
        <v>715</v>
      </c>
      <c r="F410" s="9" t="s">
        <v>1923</v>
      </c>
      <c r="G410" s="9" t="str">
        <f t="shared" si="6"/>
        <v>T1226: Substance to Solution (West Northants)</v>
      </c>
      <c r="I410"/>
      <c r="M410"/>
    </row>
    <row r="411" spans="1:13" x14ac:dyDescent="0.35">
      <c r="A411" s="9" t="s">
        <v>449</v>
      </c>
      <c r="B411" s="9" t="s">
        <v>666</v>
      </c>
      <c r="C411" s="9" t="s">
        <v>799</v>
      </c>
      <c r="D411" s="9" t="s">
        <v>74</v>
      </c>
      <c r="E411" s="9" t="s">
        <v>661</v>
      </c>
      <c r="F411" s="9" t="s">
        <v>1750</v>
      </c>
      <c r="G411" s="9" t="str">
        <f t="shared" si="6"/>
        <v>U0430: Oasis Recovery Communities Bradford</v>
      </c>
      <c r="I411"/>
      <c r="M411"/>
    </row>
    <row r="412" spans="1:13" x14ac:dyDescent="0.35">
      <c r="A412" s="9" t="s">
        <v>153</v>
      </c>
      <c r="B412" s="9" t="s">
        <v>636</v>
      </c>
      <c r="C412" s="9" t="s">
        <v>802</v>
      </c>
      <c r="D412" s="9" t="s">
        <v>84</v>
      </c>
      <c r="E412" s="9" t="s">
        <v>632</v>
      </c>
      <c r="F412" s="9" t="s">
        <v>1700</v>
      </c>
      <c r="G412" s="9" t="str">
        <f t="shared" si="6"/>
        <v>L0296: Kairos Community Trust (Rehab)</v>
      </c>
      <c r="I412"/>
      <c r="M412"/>
    </row>
    <row r="413" spans="1:13" x14ac:dyDescent="0.35">
      <c r="A413" s="9" t="s">
        <v>807</v>
      </c>
      <c r="B413" s="9" t="s">
        <v>808</v>
      </c>
      <c r="C413" s="9" t="s">
        <v>802</v>
      </c>
      <c r="D413" s="9" t="s">
        <v>84</v>
      </c>
      <c r="E413" s="9" t="s">
        <v>632</v>
      </c>
      <c r="F413" s="9" t="s">
        <v>1670</v>
      </c>
      <c r="G413" s="9" t="str">
        <f t="shared" si="6"/>
        <v>L0897: FWD Drug and Alcohol Service</v>
      </c>
      <c r="I413"/>
      <c r="M413"/>
    </row>
    <row r="414" spans="1:13" x14ac:dyDescent="0.35">
      <c r="A414" s="9" t="s">
        <v>568</v>
      </c>
      <c r="B414" s="9" t="s">
        <v>810</v>
      </c>
      <c r="C414" s="9" t="s">
        <v>802</v>
      </c>
      <c r="D414" s="9" t="s">
        <v>84</v>
      </c>
      <c r="E414" s="9" t="s">
        <v>632</v>
      </c>
      <c r="F414" s="9" t="s">
        <v>1708</v>
      </c>
      <c r="G414" s="9" t="str">
        <f t="shared" si="6"/>
        <v>L1121: Swiss Cottage Surgery</v>
      </c>
      <c r="I414"/>
      <c r="M414"/>
    </row>
    <row r="415" spans="1:13" x14ac:dyDescent="0.35">
      <c r="A415" s="9" t="s">
        <v>164</v>
      </c>
      <c r="B415" s="9" t="s">
        <v>993</v>
      </c>
      <c r="C415" s="9" t="s">
        <v>802</v>
      </c>
      <c r="D415" s="9" t="s">
        <v>84</v>
      </c>
      <c r="E415" s="9" t="s">
        <v>632</v>
      </c>
      <c r="F415" s="9" t="s">
        <v>1674</v>
      </c>
      <c r="G415" s="9" t="str">
        <f t="shared" si="6"/>
        <v>L1184: CGL Lewisham Integrated Adult Service</v>
      </c>
      <c r="I415"/>
      <c r="M415"/>
    </row>
    <row r="416" spans="1:13" x14ac:dyDescent="0.35">
      <c r="A416" s="9" t="s">
        <v>176</v>
      </c>
      <c r="B416" s="9" t="s">
        <v>652</v>
      </c>
      <c r="C416" s="9" t="s">
        <v>802</v>
      </c>
      <c r="D416" s="9" t="s">
        <v>84</v>
      </c>
      <c r="E416" s="9" t="s">
        <v>632</v>
      </c>
      <c r="F416" s="9" t="s">
        <v>1660</v>
      </c>
      <c r="G416" s="9" t="str">
        <f t="shared" si="6"/>
        <v>L1247: Haringey Specialist Drug Treatment Service</v>
      </c>
      <c r="I416"/>
      <c r="M416"/>
    </row>
    <row r="417" spans="1:13" x14ac:dyDescent="0.35">
      <c r="A417" s="9" t="s">
        <v>197</v>
      </c>
      <c r="B417" s="9" t="s">
        <v>804</v>
      </c>
      <c r="C417" s="9" t="s">
        <v>802</v>
      </c>
      <c r="D417" s="9" t="s">
        <v>84</v>
      </c>
      <c r="E417" s="9" t="s">
        <v>632</v>
      </c>
      <c r="F417" s="9" t="s">
        <v>1669</v>
      </c>
      <c r="G417" s="9" t="str">
        <f t="shared" si="6"/>
        <v>L1276: Camden Specialist Drug Service</v>
      </c>
      <c r="I417"/>
      <c r="M417"/>
    </row>
    <row r="418" spans="1:13" x14ac:dyDescent="0.35">
      <c r="A418" s="9" t="s">
        <v>198</v>
      </c>
      <c r="B418" s="9" t="s">
        <v>805</v>
      </c>
      <c r="C418" s="9" t="s">
        <v>802</v>
      </c>
      <c r="D418" s="9" t="s">
        <v>84</v>
      </c>
      <c r="E418" s="9" t="s">
        <v>632</v>
      </c>
      <c r="F418" s="9" t="s">
        <v>1674</v>
      </c>
      <c r="G418" s="9" t="str">
        <f t="shared" si="6"/>
        <v>L1277: CGL Camden Community Drug Treatment Service</v>
      </c>
      <c r="I418"/>
      <c r="M418"/>
    </row>
    <row r="419" spans="1:13" x14ac:dyDescent="0.35">
      <c r="A419" s="9" t="s">
        <v>199</v>
      </c>
      <c r="B419" s="9" t="s">
        <v>803</v>
      </c>
      <c r="C419" s="9" t="s">
        <v>802</v>
      </c>
      <c r="D419" s="9" t="s">
        <v>84</v>
      </c>
      <c r="E419" s="9" t="s">
        <v>632</v>
      </c>
      <c r="F419" s="9" t="s">
        <v>1724</v>
      </c>
      <c r="G419" s="9" t="str">
        <f t="shared" si="6"/>
        <v>L1278: Camden Recovery Service</v>
      </c>
      <c r="I419"/>
      <c r="M419"/>
    </row>
    <row r="420" spans="1:13" x14ac:dyDescent="0.35">
      <c r="A420" s="9" t="s">
        <v>200</v>
      </c>
      <c r="B420" s="9" t="s">
        <v>648</v>
      </c>
      <c r="C420" s="9" t="s">
        <v>802</v>
      </c>
      <c r="D420" s="9" t="s">
        <v>84</v>
      </c>
      <c r="E420" s="9" t="s">
        <v>632</v>
      </c>
      <c r="F420" s="9" t="s">
        <v>1751</v>
      </c>
      <c r="G420" s="9" t="str">
        <f t="shared" si="6"/>
        <v>L1279: Drug and Alcohol Wellbeing Service (DAWS)</v>
      </c>
      <c r="I420"/>
      <c r="M420"/>
    </row>
    <row r="421" spans="1:13" x14ac:dyDescent="0.35">
      <c r="A421" s="9" t="s">
        <v>518</v>
      </c>
      <c r="B421" s="9" t="s">
        <v>949</v>
      </c>
      <c r="C421" s="9" t="s">
        <v>802</v>
      </c>
      <c r="D421" s="9" t="s">
        <v>84</v>
      </c>
      <c r="E421" s="9" t="s">
        <v>632</v>
      </c>
      <c r="F421" s="9" t="s">
        <v>1669</v>
      </c>
      <c r="G421" s="9" t="str">
        <f t="shared" si="6"/>
        <v>L1288: Better Lives - Islington</v>
      </c>
      <c r="I421"/>
      <c r="M421"/>
    </row>
    <row r="422" spans="1:13" x14ac:dyDescent="0.35">
      <c r="A422" s="9" t="s">
        <v>600</v>
      </c>
      <c r="B422" s="9" t="s">
        <v>644</v>
      </c>
      <c r="C422" s="9" t="s">
        <v>802</v>
      </c>
      <c r="D422" s="9" t="s">
        <v>84</v>
      </c>
      <c r="E422" s="9" t="s">
        <v>632</v>
      </c>
      <c r="F422" s="9" t="s">
        <v>1674</v>
      </c>
      <c r="G422" s="9" t="str">
        <f t="shared" si="6"/>
        <v>L1296: CGL Barnet Adult</v>
      </c>
      <c r="I422"/>
      <c r="M422"/>
    </row>
    <row r="423" spans="1:13" x14ac:dyDescent="0.35">
      <c r="A423" s="9" t="s">
        <v>606</v>
      </c>
      <c r="B423" s="9" t="s">
        <v>806</v>
      </c>
      <c r="C423" s="9" t="s">
        <v>802</v>
      </c>
      <c r="D423" s="9" t="s">
        <v>84</v>
      </c>
      <c r="E423" s="9" t="s">
        <v>632</v>
      </c>
      <c r="F423" s="9" t="s">
        <v>1751</v>
      </c>
      <c r="G423" s="9" t="str">
        <f t="shared" si="6"/>
        <v>L1303: City and Hackney Recovery Service</v>
      </c>
      <c r="I423"/>
      <c r="M423"/>
    </row>
    <row r="424" spans="1:13" x14ac:dyDescent="0.35">
      <c r="A424" s="9" t="s">
        <v>1192</v>
      </c>
      <c r="B424" s="9" t="s">
        <v>2042</v>
      </c>
      <c r="C424" s="9" t="s">
        <v>802</v>
      </c>
      <c r="D424" s="9" t="s">
        <v>84</v>
      </c>
      <c r="E424" s="9" t="s">
        <v>632</v>
      </c>
      <c r="F424" s="9" t="s">
        <v>1753</v>
      </c>
      <c r="G424" s="9" t="str">
        <f t="shared" si="6"/>
        <v>L1306: Via - Inroads - Camden</v>
      </c>
      <c r="I424"/>
      <c r="M424"/>
    </row>
    <row r="425" spans="1:13" x14ac:dyDescent="0.35">
      <c r="A425" s="9" t="s">
        <v>1480</v>
      </c>
      <c r="B425" s="9" t="s">
        <v>1920</v>
      </c>
      <c r="C425" s="9" t="s">
        <v>802</v>
      </c>
      <c r="D425" s="9" t="s">
        <v>84</v>
      </c>
      <c r="E425" s="9" t="s">
        <v>632</v>
      </c>
      <c r="F425" s="9" t="s">
        <v>1752</v>
      </c>
      <c r="G425" s="9" t="str">
        <f t="shared" si="6"/>
        <v>L1308: Guy's and St Thomas' NHS Foundation Trust Inpatient Detox Unit</v>
      </c>
      <c r="I425"/>
      <c r="M425"/>
    </row>
    <row r="426" spans="1:13" x14ac:dyDescent="0.35">
      <c r="A426" s="9" t="s">
        <v>1921</v>
      </c>
      <c r="B426" s="9" t="s">
        <v>1922</v>
      </c>
      <c r="C426" s="9" t="s">
        <v>802</v>
      </c>
      <c r="D426" s="9" t="s">
        <v>84</v>
      </c>
      <c r="E426" s="9" t="s">
        <v>632</v>
      </c>
      <c r="F426" s="9" t="s">
        <v>1923</v>
      </c>
      <c r="G426" s="9" t="str">
        <f t="shared" si="6"/>
        <v>L1312: Guy's and St Thomas' NHS Foundation Trust Non-rough sleeping Addictions Clinical Care Suite</v>
      </c>
      <c r="I426"/>
      <c r="M426"/>
    </row>
    <row r="427" spans="1:13" x14ac:dyDescent="0.35">
      <c r="A427" s="9" t="s">
        <v>2044</v>
      </c>
      <c r="B427" s="9" t="s">
        <v>2045</v>
      </c>
      <c r="C427" s="9" t="s">
        <v>802</v>
      </c>
      <c r="D427" s="9" t="s">
        <v>84</v>
      </c>
      <c r="E427" s="9" t="s">
        <v>632</v>
      </c>
      <c r="F427" s="9" t="s">
        <v>1923</v>
      </c>
      <c r="G427" s="9" t="str">
        <f t="shared" si="6"/>
        <v>L1317: CGL Camden Integrated Drug and Alcohol Service</v>
      </c>
      <c r="I427"/>
      <c r="M427"/>
    </row>
    <row r="428" spans="1:13" x14ac:dyDescent="0.35">
      <c r="A428" s="9" t="s">
        <v>207</v>
      </c>
      <c r="B428" s="9" t="s">
        <v>647</v>
      </c>
      <c r="C428" s="9" t="s">
        <v>802</v>
      </c>
      <c r="D428" s="9" t="s">
        <v>84</v>
      </c>
      <c r="E428" s="9" t="s">
        <v>632</v>
      </c>
      <c r="F428" s="9" t="s">
        <v>1674</v>
      </c>
      <c r="G428" s="9" t="str">
        <f t="shared" si="6"/>
        <v>L5060: CGL Camden ICAS</v>
      </c>
      <c r="I428"/>
      <c r="M428"/>
    </row>
    <row r="429" spans="1:13" x14ac:dyDescent="0.35">
      <c r="A429" s="9" t="s">
        <v>214</v>
      </c>
      <c r="B429" s="9" t="s">
        <v>667</v>
      </c>
      <c r="C429" s="9" t="s">
        <v>802</v>
      </c>
      <c r="D429" s="9" t="s">
        <v>84</v>
      </c>
      <c r="E429" s="9" t="s">
        <v>662</v>
      </c>
      <c r="F429" s="9" t="s">
        <v>1717</v>
      </c>
      <c r="G429" s="9" t="str">
        <f t="shared" si="6"/>
        <v>M0037: Phoenix Futures Wirral Adult Services</v>
      </c>
      <c r="I429"/>
      <c r="M429"/>
    </row>
    <row r="430" spans="1:13" x14ac:dyDescent="0.35">
      <c r="A430" s="9" t="s">
        <v>276</v>
      </c>
      <c r="B430" s="9" t="s">
        <v>765</v>
      </c>
      <c r="C430" s="9" t="s">
        <v>802</v>
      </c>
      <c r="D430" s="9" t="s">
        <v>84</v>
      </c>
      <c r="E430" s="9" t="s">
        <v>670</v>
      </c>
      <c r="F430" s="9" t="s">
        <v>1657</v>
      </c>
      <c r="G430" s="9" t="str">
        <f t="shared" si="6"/>
        <v>P0523: ANA</v>
      </c>
      <c r="I430"/>
      <c r="M430"/>
    </row>
    <row r="431" spans="1:13" x14ac:dyDescent="0.35">
      <c r="A431" s="9" t="s">
        <v>2061</v>
      </c>
      <c r="B431" s="9" t="s">
        <v>2062</v>
      </c>
      <c r="C431" s="9" t="s">
        <v>802</v>
      </c>
      <c r="D431" s="9" t="s">
        <v>84</v>
      </c>
      <c r="E431" s="9" t="s">
        <v>670</v>
      </c>
      <c r="F431" s="9" t="s">
        <v>1923</v>
      </c>
      <c r="G431" s="9" t="str">
        <f t="shared" si="6"/>
        <v>P1125: Addiction Recovery Centre Portsmouth</v>
      </c>
      <c r="I431"/>
      <c r="M431"/>
    </row>
    <row r="432" spans="1:13" x14ac:dyDescent="0.35">
      <c r="A432" s="9" t="s">
        <v>325</v>
      </c>
      <c r="B432" s="9" t="s">
        <v>2063</v>
      </c>
      <c r="C432" s="9" t="s">
        <v>802</v>
      </c>
      <c r="D432" s="9" t="s">
        <v>84</v>
      </c>
      <c r="E432" s="9" t="s">
        <v>635</v>
      </c>
      <c r="F432" s="9" t="s">
        <v>1734</v>
      </c>
      <c r="G432" s="9" t="str">
        <f t="shared" si="6"/>
        <v>Q1647: Via - Passmores House</v>
      </c>
      <c r="I432"/>
      <c r="M432"/>
    </row>
    <row r="433" spans="1:13" x14ac:dyDescent="0.35">
      <c r="A433" s="9" t="s">
        <v>369</v>
      </c>
      <c r="B433" s="9" t="s">
        <v>697</v>
      </c>
      <c r="C433" s="9" t="s">
        <v>802</v>
      </c>
      <c r="D433" s="9" t="s">
        <v>84</v>
      </c>
      <c r="E433" s="9" t="s">
        <v>643</v>
      </c>
      <c r="F433" s="9" t="s">
        <v>1674</v>
      </c>
      <c r="G433" s="9" t="str">
        <f t="shared" si="6"/>
        <v>R0487: CGL Birmingham ROR - Park House</v>
      </c>
      <c r="I433"/>
      <c r="M433"/>
    </row>
    <row r="434" spans="1:13" x14ac:dyDescent="0.35">
      <c r="A434" s="9" t="s">
        <v>389</v>
      </c>
      <c r="B434" s="9" t="s">
        <v>737</v>
      </c>
      <c r="C434" s="9" t="s">
        <v>802</v>
      </c>
      <c r="D434" s="9" t="s">
        <v>84</v>
      </c>
      <c r="E434" s="9" t="s">
        <v>639</v>
      </c>
      <c r="F434" s="9" t="s">
        <v>1663</v>
      </c>
      <c r="G434" s="9" t="str">
        <f t="shared" si="6"/>
        <v>SD303: BOSENCE FARM COMMUNITY LTD</v>
      </c>
      <c r="I434"/>
      <c r="M434"/>
    </row>
    <row r="435" spans="1:13" x14ac:dyDescent="0.35">
      <c r="A435" s="9" t="s">
        <v>391</v>
      </c>
      <c r="B435" s="9" t="s">
        <v>658</v>
      </c>
      <c r="C435" s="9" t="s">
        <v>802</v>
      </c>
      <c r="D435" s="9" t="s">
        <v>84</v>
      </c>
      <c r="E435" s="9" t="s">
        <v>639</v>
      </c>
      <c r="F435" s="9" t="s">
        <v>1744</v>
      </c>
      <c r="G435" s="9" t="str">
        <f t="shared" si="6"/>
        <v>SG309: THE NELSON TRUST</v>
      </c>
      <c r="I435"/>
      <c r="M435"/>
    </row>
    <row r="436" spans="1:13" x14ac:dyDescent="0.35">
      <c r="A436" s="9" t="s">
        <v>402</v>
      </c>
      <c r="B436" s="9" t="s">
        <v>812</v>
      </c>
      <c r="C436" s="9" t="s">
        <v>802</v>
      </c>
      <c r="D436" s="9" t="s">
        <v>84</v>
      </c>
      <c r="E436" s="9" t="s">
        <v>639</v>
      </c>
      <c r="F436" s="9" t="s">
        <v>812</v>
      </c>
      <c r="G436" s="9" t="str">
        <f t="shared" si="6"/>
        <v>SJ207: Western Counselling</v>
      </c>
      <c r="I436"/>
      <c r="M436"/>
    </row>
    <row r="437" spans="1:13" x14ac:dyDescent="0.35">
      <c r="A437" s="9" t="s">
        <v>404</v>
      </c>
      <c r="B437" s="9" t="s">
        <v>672</v>
      </c>
      <c r="C437" s="9" t="s">
        <v>802</v>
      </c>
      <c r="D437" s="9" t="s">
        <v>84</v>
      </c>
      <c r="E437" s="9" t="s">
        <v>639</v>
      </c>
      <c r="F437" s="9" t="s">
        <v>1667</v>
      </c>
      <c r="G437" s="9" t="str">
        <f t="shared" si="6"/>
        <v>SJ302: BROADWAY LODGE</v>
      </c>
      <c r="I437"/>
      <c r="M437"/>
    </row>
    <row r="438" spans="1:13" x14ac:dyDescent="0.35">
      <c r="A438" s="9" t="s">
        <v>625</v>
      </c>
      <c r="B438" s="9" t="s">
        <v>674</v>
      </c>
      <c r="C438" s="9" t="s">
        <v>802</v>
      </c>
      <c r="D438" s="9" t="s">
        <v>84</v>
      </c>
      <c r="E438" s="9" t="s">
        <v>639</v>
      </c>
      <c r="F438" s="9" t="s">
        <v>1752</v>
      </c>
      <c r="G438" s="9" t="str">
        <f t="shared" si="6"/>
        <v>SL205: PostScript360</v>
      </c>
      <c r="I438"/>
      <c r="M438"/>
    </row>
    <row r="439" spans="1:13" x14ac:dyDescent="0.35">
      <c r="A439" s="9" t="s">
        <v>444</v>
      </c>
      <c r="B439" s="9" t="s">
        <v>771</v>
      </c>
      <c r="C439" s="9" t="s">
        <v>802</v>
      </c>
      <c r="D439" s="9" t="s">
        <v>84</v>
      </c>
      <c r="E439" s="9" t="s">
        <v>661</v>
      </c>
      <c r="F439" s="9" t="s">
        <v>1720</v>
      </c>
      <c r="G439" s="9" t="str">
        <f t="shared" si="6"/>
        <v>U0321: Forward Trust The Bridges Hull</v>
      </c>
      <c r="I439"/>
      <c r="M439"/>
    </row>
    <row r="440" spans="1:13" x14ac:dyDescent="0.35">
      <c r="A440" s="9" t="s">
        <v>463</v>
      </c>
      <c r="B440" s="9" t="s">
        <v>710</v>
      </c>
      <c r="C440" s="9" t="s">
        <v>802</v>
      </c>
      <c r="D440" s="9" t="s">
        <v>84</v>
      </c>
      <c r="E440" s="9" t="s">
        <v>661</v>
      </c>
      <c r="F440" s="9" t="s">
        <v>1717</v>
      </c>
      <c r="G440" s="9" t="str">
        <f t="shared" si="6"/>
        <v>U0515: Phoenix Futures Sheffield Family Service</v>
      </c>
      <c r="I440"/>
      <c r="M440"/>
    </row>
    <row r="441" spans="1:13" x14ac:dyDescent="0.35">
      <c r="A441" s="9" t="s">
        <v>347</v>
      </c>
      <c r="B441" s="9" t="s">
        <v>681</v>
      </c>
      <c r="C441" s="9" t="s">
        <v>813</v>
      </c>
      <c r="D441" s="9" t="s">
        <v>4</v>
      </c>
      <c r="E441" s="9" t="s">
        <v>635</v>
      </c>
      <c r="F441" s="9" t="s">
        <v>1686</v>
      </c>
      <c r="G441" s="9" t="str">
        <f t="shared" si="6"/>
        <v>Q1739: Central Bedfordshire Integrated Drug and Alcohol Service</v>
      </c>
      <c r="I441"/>
      <c r="M441"/>
    </row>
    <row r="442" spans="1:13" x14ac:dyDescent="0.35">
      <c r="A442" s="9" t="s">
        <v>348</v>
      </c>
      <c r="B442" s="9" t="s">
        <v>680</v>
      </c>
      <c r="C442" s="9" t="s">
        <v>813</v>
      </c>
      <c r="D442" s="9" t="s">
        <v>4</v>
      </c>
      <c r="E442" s="9" t="s">
        <v>635</v>
      </c>
      <c r="F442" s="9" t="s">
        <v>1686</v>
      </c>
      <c r="G442" s="9" t="str">
        <f t="shared" si="6"/>
        <v>Q1740: Bedford Borough Integrated Drug and Alcohol Service</v>
      </c>
      <c r="I442"/>
      <c r="M442"/>
    </row>
    <row r="443" spans="1:13" x14ac:dyDescent="0.35">
      <c r="A443" s="9" t="s">
        <v>517</v>
      </c>
      <c r="B443" s="9" t="s">
        <v>938</v>
      </c>
      <c r="C443" s="9" t="s">
        <v>813</v>
      </c>
      <c r="D443" s="9" t="s">
        <v>4</v>
      </c>
      <c r="E443" s="9" t="s">
        <v>635</v>
      </c>
      <c r="F443" s="9" t="s">
        <v>1743</v>
      </c>
      <c r="G443" s="9" t="str">
        <f t="shared" si="6"/>
        <v>Q1751: The Living Room Hertfordshire</v>
      </c>
      <c r="I443"/>
      <c r="M443"/>
    </row>
    <row r="444" spans="1:13" x14ac:dyDescent="0.35">
      <c r="A444" s="9" t="s">
        <v>621</v>
      </c>
      <c r="B444" s="9" t="s">
        <v>678</v>
      </c>
      <c r="C444" s="9" t="s">
        <v>813</v>
      </c>
      <c r="D444" s="9" t="s">
        <v>4</v>
      </c>
      <c r="E444" s="9" t="s">
        <v>635</v>
      </c>
      <c r="F444" s="9" t="s">
        <v>1673</v>
      </c>
      <c r="G444" s="9" t="str">
        <f t="shared" si="6"/>
        <v>Q1758: Addiction Recovery Community MK</v>
      </c>
      <c r="I444"/>
      <c r="M444"/>
    </row>
    <row r="445" spans="1:13" x14ac:dyDescent="0.35">
      <c r="A445" s="9" t="s">
        <v>371</v>
      </c>
      <c r="B445" s="9" t="s">
        <v>708</v>
      </c>
      <c r="C445" s="9" t="s">
        <v>813</v>
      </c>
      <c r="D445" s="9" t="s">
        <v>4</v>
      </c>
      <c r="E445" s="9" t="s">
        <v>643</v>
      </c>
      <c r="F445" s="9" t="s">
        <v>1710</v>
      </c>
      <c r="G445" s="9" t="str">
        <f t="shared" si="6"/>
        <v>R0490: New Leaf Recovery</v>
      </c>
      <c r="I445"/>
      <c r="M445"/>
    </row>
    <row r="446" spans="1:13" x14ac:dyDescent="0.35">
      <c r="A446" s="9" t="s">
        <v>209</v>
      </c>
      <c r="B446" s="9" t="s">
        <v>1115</v>
      </c>
      <c r="C446" s="9" t="s">
        <v>816</v>
      </c>
      <c r="D446" s="9" t="s">
        <v>1</v>
      </c>
      <c r="E446" s="9" t="s">
        <v>662</v>
      </c>
      <c r="F446" s="9" t="s">
        <v>1674</v>
      </c>
      <c r="G446" s="9" t="str">
        <f t="shared" si="6"/>
        <v>M0004: CGL Warrington P2R</v>
      </c>
      <c r="I446"/>
      <c r="M446"/>
    </row>
    <row r="447" spans="1:13" x14ac:dyDescent="0.35">
      <c r="A447" s="9" t="s">
        <v>213</v>
      </c>
      <c r="B447" s="9" t="s">
        <v>706</v>
      </c>
      <c r="C447" s="9" t="s">
        <v>816</v>
      </c>
      <c r="D447" s="9" t="s">
        <v>1</v>
      </c>
      <c r="E447" s="9" t="s">
        <v>662</v>
      </c>
      <c r="F447" s="9" t="s">
        <v>1701</v>
      </c>
      <c r="G447" s="9" t="str">
        <f t="shared" si="6"/>
        <v>M0022: Kaleidoscope Birchwood</v>
      </c>
      <c r="I447"/>
      <c r="M447"/>
    </row>
    <row r="448" spans="1:13" x14ac:dyDescent="0.35">
      <c r="A448" s="9" t="s">
        <v>214</v>
      </c>
      <c r="B448" s="9" t="s">
        <v>667</v>
      </c>
      <c r="C448" s="9" t="s">
        <v>816</v>
      </c>
      <c r="D448" s="9" t="s">
        <v>1</v>
      </c>
      <c r="E448" s="9" t="s">
        <v>662</v>
      </c>
      <c r="F448" s="9" t="s">
        <v>1717</v>
      </c>
      <c r="G448" s="9" t="str">
        <f t="shared" si="6"/>
        <v>M0037: Phoenix Futures Wirral Adult Services</v>
      </c>
      <c r="I448"/>
      <c r="M448"/>
    </row>
    <row r="449" spans="1:13" x14ac:dyDescent="0.35">
      <c r="A449" s="9" t="s">
        <v>228</v>
      </c>
      <c r="B449" s="9" t="s">
        <v>791</v>
      </c>
      <c r="C449" s="9" t="s">
        <v>816</v>
      </c>
      <c r="D449" s="9" t="s">
        <v>1</v>
      </c>
      <c r="E449" s="9" t="s">
        <v>662</v>
      </c>
      <c r="F449" s="9" t="s">
        <v>1674</v>
      </c>
      <c r="G449" s="9" t="str">
        <f t="shared" si="6"/>
        <v>M0288: CGL Manchester RISE</v>
      </c>
      <c r="I449"/>
      <c r="M449"/>
    </row>
    <row r="450" spans="1:13" x14ac:dyDescent="0.35">
      <c r="A450" s="9" t="s">
        <v>235</v>
      </c>
      <c r="B450" s="9" t="s">
        <v>1898</v>
      </c>
      <c r="C450" s="9" t="s">
        <v>816</v>
      </c>
      <c r="D450" s="9" t="s">
        <v>1</v>
      </c>
      <c r="E450" s="9" t="s">
        <v>662</v>
      </c>
      <c r="F450" s="9" t="s">
        <v>1752</v>
      </c>
      <c r="G450" s="9" t="str">
        <f t="shared" si="6"/>
        <v>M0309: Cyngor Alcohol Information Service (CAIS)</v>
      </c>
      <c r="I450"/>
      <c r="M450"/>
    </row>
    <row r="451" spans="1:13" x14ac:dyDescent="0.35">
      <c r="A451" s="9" t="s">
        <v>247</v>
      </c>
      <c r="B451" s="9" t="s">
        <v>1002</v>
      </c>
      <c r="C451" s="9" t="s">
        <v>816</v>
      </c>
      <c r="D451" s="9" t="s">
        <v>1</v>
      </c>
      <c r="E451" s="9" t="s">
        <v>662</v>
      </c>
      <c r="F451" s="9" t="s">
        <v>1674</v>
      </c>
      <c r="G451" s="9" t="str">
        <f t="shared" ref="G451:G514" si="7">CONCATENATE(A451,": ",B451)</f>
        <v>M0331: CGL Wirral IRS</v>
      </c>
      <c r="I451"/>
      <c r="M451"/>
    </row>
    <row r="452" spans="1:13" x14ac:dyDescent="0.35">
      <c r="A452" s="9" t="s">
        <v>817</v>
      </c>
      <c r="B452" s="9" t="s">
        <v>2047</v>
      </c>
      <c r="C452" s="9" t="s">
        <v>816</v>
      </c>
      <c r="D452" s="9" t="s">
        <v>1</v>
      </c>
      <c r="E452" s="9" t="s">
        <v>662</v>
      </c>
      <c r="F452" s="9" t="s">
        <v>1674</v>
      </c>
      <c r="G452" s="9" t="str">
        <f t="shared" si="7"/>
        <v>M0359: CGL Cheshire East YP</v>
      </c>
      <c r="I452"/>
      <c r="M452"/>
    </row>
    <row r="453" spans="1:13" x14ac:dyDescent="0.35">
      <c r="A453" s="9" t="s">
        <v>536</v>
      </c>
      <c r="B453" s="9" t="s">
        <v>2048</v>
      </c>
      <c r="C453" s="9" t="s">
        <v>816</v>
      </c>
      <c r="D453" s="9" t="s">
        <v>1</v>
      </c>
      <c r="E453" s="9" t="s">
        <v>662</v>
      </c>
      <c r="F453" s="9" t="s">
        <v>1674</v>
      </c>
      <c r="G453" s="9" t="str">
        <f t="shared" si="7"/>
        <v>M0360: CGL Cheshire East Macclesfield</v>
      </c>
      <c r="I453"/>
      <c r="M453"/>
    </row>
    <row r="454" spans="1:13" x14ac:dyDescent="0.35">
      <c r="A454" s="9" t="s">
        <v>535</v>
      </c>
      <c r="B454" s="9" t="s">
        <v>2049</v>
      </c>
      <c r="C454" s="9" t="s">
        <v>816</v>
      </c>
      <c r="D454" s="9" t="s">
        <v>1</v>
      </c>
      <c r="E454" s="9" t="s">
        <v>662</v>
      </c>
      <c r="F454" s="9" t="s">
        <v>1674</v>
      </c>
      <c r="G454" s="9" t="str">
        <f t="shared" si="7"/>
        <v>M0361: CGL Cheshire East Crewe</v>
      </c>
      <c r="I454"/>
      <c r="M454"/>
    </row>
    <row r="455" spans="1:13" x14ac:dyDescent="0.35">
      <c r="A455" s="9" t="s">
        <v>1484</v>
      </c>
      <c r="B455" s="9" t="s">
        <v>1759</v>
      </c>
      <c r="C455" s="9" t="s">
        <v>816</v>
      </c>
      <c r="D455" s="9" t="s">
        <v>1</v>
      </c>
      <c r="E455" s="9" t="s">
        <v>662</v>
      </c>
      <c r="F455" s="9" t="s">
        <v>1697</v>
      </c>
      <c r="G455" s="9" t="str">
        <f t="shared" si="7"/>
        <v>M0375: Cumbria Addictions Service (Humankind)</v>
      </c>
      <c r="I455"/>
      <c r="M455"/>
    </row>
    <row r="456" spans="1:13" x14ac:dyDescent="0.35">
      <c r="A456" s="9" t="s">
        <v>362</v>
      </c>
      <c r="B456" s="9" t="s">
        <v>1118</v>
      </c>
      <c r="C456" s="9" t="s">
        <v>816</v>
      </c>
      <c r="D456" s="9" t="s">
        <v>1</v>
      </c>
      <c r="E456" s="9" t="s">
        <v>643</v>
      </c>
      <c r="F456" s="9" t="s">
        <v>1710</v>
      </c>
      <c r="G456" s="9" t="str">
        <f t="shared" si="7"/>
        <v>R0479: Staffordshire Inpatients</v>
      </c>
      <c r="I456"/>
      <c r="M456"/>
    </row>
    <row r="457" spans="1:13" x14ac:dyDescent="0.35">
      <c r="A457" s="9" t="s">
        <v>622</v>
      </c>
      <c r="B457" s="9" t="s">
        <v>704</v>
      </c>
      <c r="C457" s="9" t="s">
        <v>816</v>
      </c>
      <c r="D457" s="9" t="s">
        <v>1</v>
      </c>
      <c r="E457" s="9" t="s">
        <v>643</v>
      </c>
      <c r="F457" s="9" t="s">
        <v>1697</v>
      </c>
      <c r="G457" s="9" t="str">
        <f t="shared" si="7"/>
        <v>R0512: Humankind Staffordshire</v>
      </c>
      <c r="I457"/>
      <c r="M457"/>
    </row>
    <row r="458" spans="1:13" x14ac:dyDescent="0.35">
      <c r="A458" s="9" t="s">
        <v>2182</v>
      </c>
      <c r="B458" s="9" t="s">
        <v>2219</v>
      </c>
      <c r="C458" s="9" t="s">
        <v>816</v>
      </c>
      <c r="D458" s="9" t="s">
        <v>1</v>
      </c>
      <c r="E458" s="9" t="s">
        <v>643</v>
      </c>
      <c r="F458" s="9" t="s">
        <v>1923</v>
      </c>
      <c r="G458" s="9" t="str">
        <f t="shared" si="7"/>
        <v>R0518: MPFT Adult - Staffordshire</v>
      </c>
      <c r="I458"/>
      <c r="M458"/>
    </row>
    <row r="459" spans="1:13" x14ac:dyDescent="0.35">
      <c r="A459" s="9" t="s">
        <v>420</v>
      </c>
      <c r="B459" s="9" t="s">
        <v>787</v>
      </c>
      <c r="C459" s="9" t="s">
        <v>816</v>
      </c>
      <c r="D459" s="9" t="s">
        <v>1</v>
      </c>
      <c r="E459" s="9" t="s">
        <v>715</v>
      </c>
      <c r="F459" s="9" t="s">
        <v>1682</v>
      </c>
      <c r="G459" s="9" t="str">
        <f t="shared" si="7"/>
        <v>T0005: Derbyshire Recovery Partnership</v>
      </c>
      <c r="I459"/>
      <c r="M459"/>
    </row>
    <row r="460" spans="1:13" x14ac:dyDescent="0.35">
      <c r="A460" s="9" t="s">
        <v>465</v>
      </c>
      <c r="B460" s="9" t="s">
        <v>865</v>
      </c>
      <c r="C460" s="9" t="s">
        <v>816</v>
      </c>
      <c r="D460" s="9" t="s">
        <v>1</v>
      </c>
      <c r="E460" s="9" t="s">
        <v>661</v>
      </c>
      <c r="F460" s="9" t="s">
        <v>1721</v>
      </c>
      <c r="G460" s="9" t="str">
        <f t="shared" si="7"/>
        <v>U0577: Doncaster Criminal Justice Service</v>
      </c>
      <c r="I460"/>
      <c r="M460"/>
    </row>
    <row r="461" spans="1:13" x14ac:dyDescent="0.35">
      <c r="A461" s="9" t="s">
        <v>470</v>
      </c>
      <c r="B461" s="9" t="s">
        <v>819</v>
      </c>
      <c r="C461" s="9" t="s">
        <v>816</v>
      </c>
      <c r="D461" s="9" t="s">
        <v>1</v>
      </c>
      <c r="E461" s="9" t="s">
        <v>662</v>
      </c>
      <c r="F461" s="9" t="s">
        <v>1716</v>
      </c>
      <c r="G461" s="9" t="str">
        <f t="shared" si="7"/>
        <v>W0017: PENC Stockport CDT</v>
      </c>
      <c r="I461"/>
      <c r="M461"/>
    </row>
    <row r="462" spans="1:13" x14ac:dyDescent="0.35">
      <c r="A462" s="9" t="s">
        <v>213</v>
      </c>
      <c r="B462" s="9" t="s">
        <v>706</v>
      </c>
      <c r="C462" s="9" t="s">
        <v>820</v>
      </c>
      <c r="D462" s="9" t="s">
        <v>2</v>
      </c>
      <c r="E462" s="9" t="s">
        <v>662</v>
      </c>
      <c r="F462" s="9" t="s">
        <v>1701</v>
      </c>
      <c r="G462" s="9" t="str">
        <f t="shared" si="7"/>
        <v>M0022: Kaleidoscope Birchwood</v>
      </c>
      <c r="I462"/>
      <c r="M462"/>
    </row>
    <row r="463" spans="1:13" x14ac:dyDescent="0.35">
      <c r="A463" s="9" t="s">
        <v>214</v>
      </c>
      <c r="B463" s="9" t="s">
        <v>667</v>
      </c>
      <c r="C463" s="9" t="s">
        <v>820</v>
      </c>
      <c r="D463" s="9" t="s">
        <v>2</v>
      </c>
      <c r="E463" s="9" t="s">
        <v>662</v>
      </c>
      <c r="F463" s="9" t="s">
        <v>1717</v>
      </c>
      <c r="G463" s="9" t="str">
        <f t="shared" si="7"/>
        <v>M0037: Phoenix Futures Wirral Adult Services</v>
      </c>
      <c r="I463"/>
      <c r="M463"/>
    </row>
    <row r="464" spans="1:13" x14ac:dyDescent="0.35">
      <c r="A464" s="9" t="s">
        <v>235</v>
      </c>
      <c r="B464" s="9" t="s">
        <v>1898</v>
      </c>
      <c r="C464" s="9" t="s">
        <v>820</v>
      </c>
      <c r="D464" s="9" t="s">
        <v>2</v>
      </c>
      <c r="E464" s="9" t="s">
        <v>662</v>
      </c>
      <c r="F464" s="9" t="s">
        <v>1752</v>
      </c>
      <c r="G464" s="9" t="str">
        <f t="shared" si="7"/>
        <v>M0309: Cyngor Alcohol Information Service (CAIS)</v>
      </c>
      <c r="I464"/>
      <c r="M464"/>
    </row>
    <row r="465" spans="1:13" x14ac:dyDescent="0.35">
      <c r="A465" s="9" t="s">
        <v>607</v>
      </c>
      <c r="B465" s="9" t="s">
        <v>2050</v>
      </c>
      <c r="C465" s="9" t="s">
        <v>820</v>
      </c>
      <c r="D465" s="9" t="s">
        <v>2</v>
      </c>
      <c r="E465" s="9" t="s">
        <v>662</v>
      </c>
      <c r="F465" s="9" t="s">
        <v>1753</v>
      </c>
      <c r="G465" s="9" t="str">
        <f t="shared" si="7"/>
        <v>M0362: Via - New Beginnings - Cheshire West &amp; Chester CH</v>
      </c>
      <c r="I465"/>
      <c r="M465"/>
    </row>
    <row r="466" spans="1:13" x14ac:dyDescent="0.35">
      <c r="A466" s="9" t="s">
        <v>608</v>
      </c>
      <c r="B466" s="9" t="s">
        <v>2051</v>
      </c>
      <c r="C466" s="9" t="s">
        <v>820</v>
      </c>
      <c r="D466" s="9" t="s">
        <v>2</v>
      </c>
      <c r="E466" s="9" t="s">
        <v>662</v>
      </c>
      <c r="F466" s="9" t="s">
        <v>1753</v>
      </c>
      <c r="G466" s="9" t="str">
        <f t="shared" si="7"/>
        <v>M0363: Via - New Beginnings - Cheshire West &amp; Chester EP</v>
      </c>
      <c r="I466"/>
      <c r="M466"/>
    </row>
    <row r="467" spans="1:13" x14ac:dyDescent="0.35">
      <c r="A467" s="9" t="s">
        <v>609</v>
      </c>
      <c r="B467" s="9" t="s">
        <v>2052</v>
      </c>
      <c r="C467" s="9" t="s">
        <v>820</v>
      </c>
      <c r="D467" s="9" t="s">
        <v>2</v>
      </c>
      <c r="E467" s="9" t="s">
        <v>662</v>
      </c>
      <c r="F467" s="9" t="s">
        <v>1753</v>
      </c>
      <c r="G467" s="9" t="str">
        <f t="shared" si="7"/>
        <v>M0364: Via - New Beginnings - Cheshire West &amp; Chester NW</v>
      </c>
      <c r="I467"/>
      <c r="M467"/>
    </row>
    <row r="468" spans="1:13" x14ac:dyDescent="0.35">
      <c r="A468" s="9" t="s">
        <v>1484</v>
      </c>
      <c r="B468" s="9" t="s">
        <v>1759</v>
      </c>
      <c r="C468" s="9" t="s">
        <v>820</v>
      </c>
      <c r="D468" s="9" t="s">
        <v>2</v>
      </c>
      <c r="E468" s="9" t="s">
        <v>662</v>
      </c>
      <c r="F468" s="9" t="s">
        <v>1697</v>
      </c>
      <c r="G468" s="9" t="str">
        <f t="shared" si="7"/>
        <v>M0375: Cumbria Addictions Service (Humankind)</v>
      </c>
      <c r="I468"/>
      <c r="M468"/>
    </row>
    <row r="469" spans="1:13" x14ac:dyDescent="0.35">
      <c r="A469" s="9" t="s">
        <v>622</v>
      </c>
      <c r="B469" s="9" t="s">
        <v>704</v>
      </c>
      <c r="C469" s="9" t="s">
        <v>820</v>
      </c>
      <c r="D469" s="9" t="s">
        <v>2</v>
      </c>
      <c r="E469" s="9" t="s">
        <v>643</v>
      </c>
      <c r="F469" s="9" t="s">
        <v>1697</v>
      </c>
      <c r="G469" s="9" t="str">
        <f t="shared" si="7"/>
        <v>R0512: Humankind Staffordshire</v>
      </c>
      <c r="I469"/>
      <c r="M469"/>
    </row>
    <row r="470" spans="1:13" x14ac:dyDescent="0.35">
      <c r="A470" s="9" t="s">
        <v>389</v>
      </c>
      <c r="B470" s="9" t="s">
        <v>737</v>
      </c>
      <c r="C470" s="9" t="s">
        <v>820</v>
      </c>
      <c r="D470" s="9" t="s">
        <v>2</v>
      </c>
      <c r="E470" s="9" t="s">
        <v>639</v>
      </c>
      <c r="F470" s="9" t="s">
        <v>1663</v>
      </c>
      <c r="G470" s="9" t="str">
        <f t="shared" si="7"/>
        <v>SD303: BOSENCE FARM COMMUNITY LTD</v>
      </c>
      <c r="I470"/>
      <c r="M470"/>
    </row>
    <row r="471" spans="1:13" x14ac:dyDescent="0.35">
      <c r="A471" s="9" t="s">
        <v>625</v>
      </c>
      <c r="B471" s="9" t="s">
        <v>674</v>
      </c>
      <c r="C471" s="9" t="s">
        <v>820</v>
      </c>
      <c r="D471" s="9" t="s">
        <v>2</v>
      </c>
      <c r="E471" s="9" t="s">
        <v>639</v>
      </c>
      <c r="F471" s="9" t="s">
        <v>1752</v>
      </c>
      <c r="G471" s="9" t="str">
        <f t="shared" si="7"/>
        <v>SL205: PostScript360</v>
      </c>
      <c r="I471"/>
      <c r="M471"/>
    </row>
    <row r="472" spans="1:13" x14ac:dyDescent="0.35">
      <c r="A472" s="9" t="s">
        <v>474</v>
      </c>
      <c r="B472" s="9" t="s">
        <v>734</v>
      </c>
      <c r="C472" s="9" t="s">
        <v>820</v>
      </c>
      <c r="D472" s="9" t="s">
        <v>2</v>
      </c>
      <c r="E472" s="9" t="s">
        <v>662</v>
      </c>
      <c r="F472" s="9" t="s">
        <v>1751</v>
      </c>
      <c r="G472" s="9" t="str">
        <f t="shared" si="7"/>
        <v>W0444: Turning Point Smithfield Detox</v>
      </c>
      <c r="I472"/>
      <c r="M472"/>
    </row>
    <row r="473" spans="1:13" x14ac:dyDescent="0.35">
      <c r="A473" s="9" t="s">
        <v>606</v>
      </c>
      <c r="B473" s="9" t="s">
        <v>806</v>
      </c>
      <c r="C473" s="9" t="s">
        <v>821</v>
      </c>
      <c r="D473" s="9" t="s">
        <v>86</v>
      </c>
      <c r="E473" s="9" t="s">
        <v>632</v>
      </c>
      <c r="F473" s="9" t="s">
        <v>1751</v>
      </c>
      <c r="G473" s="9" t="str">
        <f t="shared" si="7"/>
        <v>L1303: City and Hackney Recovery Service</v>
      </c>
      <c r="I473"/>
      <c r="M473"/>
    </row>
    <row r="474" spans="1:13" x14ac:dyDescent="0.35">
      <c r="A474" s="9" t="s">
        <v>1480</v>
      </c>
      <c r="B474" s="9" t="s">
        <v>1920</v>
      </c>
      <c r="C474" s="9" t="s">
        <v>821</v>
      </c>
      <c r="D474" s="9" t="s">
        <v>86</v>
      </c>
      <c r="E474" s="9" t="s">
        <v>632</v>
      </c>
      <c r="F474" s="9" t="s">
        <v>1752</v>
      </c>
      <c r="G474" s="9" t="str">
        <f t="shared" si="7"/>
        <v>L1308: Guy's and St Thomas' NHS Foundation Trust Inpatient Detox Unit</v>
      </c>
      <c r="I474"/>
      <c r="M474"/>
    </row>
    <row r="475" spans="1:13" x14ac:dyDescent="0.35">
      <c r="A475" s="9" t="s">
        <v>389</v>
      </c>
      <c r="B475" s="9" t="s">
        <v>737</v>
      </c>
      <c r="C475" s="9" t="s">
        <v>821</v>
      </c>
      <c r="D475" s="9" t="s">
        <v>86</v>
      </c>
      <c r="E475" s="9" t="s">
        <v>639</v>
      </c>
      <c r="F475" s="9" t="s">
        <v>1663</v>
      </c>
      <c r="G475" s="9" t="str">
        <f t="shared" si="7"/>
        <v>SD303: BOSENCE FARM COMMUNITY LTD</v>
      </c>
      <c r="I475"/>
      <c r="M475"/>
    </row>
    <row r="476" spans="1:13" x14ac:dyDescent="0.35">
      <c r="A476" s="9" t="s">
        <v>444</v>
      </c>
      <c r="B476" s="9" t="s">
        <v>771</v>
      </c>
      <c r="C476" s="9" t="s">
        <v>821</v>
      </c>
      <c r="D476" s="9" t="s">
        <v>86</v>
      </c>
      <c r="E476" s="9" t="s">
        <v>661</v>
      </c>
      <c r="F476" s="9" t="s">
        <v>1720</v>
      </c>
      <c r="G476" s="9" t="str">
        <f t="shared" si="7"/>
        <v>U0321: Forward Trust The Bridges Hull</v>
      </c>
      <c r="I476"/>
      <c r="M476"/>
    </row>
    <row r="477" spans="1:13" x14ac:dyDescent="0.35">
      <c r="A477" s="9" t="s">
        <v>612</v>
      </c>
      <c r="B477" s="9" t="s">
        <v>756</v>
      </c>
      <c r="C477" s="9" t="s">
        <v>822</v>
      </c>
      <c r="D477" s="9" t="s">
        <v>143</v>
      </c>
      <c r="E477" s="9" t="s">
        <v>757</v>
      </c>
      <c r="F477" s="9" t="s">
        <v>1678</v>
      </c>
      <c r="G477" s="9" t="str">
        <f t="shared" si="7"/>
        <v>N1016: Newcastle Treatment and Recovery - Adult</v>
      </c>
      <c r="I477"/>
      <c r="M477"/>
    </row>
    <row r="478" spans="1:13" x14ac:dyDescent="0.35">
      <c r="A478" s="9" t="s">
        <v>297</v>
      </c>
      <c r="B478" s="9" t="s">
        <v>709</v>
      </c>
      <c r="C478" s="9" t="s">
        <v>822</v>
      </c>
      <c r="D478" s="9" t="s">
        <v>143</v>
      </c>
      <c r="E478" s="9" t="s">
        <v>670</v>
      </c>
      <c r="F478" s="9" t="s">
        <v>1751</v>
      </c>
      <c r="G478" s="9" t="str">
        <f t="shared" si="7"/>
        <v>P1076: Oxfordshire Roads to Recovery</v>
      </c>
      <c r="I478"/>
      <c r="M478"/>
    </row>
    <row r="479" spans="1:13" x14ac:dyDescent="0.35">
      <c r="A479" s="9" t="s">
        <v>386</v>
      </c>
      <c r="B479" s="9" t="s">
        <v>825</v>
      </c>
      <c r="C479" s="9" t="s">
        <v>822</v>
      </c>
      <c r="D479" s="9" t="s">
        <v>143</v>
      </c>
      <c r="E479" s="9" t="s">
        <v>639</v>
      </c>
      <c r="F479" s="9" t="s">
        <v>1656</v>
      </c>
      <c r="G479" s="9" t="str">
        <f t="shared" si="7"/>
        <v>SD208: We Are With You Cornwall Adults</v>
      </c>
      <c r="I479"/>
      <c r="M479"/>
    </row>
    <row r="480" spans="1:13" x14ac:dyDescent="0.35">
      <c r="A480" s="9" t="s">
        <v>388</v>
      </c>
      <c r="B480" s="9" t="s">
        <v>811</v>
      </c>
      <c r="C480" s="9" t="s">
        <v>822</v>
      </c>
      <c r="D480" s="9" t="s">
        <v>143</v>
      </c>
      <c r="E480" s="9" t="s">
        <v>639</v>
      </c>
      <c r="F480" s="9" t="s">
        <v>1656</v>
      </c>
      <c r="G480" s="9" t="str">
        <f t="shared" si="7"/>
        <v>SD301: We Are With You Chy</v>
      </c>
      <c r="I480"/>
      <c r="M480"/>
    </row>
    <row r="481" spans="1:13" x14ac:dyDescent="0.35">
      <c r="A481" s="9" t="s">
        <v>389</v>
      </c>
      <c r="B481" s="9" t="s">
        <v>737</v>
      </c>
      <c r="C481" s="9" t="s">
        <v>822</v>
      </c>
      <c r="D481" s="9" t="s">
        <v>143</v>
      </c>
      <c r="E481" s="9" t="s">
        <v>639</v>
      </c>
      <c r="F481" s="9" t="s">
        <v>1663</v>
      </c>
      <c r="G481" s="9" t="str">
        <f t="shared" si="7"/>
        <v>SD303: BOSENCE FARM COMMUNITY LTD</v>
      </c>
      <c r="I481"/>
      <c r="M481"/>
    </row>
    <row r="482" spans="1:13" x14ac:dyDescent="0.35">
      <c r="A482" s="9" t="s">
        <v>823</v>
      </c>
      <c r="B482" s="9" t="s">
        <v>824</v>
      </c>
      <c r="C482" s="9" t="s">
        <v>822</v>
      </c>
      <c r="D482" s="9" t="s">
        <v>143</v>
      </c>
      <c r="E482" s="9" t="s">
        <v>639</v>
      </c>
      <c r="F482" s="9" t="s">
        <v>1656</v>
      </c>
      <c r="G482" s="9" t="str">
        <f t="shared" si="7"/>
        <v>SD504: We Are With You - YZUP</v>
      </c>
      <c r="I482"/>
      <c r="M482"/>
    </row>
    <row r="483" spans="1:13" x14ac:dyDescent="0.35">
      <c r="A483" s="9" t="s">
        <v>503</v>
      </c>
      <c r="B483" s="9" t="s">
        <v>713</v>
      </c>
      <c r="C483" s="9" t="s">
        <v>822</v>
      </c>
      <c r="D483" s="9" t="s">
        <v>143</v>
      </c>
      <c r="E483" s="9" t="s">
        <v>639</v>
      </c>
      <c r="F483" s="9" t="s">
        <v>1690</v>
      </c>
      <c r="G483" s="9" t="str">
        <f t="shared" si="7"/>
        <v>SE222: Together</v>
      </c>
      <c r="I483"/>
      <c r="M483"/>
    </row>
    <row r="484" spans="1:13" x14ac:dyDescent="0.35">
      <c r="A484" s="9" t="s">
        <v>391</v>
      </c>
      <c r="B484" s="9" t="s">
        <v>658</v>
      </c>
      <c r="C484" s="9" t="s">
        <v>822</v>
      </c>
      <c r="D484" s="9" t="s">
        <v>143</v>
      </c>
      <c r="E484" s="9" t="s">
        <v>639</v>
      </c>
      <c r="F484" s="9" t="s">
        <v>1744</v>
      </c>
      <c r="G484" s="9" t="str">
        <f t="shared" si="7"/>
        <v>SG309: THE NELSON TRUST</v>
      </c>
      <c r="I484"/>
      <c r="M484"/>
    </row>
    <row r="485" spans="1:13" x14ac:dyDescent="0.35">
      <c r="A485" s="9" t="s">
        <v>392</v>
      </c>
      <c r="B485" s="9" t="s">
        <v>859</v>
      </c>
      <c r="C485" s="9" t="s">
        <v>822</v>
      </c>
      <c r="D485" s="9" t="s">
        <v>143</v>
      </c>
      <c r="E485" s="9" t="s">
        <v>639</v>
      </c>
      <c r="F485" s="9" t="s">
        <v>1695</v>
      </c>
      <c r="G485" s="9" t="str">
        <f t="shared" si="7"/>
        <v>SH204: Harbour Drug &amp; Alcohol Services</v>
      </c>
      <c r="I485"/>
      <c r="M485"/>
    </row>
    <row r="486" spans="1:13" x14ac:dyDescent="0.35">
      <c r="A486" s="9" t="s">
        <v>398</v>
      </c>
      <c r="B486" s="9" t="s">
        <v>2070</v>
      </c>
      <c r="C486" s="9" t="s">
        <v>822</v>
      </c>
      <c r="D486" s="9" t="s">
        <v>143</v>
      </c>
      <c r="E486" s="9" t="s">
        <v>639</v>
      </c>
      <c r="F486" s="9" t="s">
        <v>677</v>
      </c>
      <c r="G486" s="9" t="str">
        <f t="shared" si="7"/>
        <v>SH307: Jasmine Mother's Recovery (Trevi)</v>
      </c>
      <c r="I486"/>
      <c r="M486"/>
    </row>
    <row r="487" spans="1:13" x14ac:dyDescent="0.35">
      <c r="A487" s="9" t="s">
        <v>405</v>
      </c>
      <c r="B487" s="9" t="s">
        <v>675</v>
      </c>
      <c r="C487" s="9" t="s">
        <v>822</v>
      </c>
      <c r="D487" s="9" t="s">
        <v>143</v>
      </c>
      <c r="E487" s="9" t="s">
        <v>639</v>
      </c>
      <c r="F487" s="9" t="s">
        <v>675</v>
      </c>
      <c r="G487" s="9" t="str">
        <f t="shared" si="7"/>
        <v>SJ308: Sefton Park</v>
      </c>
      <c r="I487"/>
      <c r="M487"/>
    </row>
    <row r="488" spans="1:13" x14ac:dyDescent="0.35">
      <c r="A488" s="9" t="s">
        <v>411</v>
      </c>
      <c r="B488" s="9" t="s">
        <v>809</v>
      </c>
      <c r="C488" s="9" t="s">
        <v>822</v>
      </c>
      <c r="D488" s="9" t="s">
        <v>143</v>
      </c>
      <c r="E488" s="9" t="s">
        <v>639</v>
      </c>
      <c r="F488" s="9" t="s">
        <v>809</v>
      </c>
      <c r="G488" s="9" t="str">
        <f t="shared" si="7"/>
        <v>SK317: Somewhere House</v>
      </c>
      <c r="I488"/>
      <c r="M488"/>
    </row>
    <row r="489" spans="1:13" x14ac:dyDescent="0.35">
      <c r="A489" s="9" t="s">
        <v>416</v>
      </c>
      <c r="B489" s="9" t="s">
        <v>1764</v>
      </c>
      <c r="C489" s="9" t="s">
        <v>822</v>
      </c>
      <c r="D489" s="9" t="s">
        <v>143</v>
      </c>
      <c r="E489" s="9" t="s">
        <v>639</v>
      </c>
      <c r="F489" s="9" t="s">
        <v>1655</v>
      </c>
      <c r="G489" s="9" t="str">
        <f t="shared" si="7"/>
        <v>SO203: Forward Trust - Clouds House</v>
      </c>
      <c r="I489"/>
      <c r="M489"/>
    </row>
    <row r="490" spans="1:13" x14ac:dyDescent="0.35">
      <c r="A490" s="9" t="s">
        <v>420</v>
      </c>
      <c r="B490" s="9" t="s">
        <v>787</v>
      </c>
      <c r="C490" s="9" t="s">
        <v>822</v>
      </c>
      <c r="D490" s="9" t="s">
        <v>143</v>
      </c>
      <c r="E490" s="9" t="s">
        <v>715</v>
      </c>
      <c r="F490" s="9" t="s">
        <v>1682</v>
      </c>
      <c r="G490" s="9" t="str">
        <f t="shared" si="7"/>
        <v>T0005: Derbyshire Recovery Partnership</v>
      </c>
      <c r="I490"/>
      <c r="M490"/>
    </row>
    <row r="491" spans="1:13" x14ac:dyDescent="0.35">
      <c r="A491" s="9" t="s">
        <v>1907</v>
      </c>
      <c r="B491" s="9" t="s">
        <v>1908</v>
      </c>
      <c r="C491" s="9" t="s">
        <v>822</v>
      </c>
      <c r="D491" s="9" t="s">
        <v>143</v>
      </c>
      <c r="E491" s="9" t="s">
        <v>715</v>
      </c>
      <c r="F491" s="9" t="s">
        <v>1911</v>
      </c>
      <c r="G491" s="9" t="str">
        <f t="shared" si="7"/>
        <v>T1221: Turning Point Leicestershire and Rutland Adult</v>
      </c>
      <c r="I491"/>
      <c r="M491"/>
    </row>
    <row r="492" spans="1:13" x14ac:dyDescent="0.35">
      <c r="A492" s="9" t="s">
        <v>456</v>
      </c>
      <c r="B492" s="9" t="s">
        <v>703</v>
      </c>
      <c r="C492" s="9" t="s">
        <v>822</v>
      </c>
      <c r="D492" s="9" t="s">
        <v>143</v>
      </c>
      <c r="E492" s="9" t="s">
        <v>661</v>
      </c>
      <c r="F492" s="9" t="s">
        <v>1697</v>
      </c>
      <c r="G492" s="9" t="str">
        <f t="shared" si="7"/>
        <v>U0489: Forward Leeds Adult (Humankind)</v>
      </c>
      <c r="I492"/>
      <c r="M492"/>
    </row>
    <row r="493" spans="1:13" x14ac:dyDescent="0.35">
      <c r="A493" s="9" t="s">
        <v>606</v>
      </c>
      <c r="B493" s="9" t="s">
        <v>806</v>
      </c>
      <c r="C493" s="9" t="s">
        <v>828</v>
      </c>
      <c r="D493" s="9" t="s">
        <v>522</v>
      </c>
      <c r="E493" s="9" t="s">
        <v>632</v>
      </c>
      <c r="F493" s="9" t="s">
        <v>1751</v>
      </c>
      <c r="G493" s="9" t="str">
        <f t="shared" si="7"/>
        <v>L1303: City and Hackney Recovery Service</v>
      </c>
      <c r="I493"/>
      <c r="M493"/>
    </row>
    <row r="494" spans="1:13" x14ac:dyDescent="0.35">
      <c r="A494" s="9" t="s">
        <v>215</v>
      </c>
      <c r="B494" s="9" t="s">
        <v>1200</v>
      </c>
      <c r="C494" s="9" t="s">
        <v>828</v>
      </c>
      <c r="D494" s="9" t="s">
        <v>522</v>
      </c>
      <c r="E494" s="9" t="s">
        <v>662</v>
      </c>
      <c r="F494" s="9" t="s">
        <v>1752</v>
      </c>
      <c r="G494" s="9" t="str">
        <f t="shared" si="7"/>
        <v>M0051: Littledale Hall</v>
      </c>
      <c r="I494"/>
      <c r="M494"/>
    </row>
    <row r="495" spans="1:13" x14ac:dyDescent="0.35">
      <c r="A495" s="9" t="s">
        <v>222</v>
      </c>
      <c r="B495" s="9" t="s">
        <v>971</v>
      </c>
      <c r="C495" s="9" t="s">
        <v>828</v>
      </c>
      <c r="D495" s="9" t="s">
        <v>522</v>
      </c>
      <c r="E495" s="9" t="s">
        <v>662</v>
      </c>
      <c r="F495" s="9" t="s">
        <v>1714</v>
      </c>
      <c r="G495" s="9" t="str">
        <f t="shared" si="7"/>
        <v>M0189: OASIS Recovery Communities Runcorn</v>
      </c>
      <c r="I495"/>
      <c r="M495"/>
    </row>
    <row r="496" spans="1:13" x14ac:dyDescent="0.35">
      <c r="A496" s="9" t="s">
        <v>235</v>
      </c>
      <c r="B496" s="9" t="s">
        <v>1898</v>
      </c>
      <c r="C496" s="9" t="s">
        <v>828</v>
      </c>
      <c r="D496" s="9" t="s">
        <v>522</v>
      </c>
      <c r="E496" s="9" t="s">
        <v>662</v>
      </c>
      <c r="F496" s="9" t="s">
        <v>1752</v>
      </c>
      <c r="G496" s="9" t="str">
        <f t="shared" si="7"/>
        <v>M0309: Cyngor Alcohol Information Service (CAIS)</v>
      </c>
      <c r="I496"/>
      <c r="M496"/>
    </row>
    <row r="497" spans="1:13" x14ac:dyDescent="0.35">
      <c r="A497" s="9" t="s">
        <v>507</v>
      </c>
      <c r="B497" s="9" t="s">
        <v>2046</v>
      </c>
      <c r="C497" s="9" t="s">
        <v>828</v>
      </c>
      <c r="D497" s="9" t="s">
        <v>522</v>
      </c>
      <c r="E497" s="9" t="s">
        <v>662</v>
      </c>
      <c r="F497" s="9" t="s">
        <v>1668</v>
      </c>
      <c r="G497" s="9" t="str">
        <f t="shared" si="7"/>
        <v>M0357: Parkland Place Lancashire</v>
      </c>
      <c r="I497"/>
      <c r="M497"/>
    </row>
    <row r="498" spans="1:13" x14ac:dyDescent="0.35">
      <c r="A498" s="9" t="s">
        <v>1484</v>
      </c>
      <c r="B498" s="9" t="s">
        <v>1759</v>
      </c>
      <c r="C498" s="9" t="s">
        <v>828</v>
      </c>
      <c r="D498" s="9" t="s">
        <v>522</v>
      </c>
      <c r="E498" s="9" t="s">
        <v>662</v>
      </c>
      <c r="F498" s="9" t="s">
        <v>1697</v>
      </c>
      <c r="G498" s="9" t="str">
        <f t="shared" si="7"/>
        <v>M0375: Cumbria Addictions Service (Humankind)</v>
      </c>
      <c r="I498"/>
      <c r="M498"/>
    </row>
    <row r="499" spans="1:13" x14ac:dyDescent="0.35">
      <c r="A499" s="9" t="s">
        <v>262</v>
      </c>
      <c r="B499" s="9" t="s">
        <v>1122</v>
      </c>
      <c r="C499" s="9" t="s">
        <v>828</v>
      </c>
      <c r="D499" s="9" t="s">
        <v>522</v>
      </c>
      <c r="E499" s="9" t="s">
        <v>757</v>
      </c>
      <c r="F499" s="9" t="s">
        <v>1674</v>
      </c>
      <c r="G499" s="9" t="str">
        <f t="shared" si="7"/>
        <v>N0932: CGL Stockton Recovery Service</v>
      </c>
      <c r="I499"/>
      <c r="M499"/>
    </row>
    <row r="500" spans="1:13" x14ac:dyDescent="0.35">
      <c r="A500" s="9" t="s">
        <v>270</v>
      </c>
      <c r="B500" s="9" t="s">
        <v>1932</v>
      </c>
      <c r="C500" s="9" t="s">
        <v>828</v>
      </c>
      <c r="D500" s="9" t="s">
        <v>522</v>
      </c>
      <c r="E500" s="9" t="s">
        <v>757</v>
      </c>
      <c r="F500" s="9" t="s">
        <v>1674</v>
      </c>
      <c r="G500" s="9" t="str">
        <f t="shared" si="7"/>
        <v>N0988: CGL Gateshead Recovery Partnership</v>
      </c>
      <c r="I500"/>
      <c r="M500"/>
    </row>
    <row r="501" spans="1:13" x14ac:dyDescent="0.35">
      <c r="A501" s="9" t="s">
        <v>272</v>
      </c>
      <c r="B501" s="9" t="s">
        <v>834</v>
      </c>
      <c r="C501" s="9" t="s">
        <v>828</v>
      </c>
      <c r="D501" s="9" t="s">
        <v>522</v>
      </c>
      <c r="E501" s="9" t="s">
        <v>757</v>
      </c>
      <c r="F501" s="9" t="s">
        <v>1678</v>
      </c>
      <c r="G501" s="9" t="str">
        <f t="shared" si="7"/>
        <v>N1005: Sunderland Integrated Substance Misuse Service</v>
      </c>
      <c r="I501"/>
      <c r="M501"/>
    </row>
    <row r="502" spans="1:13" x14ac:dyDescent="0.35">
      <c r="A502" s="9" t="s">
        <v>502</v>
      </c>
      <c r="B502" s="9" t="s">
        <v>829</v>
      </c>
      <c r="C502" s="9" t="s">
        <v>828</v>
      </c>
      <c r="D502" s="9" t="s">
        <v>522</v>
      </c>
      <c r="E502" s="9" t="s">
        <v>757</v>
      </c>
      <c r="F502" s="9" t="s">
        <v>1752</v>
      </c>
      <c r="G502" s="9" t="str">
        <f t="shared" si="7"/>
        <v>N1010: County Durham Drug and Alcohol Adult Recovery Service</v>
      </c>
      <c r="I502"/>
      <c r="M502"/>
    </row>
    <row r="503" spans="1:13" x14ac:dyDescent="0.35">
      <c r="A503" s="9" t="s">
        <v>830</v>
      </c>
      <c r="B503" s="9" t="s">
        <v>831</v>
      </c>
      <c r="C503" s="9" t="s">
        <v>828</v>
      </c>
      <c r="D503" s="9" t="s">
        <v>522</v>
      </c>
      <c r="E503" s="9" t="s">
        <v>757</v>
      </c>
      <c r="F503" s="9" t="s">
        <v>1752</v>
      </c>
      <c r="G503" s="9" t="str">
        <f t="shared" si="7"/>
        <v>N1011: County Durham Drug and Alcohol YP Recovery Service</v>
      </c>
      <c r="I503"/>
      <c r="M503"/>
    </row>
    <row r="504" spans="1:13" x14ac:dyDescent="0.35">
      <c r="A504" s="9" t="s">
        <v>511</v>
      </c>
      <c r="B504" s="9" t="s">
        <v>833</v>
      </c>
      <c r="C504" s="9" t="s">
        <v>828</v>
      </c>
      <c r="D504" s="9" t="s">
        <v>522</v>
      </c>
      <c r="E504" s="9" t="s">
        <v>757</v>
      </c>
      <c r="F504" s="9" t="s">
        <v>1697</v>
      </c>
      <c r="G504" s="9" t="str">
        <f t="shared" si="7"/>
        <v>N1014: South Tyneside Substance Misuse Service (Humankind)</v>
      </c>
      <c r="I504"/>
      <c r="M504"/>
    </row>
    <row r="505" spans="1:13" x14ac:dyDescent="0.35">
      <c r="A505" s="9" t="s">
        <v>612</v>
      </c>
      <c r="B505" s="9" t="s">
        <v>756</v>
      </c>
      <c r="C505" s="9" t="s">
        <v>828</v>
      </c>
      <c r="D505" s="9" t="s">
        <v>522</v>
      </c>
      <c r="E505" s="9" t="s">
        <v>757</v>
      </c>
      <c r="F505" s="9" t="s">
        <v>1678</v>
      </c>
      <c r="G505" s="9" t="str">
        <f t="shared" si="7"/>
        <v>N1016: Newcastle Treatment and Recovery - Adult</v>
      </c>
      <c r="I505"/>
      <c r="M505"/>
    </row>
    <row r="506" spans="1:13" x14ac:dyDescent="0.35">
      <c r="A506" s="9" t="s">
        <v>1197</v>
      </c>
      <c r="B506" s="9" t="s">
        <v>1762</v>
      </c>
      <c r="C506" s="9" t="s">
        <v>828</v>
      </c>
      <c r="D506" s="9" t="s">
        <v>522</v>
      </c>
      <c r="E506" s="9" t="s">
        <v>757</v>
      </c>
      <c r="F506" s="9" t="s">
        <v>1674</v>
      </c>
      <c r="G506" s="9" t="str">
        <f t="shared" si="7"/>
        <v>N1028: CGL Wear Recovery Sunderland</v>
      </c>
      <c r="I506"/>
      <c r="M506"/>
    </row>
    <row r="507" spans="1:13" x14ac:dyDescent="0.35">
      <c r="A507" s="9" t="s">
        <v>2131</v>
      </c>
      <c r="B507" s="9" t="s">
        <v>2210</v>
      </c>
      <c r="C507" s="9" t="s">
        <v>828</v>
      </c>
      <c r="D507" s="9" t="s">
        <v>522</v>
      </c>
      <c r="E507" s="9" t="s">
        <v>757</v>
      </c>
      <c r="F507" s="9" t="s">
        <v>1923</v>
      </c>
      <c r="G507" s="9" t="str">
        <f t="shared" si="7"/>
        <v>N1032: START Hartlepool Adult</v>
      </c>
      <c r="I507"/>
      <c r="M507"/>
    </row>
    <row r="508" spans="1:13" x14ac:dyDescent="0.35">
      <c r="A508" s="9" t="s">
        <v>275</v>
      </c>
      <c r="B508" s="9" t="s">
        <v>669</v>
      </c>
      <c r="C508" s="9" t="s">
        <v>828</v>
      </c>
      <c r="D508" s="9" t="s">
        <v>522</v>
      </c>
      <c r="E508" s="9" t="s">
        <v>670</v>
      </c>
      <c r="F508" s="9" t="s">
        <v>1757</v>
      </c>
      <c r="G508" s="9" t="str">
        <f t="shared" si="7"/>
        <v>P0034: Yeldall Manor</v>
      </c>
      <c r="I508"/>
      <c r="M508"/>
    </row>
    <row r="509" spans="1:13" x14ac:dyDescent="0.35">
      <c r="A509" s="9" t="s">
        <v>308</v>
      </c>
      <c r="B509" s="9" t="s">
        <v>857</v>
      </c>
      <c r="C509" s="9" t="s">
        <v>828</v>
      </c>
      <c r="D509" s="9" t="s">
        <v>522</v>
      </c>
      <c r="E509" s="9" t="s">
        <v>670</v>
      </c>
      <c r="F509" s="9" t="s">
        <v>1738</v>
      </c>
      <c r="G509" s="9" t="str">
        <f t="shared" si="7"/>
        <v>P1091: I-Access South West Surrey</v>
      </c>
      <c r="I509"/>
      <c r="M509"/>
    </row>
    <row r="510" spans="1:13" x14ac:dyDescent="0.35">
      <c r="A510" s="9" t="s">
        <v>344</v>
      </c>
      <c r="B510" s="9" t="s">
        <v>683</v>
      </c>
      <c r="C510" s="9" t="s">
        <v>828</v>
      </c>
      <c r="D510" s="9" t="s">
        <v>522</v>
      </c>
      <c r="E510" s="9" t="s">
        <v>635</v>
      </c>
      <c r="F510" s="9" t="s">
        <v>1751</v>
      </c>
      <c r="G510" s="9" t="str">
        <f t="shared" si="7"/>
        <v>Q1733: Suffolk Recovery Service - Bury St Edmunds</v>
      </c>
      <c r="I510"/>
      <c r="M510"/>
    </row>
    <row r="511" spans="1:13" x14ac:dyDescent="0.35">
      <c r="A511" s="9" t="s">
        <v>452</v>
      </c>
      <c r="B511" s="9" t="s">
        <v>758</v>
      </c>
      <c r="C511" s="9" t="s">
        <v>828</v>
      </c>
      <c r="D511" s="9" t="s">
        <v>522</v>
      </c>
      <c r="E511" s="9" t="s">
        <v>661</v>
      </c>
      <c r="F511" s="9" t="s">
        <v>1697</v>
      </c>
      <c r="G511" s="9" t="str">
        <f t="shared" si="7"/>
        <v>U0484: North Yorkshire Horizons Drug and Alcohol Service (Humankind)</v>
      </c>
      <c r="I511"/>
      <c r="M511"/>
    </row>
    <row r="512" spans="1:13" x14ac:dyDescent="0.35">
      <c r="A512" s="9" t="s">
        <v>456</v>
      </c>
      <c r="B512" s="9" t="s">
        <v>703</v>
      </c>
      <c r="C512" s="9" t="s">
        <v>828</v>
      </c>
      <c r="D512" s="9" t="s">
        <v>522</v>
      </c>
      <c r="E512" s="9" t="s">
        <v>661</v>
      </c>
      <c r="F512" s="9" t="s">
        <v>1697</v>
      </c>
      <c r="G512" s="9" t="str">
        <f t="shared" si="7"/>
        <v>U0489: Forward Leeds Adult (Humankind)</v>
      </c>
      <c r="I512"/>
      <c r="M512"/>
    </row>
    <row r="513" spans="1:13" x14ac:dyDescent="0.35">
      <c r="A513" s="9" t="s">
        <v>461</v>
      </c>
      <c r="B513" s="9" t="s">
        <v>663</v>
      </c>
      <c r="C513" s="9" t="s">
        <v>828</v>
      </c>
      <c r="D513" s="9" t="s">
        <v>522</v>
      </c>
      <c r="E513" s="9" t="s">
        <v>661</v>
      </c>
      <c r="F513" s="9" t="s">
        <v>1721</v>
      </c>
      <c r="G513" s="9" t="str">
        <f t="shared" si="7"/>
        <v>U0509: Doncaster Drugs Service - CDT</v>
      </c>
      <c r="I513"/>
      <c r="M513"/>
    </row>
    <row r="514" spans="1:13" x14ac:dyDescent="0.35">
      <c r="A514" s="9" t="s">
        <v>465</v>
      </c>
      <c r="B514" s="9" t="s">
        <v>865</v>
      </c>
      <c r="C514" s="9" t="s">
        <v>828</v>
      </c>
      <c r="D514" s="9" t="s">
        <v>522</v>
      </c>
      <c r="E514" s="9" t="s">
        <v>661</v>
      </c>
      <c r="F514" s="9" t="s">
        <v>1721</v>
      </c>
      <c r="G514" s="9" t="str">
        <f t="shared" si="7"/>
        <v>U0577: Doncaster Criminal Justice Service</v>
      </c>
      <c r="I514"/>
      <c r="M514"/>
    </row>
    <row r="515" spans="1:13" x14ac:dyDescent="0.35">
      <c r="A515" s="9" t="s">
        <v>485</v>
      </c>
      <c r="B515" s="9" t="s">
        <v>1071</v>
      </c>
      <c r="C515" s="9" t="s">
        <v>828</v>
      </c>
      <c r="D515" s="9" t="s">
        <v>522</v>
      </c>
      <c r="E515" s="9" t="s">
        <v>661</v>
      </c>
      <c r="F515" s="9" t="s">
        <v>1675</v>
      </c>
      <c r="G515" s="9" t="str">
        <f t="shared" ref="G515:G578" si="8">CONCATENATE(A515,": ",B515)</f>
        <v>U0637: Changing Lives York</v>
      </c>
      <c r="I515"/>
      <c r="M515"/>
    </row>
    <row r="516" spans="1:13" x14ac:dyDescent="0.35">
      <c r="A516" s="9" t="s">
        <v>2085</v>
      </c>
      <c r="B516" s="9" t="s">
        <v>2086</v>
      </c>
      <c r="C516" s="9" t="s">
        <v>828</v>
      </c>
      <c r="D516" s="9" t="s">
        <v>522</v>
      </c>
      <c r="E516" s="9" t="s">
        <v>661</v>
      </c>
      <c r="F516" s="9" t="s">
        <v>1923</v>
      </c>
      <c r="G516" s="9" t="str">
        <f t="shared" si="8"/>
        <v>U0654: New Vision Bradford Adult (Humankind)</v>
      </c>
      <c r="I516"/>
      <c r="M516"/>
    </row>
    <row r="517" spans="1:13" x14ac:dyDescent="0.35">
      <c r="A517" s="9" t="s">
        <v>214</v>
      </c>
      <c r="B517" s="9" t="s">
        <v>667</v>
      </c>
      <c r="C517" s="9" t="s">
        <v>835</v>
      </c>
      <c r="D517" s="9" t="s">
        <v>64</v>
      </c>
      <c r="E517" s="9" t="s">
        <v>662</v>
      </c>
      <c r="F517" s="9" t="s">
        <v>1717</v>
      </c>
      <c r="G517" s="9" t="str">
        <f t="shared" si="8"/>
        <v>M0037: Phoenix Futures Wirral Adult Services</v>
      </c>
      <c r="I517"/>
      <c r="M517"/>
    </row>
    <row r="518" spans="1:13" x14ac:dyDescent="0.35">
      <c r="A518" s="9" t="s">
        <v>222</v>
      </c>
      <c r="B518" s="9" t="s">
        <v>971</v>
      </c>
      <c r="C518" s="9" t="s">
        <v>835</v>
      </c>
      <c r="D518" s="9" t="s">
        <v>64</v>
      </c>
      <c r="E518" s="9" t="s">
        <v>662</v>
      </c>
      <c r="F518" s="9" t="s">
        <v>1714</v>
      </c>
      <c r="G518" s="9" t="str">
        <f t="shared" si="8"/>
        <v>M0189: OASIS Recovery Communities Runcorn</v>
      </c>
      <c r="I518"/>
      <c r="M518"/>
    </row>
    <row r="519" spans="1:13" x14ac:dyDescent="0.35">
      <c r="A519" s="9" t="s">
        <v>253</v>
      </c>
      <c r="B519" s="9" t="s">
        <v>726</v>
      </c>
      <c r="C519" s="9" t="s">
        <v>835</v>
      </c>
      <c r="D519" s="9" t="s">
        <v>64</v>
      </c>
      <c r="E519" s="9" t="s">
        <v>662</v>
      </c>
      <c r="F519" s="9" t="s">
        <v>1680</v>
      </c>
      <c r="G519" s="9" t="str">
        <f t="shared" si="8"/>
        <v>M0341: The Pavilion</v>
      </c>
      <c r="I519"/>
      <c r="M519"/>
    </row>
    <row r="520" spans="1:13" x14ac:dyDescent="0.35">
      <c r="A520" s="9" t="s">
        <v>276</v>
      </c>
      <c r="B520" s="9" t="s">
        <v>765</v>
      </c>
      <c r="C520" s="9" t="s">
        <v>835</v>
      </c>
      <c r="D520" s="9" t="s">
        <v>64</v>
      </c>
      <c r="E520" s="9" t="s">
        <v>670</v>
      </c>
      <c r="F520" s="9" t="s">
        <v>1657</v>
      </c>
      <c r="G520" s="9" t="str">
        <f t="shared" si="8"/>
        <v>P0523: ANA</v>
      </c>
      <c r="I520"/>
      <c r="M520"/>
    </row>
    <row r="521" spans="1:13" x14ac:dyDescent="0.35">
      <c r="A521" s="9" t="s">
        <v>325</v>
      </c>
      <c r="B521" s="9" t="s">
        <v>2063</v>
      </c>
      <c r="C521" s="9" t="s">
        <v>835</v>
      </c>
      <c r="D521" s="9" t="s">
        <v>64</v>
      </c>
      <c r="E521" s="9" t="s">
        <v>635</v>
      </c>
      <c r="F521" s="9" t="s">
        <v>1734</v>
      </c>
      <c r="G521" s="9" t="str">
        <f t="shared" si="8"/>
        <v>Q1647: Via - Passmores House</v>
      </c>
      <c r="I521"/>
      <c r="M521"/>
    </row>
    <row r="522" spans="1:13" x14ac:dyDescent="0.35">
      <c r="A522" s="9" t="s">
        <v>340</v>
      </c>
      <c r="B522" s="9" t="s">
        <v>657</v>
      </c>
      <c r="C522" s="9" t="s">
        <v>835</v>
      </c>
      <c r="D522" s="9" t="s">
        <v>64</v>
      </c>
      <c r="E522" s="9" t="s">
        <v>635</v>
      </c>
      <c r="F522" s="9" t="s">
        <v>1752</v>
      </c>
      <c r="G522" s="9" t="str">
        <f t="shared" si="8"/>
        <v>Q1728: Oxygen Recovery Service</v>
      </c>
      <c r="I522"/>
      <c r="M522"/>
    </row>
    <row r="523" spans="1:13" x14ac:dyDescent="0.35">
      <c r="A523" s="9" t="s">
        <v>354</v>
      </c>
      <c r="B523" s="9" t="s">
        <v>641</v>
      </c>
      <c r="C523" s="9" t="s">
        <v>835</v>
      </c>
      <c r="D523" s="9" t="s">
        <v>64</v>
      </c>
      <c r="E523" s="9" t="s">
        <v>643</v>
      </c>
      <c r="F523" s="9" t="s">
        <v>2001</v>
      </c>
      <c r="G523" s="9" t="str">
        <f t="shared" si="8"/>
        <v>R0092: BAC O'Connor</v>
      </c>
      <c r="I523"/>
      <c r="M523"/>
    </row>
    <row r="524" spans="1:13" x14ac:dyDescent="0.35">
      <c r="A524" s="9" t="s">
        <v>358</v>
      </c>
      <c r="B524" s="9" t="s">
        <v>705</v>
      </c>
      <c r="C524" s="9" t="s">
        <v>835</v>
      </c>
      <c r="D524" s="9" t="s">
        <v>64</v>
      </c>
      <c r="E524" s="9" t="s">
        <v>643</v>
      </c>
      <c r="F524" s="9" t="s">
        <v>1677</v>
      </c>
      <c r="G524" s="9" t="str">
        <f t="shared" si="8"/>
        <v>R0473: IRiS</v>
      </c>
      <c r="I524"/>
      <c r="M524"/>
    </row>
    <row r="525" spans="1:13" x14ac:dyDescent="0.35">
      <c r="A525" s="9" t="s">
        <v>362</v>
      </c>
      <c r="B525" s="9" t="s">
        <v>1118</v>
      </c>
      <c r="C525" s="9" t="s">
        <v>835</v>
      </c>
      <c r="D525" s="9" t="s">
        <v>64</v>
      </c>
      <c r="E525" s="9" t="s">
        <v>643</v>
      </c>
      <c r="F525" s="9" t="s">
        <v>1710</v>
      </c>
      <c r="G525" s="9" t="str">
        <f t="shared" si="8"/>
        <v>R0479: Staffordshire Inpatients</v>
      </c>
      <c r="I525"/>
      <c r="M525"/>
    </row>
    <row r="526" spans="1:13" x14ac:dyDescent="0.35">
      <c r="A526" s="9" t="s">
        <v>363</v>
      </c>
      <c r="B526" s="9" t="s">
        <v>712</v>
      </c>
      <c r="C526" s="9" t="s">
        <v>835</v>
      </c>
      <c r="D526" s="9" t="s">
        <v>64</v>
      </c>
      <c r="E526" s="9" t="s">
        <v>643</v>
      </c>
      <c r="F526" s="9" t="s">
        <v>1661</v>
      </c>
      <c r="G526" s="9" t="str">
        <f t="shared" si="8"/>
        <v>R0480: SIAS (Adult)</v>
      </c>
      <c r="I526"/>
      <c r="M526"/>
    </row>
    <row r="527" spans="1:13" x14ac:dyDescent="0.35">
      <c r="A527" s="9" t="s">
        <v>369</v>
      </c>
      <c r="B527" s="9" t="s">
        <v>697</v>
      </c>
      <c r="C527" s="9" t="s">
        <v>835</v>
      </c>
      <c r="D527" s="9" t="s">
        <v>64</v>
      </c>
      <c r="E527" s="9" t="s">
        <v>643</v>
      </c>
      <c r="F527" s="9" t="s">
        <v>1674</v>
      </c>
      <c r="G527" s="9" t="str">
        <f t="shared" si="8"/>
        <v>R0487: CGL Birmingham ROR - Park House</v>
      </c>
      <c r="I527"/>
      <c r="M527"/>
    </row>
    <row r="528" spans="1:13" x14ac:dyDescent="0.35">
      <c r="A528" s="9" t="s">
        <v>370</v>
      </c>
      <c r="B528" s="9" t="s">
        <v>716</v>
      </c>
      <c r="C528" s="9" t="s">
        <v>835</v>
      </c>
      <c r="D528" s="9" t="s">
        <v>64</v>
      </c>
      <c r="E528" s="9" t="s">
        <v>643</v>
      </c>
      <c r="F528" s="9" t="s">
        <v>1739</v>
      </c>
      <c r="G528" s="9" t="str">
        <f t="shared" si="8"/>
        <v>R0488: Worcestershire Recovery Partnership (Adult)</v>
      </c>
      <c r="I528"/>
      <c r="M528"/>
    </row>
    <row r="529" spans="1:13" x14ac:dyDescent="0.35">
      <c r="A529" s="9" t="s">
        <v>493</v>
      </c>
      <c r="B529" s="9" t="s">
        <v>836</v>
      </c>
      <c r="C529" s="9" t="s">
        <v>835</v>
      </c>
      <c r="D529" s="9" t="s">
        <v>64</v>
      </c>
      <c r="E529" s="9" t="s">
        <v>643</v>
      </c>
      <c r="F529" s="9" t="s">
        <v>1674</v>
      </c>
      <c r="G529" s="9" t="str">
        <f t="shared" si="8"/>
        <v>R0506: CGL Coventry</v>
      </c>
      <c r="I529"/>
      <c r="M529"/>
    </row>
    <row r="530" spans="1:13" x14ac:dyDescent="0.35">
      <c r="A530" s="9" t="s">
        <v>515</v>
      </c>
      <c r="B530" s="9" t="s">
        <v>702</v>
      </c>
      <c r="C530" s="9" t="s">
        <v>835</v>
      </c>
      <c r="D530" s="9" t="s">
        <v>64</v>
      </c>
      <c r="E530" s="9" t="s">
        <v>643</v>
      </c>
      <c r="F530" s="9" t="s">
        <v>1674</v>
      </c>
      <c r="G530" s="9" t="str">
        <f t="shared" si="8"/>
        <v>R0510: CGL Warwickshire Services</v>
      </c>
      <c r="I530"/>
      <c r="M530"/>
    </row>
    <row r="531" spans="1:13" x14ac:dyDescent="0.35">
      <c r="A531" s="9" t="s">
        <v>2007</v>
      </c>
      <c r="B531" s="9" t="s">
        <v>2013</v>
      </c>
      <c r="C531" s="9" t="s">
        <v>835</v>
      </c>
      <c r="D531" s="9" t="s">
        <v>64</v>
      </c>
      <c r="E531" s="9" t="s">
        <v>643</v>
      </c>
      <c r="F531" s="9" t="s">
        <v>1674</v>
      </c>
      <c r="G531" s="9" t="str">
        <f t="shared" si="8"/>
        <v>R0511: CGL Coventry YP</v>
      </c>
      <c r="I531"/>
      <c r="M531"/>
    </row>
    <row r="532" spans="1:13" x14ac:dyDescent="0.35">
      <c r="A532" s="9" t="s">
        <v>389</v>
      </c>
      <c r="B532" s="9" t="s">
        <v>737</v>
      </c>
      <c r="C532" s="9" t="s">
        <v>835</v>
      </c>
      <c r="D532" s="9" t="s">
        <v>64</v>
      </c>
      <c r="E532" s="9" t="s">
        <v>639</v>
      </c>
      <c r="F532" s="9" t="s">
        <v>1663</v>
      </c>
      <c r="G532" s="9" t="str">
        <f t="shared" si="8"/>
        <v>SD303: BOSENCE FARM COMMUNITY LTD</v>
      </c>
      <c r="I532"/>
      <c r="M532"/>
    </row>
    <row r="533" spans="1:13" x14ac:dyDescent="0.35">
      <c r="A533" s="9" t="s">
        <v>404</v>
      </c>
      <c r="B533" s="9" t="s">
        <v>672</v>
      </c>
      <c r="C533" s="9" t="s">
        <v>835</v>
      </c>
      <c r="D533" s="9" t="s">
        <v>64</v>
      </c>
      <c r="E533" s="9" t="s">
        <v>639</v>
      </c>
      <c r="F533" s="9" t="s">
        <v>1667</v>
      </c>
      <c r="G533" s="9" t="str">
        <f t="shared" si="8"/>
        <v>SJ302: BROADWAY LODGE</v>
      </c>
      <c r="I533"/>
      <c r="M533"/>
    </row>
    <row r="534" spans="1:13" x14ac:dyDescent="0.35">
      <c r="A534" s="9" t="s">
        <v>405</v>
      </c>
      <c r="B534" s="9" t="s">
        <v>675</v>
      </c>
      <c r="C534" s="9" t="s">
        <v>835</v>
      </c>
      <c r="D534" s="9" t="s">
        <v>64</v>
      </c>
      <c r="E534" s="9" t="s">
        <v>639</v>
      </c>
      <c r="F534" s="9" t="s">
        <v>675</v>
      </c>
      <c r="G534" s="9" t="str">
        <f t="shared" si="8"/>
        <v>SJ308: Sefton Park</v>
      </c>
      <c r="I534"/>
      <c r="M534"/>
    </row>
    <row r="535" spans="1:13" x14ac:dyDescent="0.35">
      <c r="A535" s="9" t="s">
        <v>420</v>
      </c>
      <c r="B535" s="9" t="s">
        <v>787</v>
      </c>
      <c r="C535" s="9" t="s">
        <v>835</v>
      </c>
      <c r="D535" s="9" t="s">
        <v>64</v>
      </c>
      <c r="E535" s="9" t="s">
        <v>715</v>
      </c>
      <c r="F535" s="9" t="s">
        <v>1682</v>
      </c>
      <c r="G535" s="9" t="str">
        <f t="shared" si="8"/>
        <v>T0005: Derbyshire Recovery Partnership</v>
      </c>
      <c r="I535"/>
      <c r="M535"/>
    </row>
    <row r="536" spans="1:13" x14ac:dyDescent="0.35">
      <c r="A536" s="9" t="s">
        <v>423</v>
      </c>
      <c r="B536" s="9" t="s">
        <v>847</v>
      </c>
      <c r="C536" s="9" t="s">
        <v>835</v>
      </c>
      <c r="D536" s="9" t="s">
        <v>64</v>
      </c>
      <c r="E536" s="9" t="s">
        <v>715</v>
      </c>
      <c r="F536" s="9" t="s">
        <v>1681</v>
      </c>
      <c r="G536" s="9" t="str">
        <f t="shared" si="8"/>
        <v>T1175: Derby City Prescribing Service</v>
      </c>
      <c r="I536"/>
      <c r="M536"/>
    </row>
    <row r="537" spans="1:13" x14ac:dyDescent="0.35">
      <c r="A537" s="9" t="s">
        <v>1905</v>
      </c>
      <c r="B537" s="9" t="s">
        <v>1906</v>
      </c>
      <c r="C537" s="9" t="s">
        <v>835</v>
      </c>
      <c r="D537" s="9" t="s">
        <v>64</v>
      </c>
      <c r="E537" s="9" t="s">
        <v>715</v>
      </c>
      <c r="F537" s="9" t="s">
        <v>1911</v>
      </c>
      <c r="G537" s="9" t="str">
        <f t="shared" si="8"/>
        <v>T1219: Turning Point Leicester Adult</v>
      </c>
      <c r="I537"/>
      <c r="M537"/>
    </row>
    <row r="538" spans="1:13" x14ac:dyDescent="0.35">
      <c r="A538" s="9" t="s">
        <v>2024</v>
      </c>
      <c r="B538" s="9" t="s">
        <v>2225</v>
      </c>
      <c r="C538" s="9" t="s">
        <v>835</v>
      </c>
      <c r="D538" s="9" t="s">
        <v>64</v>
      </c>
      <c r="E538" s="9" t="s">
        <v>715</v>
      </c>
      <c r="F538" s="9" t="s">
        <v>1923</v>
      </c>
      <c r="G538" s="9" t="str">
        <f t="shared" si="8"/>
        <v>T1224: New Oakwood Lodge - Derby Rehab (Phoenix Futures)</v>
      </c>
      <c r="I538"/>
      <c r="M538"/>
    </row>
    <row r="539" spans="1:13" x14ac:dyDescent="0.35">
      <c r="A539" s="9" t="s">
        <v>449</v>
      </c>
      <c r="B539" s="9" t="s">
        <v>666</v>
      </c>
      <c r="C539" s="9" t="s">
        <v>835</v>
      </c>
      <c r="D539" s="9" t="s">
        <v>64</v>
      </c>
      <c r="E539" s="9" t="s">
        <v>661</v>
      </c>
      <c r="F539" s="9" t="s">
        <v>1750</v>
      </c>
      <c r="G539" s="9" t="str">
        <f t="shared" si="8"/>
        <v>U0430: Oasis Recovery Communities Bradford</v>
      </c>
      <c r="I539"/>
      <c r="M539"/>
    </row>
    <row r="540" spans="1:13" x14ac:dyDescent="0.35">
      <c r="A540" s="9" t="s">
        <v>463</v>
      </c>
      <c r="B540" s="9" t="s">
        <v>710</v>
      </c>
      <c r="C540" s="9" t="s">
        <v>835</v>
      </c>
      <c r="D540" s="9" t="s">
        <v>64</v>
      </c>
      <c r="E540" s="9" t="s">
        <v>661</v>
      </c>
      <c r="F540" s="9" t="s">
        <v>1717</v>
      </c>
      <c r="G540" s="9" t="str">
        <f t="shared" si="8"/>
        <v>U0515: Phoenix Futures Sheffield Family Service</v>
      </c>
      <c r="I540"/>
      <c r="M540"/>
    </row>
    <row r="541" spans="1:13" x14ac:dyDescent="0.35">
      <c r="A541" s="9" t="s">
        <v>153</v>
      </c>
      <c r="B541" s="9" t="s">
        <v>636</v>
      </c>
      <c r="C541" s="9" t="s">
        <v>839</v>
      </c>
      <c r="D541" s="9" t="s">
        <v>97</v>
      </c>
      <c r="E541" s="9" t="s">
        <v>632</v>
      </c>
      <c r="F541" s="9" t="s">
        <v>1700</v>
      </c>
      <c r="G541" s="9" t="str">
        <f t="shared" si="8"/>
        <v>L0296: Kairos Community Trust (Rehab)</v>
      </c>
      <c r="I541"/>
      <c r="M541"/>
    </row>
    <row r="542" spans="1:13" x14ac:dyDescent="0.35">
      <c r="A542" s="9" t="s">
        <v>154</v>
      </c>
      <c r="B542" s="9" t="s">
        <v>924</v>
      </c>
      <c r="C542" s="9" t="s">
        <v>839</v>
      </c>
      <c r="D542" s="9" t="s">
        <v>97</v>
      </c>
      <c r="E542" s="9" t="s">
        <v>632</v>
      </c>
      <c r="F542" s="9" t="s">
        <v>1688</v>
      </c>
      <c r="G542" s="9" t="str">
        <f t="shared" si="8"/>
        <v>L0330: Equinox (Detox)</v>
      </c>
      <c r="I542"/>
      <c r="M542"/>
    </row>
    <row r="543" spans="1:13" x14ac:dyDescent="0.35">
      <c r="A543" s="9" t="s">
        <v>782</v>
      </c>
      <c r="B543" s="9" t="s">
        <v>783</v>
      </c>
      <c r="C543" s="9" t="s">
        <v>839</v>
      </c>
      <c r="D543" s="9" t="s">
        <v>97</v>
      </c>
      <c r="E543" s="9" t="s">
        <v>632</v>
      </c>
      <c r="F543" s="9" t="s">
        <v>1751</v>
      </c>
      <c r="G543" s="9" t="str">
        <f t="shared" si="8"/>
        <v>L0973: Croydon YP Recovery Network</v>
      </c>
      <c r="I543"/>
      <c r="M543"/>
    </row>
    <row r="544" spans="1:13" x14ac:dyDescent="0.35">
      <c r="A544" s="9" t="s">
        <v>165</v>
      </c>
      <c r="B544" s="9" t="s">
        <v>1917</v>
      </c>
      <c r="C544" s="9" t="s">
        <v>839</v>
      </c>
      <c r="D544" s="9" t="s">
        <v>97</v>
      </c>
      <c r="E544" s="9" t="s">
        <v>632</v>
      </c>
      <c r="F544" s="9" t="s">
        <v>1731</v>
      </c>
      <c r="G544" s="9" t="str">
        <f t="shared" si="8"/>
        <v>L1195: Consortium - Assessment and Treatment Team - Lorraine Hewitt House</v>
      </c>
      <c r="I544"/>
      <c r="M544"/>
    </row>
    <row r="545" spans="1:13" x14ac:dyDescent="0.35">
      <c r="A545" s="9" t="s">
        <v>166</v>
      </c>
      <c r="B545" s="9" t="s">
        <v>1918</v>
      </c>
      <c r="C545" s="9" t="s">
        <v>839</v>
      </c>
      <c r="D545" s="9" t="s">
        <v>97</v>
      </c>
      <c r="E545" s="9" t="s">
        <v>632</v>
      </c>
      <c r="F545" s="9" t="s">
        <v>1731</v>
      </c>
      <c r="G545" s="9" t="str">
        <f t="shared" si="8"/>
        <v>L1198: Consortium - Central Team - Lorraine Hewitt House</v>
      </c>
      <c r="I545"/>
      <c r="M545"/>
    </row>
    <row r="546" spans="1:13" x14ac:dyDescent="0.35">
      <c r="A546" s="9" t="s">
        <v>167</v>
      </c>
      <c r="B546" s="9" t="s">
        <v>1919</v>
      </c>
      <c r="C546" s="9" t="s">
        <v>839</v>
      </c>
      <c r="D546" s="9" t="s">
        <v>97</v>
      </c>
      <c r="E546" s="9" t="s">
        <v>632</v>
      </c>
      <c r="F546" s="9" t="s">
        <v>1731</v>
      </c>
      <c r="G546" s="9" t="str">
        <f t="shared" si="8"/>
        <v>L1199: Consortium - Shared Care</v>
      </c>
      <c r="I546"/>
      <c r="M546"/>
    </row>
    <row r="547" spans="1:13" x14ac:dyDescent="0.35">
      <c r="A547" s="9" t="s">
        <v>172</v>
      </c>
      <c r="B547" s="9" t="s">
        <v>1113</v>
      </c>
      <c r="C547" s="9" t="s">
        <v>839</v>
      </c>
      <c r="D547" s="9" t="s">
        <v>97</v>
      </c>
      <c r="E547" s="9" t="s">
        <v>632</v>
      </c>
      <c r="F547" s="9" t="s">
        <v>1700</v>
      </c>
      <c r="G547" s="9" t="str">
        <f t="shared" si="8"/>
        <v>L1238: Kairos Community Trust Garden Day Programme</v>
      </c>
      <c r="I547"/>
      <c r="M547"/>
    </row>
    <row r="548" spans="1:13" x14ac:dyDescent="0.35">
      <c r="A548" s="9" t="s">
        <v>181</v>
      </c>
      <c r="B548" s="9" t="s">
        <v>781</v>
      </c>
      <c r="C548" s="9" t="s">
        <v>839</v>
      </c>
      <c r="D548" s="9" t="s">
        <v>97</v>
      </c>
      <c r="E548" s="9" t="s">
        <v>632</v>
      </c>
      <c r="F548" s="9" t="s">
        <v>1751</v>
      </c>
      <c r="G548" s="9" t="str">
        <f t="shared" si="8"/>
        <v>L1256: Croydon Adult Recovery Network</v>
      </c>
      <c r="I548"/>
      <c r="M548"/>
    </row>
    <row r="549" spans="1:13" x14ac:dyDescent="0.35">
      <c r="A549" s="9" t="s">
        <v>196</v>
      </c>
      <c r="B549" s="9" t="s">
        <v>840</v>
      </c>
      <c r="C549" s="9" t="s">
        <v>839</v>
      </c>
      <c r="D549" s="9" t="s">
        <v>97</v>
      </c>
      <c r="E549" s="9" t="s">
        <v>632</v>
      </c>
      <c r="F549" s="9" t="s">
        <v>1677</v>
      </c>
      <c r="G549" s="9" t="str">
        <f t="shared" si="8"/>
        <v>L1275: INSPIRE Sutton</v>
      </c>
      <c r="I549"/>
      <c r="M549"/>
    </row>
    <row r="550" spans="1:13" x14ac:dyDescent="0.35">
      <c r="A550" s="9" t="s">
        <v>527</v>
      </c>
      <c r="B550" s="9" t="s">
        <v>873</v>
      </c>
      <c r="C550" s="9" t="s">
        <v>839</v>
      </c>
      <c r="D550" s="9" t="s">
        <v>97</v>
      </c>
      <c r="E550" s="9" t="s">
        <v>632</v>
      </c>
      <c r="F550" s="9" t="s">
        <v>1672</v>
      </c>
      <c r="G550" s="9" t="str">
        <f t="shared" si="8"/>
        <v>L1292: Addictions Recovery Community Hounslow (ARC Hounslow)</v>
      </c>
      <c r="I550"/>
      <c r="M550"/>
    </row>
    <row r="551" spans="1:13" x14ac:dyDescent="0.35">
      <c r="A551" s="9" t="s">
        <v>1480</v>
      </c>
      <c r="B551" s="9" t="s">
        <v>1920</v>
      </c>
      <c r="C551" s="9" t="s">
        <v>839</v>
      </c>
      <c r="D551" s="9" t="s">
        <v>97</v>
      </c>
      <c r="E551" s="9" t="s">
        <v>632</v>
      </c>
      <c r="F551" s="9" t="s">
        <v>1752</v>
      </c>
      <c r="G551" s="9" t="str">
        <f t="shared" si="8"/>
        <v>L1308: Guy's and St Thomas' NHS Foundation Trust Inpatient Detox Unit</v>
      </c>
      <c r="I551"/>
      <c r="M551"/>
    </row>
    <row r="552" spans="1:13" x14ac:dyDescent="0.35">
      <c r="A552" s="9" t="s">
        <v>1481</v>
      </c>
      <c r="B552" s="9" t="s">
        <v>1763</v>
      </c>
      <c r="C552" s="9" t="s">
        <v>839</v>
      </c>
      <c r="D552" s="9" t="s">
        <v>97</v>
      </c>
      <c r="E552" s="9" t="s">
        <v>632</v>
      </c>
      <c r="F552" s="9" t="s">
        <v>1674</v>
      </c>
      <c r="G552" s="9" t="str">
        <f t="shared" si="8"/>
        <v>L1311: CGL Croydon Adult</v>
      </c>
      <c r="I552"/>
      <c r="M552"/>
    </row>
    <row r="553" spans="1:13" x14ac:dyDescent="0.35">
      <c r="A553" s="9" t="s">
        <v>1921</v>
      </c>
      <c r="B553" s="9" t="s">
        <v>1922</v>
      </c>
      <c r="C553" s="9" t="s">
        <v>839</v>
      </c>
      <c r="D553" s="9" t="s">
        <v>97</v>
      </c>
      <c r="E553" s="9" t="s">
        <v>632</v>
      </c>
      <c r="F553" s="9" t="s">
        <v>1923</v>
      </c>
      <c r="G553" s="9" t="str">
        <f t="shared" si="8"/>
        <v>L1312: Guy's and St Thomas' NHS Foundation Trust Non-rough sleeping Addictions Clinical Care Suite</v>
      </c>
      <c r="I553"/>
      <c r="M553"/>
    </row>
    <row r="554" spans="1:13" x14ac:dyDescent="0.35">
      <c r="A554" s="9" t="s">
        <v>1895</v>
      </c>
      <c r="B554" s="9" t="s">
        <v>1896</v>
      </c>
      <c r="C554" s="9" t="s">
        <v>839</v>
      </c>
      <c r="D554" s="9" t="s">
        <v>97</v>
      </c>
      <c r="E554" s="9" t="s">
        <v>632</v>
      </c>
      <c r="F554" s="9" t="s">
        <v>1674</v>
      </c>
      <c r="G554" s="9" t="str">
        <f t="shared" si="8"/>
        <v>L2000: CGL Croydon YP</v>
      </c>
      <c r="I554"/>
      <c r="M554"/>
    </row>
    <row r="555" spans="1:13" x14ac:dyDescent="0.35">
      <c r="A555" s="9" t="s">
        <v>205</v>
      </c>
      <c r="B555" s="9" t="s">
        <v>655</v>
      </c>
      <c r="C555" s="9" t="s">
        <v>839</v>
      </c>
      <c r="D555" s="9" t="s">
        <v>97</v>
      </c>
      <c r="E555" s="9" t="s">
        <v>632</v>
      </c>
      <c r="F555" s="9" t="s">
        <v>1707</v>
      </c>
      <c r="G555" s="9" t="str">
        <f t="shared" si="8"/>
        <v>L5046: Mount Carmel (Rehab)</v>
      </c>
      <c r="I555"/>
      <c r="M555"/>
    </row>
    <row r="556" spans="1:13" x14ac:dyDescent="0.35">
      <c r="A556" s="9" t="s">
        <v>277</v>
      </c>
      <c r="B556" s="9" t="s">
        <v>741</v>
      </c>
      <c r="C556" s="9" t="s">
        <v>839</v>
      </c>
      <c r="D556" s="9" t="s">
        <v>97</v>
      </c>
      <c r="E556" s="9" t="s">
        <v>670</v>
      </c>
      <c r="F556" s="9" t="s">
        <v>1736</v>
      </c>
      <c r="G556" s="9" t="str">
        <f t="shared" si="8"/>
        <v>P0544: Francis HouseStreetsceneSouthampton</v>
      </c>
      <c r="I556"/>
      <c r="M556"/>
    </row>
    <row r="557" spans="1:13" x14ac:dyDescent="0.35">
      <c r="A557" s="9" t="s">
        <v>278</v>
      </c>
      <c r="B557" s="9" t="s">
        <v>685</v>
      </c>
      <c r="C557" s="9" t="s">
        <v>839</v>
      </c>
      <c r="D557" s="9" t="s">
        <v>97</v>
      </c>
      <c r="E557" s="9" t="s">
        <v>670</v>
      </c>
      <c r="F557" s="9" t="s">
        <v>1702</v>
      </c>
      <c r="G557" s="9" t="str">
        <f t="shared" si="8"/>
        <v>P0611: Bridge House</v>
      </c>
      <c r="I557"/>
      <c r="M557"/>
    </row>
    <row r="558" spans="1:13" x14ac:dyDescent="0.35">
      <c r="A558" s="9" t="s">
        <v>303</v>
      </c>
      <c r="B558" s="9" t="s">
        <v>919</v>
      </c>
      <c r="C558" s="9" t="s">
        <v>839</v>
      </c>
      <c r="D558" s="9" t="s">
        <v>97</v>
      </c>
      <c r="E558" s="9" t="s">
        <v>670</v>
      </c>
      <c r="F558" s="9" t="s">
        <v>1698</v>
      </c>
      <c r="G558" s="9" t="str">
        <f t="shared" si="8"/>
        <v>P1084: Havant - Inclusion Recovery Hampshire</v>
      </c>
      <c r="I558"/>
      <c r="M558"/>
    </row>
    <row r="559" spans="1:13" x14ac:dyDescent="0.35">
      <c r="A559" s="9" t="s">
        <v>306</v>
      </c>
      <c r="B559" s="9" t="s">
        <v>751</v>
      </c>
      <c r="C559" s="9" t="s">
        <v>839</v>
      </c>
      <c r="D559" s="9" t="s">
        <v>97</v>
      </c>
      <c r="E559" s="9" t="s">
        <v>670</v>
      </c>
      <c r="F559" s="9" t="s">
        <v>1738</v>
      </c>
      <c r="G559" s="9" t="str">
        <f t="shared" si="8"/>
        <v>P1089: I-Access North West Surrey</v>
      </c>
      <c r="I559"/>
      <c r="M559"/>
    </row>
    <row r="560" spans="1:13" x14ac:dyDescent="0.35">
      <c r="A560" s="9" t="s">
        <v>307</v>
      </c>
      <c r="B560" s="9" t="s">
        <v>784</v>
      </c>
      <c r="C560" s="9" t="s">
        <v>839</v>
      </c>
      <c r="D560" s="9" t="s">
        <v>97</v>
      </c>
      <c r="E560" s="9" t="s">
        <v>670</v>
      </c>
      <c r="F560" s="9" t="s">
        <v>1738</v>
      </c>
      <c r="G560" s="9" t="str">
        <f t="shared" si="8"/>
        <v>P1090: I-Access East Surrey</v>
      </c>
      <c r="I560"/>
      <c r="M560"/>
    </row>
    <row r="561" spans="1:13" x14ac:dyDescent="0.35">
      <c r="A561" s="9" t="s">
        <v>325</v>
      </c>
      <c r="B561" s="9" t="s">
        <v>2063</v>
      </c>
      <c r="C561" s="9" t="s">
        <v>839</v>
      </c>
      <c r="D561" s="9" t="s">
        <v>97</v>
      </c>
      <c r="E561" s="9" t="s">
        <v>635</v>
      </c>
      <c r="F561" s="9" t="s">
        <v>1734</v>
      </c>
      <c r="G561" s="9" t="str">
        <f t="shared" si="8"/>
        <v>Q1647: Via - Passmores House</v>
      </c>
      <c r="I561"/>
      <c r="M561"/>
    </row>
    <row r="562" spans="1:13" x14ac:dyDescent="0.35">
      <c r="A562" s="9" t="s">
        <v>381</v>
      </c>
      <c r="B562" s="9" t="s">
        <v>638</v>
      </c>
      <c r="C562" s="9" t="s">
        <v>839</v>
      </c>
      <c r="D562" s="9" t="s">
        <v>97</v>
      </c>
      <c r="E562" s="9" t="s">
        <v>639</v>
      </c>
      <c r="F562" s="9" t="s">
        <v>1737</v>
      </c>
      <c r="G562" s="9" t="str">
        <f t="shared" si="8"/>
        <v>SB317: StreetScene Bournemouth</v>
      </c>
      <c r="I562"/>
      <c r="M562"/>
    </row>
    <row r="563" spans="1:13" x14ac:dyDescent="0.35">
      <c r="A563" s="9" t="s">
        <v>388</v>
      </c>
      <c r="B563" s="9" t="s">
        <v>811</v>
      </c>
      <c r="C563" s="9" t="s">
        <v>839</v>
      </c>
      <c r="D563" s="9" t="s">
        <v>97</v>
      </c>
      <c r="E563" s="9" t="s">
        <v>639</v>
      </c>
      <c r="F563" s="9" t="s">
        <v>1656</v>
      </c>
      <c r="G563" s="9" t="str">
        <f t="shared" si="8"/>
        <v>SD301: We Are With You Chy</v>
      </c>
      <c r="I563"/>
      <c r="M563"/>
    </row>
    <row r="564" spans="1:13" x14ac:dyDescent="0.35">
      <c r="A564" s="9" t="s">
        <v>389</v>
      </c>
      <c r="B564" s="9" t="s">
        <v>737</v>
      </c>
      <c r="C564" s="9" t="s">
        <v>839</v>
      </c>
      <c r="D564" s="9" t="s">
        <v>97</v>
      </c>
      <c r="E564" s="9" t="s">
        <v>639</v>
      </c>
      <c r="F564" s="9" t="s">
        <v>1663</v>
      </c>
      <c r="G564" s="9" t="str">
        <f t="shared" si="8"/>
        <v>SD303: BOSENCE FARM COMMUNITY LTD</v>
      </c>
      <c r="I564"/>
      <c r="M564"/>
    </row>
    <row r="565" spans="1:13" x14ac:dyDescent="0.35">
      <c r="A565" s="9" t="s">
        <v>391</v>
      </c>
      <c r="B565" s="9" t="s">
        <v>658</v>
      </c>
      <c r="C565" s="9" t="s">
        <v>839</v>
      </c>
      <c r="D565" s="9" t="s">
        <v>97</v>
      </c>
      <c r="E565" s="9" t="s">
        <v>639</v>
      </c>
      <c r="F565" s="9" t="s">
        <v>1744</v>
      </c>
      <c r="G565" s="9" t="str">
        <f t="shared" si="8"/>
        <v>SG309: THE NELSON TRUST</v>
      </c>
      <c r="I565"/>
      <c r="M565"/>
    </row>
    <row r="566" spans="1:13" x14ac:dyDescent="0.35">
      <c r="A566" s="9" t="s">
        <v>398</v>
      </c>
      <c r="B566" s="9" t="s">
        <v>2070</v>
      </c>
      <c r="C566" s="9" t="s">
        <v>839</v>
      </c>
      <c r="D566" s="9" t="s">
        <v>97</v>
      </c>
      <c r="E566" s="9" t="s">
        <v>639</v>
      </c>
      <c r="F566" s="9" t="s">
        <v>677</v>
      </c>
      <c r="G566" s="9" t="str">
        <f t="shared" si="8"/>
        <v>SH307: Jasmine Mother's Recovery (Trevi)</v>
      </c>
      <c r="I566"/>
      <c r="M566"/>
    </row>
    <row r="567" spans="1:13" x14ac:dyDescent="0.35">
      <c r="A567" s="9" t="s">
        <v>405</v>
      </c>
      <c r="B567" s="9" t="s">
        <v>675</v>
      </c>
      <c r="C567" s="9" t="s">
        <v>839</v>
      </c>
      <c r="D567" s="9" t="s">
        <v>97</v>
      </c>
      <c r="E567" s="9" t="s">
        <v>639</v>
      </c>
      <c r="F567" s="9" t="s">
        <v>675</v>
      </c>
      <c r="G567" s="9" t="str">
        <f t="shared" si="8"/>
        <v>SJ308: Sefton Park</v>
      </c>
      <c r="I567"/>
      <c r="M567"/>
    </row>
    <row r="568" spans="1:13" x14ac:dyDescent="0.35">
      <c r="A568" s="9" t="s">
        <v>416</v>
      </c>
      <c r="B568" s="9" t="s">
        <v>1764</v>
      </c>
      <c r="C568" s="9" t="s">
        <v>839</v>
      </c>
      <c r="D568" s="9" t="s">
        <v>97</v>
      </c>
      <c r="E568" s="9" t="s">
        <v>639</v>
      </c>
      <c r="F568" s="9" t="s">
        <v>1655</v>
      </c>
      <c r="G568" s="9" t="str">
        <f t="shared" si="8"/>
        <v>SO203: Forward Trust - Clouds House</v>
      </c>
      <c r="I568"/>
      <c r="M568"/>
    </row>
    <row r="569" spans="1:13" x14ac:dyDescent="0.35">
      <c r="A569" s="9" t="s">
        <v>223</v>
      </c>
      <c r="B569" s="9" t="s">
        <v>725</v>
      </c>
      <c r="C569" s="9" t="s">
        <v>841</v>
      </c>
      <c r="D569" s="9" t="s">
        <v>30</v>
      </c>
      <c r="E569" s="9" t="s">
        <v>662</v>
      </c>
      <c r="F569" s="9" t="s">
        <v>1694</v>
      </c>
      <c r="G569" s="9" t="str">
        <f t="shared" si="8"/>
        <v>M0243: GMMH The Chapman-Barker Unit</v>
      </c>
      <c r="I569"/>
      <c r="M569"/>
    </row>
    <row r="570" spans="1:13" x14ac:dyDescent="0.35">
      <c r="A570" s="9" t="s">
        <v>230</v>
      </c>
      <c r="B570" s="9" t="s">
        <v>842</v>
      </c>
      <c r="C570" s="9" t="s">
        <v>841</v>
      </c>
      <c r="D570" s="9" t="s">
        <v>30</v>
      </c>
      <c r="E570" s="9" t="s">
        <v>662</v>
      </c>
      <c r="F570" s="9" t="s">
        <v>1694</v>
      </c>
      <c r="G570" s="9" t="str">
        <f t="shared" si="8"/>
        <v>M0290: GMMH Cumbria Community</v>
      </c>
      <c r="I570"/>
      <c r="M570"/>
    </row>
    <row r="571" spans="1:13" x14ac:dyDescent="0.35">
      <c r="A571" s="9" t="s">
        <v>239</v>
      </c>
      <c r="B571" s="9" t="s">
        <v>983</v>
      </c>
      <c r="C571" s="9" t="s">
        <v>841</v>
      </c>
      <c r="D571" s="9" t="s">
        <v>30</v>
      </c>
      <c r="E571" s="9" t="s">
        <v>662</v>
      </c>
      <c r="F571" s="9" t="s">
        <v>1674</v>
      </c>
      <c r="G571" s="9" t="str">
        <f t="shared" si="8"/>
        <v>M0314: CGL North Lancs Inspire</v>
      </c>
      <c r="I571"/>
      <c r="M571"/>
    </row>
    <row r="572" spans="1:13" x14ac:dyDescent="0.35">
      <c r="A572" s="9" t="s">
        <v>253</v>
      </c>
      <c r="B572" s="9" t="s">
        <v>726</v>
      </c>
      <c r="C572" s="9" t="s">
        <v>841</v>
      </c>
      <c r="D572" s="9" t="s">
        <v>30</v>
      </c>
      <c r="E572" s="9" t="s">
        <v>662</v>
      </c>
      <c r="F572" s="9" t="s">
        <v>1680</v>
      </c>
      <c r="G572" s="9" t="str">
        <f t="shared" si="8"/>
        <v>M0341: The Pavilion</v>
      </c>
      <c r="I572"/>
      <c r="M572"/>
    </row>
    <row r="573" spans="1:13" x14ac:dyDescent="0.35">
      <c r="A573" s="9" t="s">
        <v>258</v>
      </c>
      <c r="B573" s="9" t="s">
        <v>694</v>
      </c>
      <c r="C573" s="9" t="s">
        <v>841</v>
      </c>
      <c r="D573" s="9" t="s">
        <v>30</v>
      </c>
      <c r="E573" s="9" t="s">
        <v>662</v>
      </c>
      <c r="F573" s="9" t="s">
        <v>1680</v>
      </c>
      <c r="G573" s="9" t="str">
        <f t="shared" si="8"/>
        <v>M0347: Blackpool Horizon/Delphi Medical</v>
      </c>
      <c r="I573"/>
      <c r="M573"/>
    </row>
    <row r="574" spans="1:13" x14ac:dyDescent="0.35">
      <c r="A574" s="9" t="s">
        <v>507</v>
      </c>
      <c r="B574" s="9" t="s">
        <v>2046</v>
      </c>
      <c r="C574" s="9" t="s">
        <v>841</v>
      </c>
      <c r="D574" s="9" t="s">
        <v>30</v>
      </c>
      <c r="E574" s="9" t="s">
        <v>662</v>
      </c>
      <c r="F574" s="9" t="s">
        <v>1668</v>
      </c>
      <c r="G574" s="9" t="str">
        <f t="shared" si="8"/>
        <v>M0357: Parkland Place Lancashire</v>
      </c>
      <c r="I574"/>
      <c r="M574"/>
    </row>
    <row r="575" spans="1:13" x14ac:dyDescent="0.35">
      <c r="A575" s="9" t="s">
        <v>1484</v>
      </c>
      <c r="B575" s="9" t="s">
        <v>1759</v>
      </c>
      <c r="C575" s="9" t="s">
        <v>841</v>
      </c>
      <c r="D575" s="9" t="s">
        <v>30</v>
      </c>
      <c r="E575" s="9" t="s">
        <v>662</v>
      </c>
      <c r="F575" s="9" t="s">
        <v>1697</v>
      </c>
      <c r="G575" s="9" t="str">
        <f t="shared" si="8"/>
        <v>M0375: Cumbria Addictions Service (Humankind)</v>
      </c>
      <c r="I575"/>
      <c r="M575"/>
    </row>
    <row r="576" spans="1:13" x14ac:dyDescent="0.35">
      <c r="A576" s="9" t="s">
        <v>502</v>
      </c>
      <c r="B576" s="9" t="s">
        <v>829</v>
      </c>
      <c r="C576" s="9" t="s">
        <v>841</v>
      </c>
      <c r="D576" s="9" t="s">
        <v>30</v>
      </c>
      <c r="E576" s="9" t="s">
        <v>757</v>
      </c>
      <c r="F576" s="9" t="s">
        <v>1752</v>
      </c>
      <c r="G576" s="9" t="str">
        <f t="shared" si="8"/>
        <v>N1010: County Durham Drug and Alcohol Adult Recovery Service</v>
      </c>
      <c r="I576"/>
      <c r="M576"/>
    </row>
    <row r="577" spans="1:13" x14ac:dyDescent="0.35">
      <c r="A577" s="9" t="s">
        <v>511</v>
      </c>
      <c r="B577" s="9" t="s">
        <v>833</v>
      </c>
      <c r="C577" s="9" t="s">
        <v>841</v>
      </c>
      <c r="D577" s="9" t="s">
        <v>30</v>
      </c>
      <c r="E577" s="9" t="s">
        <v>757</v>
      </c>
      <c r="F577" s="9" t="s">
        <v>1697</v>
      </c>
      <c r="G577" s="9" t="str">
        <f t="shared" si="8"/>
        <v>N1014: South Tyneside Substance Misuse Service (Humankind)</v>
      </c>
      <c r="I577"/>
      <c r="M577"/>
    </row>
    <row r="578" spans="1:13" x14ac:dyDescent="0.35">
      <c r="A578" s="9" t="s">
        <v>612</v>
      </c>
      <c r="B578" s="9" t="s">
        <v>756</v>
      </c>
      <c r="C578" s="9" t="s">
        <v>841</v>
      </c>
      <c r="D578" s="9" t="s">
        <v>30</v>
      </c>
      <c r="E578" s="9" t="s">
        <v>757</v>
      </c>
      <c r="F578" s="9" t="s">
        <v>1678</v>
      </c>
      <c r="G578" s="9" t="str">
        <f t="shared" si="8"/>
        <v>N1016: Newcastle Treatment and Recovery - Adult</v>
      </c>
      <c r="I578"/>
      <c r="M578"/>
    </row>
    <row r="579" spans="1:13" x14ac:dyDescent="0.35">
      <c r="A579" s="9" t="s">
        <v>435</v>
      </c>
      <c r="B579" s="9" t="s">
        <v>849</v>
      </c>
      <c r="C579" s="9" t="s">
        <v>841</v>
      </c>
      <c r="D579" s="9" t="s">
        <v>30</v>
      </c>
      <c r="E579" s="9" t="s">
        <v>715</v>
      </c>
      <c r="F579" s="9" t="s">
        <v>1692</v>
      </c>
      <c r="G579" s="9" t="str">
        <f t="shared" ref="G579:G642" si="9">CONCATENATE(A579,": ",B579)</f>
        <v>T1208: Nottingham Recovery Network</v>
      </c>
      <c r="I579"/>
      <c r="M579"/>
    </row>
    <row r="580" spans="1:13" x14ac:dyDescent="0.35">
      <c r="A580" s="9" t="s">
        <v>452</v>
      </c>
      <c r="B580" s="9" t="s">
        <v>758</v>
      </c>
      <c r="C580" s="9" t="s">
        <v>841</v>
      </c>
      <c r="D580" s="9" t="s">
        <v>30</v>
      </c>
      <c r="E580" s="9" t="s">
        <v>661</v>
      </c>
      <c r="F580" s="9" t="s">
        <v>1697</v>
      </c>
      <c r="G580" s="9" t="str">
        <f t="shared" si="9"/>
        <v>U0484: North Yorkshire Horizons Drug and Alcohol Service (Humankind)</v>
      </c>
      <c r="I580"/>
      <c r="M580"/>
    </row>
    <row r="581" spans="1:13" x14ac:dyDescent="0.35">
      <c r="A581" s="9" t="s">
        <v>456</v>
      </c>
      <c r="B581" s="9" t="s">
        <v>703</v>
      </c>
      <c r="C581" s="9" t="s">
        <v>841</v>
      </c>
      <c r="D581" s="9" t="s">
        <v>30</v>
      </c>
      <c r="E581" s="9" t="s">
        <v>661</v>
      </c>
      <c r="F581" s="9" t="s">
        <v>1697</v>
      </c>
      <c r="G581" s="9" t="str">
        <f t="shared" si="9"/>
        <v>U0489: Forward Leeds Adult (Humankind)</v>
      </c>
      <c r="I581"/>
      <c r="M581"/>
    </row>
    <row r="582" spans="1:13" x14ac:dyDescent="0.35">
      <c r="A582" s="9" t="s">
        <v>462</v>
      </c>
      <c r="B582" s="9" t="s">
        <v>789</v>
      </c>
      <c r="C582" s="9" t="s">
        <v>841</v>
      </c>
      <c r="D582" s="9" t="s">
        <v>30</v>
      </c>
      <c r="E582" s="9" t="s">
        <v>661</v>
      </c>
      <c r="F582" s="9" t="s">
        <v>1717</v>
      </c>
      <c r="G582" s="9" t="str">
        <f t="shared" si="9"/>
        <v>U0514: Phoenix Futures Sheffield Adult Service</v>
      </c>
      <c r="I582"/>
      <c r="M582"/>
    </row>
    <row r="583" spans="1:13" x14ac:dyDescent="0.35">
      <c r="A583" s="9" t="s">
        <v>463</v>
      </c>
      <c r="B583" s="9" t="s">
        <v>710</v>
      </c>
      <c r="C583" s="9" t="s">
        <v>841</v>
      </c>
      <c r="D583" s="9" t="s">
        <v>30</v>
      </c>
      <c r="E583" s="9" t="s">
        <v>661</v>
      </c>
      <c r="F583" s="9" t="s">
        <v>1717</v>
      </c>
      <c r="G583" s="9" t="str">
        <f t="shared" si="9"/>
        <v>U0515: Phoenix Futures Sheffield Family Service</v>
      </c>
      <c r="I583"/>
      <c r="M583"/>
    </row>
    <row r="584" spans="1:13" x14ac:dyDescent="0.35">
      <c r="A584" s="9" t="s">
        <v>253</v>
      </c>
      <c r="B584" s="9" t="s">
        <v>726</v>
      </c>
      <c r="C584" s="9" t="s">
        <v>843</v>
      </c>
      <c r="D584" s="9" t="s">
        <v>5</v>
      </c>
      <c r="E584" s="9" t="s">
        <v>662</v>
      </c>
      <c r="F584" s="9" t="s">
        <v>1680</v>
      </c>
      <c r="G584" s="9" t="str">
        <f t="shared" si="9"/>
        <v>M0341: The Pavilion</v>
      </c>
      <c r="I584"/>
      <c r="M584"/>
    </row>
    <row r="585" spans="1:13" x14ac:dyDescent="0.35">
      <c r="A585" s="9" t="s">
        <v>502</v>
      </c>
      <c r="B585" s="9" t="s">
        <v>829</v>
      </c>
      <c r="C585" s="9" t="s">
        <v>843</v>
      </c>
      <c r="D585" s="9" t="s">
        <v>5</v>
      </c>
      <c r="E585" s="9" t="s">
        <v>757</v>
      </c>
      <c r="F585" s="9" t="s">
        <v>1752</v>
      </c>
      <c r="G585" s="9" t="str">
        <f t="shared" si="9"/>
        <v>N1010: County Durham Drug and Alcohol Adult Recovery Service</v>
      </c>
      <c r="I585"/>
      <c r="M585"/>
    </row>
    <row r="586" spans="1:13" x14ac:dyDescent="0.35">
      <c r="A586" s="9" t="s">
        <v>511</v>
      </c>
      <c r="B586" s="9" t="s">
        <v>833</v>
      </c>
      <c r="C586" s="9" t="s">
        <v>843</v>
      </c>
      <c r="D586" s="9" t="s">
        <v>5</v>
      </c>
      <c r="E586" s="9" t="s">
        <v>757</v>
      </c>
      <c r="F586" s="9" t="s">
        <v>1697</v>
      </c>
      <c r="G586" s="9" t="str">
        <f t="shared" si="9"/>
        <v>N1014: South Tyneside Substance Misuse Service (Humankind)</v>
      </c>
      <c r="I586"/>
      <c r="M586"/>
    </row>
    <row r="587" spans="1:13" x14ac:dyDescent="0.35">
      <c r="A587" s="9" t="s">
        <v>615</v>
      </c>
      <c r="B587" s="9" t="s">
        <v>844</v>
      </c>
      <c r="C587" s="9" t="s">
        <v>843</v>
      </c>
      <c r="D587" s="9" t="s">
        <v>5</v>
      </c>
      <c r="E587" s="9" t="s">
        <v>757</v>
      </c>
      <c r="F587" s="9" t="s">
        <v>1754</v>
      </c>
      <c r="G587" s="9" t="str">
        <f t="shared" si="9"/>
        <v>N1023: We Are With You - Darlington Adult - STRIDE</v>
      </c>
      <c r="I587"/>
      <c r="M587"/>
    </row>
    <row r="588" spans="1:13" x14ac:dyDescent="0.35">
      <c r="A588" s="9" t="s">
        <v>621</v>
      </c>
      <c r="B588" s="9" t="s">
        <v>678</v>
      </c>
      <c r="C588" s="9" t="s">
        <v>843</v>
      </c>
      <c r="D588" s="9" t="s">
        <v>5</v>
      </c>
      <c r="E588" s="9" t="s">
        <v>635</v>
      </c>
      <c r="F588" s="9" t="s">
        <v>1673</v>
      </c>
      <c r="G588" s="9" t="str">
        <f t="shared" si="9"/>
        <v>Q1758: Addiction Recovery Community MK</v>
      </c>
      <c r="I588"/>
      <c r="M588"/>
    </row>
    <row r="589" spans="1:13" x14ac:dyDescent="0.35">
      <c r="A589" s="9" t="s">
        <v>357</v>
      </c>
      <c r="B589" s="9" t="s">
        <v>707</v>
      </c>
      <c r="C589" s="9" t="s">
        <v>843</v>
      </c>
      <c r="D589" s="9" t="s">
        <v>5</v>
      </c>
      <c r="E589" s="9" t="s">
        <v>643</v>
      </c>
      <c r="F589" s="9" t="s">
        <v>1710</v>
      </c>
      <c r="G589" s="9" t="str">
        <f t="shared" si="9"/>
        <v>R0472: Livingstone House</v>
      </c>
      <c r="I589"/>
      <c r="M589"/>
    </row>
    <row r="590" spans="1:13" x14ac:dyDescent="0.35">
      <c r="A590" s="9" t="s">
        <v>625</v>
      </c>
      <c r="B590" s="9" t="s">
        <v>674</v>
      </c>
      <c r="C590" s="9" t="s">
        <v>843</v>
      </c>
      <c r="D590" s="9" t="s">
        <v>5</v>
      </c>
      <c r="E590" s="9" t="s">
        <v>639</v>
      </c>
      <c r="F590" s="9" t="s">
        <v>1752</v>
      </c>
      <c r="G590" s="9" t="str">
        <f t="shared" si="9"/>
        <v>SL205: PostScript360</v>
      </c>
      <c r="I590"/>
      <c r="M590"/>
    </row>
    <row r="591" spans="1:13" x14ac:dyDescent="0.35">
      <c r="A591" s="9" t="s">
        <v>452</v>
      </c>
      <c r="B591" s="9" t="s">
        <v>758</v>
      </c>
      <c r="C591" s="9" t="s">
        <v>843</v>
      </c>
      <c r="D591" s="9" t="s">
        <v>5</v>
      </c>
      <c r="E591" s="9" t="s">
        <v>661</v>
      </c>
      <c r="F591" s="9" t="s">
        <v>1697</v>
      </c>
      <c r="G591" s="9" t="str">
        <f t="shared" si="9"/>
        <v>U0484: North Yorkshire Horizons Drug and Alcohol Service (Humankind)</v>
      </c>
      <c r="I591"/>
      <c r="M591"/>
    </row>
    <row r="592" spans="1:13" x14ac:dyDescent="0.35">
      <c r="A592" s="9" t="s">
        <v>481</v>
      </c>
      <c r="B592" s="9" t="s">
        <v>660</v>
      </c>
      <c r="C592" s="9" t="s">
        <v>843</v>
      </c>
      <c r="D592" s="9" t="s">
        <v>5</v>
      </c>
      <c r="E592" s="9" t="s">
        <v>661</v>
      </c>
      <c r="F592" s="9" t="s">
        <v>1697</v>
      </c>
      <c r="G592" s="9" t="str">
        <f t="shared" si="9"/>
        <v>U0635: Barnsley Substance Misuse Service (Humankind)</v>
      </c>
      <c r="I592"/>
      <c r="M592"/>
    </row>
    <row r="593" spans="1:13" x14ac:dyDescent="0.35">
      <c r="A593" s="9" t="s">
        <v>214</v>
      </c>
      <c r="B593" s="9" t="s">
        <v>667</v>
      </c>
      <c r="C593" s="9" t="s">
        <v>845</v>
      </c>
      <c r="D593" s="9" t="s">
        <v>54</v>
      </c>
      <c r="E593" s="9" t="s">
        <v>662</v>
      </c>
      <c r="F593" s="9" t="s">
        <v>1717</v>
      </c>
      <c r="G593" s="9" t="str">
        <f t="shared" si="9"/>
        <v>M0037: Phoenix Futures Wirral Adult Services</v>
      </c>
      <c r="I593"/>
      <c r="M593"/>
    </row>
    <row r="594" spans="1:13" x14ac:dyDescent="0.35">
      <c r="A594" s="9" t="s">
        <v>215</v>
      </c>
      <c r="B594" s="9" t="s">
        <v>1200</v>
      </c>
      <c r="C594" s="9" t="s">
        <v>845</v>
      </c>
      <c r="D594" s="9" t="s">
        <v>54</v>
      </c>
      <c r="E594" s="9" t="s">
        <v>662</v>
      </c>
      <c r="F594" s="9" t="s">
        <v>1752</v>
      </c>
      <c r="G594" s="9" t="str">
        <f t="shared" si="9"/>
        <v>M0051: Littledale Hall</v>
      </c>
      <c r="I594"/>
      <c r="M594"/>
    </row>
    <row r="595" spans="1:13" x14ac:dyDescent="0.35">
      <c r="A595" s="9" t="s">
        <v>275</v>
      </c>
      <c r="B595" s="9" t="s">
        <v>669</v>
      </c>
      <c r="C595" s="9" t="s">
        <v>845</v>
      </c>
      <c r="D595" s="9" t="s">
        <v>54</v>
      </c>
      <c r="E595" s="9" t="s">
        <v>670</v>
      </c>
      <c r="F595" s="9" t="s">
        <v>1757</v>
      </c>
      <c r="G595" s="9" t="str">
        <f t="shared" si="9"/>
        <v>P0034: Yeldall Manor</v>
      </c>
      <c r="I595"/>
      <c r="M595"/>
    </row>
    <row r="596" spans="1:13" x14ac:dyDescent="0.35">
      <c r="A596" s="9" t="s">
        <v>281</v>
      </c>
      <c r="B596" s="9" t="s">
        <v>689</v>
      </c>
      <c r="C596" s="9" t="s">
        <v>845</v>
      </c>
      <c r="D596" s="9" t="s">
        <v>54</v>
      </c>
      <c r="E596" s="9" t="s">
        <v>670</v>
      </c>
      <c r="F596" s="9" t="s">
        <v>1703</v>
      </c>
      <c r="G596" s="9" t="str">
        <f t="shared" si="9"/>
        <v>P0835: Kenward Residential</v>
      </c>
      <c r="I596"/>
      <c r="M596"/>
    </row>
    <row r="597" spans="1:13" x14ac:dyDescent="0.35">
      <c r="A597" s="9" t="s">
        <v>344</v>
      </c>
      <c r="B597" s="9" t="s">
        <v>683</v>
      </c>
      <c r="C597" s="9" t="s">
        <v>845</v>
      </c>
      <c r="D597" s="9" t="s">
        <v>54</v>
      </c>
      <c r="E597" s="9" t="s">
        <v>635</v>
      </c>
      <c r="F597" s="9" t="s">
        <v>1751</v>
      </c>
      <c r="G597" s="9" t="str">
        <f t="shared" si="9"/>
        <v>Q1733: Suffolk Recovery Service - Bury St Edmunds</v>
      </c>
      <c r="I597"/>
      <c r="M597"/>
    </row>
    <row r="598" spans="1:13" x14ac:dyDescent="0.35">
      <c r="A598" s="9" t="s">
        <v>622</v>
      </c>
      <c r="B598" s="9" t="s">
        <v>704</v>
      </c>
      <c r="C598" s="9" t="s">
        <v>845</v>
      </c>
      <c r="D598" s="9" t="s">
        <v>54</v>
      </c>
      <c r="E598" s="9" t="s">
        <v>643</v>
      </c>
      <c r="F598" s="9" t="s">
        <v>1697</v>
      </c>
      <c r="G598" s="9" t="str">
        <f t="shared" si="9"/>
        <v>R0512: Humankind Staffordshire</v>
      </c>
      <c r="I598"/>
      <c r="M598"/>
    </row>
    <row r="599" spans="1:13" x14ac:dyDescent="0.35">
      <c r="A599" s="9" t="s">
        <v>391</v>
      </c>
      <c r="B599" s="9" t="s">
        <v>658</v>
      </c>
      <c r="C599" s="9" t="s">
        <v>845</v>
      </c>
      <c r="D599" s="9" t="s">
        <v>54</v>
      </c>
      <c r="E599" s="9" t="s">
        <v>639</v>
      </c>
      <c r="F599" s="9" t="s">
        <v>1744</v>
      </c>
      <c r="G599" s="9" t="str">
        <f t="shared" si="9"/>
        <v>SG309: THE NELSON TRUST</v>
      </c>
      <c r="I599"/>
      <c r="M599"/>
    </row>
    <row r="600" spans="1:13" x14ac:dyDescent="0.35">
      <c r="A600" s="9" t="s">
        <v>404</v>
      </c>
      <c r="B600" s="9" t="s">
        <v>672</v>
      </c>
      <c r="C600" s="9" t="s">
        <v>845</v>
      </c>
      <c r="D600" s="9" t="s">
        <v>54</v>
      </c>
      <c r="E600" s="9" t="s">
        <v>639</v>
      </c>
      <c r="F600" s="9" t="s">
        <v>1667</v>
      </c>
      <c r="G600" s="9" t="str">
        <f t="shared" si="9"/>
        <v>SJ302: BROADWAY LODGE</v>
      </c>
      <c r="I600"/>
      <c r="M600"/>
    </row>
    <row r="601" spans="1:13" x14ac:dyDescent="0.35">
      <c r="A601" s="9" t="s">
        <v>405</v>
      </c>
      <c r="B601" s="9" t="s">
        <v>675</v>
      </c>
      <c r="C601" s="9" t="s">
        <v>845</v>
      </c>
      <c r="D601" s="9" t="s">
        <v>54</v>
      </c>
      <c r="E601" s="9" t="s">
        <v>639</v>
      </c>
      <c r="F601" s="9" t="s">
        <v>675</v>
      </c>
      <c r="G601" s="9" t="str">
        <f t="shared" si="9"/>
        <v>SJ308: Sefton Park</v>
      </c>
      <c r="I601"/>
      <c r="M601"/>
    </row>
    <row r="602" spans="1:13" x14ac:dyDescent="0.35">
      <c r="A602" s="9" t="s">
        <v>420</v>
      </c>
      <c r="B602" s="9" t="s">
        <v>787</v>
      </c>
      <c r="C602" s="9" t="s">
        <v>845</v>
      </c>
      <c r="D602" s="9" t="s">
        <v>54</v>
      </c>
      <c r="E602" s="9" t="s">
        <v>715</v>
      </c>
      <c r="F602" s="9" t="s">
        <v>1682</v>
      </c>
      <c r="G602" s="9" t="str">
        <f t="shared" si="9"/>
        <v>T0005: Derbyshire Recovery Partnership</v>
      </c>
      <c r="I602"/>
      <c r="M602"/>
    </row>
    <row r="603" spans="1:13" x14ac:dyDescent="0.35">
      <c r="A603" s="9" t="s">
        <v>422</v>
      </c>
      <c r="B603" s="9" t="s">
        <v>846</v>
      </c>
      <c r="C603" s="9" t="s">
        <v>845</v>
      </c>
      <c r="D603" s="9" t="s">
        <v>54</v>
      </c>
      <c r="E603" s="9" t="s">
        <v>715</v>
      </c>
      <c r="F603" s="9" t="s">
        <v>1681</v>
      </c>
      <c r="G603" s="9" t="str">
        <f t="shared" si="9"/>
        <v>T1174: Derby City Non-Prescribing Service</v>
      </c>
      <c r="I603"/>
      <c r="M603"/>
    </row>
    <row r="604" spans="1:13" x14ac:dyDescent="0.35">
      <c r="A604" s="9" t="s">
        <v>423</v>
      </c>
      <c r="B604" s="9" t="s">
        <v>847</v>
      </c>
      <c r="C604" s="9" t="s">
        <v>845</v>
      </c>
      <c r="D604" s="9" t="s">
        <v>54</v>
      </c>
      <c r="E604" s="9" t="s">
        <v>715</v>
      </c>
      <c r="F604" s="9" t="s">
        <v>1681</v>
      </c>
      <c r="G604" s="9" t="str">
        <f t="shared" si="9"/>
        <v>T1175: Derby City Prescribing Service</v>
      </c>
      <c r="I604"/>
      <c r="M604"/>
    </row>
    <row r="605" spans="1:13" x14ac:dyDescent="0.35">
      <c r="A605" s="9" t="s">
        <v>424</v>
      </c>
      <c r="B605" s="9" t="s">
        <v>848</v>
      </c>
      <c r="C605" s="9" t="s">
        <v>845</v>
      </c>
      <c r="D605" s="9" t="s">
        <v>54</v>
      </c>
      <c r="E605" s="9" t="s">
        <v>715</v>
      </c>
      <c r="F605" s="9" t="s">
        <v>1658</v>
      </c>
      <c r="G605" s="9" t="str">
        <f t="shared" si="9"/>
        <v>T1177: Derby FDAS</v>
      </c>
      <c r="I605"/>
      <c r="M605"/>
    </row>
    <row r="606" spans="1:13" x14ac:dyDescent="0.35">
      <c r="A606" s="9" t="s">
        <v>431</v>
      </c>
      <c r="B606" s="9" t="s">
        <v>854</v>
      </c>
      <c r="C606" s="9" t="s">
        <v>845</v>
      </c>
      <c r="D606" s="9" t="s">
        <v>54</v>
      </c>
      <c r="E606" s="9" t="s">
        <v>715</v>
      </c>
      <c r="F606" s="9" t="s">
        <v>1692</v>
      </c>
      <c r="G606" s="9" t="str">
        <f t="shared" si="9"/>
        <v>T1201: Clean Slate</v>
      </c>
      <c r="I606"/>
      <c r="M606"/>
    </row>
    <row r="607" spans="1:13" x14ac:dyDescent="0.35">
      <c r="A607" s="9" t="s">
        <v>436</v>
      </c>
      <c r="B607" s="9" t="s">
        <v>714</v>
      </c>
      <c r="C607" s="9" t="s">
        <v>845</v>
      </c>
      <c r="D607" s="9" t="s">
        <v>54</v>
      </c>
      <c r="E607" s="9" t="s">
        <v>715</v>
      </c>
      <c r="F607" s="9" t="s">
        <v>1751</v>
      </c>
      <c r="G607" s="9" t="str">
        <f t="shared" si="9"/>
        <v>T1209: Turning Point Leicester and Leicestershire</v>
      </c>
      <c r="I607"/>
      <c r="M607"/>
    </row>
    <row r="608" spans="1:13" x14ac:dyDescent="0.35">
      <c r="A608" s="9" t="s">
        <v>513</v>
      </c>
      <c r="B608" s="9" t="s">
        <v>1765</v>
      </c>
      <c r="C608" s="9" t="s">
        <v>845</v>
      </c>
      <c r="D608" s="9" t="s">
        <v>54</v>
      </c>
      <c r="E608" s="9" t="s">
        <v>715</v>
      </c>
      <c r="F608" s="9" t="s">
        <v>1692</v>
      </c>
      <c r="G608" s="9" t="str">
        <f t="shared" si="9"/>
        <v>T1214: The Level</v>
      </c>
      <c r="I608"/>
      <c r="M608"/>
    </row>
    <row r="609" spans="1:13" x14ac:dyDescent="0.35">
      <c r="A609" s="9" t="s">
        <v>1907</v>
      </c>
      <c r="B609" s="9" t="s">
        <v>1908</v>
      </c>
      <c r="C609" s="9" t="s">
        <v>845</v>
      </c>
      <c r="D609" s="9" t="s">
        <v>54</v>
      </c>
      <c r="E609" s="9" t="s">
        <v>715</v>
      </c>
      <c r="F609" s="9" t="s">
        <v>1911</v>
      </c>
      <c r="G609" s="9" t="str">
        <f t="shared" si="9"/>
        <v>T1221: Turning Point Leicestershire and Rutland Adult</v>
      </c>
      <c r="I609"/>
      <c r="M609"/>
    </row>
    <row r="610" spans="1:13" x14ac:dyDescent="0.35">
      <c r="A610" s="9" t="s">
        <v>2024</v>
      </c>
      <c r="B610" s="9" t="s">
        <v>2225</v>
      </c>
      <c r="C610" s="9" t="s">
        <v>845</v>
      </c>
      <c r="D610" s="9" t="s">
        <v>54</v>
      </c>
      <c r="E610" s="9" t="s">
        <v>715</v>
      </c>
      <c r="F610" s="9" t="s">
        <v>1923</v>
      </c>
      <c r="G610" s="9" t="str">
        <f t="shared" si="9"/>
        <v>T1224: New Oakwood Lodge - Derby Rehab (Phoenix Futures)</v>
      </c>
      <c r="I610"/>
      <c r="M610"/>
    </row>
    <row r="611" spans="1:13" x14ac:dyDescent="0.35">
      <c r="A611" s="9" t="s">
        <v>461</v>
      </c>
      <c r="B611" s="9" t="s">
        <v>663</v>
      </c>
      <c r="C611" s="9" t="s">
        <v>845</v>
      </c>
      <c r="D611" s="9" t="s">
        <v>54</v>
      </c>
      <c r="E611" s="9" t="s">
        <v>661</v>
      </c>
      <c r="F611" s="9" t="s">
        <v>1721</v>
      </c>
      <c r="G611" s="9" t="str">
        <f t="shared" si="9"/>
        <v>U0509: Doncaster Drugs Service - CDT</v>
      </c>
      <c r="I611"/>
      <c r="M611"/>
    </row>
    <row r="612" spans="1:13" x14ac:dyDescent="0.35">
      <c r="A612" s="9" t="s">
        <v>462</v>
      </c>
      <c r="B612" s="9" t="s">
        <v>789</v>
      </c>
      <c r="C612" s="9" t="s">
        <v>845</v>
      </c>
      <c r="D612" s="9" t="s">
        <v>54</v>
      </c>
      <c r="E612" s="9" t="s">
        <v>661</v>
      </c>
      <c r="F612" s="9" t="s">
        <v>1717</v>
      </c>
      <c r="G612" s="9" t="str">
        <f t="shared" si="9"/>
        <v>U0514: Phoenix Futures Sheffield Adult Service</v>
      </c>
      <c r="I612"/>
      <c r="M612"/>
    </row>
    <row r="613" spans="1:13" x14ac:dyDescent="0.35">
      <c r="A613" s="9" t="s">
        <v>481</v>
      </c>
      <c r="B613" s="9" t="s">
        <v>660</v>
      </c>
      <c r="C613" s="9" t="s">
        <v>845</v>
      </c>
      <c r="D613" s="9" t="s">
        <v>54</v>
      </c>
      <c r="E613" s="9" t="s">
        <v>661</v>
      </c>
      <c r="F613" s="9" t="s">
        <v>1697</v>
      </c>
      <c r="G613" s="9" t="str">
        <f t="shared" si="9"/>
        <v>U0635: Barnsley Substance Misuse Service (Humankind)</v>
      </c>
      <c r="I613"/>
      <c r="M613"/>
    </row>
    <row r="614" spans="1:13" x14ac:dyDescent="0.35">
      <c r="A614" s="9" t="s">
        <v>472</v>
      </c>
      <c r="B614" s="9" t="s">
        <v>2237</v>
      </c>
      <c r="C614" s="9" t="s">
        <v>845</v>
      </c>
      <c r="D614" s="9" t="s">
        <v>54</v>
      </c>
      <c r="E614" s="9" t="s">
        <v>662</v>
      </c>
      <c r="F614" s="9" t="s">
        <v>1746</v>
      </c>
      <c r="G614" s="9" t="str">
        <f t="shared" si="9"/>
        <v>W0064: THOMAS Blackburn</v>
      </c>
      <c r="I614"/>
      <c r="M614"/>
    </row>
    <row r="615" spans="1:13" x14ac:dyDescent="0.35">
      <c r="A615" s="9" t="s">
        <v>606</v>
      </c>
      <c r="B615" s="9" t="s">
        <v>806</v>
      </c>
      <c r="C615" s="9" t="s">
        <v>850</v>
      </c>
      <c r="D615" s="9" t="s">
        <v>53</v>
      </c>
      <c r="E615" s="9" t="s">
        <v>632</v>
      </c>
      <c r="F615" s="9" t="s">
        <v>1751</v>
      </c>
      <c r="G615" s="9" t="str">
        <f t="shared" si="9"/>
        <v>L1303: City and Hackney Recovery Service</v>
      </c>
      <c r="I615"/>
      <c r="M615"/>
    </row>
    <row r="616" spans="1:13" x14ac:dyDescent="0.35">
      <c r="A616" s="9" t="s">
        <v>214</v>
      </c>
      <c r="B616" s="9" t="s">
        <v>667</v>
      </c>
      <c r="C616" s="9" t="s">
        <v>850</v>
      </c>
      <c r="D616" s="9" t="s">
        <v>53</v>
      </c>
      <c r="E616" s="9" t="s">
        <v>662</v>
      </c>
      <c r="F616" s="9" t="s">
        <v>1717</v>
      </c>
      <c r="G616" s="9" t="str">
        <f t="shared" si="9"/>
        <v>M0037: Phoenix Futures Wirral Adult Services</v>
      </c>
      <c r="I616"/>
      <c r="M616"/>
    </row>
    <row r="617" spans="1:13" x14ac:dyDescent="0.35">
      <c r="A617" s="9" t="s">
        <v>215</v>
      </c>
      <c r="B617" s="9" t="s">
        <v>1200</v>
      </c>
      <c r="C617" s="9" t="s">
        <v>850</v>
      </c>
      <c r="D617" s="9" t="s">
        <v>53</v>
      </c>
      <c r="E617" s="9" t="s">
        <v>662</v>
      </c>
      <c r="F617" s="9" t="s">
        <v>1752</v>
      </c>
      <c r="G617" s="9" t="str">
        <f t="shared" si="9"/>
        <v>M0051: Littledale Hall</v>
      </c>
      <c r="I617"/>
      <c r="M617"/>
    </row>
    <row r="618" spans="1:13" x14ac:dyDescent="0.35">
      <c r="A618" s="9" t="s">
        <v>235</v>
      </c>
      <c r="B618" s="9" t="s">
        <v>1898</v>
      </c>
      <c r="C618" s="9" t="s">
        <v>850</v>
      </c>
      <c r="D618" s="9" t="s">
        <v>53</v>
      </c>
      <c r="E618" s="9" t="s">
        <v>662</v>
      </c>
      <c r="F618" s="9" t="s">
        <v>1752</v>
      </c>
      <c r="G618" s="9" t="str">
        <f t="shared" si="9"/>
        <v>M0309: Cyngor Alcohol Information Service (CAIS)</v>
      </c>
      <c r="I618"/>
      <c r="M618"/>
    </row>
    <row r="619" spans="1:13" x14ac:dyDescent="0.35">
      <c r="A619" s="9" t="s">
        <v>236</v>
      </c>
      <c r="B619" s="9" t="s">
        <v>729</v>
      </c>
      <c r="C619" s="9" t="s">
        <v>850</v>
      </c>
      <c r="D619" s="9" t="s">
        <v>53</v>
      </c>
      <c r="E619" s="9" t="s">
        <v>662</v>
      </c>
      <c r="F619" s="9" t="s">
        <v>1722</v>
      </c>
      <c r="G619" s="9" t="str">
        <f t="shared" si="9"/>
        <v>M0310: Shardale St Annes Limited</v>
      </c>
      <c r="I619"/>
      <c r="M619"/>
    </row>
    <row r="620" spans="1:13" x14ac:dyDescent="0.35">
      <c r="A620" s="9" t="s">
        <v>511</v>
      </c>
      <c r="B620" s="9" t="s">
        <v>833</v>
      </c>
      <c r="C620" s="9" t="s">
        <v>850</v>
      </c>
      <c r="D620" s="9" t="s">
        <v>53</v>
      </c>
      <c r="E620" s="9" t="s">
        <v>757</v>
      </c>
      <c r="F620" s="9" t="s">
        <v>1697</v>
      </c>
      <c r="G620" s="9" t="str">
        <f t="shared" si="9"/>
        <v>N1014: South Tyneside Substance Misuse Service (Humankind)</v>
      </c>
      <c r="I620"/>
      <c r="M620"/>
    </row>
    <row r="621" spans="1:13" x14ac:dyDescent="0.35">
      <c r="A621" s="9" t="s">
        <v>275</v>
      </c>
      <c r="B621" s="9" t="s">
        <v>669</v>
      </c>
      <c r="C621" s="9" t="s">
        <v>850</v>
      </c>
      <c r="D621" s="9" t="s">
        <v>53</v>
      </c>
      <c r="E621" s="9" t="s">
        <v>670</v>
      </c>
      <c r="F621" s="9" t="s">
        <v>1757</v>
      </c>
      <c r="G621" s="9" t="str">
        <f t="shared" si="9"/>
        <v>P0034: Yeldall Manor</v>
      </c>
      <c r="I621"/>
      <c r="M621"/>
    </row>
    <row r="622" spans="1:13" x14ac:dyDescent="0.35">
      <c r="A622" s="9" t="s">
        <v>340</v>
      </c>
      <c r="B622" s="9" t="s">
        <v>657</v>
      </c>
      <c r="C622" s="9" t="s">
        <v>850</v>
      </c>
      <c r="D622" s="9" t="s">
        <v>53</v>
      </c>
      <c r="E622" s="9" t="s">
        <v>635</v>
      </c>
      <c r="F622" s="9" t="s">
        <v>1752</v>
      </c>
      <c r="G622" s="9" t="str">
        <f t="shared" si="9"/>
        <v>Q1728: Oxygen Recovery Service</v>
      </c>
      <c r="I622"/>
      <c r="M622"/>
    </row>
    <row r="623" spans="1:13" x14ac:dyDescent="0.35">
      <c r="A623" s="9" t="s">
        <v>2023</v>
      </c>
      <c r="B623" s="9" t="s">
        <v>2215</v>
      </c>
      <c r="C623" s="9" t="s">
        <v>850</v>
      </c>
      <c r="D623" s="9" t="s">
        <v>53</v>
      </c>
      <c r="E623" s="9" t="s">
        <v>635</v>
      </c>
      <c r="F623" s="9" t="s">
        <v>1923</v>
      </c>
      <c r="G623" s="9" t="str">
        <f t="shared" si="9"/>
        <v>Q1763: Oxygen Inpatient Detox</v>
      </c>
      <c r="I623"/>
      <c r="M623"/>
    </row>
    <row r="624" spans="1:13" x14ac:dyDescent="0.35">
      <c r="A624" s="9" t="s">
        <v>354</v>
      </c>
      <c r="B624" s="9" t="s">
        <v>641</v>
      </c>
      <c r="C624" s="9" t="s">
        <v>850</v>
      </c>
      <c r="D624" s="9" t="s">
        <v>53</v>
      </c>
      <c r="E624" s="9" t="s">
        <v>643</v>
      </c>
      <c r="F624" s="9" t="s">
        <v>2001</v>
      </c>
      <c r="G624" s="9" t="str">
        <f t="shared" si="9"/>
        <v>R0092: BAC O'Connor</v>
      </c>
      <c r="I624"/>
      <c r="M624"/>
    </row>
    <row r="625" spans="1:13" x14ac:dyDescent="0.35">
      <c r="A625" s="9" t="s">
        <v>370</v>
      </c>
      <c r="B625" s="9" t="s">
        <v>716</v>
      </c>
      <c r="C625" s="9" t="s">
        <v>850</v>
      </c>
      <c r="D625" s="9" t="s">
        <v>53</v>
      </c>
      <c r="E625" s="9" t="s">
        <v>643</v>
      </c>
      <c r="F625" s="9" t="s">
        <v>1739</v>
      </c>
      <c r="G625" s="9" t="str">
        <f t="shared" si="9"/>
        <v>R0488: Worcestershire Recovery Partnership (Adult)</v>
      </c>
      <c r="I625"/>
      <c r="M625"/>
    </row>
    <row r="626" spans="1:13" x14ac:dyDescent="0.35">
      <c r="A626" s="9" t="s">
        <v>506</v>
      </c>
      <c r="B626" s="9" t="s">
        <v>1093</v>
      </c>
      <c r="C626" s="9" t="s">
        <v>850</v>
      </c>
      <c r="D626" s="9" t="s">
        <v>53</v>
      </c>
      <c r="E626" s="9" t="s">
        <v>643</v>
      </c>
      <c r="F626" s="9" t="s">
        <v>1698</v>
      </c>
      <c r="G626" s="9" t="str">
        <f t="shared" si="9"/>
        <v>R0507: Inclusion Telford Adult Service (Telford STARS)</v>
      </c>
      <c r="I626"/>
      <c r="M626"/>
    </row>
    <row r="627" spans="1:13" x14ac:dyDescent="0.35">
      <c r="A627" s="9" t="s">
        <v>622</v>
      </c>
      <c r="B627" s="9" t="s">
        <v>704</v>
      </c>
      <c r="C627" s="9" t="s">
        <v>850</v>
      </c>
      <c r="D627" s="9" t="s">
        <v>53</v>
      </c>
      <c r="E627" s="9" t="s">
        <v>643</v>
      </c>
      <c r="F627" s="9" t="s">
        <v>1697</v>
      </c>
      <c r="G627" s="9" t="str">
        <f t="shared" si="9"/>
        <v>R0512: Humankind Staffordshire</v>
      </c>
      <c r="I627"/>
      <c r="M627"/>
    </row>
    <row r="628" spans="1:13" x14ac:dyDescent="0.35">
      <c r="A628" s="9" t="s">
        <v>2182</v>
      </c>
      <c r="B628" s="9" t="s">
        <v>2219</v>
      </c>
      <c r="C628" s="9" t="s">
        <v>850</v>
      </c>
      <c r="D628" s="9" t="s">
        <v>53</v>
      </c>
      <c r="E628" s="9" t="s">
        <v>643</v>
      </c>
      <c r="F628" s="9" t="s">
        <v>1923</v>
      </c>
      <c r="G628" s="9" t="str">
        <f t="shared" si="9"/>
        <v>R0518: MPFT Adult - Staffordshire</v>
      </c>
      <c r="I628"/>
      <c r="M628"/>
    </row>
    <row r="629" spans="1:13" x14ac:dyDescent="0.35">
      <c r="A629" s="9" t="s">
        <v>388</v>
      </c>
      <c r="B629" s="9" t="s">
        <v>811</v>
      </c>
      <c r="C629" s="9" t="s">
        <v>850</v>
      </c>
      <c r="D629" s="9" t="s">
        <v>53</v>
      </c>
      <c r="E629" s="9" t="s">
        <v>639</v>
      </c>
      <c r="F629" s="9" t="s">
        <v>1656</v>
      </c>
      <c r="G629" s="9" t="str">
        <f t="shared" si="9"/>
        <v>SD301: We Are With You Chy</v>
      </c>
      <c r="I629"/>
      <c r="M629"/>
    </row>
    <row r="630" spans="1:13" x14ac:dyDescent="0.35">
      <c r="A630" s="9" t="s">
        <v>389</v>
      </c>
      <c r="B630" s="9" t="s">
        <v>737</v>
      </c>
      <c r="C630" s="9" t="s">
        <v>850</v>
      </c>
      <c r="D630" s="9" t="s">
        <v>53</v>
      </c>
      <c r="E630" s="9" t="s">
        <v>639</v>
      </c>
      <c r="F630" s="9" t="s">
        <v>1663</v>
      </c>
      <c r="G630" s="9" t="str">
        <f t="shared" si="9"/>
        <v>SD303: BOSENCE FARM COMMUNITY LTD</v>
      </c>
      <c r="I630"/>
      <c r="M630"/>
    </row>
    <row r="631" spans="1:13" x14ac:dyDescent="0.35">
      <c r="A631" s="9" t="s">
        <v>391</v>
      </c>
      <c r="B631" s="9" t="s">
        <v>658</v>
      </c>
      <c r="C631" s="9" t="s">
        <v>850</v>
      </c>
      <c r="D631" s="9" t="s">
        <v>53</v>
      </c>
      <c r="E631" s="9" t="s">
        <v>639</v>
      </c>
      <c r="F631" s="9" t="s">
        <v>1744</v>
      </c>
      <c r="G631" s="9" t="str">
        <f t="shared" si="9"/>
        <v>SG309: THE NELSON TRUST</v>
      </c>
      <c r="I631"/>
      <c r="M631"/>
    </row>
    <row r="632" spans="1:13" x14ac:dyDescent="0.35">
      <c r="A632" s="9" t="s">
        <v>404</v>
      </c>
      <c r="B632" s="9" t="s">
        <v>672</v>
      </c>
      <c r="C632" s="9" t="s">
        <v>850</v>
      </c>
      <c r="D632" s="9" t="s">
        <v>53</v>
      </c>
      <c r="E632" s="9" t="s">
        <v>639</v>
      </c>
      <c r="F632" s="9" t="s">
        <v>1667</v>
      </c>
      <c r="G632" s="9" t="str">
        <f t="shared" si="9"/>
        <v>SJ302: BROADWAY LODGE</v>
      </c>
      <c r="I632"/>
      <c r="M632"/>
    </row>
    <row r="633" spans="1:13" x14ac:dyDescent="0.35">
      <c r="A633" s="9" t="s">
        <v>625</v>
      </c>
      <c r="B633" s="9" t="s">
        <v>674</v>
      </c>
      <c r="C633" s="9" t="s">
        <v>850</v>
      </c>
      <c r="D633" s="9" t="s">
        <v>53</v>
      </c>
      <c r="E633" s="9" t="s">
        <v>639</v>
      </c>
      <c r="F633" s="9" t="s">
        <v>1752</v>
      </c>
      <c r="G633" s="9" t="str">
        <f t="shared" si="9"/>
        <v>SL205: PostScript360</v>
      </c>
      <c r="I633"/>
      <c r="M633"/>
    </row>
    <row r="634" spans="1:13" x14ac:dyDescent="0.35">
      <c r="A634" s="9" t="s">
        <v>420</v>
      </c>
      <c r="B634" s="9" t="s">
        <v>787</v>
      </c>
      <c r="C634" s="9" t="s">
        <v>850</v>
      </c>
      <c r="D634" s="9" t="s">
        <v>53</v>
      </c>
      <c r="E634" s="9" t="s">
        <v>715</v>
      </c>
      <c r="F634" s="9" t="s">
        <v>1682</v>
      </c>
      <c r="G634" s="9" t="str">
        <f t="shared" si="9"/>
        <v>T0005: Derbyshire Recovery Partnership</v>
      </c>
      <c r="I634"/>
      <c r="M634"/>
    </row>
    <row r="635" spans="1:13" x14ac:dyDescent="0.35">
      <c r="A635" s="9" t="s">
        <v>423</v>
      </c>
      <c r="B635" s="9" t="s">
        <v>847</v>
      </c>
      <c r="C635" s="9" t="s">
        <v>850</v>
      </c>
      <c r="D635" s="9" t="s">
        <v>53</v>
      </c>
      <c r="E635" s="9" t="s">
        <v>715</v>
      </c>
      <c r="F635" s="9" t="s">
        <v>1681</v>
      </c>
      <c r="G635" s="9" t="str">
        <f t="shared" si="9"/>
        <v>T1175: Derby City Prescribing Service</v>
      </c>
      <c r="I635"/>
      <c r="M635"/>
    </row>
    <row r="636" spans="1:13" x14ac:dyDescent="0.35">
      <c r="A636" s="9" t="s">
        <v>427</v>
      </c>
      <c r="B636" s="9" t="s">
        <v>853</v>
      </c>
      <c r="C636" s="9" t="s">
        <v>850</v>
      </c>
      <c r="D636" s="9" t="s">
        <v>53</v>
      </c>
      <c r="E636" s="9" t="s">
        <v>715</v>
      </c>
      <c r="F636" s="9" t="s">
        <v>1674</v>
      </c>
      <c r="G636" s="9" t="str">
        <f t="shared" si="9"/>
        <v>T1189: CGL Nottinghamshire - North</v>
      </c>
      <c r="I636"/>
      <c r="M636"/>
    </row>
    <row r="637" spans="1:13" x14ac:dyDescent="0.35">
      <c r="A637" s="9" t="s">
        <v>431</v>
      </c>
      <c r="B637" s="9" t="s">
        <v>854</v>
      </c>
      <c r="C637" s="9" t="s">
        <v>850</v>
      </c>
      <c r="D637" s="9" t="s">
        <v>53</v>
      </c>
      <c r="E637" s="9" t="s">
        <v>715</v>
      </c>
      <c r="F637" s="9" t="s">
        <v>1692</v>
      </c>
      <c r="G637" s="9" t="str">
        <f t="shared" si="9"/>
        <v>T1201: Clean Slate</v>
      </c>
      <c r="I637"/>
      <c r="M637"/>
    </row>
    <row r="638" spans="1:13" x14ac:dyDescent="0.35">
      <c r="A638" s="9" t="s">
        <v>435</v>
      </c>
      <c r="B638" s="9" t="s">
        <v>849</v>
      </c>
      <c r="C638" s="9" t="s">
        <v>850</v>
      </c>
      <c r="D638" s="9" t="s">
        <v>53</v>
      </c>
      <c r="E638" s="9" t="s">
        <v>715</v>
      </c>
      <c r="F638" s="9" t="s">
        <v>1692</v>
      </c>
      <c r="G638" s="9" t="str">
        <f t="shared" si="9"/>
        <v>T1208: Nottingham Recovery Network</v>
      </c>
      <c r="I638"/>
      <c r="M638"/>
    </row>
    <row r="639" spans="1:13" x14ac:dyDescent="0.35">
      <c r="A639" s="9" t="s">
        <v>436</v>
      </c>
      <c r="B639" s="9" t="s">
        <v>714</v>
      </c>
      <c r="C639" s="9" t="s">
        <v>850</v>
      </c>
      <c r="D639" s="9" t="s">
        <v>53</v>
      </c>
      <c r="E639" s="9" t="s">
        <v>715</v>
      </c>
      <c r="F639" s="9" t="s">
        <v>1751</v>
      </c>
      <c r="G639" s="9" t="str">
        <f t="shared" si="9"/>
        <v>T1209: Turning Point Leicester and Leicestershire</v>
      </c>
      <c r="I639"/>
      <c r="M639"/>
    </row>
    <row r="640" spans="1:13" x14ac:dyDescent="0.35">
      <c r="A640" s="9" t="s">
        <v>513</v>
      </c>
      <c r="B640" s="9" t="s">
        <v>1765</v>
      </c>
      <c r="C640" s="9" t="s">
        <v>850</v>
      </c>
      <c r="D640" s="9" t="s">
        <v>53</v>
      </c>
      <c r="E640" s="9" t="s">
        <v>715</v>
      </c>
      <c r="F640" s="9" t="s">
        <v>1692</v>
      </c>
      <c r="G640" s="9" t="str">
        <f t="shared" si="9"/>
        <v>T1214: The Level</v>
      </c>
      <c r="I640"/>
      <c r="M640"/>
    </row>
    <row r="641" spans="1:13" x14ac:dyDescent="0.35">
      <c r="A641" s="9" t="s">
        <v>1905</v>
      </c>
      <c r="B641" s="9" t="s">
        <v>1906</v>
      </c>
      <c r="C641" s="9" t="s">
        <v>850</v>
      </c>
      <c r="D641" s="9" t="s">
        <v>53</v>
      </c>
      <c r="E641" s="9" t="s">
        <v>715</v>
      </c>
      <c r="F641" s="9" t="s">
        <v>1911</v>
      </c>
      <c r="G641" s="9" t="str">
        <f t="shared" si="9"/>
        <v>T1219: Turning Point Leicester Adult</v>
      </c>
      <c r="I641"/>
      <c r="M641"/>
    </row>
    <row r="642" spans="1:13" x14ac:dyDescent="0.35">
      <c r="A642" s="9" t="s">
        <v>1907</v>
      </c>
      <c r="B642" s="9" t="s">
        <v>1908</v>
      </c>
      <c r="C642" s="9" t="s">
        <v>850</v>
      </c>
      <c r="D642" s="9" t="s">
        <v>53</v>
      </c>
      <c r="E642" s="9" t="s">
        <v>715</v>
      </c>
      <c r="F642" s="9" t="s">
        <v>1911</v>
      </c>
      <c r="G642" s="9" t="str">
        <f t="shared" si="9"/>
        <v>T1221: Turning Point Leicestershire and Rutland Adult</v>
      </c>
      <c r="I642"/>
      <c r="M642"/>
    </row>
    <row r="643" spans="1:13" x14ac:dyDescent="0.35">
      <c r="A643" s="9" t="s">
        <v>2024</v>
      </c>
      <c r="B643" s="9" t="s">
        <v>2225</v>
      </c>
      <c r="C643" s="9" t="s">
        <v>850</v>
      </c>
      <c r="D643" s="9" t="s">
        <v>53</v>
      </c>
      <c r="E643" s="9" t="s">
        <v>715</v>
      </c>
      <c r="F643" s="9" t="s">
        <v>1923</v>
      </c>
      <c r="G643" s="9" t="str">
        <f t="shared" ref="G643:G706" si="10">CONCATENATE(A643,": ",B643)</f>
        <v>T1224: New Oakwood Lodge - Derby Rehab (Phoenix Futures)</v>
      </c>
      <c r="I643"/>
      <c r="M643"/>
    </row>
    <row r="644" spans="1:13" x14ac:dyDescent="0.35">
      <c r="A644" s="9" t="s">
        <v>455</v>
      </c>
      <c r="B644" s="9" t="s">
        <v>755</v>
      </c>
      <c r="C644" s="9" t="s">
        <v>850</v>
      </c>
      <c r="D644" s="9" t="s">
        <v>53</v>
      </c>
      <c r="E644" s="9" t="s">
        <v>661</v>
      </c>
      <c r="F644" s="9" t="s">
        <v>1697</v>
      </c>
      <c r="G644" s="9" t="str">
        <f t="shared" si="10"/>
        <v>U0488: Calderdale Drug and Alcohol Service (Humankind)</v>
      </c>
      <c r="I644"/>
      <c r="M644"/>
    </row>
    <row r="645" spans="1:13" x14ac:dyDescent="0.35">
      <c r="A645" s="9" t="s">
        <v>456</v>
      </c>
      <c r="B645" s="9" t="s">
        <v>703</v>
      </c>
      <c r="C645" s="9" t="s">
        <v>850</v>
      </c>
      <c r="D645" s="9" t="s">
        <v>53</v>
      </c>
      <c r="E645" s="9" t="s">
        <v>661</v>
      </c>
      <c r="F645" s="9" t="s">
        <v>1697</v>
      </c>
      <c r="G645" s="9" t="str">
        <f t="shared" si="10"/>
        <v>U0489: Forward Leeds Adult (Humankind)</v>
      </c>
      <c r="I645"/>
      <c r="M645"/>
    </row>
    <row r="646" spans="1:13" x14ac:dyDescent="0.35">
      <c r="A646" s="9" t="s">
        <v>461</v>
      </c>
      <c r="B646" s="9" t="s">
        <v>663</v>
      </c>
      <c r="C646" s="9" t="s">
        <v>850</v>
      </c>
      <c r="D646" s="9" t="s">
        <v>53</v>
      </c>
      <c r="E646" s="9" t="s">
        <v>661</v>
      </c>
      <c r="F646" s="9" t="s">
        <v>1721</v>
      </c>
      <c r="G646" s="9" t="str">
        <f t="shared" si="10"/>
        <v>U0509: Doncaster Drugs Service - CDT</v>
      </c>
      <c r="I646"/>
      <c r="M646"/>
    </row>
    <row r="647" spans="1:13" x14ac:dyDescent="0.35">
      <c r="A647" s="9" t="s">
        <v>462</v>
      </c>
      <c r="B647" s="9" t="s">
        <v>789</v>
      </c>
      <c r="C647" s="9" t="s">
        <v>850</v>
      </c>
      <c r="D647" s="9" t="s">
        <v>53</v>
      </c>
      <c r="E647" s="9" t="s">
        <v>661</v>
      </c>
      <c r="F647" s="9" t="s">
        <v>1717</v>
      </c>
      <c r="G647" s="9" t="str">
        <f t="shared" si="10"/>
        <v>U0514: Phoenix Futures Sheffield Adult Service</v>
      </c>
      <c r="I647"/>
      <c r="M647"/>
    </row>
    <row r="648" spans="1:13" x14ac:dyDescent="0.35">
      <c r="A648" s="9" t="s">
        <v>464</v>
      </c>
      <c r="B648" s="9" t="s">
        <v>664</v>
      </c>
      <c r="C648" s="9" t="s">
        <v>850</v>
      </c>
      <c r="D648" s="9" t="s">
        <v>53</v>
      </c>
      <c r="E648" s="9" t="s">
        <v>661</v>
      </c>
      <c r="F648" s="9" t="s">
        <v>664</v>
      </c>
      <c r="G648" s="9" t="str">
        <f t="shared" si="10"/>
        <v>U0546: Doncaster SDC - New Beginnings</v>
      </c>
      <c r="I648"/>
      <c r="M648"/>
    </row>
    <row r="649" spans="1:13" x14ac:dyDescent="0.35">
      <c r="A649" s="9" t="s">
        <v>465</v>
      </c>
      <c r="B649" s="9" t="s">
        <v>865</v>
      </c>
      <c r="C649" s="9" t="s">
        <v>850</v>
      </c>
      <c r="D649" s="9" t="s">
        <v>53</v>
      </c>
      <c r="E649" s="9" t="s">
        <v>661</v>
      </c>
      <c r="F649" s="9" t="s">
        <v>1721</v>
      </c>
      <c r="G649" s="9" t="str">
        <f t="shared" si="10"/>
        <v>U0577: Doncaster Criminal Justice Service</v>
      </c>
      <c r="I649"/>
      <c r="M649"/>
    </row>
    <row r="650" spans="1:13" x14ac:dyDescent="0.35">
      <c r="A650" s="9" t="s">
        <v>2137</v>
      </c>
      <c r="B650" s="9" t="s">
        <v>2138</v>
      </c>
      <c r="C650" s="9" t="s">
        <v>850</v>
      </c>
      <c r="D650" s="9" t="s">
        <v>53</v>
      </c>
      <c r="E650" s="9" t="s">
        <v>661</v>
      </c>
      <c r="F650" s="9" t="s">
        <v>1923</v>
      </c>
      <c r="G650" s="9" t="str">
        <f t="shared" si="10"/>
        <v>U0655: Ark House Rehab Scarborough</v>
      </c>
      <c r="I650"/>
      <c r="M650"/>
    </row>
    <row r="651" spans="1:13" x14ac:dyDescent="0.35">
      <c r="A651" s="9" t="s">
        <v>2124</v>
      </c>
      <c r="B651" s="9" t="s">
        <v>2236</v>
      </c>
      <c r="C651" s="9" t="s">
        <v>850</v>
      </c>
      <c r="D651" s="9" t="s">
        <v>53</v>
      </c>
      <c r="E651" s="9" t="s">
        <v>661</v>
      </c>
      <c r="F651" s="9" t="s">
        <v>1923</v>
      </c>
      <c r="G651" s="9" t="str">
        <f t="shared" si="10"/>
        <v>U0657: Likewise Sheffield (Humankind)</v>
      </c>
      <c r="I651"/>
      <c r="M651"/>
    </row>
    <row r="652" spans="1:13" x14ac:dyDescent="0.35">
      <c r="A652" s="9" t="s">
        <v>470</v>
      </c>
      <c r="B652" s="9" t="s">
        <v>819</v>
      </c>
      <c r="C652" s="9" t="s">
        <v>850</v>
      </c>
      <c r="D652" s="9" t="s">
        <v>53</v>
      </c>
      <c r="E652" s="9" t="s">
        <v>662</v>
      </c>
      <c r="F652" s="9" t="s">
        <v>1716</v>
      </c>
      <c r="G652" s="9" t="str">
        <f t="shared" si="10"/>
        <v>W0017: PENC Stockport CDT</v>
      </c>
      <c r="I652"/>
      <c r="M652"/>
    </row>
    <row r="653" spans="1:13" x14ac:dyDescent="0.35">
      <c r="A653" s="9" t="s">
        <v>474</v>
      </c>
      <c r="B653" s="9" t="s">
        <v>734</v>
      </c>
      <c r="C653" s="9" t="s">
        <v>850</v>
      </c>
      <c r="D653" s="9" t="s">
        <v>53</v>
      </c>
      <c r="E653" s="9" t="s">
        <v>662</v>
      </c>
      <c r="F653" s="9" t="s">
        <v>1751</v>
      </c>
      <c r="G653" s="9" t="str">
        <f t="shared" si="10"/>
        <v>W0444: Turning Point Smithfield Detox</v>
      </c>
      <c r="I653"/>
      <c r="M653"/>
    </row>
    <row r="654" spans="1:13" x14ac:dyDescent="0.35">
      <c r="A654" s="9" t="s">
        <v>278</v>
      </c>
      <c r="B654" s="9" t="s">
        <v>685</v>
      </c>
      <c r="C654" s="9" t="s">
        <v>858</v>
      </c>
      <c r="D654" s="9" t="s">
        <v>138</v>
      </c>
      <c r="E654" s="9" t="s">
        <v>670</v>
      </c>
      <c r="F654" s="9" t="s">
        <v>1702</v>
      </c>
      <c r="G654" s="9" t="str">
        <f t="shared" si="10"/>
        <v>P0611: Bridge House</v>
      </c>
      <c r="I654"/>
      <c r="M654"/>
    </row>
    <row r="655" spans="1:13" x14ac:dyDescent="0.35">
      <c r="A655" s="9" t="s">
        <v>308</v>
      </c>
      <c r="B655" s="9" t="s">
        <v>857</v>
      </c>
      <c r="C655" s="9" t="s">
        <v>858</v>
      </c>
      <c r="D655" s="9" t="s">
        <v>138</v>
      </c>
      <c r="E655" s="9" t="s">
        <v>670</v>
      </c>
      <c r="F655" s="9" t="s">
        <v>1738</v>
      </c>
      <c r="G655" s="9" t="str">
        <f t="shared" si="10"/>
        <v>P1091: I-Access South West Surrey</v>
      </c>
      <c r="I655"/>
      <c r="M655"/>
    </row>
    <row r="656" spans="1:13" x14ac:dyDescent="0.35">
      <c r="A656" s="9" t="s">
        <v>487</v>
      </c>
      <c r="B656" s="9" t="s">
        <v>788</v>
      </c>
      <c r="C656" s="9" t="s">
        <v>858</v>
      </c>
      <c r="D656" s="9" t="s">
        <v>138</v>
      </c>
      <c r="E656" s="9" t="s">
        <v>670</v>
      </c>
      <c r="F656" s="9" t="s">
        <v>1698</v>
      </c>
      <c r="G656" s="9" t="str">
        <f t="shared" si="10"/>
        <v>P1102: One Recovery Bucks</v>
      </c>
      <c r="I656"/>
      <c r="M656"/>
    </row>
    <row r="657" spans="1:13" x14ac:dyDescent="0.35">
      <c r="A657" s="9" t="s">
        <v>621</v>
      </c>
      <c r="B657" s="9" t="s">
        <v>678</v>
      </c>
      <c r="C657" s="9" t="s">
        <v>858</v>
      </c>
      <c r="D657" s="9" t="s">
        <v>138</v>
      </c>
      <c r="E657" s="9" t="s">
        <v>635</v>
      </c>
      <c r="F657" s="9" t="s">
        <v>1673</v>
      </c>
      <c r="G657" s="9" t="str">
        <f t="shared" si="10"/>
        <v>Q1758: Addiction Recovery Community MK</v>
      </c>
      <c r="I657"/>
      <c r="M657"/>
    </row>
    <row r="658" spans="1:13" x14ac:dyDescent="0.35">
      <c r="A658" s="9" t="s">
        <v>354</v>
      </c>
      <c r="B658" s="9" t="s">
        <v>641</v>
      </c>
      <c r="C658" s="9" t="s">
        <v>858</v>
      </c>
      <c r="D658" s="9" t="s">
        <v>138</v>
      </c>
      <c r="E658" s="9" t="s">
        <v>643</v>
      </c>
      <c r="F658" s="9" t="s">
        <v>2001</v>
      </c>
      <c r="G658" s="9" t="str">
        <f t="shared" si="10"/>
        <v>R0092: BAC O'Connor</v>
      </c>
      <c r="I658"/>
      <c r="M658"/>
    </row>
    <row r="659" spans="1:13" x14ac:dyDescent="0.35">
      <c r="A659" s="9" t="s">
        <v>356</v>
      </c>
      <c r="B659" s="9" t="s">
        <v>711</v>
      </c>
      <c r="C659" s="9" t="s">
        <v>858</v>
      </c>
      <c r="D659" s="9" t="s">
        <v>138</v>
      </c>
      <c r="E659" s="9" t="s">
        <v>643</v>
      </c>
      <c r="F659" s="9" t="s">
        <v>1658</v>
      </c>
      <c r="G659" s="9" t="str">
        <f t="shared" si="10"/>
        <v>R0468: Recovery Wolverhampton (Adult)</v>
      </c>
      <c r="I659"/>
      <c r="M659"/>
    </row>
    <row r="660" spans="1:13" x14ac:dyDescent="0.35">
      <c r="A660" s="9" t="s">
        <v>370</v>
      </c>
      <c r="B660" s="9" t="s">
        <v>716</v>
      </c>
      <c r="C660" s="9" t="s">
        <v>858</v>
      </c>
      <c r="D660" s="9" t="s">
        <v>138</v>
      </c>
      <c r="E660" s="9" t="s">
        <v>643</v>
      </c>
      <c r="F660" s="9" t="s">
        <v>1739</v>
      </c>
      <c r="G660" s="9" t="str">
        <f t="shared" si="10"/>
        <v>R0488: Worcestershire Recovery Partnership (Adult)</v>
      </c>
      <c r="I660"/>
      <c r="M660"/>
    </row>
    <row r="661" spans="1:13" x14ac:dyDescent="0.35">
      <c r="A661" s="9" t="s">
        <v>622</v>
      </c>
      <c r="B661" s="9" t="s">
        <v>704</v>
      </c>
      <c r="C661" s="9" t="s">
        <v>858</v>
      </c>
      <c r="D661" s="9" t="s">
        <v>138</v>
      </c>
      <c r="E661" s="9" t="s">
        <v>643</v>
      </c>
      <c r="F661" s="9" t="s">
        <v>1697</v>
      </c>
      <c r="G661" s="9" t="str">
        <f t="shared" si="10"/>
        <v>R0512: Humankind Staffordshire</v>
      </c>
      <c r="I661"/>
      <c r="M661"/>
    </row>
    <row r="662" spans="1:13" x14ac:dyDescent="0.35">
      <c r="A662" s="9" t="s">
        <v>499</v>
      </c>
      <c r="B662" s="9" t="s">
        <v>776</v>
      </c>
      <c r="C662" s="9" t="s">
        <v>858</v>
      </c>
      <c r="D662" s="9" t="s">
        <v>138</v>
      </c>
      <c r="E662" s="9" t="s">
        <v>639</v>
      </c>
      <c r="F662" s="9" t="s">
        <v>1683</v>
      </c>
      <c r="G662" s="9" t="str">
        <f t="shared" si="10"/>
        <v>SC212: DHI ROADS</v>
      </c>
      <c r="I662"/>
      <c r="M662"/>
    </row>
    <row r="663" spans="1:13" x14ac:dyDescent="0.35">
      <c r="A663" s="9" t="s">
        <v>498</v>
      </c>
      <c r="B663" s="9" t="s">
        <v>773</v>
      </c>
      <c r="C663" s="9" t="s">
        <v>858</v>
      </c>
      <c r="D663" s="9" t="s">
        <v>138</v>
      </c>
      <c r="E663" s="9" t="s">
        <v>639</v>
      </c>
      <c r="F663" s="9" t="s">
        <v>773</v>
      </c>
      <c r="G663" s="9" t="str">
        <f t="shared" si="10"/>
        <v>SC214: Bristol Drugs Project</v>
      </c>
      <c r="I663"/>
      <c r="M663"/>
    </row>
    <row r="664" spans="1:13" x14ac:dyDescent="0.35">
      <c r="A664" s="9" t="s">
        <v>533</v>
      </c>
      <c r="B664" s="9" t="s">
        <v>775</v>
      </c>
      <c r="C664" s="9" t="s">
        <v>858</v>
      </c>
      <c r="D664" s="9" t="s">
        <v>138</v>
      </c>
      <c r="E664" s="9" t="s">
        <v>639</v>
      </c>
      <c r="F664" s="9" t="s">
        <v>1666</v>
      </c>
      <c r="G664" s="9" t="str">
        <f t="shared" si="10"/>
        <v>SC402: CHART</v>
      </c>
      <c r="I664"/>
      <c r="M664"/>
    </row>
    <row r="665" spans="1:13" x14ac:dyDescent="0.35">
      <c r="A665" s="9" t="s">
        <v>386</v>
      </c>
      <c r="B665" s="9" t="s">
        <v>825</v>
      </c>
      <c r="C665" s="9" t="s">
        <v>858</v>
      </c>
      <c r="D665" s="9" t="s">
        <v>138</v>
      </c>
      <c r="E665" s="9" t="s">
        <v>639</v>
      </c>
      <c r="F665" s="9" t="s">
        <v>1656</v>
      </c>
      <c r="G665" s="9" t="str">
        <f t="shared" si="10"/>
        <v>SD208: We Are With You Cornwall Adults</v>
      </c>
      <c r="I665"/>
      <c r="M665"/>
    </row>
    <row r="666" spans="1:13" x14ac:dyDescent="0.35">
      <c r="A666" s="9" t="s">
        <v>388</v>
      </c>
      <c r="B666" s="9" t="s">
        <v>811</v>
      </c>
      <c r="C666" s="9" t="s">
        <v>858</v>
      </c>
      <c r="D666" s="9" t="s">
        <v>138</v>
      </c>
      <c r="E666" s="9" t="s">
        <v>639</v>
      </c>
      <c r="F666" s="9" t="s">
        <v>1656</v>
      </c>
      <c r="G666" s="9" t="str">
        <f t="shared" si="10"/>
        <v>SD301: We Are With You Chy</v>
      </c>
      <c r="I666"/>
      <c r="M666"/>
    </row>
    <row r="667" spans="1:13" x14ac:dyDescent="0.35">
      <c r="A667" s="9" t="s">
        <v>389</v>
      </c>
      <c r="B667" s="9" t="s">
        <v>737</v>
      </c>
      <c r="C667" s="9" t="s">
        <v>858</v>
      </c>
      <c r="D667" s="9" t="s">
        <v>138</v>
      </c>
      <c r="E667" s="9" t="s">
        <v>639</v>
      </c>
      <c r="F667" s="9" t="s">
        <v>1663</v>
      </c>
      <c r="G667" s="9" t="str">
        <f t="shared" si="10"/>
        <v>SD303: BOSENCE FARM COMMUNITY LTD</v>
      </c>
      <c r="I667"/>
      <c r="M667"/>
    </row>
    <row r="668" spans="1:13" x14ac:dyDescent="0.35">
      <c r="A668" s="9" t="s">
        <v>503</v>
      </c>
      <c r="B668" s="9" t="s">
        <v>713</v>
      </c>
      <c r="C668" s="9" t="s">
        <v>858</v>
      </c>
      <c r="D668" s="9" t="s">
        <v>138</v>
      </c>
      <c r="E668" s="9" t="s">
        <v>639</v>
      </c>
      <c r="F668" s="9" t="s">
        <v>1690</v>
      </c>
      <c r="G668" s="9" t="str">
        <f t="shared" si="10"/>
        <v>SE222: Together</v>
      </c>
      <c r="I668"/>
      <c r="M668"/>
    </row>
    <row r="669" spans="1:13" x14ac:dyDescent="0.35">
      <c r="A669" s="9" t="s">
        <v>2136</v>
      </c>
      <c r="B669" s="9" t="s">
        <v>2221</v>
      </c>
      <c r="C669" s="9" t="s">
        <v>858</v>
      </c>
      <c r="D669" s="9" t="s">
        <v>138</v>
      </c>
      <c r="E669" s="9" t="s">
        <v>639</v>
      </c>
      <c r="F669" s="9" t="s">
        <v>1923</v>
      </c>
      <c r="G669" s="9" t="str">
        <f t="shared" si="10"/>
        <v>SE223: STaR (System Treatment and Recovery)</v>
      </c>
      <c r="I669"/>
      <c r="M669"/>
    </row>
    <row r="670" spans="1:13" x14ac:dyDescent="0.35">
      <c r="A670" s="9" t="s">
        <v>826</v>
      </c>
      <c r="B670" s="9" t="s">
        <v>827</v>
      </c>
      <c r="C670" s="9" t="s">
        <v>858</v>
      </c>
      <c r="D670" s="9" t="s">
        <v>138</v>
      </c>
      <c r="E670" s="9" t="s">
        <v>639</v>
      </c>
      <c r="F670" s="9" t="s">
        <v>1684</v>
      </c>
      <c r="G670" s="9" t="str">
        <f t="shared" si="10"/>
        <v>SE505: Y-Smart (Devon)</v>
      </c>
      <c r="I670"/>
      <c r="M670"/>
    </row>
    <row r="671" spans="1:13" x14ac:dyDescent="0.35">
      <c r="A671" s="9" t="s">
        <v>495</v>
      </c>
      <c r="B671" s="9" t="s">
        <v>743</v>
      </c>
      <c r="C671" s="9" t="s">
        <v>858</v>
      </c>
      <c r="D671" s="9" t="s">
        <v>138</v>
      </c>
      <c r="E671" s="9" t="s">
        <v>639</v>
      </c>
      <c r="F671" s="9" t="s">
        <v>1690</v>
      </c>
      <c r="G671" s="9" t="str">
        <f t="shared" si="10"/>
        <v>SF219: REACH ADULTS</v>
      </c>
      <c r="I671"/>
      <c r="M671"/>
    </row>
    <row r="672" spans="1:13" x14ac:dyDescent="0.35">
      <c r="A672" s="9" t="s">
        <v>391</v>
      </c>
      <c r="B672" s="9" t="s">
        <v>658</v>
      </c>
      <c r="C672" s="9" t="s">
        <v>858</v>
      </c>
      <c r="D672" s="9" t="s">
        <v>138</v>
      </c>
      <c r="E672" s="9" t="s">
        <v>639</v>
      </c>
      <c r="F672" s="9" t="s">
        <v>1744</v>
      </c>
      <c r="G672" s="9" t="str">
        <f t="shared" si="10"/>
        <v>SG309: THE NELSON TRUST</v>
      </c>
      <c r="I672"/>
      <c r="M672"/>
    </row>
    <row r="673" spans="1:13" x14ac:dyDescent="0.35">
      <c r="A673" s="9" t="s">
        <v>392</v>
      </c>
      <c r="B673" s="9" t="s">
        <v>859</v>
      </c>
      <c r="C673" s="9" t="s">
        <v>858</v>
      </c>
      <c r="D673" s="9" t="s">
        <v>138</v>
      </c>
      <c r="E673" s="9" t="s">
        <v>639</v>
      </c>
      <c r="F673" s="9" t="s">
        <v>1695</v>
      </c>
      <c r="G673" s="9" t="str">
        <f t="shared" si="10"/>
        <v>SH204: Harbour Drug &amp; Alcohol Services</v>
      </c>
      <c r="I673"/>
      <c r="M673"/>
    </row>
    <row r="674" spans="1:13" x14ac:dyDescent="0.35">
      <c r="A674" s="9" t="s">
        <v>403</v>
      </c>
      <c r="B674" s="9" t="s">
        <v>961</v>
      </c>
      <c r="C674" s="9" t="s">
        <v>858</v>
      </c>
      <c r="D674" s="9" t="s">
        <v>138</v>
      </c>
      <c r="E674" s="9" t="s">
        <v>639</v>
      </c>
      <c r="F674" s="9" t="s">
        <v>1656</v>
      </c>
      <c r="G674" s="9" t="str">
        <f t="shared" si="10"/>
        <v>SJ209: We Are With You North Somerset</v>
      </c>
      <c r="I674"/>
      <c r="M674"/>
    </row>
    <row r="675" spans="1:13" x14ac:dyDescent="0.35">
      <c r="A675" s="9" t="s">
        <v>404</v>
      </c>
      <c r="B675" s="9" t="s">
        <v>672</v>
      </c>
      <c r="C675" s="9" t="s">
        <v>858</v>
      </c>
      <c r="D675" s="9" t="s">
        <v>138</v>
      </c>
      <c r="E675" s="9" t="s">
        <v>639</v>
      </c>
      <c r="F675" s="9" t="s">
        <v>1667</v>
      </c>
      <c r="G675" s="9" t="str">
        <f t="shared" si="10"/>
        <v>SJ302: BROADWAY LODGE</v>
      </c>
      <c r="I675"/>
      <c r="M675"/>
    </row>
    <row r="676" spans="1:13" x14ac:dyDescent="0.35">
      <c r="A676" s="9" t="s">
        <v>405</v>
      </c>
      <c r="B676" s="9" t="s">
        <v>675</v>
      </c>
      <c r="C676" s="9" t="s">
        <v>858</v>
      </c>
      <c r="D676" s="9" t="s">
        <v>138</v>
      </c>
      <c r="E676" s="9" t="s">
        <v>639</v>
      </c>
      <c r="F676" s="9" t="s">
        <v>675</v>
      </c>
      <c r="G676" s="9" t="str">
        <f t="shared" si="10"/>
        <v>SJ308: Sefton Park</v>
      </c>
      <c r="I676"/>
      <c r="M676"/>
    </row>
    <row r="677" spans="1:13" x14ac:dyDescent="0.35">
      <c r="A677" s="9" t="s">
        <v>624</v>
      </c>
      <c r="B677" s="9" t="s">
        <v>862</v>
      </c>
      <c r="C677" s="9" t="s">
        <v>858</v>
      </c>
      <c r="D677" s="9" t="s">
        <v>138</v>
      </c>
      <c r="E677" s="9" t="s">
        <v>639</v>
      </c>
      <c r="F677" s="9" t="s">
        <v>1751</v>
      </c>
      <c r="G677" s="9" t="str">
        <f t="shared" si="10"/>
        <v>SK205: Somerset Drug and Alcohol Service - SDAS</v>
      </c>
      <c r="I677"/>
      <c r="M677"/>
    </row>
    <row r="678" spans="1:13" x14ac:dyDescent="0.35">
      <c r="A678" s="9" t="s">
        <v>413</v>
      </c>
      <c r="B678" s="9" t="s">
        <v>861</v>
      </c>
      <c r="C678" s="9" t="s">
        <v>858</v>
      </c>
      <c r="D678" s="9" t="s">
        <v>138</v>
      </c>
      <c r="E678" s="9" t="s">
        <v>639</v>
      </c>
      <c r="F678" s="9" t="s">
        <v>1685</v>
      </c>
      <c r="G678" s="9" t="str">
        <f t="shared" si="10"/>
        <v>SN112: Shrublands Drug &amp; Alcohol Service</v>
      </c>
      <c r="I678"/>
      <c r="M678"/>
    </row>
    <row r="679" spans="1:13" x14ac:dyDescent="0.35">
      <c r="A679" s="9" t="s">
        <v>414</v>
      </c>
      <c r="B679" s="9" t="s">
        <v>863</v>
      </c>
      <c r="C679" s="9" t="s">
        <v>858</v>
      </c>
      <c r="D679" s="9" t="s">
        <v>138</v>
      </c>
      <c r="E679" s="9" t="s">
        <v>639</v>
      </c>
      <c r="F679" s="9" t="s">
        <v>1747</v>
      </c>
      <c r="G679" s="9" t="str">
        <f t="shared" si="10"/>
        <v>SN403: Torbay Primary Care Drug Service</v>
      </c>
      <c r="I679"/>
      <c r="M679"/>
    </row>
    <row r="680" spans="1:13" x14ac:dyDescent="0.35">
      <c r="A680" s="9" t="s">
        <v>415</v>
      </c>
      <c r="B680" s="9" t="s">
        <v>860</v>
      </c>
      <c r="C680" s="9" t="s">
        <v>858</v>
      </c>
      <c r="D680" s="9" t="s">
        <v>138</v>
      </c>
      <c r="E680" s="9" t="s">
        <v>639</v>
      </c>
      <c r="F680" s="9" t="s">
        <v>1685</v>
      </c>
      <c r="G680" s="9" t="str">
        <f t="shared" si="10"/>
        <v>SN507: Shrublands - Criminal Justice Team</v>
      </c>
      <c r="I680"/>
      <c r="M680"/>
    </row>
    <row r="681" spans="1:13" x14ac:dyDescent="0.35">
      <c r="A681" s="9" t="s">
        <v>419</v>
      </c>
      <c r="B681" s="9" t="s">
        <v>1166</v>
      </c>
      <c r="C681" s="9" t="s">
        <v>858</v>
      </c>
      <c r="D681" s="9" t="s">
        <v>138</v>
      </c>
      <c r="E681" s="9" t="s">
        <v>639</v>
      </c>
      <c r="F681" s="9" t="s">
        <v>1751</v>
      </c>
      <c r="G681" s="9" t="str">
        <f t="shared" si="10"/>
        <v>SO206: Wiltshire Substance Misuse Services Trowbridge</v>
      </c>
      <c r="I681"/>
      <c r="M681"/>
    </row>
    <row r="682" spans="1:13" x14ac:dyDescent="0.35">
      <c r="A682" s="9" t="s">
        <v>1907</v>
      </c>
      <c r="B682" s="9" t="s">
        <v>1908</v>
      </c>
      <c r="C682" s="9" t="s">
        <v>858</v>
      </c>
      <c r="D682" s="9" t="s">
        <v>138</v>
      </c>
      <c r="E682" s="9" t="s">
        <v>715</v>
      </c>
      <c r="F682" s="9" t="s">
        <v>1911</v>
      </c>
      <c r="G682" s="9" t="str">
        <f t="shared" si="10"/>
        <v>T1221: Turning Point Leicestershire and Rutland Adult</v>
      </c>
      <c r="I682"/>
      <c r="M682"/>
    </row>
    <row r="683" spans="1:13" x14ac:dyDescent="0.35">
      <c r="A683" s="9" t="s">
        <v>461</v>
      </c>
      <c r="B683" s="9" t="s">
        <v>663</v>
      </c>
      <c r="C683" s="9" t="s">
        <v>858</v>
      </c>
      <c r="D683" s="9" t="s">
        <v>138</v>
      </c>
      <c r="E683" s="9" t="s">
        <v>661</v>
      </c>
      <c r="F683" s="9" t="s">
        <v>1721</v>
      </c>
      <c r="G683" s="9" t="str">
        <f t="shared" si="10"/>
        <v>U0509: Doncaster Drugs Service - CDT</v>
      </c>
      <c r="I683"/>
      <c r="M683"/>
    </row>
    <row r="684" spans="1:13" x14ac:dyDescent="0.35">
      <c r="A684" s="9" t="s">
        <v>215</v>
      </c>
      <c r="B684" s="9" t="s">
        <v>1200</v>
      </c>
      <c r="C684" s="9" t="s">
        <v>864</v>
      </c>
      <c r="D684" s="9" t="s">
        <v>48</v>
      </c>
      <c r="E684" s="9" t="s">
        <v>662</v>
      </c>
      <c r="F684" s="9" t="s">
        <v>1752</v>
      </c>
      <c r="G684" s="9" t="str">
        <f t="shared" si="10"/>
        <v>M0051: Littledale Hall</v>
      </c>
      <c r="I684"/>
      <c r="M684"/>
    </row>
    <row r="685" spans="1:13" x14ac:dyDescent="0.35">
      <c r="A685" s="9" t="s">
        <v>2131</v>
      </c>
      <c r="B685" s="9" t="s">
        <v>2210</v>
      </c>
      <c r="C685" s="9" t="s">
        <v>864</v>
      </c>
      <c r="D685" s="9" t="s">
        <v>48</v>
      </c>
      <c r="E685" s="9" t="s">
        <v>757</v>
      </c>
      <c r="F685" s="9" t="s">
        <v>1923</v>
      </c>
      <c r="G685" s="9" t="str">
        <f t="shared" si="10"/>
        <v>N1032: START Hartlepool Adult</v>
      </c>
      <c r="I685"/>
      <c r="M685"/>
    </row>
    <row r="686" spans="1:13" x14ac:dyDescent="0.35">
      <c r="A686" s="9" t="s">
        <v>306</v>
      </c>
      <c r="B686" s="9" t="s">
        <v>751</v>
      </c>
      <c r="C686" s="9" t="s">
        <v>864</v>
      </c>
      <c r="D686" s="9" t="s">
        <v>48</v>
      </c>
      <c r="E686" s="9" t="s">
        <v>670</v>
      </c>
      <c r="F686" s="9" t="s">
        <v>1738</v>
      </c>
      <c r="G686" s="9" t="str">
        <f t="shared" si="10"/>
        <v>P1089: I-Access North West Surrey</v>
      </c>
      <c r="I686"/>
      <c r="M686"/>
    </row>
    <row r="687" spans="1:13" x14ac:dyDescent="0.35">
      <c r="A687" s="9" t="s">
        <v>625</v>
      </c>
      <c r="B687" s="9" t="s">
        <v>674</v>
      </c>
      <c r="C687" s="9" t="s">
        <v>864</v>
      </c>
      <c r="D687" s="9" t="s">
        <v>48</v>
      </c>
      <c r="E687" s="9" t="s">
        <v>639</v>
      </c>
      <c r="F687" s="9" t="s">
        <v>1752</v>
      </c>
      <c r="G687" s="9" t="str">
        <f t="shared" si="10"/>
        <v>SL205: PostScript360</v>
      </c>
      <c r="I687"/>
      <c r="M687"/>
    </row>
    <row r="688" spans="1:13" x14ac:dyDescent="0.35">
      <c r="A688" s="9" t="s">
        <v>420</v>
      </c>
      <c r="B688" s="9" t="s">
        <v>787</v>
      </c>
      <c r="C688" s="9" t="s">
        <v>864</v>
      </c>
      <c r="D688" s="9" t="s">
        <v>48</v>
      </c>
      <c r="E688" s="9" t="s">
        <v>715</v>
      </c>
      <c r="F688" s="9" t="s">
        <v>1682</v>
      </c>
      <c r="G688" s="9" t="str">
        <f t="shared" si="10"/>
        <v>T0005: Derbyshire Recovery Partnership</v>
      </c>
      <c r="I688"/>
      <c r="M688"/>
    </row>
    <row r="689" spans="1:13" x14ac:dyDescent="0.35">
      <c r="A689" s="9" t="s">
        <v>440</v>
      </c>
      <c r="B689" s="9" t="s">
        <v>760</v>
      </c>
      <c r="C689" s="9" t="s">
        <v>864</v>
      </c>
      <c r="D689" s="9" t="s">
        <v>48</v>
      </c>
      <c r="E689" s="9" t="s">
        <v>661</v>
      </c>
      <c r="F689" s="9" t="s">
        <v>1751</v>
      </c>
      <c r="G689" s="9" t="str">
        <f t="shared" si="10"/>
        <v>U0039: Wakefield Inspiring Recovery</v>
      </c>
      <c r="I689"/>
      <c r="M689"/>
    </row>
    <row r="690" spans="1:13" x14ac:dyDescent="0.35">
      <c r="A690" s="9" t="s">
        <v>444</v>
      </c>
      <c r="B690" s="9" t="s">
        <v>771</v>
      </c>
      <c r="C690" s="9" t="s">
        <v>864</v>
      </c>
      <c r="D690" s="9" t="s">
        <v>48</v>
      </c>
      <c r="E690" s="9" t="s">
        <v>661</v>
      </c>
      <c r="F690" s="9" t="s">
        <v>1720</v>
      </c>
      <c r="G690" s="9" t="str">
        <f t="shared" si="10"/>
        <v>U0321: Forward Trust The Bridges Hull</v>
      </c>
      <c r="I690"/>
      <c r="M690"/>
    </row>
    <row r="691" spans="1:13" x14ac:dyDescent="0.35">
      <c r="A691" s="9" t="s">
        <v>452</v>
      </c>
      <c r="B691" s="9" t="s">
        <v>758</v>
      </c>
      <c r="C691" s="9" t="s">
        <v>864</v>
      </c>
      <c r="D691" s="9" t="s">
        <v>48</v>
      </c>
      <c r="E691" s="9" t="s">
        <v>661</v>
      </c>
      <c r="F691" s="9" t="s">
        <v>1697</v>
      </c>
      <c r="G691" s="9" t="str">
        <f t="shared" si="10"/>
        <v>U0484: North Yorkshire Horizons Drug and Alcohol Service (Humankind)</v>
      </c>
      <c r="I691"/>
      <c r="M691"/>
    </row>
    <row r="692" spans="1:13" x14ac:dyDescent="0.35">
      <c r="A692" s="9" t="s">
        <v>455</v>
      </c>
      <c r="B692" s="9" t="s">
        <v>755</v>
      </c>
      <c r="C692" s="9" t="s">
        <v>864</v>
      </c>
      <c r="D692" s="9" t="s">
        <v>48</v>
      </c>
      <c r="E692" s="9" t="s">
        <v>661</v>
      </c>
      <c r="F692" s="9" t="s">
        <v>1697</v>
      </c>
      <c r="G692" s="9" t="str">
        <f t="shared" si="10"/>
        <v>U0488: Calderdale Drug and Alcohol Service (Humankind)</v>
      </c>
      <c r="I692"/>
      <c r="M692"/>
    </row>
    <row r="693" spans="1:13" x14ac:dyDescent="0.35">
      <c r="A693" s="9" t="s">
        <v>456</v>
      </c>
      <c r="B693" s="9" t="s">
        <v>703</v>
      </c>
      <c r="C693" s="9" t="s">
        <v>864</v>
      </c>
      <c r="D693" s="9" t="s">
        <v>48</v>
      </c>
      <c r="E693" s="9" t="s">
        <v>661</v>
      </c>
      <c r="F693" s="9" t="s">
        <v>1697</v>
      </c>
      <c r="G693" s="9" t="str">
        <f t="shared" si="10"/>
        <v>U0489: Forward Leeds Adult (Humankind)</v>
      </c>
      <c r="I693"/>
      <c r="M693"/>
    </row>
    <row r="694" spans="1:13" x14ac:dyDescent="0.35">
      <c r="A694" s="9" t="s">
        <v>458</v>
      </c>
      <c r="B694" s="9" t="s">
        <v>665</v>
      </c>
      <c r="C694" s="9" t="s">
        <v>864</v>
      </c>
      <c r="D694" s="9" t="s">
        <v>48</v>
      </c>
      <c r="E694" s="9" t="s">
        <v>661</v>
      </c>
      <c r="F694" s="9" t="s">
        <v>1752</v>
      </c>
      <c r="G694" s="9" t="str">
        <f t="shared" si="10"/>
        <v>U0494: East Riding Partnership Treatment Service - Adults</v>
      </c>
      <c r="I694"/>
      <c r="M694"/>
    </row>
    <row r="695" spans="1:13" x14ac:dyDescent="0.35">
      <c r="A695" s="9" t="s">
        <v>459</v>
      </c>
      <c r="B695" s="9" t="s">
        <v>866</v>
      </c>
      <c r="C695" s="9" t="s">
        <v>864</v>
      </c>
      <c r="D695" s="9" t="s">
        <v>48</v>
      </c>
      <c r="E695" s="9" t="s">
        <v>661</v>
      </c>
      <c r="F695" s="9" t="s">
        <v>1752</v>
      </c>
      <c r="G695" s="9" t="str">
        <f t="shared" si="10"/>
        <v>U0495: East Riding Criminal Justice Service</v>
      </c>
      <c r="I695"/>
      <c r="M695"/>
    </row>
    <row r="696" spans="1:13" x14ac:dyDescent="0.35">
      <c r="A696" s="9" t="s">
        <v>461</v>
      </c>
      <c r="B696" s="9" t="s">
        <v>663</v>
      </c>
      <c r="C696" s="9" t="s">
        <v>864</v>
      </c>
      <c r="D696" s="9" t="s">
        <v>48</v>
      </c>
      <c r="E696" s="9" t="s">
        <v>661</v>
      </c>
      <c r="F696" s="9" t="s">
        <v>1721</v>
      </c>
      <c r="G696" s="9" t="str">
        <f t="shared" si="10"/>
        <v>U0509: Doncaster Drugs Service - CDT</v>
      </c>
      <c r="I696"/>
      <c r="M696"/>
    </row>
    <row r="697" spans="1:13" x14ac:dyDescent="0.35">
      <c r="A697" s="9" t="s">
        <v>464</v>
      </c>
      <c r="B697" s="9" t="s">
        <v>664</v>
      </c>
      <c r="C697" s="9" t="s">
        <v>864</v>
      </c>
      <c r="D697" s="9" t="s">
        <v>48</v>
      </c>
      <c r="E697" s="9" t="s">
        <v>661</v>
      </c>
      <c r="F697" s="9" t="s">
        <v>664</v>
      </c>
      <c r="G697" s="9" t="str">
        <f t="shared" si="10"/>
        <v>U0546: Doncaster SDC - New Beginnings</v>
      </c>
      <c r="I697"/>
      <c r="M697"/>
    </row>
    <row r="698" spans="1:13" x14ac:dyDescent="0.35">
      <c r="A698" s="9" t="s">
        <v>465</v>
      </c>
      <c r="B698" s="9" t="s">
        <v>865</v>
      </c>
      <c r="C698" s="9" t="s">
        <v>864</v>
      </c>
      <c r="D698" s="9" t="s">
        <v>48</v>
      </c>
      <c r="E698" s="9" t="s">
        <v>661</v>
      </c>
      <c r="F698" s="9" t="s">
        <v>1721</v>
      </c>
      <c r="G698" s="9" t="str">
        <f t="shared" si="10"/>
        <v>U0577: Doncaster Criminal Justice Service</v>
      </c>
      <c r="I698"/>
      <c r="M698"/>
    </row>
    <row r="699" spans="1:13" x14ac:dyDescent="0.35">
      <c r="A699" s="9" t="s">
        <v>867</v>
      </c>
      <c r="B699" s="9" t="s">
        <v>2231</v>
      </c>
      <c r="C699" s="9" t="s">
        <v>864</v>
      </c>
      <c r="D699" s="9" t="s">
        <v>48</v>
      </c>
      <c r="E699" s="9" t="s">
        <v>661</v>
      </c>
      <c r="F699" s="9" t="s">
        <v>1752</v>
      </c>
      <c r="G699" s="9" t="str">
        <f t="shared" si="10"/>
        <v>U0614: Project 3 YP Health and Wellbeing Doncaster (deactive)</v>
      </c>
      <c r="I699"/>
      <c r="M699"/>
    </row>
    <row r="700" spans="1:13" x14ac:dyDescent="0.35">
      <c r="A700" s="9" t="s">
        <v>481</v>
      </c>
      <c r="B700" s="9" t="s">
        <v>660</v>
      </c>
      <c r="C700" s="9" t="s">
        <v>864</v>
      </c>
      <c r="D700" s="9" t="s">
        <v>48</v>
      </c>
      <c r="E700" s="9" t="s">
        <v>661</v>
      </c>
      <c r="F700" s="9" t="s">
        <v>1697</v>
      </c>
      <c r="G700" s="9" t="str">
        <f t="shared" si="10"/>
        <v>U0635: Barnsley Substance Misuse Service (Humankind)</v>
      </c>
      <c r="I700"/>
      <c r="M700"/>
    </row>
    <row r="701" spans="1:13" x14ac:dyDescent="0.35">
      <c r="A701" s="9" t="s">
        <v>514</v>
      </c>
      <c r="B701" s="9" t="s">
        <v>2233</v>
      </c>
      <c r="C701" s="9" t="s">
        <v>864</v>
      </c>
      <c r="D701" s="9" t="s">
        <v>48</v>
      </c>
      <c r="E701" s="9" t="s">
        <v>661</v>
      </c>
      <c r="F701" s="9" t="s">
        <v>1674</v>
      </c>
      <c r="G701" s="9" t="str">
        <f t="shared" si="10"/>
        <v>U0640: CGL Rotherham Adult Drug and Alcohol (deactive)</v>
      </c>
      <c r="I701"/>
      <c r="M701"/>
    </row>
    <row r="702" spans="1:13" x14ac:dyDescent="0.35">
      <c r="A702" s="9" t="s">
        <v>530</v>
      </c>
      <c r="B702" s="9" t="s">
        <v>1000</v>
      </c>
      <c r="C702" s="9" t="s">
        <v>864</v>
      </c>
      <c r="D702" s="9" t="s">
        <v>48</v>
      </c>
      <c r="E702" s="9" t="s">
        <v>661</v>
      </c>
      <c r="F702" s="9" t="s">
        <v>1754</v>
      </c>
      <c r="G702" s="9" t="str">
        <f t="shared" si="10"/>
        <v>U0644: We Are With You - North Lincolnshire Adult</v>
      </c>
      <c r="I702"/>
      <c r="M702"/>
    </row>
    <row r="703" spans="1:13" x14ac:dyDescent="0.35">
      <c r="A703" s="9" t="s">
        <v>2083</v>
      </c>
      <c r="B703" s="9" t="s">
        <v>2084</v>
      </c>
      <c r="C703" s="9" t="s">
        <v>864</v>
      </c>
      <c r="D703" s="9" t="s">
        <v>48</v>
      </c>
      <c r="E703" s="9" t="s">
        <v>661</v>
      </c>
      <c r="F703" s="9" t="s">
        <v>1923</v>
      </c>
      <c r="G703" s="9" t="str">
        <f t="shared" si="10"/>
        <v>U0652: We Are With You - Rotherham Adult</v>
      </c>
      <c r="I703"/>
      <c r="M703"/>
    </row>
    <row r="704" spans="1:13" x14ac:dyDescent="0.35">
      <c r="A704" s="9" t="s">
        <v>2137</v>
      </c>
      <c r="B704" s="9" t="s">
        <v>2138</v>
      </c>
      <c r="C704" s="9" t="s">
        <v>864</v>
      </c>
      <c r="D704" s="9" t="s">
        <v>48</v>
      </c>
      <c r="E704" s="9" t="s">
        <v>661</v>
      </c>
      <c r="F704" s="9" t="s">
        <v>1923</v>
      </c>
      <c r="G704" s="9" t="str">
        <f t="shared" si="10"/>
        <v>U0655: Ark House Rehab Scarborough</v>
      </c>
      <c r="I704"/>
      <c r="M704"/>
    </row>
    <row r="705" spans="1:13" x14ac:dyDescent="0.35">
      <c r="A705" s="9" t="s">
        <v>2087</v>
      </c>
      <c r="B705" s="9" t="s">
        <v>2088</v>
      </c>
      <c r="C705" s="9" t="s">
        <v>864</v>
      </c>
      <c r="D705" s="9" t="s">
        <v>48</v>
      </c>
      <c r="E705" s="9" t="s">
        <v>661</v>
      </c>
      <c r="F705" s="9" t="s">
        <v>1923</v>
      </c>
      <c r="G705" s="9" t="str">
        <f t="shared" si="10"/>
        <v>U0656: Aspire Drug &amp; Alcohol Inpatient Doncaster</v>
      </c>
      <c r="I705"/>
      <c r="M705"/>
    </row>
    <row r="706" spans="1:13" x14ac:dyDescent="0.35">
      <c r="A706" s="9" t="s">
        <v>2124</v>
      </c>
      <c r="B706" s="9" t="s">
        <v>2236</v>
      </c>
      <c r="C706" s="9" t="s">
        <v>864</v>
      </c>
      <c r="D706" s="9" t="s">
        <v>48</v>
      </c>
      <c r="E706" s="9" t="s">
        <v>661</v>
      </c>
      <c r="F706" s="9" t="s">
        <v>1923</v>
      </c>
      <c r="G706" s="9" t="str">
        <f t="shared" si="10"/>
        <v>U0657: Likewise Sheffield (Humankind)</v>
      </c>
      <c r="I706"/>
      <c r="M706"/>
    </row>
    <row r="707" spans="1:13" x14ac:dyDescent="0.35">
      <c r="A707" s="9" t="s">
        <v>275</v>
      </c>
      <c r="B707" s="9" t="s">
        <v>669</v>
      </c>
      <c r="C707" s="9" t="s">
        <v>868</v>
      </c>
      <c r="D707" s="9" t="s">
        <v>137</v>
      </c>
      <c r="E707" s="9" t="s">
        <v>670</v>
      </c>
      <c r="F707" s="9" t="s">
        <v>1757</v>
      </c>
      <c r="G707" s="9" t="str">
        <f t="shared" ref="G707:G770" si="11">CONCATENATE(A707,": ",B707)</f>
        <v>P0034: Yeldall Manor</v>
      </c>
      <c r="I707"/>
      <c r="M707"/>
    </row>
    <row r="708" spans="1:13" x14ac:dyDescent="0.35">
      <c r="A708" s="9" t="s">
        <v>293</v>
      </c>
      <c r="B708" s="9" t="s">
        <v>1067</v>
      </c>
      <c r="C708" s="9" t="s">
        <v>868</v>
      </c>
      <c r="D708" s="9" t="s">
        <v>137</v>
      </c>
      <c r="E708" s="9" t="s">
        <v>670</v>
      </c>
      <c r="F708" s="9" t="s">
        <v>1728</v>
      </c>
      <c r="G708" s="9" t="str">
        <f t="shared" si="11"/>
        <v>P1070: Southampton Adults</v>
      </c>
      <c r="I708"/>
      <c r="M708"/>
    </row>
    <row r="709" spans="1:13" x14ac:dyDescent="0.35">
      <c r="A709" s="9" t="s">
        <v>302</v>
      </c>
      <c r="B709" s="9" t="s">
        <v>918</v>
      </c>
      <c r="C709" s="9" t="s">
        <v>868</v>
      </c>
      <c r="D709" s="9" t="s">
        <v>137</v>
      </c>
      <c r="E709" s="9" t="s">
        <v>670</v>
      </c>
      <c r="F709" s="9" t="s">
        <v>1698</v>
      </c>
      <c r="G709" s="9" t="str">
        <f t="shared" si="11"/>
        <v>P1083: Fareham - Inclusion Recovery Hampshire</v>
      </c>
      <c r="I709"/>
      <c r="M709"/>
    </row>
    <row r="710" spans="1:13" x14ac:dyDescent="0.35">
      <c r="A710" s="9" t="s">
        <v>304</v>
      </c>
      <c r="B710" s="9" t="s">
        <v>746</v>
      </c>
      <c r="C710" s="9" t="s">
        <v>868</v>
      </c>
      <c r="D710" s="9" t="s">
        <v>137</v>
      </c>
      <c r="E710" s="9" t="s">
        <v>670</v>
      </c>
      <c r="F710" s="9" t="s">
        <v>1698</v>
      </c>
      <c r="G710" s="9" t="str">
        <f t="shared" si="11"/>
        <v>P1085: Ringwood - Inclusion Recovery Hampshire</v>
      </c>
      <c r="I710"/>
      <c r="M710"/>
    </row>
    <row r="711" spans="1:13" x14ac:dyDescent="0.35">
      <c r="A711" s="9" t="s">
        <v>357</v>
      </c>
      <c r="B711" s="9" t="s">
        <v>707</v>
      </c>
      <c r="C711" s="9" t="s">
        <v>868</v>
      </c>
      <c r="D711" s="9" t="s">
        <v>137</v>
      </c>
      <c r="E711" s="9" t="s">
        <v>643</v>
      </c>
      <c r="F711" s="9" t="s">
        <v>1710</v>
      </c>
      <c r="G711" s="9" t="str">
        <f t="shared" si="11"/>
        <v>R0472: Livingstone House</v>
      </c>
      <c r="I711"/>
      <c r="M711"/>
    </row>
    <row r="712" spans="1:13" x14ac:dyDescent="0.35">
      <c r="A712" s="9" t="s">
        <v>364</v>
      </c>
      <c r="B712" s="9" t="s">
        <v>695</v>
      </c>
      <c r="C712" s="9" t="s">
        <v>868</v>
      </c>
      <c r="D712" s="9" t="s">
        <v>137</v>
      </c>
      <c r="E712" s="9" t="s">
        <v>643</v>
      </c>
      <c r="F712" s="9" t="s">
        <v>1674</v>
      </c>
      <c r="G712" s="9" t="str">
        <f t="shared" si="11"/>
        <v>R0482: CGL Birmingham ROR - Edgbaston/Hall Green</v>
      </c>
      <c r="I712"/>
      <c r="M712"/>
    </row>
    <row r="713" spans="1:13" x14ac:dyDescent="0.35">
      <c r="A713" s="9" t="s">
        <v>370</v>
      </c>
      <c r="B713" s="9" t="s">
        <v>716</v>
      </c>
      <c r="C713" s="9" t="s">
        <v>868</v>
      </c>
      <c r="D713" s="9" t="s">
        <v>137</v>
      </c>
      <c r="E713" s="9" t="s">
        <v>643</v>
      </c>
      <c r="F713" s="9" t="s">
        <v>1739</v>
      </c>
      <c r="G713" s="9" t="str">
        <f t="shared" si="11"/>
        <v>R0488: Worcestershire Recovery Partnership (Adult)</v>
      </c>
      <c r="I713"/>
      <c r="M713"/>
    </row>
    <row r="714" spans="1:13" x14ac:dyDescent="0.35">
      <c r="A714" s="9" t="s">
        <v>377</v>
      </c>
      <c r="B714" s="9" t="s">
        <v>747</v>
      </c>
      <c r="C714" s="9" t="s">
        <v>868</v>
      </c>
      <c r="D714" s="9" t="s">
        <v>137</v>
      </c>
      <c r="E714" s="9" t="s">
        <v>639</v>
      </c>
      <c r="F714" s="9" t="s">
        <v>1659</v>
      </c>
      <c r="G714" s="9" t="str">
        <f t="shared" si="11"/>
        <v>SB103: SDAS Bournemouth</v>
      </c>
      <c r="I714"/>
      <c r="M714"/>
    </row>
    <row r="715" spans="1:13" x14ac:dyDescent="0.35">
      <c r="A715" s="9" t="s">
        <v>1485</v>
      </c>
      <c r="B715" s="9" t="s">
        <v>1760</v>
      </c>
      <c r="C715" s="9" t="s">
        <v>868</v>
      </c>
      <c r="D715" s="9" t="s">
        <v>137</v>
      </c>
      <c r="E715" s="9" t="s">
        <v>639</v>
      </c>
      <c r="F715" s="9" t="s">
        <v>1754</v>
      </c>
      <c r="G715" s="9" t="str">
        <f t="shared" si="11"/>
        <v>SB205: With You BCP</v>
      </c>
      <c r="I715"/>
      <c r="M715"/>
    </row>
    <row r="716" spans="1:13" x14ac:dyDescent="0.35">
      <c r="A716" s="9" t="s">
        <v>381</v>
      </c>
      <c r="B716" s="9" t="s">
        <v>638</v>
      </c>
      <c r="C716" s="9" t="s">
        <v>868</v>
      </c>
      <c r="D716" s="9" t="s">
        <v>137</v>
      </c>
      <c r="E716" s="9" t="s">
        <v>639</v>
      </c>
      <c r="F716" s="9" t="s">
        <v>1737</v>
      </c>
      <c r="G716" s="9" t="str">
        <f t="shared" si="11"/>
        <v>SB317: StreetScene Bournemouth</v>
      </c>
      <c r="I716"/>
      <c r="M716"/>
    </row>
    <row r="717" spans="1:13" x14ac:dyDescent="0.35">
      <c r="A717" s="9" t="s">
        <v>389</v>
      </c>
      <c r="B717" s="9" t="s">
        <v>737</v>
      </c>
      <c r="C717" s="9" t="s">
        <v>868</v>
      </c>
      <c r="D717" s="9" t="s">
        <v>137</v>
      </c>
      <c r="E717" s="9" t="s">
        <v>639</v>
      </c>
      <c r="F717" s="9" t="s">
        <v>1663</v>
      </c>
      <c r="G717" s="9" t="str">
        <f t="shared" si="11"/>
        <v>SD303: BOSENCE FARM COMMUNITY LTD</v>
      </c>
      <c r="I717"/>
      <c r="M717"/>
    </row>
    <row r="718" spans="1:13" x14ac:dyDescent="0.35">
      <c r="A718" s="9" t="s">
        <v>495</v>
      </c>
      <c r="B718" s="9" t="s">
        <v>743</v>
      </c>
      <c r="C718" s="9" t="s">
        <v>868</v>
      </c>
      <c r="D718" s="9" t="s">
        <v>137</v>
      </c>
      <c r="E718" s="9" t="s">
        <v>639</v>
      </c>
      <c r="F718" s="9" t="s">
        <v>1690</v>
      </c>
      <c r="G718" s="9" t="str">
        <f t="shared" si="11"/>
        <v>SF219: REACH ADULTS</v>
      </c>
      <c r="I718"/>
      <c r="M718"/>
    </row>
    <row r="719" spans="1:13" x14ac:dyDescent="0.35">
      <c r="A719" s="9" t="s">
        <v>744</v>
      </c>
      <c r="B719" s="9" t="s">
        <v>745</v>
      </c>
      <c r="C719" s="9" t="s">
        <v>868</v>
      </c>
      <c r="D719" s="9" t="s">
        <v>137</v>
      </c>
      <c r="E719" s="9" t="s">
        <v>639</v>
      </c>
      <c r="F719" s="9" t="s">
        <v>1690</v>
      </c>
      <c r="G719" s="9" t="str">
        <f t="shared" si="11"/>
        <v>SF515: REACH YP</v>
      </c>
      <c r="I719"/>
      <c r="M719"/>
    </row>
    <row r="720" spans="1:13" x14ac:dyDescent="0.35">
      <c r="A720" s="9" t="s">
        <v>391</v>
      </c>
      <c r="B720" s="9" t="s">
        <v>658</v>
      </c>
      <c r="C720" s="9" t="s">
        <v>868</v>
      </c>
      <c r="D720" s="9" t="s">
        <v>137</v>
      </c>
      <c r="E720" s="9" t="s">
        <v>639</v>
      </c>
      <c r="F720" s="9" t="s">
        <v>1744</v>
      </c>
      <c r="G720" s="9" t="str">
        <f t="shared" si="11"/>
        <v>SG309: THE NELSON TRUST</v>
      </c>
      <c r="I720"/>
      <c r="M720"/>
    </row>
    <row r="721" spans="1:13" x14ac:dyDescent="0.35">
      <c r="A721" s="9" t="s">
        <v>398</v>
      </c>
      <c r="B721" s="9" t="s">
        <v>2070</v>
      </c>
      <c r="C721" s="9" t="s">
        <v>868</v>
      </c>
      <c r="D721" s="9" t="s">
        <v>137</v>
      </c>
      <c r="E721" s="9" t="s">
        <v>639</v>
      </c>
      <c r="F721" s="9" t="s">
        <v>677</v>
      </c>
      <c r="G721" s="9" t="str">
        <f t="shared" si="11"/>
        <v>SH307: Jasmine Mother's Recovery (Trevi)</v>
      </c>
      <c r="I721"/>
      <c r="M721"/>
    </row>
    <row r="722" spans="1:13" x14ac:dyDescent="0.35">
      <c r="A722" s="9" t="s">
        <v>401</v>
      </c>
      <c r="B722" s="9" t="s">
        <v>735</v>
      </c>
      <c r="C722" s="9" t="s">
        <v>868</v>
      </c>
      <c r="D722" s="9" t="s">
        <v>137</v>
      </c>
      <c r="E722" s="9" t="s">
        <v>639</v>
      </c>
      <c r="F722" s="9" t="s">
        <v>1718</v>
      </c>
      <c r="G722" s="9" t="str">
        <f t="shared" si="11"/>
        <v>SI507: Alcohol Care &amp; Treatment Service (ACTS)</v>
      </c>
      <c r="I722"/>
      <c r="M722"/>
    </row>
    <row r="723" spans="1:13" x14ac:dyDescent="0.35">
      <c r="A723" s="9" t="s">
        <v>404</v>
      </c>
      <c r="B723" s="9" t="s">
        <v>672</v>
      </c>
      <c r="C723" s="9" t="s">
        <v>868</v>
      </c>
      <c r="D723" s="9" t="s">
        <v>137</v>
      </c>
      <c r="E723" s="9" t="s">
        <v>639</v>
      </c>
      <c r="F723" s="9" t="s">
        <v>1667</v>
      </c>
      <c r="G723" s="9" t="str">
        <f t="shared" si="11"/>
        <v>SJ302: BROADWAY LODGE</v>
      </c>
      <c r="I723"/>
      <c r="M723"/>
    </row>
    <row r="724" spans="1:13" x14ac:dyDescent="0.35">
      <c r="A724" s="9" t="s">
        <v>405</v>
      </c>
      <c r="B724" s="9" t="s">
        <v>675</v>
      </c>
      <c r="C724" s="9" t="s">
        <v>868</v>
      </c>
      <c r="D724" s="9" t="s">
        <v>137</v>
      </c>
      <c r="E724" s="9" t="s">
        <v>639</v>
      </c>
      <c r="F724" s="9" t="s">
        <v>675</v>
      </c>
      <c r="G724" s="9" t="str">
        <f t="shared" si="11"/>
        <v>SJ308: Sefton Park</v>
      </c>
      <c r="I724"/>
      <c r="M724"/>
    </row>
    <row r="725" spans="1:13" x14ac:dyDescent="0.35">
      <c r="A725" s="9" t="s">
        <v>624</v>
      </c>
      <c r="B725" s="9" t="s">
        <v>862</v>
      </c>
      <c r="C725" s="9" t="s">
        <v>868</v>
      </c>
      <c r="D725" s="9" t="s">
        <v>137</v>
      </c>
      <c r="E725" s="9" t="s">
        <v>639</v>
      </c>
      <c r="F725" s="9" t="s">
        <v>1751</v>
      </c>
      <c r="G725" s="9" t="str">
        <f t="shared" si="11"/>
        <v>SK205: Somerset Drug and Alcohol Service - SDAS</v>
      </c>
      <c r="I725"/>
      <c r="M725"/>
    </row>
    <row r="726" spans="1:13" x14ac:dyDescent="0.35">
      <c r="A726" s="9" t="s">
        <v>416</v>
      </c>
      <c r="B726" s="9" t="s">
        <v>1764</v>
      </c>
      <c r="C726" s="9" t="s">
        <v>868</v>
      </c>
      <c r="D726" s="9" t="s">
        <v>137</v>
      </c>
      <c r="E726" s="9" t="s">
        <v>639</v>
      </c>
      <c r="F726" s="9" t="s">
        <v>1655</v>
      </c>
      <c r="G726" s="9" t="str">
        <f t="shared" si="11"/>
        <v>SO203: Forward Trust - Clouds House</v>
      </c>
      <c r="I726"/>
      <c r="M726"/>
    </row>
    <row r="727" spans="1:13" x14ac:dyDescent="0.35">
      <c r="A727" s="9" t="s">
        <v>435</v>
      </c>
      <c r="B727" s="9" t="s">
        <v>849</v>
      </c>
      <c r="C727" s="9" t="s">
        <v>868</v>
      </c>
      <c r="D727" s="9" t="s">
        <v>137</v>
      </c>
      <c r="E727" s="9" t="s">
        <v>715</v>
      </c>
      <c r="F727" s="9" t="s">
        <v>1692</v>
      </c>
      <c r="G727" s="9" t="str">
        <f t="shared" si="11"/>
        <v>T1208: Nottingham Recovery Network</v>
      </c>
      <c r="I727"/>
      <c r="M727"/>
    </row>
    <row r="728" spans="1:13" x14ac:dyDescent="0.35">
      <c r="A728" s="9" t="s">
        <v>213</v>
      </c>
      <c r="B728" s="9" t="s">
        <v>706</v>
      </c>
      <c r="C728" s="9" t="s">
        <v>869</v>
      </c>
      <c r="D728" s="9" t="s">
        <v>65</v>
      </c>
      <c r="E728" s="9" t="s">
        <v>662</v>
      </c>
      <c r="F728" s="9" t="s">
        <v>1701</v>
      </c>
      <c r="G728" s="9" t="str">
        <f t="shared" si="11"/>
        <v>M0022: Kaleidoscope Birchwood</v>
      </c>
      <c r="I728"/>
      <c r="M728"/>
    </row>
    <row r="729" spans="1:13" x14ac:dyDescent="0.35">
      <c r="A729" s="9" t="s">
        <v>235</v>
      </c>
      <c r="B729" s="9" t="s">
        <v>1898</v>
      </c>
      <c r="C729" s="9" t="s">
        <v>869</v>
      </c>
      <c r="D729" s="9" t="s">
        <v>65</v>
      </c>
      <c r="E729" s="9" t="s">
        <v>662</v>
      </c>
      <c r="F729" s="9" t="s">
        <v>1752</v>
      </c>
      <c r="G729" s="9" t="str">
        <f t="shared" si="11"/>
        <v>M0309: Cyngor Alcohol Information Service (CAIS)</v>
      </c>
      <c r="I729"/>
      <c r="M729"/>
    </row>
    <row r="730" spans="1:13" x14ac:dyDescent="0.35">
      <c r="A730" s="9" t="s">
        <v>253</v>
      </c>
      <c r="B730" s="9" t="s">
        <v>726</v>
      </c>
      <c r="C730" s="9" t="s">
        <v>869</v>
      </c>
      <c r="D730" s="9" t="s">
        <v>65</v>
      </c>
      <c r="E730" s="9" t="s">
        <v>662</v>
      </c>
      <c r="F730" s="9" t="s">
        <v>1680</v>
      </c>
      <c r="G730" s="9" t="str">
        <f t="shared" si="11"/>
        <v>M0341: The Pavilion</v>
      </c>
      <c r="I730"/>
      <c r="M730"/>
    </row>
    <row r="731" spans="1:13" x14ac:dyDescent="0.35">
      <c r="A731" s="9" t="s">
        <v>353</v>
      </c>
      <c r="B731" s="9" t="s">
        <v>870</v>
      </c>
      <c r="C731" s="9" t="s">
        <v>869</v>
      </c>
      <c r="D731" s="9" t="s">
        <v>65</v>
      </c>
      <c r="E731" s="9" t="s">
        <v>643</v>
      </c>
      <c r="F731" s="9" t="s">
        <v>1674</v>
      </c>
      <c r="G731" s="9" t="str">
        <f t="shared" si="11"/>
        <v>R0036: CGL Dudley Atlantic Recovery Centre</v>
      </c>
      <c r="I731"/>
      <c r="M731"/>
    </row>
    <row r="732" spans="1:13" x14ac:dyDescent="0.35">
      <c r="A732" s="9" t="s">
        <v>354</v>
      </c>
      <c r="B732" s="9" t="s">
        <v>641</v>
      </c>
      <c r="C732" s="9" t="s">
        <v>869</v>
      </c>
      <c r="D732" s="9" t="s">
        <v>65</v>
      </c>
      <c r="E732" s="9" t="s">
        <v>643</v>
      </c>
      <c r="F732" s="9" t="s">
        <v>2001</v>
      </c>
      <c r="G732" s="9" t="str">
        <f t="shared" si="11"/>
        <v>R0092: BAC O'Connor</v>
      </c>
      <c r="I732"/>
      <c r="M732"/>
    </row>
    <row r="733" spans="1:13" x14ac:dyDescent="0.35">
      <c r="A733" s="9" t="s">
        <v>356</v>
      </c>
      <c r="B733" s="9" t="s">
        <v>711</v>
      </c>
      <c r="C733" s="9" t="s">
        <v>869</v>
      </c>
      <c r="D733" s="9" t="s">
        <v>65</v>
      </c>
      <c r="E733" s="9" t="s">
        <v>643</v>
      </c>
      <c r="F733" s="9" t="s">
        <v>1658</v>
      </c>
      <c r="G733" s="9" t="str">
        <f t="shared" si="11"/>
        <v>R0468: Recovery Wolverhampton (Adult)</v>
      </c>
      <c r="I733"/>
      <c r="M733"/>
    </row>
    <row r="734" spans="1:13" x14ac:dyDescent="0.35">
      <c r="A734" s="9" t="s">
        <v>357</v>
      </c>
      <c r="B734" s="9" t="s">
        <v>707</v>
      </c>
      <c r="C734" s="9" t="s">
        <v>869</v>
      </c>
      <c r="D734" s="9" t="s">
        <v>65</v>
      </c>
      <c r="E734" s="9" t="s">
        <v>643</v>
      </c>
      <c r="F734" s="9" t="s">
        <v>1710</v>
      </c>
      <c r="G734" s="9" t="str">
        <f t="shared" si="11"/>
        <v>R0472: Livingstone House</v>
      </c>
      <c r="I734"/>
      <c r="M734"/>
    </row>
    <row r="735" spans="1:13" x14ac:dyDescent="0.35">
      <c r="A735" s="9" t="s">
        <v>358</v>
      </c>
      <c r="B735" s="9" t="s">
        <v>705</v>
      </c>
      <c r="C735" s="9" t="s">
        <v>869</v>
      </c>
      <c r="D735" s="9" t="s">
        <v>65</v>
      </c>
      <c r="E735" s="9" t="s">
        <v>643</v>
      </c>
      <c r="F735" s="9" t="s">
        <v>1677</v>
      </c>
      <c r="G735" s="9" t="str">
        <f t="shared" si="11"/>
        <v>R0473: IRiS</v>
      </c>
      <c r="I735"/>
      <c r="M735"/>
    </row>
    <row r="736" spans="1:13" x14ac:dyDescent="0.35">
      <c r="A736" s="9" t="s">
        <v>369</v>
      </c>
      <c r="B736" s="9" t="s">
        <v>697</v>
      </c>
      <c r="C736" s="9" t="s">
        <v>869</v>
      </c>
      <c r="D736" s="9" t="s">
        <v>65</v>
      </c>
      <c r="E736" s="9" t="s">
        <v>643</v>
      </c>
      <c r="F736" s="9" t="s">
        <v>1674</v>
      </c>
      <c r="G736" s="9" t="str">
        <f t="shared" si="11"/>
        <v>R0487: CGL Birmingham ROR - Park House</v>
      </c>
      <c r="I736"/>
      <c r="M736"/>
    </row>
    <row r="737" spans="1:13" x14ac:dyDescent="0.35">
      <c r="A737" s="9" t="s">
        <v>370</v>
      </c>
      <c r="B737" s="9" t="s">
        <v>716</v>
      </c>
      <c r="C737" s="9" t="s">
        <v>869</v>
      </c>
      <c r="D737" s="9" t="s">
        <v>65</v>
      </c>
      <c r="E737" s="9" t="s">
        <v>643</v>
      </c>
      <c r="F737" s="9" t="s">
        <v>1739</v>
      </c>
      <c r="G737" s="9" t="str">
        <f t="shared" si="11"/>
        <v>R0488: Worcestershire Recovery Partnership (Adult)</v>
      </c>
      <c r="I737"/>
      <c r="M737"/>
    </row>
    <row r="738" spans="1:13" x14ac:dyDescent="0.35">
      <c r="A738" s="9" t="s">
        <v>372</v>
      </c>
      <c r="B738" s="9" t="s">
        <v>701</v>
      </c>
      <c r="C738" s="9" t="s">
        <v>869</v>
      </c>
      <c r="D738" s="9" t="s">
        <v>65</v>
      </c>
      <c r="E738" s="9" t="s">
        <v>643</v>
      </c>
      <c r="F738" s="9" t="s">
        <v>1674</v>
      </c>
      <c r="G738" s="9" t="str">
        <f t="shared" si="11"/>
        <v>R0491: CGL Walsall the Beacon Adult</v>
      </c>
      <c r="I738"/>
      <c r="M738"/>
    </row>
    <row r="739" spans="1:13" x14ac:dyDescent="0.35">
      <c r="A739" s="9" t="s">
        <v>153</v>
      </c>
      <c r="B739" s="9" t="s">
        <v>636</v>
      </c>
      <c r="C739" s="9" t="s">
        <v>872</v>
      </c>
      <c r="D739" s="9" t="s">
        <v>98</v>
      </c>
      <c r="E739" s="9" t="s">
        <v>632</v>
      </c>
      <c r="F739" s="9" t="s">
        <v>1700</v>
      </c>
      <c r="G739" s="9" t="str">
        <f t="shared" si="11"/>
        <v>L0296: Kairos Community Trust (Rehab)</v>
      </c>
      <c r="I739"/>
      <c r="M739"/>
    </row>
    <row r="740" spans="1:13" x14ac:dyDescent="0.35">
      <c r="A740" s="9" t="s">
        <v>874</v>
      </c>
      <c r="B740" s="9" t="s">
        <v>875</v>
      </c>
      <c r="C740" s="9" t="s">
        <v>872</v>
      </c>
      <c r="D740" s="9" t="s">
        <v>98</v>
      </c>
      <c r="E740" s="9" t="s">
        <v>632</v>
      </c>
      <c r="F740" s="9" t="s">
        <v>1674</v>
      </c>
      <c r="G740" s="9" t="str">
        <f t="shared" si="11"/>
        <v>L0951: CGL Ealing Easy Project YP</v>
      </c>
      <c r="I740"/>
      <c r="M740"/>
    </row>
    <row r="741" spans="1:13" x14ac:dyDescent="0.35">
      <c r="A741" s="9" t="s">
        <v>166</v>
      </c>
      <c r="B741" s="9" t="s">
        <v>1918</v>
      </c>
      <c r="C741" s="9" t="s">
        <v>872</v>
      </c>
      <c r="D741" s="9" t="s">
        <v>98</v>
      </c>
      <c r="E741" s="9" t="s">
        <v>632</v>
      </c>
      <c r="F741" s="9" t="s">
        <v>1731</v>
      </c>
      <c r="G741" s="9" t="str">
        <f t="shared" si="11"/>
        <v>L1198: Consortium - Central Team - Lorraine Hewitt House</v>
      </c>
      <c r="I741"/>
      <c r="M741"/>
    </row>
    <row r="742" spans="1:13" x14ac:dyDescent="0.35">
      <c r="A742" s="9" t="s">
        <v>173</v>
      </c>
      <c r="B742" s="9" t="s">
        <v>876</v>
      </c>
      <c r="C742" s="9" t="s">
        <v>872</v>
      </c>
      <c r="D742" s="9" t="s">
        <v>98</v>
      </c>
      <c r="E742" s="9" t="s">
        <v>632</v>
      </c>
      <c r="F742" s="9" t="s">
        <v>1674</v>
      </c>
      <c r="G742" s="9" t="str">
        <f t="shared" si="11"/>
        <v>L1240: Ealing RISE</v>
      </c>
      <c r="I742"/>
      <c r="M742"/>
    </row>
    <row r="743" spans="1:13" x14ac:dyDescent="0.35">
      <c r="A743" s="9" t="s">
        <v>176</v>
      </c>
      <c r="B743" s="9" t="s">
        <v>652</v>
      </c>
      <c r="C743" s="9" t="s">
        <v>872</v>
      </c>
      <c r="D743" s="9" t="s">
        <v>98</v>
      </c>
      <c r="E743" s="9" t="s">
        <v>632</v>
      </c>
      <c r="F743" s="9" t="s">
        <v>1660</v>
      </c>
      <c r="G743" s="9" t="str">
        <f t="shared" si="11"/>
        <v>L1247: Haringey Specialist Drug Treatment Service</v>
      </c>
      <c r="I743"/>
      <c r="M743"/>
    </row>
    <row r="744" spans="1:13" x14ac:dyDescent="0.35">
      <c r="A744" s="9" t="s">
        <v>190</v>
      </c>
      <c r="B744" s="9" t="s">
        <v>940</v>
      </c>
      <c r="C744" s="9" t="s">
        <v>872</v>
      </c>
      <c r="D744" s="9" t="s">
        <v>98</v>
      </c>
      <c r="E744" s="9" t="s">
        <v>632</v>
      </c>
      <c r="F744" s="9" t="s">
        <v>1672</v>
      </c>
      <c r="G744" s="9" t="str">
        <f t="shared" si="11"/>
        <v>L1268: Addiction Recovery Community Hillingdon (ARCH) - Adult</v>
      </c>
      <c r="I744"/>
      <c r="M744"/>
    </row>
    <row r="745" spans="1:13" x14ac:dyDescent="0.35">
      <c r="A745" s="9" t="s">
        <v>200</v>
      </c>
      <c r="B745" s="9" t="s">
        <v>648</v>
      </c>
      <c r="C745" s="9" t="s">
        <v>872</v>
      </c>
      <c r="D745" s="9" t="s">
        <v>98</v>
      </c>
      <c r="E745" s="9" t="s">
        <v>632</v>
      </c>
      <c r="F745" s="9" t="s">
        <v>1751</v>
      </c>
      <c r="G745" s="9" t="str">
        <f t="shared" si="11"/>
        <v>L1279: Drug and Alcohol Wellbeing Service (DAWS)</v>
      </c>
      <c r="I745"/>
      <c r="M745"/>
    </row>
    <row r="746" spans="1:13" x14ac:dyDescent="0.35">
      <c r="A746" s="9" t="s">
        <v>527</v>
      </c>
      <c r="B746" s="9" t="s">
        <v>873</v>
      </c>
      <c r="C746" s="9" t="s">
        <v>872</v>
      </c>
      <c r="D746" s="9" t="s">
        <v>98</v>
      </c>
      <c r="E746" s="9" t="s">
        <v>632</v>
      </c>
      <c r="F746" s="9" t="s">
        <v>1672</v>
      </c>
      <c r="G746" s="9" t="str">
        <f t="shared" si="11"/>
        <v>L1292: Addictions Recovery Community Hounslow (ARC Hounslow)</v>
      </c>
      <c r="I746"/>
      <c r="M746"/>
    </row>
    <row r="747" spans="1:13" x14ac:dyDescent="0.35">
      <c r="A747" s="9" t="s">
        <v>606</v>
      </c>
      <c r="B747" s="9" t="s">
        <v>806</v>
      </c>
      <c r="C747" s="9" t="s">
        <v>872</v>
      </c>
      <c r="D747" s="9" t="s">
        <v>98</v>
      </c>
      <c r="E747" s="9" t="s">
        <v>632</v>
      </c>
      <c r="F747" s="9" t="s">
        <v>1751</v>
      </c>
      <c r="G747" s="9" t="str">
        <f t="shared" si="11"/>
        <v>L1303: City and Hackney Recovery Service</v>
      </c>
      <c r="I747"/>
      <c r="M747"/>
    </row>
    <row r="748" spans="1:13" x14ac:dyDescent="0.35">
      <c r="A748" s="9" t="s">
        <v>1480</v>
      </c>
      <c r="B748" s="9" t="s">
        <v>1920</v>
      </c>
      <c r="C748" s="9" t="s">
        <v>872</v>
      </c>
      <c r="D748" s="9" t="s">
        <v>98</v>
      </c>
      <c r="E748" s="9" t="s">
        <v>632</v>
      </c>
      <c r="F748" s="9" t="s">
        <v>1752</v>
      </c>
      <c r="G748" s="9" t="str">
        <f t="shared" si="11"/>
        <v>L1308: Guy's and St Thomas' NHS Foundation Trust Inpatient Detox Unit</v>
      </c>
      <c r="I748"/>
      <c r="M748"/>
    </row>
    <row r="749" spans="1:13" x14ac:dyDescent="0.35">
      <c r="A749" s="9" t="s">
        <v>1921</v>
      </c>
      <c r="B749" s="9" t="s">
        <v>1922</v>
      </c>
      <c r="C749" s="9" t="s">
        <v>872</v>
      </c>
      <c r="D749" s="9" t="s">
        <v>98</v>
      </c>
      <c r="E749" s="9" t="s">
        <v>632</v>
      </c>
      <c r="F749" s="9" t="s">
        <v>1923</v>
      </c>
      <c r="G749" s="9" t="str">
        <f t="shared" si="11"/>
        <v>L1312: Guy's and St Thomas' NHS Foundation Trust Non-rough sleeping Addictions Clinical Care Suite</v>
      </c>
      <c r="I749"/>
      <c r="M749"/>
    </row>
    <row r="750" spans="1:13" x14ac:dyDescent="0.35">
      <c r="A750" s="9" t="s">
        <v>235</v>
      </c>
      <c r="B750" s="9" t="s">
        <v>1898</v>
      </c>
      <c r="C750" s="9" t="s">
        <v>872</v>
      </c>
      <c r="D750" s="9" t="s">
        <v>98</v>
      </c>
      <c r="E750" s="9" t="s">
        <v>662</v>
      </c>
      <c r="F750" s="9" t="s">
        <v>1752</v>
      </c>
      <c r="G750" s="9" t="str">
        <f t="shared" si="11"/>
        <v>M0309: Cyngor Alcohol Information Service (CAIS)</v>
      </c>
      <c r="I750"/>
      <c r="M750"/>
    </row>
    <row r="751" spans="1:13" x14ac:dyDescent="0.35">
      <c r="A751" s="9" t="s">
        <v>253</v>
      </c>
      <c r="B751" s="9" t="s">
        <v>726</v>
      </c>
      <c r="C751" s="9" t="s">
        <v>872</v>
      </c>
      <c r="D751" s="9" t="s">
        <v>98</v>
      </c>
      <c r="E751" s="9" t="s">
        <v>662</v>
      </c>
      <c r="F751" s="9" t="s">
        <v>1680</v>
      </c>
      <c r="G751" s="9" t="str">
        <f t="shared" si="11"/>
        <v>M0341: The Pavilion</v>
      </c>
      <c r="I751"/>
      <c r="M751"/>
    </row>
    <row r="752" spans="1:13" x14ac:dyDescent="0.35">
      <c r="A752" s="9" t="s">
        <v>277</v>
      </c>
      <c r="B752" s="9" t="s">
        <v>741</v>
      </c>
      <c r="C752" s="9" t="s">
        <v>872</v>
      </c>
      <c r="D752" s="9" t="s">
        <v>98</v>
      </c>
      <c r="E752" s="9" t="s">
        <v>670</v>
      </c>
      <c r="F752" s="9" t="s">
        <v>1736</v>
      </c>
      <c r="G752" s="9" t="str">
        <f t="shared" si="11"/>
        <v>P0544: Francis HouseStreetsceneSouthampton</v>
      </c>
      <c r="I752"/>
      <c r="M752"/>
    </row>
    <row r="753" spans="1:13" x14ac:dyDescent="0.35">
      <c r="A753" s="9" t="s">
        <v>278</v>
      </c>
      <c r="B753" s="9" t="s">
        <v>685</v>
      </c>
      <c r="C753" s="9" t="s">
        <v>872</v>
      </c>
      <c r="D753" s="9" t="s">
        <v>98</v>
      </c>
      <c r="E753" s="9" t="s">
        <v>670</v>
      </c>
      <c r="F753" s="9" t="s">
        <v>1702</v>
      </c>
      <c r="G753" s="9" t="str">
        <f t="shared" si="11"/>
        <v>P0611: Bridge House</v>
      </c>
      <c r="I753"/>
      <c r="M753"/>
    </row>
    <row r="754" spans="1:13" x14ac:dyDescent="0.35">
      <c r="A754" s="9" t="s">
        <v>476</v>
      </c>
      <c r="B754" s="9" t="s">
        <v>2213</v>
      </c>
      <c r="C754" s="9" t="s">
        <v>872</v>
      </c>
      <c r="D754" s="9" t="s">
        <v>98</v>
      </c>
      <c r="E754" s="9" t="s">
        <v>670</v>
      </c>
      <c r="F754" s="9" t="s">
        <v>1677</v>
      </c>
      <c r="G754" s="9" t="str">
        <f t="shared" si="11"/>
        <v>P1098: Cranstoun RBWM</v>
      </c>
      <c r="I754"/>
      <c r="M754"/>
    </row>
    <row r="755" spans="1:13" x14ac:dyDescent="0.35">
      <c r="A755" s="9" t="s">
        <v>2061</v>
      </c>
      <c r="B755" s="9" t="s">
        <v>2062</v>
      </c>
      <c r="C755" s="9" t="s">
        <v>872</v>
      </c>
      <c r="D755" s="9" t="s">
        <v>98</v>
      </c>
      <c r="E755" s="9" t="s">
        <v>670</v>
      </c>
      <c r="F755" s="9" t="s">
        <v>1923</v>
      </c>
      <c r="G755" s="9" t="str">
        <f t="shared" si="11"/>
        <v>P1125: Addiction Recovery Centre Portsmouth</v>
      </c>
      <c r="I755"/>
      <c r="M755"/>
    </row>
    <row r="756" spans="1:13" x14ac:dyDescent="0.35">
      <c r="A756" s="9" t="s">
        <v>325</v>
      </c>
      <c r="B756" s="9" t="s">
        <v>2063</v>
      </c>
      <c r="C756" s="9" t="s">
        <v>872</v>
      </c>
      <c r="D756" s="9" t="s">
        <v>98</v>
      </c>
      <c r="E756" s="9" t="s">
        <v>635</v>
      </c>
      <c r="F756" s="9" t="s">
        <v>1734</v>
      </c>
      <c r="G756" s="9" t="str">
        <f t="shared" si="11"/>
        <v>Q1647: Via - Passmores House</v>
      </c>
      <c r="I756"/>
      <c r="M756"/>
    </row>
    <row r="757" spans="1:13" x14ac:dyDescent="0.35">
      <c r="A757" s="9" t="s">
        <v>362</v>
      </c>
      <c r="B757" s="9" t="s">
        <v>1118</v>
      </c>
      <c r="C757" s="9" t="s">
        <v>872</v>
      </c>
      <c r="D757" s="9" t="s">
        <v>98</v>
      </c>
      <c r="E757" s="9" t="s">
        <v>643</v>
      </c>
      <c r="F757" s="9" t="s">
        <v>1710</v>
      </c>
      <c r="G757" s="9" t="str">
        <f t="shared" si="11"/>
        <v>R0479: Staffordshire Inpatients</v>
      </c>
      <c r="I757"/>
      <c r="M757"/>
    </row>
    <row r="758" spans="1:13" x14ac:dyDescent="0.35">
      <c r="A758" s="9" t="s">
        <v>381</v>
      </c>
      <c r="B758" s="9" t="s">
        <v>638</v>
      </c>
      <c r="C758" s="9" t="s">
        <v>872</v>
      </c>
      <c r="D758" s="9" t="s">
        <v>98</v>
      </c>
      <c r="E758" s="9" t="s">
        <v>639</v>
      </c>
      <c r="F758" s="9" t="s">
        <v>1737</v>
      </c>
      <c r="G758" s="9" t="str">
        <f t="shared" si="11"/>
        <v>SB317: StreetScene Bournemouth</v>
      </c>
      <c r="I758"/>
      <c r="M758"/>
    </row>
    <row r="759" spans="1:13" x14ac:dyDescent="0.35">
      <c r="A759" s="9" t="s">
        <v>391</v>
      </c>
      <c r="B759" s="9" t="s">
        <v>658</v>
      </c>
      <c r="C759" s="9" t="s">
        <v>872</v>
      </c>
      <c r="D759" s="9" t="s">
        <v>98</v>
      </c>
      <c r="E759" s="9" t="s">
        <v>639</v>
      </c>
      <c r="F759" s="9" t="s">
        <v>1744</v>
      </c>
      <c r="G759" s="9" t="str">
        <f t="shared" si="11"/>
        <v>SG309: THE NELSON TRUST</v>
      </c>
      <c r="I759"/>
      <c r="M759"/>
    </row>
    <row r="760" spans="1:13" x14ac:dyDescent="0.35">
      <c r="A760" s="9" t="s">
        <v>402</v>
      </c>
      <c r="B760" s="9" t="s">
        <v>812</v>
      </c>
      <c r="C760" s="9" t="s">
        <v>872</v>
      </c>
      <c r="D760" s="9" t="s">
        <v>98</v>
      </c>
      <c r="E760" s="9" t="s">
        <v>639</v>
      </c>
      <c r="F760" s="9" t="s">
        <v>812</v>
      </c>
      <c r="G760" s="9" t="str">
        <f t="shared" si="11"/>
        <v>SJ207: Western Counselling</v>
      </c>
      <c r="I760"/>
      <c r="M760"/>
    </row>
    <row r="761" spans="1:13" x14ac:dyDescent="0.35">
      <c r="A761" s="9" t="s">
        <v>404</v>
      </c>
      <c r="B761" s="9" t="s">
        <v>672</v>
      </c>
      <c r="C761" s="9" t="s">
        <v>872</v>
      </c>
      <c r="D761" s="9" t="s">
        <v>98</v>
      </c>
      <c r="E761" s="9" t="s">
        <v>639</v>
      </c>
      <c r="F761" s="9" t="s">
        <v>1667</v>
      </c>
      <c r="G761" s="9" t="str">
        <f t="shared" si="11"/>
        <v>SJ302: BROADWAY LODGE</v>
      </c>
      <c r="I761"/>
      <c r="M761"/>
    </row>
    <row r="762" spans="1:13" x14ac:dyDescent="0.35">
      <c r="A762" s="9" t="s">
        <v>624</v>
      </c>
      <c r="B762" s="9" t="s">
        <v>862</v>
      </c>
      <c r="C762" s="9" t="s">
        <v>872</v>
      </c>
      <c r="D762" s="9" t="s">
        <v>98</v>
      </c>
      <c r="E762" s="9" t="s">
        <v>639</v>
      </c>
      <c r="F762" s="9" t="s">
        <v>1751</v>
      </c>
      <c r="G762" s="9" t="str">
        <f t="shared" si="11"/>
        <v>SK205: Somerset Drug and Alcohol Service - SDAS</v>
      </c>
      <c r="I762"/>
      <c r="M762"/>
    </row>
    <row r="763" spans="1:13" x14ac:dyDescent="0.35">
      <c r="A763" s="9" t="s">
        <v>416</v>
      </c>
      <c r="B763" s="9" t="s">
        <v>1764</v>
      </c>
      <c r="C763" s="9" t="s">
        <v>872</v>
      </c>
      <c r="D763" s="9" t="s">
        <v>98</v>
      </c>
      <c r="E763" s="9" t="s">
        <v>639</v>
      </c>
      <c r="F763" s="9" t="s">
        <v>1655</v>
      </c>
      <c r="G763" s="9" t="str">
        <f t="shared" si="11"/>
        <v>SO203: Forward Trust - Clouds House</v>
      </c>
      <c r="I763"/>
      <c r="M763"/>
    </row>
    <row r="764" spans="1:13" x14ac:dyDescent="0.35">
      <c r="A764" s="9" t="s">
        <v>449</v>
      </c>
      <c r="B764" s="9" t="s">
        <v>666</v>
      </c>
      <c r="C764" s="9" t="s">
        <v>872</v>
      </c>
      <c r="D764" s="9" t="s">
        <v>98</v>
      </c>
      <c r="E764" s="9" t="s">
        <v>661</v>
      </c>
      <c r="F764" s="9" t="s">
        <v>1750</v>
      </c>
      <c r="G764" s="9" t="str">
        <f t="shared" si="11"/>
        <v>U0430: Oasis Recovery Communities Bradford</v>
      </c>
      <c r="I764"/>
      <c r="M764"/>
    </row>
    <row r="765" spans="1:13" x14ac:dyDescent="0.35">
      <c r="A765" s="9" t="s">
        <v>214</v>
      </c>
      <c r="B765" s="9" t="s">
        <v>667</v>
      </c>
      <c r="C765" s="9" t="s">
        <v>880</v>
      </c>
      <c r="D765" s="9" t="s">
        <v>36</v>
      </c>
      <c r="E765" s="9" t="s">
        <v>662</v>
      </c>
      <c r="F765" s="9" t="s">
        <v>1717</v>
      </c>
      <c r="G765" s="9" t="str">
        <f t="shared" si="11"/>
        <v>M0037: Phoenix Futures Wirral Adult Services</v>
      </c>
      <c r="I765"/>
      <c r="M765"/>
    </row>
    <row r="766" spans="1:13" x14ac:dyDescent="0.35">
      <c r="A766" s="9" t="s">
        <v>218</v>
      </c>
      <c r="B766" s="9" t="s">
        <v>727</v>
      </c>
      <c r="C766" s="9" t="s">
        <v>880</v>
      </c>
      <c r="D766" s="9" t="s">
        <v>36</v>
      </c>
      <c r="E766" s="9" t="s">
        <v>662</v>
      </c>
      <c r="F766" s="9" t="s">
        <v>1751</v>
      </c>
      <c r="G766" s="9" t="str">
        <f t="shared" si="11"/>
        <v>M0083: Turning Point Stanfield House</v>
      </c>
      <c r="I766"/>
      <c r="M766"/>
    </row>
    <row r="767" spans="1:13" x14ac:dyDescent="0.35">
      <c r="A767" s="9" t="s">
        <v>2131</v>
      </c>
      <c r="B767" s="9" t="s">
        <v>2210</v>
      </c>
      <c r="C767" s="9" t="s">
        <v>880</v>
      </c>
      <c r="D767" s="9" t="s">
        <v>36</v>
      </c>
      <c r="E767" s="9" t="s">
        <v>757</v>
      </c>
      <c r="F767" s="9" t="s">
        <v>1923</v>
      </c>
      <c r="G767" s="9" t="str">
        <f t="shared" si="11"/>
        <v>N1032: START Hartlepool Adult</v>
      </c>
      <c r="I767"/>
      <c r="M767"/>
    </row>
    <row r="768" spans="1:13" x14ac:dyDescent="0.35">
      <c r="A768" s="9" t="s">
        <v>2024</v>
      </c>
      <c r="B768" s="9" t="s">
        <v>2225</v>
      </c>
      <c r="C768" s="9" t="s">
        <v>880</v>
      </c>
      <c r="D768" s="9" t="s">
        <v>36</v>
      </c>
      <c r="E768" s="9" t="s">
        <v>715</v>
      </c>
      <c r="F768" s="9" t="s">
        <v>1923</v>
      </c>
      <c r="G768" s="9" t="str">
        <f t="shared" si="11"/>
        <v>T1224: New Oakwood Lodge - Derby Rehab (Phoenix Futures)</v>
      </c>
      <c r="I768"/>
      <c r="M768"/>
    </row>
    <row r="769" spans="1:13" x14ac:dyDescent="0.35">
      <c r="A769" s="9" t="s">
        <v>444</v>
      </c>
      <c r="B769" s="9" t="s">
        <v>771</v>
      </c>
      <c r="C769" s="9" t="s">
        <v>880</v>
      </c>
      <c r="D769" s="9" t="s">
        <v>36</v>
      </c>
      <c r="E769" s="9" t="s">
        <v>661</v>
      </c>
      <c r="F769" s="9" t="s">
        <v>1720</v>
      </c>
      <c r="G769" s="9" t="str">
        <f t="shared" si="11"/>
        <v>U0321: Forward Trust The Bridges Hull</v>
      </c>
      <c r="I769"/>
      <c r="M769"/>
    </row>
    <row r="770" spans="1:13" x14ac:dyDescent="0.35">
      <c r="A770" s="9" t="s">
        <v>449</v>
      </c>
      <c r="B770" s="9" t="s">
        <v>666</v>
      </c>
      <c r="C770" s="9" t="s">
        <v>880</v>
      </c>
      <c r="D770" s="9" t="s">
        <v>36</v>
      </c>
      <c r="E770" s="9" t="s">
        <v>661</v>
      </c>
      <c r="F770" s="9" t="s">
        <v>1750</v>
      </c>
      <c r="G770" s="9" t="str">
        <f t="shared" si="11"/>
        <v>U0430: Oasis Recovery Communities Bradford</v>
      </c>
      <c r="I770"/>
      <c r="M770"/>
    </row>
    <row r="771" spans="1:13" x14ac:dyDescent="0.35">
      <c r="A771" s="9" t="s">
        <v>452</v>
      </c>
      <c r="B771" s="9" t="s">
        <v>758</v>
      </c>
      <c r="C771" s="9" t="s">
        <v>880</v>
      </c>
      <c r="D771" s="9" t="s">
        <v>36</v>
      </c>
      <c r="E771" s="9" t="s">
        <v>661</v>
      </c>
      <c r="F771" s="9" t="s">
        <v>1697</v>
      </c>
      <c r="G771" s="9" t="str">
        <f t="shared" ref="G771:G834" si="12">CONCATENATE(A771,": ",B771)</f>
        <v>U0484: North Yorkshire Horizons Drug and Alcohol Service (Humankind)</v>
      </c>
      <c r="I771"/>
      <c r="M771"/>
    </row>
    <row r="772" spans="1:13" x14ac:dyDescent="0.35">
      <c r="A772" s="9" t="s">
        <v>456</v>
      </c>
      <c r="B772" s="9" t="s">
        <v>703</v>
      </c>
      <c r="C772" s="9" t="s">
        <v>880</v>
      </c>
      <c r="D772" s="9" t="s">
        <v>36</v>
      </c>
      <c r="E772" s="9" t="s">
        <v>661</v>
      </c>
      <c r="F772" s="9" t="s">
        <v>1697</v>
      </c>
      <c r="G772" s="9" t="str">
        <f t="shared" si="12"/>
        <v>U0489: Forward Leeds Adult (Humankind)</v>
      </c>
      <c r="I772"/>
      <c r="M772"/>
    </row>
    <row r="773" spans="1:13" x14ac:dyDescent="0.35">
      <c r="A773" s="9" t="s">
        <v>458</v>
      </c>
      <c r="B773" s="9" t="s">
        <v>665</v>
      </c>
      <c r="C773" s="9" t="s">
        <v>880</v>
      </c>
      <c r="D773" s="9" t="s">
        <v>36</v>
      </c>
      <c r="E773" s="9" t="s">
        <v>661</v>
      </c>
      <c r="F773" s="9" t="s">
        <v>1752</v>
      </c>
      <c r="G773" s="9" t="str">
        <f t="shared" si="12"/>
        <v>U0494: East Riding Partnership Treatment Service - Adults</v>
      </c>
      <c r="I773"/>
      <c r="M773"/>
    </row>
    <row r="774" spans="1:13" x14ac:dyDescent="0.35">
      <c r="A774" s="9" t="s">
        <v>459</v>
      </c>
      <c r="B774" s="9" t="s">
        <v>866</v>
      </c>
      <c r="C774" s="9" t="s">
        <v>880</v>
      </c>
      <c r="D774" s="9" t="s">
        <v>36</v>
      </c>
      <c r="E774" s="9" t="s">
        <v>661</v>
      </c>
      <c r="F774" s="9" t="s">
        <v>1752</v>
      </c>
      <c r="G774" s="9" t="str">
        <f t="shared" si="12"/>
        <v>U0495: East Riding Criminal Justice Service</v>
      </c>
      <c r="I774"/>
      <c r="M774"/>
    </row>
    <row r="775" spans="1:13" x14ac:dyDescent="0.35">
      <c r="A775" s="9" t="s">
        <v>461</v>
      </c>
      <c r="B775" s="9" t="s">
        <v>663</v>
      </c>
      <c r="C775" s="9" t="s">
        <v>880</v>
      </c>
      <c r="D775" s="9" t="s">
        <v>36</v>
      </c>
      <c r="E775" s="9" t="s">
        <v>661</v>
      </c>
      <c r="F775" s="9" t="s">
        <v>1721</v>
      </c>
      <c r="G775" s="9" t="str">
        <f t="shared" si="12"/>
        <v>U0509: Doncaster Drugs Service - CDT</v>
      </c>
      <c r="I775"/>
      <c r="M775"/>
    </row>
    <row r="776" spans="1:13" x14ac:dyDescent="0.35">
      <c r="A776" s="9" t="s">
        <v>464</v>
      </c>
      <c r="B776" s="9" t="s">
        <v>664</v>
      </c>
      <c r="C776" s="9" t="s">
        <v>880</v>
      </c>
      <c r="D776" s="9" t="s">
        <v>36</v>
      </c>
      <c r="E776" s="9" t="s">
        <v>661</v>
      </c>
      <c r="F776" s="9" t="s">
        <v>664</v>
      </c>
      <c r="G776" s="9" t="str">
        <f t="shared" si="12"/>
        <v>U0546: Doncaster SDC - New Beginnings</v>
      </c>
      <c r="I776"/>
      <c r="M776"/>
    </row>
    <row r="777" spans="1:13" x14ac:dyDescent="0.35">
      <c r="A777" s="9" t="s">
        <v>465</v>
      </c>
      <c r="B777" s="9" t="s">
        <v>865</v>
      </c>
      <c r="C777" s="9" t="s">
        <v>880</v>
      </c>
      <c r="D777" s="9" t="s">
        <v>36</v>
      </c>
      <c r="E777" s="9" t="s">
        <v>661</v>
      </c>
      <c r="F777" s="9" t="s">
        <v>1721</v>
      </c>
      <c r="G777" s="9" t="str">
        <f t="shared" si="12"/>
        <v>U0577: Doncaster Criminal Justice Service</v>
      </c>
      <c r="I777"/>
      <c r="M777"/>
    </row>
    <row r="778" spans="1:13" x14ac:dyDescent="0.35">
      <c r="A778" s="9" t="s">
        <v>538</v>
      </c>
      <c r="B778" s="9" t="s">
        <v>881</v>
      </c>
      <c r="C778" s="9" t="s">
        <v>880</v>
      </c>
      <c r="D778" s="9" t="s">
        <v>36</v>
      </c>
      <c r="E778" s="9" t="s">
        <v>661</v>
      </c>
      <c r="F778" s="9" t="s">
        <v>1752</v>
      </c>
      <c r="G778" s="9" t="str">
        <f t="shared" si="12"/>
        <v>U0646: Hull HTFT - Lot 2</v>
      </c>
      <c r="I778"/>
      <c r="M778"/>
    </row>
    <row r="779" spans="1:13" x14ac:dyDescent="0.35">
      <c r="A779" s="9" t="s">
        <v>537</v>
      </c>
      <c r="B779" s="9" t="s">
        <v>963</v>
      </c>
      <c r="C779" s="9" t="s">
        <v>880</v>
      </c>
      <c r="D779" s="9" t="s">
        <v>36</v>
      </c>
      <c r="E779" s="9" t="s">
        <v>661</v>
      </c>
      <c r="F779" s="9" t="s">
        <v>1674</v>
      </c>
      <c r="G779" s="9" t="str">
        <f t="shared" si="12"/>
        <v>U0647: CGL Hull</v>
      </c>
      <c r="I779"/>
      <c r="M779"/>
    </row>
    <row r="780" spans="1:13" x14ac:dyDescent="0.35">
      <c r="A780" s="9" t="s">
        <v>2085</v>
      </c>
      <c r="B780" s="9" t="s">
        <v>2086</v>
      </c>
      <c r="C780" s="9" t="s">
        <v>880</v>
      </c>
      <c r="D780" s="9" t="s">
        <v>36</v>
      </c>
      <c r="E780" s="9" t="s">
        <v>661</v>
      </c>
      <c r="F780" s="9" t="s">
        <v>1923</v>
      </c>
      <c r="G780" s="9" t="str">
        <f t="shared" si="12"/>
        <v>U0654: New Vision Bradford Adult (Humankind)</v>
      </c>
      <c r="I780"/>
      <c r="M780"/>
    </row>
    <row r="781" spans="1:13" x14ac:dyDescent="0.35">
      <c r="A781" s="9" t="s">
        <v>2137</v>
      </c>
      <c r="B781" s="9" t="s">
        <v>2138</v>
      </c>
      <c r="C781" s="9" t="s">
        <v>880</v>
      </c>
      <c r="D781" s="9" t="s">
        <v>36</v>
      </c>
      <c r="E781" s="9" t="s">
        <v>661</v>
      </c>
      <c r="F781" s="9" t="s">
        <v>1923</v>
      </c>
      <c r="G781" s="9" t="str">
        <f t="shared" si="12"/>
        <v>U0655: Ark House Rehab Scarborough</v>
      </c>
      <c r="I781"/>
      <c r="M781"/>
    </row>
    <row r="782" spans="1:13" x14ac:dyDescent="0.35">
      <c r="A782" s="9" t="s">
        <v>2087</v>
      </c>
      <c r="B782" s="9" t="s">
        <v>2088</v>
      </c>
      <c r="C782" s="9" t="s">
        <v>880</v>
      </c>
      <c r="D782" s="9" t="s">
        <v>36</v>
      </c>
      <c r="E782" s="9" t="s">
        <v>661</v>
      </c>
      <c r="F782" s="9" t="s">
        <v>1923</v>
      </c>
      <c r="G782" s="9" t="str">
        <f t="shared" si="12"/>
        <v>U0656: Aspire Drug &amp; Alcohol Inpatient Doncaster</v>
      </c>
      <c r="I782"/>
      <c r="M782"/>
    </row>
    <row r="783" spans="1:13" x14ac:dyDescent="0.35">
      <c r="A783" s="9" t="s">
        <v>2124</v>
      </c>
      <c r="B783" s="9" t="s">
        <v>2236</v>
      </c>
      <c r="C783" s="9" t="s">
        <v>880</v>
      </c>
      <c r="D783" s="9" t="s">
        <v>36</v>
      </c>
      <c r="E783" s="9" t="s">
        <v>661</v>
      </c>
      <c r="F783" s="9" t="s">
        <v>1923</v>
      </c>
      <c r="G783" s="9" t="str">
        <f t="shared" si="12"/>
        <v>U0657: Likewise Sheffield (Humankind)</v>
      </c>
      <c r="I783"/>
      <c r="M783"/>
    </row>
    <row r="784" spans="1:13" x14ac:dyDescent="0.35">
      <c r="A784" s="9" t="s">
        <v>196</v>
      </c>
      <c r="B784" s="9" t="s">
        <v>840</v>
      </c>
      <c r="C784" s="9" t="s">
        <v>882</v>
      </c>
      <c r="D784" s="9" t="s">
        <v>125</v>
      </c>
      <c r="E784" s="9" t="s">
        <v>632</v>
      </c>
      <c r="F784" s="9" t="s">
        <v>1677</v>
      </c>
      <c r="G784" s="9" t="str">
        <f t="shared" si="12"/>
        <v>L1275: INSPIRE Sutton</v>
      </c>
      <c r="I784"/>
      <c r="M784"/>
    </row>
    <row r="785" spans="1:13" x14ac:dyDescent="0.35">
      <c r="A785" s="9" t="s">
        <v>205</v>
      </c>
      <c r="B785" s="9" t="s">
        <v>655</v>
      </c>
      <c r="C785" s="9" t="s">
        <v>882</v>
      </c>
      <c r="D785" s="9" t="s">
        <v>125</v>
      </c>
      <c r="E785" s="9" t="s">
        <v>632</v>
      </c>
      <c r="F785" s="9" t="s">
        <v>1707</v>
      </c>
      <c r="G785" s="9" t="str">
        <f t="shared" si="12"/>
        <v>L5046: Mount Carmel (Rehab)</v>
      </c>
      <c r="I785"/>
      <c r="M785"/>
    </row>
    <row r="786" spans="1:13" x14ac:dyDescent="0.35">
      <c r="A786" s="9" t="s">
        <v>507</v>
      </c>
      <c r="B786" s="9" t="s">
        <v>2046</v>
      </c>
      <c r="C786" s="9" t="s">
        <v>882</v>
      </c>
      <c r="D786" s="9" t="s">
        <v>125</v>
      </c>
      <c r="E786" s="9" t="s">
        <v>662</v>
      </c>
      <c r="F786" s="9" t="s">
        <v>1668</v>
      </c>
      <c r="G786" s="9" t="str">
        <f t="shared" si="12"/>
        <v>M0357: Parkland Place Lancashire</v>
      </c>
      <c r="I786"/>
      <c r="M786"/>
    </row>
    <row r="787" spans="1:13" x14ac:dyDescent="0.35">
      <c r="A787" s="9" t="s">
        <v>1484</v>
      </c>
      <c r="B787" s="9" t="s">
        <v>1759</v>
      </c>
      <c r="C787" s="9" t="s">
        <v>882</v>
      </c>
      <c r="D787" s="9" t="s">
        <v>125</v>
      </c>
      <c r="E787" s="9" t="s">
        <v>662</v>
      </c>
      <c r="F787" s="9" t="s">
        <v>1697</v>
      </c>
      <c r="G787" s="9" t="str">
        <f t="shared" si="12"/>
        <v>M0375: Cumbria Addictions Service (Humankind)</v>
      </c>
      <c r="I787"/>
      <c r="M787"/>
    </row>
    <row r="788" spans="1:13" x14ac:dyDescent="0.35">
      <c r="A788" s="9" t="s">
        <v>276</v>
      </c>
      <c r="B788" s="9" t="s">
        <v>765</v>
      </c>
      <c r="C788" s="9" t="s">
        <v>882</v>
      </c>
      <c r="D788" s="9" t="s">
        <v>125</v>
      </c>
      <c r="E788" s="9" t="s">
        <v>670</v>
      </c>
      <c r="F788" s="9" t="s">
        <v>1657</v>
      </c>
      <c r="G788" s="9" t="str">
        <f t="shared" si="12"/>
        <v>P0523: ANA</v>
      </c>
      <c r="I788"/>
      <c r="M788"/>
    </row>
    <row r="789" spans="1:13" x14ac:dyDescent="0.35">
      <c r="A789" s="9" t="s">
        <v>278</v>
      </c>
      <c r="B789" s="9" t="s">
        <v>685</v>
      </c>
      <c r="C789" s="9" t="s">
        <v>882</v>
      </c>
      <c r="D789" s="9" t="s">
        <v>125</v>
      </c>
      <c r="E789" s="9" t="s">
        <v>670</v>
      </c>
      <c r="F789" s="9" t="s">
        <v>1702</v>
      </c>
      <c r="G789" s="9" t="str">
        <f t="shared" si="12"/>
        <v>P0611: Bridge House</v>
      </c>
      <c r="I789"/>
      <c r="M789"/>
    </row>
    <row r="790" spans="1:13" x14ac:dyDescent="0.35">
      <c r="A790" s="9" t="s">
        <v>1934</v>
      </c>
      <c r="B790" s="9" t="s">
        <v>1935</v>
      </c>
      <c r="C790" s="9" t="s">
        <v>882</v>
      </c>
      <c r="D790" s="9" t="s">
        <v>125</v>
      </c>
      <c r="E790" s="9" t="s">
        <v>670</v>
      </c>
      <c r="F790" s="9" t="s">
        <v>1687</v>
      </c>
      <c r="G790" s="9" t="str">
        <f t="shared" si="12"/>
        <v>P0814: East Sussex Under 25's SMS</v>
      </c>
      <c r="I790"/>
      <c r="M790"/>
    </row>
    <row r="791" spans="1:13" x14ac:dyDescent="0.35">
      <c r="A791" s="9" t="s">
        <v>281</v>
      </c>
      <c r="B791" s="9" t="s">
        <v>689</v>
      </c>
      <c r="C791" s="9" t="s">
        <v>882</v>
      </c>
      <c r="D791" s="9" t="s">
        <v>125</v>
      </c>
      <c r="E791" s="9" t="s">
        <v>670</v>
      </c>
      <c r="F791" s="9" t="s">
        <v>1703</v>
      </c>
      <c r="G791" s="9" t="str">
        <f t="shared" si="12"/>
        <v>P0835: Kenward Residential</v>
      </c>
      <c r="I791"/>
      <c r="M791"/>
    </row>
    <row r="792" spans="1:13" x14ac:dyDescent="0.35">
      <c r="A792" s="9" t="s">
        <v>283</v>
      </c>
      <c r="B792" s="9" t="s">
        <v>770</v>
      </c>
      <c r="C792" s="9" t="s">
        <v>882</v>
      </c>
      <c r="D792" s="9" t="s">
        <v>125</v>
      </c>
      <c r="E792" s="9" t="s">
        <v>670</v>
      </c>
      <c r="F792" s="9" t="s">
        <v>1687</v>
      </c>
      <c r="G792" s="9" t="str">
        <f t="shared" si="12"/>
        <v>P0870: East Sussex Family Service</v>
      </c>
      <c r="I792"/>
      <c r="M792"/>
    </row>
    <row r="793" spans="1:13" x14ac:dyDescent="0.35">
      <c r="A793" s="9" t="s">
        <v>286</v>
      </c>
      <c r="B793" s="9" t="s">
        <v>780</v>
      </c>
      <c r="C793" s="9" t="s">
        <v>882</v>
      </c>
      <c r="D793" s="9" t="s">
        <v>125</v>
      </c>
      <c r="E793" s="9" t="s">
        <v>670</v>
      </c>
      <c r="F793" s="9" t="s">
        <v>1674</v>
      </c>
      <c r="G793" s="9" t="str">
        <f t="shared" si="12"/>
        <v>P1024: CGL West Kent Adults</v>
      </c>
      <c r="I793"/>
      <c r="M793"/>
    </row>
    <row r="794" spans="1:13" x14ac:dyDescent="0.35">
      <c r="A794" s="9" t="s">
        <v>288</v>
      </c>
      <c r="B794" s="9" t="s">
        <v>883</v>
      </c>
      <c r="C794" s="9" t="s">
        <v>882</v>
      </c>
      <c r="D794" s="9" t="s">
        <v>125</v>
      </c>
      <c r="E794" s="9" t="s">
        <v>670</v>
      </c>
      <c r="F794" s="9" t="s">
        <v>1674</v>
      </c>
      <c r="G794" s="9" t="str">
        <f t="shared" si="12"/>
        <v>P1054: CGL East Sussex DARS</v>
      </c>
      <c r="I794"/>
      <c r="M794"/>
    </row>
    <row r="795" spans="1:13" x14ac:dyDescent="0.35">
      <c r="A795" s="9" t="s">
        <v>484</v>
      </c>
      <c r="B795" s="9" t="s">
        <v>884</v>
      </c>
      <c r="C795" s="9" t="s">
        <v>882</v>
      </c>
      <c r="D795" s="9" t="s">
        <v>125</v>
      </c>
      <c r="E795" s="9" t="s">
        <v>670</v>
      </c>
      <c r="F795" s="9" t="s">
        <v>1691</v>
      </c>
      <c r="G795" s="9" t="str">
        <f t="shared" si="12"/>
        <v>P1101: East Kent Community Drug &amp; Alcohol Services</v>
      </c>
      <c r="I795"/>
      <c r="M795"/>
    </row>
    <row r="796" spans="1:13" x14ac:dyDescent="0.35">
      <c r="A796" s="9" t="s">
        <v>618</v>
      </c>
      <c r="B796" s="9" t="s">
        <v>767</v>
      </c>
      <c r="C796" s="9" t="s">
        <v>882</v>
      </c>
      <c r="D796" s="9" t="s">
        <v>125</v>
      </c>
      <c r="E796" s="9" t="s">
        <v>670</v>
      </c>
      <c r="F796" s="9" t="s">
        <v>1674</v>
      </c>
      <c r="G796" s="9" t="str">
        <f t="shared" si="12"/>
        <v>P1114: CGL Brighton &amp; Hove</v>
      </c>
      <c r="I796"/>
      <c r="M796"/>
    </row>
    <row r="797" spans="1:13" x14ac:dyDescent="0.35">
      <c r="A797" s="9" t="s">
        <v>2005</v>
      </c>
      <c r="B797" s="9" t="s">
        <v>2011</v>
      </c>
      <c r="C797" s="9" t="s">
        <v>882</v>
      </c>
      <c r="D797" s="9" t="s">
        <v>125</v>
      </c>
      <c r="E797" s="9" t="s">
        <v>670</v>
      </c>
      <c r="F797" s="9" t="s">
        <v>1923</v>
      </c>
      <c r="G797" s="9" t="str">
        <f t="shared" si="12"/>
        <v>P1118: Inclusion IPD</v>
      </c>
      <c r="I797"/>
      <c r="M797"/>
    </row>
    <row r="798" spans="1:13" x14ac:dyDescent="0.35">
      <c r="A798" s="9" t="s">
        <v>2133</v>
      </c>
      <c r="B798" s="9" t="s">
        <v>2214</v>
      </c>
      <c r="C798" s="9" t="s">
        <v>882</v>
      </c>
      <c r="D798" s="9" t="s">
        <v>125</v>
      </c>
      <c r="E798" s="9" t="s">
        <v>670</v>
      </c>
      <c r="F798" s="9" t="s">
        <v>1923</v>
      </c>
      <c r="G798" s="9" t="str">
        <f t="shared" si="12"/>
        <v>P1126: Phoenix Futures Ophelia House</v>
      </c>
      <c r="I798"/>
      <c r="M798"/>
    </row>
    <row r="799" spans="1:13" x14ac:dyDescent="0.35">
      <c r="A799" s="9" t="s">
        <v>310</v>
      </c>
      <c r="B799" s="9" t="s">
        <v>837</v>
      </c>
      <c r="C799" s="9" t="s">
        <v>882</v>
      </c>
      <c r="D799" s="9" t="s">
        <v>125</v>
      </c>
      <c r="E799" s="9" t="s">
        <v>635</v>
      </c>
      <c r="F799" s="9" t="s">
        <v>837</v>
      </c>
      <c r="G799" s="9" t="str">
        <f t="shared" si="12"/>
        <v>Q1311: Hebron Trust</v>
      </c>
      <c r="I799"/>
      <c r="M799"/>
    </row>
    <row r="800" spans="1:13" x14ac:dyDescent="0.35">
      <c r="A800" s="9" t="s">
        <v>325</v>
      </c>
      <c r="B800" s="9" t="s">
        <v>2063</v>
      </c>
      <c r="C800" s="9" t="s">
        <v>882</v>
      </c>
      <c r="D800" s="9" t="s">
        <v>125</v>
      </c>
      <c r="E800" s="9" t="s">
        <v>635</v>
      </c>
      <c r="F800" s="9" t="s">
        <v>1734</v>
      </c>
      <c r="G800" s="9" t="str">
        <f t="shared" si="12"/>
        <v>Q1647: Via - Passmores House</v>
      </c>
      <c r="I800"/>
      <c r="M800"/>
    </row>
    <row r="801" spans="1:13" x14ac:dyDescent="0.35">
      <c r="A801" s="9" t="s">
        <v>358</v>
      </c>
      <c r="B801" s="9" t="s">
        <v>705</v>
      </c>
      <c r="C801" s="9" t="s">
        <v>882</v>
      </c>
      <c r="D801" s="9" t="s">
        <v>125</v>
      </c>
      <c r="E801" s="9" t="s">
        <v>643</v>
      </c>
      <c r="F801" s="9" t="s">
        <v>1677</v>
      </c>
      <c r="G801" s="9" t="str">
        <f t="shared" si="12"/>
        <v>R0473: IRiS</v>
      </c>
      <c r="I801"/>
      <c r="M801"/>
    </row>
    <row r="802" spans="1:13" x14ac:dyDescent="0.35">
      <c r="A802" s="9" t="s">
        <v>391</v>
      </c>
      <c r="B802" s="9" t="s">
        <v>658</v>
      </c>
      <c r="C802" s="9" t="s">
        <v>882</v>
      </c>
      <c r="D802" s="9" t="s">
        <v>125</v>
      </c>
      <c r="E802" s="9" t="s">
        <v>639</v>
      </c>
      <c r="F802" s="9" t="s">
        <v>1744</v>
      </c>
      <c r="G802" s="9" t="str">
        <f t="shared" si="12"/>
        <v>SG309: THE NELSON TRUST</v>
      </c>
      <c r="I802"/>
      <c r="M802"/>
    </row>
    <row r="803" spans="1:13" x14ac:dyDescent="0.35">
      <c r="A803" s="9" t="s">
        <v>625</v>
      </c>
      <c r="B803" s="9" t="s">
        <v>674</v>
      </c>
      <c r="C803" s="9" t="s">
        <v>882</v>
      </c>
      <c r="D803" s="9" t="s">
        <v>125</v>
      </c>
      <c r="E803" s="9" t="s">
        <v>639</v>
      </c>
      <c r="F803" s="9" t="s">
        <v>1752</v>
      </c>
      <c r="G803" s="9" t="str">
        <f t="shared" si="12"/>
        <v>SL205: PostScript360</v>
      </c>
      <c r="I803"/>
      <c r="M803"/>
    </row>
    <row r="804" spans="1:13" x14ac:dyDescent="0.35">
      <c r="A804" s="9" t="s">
        <v>156</v>
      </c>
      <c r="B804" s="9" t="s">
        <v>887</v>
      </c>
      <c r="C804" s="9" t="s">
        <v>886</v>
      </c>
      <c r="D804" s="9" t="s">
        <v>99</v>
      </c>
      <c r="E804" s="9" t="s">
        <v>632</v>
      </c>
      <c r="F804" s="9" t="s">
        <v>1660</v>
      </c>
      <c r="G804" s="9" t="str">
        <f t="shared" si="12"/>
        <v>L0564: Dual Diagnosis Network Haringey</v>
      </c>
      <c r="I804"/>
      <c r="M804"/>
    </row>
    <row r="805" spans="1:13" x14ac:dyDescent="0.35">
      <c r="A805" s="9" t="s">
        <v>169</v>
      </c>
      <c r="B805" s="9" t="s">
        <v>888</v>
      </c>
      <c r="C805" s="9" t="s">
        <v>886</v>
      </c>
      <c r="D805" s="9" t="s">
        <v>99</v>
      </c>
      <c r="E805" s="9" t="s">
        <v>632</v>
      </c>
      <c r="F805" s="9" t="s">
        <v>1660</v>
      </c>
      <c r="G805" s="9" t="str">
        <f t="shared" si="12"/>
        <v>L1209: Enfield Dual Diagnosis Service</v>
      </c>
      <c r="I805"/>
      <c r="M805"/>
    </row>
    <row r="806" spans="1:13" x14ac:dyDescent="0.35">
      <c r="A806" s="9" t="s">
        <v>176</v>
      </c>
      <c r="B806" s="9" t="s">
        <v>652</v>
      </c>
      <c r="C806" s="9" t="s">
        <v>886</v>
      </c>
      <c r="D806" s="9" t="s">
        <v>99</v>
      </c>
      <c r="E806" s="9" t="s">
        <v>632</v>
      </c>
      <c r="F806" s="9" t="s">
        <v>1660</v>
      </c>
      <c r="G806" s="9" t="str">
        <f t="shared" si="12"/>
        <v>L1247: Haringey Specialist Drug Treatment Service</v>
      </c>
      <c r="I806"/>
      <c r="M806"/>
    </row>
    <row r="807" spans="1:13" x14ac:dyDescent="0.35">
      <c r="A807" s="9" t="s">
        <v>479</v>
      </c>
      <c r="B807" s="9" t="s">
        <v>649</v>
      </c>
      <c r="C807" s="9" t="s">
        <v>886</v>
      </c>
      <c r="D807" s="9" t="s">
        <v>99</v>
      </c>
      <c r="E807" s="9" t="s">
        <v>632</v>
      </c>
      <c r="F807" s="9" t="s">
        <v>1660</v>
      </c>
      <c r="G807" s="9" t="str">
        <f t="shared" si="12"/>
        <v>L1284: ENABLE Drug and Alcohol Service</v>
      </c>
      <c r="I807"/>
      <c r="M807"/>
    </row>
    <row r="808" spans="1:13" x14ac:dyDescent="0.35">
      <c r="A808" s="9" t="s">
        <v>606</v>
      </c>
      <c r="B808" s="9" t="s">
        <v>806</v>
      </c>
      <c r="C808" s="9" t="s">
        <v>886</v>
      </c>
      <c r="D808" s="9" t="s">
        <v>99</v>
      </c>
      <c r="E808" s="9" t="s">
        <v>632</v>
      </c>
      <c r="F808" s="9" t="s">
        <v>1751</v>
      </c>
      <c r="G808" s="9" t="str">
        <f t="shared" si="12"/>
        <v>L1303: City and Hackney Recovery Service</v>
      </c>
      <c r="I808"/>
      <c r="M808"/>
    </row>
    <row r="809" spans="1:13" x14ac:dyDescent="0.35">
      <c r="A809" s="9" t="s">
        <v>2158</v>
      </c>
      <c r="B809" s="9" t="s">
        <v>2202</v>
      </c>
      <c r="C809" s="9" t="s">
        <v>886</v>
      </c>
      <c r="D809" s="9" t="s">
        <v>99</v>
      </c>
      <c r="E809" s="9" t="s">
        <v>632</v>
      </c>
      <c r="F809" s="9" t="s">
        <v>1923</v>
      </c>
      <c r="G809" s="9" t="str">
        <f t="shared" si="12"/>
        <v>L2002: Enfield YP - Humankind</v>
      </c>
      <c r="I809"/>
      <c r="M809"/>
    </row>
    <row r="810" spans="1:13" x14ac:dyDescent="0.35">
      <c r="A810" s="9" t="s">
        <v>277</v>
      </c>
      <c r="B810" s="9" t="s">
        <v>741</v>
      </c>
      <c r="C810" s="9" t="s">
        <v>886</v>
      </c>
      <c r="D810" s="9" t="s">
        <v>99</v>
      </c>
      <c r="E810" s="9" t="s">
        <v>670</v>
      </c>
      <c r="F810" s="9" t="s">
        <v>1736</v>
      </c>
      <c r="G810" s="9" t="str">
        <f t="shared" si="12"/>
        <v>P0544: Francis HouseStreetsceneSouthampton</v>
      </c>
      <c r="I810"/>
      <c r="M810"/>
    </row>
    <row r="811" spans="1:13" x14ac:dyDescent="0.35">
      <c r="A811" s="9" t="s">
        <v>307</v>
      </c>
      <c r="B811" s="9" t="s">
        <v>784</v>
      </c>
      <c r="C811" s="9" t="s">
        <v>886</v>
      </c>
      <c r="D811" s="9" t="s">
        <v>99</v>
      </c>
      <c r="E811" s="9" t="s">
        <v>670</v>
      </c>
      <c r="F811" s="9" t="s">
        <v>1738</v>
      </c>
      <c r="G811" s="9" t="str">
        <f t="shared" si="12"/>
        <v>P1090: I-Access East Surrey</v>
      </c>
      <c r="I811"/>
      <c r="M811"/>
    </row>
    <row r="812" spans="1:13" x14ac:dyDescent="0.35">
      <c r="A812" s="9" t="s">
        <v>314</v>
      </c>
      <c r="B812" s="9" t="s">
        <v>814</v>
      </c>
      <c r="C812" s="9" t="s">
        <v>886</v>
      </c>
      <c r="D812" s="9" t="s">
        <v>99</v>
      </c>
      <c r="E812" s="9" t="s">
        <v>635</v>
      </c>
      <c r="F812" s="9" t="s">
        <v>1711</v>
      </c>
      <c r="G812" s="9" t="str">
        <f t="shared" si="12"/>
        <v>Q1419: Essex STARS (West)</v>
      </c>
      <c r="I812"/>
      <c r="M812"/>
    </row>
    <row r="813" spans="1:13" x14ac:dyDescent="0.35">
      <c r="A813" s="9" t="s">
        <v>325</v>
      </c>
      <c r="B813" s="9" t="s">
        <v>2063</v>
      </c>
      <c r="C813" s="9" t="s">
        <v>886</v>
      </c>
      <c r="D813" s="9" t="s">
        <v>99</v>
      </c>
      <c r="E813" s="9" t="s">
        <v>635</v>
      </c>
      <c r="F813" s="9" t="s">
        <v>1734</v>
      </c>
      <c r="G813" s="9" t="str">
        <f t="shared" si="12"/>
        <v>Q1647: Via - Passmores House</v>
      </c>
      <c r="I813"/>
      <c r="M813"/>
    </row>
    <row r="814" spans="1:13" x14ac:dyDescent="0.35">
      <c r="A814" s="9" t="s">
        <v>328</v>
      </c>
      <c r="B814" s="9" t="s">
        <v>815</v>
      </c>
      <c r="C814" s="9" t="s">
        <v>886</v>
      </c>
      <c r="D814" s="9" t="s">
        <v>99</v>
      </c>
      <c r="E814" s="9" t="s">
        <v>635</v>
      </c>
      <c r="F814" s="9" t="s">
        <v>1715</v>
      </c>
      <c r="G814" s="9" t="str">
        <f t="shared" si="12"/>
        <v>Q1660: Open Road Harlow</v>
      </c>
      <c r="I814"/>
      <c r="M814"/>
    </row>
    <row r="815" spans="1:13" x14ac:dyDescent="0.35">
      <c r="A815" s="9" t="s">
        <v>381</v>
      </c>
      <c r="B815" s="9" t="s">
        <v>638</v>
      </c>
      <c r="C815" s="9" t="s">
        <v>886</v>
      </c>
      <c r="D815" s="9" t="s">
        <v>99</v>
      </c>
      <c r="E815" s="9" t="s">
        <v>639</v>
      </c>
      <c r="F815" s="9" t="s">
        <v>1737</v>
      </c>
      <c r="G815" s="9" t="str">
        <f t="shared" si="12"/>
        <v>SB317: StreetScene Bournemouth</v>
      </c>
      <c r="I815"/>
      <c r="M815"/>
    </row>
    <row r="816" spans="1:13" x14ac:dyDescent="0.35">
      <c r="A816" s="9" t="s">
        <v>389</v>
      </c>
      <c r="B816" s="9" t="s">
        <v>737</v>
      </c>
      <c r="C816" s="9" t="s">
        <v>886</v>
      </c>
      <c r="D816" s="9" t="s">
        <v>99</v>
      </c>
      <c r="E816" s="9" t="s">
        <v>639</v>
      </c>
      <c r="F816" s="9" t="s">
        <v>1663</v>
      </c>
      <c r="G816" s="9" t="str">
        <f t="shared" si="12"/>
        <v>SD303: BOSENCE FARM COMMUNITY LTD</v>
      </c>
      <c r="I816"/>
      <c r="M816"/>
    </row>
    <row r="817" spans="1:13" x14ac:dyDescent="0.35">
      <c r="A817" s="9" t="s">
        <v>404</v>
      </c>
      <c r="B817" s="9" t="s">
        <v>672</v>
      </c>
      <c r="C817" s="9" t="s">
        <v>886</v>
      </c>
      <c r="D817" s="9" t="s">
        <v>99</v>
      </c>
      <c r="E817" s="9" t="s">
        <v>639</v>
      </c>
      <c r="F817" s="9" t="s">
        <v>1667</v>
      </c>
      <c r="G817" s="9" t="str">
        <f t="shared" si="12"/>
        <v>SJ302: BROADWAY LODGE</v>
      </c>
      <c r="I817"/>
      <c r="M817"/>
    </row>
    <row r="818" spans="1:13" x14ac:dyDescent="0.35">
      <c r="A818" s="9" t="s">
        <v>196</v>
      </c>
      <c r="B818" s="9" t="s">
        <v>840</v>
      </c>
      <c r="C818" s="9" t="s">
        <v>890</v>
      </c>
      <c r="D818" s="9" t="s">
        <v>76</v>
      </c>
      <c r="E818" s="9" t="s">
        <v>632</v>
      </c>
      <c r="F818" s="9" t="s">
        <v>1677</v>
      </c>
      <c r="G818" s="9" t="str">
        <f t="shared" si="12"/>
        <v>L1275: INSPIRE Sutton</v>
      </c>
      <c r="I818"/>
      <c r="M818"/>
    </row>
    <row r="819" spans="1:13" x14ac:dyDescent="0.35">
      <c r="A819" s="9" t="s">
        <v>479</v>
      </c>
      <c r="B819" s="9" t="s">
        <v>649</v>
      </c>
      <c r="C819" s="9" t="s">
        <v>890</v>
      </c>
      <c r="D819" s="9" t="s">
        <v>76</v>
      </c>
      <c r="E819" s="9" t="s">
        <v>632</v>
      </c>
      <c r="F819" s="9" t="s">
        <v>1660</v>
      </c>
      <c r="G819" s="9" t="str">
        <f t="shared" si="12"/>
        <v>L1284: ENABLE Drug and Alcohol Service</v>
      </c>
      <c r="I819"/>
      <c r="M819"/>
    </row>
    <row r="820" spans="1:13" x14ac:dyDescent="0.35">
      <c r="A820" s="9" t="s">
        <v>508</v>
      </c>
      <c r="B820" s="9" t="s">
        <v>630</v>
      </c>
      <c r="C820" s="9" t="s">
        <v>890</v>
      </c>
      <c r="D820" s="9" t="s">
        <v>76</v>
      </c>
      <c r="E820" s="9" t="s">
        <v>632</v>
      </c>
      <c r="F820" s="9" t="s">
        <v>1674</v>
      </c>
      <c r="G820" s="9" t="str">
        <f t="shared" si="12"/>
        <v>L1291: CGL Barking &amp; Dagenham</v>
      </c>
      <c r="I820"/>
      <c r="M820"/>
    </row>
    <row r="821" spans="1:13" x14ac:dyDescent="0.35">
      <c r="A821" s="9" t="s">
        <v>606</v>
      </c>
      <c r="B821" s="9" t="s">
        <v>806</v>
      </c>
      <c r="C821" s="9" t="s">
        <v>890</v>
      </c>
      <c r="D821" s="9" t="s">
        <v>76</v>
      </c>
      <c r="E821" s="9" t="s">
        <v>632</v>
      </c>
      <c r="F821" s="9" t="s">
        <v>1751</v>
      </c>
      <c r="G821" s="9" t="str">
        <f t="shared" si="12"/>
        <v>L1303: City and Hackney Recovery Service</v>
      </c>
      <c r="I821"/>
      <c r="M821"/>
    </row>
    <row r="822" spans="1:13" x14ac:dyDescent="0.35">
      <c r="A822" s="9" t="s">
        <v>214</v>
      </c>
      <c r="B822" s="9" t="s">
        <v>667</v>
      </c>
      <c r="C822" s="9" t="s">
        <v>890</v>
      </c>
      <c r="D822" s="9" t="s">
        <v>76</v>
      </c>
      <c r="E822" s="9" t="s">
        <v>662</v>
      </c>
      <c r="F822" s="9" t="s">
        <v>1717</v>
      </c>
      <c r="G822" s="9" t="str">
        <f t="shared" si="12"/>
        <v>M0037: Phoenix Futures Wirral Adult Services</v>
      </c>
      <c r="I822"/>
      <c r="M822"/>
    </row>
    <row r="823" spans="1:13" x14ac:dyDescent="0.35">
      <c r="A823" s="9" t="s">
        <v>275</v>
      </c>
      <c r="B823" s="9" t="s">
        <v>669</v>
      </c>
      <c r="C823" s="9" t="s">
        <v>890</v>
      </c>
      <c r="D823" s="9" t="s">
        <v>76</v>
      </c>
      <c r="E823" s="9" t="s">
        <v>670</v>
      </c>
      <c r="F823" s="9" t="s">
        <v>1757</v>
      </c>
      <c r="G823" s="9" t="str">
        <f t="shared" si="12"/>
        <v>P0034: Yeldall Manor</v>
      </c>
      <c r="I823"/>
      <c r="M823"/>
    </row>
    <row r="824" spans="1:13" x14ac:dyDescent="0.35">
      <c r="A824" s="9" t="s">
        <v>278</v>
      </c>
      <c r="B824" s="9" t="s">
        <v>685</v>
      </c>
      <c r="C824" s="9" t="s">
        <v>890</v>
      </c>
      <c r="D824" s="9" t="s">
        <v>76</v>
      </c>
      <c r="E824" s="9" t="s">
        <v>670</v>
      </c>
      <c r="F824" s="9" t="s">
        <v>1702</v>
      </c>
      <c r="G824" s="9" t="str">
        <f t="shared" si="12"/>
        <v>P0611: Bridge House</v>
      </c>
      <c r="I824"/>
      <c r="M824"/>
    </row>
    <row r="825" spans="1:13" x14ac:dyDescent="0.35">
      <c r="A825" s="9" t="s">
        <v>281</v>
      </c>
      <c r="B825" s="9" t="s">
        <v>689</v>
      </c>
      <c r="C825" s="9" t="s">
        <v>890</v>
      </c>
      <c r="D825" s="9" t="s">
        <v>76</v>
      </c>
      <c r="E825" s="9" t="s">
        <v>670</v>
      </c>
      <c r="F825" s="9" t="s">
        <v>1703</v>
      </c>
      <c r="G825" s="9" t="str">
        <f t="shared" si="12"/>
        <v>P0835: Kenward Residential</v>
      </c>
      <c r="I825"/>
      <c r="M825"/>
    </row>
    <row r="826" spans="1:13" x14ac:dyDescent="0.35">
      <c r="A826" s="9" t="s">
        <v>2133</v>
      </c>
      <c r="B826" s="9" t="s">
        <v>2214</v>
      </c>
      <c r="C826" s="9" t="s">
        <v>890</v>
      </c>
      <c r="D826" s="9" t="s">
        <v>76</v>
      </c>
      <c r="E826" s="9" t="s">
        <v>670</v>
      </c>
      <c r="F826" s="9" t="s">
        <v>1923</v>
      </c>
      <c r="G826" s="9" t="str">
        <f t="shared" si="12"/>
        <v>P1126: Phoenix Futures Ophelia House</v>
      </c>
      <c r="I826"/>
      <c r="M826"/>
    </row>
    <row r="827" spans="1:13" x14ac:dyDescent="0.35">
      <c r="A827" s="9" t="s">
        <v>310</v>
      </c>
      <c r="B827" s="9" t="s">
        <v>837</v>
      </c>
      <c r="C827" s="9" t="s">
        <v>890</v>
      </c>
      <c r="D827" s="9" t="s">
        <v>76</v>
      </c>
      <c r="E827" s="9" t="s">
        <v>635</v>
      </c>
      <c r="F827" s="9" t="s">
        <v>837</v>
      </c>
      <c r="G827" s="9" t="str">
        <f t="shared" si="12"/>
        <v>Q1311: Hebron Trust</v>
      </c>
      <c r="I827"/>
      <c r="M827"/>
    </row>
    <row r="828" spans="1:13" x14ac:dyDescent="0.35">
      <c r="A828" s="9" t="s">
        <v>312</v>
      </c>
      <c r="B828" s="9" t="s">
        <v>634</v>
      </c>
      <c r="C828" s="9" t="s">
        <v>890</v>
      </c>
      <c r="D828" s="9" t="s">
        <v>76</v>
      </c>
      <c r="E828" s="9" t="s">
        <v>635</v>
      </c>
      <c r="F828" s="9" t="s">
        <v>1730</v>
      </c>
      <c r="G828" s="9" t="str">
        <f t="shared" si="12"/>
        <v>Q1405: Essex STARS (South)</v>
      </c>
      <c r="I828"/>
      <c r="M828"/>
    </row>
    <row r="829" spans="1:13" x14ac:dyDescent="0.35">
      <c r="A829" s="9" t="s">
        <v>314</v>
      </c>
      <c r="B829" s="9" t="s">
        <v>814</v>
      </c>
      <c r="C829" s="9" t="s">
        <v>890</v>
      </c>
      <c r="D829" s="9" t="s">
        <v>76</v>
      </c>
      <c r="E829" s="9" t="s">
        <v>635</v>
      </c>
      <c r="F829" s="9" t="s">
        <v>1711</v>
      </c>
      <c r="G829" s="9" t="str">
        <f t="shared" si="12"/>
        <v>Q1419: Essex STARS (West)</v>
      </c>
      <c r="I829"/>
      <c r="M829"/>
    </row>
    <row r="830" spans="1:13" x14ac:dyDescent="0.35">
      <c r="A830" s="9" t="s">
        <v>315</v>
      </c>
      <c r="B830" s="9" t="s">
        <v>896</v>
      </c>
      <c r="C830" s="9" t="s">
        <v>890</v>
      </c>
      <c r="D830" s="9" t="s">
        <v>76</v>
      </c>
      <c r="E830" s="9" t="s">
        <v>635</v>
      </c>
      <c r="F830" s="9" t="s">
        <v>1715</v>
      </c>
      <c r="G830" s="9" t="str">
        <f t="shared" si="12"/>
        <v>Q1423: Open Road Clacton</v>
      </c>
      <c r="I830"/>
      <c r="M830"/>
    </row>
    <row r="831" spans="1:13" x14ac:dyDescent="0.35">
      <c r="A831" s="9" t="s">
        <v>316</v>
      </c>
      <c r="B831" s="9" t="s">
        <v>656</v>
      </c>
      <c r="C831" s="9" t="s">
        <v>890</v>
      </c>
      <c r="D831" s="9" t="s">
        <v>76</v>
      </c>
      <c r="E831" s="9" t="s">
        <v>635</v>
      </c>
      <c r="F831" s="9" t="s">
        <v>1715</v>
      </c>
      <c r="G831" s="9" t="str">
        <f t="shared" si="12"/>
        <v>Q1424: Open Road Colchester</v>
      </c>
      <c r="I831"/>
      <c r="M831"/>
    </row>
    <row r="832" spans="1:13" x14ac:dyDescent="0.35">
      <c r="A832" s="9" t="s">
        <v>317</v>
      </c>
      <c r="B832" s="9" t="s">
        <v>650</v>
      </c>
      <c r="C832" s="9" t="s">
        <v>890</v>
      </c>
      <c r="D832" s="9" t="s">
        <v>76</v>
      </c>
      <c r="E832" s="9" t="s">
        <v>635</v>
      </c>
      <c r="F832" s="9" t="s">
        <v>1711</v>
      </c>
      <c r="G832" s="9" t="str">
        <f t="shared" si="12"/>
        <v>Q1425: Essex STARS (North East)</v>
      </c>
      <c r="I832"/>
      <c r="M832"/>
    </row>
    <row r="833" spans="1:13" x14ac:dyDescent="0.35">
      <c r="A833" s="9" t="s">
        <v>318</v>
      </c>
      <c r="B833" s="9" t="s">
        <v>892</v>
      </c>
      <c r="C833" s="9" t="s">
        <v>890</v>
      </c>
      <c r="D833" s="9" t="s">
        <v>76</v>
      </c>
      <c r="E833" s="9" t="s">
        <v>635</v>
      </c>
      <c r="F833" s="9" t="s">
        <v>1711</v>
      </c>
      <c r="G833" s="9" t="str">
        <f t="shared" si="12"/>
        <v>Q1426: Essex STARS (Mid)</v>
      </c>
      <c r="I833"/>
      <c r="M833"/>
    </row>
    <row r="834" spans="1:13" x14ac:dyDescent="0.35">
      <c r="A834" s="9" t="s">
        <v>893</v>
      </c>
      <c r="B834" s="9" t="s">
        <v>894</v>
      </c>
      <c r="C834" s="9" t="s">
        <v>890</v>
      </c>
      <c r="D834" s="9" t="s">
        <v>76</v>
      </c>
      <c r="E834" s="9" t="s">
        <v>635</v>
      </c>
      <c r="F834" s="9" t="s">
        <v>1741</v>
      </c>
      <c r="G834" s="9" t="str">
        <f t="shared" si="12"/>
        <v>Q1427: Essex Young People's Drug &amp; Alcohol Service</v>
      </c>
      <c r="I834"/>
      <c r="M834"/>
    </row>
    <row r="835" spans="1:13" x14ac:dyDescent="0.35">
      <c r="A835" s="9" t="s">
        <v>324</v>
      </c>
      <c r="B835" s="9" t="s">
        <v>637</v>
      </c>
      <c r="C835" s="9" t="s">
        <v>890</v>
      </c>
      <c r="D835" s="9" t="s">
        <v>76</v>
      </c>
      <c r="E835" s="9" t="s">
        <v>635</v>
      </c>
      <c r="F835" s="9" t="s">
        <v>1715</v>
      </c>
      <c r="G835" s="9" t="str">
        <f t="shared" ref="G835:G898" si="13">CONCATENATE(A835,": ",B835)</f>
        <v>Q1642: Open Road Basildon</v>
      </c>
      <c r="I835"/>
      <c r="M835"/>
    </row>
    <row r="836" spans="1:13" x14ac:dyDescent="0.35">
      <c r="A836" s="9" t="s">
        <v>325</v>
      </c>
      <c r="B836" s="9" t="s">
        <v>2063</v>
      </c>
      <c r="C836" s="9" t="s">
        <v>890</v>
      </c>
      <c r="D836" s="9" t="s">
        <v>76</v>
      </c>
      <c r="E836" s="9" t="s">
        <v>635</v>
      </c>
      <c r="F836" s="9" t="s">
        <v>1734</v>
      </c>
      <c r="G836" s="9" t="str">
        <f t="shared" si="13"/>
        <v>Q1647: Via - Passmores House</v>
      </c>
      <c r="I836"/>
      <c r="M836"/>
    </row>
    <row r="837" spans="1:13" x14ac:dyDescent="0.35">
      <c r="A837" s="9" t="s">
        <v>326</v>
      </c>
      <c r="B837" s="9" t="s">
        <v>686</v>
      </c>
      <c r="C837" s="9" t="s">
        <v>890</v>
      </c>
      <c r="D837" s="9" t="s">
        <v>76</v>
      </c>
      <c r="E837" s="9" t="s">
        <v>635</v>
      </c>
      <c r="F837" s="9" t="s">
        <v>686</v>
      </c>
      <c r="G837" s="9" t="str">
        <f t="shared" si="13"/>
        <v>Q1652: East Coast Recovery Limited</v>
      </c>
      <c r="I837"/>
      <c r="M837"/>
    </row>
    <row r="838" spans="1:13" x14ac:dyDescent="0.35">
      <c r="A838" s="9" t="s">
        <v>327</v>
      </c>
      <c r="B838" s="9" t="s">
        <v>895</v>
      </c>
      <c r="C838" s="9" t="s">
        <v>890</v>
      </c>
      <c r="D838" s="9" t="s">
        <v>76</v>
      </c>
      <c r="E838" s="9" t="s">
        <v>635</v>
      </c>
      <c r="F838" s="9" t="s">
        <v>1715</v>
      </c>
      <c r="G838" s="9" t="str">
        <f t="shared" si="13"/>
        <v>Q1659: Open Road Chelmsford</v>
      </c>
      <c r="I838"/>
      <c r="M838"/>
    </row>
    <row r="839" spans="1:13" x14ac:dyDescent="0.35">
      <c r="A839" s="9" t="s">
        <v>328</v>
      </c>
      <c r="B839" s="9" t="s">
        <v>815</v>
      </c>
      <c r="C839" s="9" t="s">
        <v>890</v>
      </c>
      <c r="D839" s="9" t="s">
        <v>76</v>
      </c>
      <c r="E839" s="9" t="s">
        <v>635</v>
      </c>
      <c r="F839" s="9" t="s">
        <v>1715</v>
      </c>
      <c r="G839" s="9" t="str">
        <f t="shared" si="13"/>
        <v>Q1660: Open Road Harlow</v>
      </c>
      <c r="I839"/>
      <c r="M839"/>
    </row>
    <row r="840" spans="1:13" x14ac:dyDescent="0.35">
      <c r="A840" s="9" t="s">
        <v>332</v>
      </c>
      <c r="B840" s="9" t="s">
        <v>935</v>
      </c>
      <c r="C840" s="9" t="s">
        <v>890</v>
      </c>
      <c r="D840" s="9" t="s">
        <v>76</v>
      </c>
      <c r="E840" s="9" t="s">
        <v>635</v>
      </c>
      <c r="F840" s="9" t="s">
        <v>1674</v>
      </c>
      <c r="G840" s="9" t="str">
        <f t="shared" si="13"/>
        <v>Q1685: CGL Hertfordshire Drug and Alcohol Recovery Services - Cluster B (East)</v>
      </c>
      <c r="I840"/>
      <c r="M840"/>
    </row>
    <row r="841" spans="1:13" x14ac:dyDescent="0.35">
      <c r="A841" s="9" t="s">
        <v>344</v>
      </c>
      <c r="B841" s="9" t="s">
        <v>683</v>
      </c>
      <c r="C841" s="9" t="s">
        <v>890</v>
      </c>
      <c r="D841" s="9" t="s">
        <v>76</v>
      </c>
      <c r="E841" s="9" t="s">
        <v>635</v>
      </c>
      <c r="F841" s="9" t="s">
        <v>1751</v>
      </c>
      <c r="G841" s="9" t="str">
        <f t="shared" si="13"/>
        <v>Q1733: Suffolk Recovery Service - Bury St Edmunds</v>
      </c>
      <c r="I841"/>
      <c r="M841"/>
    </row>
    <row r="842" spans="1:13" x14ac:dyDescent="0.35">
      <c r="A842" s="9" t="s">
        <v>345</v>
      </c>
      <c r="B842" s="9" t="s">
        <v>877</v>
      </c>
      <c r="C842" s="9" t="s">
        <v>890</v>
      </c>
      <c r="D842" s="9" t="s">
        <v>76</v>
      </c>
      <c r="E842" s="9" t="s">
        <v>635</v>
      </c>
      <c r="F842" s="9" t="s">
        <v>1751</v>
      </c>
      <c r="G842" s="9" t="str">
        <f t="shared" si="13"/>
        <v>Q1734: Suffolk Recovery Service - Ipswich</v>
      </c>
      <c r="I842"/>
      <c r="M842"/>
    </row>
    <row r="843" spans="1:13" x14ac:dyDescent="0.35">
      <c r="A843" s="9" t="s">
        <v>346</v>
      </c>
      <c r="B843" s="9" t="s">
        <v>777</v>
      </c>
      <c r="C843" s="9" t="s">
        <v>890</v>
      </c>
      <c r="D843" s="9" t="s">
        <v>76</v>
      </c>
      <c r="E843" s="9" t="s">
        <v>635</v>
      </c>
      <c r="F843" s="9" t="s">
        <v>1751</v>
      </c>
      <c r="G843" s="9" t="str">
        <f t="shared" si="13"/>
        <v>Q1735: Suffolk Recovery Service - Lowestoft</v>
      </c>
      <c r="I843"/>
      <c r="M843"/>
    </row>
    <row r="844" spans="1:13" x14ac:dyDescent="0.35">
      <c r="A844" s="9" t="s">
        <v>347</v>
      </c>
      <c r="B844" s="9" t="s">
        <v>681</v>
      </c>
      <c r="C844" s="9" t="s">
        <v>890</v>
      </c>
      <c r="D844" s="9" t="s">
        <v>76</v>
      </c>
      <c r="E844" s="9" t="s">
        <v>635</v>
      </c>
      <c r="F844" s="9" t="s">
        <v>1686</v>
      </c>
      <c r="G844" s="9" t="str">
        <f t="shared" si="13"/>
        <v>Q1739: Central Bedfordshire Integrated Drug and Alcohol Service</v>
      </c>
      <c r="I844"/>
      <c r="M844"/>
    </row>
    <row r="845" spans="1:13" x14ac:dyDescent="0.35">
      <c r="A845" s="9" t="s">
        <v>350</v>
      </c>
      <c r="B845" s="9" t="s">
        <v>1945</v>
      </c>
      <c r="C845" s="9" t="s">
        <v>890</v>
      </c>
      <c r="D845" s="9" t="s">
        <v>76</v>
      </c>
      <c r="E845" s="9" t="s">
        <v>635</v>
      </c>
      <c r="F845" s="9" t="s">
        <v>1698</v>
      </c>
      <c r="G845" s="9" t="str">
        <f t="shared" si="13"/>
        <v>Q1747: Inclusion Visions</v>
      </c>
      <c r="I845"/>
      <c r="M845"/>
    </row>
    <row r="846" spans="1:13" x14ac:dyDescent="0.35">
      <c r="A846" s="9" t="s">
        <v>489</v>
      </c>
      <c r="B846" s="9" t="s">
        <v>891</v>
      </c>
      <c r="C846" s="9" t="s">
        <v>890</v>
      </c>
      <c r="D846" s="9" t="s">
        <v>76</v>
      </c>
      <c r="E846" s="9" t="s">
        <v>635</v>
      </c>
      <c r="F846" s="9" t="s">
        <v>1654</v>
      </c>
      <c r="G846" s="9" t="str">
        <f t="shared" si="13"/>
        <v>Q1749: Community Recovery Essex</v>
      </c>
      <c r="I846"/>
      <c r="M846"/>
    </row>
    <row r="847" spans="1:13" x14ac:dyDescent="0.35">
      <c r="A847" s="9" t="s">
        <v>1179</v>
      </c>
      <c r="B847" s="9" t="s">
        <v>1182</v>
      </c>
      <c r="C847" s="9" t="s">
        <v>890</v>
      </c>
      <c r="D847" s="9" t="s">
        <v>76</v>
      </c>
      <c r="E847" s="9" t="s">
        <v>635</v>
      </c>
      <c r="F847" s="9" t="s">
        <v>1654</v>
      </c>
      <c r="G847" s="9" t="str">
        <f t="shared" si="13"/>
        <v>Q1752: Community Recovery Essex: Psychosocial Intervention Service (SIS)</v>
      </c>
      <c r="I847"/>
      <c r="M847"/>
    </row>
    <row r="848" spans="1:13" x14ac:dyDescent="0.35">
      <c r="A848" s="9" t="s">
        <v>619</v>
      </c>
      <c r="B848" s="9" t="s">
        <v>1946</v>
      </c>
      <c r="C848" s="9" t="s">
        <v>890</v>
      </c>
      <c r="D848" s="9" t="s">
        <v>76</v>
      </c>
      <c r="E848" s="9" t="s">
        <v>635</v>
      </c>
      <c r="F848" s="9" t="s">
        <v>1741</v>
      </c>
      <c r="G848" s="9" t="str">
        <f t="shared" si="13"/>
        <v>Q1753: Children's Society</v>
      </c>
      <c r="I848"/>
      <c r="M848"/>
    </row>
    <row r="849" spans="1:13" x14ac:dyDescent="0.35">
      <c r="A849" s="9" t="s">
        <v>620</v>
      </c>
      <c r="B849" s="9" t="s">
        <v>897</v>
      </c>
      <c r="C849" s="9" t="s">
        <v>890</v>
      </c>
      <c r="D849" s="9" t="s">
        <v>76</v>
      </c>
      <c r="E849" s="9" t="s">
        <v>635</v>
      </c>
      <c r="F849" s="9" t="s">
        <v>1717</v>
      </c>
      <c r="G849" s="9" t="str">
        <f t="shared" si="13"/>
        <v>Q1757: Phoenix Futures - Essex ARC (Alcohol Recovery Community)</v>
      </c>
      <c r="I849"/>
      <c r="M849"/>
    </row>
    <row r="850" spans="1:13" x14ac:dyDescent="0.35">
      <c r="A850" s="9" t="s">
        <v>621</v>
      </c>
      <c r="B850" s="9" t="s">
        <v>678</v>
      </c>
      <c r="C850" s="9" t="s">
        <v>890</v>
      </c>
      <c r="D850" s="9" t="s">
        <v>76</v>
      </c>
      <c r="E850" s="9" t="s">
        <v>635</v>
      </c>
      <c r="F850" s="9" t="s">
        <v>1673</v>
      </c>
      <c r="G850" s="9" t="str">
        <f t="shared" si="13"/>
        <v>Q1758: Addiction Recovery Community MK</v>
      </c>
      <c r="I850"/>
      <c r="M850"/>
    </row>
    <row r="851" spans="1:13" x14ac:dyDescent="0.35">
      <c r="A851" s="9" t="s">
        <v>1947</v>
      </c>
      <c r="B851" s="9" t="s">
        <v>1948</v>
      </c>
      <c r="C851" s="9" t="s">
        <v>890</v>
      </c>
      <c r="D851" s="9" t="s">
        <v>76</v>
      </c>
      <c r="E851" s="9" t="s">
        <v>635</v>
      </c>
      <c r="F851" s="9" t="s">
        <v>1923</v>
      </c>
      <c r="G851" s="9" t="str">
        <f t="shared" si="13"/>
        <v>Q1760: The Forward Trust (Southend Adult)</v>
      </c>
      <c r="I851"/>
      <c r="M851"/>
    </row>
    <row r="852" spans="1:13" x14ac:dyDescent="0.35">
      <c r="A852" s="9" t="s">
        <v>2019</v>
      </c>
      <c r="B852" s="9" t="s">
        <v>2064</v>
      </c>
      <c r="C852" s="9" t="s">
        <v>890</v>
      </c>
      <c r="D852" s="9" t="s">
        <v>76</v>
      </c>
      <c r="E852" s="9" t="s">
        <v>635</v>
      </c>
      <c r="F852" s="9" t="s">
        <v>1923</v>
      </c>
      <c r="G852" s="9" t="str">
        <f t="shared" si="13"/>
        <v>Q1762: Essex STaRS Inpatient Detox (Regional Consortia)</v>
      </c>
      <c r="I852"/>
      <c r="M852"/>
    </row>
    <row r="853" spans="1:13" x14ac:dyDescent="0.35">
      <c r="A853" s="9" t="s">
        <v>381</v>
      </c>
      <c r="B853" s="9" t="s">
        <v>638</v>
      </c>
      <c r="C853" s="9" t="s">
        <v>890</v>
      </c>
      <c r="D853" s="9" t="s">
        <v>76</v>
      </c>
      <c r="E853" s="9" t="s">
        <v>639</v>
      </c>
      <c r="F853" s="9" t="s">
        <v>1737</v>
      </c>
      <c r="G853" s="9" t="str">
        <f t="shared" si="13"/>
        <v>SB317: StreetScene Bournemouth</v>
      </c>
      <c r="I853"/>
      <c r="M853"/>
    </row>
    <row r="854" spans="1:13" x14ac:dyDescent="0.35">
      <c r="A854" s="9" t="s">
        <v>386</v>
      </c>
      <c r="B854" s="9" t="s">
        <v>825</v>
      </c>
      <c r="C854" s="9" t="s">
        <v>890</v>
      </c>
      <c r="D854" s="9" t="s">
        <v>76</v>
      </c>
      <c r="E854" s="9" t="s">
        <v>639</v>
      </c>
      <c r="F854" s="9" t="s">
        <v>1656</v>
      </c>
      <c r="G854" s="9" t="str">
        <f t="shared" si="13"/>
        <v>SD208: We Are With You Cornwall Adults</v>
      </c>
      <c r="I854"/>
      <c r="M854"/>
    </row>
    <row r="855" spans="1:13" x14ac:dyDescent="0.35">
      <c r="A855" s="9" t="s">
        <v>389</v>
      </c>
      <c r="B855" s="9" t="s">
        <v>737</v>
      </c>
      <c r="C855" s="9" t="s">
        <v>890</v>
      </c>
      <c r="D855" s="9" t="s">
        <v>76</v>
      </c>
      <c r="E855" s="9" t="s">
        <v>639</v>
      </c>
      <c r="F855" s="9" t="s">
        <v>1663</v>
      </c>
      <c r="G855" s="9" t="str">
        <f t="shared" si="13"/>
        <v>SD303: BOSENCE FARM COMMUNITY LTD</v>
      </c>
      <c r="I855"/>
      <c r="M855"/>
    </row>
    <row r="856" spans="1:13" x14ac:dyDescent="0.35">
      <c r="A856" s="9" t="s">
        <v>391</v>
      </c>
      <c r="B856" s="9" t="s">
        <v>658</v>
      </c>
      <c r="C856" s="9" t="s">
        <v>890</v>
      </c>
      <c r="D856" s="9" t="s">
        <v>76</v>
      </c>
      <c r="E856" s="9" t="s">
        <v>639</v>
      </c>
      <c r="F856" s="9" t="s">
        <v>1744</v>
      </c>
      <c r="G856" s="9" t="str">
        <f t="shared" si="13"/>
        <v>SG309: THE NELSON TRUST</v>
      </c>
      <c r="I856"/>
      <c r="M856"/>
    </row>
    <row r="857" spans="1:13" x14ac:dyDescent="0.35">
      <c r="A857" s="9" t="s">
        <v>404</v>
      </c>
      <c r="B857" s="9" t="s">
        <v>672</v>
      </c>
      <c r="C857" s="9" t="s">
        <v>890</v>
      </c>
      <c r="D857" s="9" t="s">
        <v>76</v>
      </c>
      <c r="E857" s="9" t="s">
        <v>639</v>
      </c>
      <c r="F857" s="9" t="s">
        <v>1667</v>
      </c>
      <c r="G857" s="9" t="str">
        <f t="shared" si="13"/>
        <v>SJ302: BROADWAY LODGE</v>
      </c>
      <c r="I857"/>
      <c r="M857"/>
    </row>
    <row r="858" spans="1:13" x14ac:dyDescent="0.35">
      <c r="A858" s="9" t="s">
        <v>405</v>
      </c>
      <c r="B858" s="9" t="s">
        <v>675</v>
      </c>
      <c r="C858" s="9" t="s">
        <v>890</v>
      </c>
      <c r="D858" s="9" t="s">
        <v>76</v>
      </c>
      <c r="E858" s="9" t="s">
        <v>639</v>
      </c>
      <c r="F858" s="9" t="s">
        <v>675</v>
      </c>
      <c r="G858" s="9" t="str">
        <f t="shared" si="13"/>
        <v>SJ308: Sefton Park</v>
      </c>
      <c r="I858"/>
      <c r="M858"/>
    </row>
    <row r="859" spans="1:13" x14ac:dyDescent="0.35">
      <c r="A859" s="9" t="s">
        <v>416</v>
      </c>
      <c r="B859" s="9" t="s">
        <v>1764</v>
      </c>
      <c r="C859" s="9" t="s">
        <v>890</v>
      </c>
      <c r="D859" s="9" t="s">
        <v>76</v>
      </c>
      <c r="E859" s="9" t="s">
        <v>639</v>
      </c>
      <c r="F859" s="9" t="s">
        <v>1655</v>
      </c>
      <c r="G859" s="9" t="str">
        <f t="shared" si="13"/>
        <v>SO203: Forward Trust - Clouds House</v>
      </c>
      <c r="I859"/>
      <c r="M859"/>
    </row>
    <row r="860" spans="1:13" x14ac:dyDescent="0.35">
      <c r="A860" s="9" t="s">
        <v>1905</v>
      </c>
      <c r="B860" s="9" t="s">
        <v>1906</v>
      </c>
      <c r="C860" s="9" t="s">
        <v>890</v>
      </c>
      <c r="D860" s="9" t="s">
        <v>76</v>
      </c>
      <c r="E860" s="9" t="s">
        <v>715</v>
      </c>
      <c r="F860" s="9" t="s">
        <v>1911</v>
      </c>
      <c r="G860" s="9" t="str">
        <f t="shared" si="13"/>
        <v>T1219: Turning Point Leicester Adult</v>
      </c>
      <c r="I860"/>
      <c r="M860"/>
    </row>
    <row r="861" spans="1:13" x14ac:dyDescent="0.35">
      <c r="A861" s="9" t="s">
        <v>2024</v>
      </c>
      <c r="B861" s="9" t="s">
        <v>2225</v>
      </c>
      <c r="C861" s="9" t="s">
        <v>890</v>
      </c>
      <c r="D861" s="9" t="s">
        <v>76</v>
      </c>
      <c r="E861" s="9" t="s">
        <v>715</v>
      </c>
      <c r="F861" s="9" t="s">
        <v>1923</v>
      </c>
      <c r="G861" s="9" t="str">
        <f t="shared" si="13"/>
        <v>T1224: New Oakwood Lodge - Derby Rehab (Phoenix Futures)</v>
      </c>
      <c r="I861"/>
      <c r="M861"/>
    </row>
    <row r="862" spans="1:13" x14ac:dyDescent="0.35">
      <c r="A862" s="9" t="s">
        <v>2073</v>
      </c>
      <c r="B862" s="9" t="s">
        <v>2074</v>
      </c>
      <c r="C862" s="9" t="s">
        <v>890</v>
      </c>
      <c r="D862" s="9" t="s">
        <v>76</v>
      </c>
      <c r="E862" s="9" t="s">
        <v>715</v>
      </c>
      <c r="F862" s="9" t="s">
        <v>1923</v>
      </c>
      <c r="G862" s="9" t="str">
        <f t="shared" si="13"/>
        <v>T1225: Substance to Solution (North Northants)</v>
      </c>
      <c r="I862"/>
      <c r="M862"/>
    </row>
    <row r="863" spans="1:13" x14ac:dyDescent="0.35">
      <c r="A863" s="9" t="s">
        <v>263</v>
      </c>
      <c r="B863" s="9" t="s">
        <v>1033</v>
      </c>
      <c r="C863" s="9" t="s">
        <v>900</v>
      </c>
      <c r="D863" s="9" t="s">
        <v>11</v>
      </c>
      <c r="E863" s="9" t="s">
        <v>757</v>
      </c>
      <c r="F863" s="9" t="s">
        <v>1742</v>
      </c>
      <c r="G863" s="9" t="str">
        <f t="shared" si="13"/>
        <v>N0934: Oaktrees (The Cyrenians)</v>
      </c>
      <c r="I863"/>
      <c r="M863"/>
    </row>
    <row r="864" spans="1:13" x14ac:dyDescent="0.35">
      <c r="A864" s="9" t="s">
        <v>270</v>
      </c>
      <c r="B864" s="9" t="s">
        <v>1932</v>
      </c>
      <c r="C864" s="9" t="s">
        <v>900</v>
      </c>
      <c r="D864" s="9" t="s">
        <v>11</v>
      </c>
      <c r="E864" s="9" t="s">
        <v>757</v>
      </c>
      <c r="F864" s="9" t="s">
        <v>1674</v>
      </c>
      <c r="G864" s="9" t="str">
        <f t="shared" si="13"/>
        <v>N0988: CGL Gateshead Recovery Partnership</v>
      </c>
      <c r="I864"/>
      <c r="M864"/>
    </row>
    <row r="865" spans="1:13" x14ac:dyDescent="0.35">
      <c r="A865" s="9" t="s">
        <v>832</v>
      </c>
      <c r="B865" s="9" t="s">
        <v>2207</v>
      </c>
      <c r="C865" s="9" t="s">
        <v>900</v>
      </c>
      <c r="D865" s="9" t="s">
        <v>11</v>
      </c>
      <c r="E865" s="9" t="s">
        <v>757</v>
      </c>
      <c r="F865" s="9" t="s">
        <v>1697</v>
      </c>
      <c r="G865" s="9" t="str">
        <f t="shared" si="13"/>
        <v>N0989: Platform YP Gateshead (Humankind) (deactive)</v>
      </c>
      <c r="I865"/>
      <c r="M865"/>
    </row>
    <row r="866" spans="1:13" x14ac:dyDescent="0.35">
      <c r="A866" s="9" t="s">
        <v>272</v>
      </c>
      <c r="B866" s="9" t="s">
        <v>834</v>
      </c>
      <c r="C866" s="9" t="s">
        <v>900</v>
      </c>
      <c r="D866" s="9" t="s">
        <v>11</v>
      </c>
      <c r="E866" s="9" t="s">
        <v>757</v>
      </c>
      <c r="F866" s="9" t="s">
        <v>1678</v>
      </c>
      <c r="G866" s="9" t="str">
        <f t="shared" si="13"/>
        <v>N1005: Sunderland Integrated Substance Misuse Service</v>
      </c>
      <c r="I866"/>
      <c r="M866"/>
    </row>
    <row r="867" spans="1:13" x14ac:dyDescent="0.35">
      <c r="A867" s="9" t="s">
        <v>502</v>
      </c>
      <c r="B867" s="9" t="s">
        <v>829</v>
      </c>
      <c r="C867" s="9" t="s">
        <v>900</v>
      </c>
      <c r="D867" s="9" t="s">
        <v>11</v>
      </c>
      <c r="E867" s="9" t="s">
        <v>757</v>
      </c>
      <c r="F867" s="9" t="s">
        <v>1752</v>
      </c>
      <c r="G867" s="9" t="str">
        <f t="shared" si="13"/>
        <v>N1010: County Durham Drug and Alcohol Adult Recovery Service</v>
      </c>
      <c r="I867"/>
      <c r="M867"/>
    </row>
    <row r="868" spans="1:13" x14ac:dyDescent="0.35">
      <c r="A868" s="9" t="s">
        <v>511</v>
      </c>
      <c r="B868" s="9" t="s">
        <v>833</v>
      </c>
      <c r="C868" s="9" t="s">
        <v>900</v>
      </c>
      <c r="D868" s="9" t="s">
        <v>11</v>
      </c>
      <c r="E868" s="9" t="s">
        <v>757</v>
      </c>
      <c r="F868" s="9" t="s">
        <v>1697</v>
      </c>
      <c r="G868" s="9" t="str">
        <f t="shared" si="13"/>
        <v>N1014: South Tyneside Substance Misuse Service (Humankind)</v>
      </c>
      <c r="I868"/>
      <c r="M868"/>
    </row>
    <row r="869" spans="1:13" x14ac:dyDescent="0.35">
      <c r="A869" s="9" t="s">
        <v>612</v>
      </c>
      <c r="B869" s="9" t="s">
        <v>756</v>
      </c>
      <c r="C869" s="9" t="s">
        <v>900</v>
      </c>
      <c r="D869" s="9" t="s">
        <v>11</v>
      </c>
      <c r="E869" s="9" t="s">
        <v>757</v>
      </c>
      <c r="F869" s="9" t="s">
        <v>1678</v>
      </c>
      <c r="G869" s="9" t="str">
        <f t="shared" si="13"/>
        <v>N1016: Newcastle Treatment and Recovery - Adult</v>
      </c>
      <c r="I869"/>
      <c r="M869"/>
    </row>
    <row r="870" spans="1:13" x14ac:dyDescent="0.35">
      <c r="A870" s="9" t="s">
        <v>614</v>
      </c>
      <c r="B870" s="9" t="s">
        <v>1028</v>
      </c>
      <c r="C870" s="9" t="s">
        <v>900</v>
      </c>
      <c r="D870" s="9" t="s">
        <v>11</v>
      </c>
      <c r="E870" s="9" t="s">
        <v>757</v>
      </c>
      <c r="F870" s="9" t="s">
        <v>1678</v>
      </c>
      <c r="G870" s="9" t="str">
        <f t="shared" si="13"/>
        <v>N1019: Newcastle Treatment and Recovery - DRR</v>
      </c>
      <c r="I870"/>
      <c r="M870"/>
    </row>
    <row r="871" spans="1:13" x14ac:dyDescent="0.35">
      <c r="A871" s="9" t="s">
        <v>1197</v>
      </c>
      <c r="B871" s="9" t="s">
        <v>1762</v>
      </c>
      <c r="C871" s="9" t="s">
        <v>900</v>
      </c>
      <c r="D871" s="9" t="s">
        <v>11</v>
      </c>
      <c r="E871" s="9" t="s">
        <v>757</v>
      </c>
      <c r="F871" s="9" t="s">
        <v>1674</v>
      </c>
      <c r="G871" s="9" t="str">
        <f t="shared" si="13"/>
        <v>N1028: CGL Wear Recovery Sunderland</v>
      </c>
      <c r="I871"/>
      <c r="M871"/>
    </row>
    <row r="872" spans="1:13" x14ac:dyDescent="0.35">
      <c r="A872" s="9" t="s">
        <v>344</v>
      </c>
      <c r="B872" s="9" t="s">
        <v>683</v>
      </c>
      <c r="C872" s="9" t="s">
        <v>900</v>
      </c>
      <c r="D872" s="9" t="s">
        <v>11</v>
      </c>
      <c r="E872" s="9" t="s">
        <v>635</v>
      </c>
      <c r="F872" s="9" t="s">
        <v>1751</v>
      </c>
      <c r="G872" s="9" t="str">
        <f t="shared" si="13"/>
        <v>Q1733: Suffolk Recovery Service - Bury St Edmunds</v>
      </c>
      <c r="I872"/>
      <c r="M872"/>
    </row>
    <row r="873" spans="1:13" x14ac:dyDescent="0.35">
      <c r="A873" s="9" t="s">
        <v>404</v>
      </c>
      <c r="B873" s="9" t="s">
        <v>672</v>
      </c>
      <c r="C873" s="9" t="s">
        <v>900</v>
      </c>
      <c r="D873" s="9" t="s">
        <v>11</v>
      </c>
      <c r="E873" s="9" t="s">
        <v>639</v>
      </c>
      <c r="F873" s="9" t="s">
        <v>1667</v>
      </c>
      <c r="G873" s="9" t="str">
        <f t="shared" si="13"/>
        <v>SJ302: BROADWAY LODGE</v>
      </c>
      <c r="I873"/>
      <c r="M873"/>
    </row>
    <row r="874" spans="1:13" x14ac:dyDescent="0.35">
      <c r="A874" s="9" t="s">
        <v>474</v>
      </c>
      <c r="B874" s="9" t="s">
        <v>734</v>
      </c>
      <c r="C874" s="9" t="s">
        <v>900</v>
      </c>
      <c r="D874" s="9" t="s">
        <v>11</v>
      </c>
      <c r="E874" s="9" t="s">
        <v>662</v>
      </c>
      <c r="F874" s="9" t="s">
        <v>1751</v>
      </c>
      <c r="G874" s="9" t="str">
        <f t="shared" si="13"/>
        <v>W0444: Turning Point Smithfield Detox</v>
      </c>
      <c r="I874"/>
      <c r="M874"/>
    </row>
    <row r="875" spans="1:13" x14ac:dyDescent="0.35">
      <c r="A875" s="9" t="s">
        <v>235</v>
      </c>
      <c r="B875" s="9" t="s">
        <v>1898</v>
      </c>
      <c r="C875" s="9" t="s">
        <v>901</v>
      </c>
      <c r="D875" s="9" t="s">
        <v>144</v>
      </c>
      <c r="E875" s="9" t="s">
        <v>662</v>
      </c>
      <c r="F875" s="9" t="s">
        <v>1752</v>
      </c>
      <c r="G875" s="9" t="str">
        <f t="shared" si="13"/>
        <v>M0309: Cyngor Alcohol Information Service (CAIS)</v>
      </c>
      <c r="I875"/>
      <c r="M875"/>
    </row>
    <row r="876" spans="1:13" x14ac:dyDescent="0.35">
      <c r="A876" s="9" t="s">
        <v>502</v>
      </c>
      <c r="B876" s="9" t="s">
        <v>829</v>
      </c>
      <c r="C876" s="9" t="s">
        <v>901</v>
      </c>
      <c r="D876" s="9" t="s">
        <v>144</v>
      </c>
      <c r="E876" s="9" t="s">
        <v>757</v>
      </c>
      <c r="F876" s="9" t="s">
        <v>1752</v>
      </c>
      <c r="G876" s="9" t="str">
        <f t="shared" si="13"/>
        <v>N1010: County Durham Drug and Alcohol Adult Recovery Service</v>
      </c>
      <c r="I876"/>
      <c r="M876"/>
    </row>
    <row r="877" spans="1:13" x14ac:dyDescent="0.35">
      <c r="A877" s="9" t="s">
        <v>297</v>
      </c>
      <c r="B877" s="9" t="s">
        <v>709</v>
      </c>
      <c r="C877" s="9" t="s">
        <v>901</v>
      </c>
      <c r="D877" s="9" t="s">
        <v>144</v>
      </c>
      <c r="E877" s="9" t="s">
        <v>670</v>
      </c>
      <c r="F877" s="9" t="s">
        <v>1751</v>
      </c>
      <c r="G877" s="9" t="str">
        <f t="shared" si="13"/>
        <v>P1076: Oxfordshire Roads to Recovery</v>
      </c>
      <c r="I877"/>
      <c r="M877"/>
    </row>
    <row r="878" spans="1:13" x14ac:dyDescent="0.35">
      <c r="A878" s="9" t="s">
        <v>1187</v>
      </c>
      <c r="B878" s="9" t="s">
        <v>1191</v>
      </c>
      <c r="C878" s="9" t="s">
        <v>901</v>
      </c>
      <c r="D878" s="9" t="s">
        <v>144</v>
      </c>
      <c r="E878" s="9" t="s">
        <v>670</v>
      </c>
      <c r="F878" s="9" t="s">
        <v>1677</v>
      </c>
      <c r="G878" s="9" t="str">
        <f t="shared" si="13"/>
        <v>P1116: Cranstoun Wokingham Adults</v>
      </c>
      <c r="I878"/>
      <c r="M878"/>
    </row>
    <row r="879" spans="1:13" x14ac:dyDescent="0.35">
      <c r="A879" s="9" t="s">
        <v>325</v>
      </c>
      <c r="B879" s="9" t="s">
        <v>2063</v>
      </c>
      <c r="C879" s="9" t="s">
        <v>901</v>
      </c>
      <c r="D879" s="9" t="s">
        <v>144</v>
      </c>
      <c r="E879" s="9" t="s">
        <v>635</v>
      </c>
      <c r="F879" s="9" t="s">
        <v>1734</v>
      </c>
      <c r="G879" s="9" t="str">
        <f t="shared" si="13"/>
        <v>Q1647: Via - Passmores House</v>
      </c>
      <c r="I879"/>
      <c r="M879"/>
    </row>
    <row r="880" spans="1:13" x14ac:dyDescent="0.35">
      <c r="A880" s="9" t="s">
        <v>348</v>
      </c>
      <c r="B880" s="9" t="s">
        <v>680</v>
      </c>
      <c r="C880" s="9" t="s">
        <v>901</v>
      </c>
      <c r="D880" s="9" t="s">
        <v>144</v>
      </c>
      <c r="E880" s="9" t="s">
        <v>635</v>
      </c>
      <c r="F880" s="9" t="s">
        <v>1686</v>
      </c>
      <c r="G880" s="9" t="str">
        <f t="shared" si="13"/>
        <v>Q1740: Bedford Borough Integrated Drug and Alcohol Service</v>
      </c>
      <c r="I880"/>
      <c r="M880"/>
    </row>
    <row r="881" spans="1:13" x14ac:dyDescent="0.35">
      <c r="A881" s="9" t="s">
        <v>369</v>
      </c>
      <c r="B881" s="9" t="s">
        <v>697</v>
      </c>
      <c r="C881" s="9" t="s">
        <v>901</v>
      </c>
      <c r="D881" s="9" t="s">
        <v>144</v>
      </c>
      <c r="E881" s="9" t="s">
        <v>643</v>
      </c>
      <c r="F881" s="9" t="s">
        <v>1674</v>
      </c>
      <c r="G881" s="9" t="str">
        <f t="shared" si="13"/>
        <v>R0487: CGL Birmingham ROR - Park House</v>
      </c>
      <c r="I881"/>
      <c r="M881"/>
    </row>
    <row r="882" spans="1:13" x14ac:dyDescent="0.35">
      <c r="A882" s="9" t="s">
        <v>370</v>
      </c>
      <c r="B882" s="9" t="s">
        <v>716</v>
      </c>
      <c r="C882" s="9" t="s">
        <v>901</v>
      </c>
      <c r="D882" s="9" t="s">
        <v>144</v>
      </c>
      <c r="E882" s="9" t="s">
        <v>643</v>
      </c>
      <c r="F882" s="9" t="s">
        <v>1739</v>
      </c>
      <c r="G882" s="9" t="str">
        <f t="shared" si="13"/>
        <v>R0488: Worcestershire Recovery Partnership (Adult)</v>
      </c>
      <c r="I882"/>
      <c r="M882"/>
    </row>
    <row r="883" spans="1:13" x14ac:dyDescent="0.35">
      <c r="A883" s="9" t="s">
        <v>493</v>
      </c>
      <c r="B883" s="9" t="s">
        <v>836</v>
      </c>
      <c r="C883" s="9" t="s">
        <v>901</v>
      </c>
      <c r="D883" s="9" t="s">
        <v>144</v>
      </c>
      <c r="E883" s="9" t="s">
        <v>643</v>
      </c>
      <c r="F883" s="9" t="s">
        <v>1674</v>
      </c>
      <c r="G883" s="9" t="str">
        <f t="shared" si="13"/>
        <v>R0506: CGL Coventry</v>
      </c>
      <c r="I883"/>
      <c r="M883"/>
    </row>
    <row r="884" spans="1:13" x14ac:dyDescent="0.35">
      <c r="A884" s="9" t="s">
        <v>1189</v>
      </c>
      <c r="B884" s="9" t="s">
        <v>1190</v>
      </c>
      <c r="C884" s="9" t="s">
        <v>901</v>
      </c>
      <c r="D884" s="9" t="s">
        <v>144</v>
      </c>
      <c r="E884" s="9" t="s">
        <v>643</v>
      </c>
      <c r="F884" s="9" t="s">
        <v>1751</v>
      </c>
      <c r="G884" s="9" t="str">
        <f t="shared" si="13"/>
        <v>R0514: Turning Point Adult</v>
      </c>
      <c r="I884"/>
      <c r="M884"/>
    </row>
    <row r="885" spans="1:13" x14ac:dyDescent="0.35">
      <c r="A885" s="9" t="s">
        <v>623</v>
      </c>
      <c r="B885" s="9" t="s">
        <v>673</v>
      </c>
      <c r="C885" s="9" t="s">
        <v>901</v>
      </c>
      <c r="D885" s="9" t="s">
        <v>144</v>
      </c>
      <c r="E885" s="9" t="s">
        <v>639</v>
      </c>
      <c r="F885" s="9" t="s">
        <v>1752</v>
      </c>
      <c r="G885" s="9" t="str">
        <f t="shared" si="13"/>
        <v>SA206: Developing Health &amp; Independence (BANES)</v>
      </c>
      <c r="I885"/>
      <c r="M885"/>
    </row>
    <row r="886" spans="1:13" x14ac:dyDescent="0.35">
      <c r="A886" s="9" t="s">
        <v>381</v>
      </c>
      <c r="B886" s="9" t="s">
        <v>638</v>
      </c>
      <c r="C886" s="9" t="s">
        <v>901</v>
      </c>
      <c r="D886" s="9" t="s">
        <v>144</v>
      </c>
      <c r="E886" s="9" t="s">
        <v>639</v>
      </c>
      <c r="F886" s="9" t="s">
        <v>1737</v>
      </c>
      <c r="G886" s="9" t="str">
        <f t="shared" si="13"/>
        <v>SB317: StreetScene Bournemouth</v>
      </c>
      <c r="I886"/>
      <c r="M886"/>
    </row>
    <row r="887" spans="1:13" x14ac:dyDescent="0.35">
      <c r="A887" s="9" t="s">
        <v>533</v>
      </c>
      <c r="B887" s="9" t="s">
        <v>775</v>
      </c>
      <c r="C887" s="9" t="s">
        <v>901</v>
      </c>
      <c r="D887" s="9" t="s">
        <v>144</v>
      </c>
      <c r="E887" s="9" t="s">
        <v>639</v>
      </c>
      <c r="F887" s="9" t="s">
        <v>1666</v>
      </c>
      <c r="G887" s="9" t="str">
        <f t="shared" si="13"/>
        <v>SC402: CHART</v>
      </c>
      <c r="I887"/>
      <c r="M887"/>
    </row>
    <row r="888" spans="1:13" x14ac:dyDescent="0.35">
      <c r="A888" s="9" t="s">
        <v>389</v>
      </c>
      <c r="B888" s="9" t="s">
        <v>737</v>
      </c>
      <c r="C888" s="9" t="s">
        <v>901</v>
      </c>
      <c r="D888" s="9" t="s">
        <v>144</v>
      </c>
      <c r="E888" s="9" t="s">
        <v>639</v>
      </c>
      <c r="F888" s="9" t="s">
        <v>1663</v>
      </c>
      <c r="G888" s="9" t="str">
        <f t="shared" si="13"/>
        <v>SD303: BOSENCE FARM COMMUNITY LTD</v>
      </c>
      <c r="I888"/>
      <c r="M888"/>
    </row>
    <row r="889" spans="1:13" x14ac:dyDescent="0.35">
      <c r="A889" s="9" t="s">
        <v>390</v>
      </c>
      <c r="B889" s="9" t="s">
        <v>902</v>
      </c>
      <c r="C889" s="9" t="s">
        <v>901</v>
      </c>
      <c r="D889" s="9" t="s">
        <v>144</v>
      </c>
      <c r="E889" s="9" t="s">
        <v>639</v>
      </c>
      <c r="F889" s="9" t="s">
        <v>1674</v>
      </c>
      <c r="G889" s="9" t="str">
        <f t="shared" si="13"/>
        <v>SG219: CGL Gloucestershire Adults</v>
      </c>
      <c r="I889"/>
      <c r="M889"/>
    </row>
    <row r="890" spans="1:13" x14ac:dyDescent="0.35">
      <c r="A890" s="9" t="s">
        <v>2187</v>
      </c>
      <c r="B890" s="9" t="s">
        <v>2222</v>
      </c>
      <c r="C890" s="9" t="s">
        <v>901</v>
      </c>
      <c r="D890" s="9" t="s">
        <v>144</v>
      </c>
      <c r="E890" s="9" t="s">
        <v>639</v>
      </c>
      <c r="F890" s="9" t="s">
        <v>1923</v>
      </c>
      <c r="G890" s="9" t="str">
        <f t="shared" si="13"/>
        <v>SG221: Via - Gloucestershire</v>
      </c>
      <c r="I890"/>
      <c r="M890"/>
    </row>
    <row r="891" spans="1:13" x14ac:dyDescent="0.35">
      <c r="A891" s="9" t="s">
        <v>391</v>
      </c>
      <c r="B891" s="9" t="s">
        <v>658</v>
      </c>
      <c r="C891" s="9" t="s">
        <v>901</v>
      </c>
      <c r="D891" s="9" t="s">
        <v>144</v>
      </c>
      <c r="E891" s="9" t="s">
        <v>639</v>
      </c>
      <c r="F891" s="9" t="s">
        <v>1744</v>
      </c>
      <c r="G891" s="9" t="str">
        <f t="shared" si="13"/>
        <v>SG309: THE NELSON TRUST</v>
      </c>
      <c r="I891"/>
      <c r="M891"/>
    </row>
    <row r="892" spans="1:13" x14ac:dyDescent="0.35">
      <c r="A892" s="9" t="s">
        <v>903</v>
      </c>
      <c r="B892" s="9" t="s">
        <v>904</v>
      </c>
      <c r="C892" s="9" t="s">
        <v>901</v>
      </c>
      <c r="D892" s="9" t="s">
        <v>144</v>
      </c>
      <c r="E892" s="9" t="s">
        <v>639</v>
      </c>
      <c r="F892" s="9" t="s">
        <v>1719</v>
      </c>
      <c r="G892" s="9" t="str">
        <f t="shared" si="13"/>
        <v>SG505: Glos Youth Support Team Specialist Substance Misuse Service</v>
      </c>
      <c r="I892"/>
      <c r="M892"/>
    </row>
    <row r="893" spans="1:13" x14ac:dyDescent="0.35">
      <c r="A893" s="9" t="s">
        <v>398</v>
      </c>
      <c r="B893" s="9" t="s">
        <v>2070</v>
      </c>
      <c r="C893" s="9" t="s">
        <v>901</v>
      </c>
      <c r="D893" s="9" t="s">
        <v>144</v>
      </c>
      <c r="E893" s="9" t="s">
        <v>639</v>
      </c>
      <c r="F893" s="9" t="s">
        <v>677</v>
      </c>
      <c r="G893" s="9" t="str">
        <f t="shared" si="13"/>
        <v>SH307: Jasmine Mother's Recovery (Trevi)</v>
      </c>
      <c r="I893"/>
      <c r="M893"/>
    </row>
    <row r="894" spans="1:13" x14ac:dyDescent="0.35">
      <c r="A894" s="9" t="s">
        <v>402</v>
      </c>
      <c r="B894" s="9" t="s">
        <v>812</v>
      </c>
      <c r="C894" s="9" t="s">
        <v>901</v>
      </c>
      <c r="D894" s="9" t="s">
        <v>144</v>
      </c>
      <c r="E894" s="9" t="s">
        <v>639</v>
      </c>
      <c r="F894" s="9" t="s">
        <v>812</v>
      </c>
      <c r="G894" s="9" t="str">
        <f t="shared" si="13"/>
        <v>SJ207: Western Counselling</v>
      </c>
      <c r="I894"/>
      <c r="M894"/>
    </row>
    <row r="895" spans="1:13" x14ac:dyDescent="0.35">
      <c r="A895" s="9" t="s">
        <v>403</v>
      </c>
      <c r="B895" s="9" t="s">
        <v>961</v>
      </c>
      <c r="C895" s="9" t="s">
        <v>901</v>
      </c>
      <c r="D895" s="9" t="s">
        <v>144</v>
      </c>
      <c r="E895" s="9" t="s">
        <v>639</v>
      </c>
      <c r="F895" s="9" t="s">
        <v>1656</v>
      </c>
      <c r="G895" s="9" t="str">
        <f t="shared" si="13"/>
        <v>SJ209: We Are With You North Somerset</v>
      </c>
      <c r="I895"/>
      <c r="M895"/>
    </row>
    <row r="896" spans="1:13" x14ac:dyDescent="0.35">
      <c r="A896" s="9" t="s">
        <v>404</v>
      </c>
      <c r="B896" s="9" t="s">
        <v>672</v>
      </c>
      <c r="C896" s="9" t="s">
        <v>901</v>
      </c>
      <c r="D896" s="9" t="s">
        <v>144</v>
      </c>
      <c r="E896" s="9" t="s">
        <v>639</v>
      </c>
      <c r="F896" s="9" t="s">
        <v>1667</v>
      </c>
      <c r="G896" s="9" t="str">
        <f t="shared" si="13"/>
        <v>SJ302: BROADWAY LODGE</v>
      </c>
      <c r="I896"/>
      <c r="M896"/>
    </row>
    <row r="897" spans="1:13" x14ac:dyDescent="0.35">
      <c r="A897" s="9" t="s">
        <v>405</v>
      </c>
      <c r="B897" s="9" t="s">
        <v>675</v>
      </c>
      <c r="C897" s="9" t="s">
        <v>901</v>
      </c>
      <c r="D897" s="9" t="s">
        <v>144</v>
      </c>
      <c r="E897" s="9" t="s">
        <v>639</v>
      </c>
      <c r="F897" s="9" t="s">
        <v>675</v>
      </c>
      <c r="G897" s="9" t="str">
        <f t="shared" si="13"/>
        <v>SJ308: Sefton Park</v>
      </c>
      <c r="I897"/>
      <c r="M897"/>
    </row>
    <row r="898" spans="1:13" x14ac:dyDescent="0.35">
      <c r="A898" s="9" t="s">
        <v>490</v>
      </c>
      <c r="B898" s="9" t="s">
        <v>676</v>
      </c>
      <c r="C898" s="9" t="s">
        <v>901</v>
      </c>
      <c r="D898" s="9" t="s">
        <v>144</v>
      </c>
      <c r="E898" s="9" t="s">
        <v>639</v>
      </c>
      <c r="F898" s="9" t="s">
        <v>1683</v>
      </c>
      <c r="G898" s="9" t="str">
        <f t="shared" si="13"/>
        <v>SL204: South Gloucestershire Integrated Service</v>
      </c>
      <c r="I898"/>
      <c r="M898"/>
    </row>
    <row r="899" spans="1:13" x14ac:dyDescent="0.35">
      <c r="A899" s="9" t="s">
        <v>512</v>
      </c>
      <c r="B899" s="9" t="s">
        <v>1132</v>
      </c>
      <c r="C899" s="9" t="s">
        <v>901</v>
      </c>
      <c r="D899" s="9" t="s">
        <v>144</v>
      </c>
      <c r="E899" s="9" t="s">
        <v>639</v>
      </c>
      <c r="F899" s="9" t="s">
        <v>1751</v>
      </c>
      <c r="G899" s="9" t="str">
        <f t="shared" ref="G899:G962" si="14">CONCATENATE(A899,": ",B899)</f>
        <v>SM209: Turning Point Swindon</v>
      </c>
      <c r="I899"/>
      <c r="M899"/>
    </row>
    <row r="900" spans="1:13" x14ac:dyDescent="0.35">
      <c r="A900" s="9" t="s">
        <v>2071</v>
      </c>
      <c r="B900" s="9" t="s">
        <v>2072</v>
      </c>
      <c r="C900" s="9" t="s">
        <v>901</v>
      </c>
      <c r="D900" s="9" t="s">
        <v>144</v>
      </c>
      <c r="E900" s="9" t="s">
        <v>639</v>
      </c>
      <c r="F900" s="9" t="s">
        <v>1923</v>
      </c>
      <c r="G900" s="9" t="str">
        <f t="shared" si="14"/>
        <v>SM210: Change, Grow, Live (Swindon)</v>
      </c>
      <c r="I900"/>
      <c r="M900"/>
    </row>
    <row r="901" spans="1:13" x14ac:dyDescent="0.35">
      <c r="A901" s="9" t="s">
        <v>419</v>
      </c>
      <c r="B901" s="9" t="s">
        <v>1166</v>
      </c>
      <c r="C901" s="9" t="s">
        <v>901</v>
      </c>
      <c r="D901" s="9" t="s">
        <v>144</v>
      </c>
      <c r="E901" s="9" t="s">
        <v>639</v>
      </c>
      <c r="F901" s="9" t="s">
        <v>1751</v>
      </c>
      <c r="G901" s="9" t="str">
        <f t="shared" si="14"/>
        <v>SO206: Wiltshire Substance Misuse Services Trowbridge</v>
      </c>
      <c r="I901"/>
      <c r="M901"/>
    </row>
    <row r="902" spans="1:13" x14ac:dyDescent="0.35">
      <c r="A902" s="9" t="s">
        <v>420</v>
      </c>
      <c r="B902" s="9" t="s">
        <v>787</v>
      </c>
      <c r="C902" s="9" t="s">
        <v>901</v>
      </c>
      <c r="D902" s="9" t="s">
        <v>144</v>
      </c>
      <c r="E902" s="9" t="s">
        <v>715</v>
      </c>
      <c r="F902" s="9" t="s">
        <v>1682</v>
      </c>
      <c r="G902" s="9" t="str">
        <f t="shared" si="14"/>
        <v>T0005: Derbyshire Recovery Partnership</v>
      </c>
      <c r="I902"/>
      <c r="M902"/>
    </row>
    <row r="903" spans="1:13" x14ac:dyDescent="0.35">
      <c r="A903" s="9" t="s">
        <v>462</v>
      </c>
      <c r="B903" s="9" t="s">
        <v>789</v>
      </c>
      <c r="C903" s="9" t="s">
        <v>901</v>
      </c>
      <c r="D903" s="9" t="s">
        <v>144</v>
      </c>
      <c r="E903" s="9" t="s">
        <v>661</v>
      </c>
      <c r="F903" s="9" t="s">
        <v>1717</v>
      </c>
      <c r="G903" s="9" t="str">
        <f t="shared" si="14"/>
        <v>U0514: Phoenix Futures Sheffield Adult Service</v>
      </c>
      <c r="I903"/>
      <c r="M903"/>
    </row>
    <row r="904" spans="1:13" x14ac:dyDescent="0.35">
      <c r="A904" s="9" t="s">
        <v>463</v>
      </c>
      <c r="B904" s="9" t="s">
        <v>710</v>
      </c>
      <c r="C904" s="9" t="s">
        <v>901</v>
      </c>
      <c r="D904" s="9" t="s">
        <v>144</v>
      </c>
      <c r="E904" s="9" t="s">
        <v>661</v>
      </c>
      <c r="F904" s="9" t="s">
        <v>1717</v>
      </c>
      <c r="G904" s="9" t="str">
        <f t="shared" si="14"/>
        <v>U0515: Phoenix Futures Sheffield Family Service</v>
      </c>
      <c r="I904"/>
      <c r="M904"/>
    </row>
    <row r="905" spans="1:13" x14ac:dyDescent="0.35">
      <c r="A905" s="9" t="s">
        <v>474</v>
      </c>
      <c r="B905" s="9" t="s">
        <v>734</v>
      </c>
      <c r="C905" s="9" t="s">
        <v>901</v>
      </c>
      <c r="D905" s="9" t="s">
        <v>144</v>
      </c>
      <c r="E905" s="9" t="s">
        <v>662</v>
      </c>
      <c r="F905" s="9" t="s">
        <v>1751</v>
      </c>
      <c r="G905" s="9" t="str">
        <f t="shared" si="14"/>
        <v>W0444: Turning Point Smithfield Detox</v>
      </c>
      <c r="I905"/>
      <c r="M905"/>
    </row>
    <row r="906" spans="1:13" x14ac:dyDescent="0.35">
      <c r="A906" s="9" t="s">
        <v>183</v>
      </c>
      <c r="B906" s="9" t="s">
        <v>687</v>
      </c>
      <c r="C906" s="9" t="s">
        <v>906</v>
      </c>
      <c r="D906" s="9" t="s">
        <v>100</v>
      </c>
      <c r="E906" s="9" t="s">
        <v>632</v>
      </c>
      <c r="F906" s="9" t="s">
        <v>1697</v>
      </c>
      <c r="G906" s="9" t="str">
        <f t="shared" si="14"/>
        <v>L1260: Humankind PCRS</v>
      </c>
      <c r="I906"/>
      <c r="M906"/>
    </row>
    <row r="907" spans="1:13" x14ac:dyDescent="0.35">
      <c r="A907" s="9" t="s">
        <v>185</v>
      </c>
      <c r="B907" s="9" t="s">
        <v>926</v>
      </c>
      <c r="C907" s="9" t="s">
        <v>906</v>
      </c>
      <c r="D907" s="9" t="s">
        <v>100</v>
      </c>
      <c r="E907" s="9" t="s">
        <v>632</v>
      </c>
      <c r="F907" s="9" t="s">
        <v>1731</v>
      </c>
      <c r="G907" s="9" t="str">
        <f t="shared" si="14"/>
        <v>L1262: SLAM ADD Wandsworth Opioid</v>
      </c>
      <c r="I907"/>
      <c r="M907"/>
    </row>
    <row r="908" spans="1:13" x14ac:dyDescent="0.35">
      <c r="A908" s="9" t="s">
        <v>195</v>
      </c>
      <c r="B908" s="9" t="s">
        <v>1112</v>
      </c>
      <c r="C908" s="9" t="s">
        <v>906</v>
      </c>
      <c r="D908" s="9" t="s">
        <v>100</v>
      </c>
      <c r="E908" s="9" t="s">
        <v>632</v>
      </c>
      <c r="F908" s="9" t="s">
        <v>1674</v>
      </c>
      <c r="G908" s="9" t="str">
        <f t="shared" si="14"/>
        <v>L1273: CGL Southwark</v>
      </c>
      <c r="I908"/>
      <c r="M908"/>
    </row>
    <row r="909" spans="1:13" x14ac:dyDescent="0.35">
      <c r="A909" s="9" t="s">
        <v>599</v>
      </c>
      <c r="B909" s="9" t="s">
        <v>2040</v>
      </c>
      <c r="C909" s="9" t="s">
        <v>906</v>
      </c>
      <c r="D909" s="9" t="s">
        <v>100</v>
      </c>
      <c r="E909" s="9" t="s">
        <v>632</v>
      </c>
      <c r="F909" s="9" t="s">
        <v>1753</v>
      </c>
      <c r="G909" s="9" t="str">
        <f t="shared" si="14"/>
        <v>L1295: Via - Greenwich</v>
      </c>
      <c r="I909"/>
      <c r="M909"/>
    </row>
    <row r="910" spans="1:13" x14ac:dyDescent="0.35">
      <c r="A910" s="9" t="s">
        <v>606</v>
      </c>
      <c r="B910" s="9" t="s">
        <v>806</v>
      </c>
      <c r="C910" s="9" t="s">
        <v>906</v>
      </c>
      <c r="D910" s="9" t="s">
        <v>100</v>
      </c>
      <c r="E910" s="9" t="s">
        <v>632</v>
      </c>
      <c r="F910" s="9" t="s">
        <v>1751</v>
      </c>
      <c r="G910" s="9" t="str">
        <f t="shared" si="14"/>
        <v>L1303: City and Hackney Recovery Service</v>
      </c>
      <c r="I910"/>
      <c r="M910"/>
    </row>
    <row r="911" spans="1:13" x14ac:dyDescent="0.35">
      <c r="A911" s="9" t="s">
        <v>2022</v>
      </c>
      <c r="B911" s="9" t="s">
        <v>2026</v>
      </c>
      <c r="C911" s="9" t="s">
        <v>906</v>
      </c>
      <c r="D911" s="9" t="s">
        <v>100</v>
      </c>
      <c r="E911" s="9" t="s">
        <v>632</v>
      </c>
      <c r="F911" s="9" t="s">
        <v>1923</v>
      </c>
      <c r="G911" s="9" t="str">
        <f t="shared" si="14"/>
        <v>L1315: Mildmay Mission Hospital Stabilisation-based Intermediate Rehabilitation beds</v>
      </c>
      <c r="I911"/>
      <c r="M911"/>
    </row>
    <row r="912" spans="1:13" x14ac:dyDescent="0.35">
      <c r="A912" s="9" t="s">
        <v>2155</v>
      </c>
      <c r="B912" s="9" t="s">
        <v>2200</v>
      </c>
      <c r="C912" s="9" t="s">
        <v>906</v>
      </c>
      <c r="D912" s="9" t="s">
        <v>100</v>
      </c>
      <c r="E912" s="9" t="s">
        <v>632</v>
      </c>
      <c r="F912" s="9" t="s">
        <v>1923</v>
      </c>
      <c r="G912" s="9" t="str">
        <f t="shared" si="14"/>
        <v>L1318: Via - Kingston</v>
      </c>
      <c r="I912"/>
      <c r="M912"/>
    </row>
    <row r="913" spans="1:13" x14ac:dyDescent="0.35">
      <c r="A913" s="9" t="s">
        <v>276</v>
      </c>
      <c r="B913" s="9" t="s">
        <v>765</v>
      </c>
      <c r="C913" s="9" t="s">
        <v>906</v>
      </c>
      <c r="D913" s="9" t="s">
        <v>100</v>
      </c>
      <c r="E913" s="9" t="s">
        <v>670</v>
      </c>
      <c r="F913" s="9" t="s">
        <v>1657</v>
      </c>
      <c r="G913" s="9" t="str">
        <f t="shared" si="14"/>
        <v>P0523: ANA</v>
      </c>
      <c r="I913"/>
      <c r="M913"/>
    </row>
    <row r="914" spans="1:13" x14ac:dyDescent="0.35">
      <c r="A914" s="9" t="s">
        <v>281</v>
      </c>
      <c r="B914" s="9" t="s">
        <v>689</v>
      </c>
      <c r="C914" s="9" t="s">
        <v>906</v>
      </c>
      <c r="D914" s="9" t="s">
        <v>100</v>
      </c>
      <c r="E914" s="9" t="s">
        <v>670</v>
      </c>
      <c r="F914" s="9" t="s">
        <v>1703</v>
      </c>
      <c r="G914" s="9" t="str">
        <f t="shared" si="14"/>
        <v>P0835: Kenward Residential</v>
      </c>
      <c r="I914"/>
      <c r="M914"/>
    </row>
    <row r="915" spans="1:13" x14ac:dyDescent="0.35">
      <c r="A915" s="9" t="s">
        <v>325</v>
      </c>
      <c r="B915" s="9" t="s">
        <v>2063</v>
      </c>
      <c r="C915" s="9" t="s">
        <v>906</v>
      </c>
      <c r="D915" s="9" t="s">
        <v>100</v>
      </c>
      <c r="E915" s="9" t="s">
        <v>635</v>
      </c>
      <c r="F915" s="9" t="s">
        <v>1734</v>
      </c>
      <c r="G915" s="9" t="str">
        <f t="shared" si="14"/>
        <v>Q1647: Via - Passmores House</v>
      </c>
      <c r="I915"/>
      <c r="M915"/>
    </row>
    <row r="916" spans="1:13" x14ac:dyDescent="0.35">
      <c r="A916" s="9" t="s">
        <v>402</v>
      </c>
      <c r="B916" s="9" t="s">
        <v>812</v>
      </c>
      <c r="C916" s="9" t="s">
        <v>906</v>
      </c>
      <c r="D916" s="9" t="s">
        <v>100</v>
      </c>
      <c r="E916" s="9" t="s">
        <v>639</v>
      </c>
      <c r="F916" s="9" t="s">
        <v>812</v>
      </c>
      <c r="G916" s="9" t="str">
        <f t="shared" si="14"/>
        <v>SJ207: Western Counselling</v>
      </c>
      <c r="I916"/>
      <c r="M916"/>
    </row>
    <row r="917" spans="1:13" x14ac:dyDescent="0.35">
      <c r="A917" s="9" t="s">
        <v>405</v>
      </c>
      <c r="B917" s="9" t="s">
        <v>675</v>
      </c>
      <c r="C917" s="9" t="s">
        <v>906</v>
      </c>
      <c r="D917" s="9" t="s">
        <v>100</v>
      </c>
      <c r="E917" s="9" t="s">
        <v>639</v>
      </c>
      <c r="F917" s="9" t="s">
        <v>675</v>
      </c>
      <c r="G917" s="9" t="str">
        <f t="shared" si="14"/>
        <v>SJ308: Sefton Park</v>
      </c>
      <c r="I917"/>
      <c r="M917"/>
    </row>
    <row r="918" spans="1:13" x14ac:dyDescent="0.35">
      <c r="A918" s="9" t="s">
        <v>463</v>
      </c>
      <c r="B918" s="9" t="s">
        <v>710</v>
      </c>
      <c r="C918" s="9" t="s">
        <v>906</v>
      </c>
      <c r="D918" s="9" t="s">
        <v>100</v>
      </c>
      <c r="E918" s="9" t="s">
        <v>661</v>
      </c>
      <c r="F918" s="9" t="s">
        <v>1717</v>
      </c>
      <c r="G918" s="9" t="str">
        <f t="shared" si="14"/>
        <v>U0515: Phoenix Futures Sheffield Family Service</v>
      </c>
      <c r="I918"/>
      <c r="M918"/>
    </row>
    <row r="919" spans="1:13" x14ac:dyDescent="0.35">
      <c r="A919" s="9" t="s">
        <v>152</v>
      </c>
      <c r="B919" s="9" t="s">
        <v>690</v>
      </c>
      <c r="C919" s="9" t="s">
        <v>907</v>
      </c>
      <c r="D919" s="9" t="s">
        <v>87</v>
      </c>
      <c r="E919" s="9" t="s">
        <v>632</v>
      </c>
      <c r="F919" s="9" t="s">
        <v>1731</v>
      </c>
      <c r="G919" s="9" t="str">
        <f t="shared" si="14"/>
        <v>L0158: SLAM Bexley CDT (The Pier Road Project)</v>
      </c>
      <c r="I919"/>
      <c r="M919"/>
    </row>
    <row r="920" spans="1:13" x14ac:dyDescent="0.35">
      <c r="A920" s="9" t="s">
        <v>154</v>
      </c>
      <c r="B920" s="9" t="s">
        <v>924</v>
      </c>
      <c r="C920" s="9" t="s">
        <v>907</v>
      </c>
      <c r="D920" s="9" t="s">
        <v>87</v>
      </c>
      <c r="E920" s="9" t="s">
        <v>632</v>
      </c>
      <c r="F920" s="9" t="s">
        <v>1688</v>
      </c>
      <c r="G920" s="9" t="str">
        <f t="shared" si="14"/>
        <v>L0330: Equinox (Detox)</v>
      </c>
      <c r="I920"/>
      <c r="M920"/>
    </row>
    <row r="921" spans="1:13" x14ac:dyDescent="0.35">
      <c r="A921" s="9" t="s">
        <v>176</v>
      </c>
      <c r="B921" s="9" t="s">
        <v>652</v>
      </c>
      <c r="C921" s="9" t="s">
        <v>907</v>
      </c>
      <c r="D921" s="9" t="s">
        <v>87</v>
      </c>
      <c r="E921" s="9" t="s">
        <v>632</v>
      </c>
      <c r="F921" s="9" t="s">
        <v>1660</v>
      </c>
      <c r="G921" s="9" t="str">
        <f t="shared" si="14"/>
        <v>L1247: Haringey Specialist Drug Treatment Service</v>
      </c>
      <c r="I921"/>
      <c r="M921"/>
    </row>
    <row r="922" spans="1:13" x14ac:dyDescent="0.35">
      <c r="A922" s="9" t="s">
        <v>181</v>
      </c>
      <c r="B922" s="9" t="s">
        <v>781</v>
      </c>
      <c r="C922" s="9" t="s">
        <v>907</v>
      </c>
      <c r="D922" s="9" t="s">
        <v>87</v>
      </c>
      <c r="E922" s="9" t="s">
        <v>632</v>
      </c>
      <c r="F922" s="9" t="s">
        <v>1751</v>
      </c>
      <c r="G922" s="9" t="str">
        <f t="shared" si="14"/>
        <v>L1256: Croydon Adult Recovery Network</v>
      </c>
      <c r="I922"/>
      <c r="M922"/>
    </row>
    <row r="923" spans="1:13" x14ac:dyDescent="0.35">
      <c r="A923" s="9" t="s">
        <v>479</v>
      </c>
      <c r="B923" s="9" t="s">
        <v>649</v>
      </c>
      <c r="C923" s="9" t="s">
        <v>907</v>
      </c>
      <c r="D923" s="9" t="s">
        <v>87</v>
      </c>
      <c r="E923" s="9" t="s">
        <v>632</v>
      </c>
      <c r="F923" s="9" t="s">
        <v>1660</v>
      </c>
      <c r="G923" s="9" t="str">
        <f t="shared" si="14"/>
        <v>L1284: ENABLE Drug and Alcohol Service</v>
      </c>
      <c r="I923"/>
      <c r="M923"/>
    </row>
    <row r="924" spans="1:13" x14ac:dyDescent="0.35">
      <c r="A924" s="9" t="s">
        <v>598</v>
      </c>
      <c r="B924" s="9" t="s">
        <v>633</v>
      </c>
      <c r="C924" s="9" t="s">
        <v>907</v>
      </c>
      <c r="D924" s="9" t="s">
        <v>87</v>
      </c>
      <c r="E924" s="9" t="s">
        <v>632</v>
      </c>
      <c r="F924" s="9" t="s">
        <v>1674</v>
      </c>
      <c r="G924" s="9" t="str">
        <f t="shared" si="14"/>
        <v>L1293: CGL Tower Hamlets Reset Treatment</v>
      </c>
      <c r="I924"/>
      <c r="M924"/>
    </row>
    <row r="925" spans="1:13" x14ac:dyDescent="0.35">
      <c r="A925" s="9" t="s">
        <v>606</v>
      </c>
      <c r="B925" s="9" t="s">
        <v>806</v>
      </c>
      <c r="C925" s="9" t="s">
        <v>907</v>
      </c>
      <c r="D925" s="9" t="s">
        <v>87</v>
      </c>
      <c r="E925" s="9" t="s">
        <v>632</v>
      </c>
      <c r="F925" s="9" t="s">
        <v>1751</v>
      </c>
      <c r="G925" s="9" t="str">
        <f t="shared" si="14"/>
        <v>L1303: City and Hackney Recovery Service</v>
      </c>
      <c r="I925"/>
      <c r="M925"/>
    </row>
    <row r="926" spans="1:13" x14ac:dyDescent="0.35">
      <c r="A926" s="9" t="s">
        <v>1480</v>
      </c>
      <c r="B926" s="9" t="s">
        <v>1920</v>
      </c>
      <c r="C926" s="9" t="s">
        <v>907</v>
      </c>
      <c r="D926" s="9" t="s">
        <v>87</v>
      </c>
      <c r="E926" s="9" t="s">
        <v>632</v>
      </c>
      <c r="F926" s="9" t="s">
        <v>1752</v>
      </c>
      <c r="G926" s="9" t="str">
        <f t="shared" si="14"/>
        <v>L1308: Guy's and St Thomas' NHS Foundation Trust Inpatient Detox Unit</v>
      </c>
      <c r="I926"/>
      <c r="M926"/>
    </row>
    <row r="927" spans="1:13" x14ac:dyDescent="0.35">
      <c r="A927" s="9" t="s">
        <v>1921</v>
      </c>
      <c r="B927" s="9" t="s">
        <v>1922</v>
      </c>
      <c r="C927" s="9" t="s">
        <v>907</v>
      </c>
      <c r="D927" s="9" t="s">
        <v>87</v>
      </c>
      <c r="E927" s="9" t="s">
        <v>632</v>
      </c>
      <c r="F927" s="9" t="s">
        <v>1923</v>
      </c>
      <c r="G927" s="9" t="str">
        <f t="shared" si="14"/>
        <v>L1312: Guy's and St Thomas' NHS Foundation Trust Non-rough sleeping Addictions Clinical Care Suite</v>
      </c>
      <c r="I927"/>
      <c r="M927"/>
    </row>
    <row r="928" spans="1:13" x14ac:dyDescent="0.35">
      <c r="A928" s="9" t="s">
        <v>2022</v>
      </c>
      <c r="B928" s="9" t="s">
        <v>2026</v>
      </c>
      <c r="C928" s="9" t="s">
        <v>907</v>
      </c>
      <c r="D928" s="9" t="s">
        <v>87</v>
      </c>
      <c r="E928" s="9" t="s">
        <v>632</v>
      </c>
      <c r="F928" s="9" t="s">
        <v>1923</v>
      </c>
      <c r="G928" s="9" t="str">
        <f t="shared" si="14"/>
        <v>L1315: Mildmay Mission Hospital Stabilisation-based Intermediate Rehabilitation beds</v>
      </c>
      <c r="I928"/>
      <c r="M928"/>
    </row>
    <row r="929" spans="1:13" x14ac:dyDescent="0.35">
      <c r="A929" s="9" t="s">
        <v>275</v>
      </c>
      <c r="B929" s="9" t="s">
        <v>669</v>
      </c>
      <c r="C929" s="9" t="s">
        <v>907</v>
      </c>
      <c r="D929" s="9" t="s">
        <v>87</v>
      </c>
      <c r="E929" s="9" t="s">
        <v>670</v>
      </c>
      <c r="F929" s="9" t="s">
        <v>1757</v>
      </c>
      <c r="G929" s="9" t="str">
        <f t="shared" si="14"/>
        <v>P0034: Yeldall Manor</v>
      </c>
      <c r="I929"/>
      <c r="M929"/>
    </row>
    <row r="930" spans="1:13" x14ac:dyDescent="0.35">
      <c r="A930" s="9" t="s">
        <v>276</v>
      </c>
      <c r="B930" s="9" t="s">
        <v>765</v>
      </c>
      <c r="C930" s="9" t="s">
        <v>907</v>
      </c>
      <c r="D930" s="9" t="s">
        <v>87</v>
      </c>
      <c r="E930" s="9" t="s">
        <v>670</v>
      </c>
      <c r="F930" s="9" t="s">
        <v>1657</v>
      </c>
      <c r="G930" s="9" t="str">
        <f t="shared" si="14"/>
        <v>P0523: ANA</v>
      </c>
      <c r="I930"/>
      <c r="M930"/>
    </row>
    <row r="931" spans="1:13" x14ac:dyDescent="0.35">
      <c r="A931" s="9" t="s">
        <v>278</v>
      </c>
      <c r="B931" s="9" t="s">
        <v>685</v>
      </c>
      <c r="C931" s="9" t="s">
        <v>907</v>
      </c>
      <c r="D931" s="9" t="s">
        <v>87</v>
      </c>
      <c r="E931" s="9" t="s">
        <v>670</v>
      </c>
      <c r="F931" s="9" t="s">
        <v>1702</v>
      </c>
      <c r="G931" s="9" t="str">
        <f t="shared" si="14"/>
        <v>P0611: Bridge House</v>
      </c>
      <c r="I931"/>
      <c r="M931"/>
    </row>
    <row r="932" spans="1:13" x14ac:dyDescent="0.35">
      <c r="A932" s="9" t="s">
        <v>325</v>
      </c>
      <c r="B932" s="9" t="s">
        <v>2063</v>
      </c>
      <c r="C932" s="9" t="s">
        <v>907</v>
      </c>
      <c r="D932" s="9" t="s">
        <v>87</v>
      </c>
      <c r="E932" s="9" t="s">
        <v>635</v>
      </c>
      <c r="F932" s="9" t="s">
        <v>1734</v>
      </c>
      <c r="G932" s="9" t="str">
        <f t="shared" si="14"/>
        <v>Q1647: Via - Passmores House</v>
      </c>
      <c r="I932"/>
      <c r="M932"/>
    </row>
    <row r="933" spans="1:13" x14ac:dyDescent="0.35">
      <c r="A933" s="9" t="s">
        <v>354</v>
      </c>
      <c r="B933" s="9" t="s">
        <v>641</v>
      </c>
      <c r="C933" s="9" t="s">
        <v>907</v>
      </c>
      <c r="D933" s="9" t="s">
        <v>87</v>
      </c>
      <c r="E933" s="9" t="s">
        <v>643</v>
      </c>
      <c r="F933" s="9" t="s">
        <v>2001</v>
      </c>
      <c r="G933" s="9" t="str">
        <f t="shared" si="14"/>
        <v>R0092: BAC O'Connor</v>
      </c>
      <c r="I933"/>
      <c r="M933"/>
    </row>
    <row r="934" spans="1:13" x14ac:dyDescent="0.35">
      <c r="A934" s="9" t="s">
        <v>380</v>
      </c>
      <c r="B934" s="9" t="s">
        <v>991</v>
      </c>
      <c r="C934" s="9" t="s">
        <v>907</v>
      </c>
      <c r="D934" s="9" t="s">
        <v>87</v>
      </c>
      <c r="E934" s="9" t="s">
        <v>639</v>
      </c>
      <c r="F934" s="9" t="s">
        <v>1756</v>
      </c>
      <c r="G934" s="9" t="str">
        <f t="shared" si="14"/>
        <v>SB206: PROVIDENCE PROJECT</v>
      </c>
      <c r="I934"/>
      <c r="M934"/>
    </row>
    <row r="935" spans="1:13" x14ac:dyDescent="0.35">
      <c r="A935" s="9" t="s">
        <v>381</v>
      </c>
      <c r="B935" s="9" t="s">
        <v>638</v>
      </c>
      <c r="C935" s="9" t="s">
        <v>907</v>
      </c>
      <c r="D935" s="9" t="s">
        <v>87</v>
      </c>
      <c r="E935" s="9" t="s">
        <v>639</v>
      </c>
      <c r="F935" s="9" t="s">
        <v>1737</v>
      </c>
      <c r="G935" s="9" t="str">
        <f t="shared" si="14"/>
        <v>SB317: StreetScene Bournemouth</v>
      </c>
      <c r="I935"/>
      <c r="M935"/>
    </row>
    <row r="936" spans="1:13" x14ac:dyDescent="0.35">
      <c r="A936" s="9" t="s">
        <v>389</v>
      </c>
      <c r="B936" s="9" t="s">
        <v>737</v>
      </c>
      <c r="C936" s="9" t="s">
        <v>907</v>
      </c>
      <c r="D936" s="9" t="s">
        <v>87</v>
      </c>
      <c r="E936" s="9" t="s">
        <v>639</v>
      </c>
      <c r="F936" s="9" t="s">
        <v>1663</v>
      </c>
      <c r="G936" s="9" t="str">
        <f t="shared" si="14"/>
        <v>SD303: BOSENCE FARM COMMUNITY LTD</v>
      </c>
      <c r="I936"/>
      <c r="M936"/>
    </row>
    <row r="937" spans="1:13" x14ac:dyDescent="0.35">
      <c r="A937" s="9" t="s">
        <v>391</v>
      </c>
      <c r="B937" s="9" t="s">
        <v>658</v>
      </c>
      <c r="C937" s="9" t="s">
        <v>907</v>
      </c>
      <c r="D937" s="9" t="s">
        <v>87</v>
      </c>
      <c r="E937" s="9" t="s">
        <v>639</v>
      </c>
      <c r="F937" s="9" t="s">
        <v>1744</v>
      </c>
      <c r="G937" s="9" t="str">
        <f t="shared" si="14"/>
        <v>SG309: THE NELSON TRUST</v>
      </c>
      <c r="I937"/>
      <c r="M937"/>
    </row>
    <row r="938" spans="1:13" x14ac:dyDescent="0.35">
      <c r="A938" s="9" t="s">
        <v>398</v>
      </c>
      <c r="B938" s="9" t="s">
        <v>2070</v>
      </c>
      <c r="C938" s="9" t="s">
        <v>907</v>
      </c>
      <c r="D938" s="9" t="s">
        <v>87</v>
      </c>
      <c r="E938" s="9" t="s">
        <v>639</v>
      </c>
      <c r="F938" s="9" t="s">
        <v>677</v>
      </c>
      <c r="G938" s="9" t="str">
        <f t="shared" si="14"/>
        <v>SH307: Jasmine Mother's Recovery (Trevi)</v>
      </c>
      <c r="I938"/>
      <c r="M938"/>
    </row>
    <row r="939" spans="1:13" x14ac:dyDescent="0.35">
      <c r="A939" s="9" t="s">
        <v>213</v>
      </c>
      <c r="B939" s="9" t="s">
        <v>706</v>
      </c>
      <c r="C939" s="9" t="s">
        <v>910</v>
      </c>
      <c r="D939" s="9" t="s">
        <v>22</v>
      </c>
      <c r="E939" s="9" t="s">
        <v>662</v>
      </c>
      <c r="F939" s="9" t="s">
        <v>1701</v>
      </c>
      <c r="G939" s="9" t="str">
        <f t="shared" si="14"/>
        <v>M0022: Kaleidoscope Birchwood</v>
      </c>
      <c r="I939"/>
      <c r="M939"/>
    </row>
    <row r="940" spans="1:13" x14ac:dyDescent="0.35">
      <c r="A940" s="9" t="s">
        <v>216</v>
      </c>
      <c r="B940" s="9" t="s">
        <v>1006</v>
      </c>
      <c r="C940" s="9" t="s">
        <v>910</v>
      </c>
      <c r="D940" s="9" t="s">
        <v>22</v>
      </c>
      <c r="E940" s="9" t="s">
        <v>662</v>
      </c>
      <c r="F940" s="9" t="s">
        <v>1706</v>
      </c>
      <c r="G940" s="9" t="str">
        <f t="shared" si="14"/>
        <v>M0052: MERC Hope Centre Drugs</v>
      </c>
      <c r="I940"/>
      <c r="M940"/>
    </row>
    <row r="941" spans="1:13" x14ac:dyDescent="0.35">
      <c r="A941" s="9" t="s">
        <v>222</v>
      </c>
      <c r="B941" s="9" t="s">
        <v>971</v>
      </c>
      <c r="C941" s="9" t="s">
        <v>910</v>
      </c>
      <c r="D941" s="9" t="s">
        <v>22</v>
      </c>
      <c r="E941" s="9" t="s">
        <v>662</v>
      </c>
      <c r="F941" s="9" t="s">
        <v>1714</v>
      </c>
      <c r="G941" s="9" t="str">
        <f t="shared" si="14"/>
        <v>M0189: OASIS Recovery Communities Runcorn</v>
      </c>
      <c r="I941"/>
      <c r="M941"/>
    </row>
    <row r="942" spans="1:13" x14ac:dyDescent="0.35">
      <c r="A942" s="9" t="s">
        <v>227</v>
      </c>
      <c r="B942" s="9" t="s">
        <v>911</v>
      </c>
      <c r="C942" s="9" t="s">
        <v>910</v>
      </c>
      <c r="D942" s="9" t="s">
        <v>22</v>
      </c>
      <c r="E942" s="9" t="s">
        <v>662</v>
      </c>
      <c r="F942" s="9" t="s">
        <v>1674</v>
      </c>
      <c r="G942" s="9" t="str">
        <f t="shared" si="14"/>
        <v>M0278: CGL Halton IRS</v>
      </c>
      <c r="I942"/>
      <c r="M942"/>
    </row>
    <row r="943" spans="1:13" x14ac:dyDescent="0.35">
      <c r="A943" s="9" t="s">
        <v>235</v>
      </c>
      <c r="B943" s="9" t="s">
        <v>1898</v>
      </c>
      <c r="C943" s="9" t="s">
        <v>910</v>
      </c>
      <c r="D943" s="9" t="s">
        <v>22</v>
      </c>
      <c r="E943" s="9" t="s">
        <v>662</v>
      </c>
      <c r="F943" s="9" t="s">
        <v>1752</v>
      </c>
      <c r="G943" s="9" t="str">
        <f t="shared" si="14"/>
        <v>M0309: Cyngor Alcohol Information Service (CAIS)</v>
      </c>
      <c r="I943"/>
      <c r="M943"/>
    </row>
    <row r="944" spans="1:13" x14ac:dyDescent="0.35">
      <c r="A944" s="9" t="s">
        <v>254</v>
      </c>
      <c r="B944" s="9" t="s">
        <v>1008</v>
      </c>
      <c r="C944" s="9" t="s">
        <v>910</v>
      </c>
      <c r="D944" s="9" t="s">
        <v>22</v>
      </c>
      <c r="E944" s="9" t="s">
        <v>662</v>
      </c>
      <c r="F944" s="9" t="s">
        <v>1754</v>
      </c>
      <c r="G944" s="9" t="str">
        <f t="shared" si="14"/>
        <v>M0342: We Are With You - Liverpool Integrated Treatment Service</v>
      </c>
      <c r="I944"/>
      <c r="M944"/>
    </row>
    <row r="945" spans="1:13" x14ac:dyDescent="0.35">
      <c r="A945" s="9" t="s">
        <v>507</v>
      </c>
      <c r="B945" s="9" t="s">
        <v>2046</v>
      </c>
      <c r="C945" s="9" t="s">
        <v>910</v>
      </c>
      <c r="D945" s="9" t="s">
        <v>22</v>
      </c>
      <c r="E945" s="9" t="s">
        <v>662</v>
      </c>
      <c r="F945" s="9" t="s">
        <v>1668</v>
      </c>
      <c r="G945" s="9" t="str">
        <f t="shared" si="14"/>
        <v>M0357: Parkland Place Lancashire</v>
      </c>
      <c r="I945"/>
      <c r="M945"/>
    </row>
    <row r="946" spans="1:13" x14ac:dyDescent="0.35">
      <c r="A946" s="9" t="s">
        <v>307</v>
      </c>
      <c r="B946" s="9" t="s">
        <v>784</v>
      </c>
      <c r="C946" s="9" t="s">
        <v>910</v>
      </c>
      <c r="D946" s="9" t="s">
        <v>22</v>
      </c>
      <c r="E946" s="9" t="s">
        <v>670</v>
      </c>
      <c r="F946" s="9" t="s">
        <v>1738</v>
      </c>
      <c r="G946" s="9" t="str">
        <f t="shared" si="14"/>
        <v>P1090: I-Access East Surrey</v>
      </c>
      <c r="I946"/>
      <c r="M946"/>
    </row>
    <row r="947" spans="1:13" x14ac:dyDescent="0.35">
      <c r="A947" s="9" t="s">
        <v>356</v>
      </c>
      <c r="B947" s="9" t="s">
        <v>711</v>
      </c>
      <c r="C947" s="9" t="s">
        <v>910</v>
      </c>
      <c r="D947" s="9" t="s">
        <v>22</v>
      </c>
      <c r="E947" s="9" t="s">
        <v>643</v>
      </c>
      <c r="F947" s="9" t="s">
        <v>1658</v>
      </c>
      <c r="G947" s="9" t="str">
        <f t="shared" si="14"/>
        <v>R0468: Recovery Wolverhampton (Adult)</v>
      </c>
      <c r="I947"/>
      <c r="M947"/>
    </row>
    <row r="948" spans="1:13" x14ac:dyDescent="0.35">
      <c r="A948" s="9" t="s">
        <v>2024</v>
      </c>
      <c r="B948" s="9" t="s">
        <v>2225</v>
      </c>
      <c r="C948" s="9" t="s">
        <v>910</v>
      </c>
      <c r="D948" s="9" t="s">
        <v>22</v>
      </c>
      <c r="E948" s="9" t="s">
        <v>715</v>
      </c>
      <c r="F948" s="9" t="s">
        <v>1923</v>
      </c>
      <c r="G948" s="9" t="str">
        <f t="shared" si="14"/>
        <v>T1224: New Oakwood Lodge - Derby Rehab (Phoenix Futures)</v>
      </c>
      <c r="I948"/>
      <c r="M948"/>
    </row>
    <row r="949" spans="1:13" x14ac:dyDescent="0.35">
      <c r="A949" s="9" t="s">
        <v>452</v>
      </c>
      <c r="B949" s="9" t="s">
        <v>758</v>
      </c>
      <c r="C949" s="9" t="s">
        <v>910</v>
      </c>
      <c r="D949" s="9" t="s">
        <v>22</v>
      </c>
      <c r="E949" s="9" t="s">
        <v>661</v>
      </c>
      <c r="F949" s="9" t="s">
        <v>1697</v>
      </c>
      <c r="G949" s="9" t="str">
        <f t="shared" si="14"/>
        <v>U0484: North Yorkshire Horizons Drug and Alcohol Service (Humankind)</v>
      </c>
      <c r="I949"/>
      <c r="M949"/>
    </row>
    <row r="950" spans="1:13" x14ac:dyDescent="0.35">
      <c r="A950" s="9" t="s">
        <v>461</v>
      </c>
      <c r="B950" s="9" t="s">
        <v>663</v>
      </c>
      <c r="C950" s="9" t="s">
        <v>910</v>
      </c>
      <c r="D950" s="9" t="s">
        <v>22</v>
      </c>
      <c r="E950" s="9" t="s">
        <v>661</v>
      </c>
      <c r="F950" s="9" t="s">
        <v>1721</v>
      </c>
      <c r="G950" s="9" t="str">
        <f t="shared" si="14"/>
        <v>U0509: Doncaster Drugs Service - CDT</v>
      </c>
      <c r="I950"/>
      <c r="M950"/>
    </row>
    <row r="951" spans="1:13" x14ac:dyDescent="0.35">
      <c r="A951" s="9" t="s">
        <v>462</v>
      </c>
      <c r="B951" s="9" t="s">
        <v>789</v>
      </c>
      <c r="C951" s="9" t="s">
        <v>910</v>
      </c>
      <c r="D951" s="9" t="s">
        <v>22</v>
      </c>
      <c r="E951" s="9" t="s">
        <v>661</v>
      </c>
      <c r="F951" s="9" t="s">
        <v>1717</v>
      </c>
      <c r="G951" s="9" t="str">
        <f t="shared" si="14"/>
        <v>U0514: Phoenix Futures Sheffield Adult Service</v>
      </c>
      <c r="I951"/>
      <c r="M951"/>
    </row>
    <row r="952" spans="1:13" x14ac:dyDescent="0.35">
      <c r="A952" s="9" t="s">
        <v>463</v>
      </c>
      <c r="B952" s="9" t="s">
        <v>710</v>
      </c>
      <c r="C952" s="9" t="s">
        <v>910</v>
      </c>
      <c r="D952" s="9" t="s">
        <v>22</v>
      </c>
      <c r="E952" s="9" t="s">
        <v>661</v>
      </c>
      <c r="F952" s="9" t="s">
        <v>1717</v>
      </c>
      <c r="G952" s="9" t="str">
        <f t="shared" si="14"/>
        <v>U0515: Phoenix Futures Sheffield Family Service</v>
      </c>
      <c r="I952"/>
      <c r="M952"/>
    </row>
    <row r="953" spans="1:13" x14ac:dyDescent="0.35">
      <c r="A953" s="9" t="s">
        <v>154</v>
      </c>
      <c r="B953" s="9" t="s">
        <v>924</v>
      </c>
      <c r="C953" s="9" t="s">
        <v>912</v>
      </c>
      <c r="D953" s="9" t="s">
        <v>101</v>
      </c>
      <c r="E953" s="9" t="s">
        <v>632</v>
      </c>
      <c r="F953" s="9" t="s">
        <v>1688</v>
      </c>
      <c r="G953" s="9" t="str">
        <f t="shared" si="14"/>
        <v>L0330: Equinox (Detox)</v>
      </c>
      <c r="I953"/>
      <c r="M953"/>
    </row>
    <row r="954" spans="1:13" x14ac:dyDescent="0.35">
      <c r="A954" s="9" t="s">
        <v>878</v>
      </c>
      <c r="B954" s="9" t="s">
        <v>879</v>
      </c>
      <c r="C954" s="9" t="s">
        <v>912</v>
      </c>
      <c r="D954" s="9" t="s">
        <v>101</v>
      </c>
      <c r="E954" s="9" t="s">
        <v>632</v>
      </c>
      <c r="F954" s="9" t="s">
        <v>1751</v>
      </c>
      <c r="G954" s="9" t="str">
        <f t="shared" si="14"/>
        <v>L0997: The Hungerford Young People Service</v>
      </c>
      <c r="I954"/>
      <c r="M954"/>
    </row>
    <row r="955" spans="1:13" x14ac:dyDescent="0.35">
      <c r="A955" s="9" t="s">
        <v>166</v>
      </c>
      <c r="B955" s="9" t="s">
        <v>1918</v>
      </c>
      <c r="C955" s="9" t="s">
        <v>912</v>
      </c>
      <c r="D955" s="9" t="s">
        <v>101</v>
      </c>
      <c r="E955" s="9" t="s">
        <v>632</v>
      </c>
      <c r="F955" s="9" t="s">
        <v>1731</v>
      </c>
      <c r="G955" s="9" t="str">
        <f t="shared" si="14"/>
        <v>L1198: Consortium - Central Team - Lorraine Hewitt House</v>
      </c>
      <c r="I955"/>
      <c r="M955"/>
    </row>
    <row r="956" spans="1:13" x14ac:dyDescent="0.35">
      <c r="A956" s="9" t="s">
        <v>172</v>
      </c>
      <c r="B956" s="9" t="s">
        <v>1113</v>
      </c>
      <c r="C956" s="9" t="s">
        <v>912</v>
      </c>
      <c r="D956" s="9" t="s">
        <v>101</v>
      </c>
      <c r="E956" s="9" t="s">
        <v>632</v>
      </c>
      <c r="F956" s="9" t="s">
        <v>1700</v>
      </c>
      <c r="G956" s="9" t="str">
        <f t="shared" si="14"/>
        <v>L1238: Kairos Community Trust Garden Day Programme</v>
      </c>
      <c r="I956"/>
      <c r="M956"/>
    </row>
    <row r="957" spans="1:13" x14ac:dyDescent="0.35">
      <c r="A957" s="9" t="s">
        <v>200</v>
      </c>
      <c r="B957" s="9" t="s">
        <v>648</v>
      </c>
      <c r="C957" s="9" t="s">
        <v>912</v>
      </c>
      <c r="D957" s="9" t="s">
        <v>101</v>
      </c>
      <c r="E957" s="9" t="s">
        <v>632</v>
      </c>
      <c r="F957" s="9" t="s">
        <v>1751</v>
      </c>
      <c r="G957" s="9" t="str">
        <f t="shared" si="14"/>
        <v>L1279: Drug and Alcohol Wellbeing Service (DAWS)</v>
      </c>
      <c r="I957"/>
      <c r="M957"/>
    </row>
    <row r="958" spans="1:13" x14ac:dyDescent="0.35">
      <c r="A958" s="9" t="s">
        <v>479</v>
      </c>
      <c r="B958" s="9" t="s">
        <v>649</v>
      </c>
      <c r="C958" s="9" t="s">
        <v>912</v>
      </c>
      <c r="D958" s="9" t="s">
        <v>101</v>
      </c>
      <c r="E958" s="9" t="s">
        <v>632</v>
      </c>
      <c r="F958" s="9" t="s">
        <v>1660</v>
      </c>
      <c r="G958" s="9" t="str">
        <f t="shared" si="14"/>
        <v>L1284: ENABLE Drug and Alcohol Service</v>
      </c>
      <c r="I958"/>
      <c r="M958"/>
    </row>
    <row r="959" spans="1:13" x14ac:dyDescent="0.35">
      <c r="A959" s="9" t="s">
        <v>527</v>
      </c>
      <c r="B959" s="9" t="s">
        <v>873</v>
      </c>
      <c r="C959" s="9" t="s">
        <v>912</v>
      </c>
      <c r="D959" s="9" t="s">
        <v>101</v>
      </c>
      <c r="E959" s="9" t="s">
        <v>632</v>
      </c>
      <c r="F959" s="9" t="s">
        <v>1672</v>
      </c>
      <c r="G959" s="9" t="str">
        <f t="shared" si="14"/>
        <v>L1292: Addictions Recovery Community Hounslow (ARC Hounslow)</v>
      </c>
      <c r="I959"/>
      <c r="M959"/>
    </row>
    <row r="960" spans="1:13" x14ac:dyDescent="0.35">
      <c r="A960" s="9" t="s">
        <v>1480</v>
      </c>
      <c r="B960" s="9" t="s">
        <v>1920</v>
      </c>
      <c r="C960" s="9" t="s">
        <v>912</v>
      </c>
      <c r="D960" s="9" t="s">
        <v>101</v>
      </c>
      <c r="E960" s="9" t="s">
        <v>632</v>
      </c>
      <c r="F960" s="9" t="s">
        <v>1752</v>
      </c>
      <c r="G960" s="9" t="str">
        <f t="shared" si="14"/>
        <v>L1308: Guy's and St Thomas' NHS Foundation Trust Inpatient Detox Unit</v>
      </c>
      <c r="I960"/>
      <c r="M960"/>
    </row>
    <row r="961" spans="1:13" x14ac:dyDescent="0.35">
      <c r="A961" s="9" t="s">
        <v>1193</v>
      </c>
      <c r="B961" s="9" t="s">
        <v>1761</v>
      </c>
      <c r="C961" s="9" t="s">
        <v>912</v>
      </c>
      <c r="D961" s="9" t="s">
        <v>101</v>
      </c>
      <c r="E961" s="9" t="s">
        <v>632</v>
      </c>
      <c r="F961" s="9" t="s">
        <v>1751</v>
      </c>
      <c r="G961" s="9" t="str">
        <f t="shared" si="14"/>
        <v>L1309: Drug and Alcohol Wellbeing Service Hammersmith and Fulham</v>
      </c>
      <c r="I961"/>
      <c r="M961"/>
    </row>
    <row r="962" spans="1:13" x14ac:dyDescent="0.35">
      <c r="A962" s="9" t="s">
        <v>1194</v>
      </c>
      <c r="B962" s="9" t="s">
        <v>1766</v>
      </c>
      <c r="C962" s="9" t="s">
        <v>912</v>
      </c>
      <c r="D962" s="9" t="s">
        <v>101</v>
      </c>
      <c r="E962" s="9" t="s">
        <v>632</v>
      </c>
      <c r="F962" s="9" t="s">
        <v>1751</v>
      </c>
      <c r="G962" s="9" t="str">
        <f t="shared" si="14"/>
        <v>L1310: Drug and Alcohol Wellbeing Service Kensington and Chelsea</v>
      </c>
      <c r="I962"/>
      <c r="M962"/>
    </row>
    <row r="963" spans="1:13" x14ac:dyDescent="0.35">
      <c r="A963" s="9" t="s">
        <v>1921</v>
      </c>
      <c r="B963" s="9" t="s">
        <v>1922</v>
      </c>
      <c r="C963" s="9" t="s">
        <v>912</v>
      </c>
      <c r="D963" s="9" t="s">
        <v>101</v>
      </c>
      <c r="E963" s="9" t="s">
        <v>632</v>
      </c>
      <c r="F963" s="9" t="s">
        <v>1923</v>
      </c>
      <c r="G963" s="9" t="str">
        <f t="shared" ref="G963:G1026" si="15">CONCATENATE(A963,": ",B963)</f>
        <v>L1312: Guy's and St Thomas' NHS Foundation Trust Non-rough sleeping Addictions Clinical Care Suite</v>
      </c>
      <c r="I963"/>
      <c r="M963"/>
    </row>
    <row r="964" spans="1:13" x14ac:dyDescent="0.35">
      <c r="A964" s="9" t="s">
        <v>2139</v>
      </c>
      <c r="B964" s="9" t="s">
        <v>2201</v>
      </c>
      <c r="C964" s="9" t="s">
        <v>912</v>
      </c>
      <c r="D964" s="9" t="s">
        <v>101</v>
      </c>
      <c r="E964" s="9" t="s">
        <v>632</v>
      </c>
      <c r="F964" s="9" t="s">
        <v>1923</v>
      </c>
      <c r="G964" s="9" t="str">
        <f t="shared" si="15"/>
        <v>L1319: The Doctor Hickey Surgery</v>
      </c>
      <c r="I964"/>
      <c r="M964"/>
    </row>
    <row r="965" spans="1:13" x14ac:dyDescent="0.35">
      <c r="A965" s="9" t="s">
        <v>2004</v>
      </c>
      <c r="B965" s="9" t="s">
        <v>2010</v>
      </c>
      <c r="C965" s="9" t="s">
        <v>912</v>
      </c>
      <c r="D965" s="9" t="s">
        <v>101</v>
      </c>
      <c r="E965" s="9" t="s">
        <v>632</v>
      </c>
      <c r="F965" s="9" t="s">
        <v>1923</v>
      </c>
      <c r="G965" s="9" t="str">
        <f t="shared" si="15"/>
        <v>L5062: CGL H&amp;F Alcohol Service</v>
      </c>
      <c r="I965"/>
      <c r="M965"/>
    </row>
    <row r="966" spans="1:13" x14ac:dyDescent="0.35">
      <c r="A966" s="9" t="s">
        <v>1196</v>
      </c>
      <c r="B966" s="9" t="s">
        <v>1775</v>
      </c>
      <c r="C966" s="9" t="s">
        <v>912</v>
      </c>
      <c r="D966" s="9" t="s">
        <v>101</v>
      </c>
      <c r="E966" s="9" t="s">
        <v>632</v>
      </c>
      <c r="F966" s="9" t="s">
        <v>1674</v>
      </c>
      <c r="G966" s="9" t="str">
        <f t="shared" si="15"/>
        <v>L5064: CGL Westminster Alcohol Service</v>
      </c>
      <c r="I966"/>
      <c r="M966"/>
    </row>
    <row r="967" spans="1:13" x14ac:dyDescent="0.35">
      <c r="A967" s="9" t="s">
        <v>275</v>
      </c>
      <c r="B967" s="9" t="s">
        <v>669</v>
      </c>
      <c r="C967" s="9" t="s">
        <v>912</v>
      </c>
      <c r="D967" s="9" t="s">
        <v>101</v>
      </c>
      <c r="E967" s="9" t="s">
        <v>670</v>
      </c>
      <c r="F967" s="9" t="s">
        <v>1757</v>
      </c>
      <c r="G967" s="9" t="str">
        <f t="shared" si="15"/>
        <v>P0034: Yeldall Manor</v>
      </c>
      <c r="I967"/>
      <c r="M967"/>
    </row>
    <row r="968" spans="1:13" x14ac:dyDescent="0.35">
      <c r="A968" s="9" t="s">
        <v>276</v>
      </c>
      <c r="B968" s="9" t="s">
        <v>765</v>
      </c>
      <c r="C968" s="9" t="s">
        <v>912</v>
      </c>
      <c r="D968" s="9" t="s">
        <v>101</v>
      </c>
      <c r="E968" s="9" t="s">
        <v>670</v>
      </c>
      <c r="F968" s="9" t="s">
        <v>1657</v>
      </c>
      <c r="G968" s="9" t="str">
        <f t="shared" si="15"/>
        <v>P0523: ANA</v>
      </c>
      <c r="I968"/>
      <c r="M968"/>
    </row>
    <row r="969" spans="1:13" x14ac:dyDescent="0.35">
      <c r="A969" s="9" t="s">
        <v>277</v>
      </c>
      <c r="B969" s="9" t="s">
        <v>741</v>
      </c>
      <c r="C969" s="9" t="s">
        <v>912</v>
      </c>
      <c r="D969" s="9" t="s">
        <v>101</v>
      </c>
      <c r="E969" s="9" t="s">
        <v>670</v>
      </c>
      <c r="F969" s="9" t="s">
        <v>1736</v>
      </c>
      <c r="G969" s="9" t="str">
        <f t="shared" si="15"/>
        <v>P0544: Francis HouseStreetsceneSouthampton</v>
      </c>
      <c r="I969"/>
      <c r="M969"/>
    </row>
    <row r="970" spans="1:13" x14ac:dyDescent="0.35">
      <c r="A970" s="9" t="s">
        <v>306</v>
      </c>
      <c r="B970" s="9" t="s">
        <v>751</v>
      </c>
      <c r="C970" s="9" t="s">
        <v>912</v>
      </c>
      <c r="D970" s="9" t="s">
        <v>101</v>
      </c>
      <c r="E970" s="9" t="s">
        <v>670</v>
      </c>
      <c r="F970" s="9" t="s">
        <v>1738</v>
      </c>
      <c r="G970" s="9" t="str">
        <f t="shared" si="15"/>
        <v>P1089: I-Access North West Surrey</v>
      </c>
      <c r="I970"/>
      <c r="M970"/>
    </row>
    <row r="971" spans="1:13" x14ac:dyDescent="0.35">
      <c r="A971" s="9" t="s">
        <v>307</v>
      </c>
      <c r="B971" s="9" t="s">
        <v>784</v>
      </c>
      <c r="C971" s="9" t="s">
        <v>912</v>
      </c>
      <c r="D971" s="9" t="s">
        <v>101</v>
      </c>
      <c r="E971" s="9" t="s">
        <v>670</v>
      </c>
      <c r="F971" s="9" t="s">
        <v>1738</v>
      </c>
      <c r="G971" s="9" t="str">
        <f t="shared" si="15"/>
        <v>P1090: I-Access East Surrey</v>
      </c>
      <c r="I971"/>
      <c r="M971"/>
    </row>
    <row r="972" spans="1:13" x14ac:dyDescent="0.35">
      <c r="A972" s="9" t="s">
        <v>340</v>
      </c>
      <c r="B972" s="9" t="s">
        <v>657</v>
      </c>
      <c r="C972" s="9" t="s">
        <v>912</v>
      </c>
      <c r="D972" s="9" t="s">
        <v>101</v>
      </c>
      <c r="E972" s="9" t="s">
        <v>635</v>
      </c>
      <c r="F972" s="9" t="s">
        <v>1752</v>
      </c>
      <c r="G972" s="9" t="str">
        <f t="shared" si="15"/>
        <v>Q1728: Oxygen Recovery Service</v>
      </c>
      <c r="I972"/>
      <c r="M972"/>
    </row>
    <row r="973" spans="1:13" x14ac:dyDescent="0.35">
      <c r="A973" s="9" t="s">
        <v>2023</v>
      </c>
      <c r="B973" s="9" t="s">
        <v>2215</v>
      </c>
      <c r="C973" s="9" t="s">
        <v>912</v>
      </c>
      <c r="D973" s="9" t="s">
        <v>101</v>
      </c>
      <c r="E973" s="9" t="s">
        <v>635</v>
      </c>
      <c r="F973" s="9" t="s">
        <v>1923</v>
      </c>
      <c r="G973" s="9" t="str">
        <f t="shared" si="15"/>
        <v>Q1763: Oxygen Inpatient Detox</v>
      </c>
      <c r="I973"/>
      <c r="M973"/>
    </row>
    <row r="974" spans="1:13" x14ac:dyDescent="0.35">
      <c r="A974" s="9" t="s">
        <v>354</v>
      </c>
      <c r="B974" s="9" t="s">
        <v>641</v>
      </c>
      <c r="C974" s="9" t="s">
        <v>912</v>
      </c>
      <c r="D974" s="9" t="s">
        <v>101</v>
      </c>
      <c r="E974" s="9" t="s">
        <v>643</v>
      </c>
      <c r="F974" s="9" t="s">
        <v>2001</v>
      </c>
      <c r="G974" s="9" t="str">
        <f t="shared" si="15"/>
        <v>R0092: BAC O'Connor</v>
      </c>
      <c r="I974"/>
      <c r="M974"/>
    </row>
    <row r="975" spans="1:13" x14ac:dyDescent="0.35">
      <c r="A975" s="9" t="s">
        <v>381</v>
      </c>
      <c r="B975" s="9" t="s">
        <v>638</v>
      </c>
      <c r="C975" s="9" t="s">
        <v>912</v>
      </c>
      <c r="D975" s="9" t="s">
        <v>101</v>
      </c>
      <c r="E975" s="9" t="s">
        <v>639</v>
      </c>
      <c r="F975" s="9" t="s">
        <v>1737</v>
      </c>
      <c r="G975" s="9" t="str">
        <f t="shared" si="15"/>
        <v>SB317: StreetScene Bournemouth</v>
      </c>
      <c r="I975"/>
      <c r="M975"/>
    </row>
    <row r="976" spans="1:13" x14ac:dyDescent="0.35">
      <c r="A976" s="9" t="s">
        <v>389</v>
      </c>
      <c r="B976" s="9" t="s">
        <v>737</v>
      </c>
      <c r="C976" s="9" t="s">
        <v>912</v>
      </c>
      <c r="D976" s="9" t="s">
        <v>101</v>
      </c>
      <c r="E976" s="9" t="s">
        <v>639</v>
      </c>
      <c r="F976" s="9" t="s">
        <v>1663</v>
      </c>
      <c r="G976" s="9" t="str">
        <f t="shared" si="15"/>
        <v>SD303: BOSENCE FARM COMMUNITY LTD</v>
      </c>
      <c r="I976"/>
      <c r="M976"/>
    </row>
    <row r="977" spans="1:13" x14ac:dyDescent="0.35">
      <c r="A977" s="9" t="s">
        <v>391</v>
      </c>
      <c r="B977" s="9" t="s">
        <v>658</v>
      </c>
      <c r="C977" s="9" t="s">
        <v>912</v>
      </c>
      <c r="D977" s="9" t="s">
        <v>101</v>
      </c>
      <c r="E977" s="9" t="s">
        <v>639</v>
      </c>
      <c r="F977" s="9" t="s">
        <v>1744</v>
      </c>
      <c r="G977" s="9" t="str">
        <f t="shared" si="15"/>
        <v>SG309: THE NELSON TRUST</v>
      </c>
      <c r="I977"/>
      <c r="M977"/>
    </row>
    <row r="978" spans="1:13" x14ac:dyDescent="0.35">
      <c r="A978" s="9" t="s">
        <v>398</v>
      </c>
      <c r="B978" s="9" t="s">
        <v>2070</v>
      </c>
      <c r="C978" s="9" t="s">
        <v>912</v>
      </c>
      <c r="D978" s="9" t="s">
        <v>101</v>
      </c>
      <c r="E978" s="9" t="s">
        <v>639</v>
      </c>
      <c r="F978" s="9" t="s">
        <v>677</v>
      </c>
      <c r="G978" s="9" t="str">
        <f t="shared" si="15"/>
        <v>SH307: Jasmine Mother's Recovery (Trevi)</v>
      </c>
      <c r="I978"/>
      <c r="M978"/>
    </row>
    <row r="979" spans="1:13" x14ac:dyDescent="0.35">
      <c r="A979" s="9" t="s">
        <v>405</v>
      </c>
      <c r="B979" s="9" t="s">
        <v>675</v>
      </c>
      <c r="C979" s="9" t="s">
        <v>912</v>
      </c>
      <c r="D979" s="9" t="s">
        <v>101</v>
      </c>
      <c r="E979" s="9" t="s">
        <v>639</v>
      </c>
      <c r="F979" s="9" t="s">
        <v>675</v>
      </c>
      <c r="G979" s="9" t="str">
        <f t="shared" si="15"/>
        <v>SJ308: Sefton Park</v>
      </c>
      <c r="I979"/>
      <c r="M979"/>
    </row>
    <row r="980" spans="1:13" x14ac:dyDescent="0.35">
      <c r="A980" s="9" t="s">
        <v>406</v>
      </c>
      <c r="B980" s="9" t="s">
        <v>909</v>
      </c>
      <c r="C980" s="9" t="s">
        <v>912</v>
      </c>
      <c r="D980" s="9" t="s">
        <v>101</v>
      </c>
      <c r="E980" s="9" t="s">
        <v>639</v>
      </c>
      <c r="F980" s="9" t="s">
        <v>909</v>
      </c>
      <c r="G980" s="9" t="str">
        <f t="shared" si="15"/>
        <v>SJ312: Westcliffe House</v>
      </c>
      <c r="I980"/>
      <c r="M980"/>
    </row>
    <row r="981" spans="1:13" x14ac:dyDescent="0.35">
      <c r="A981" s="9" t="s">
        <v>411</v>
      </c>
      <c r="B981" s="9" t="s">
        <v>809</v>
      </c>
      <c r="C981" s="9" t="s">
        <v>912</v>
      </c>
      <c r="D981" s="9" t="s">
        <v>101</v>
      </c>
      <c r="E981" s="9" t="s">
        <v>639</v>
      </c>
      <c r="F981" s="9" t="s">
        <v>809</v>
      </c>
      <c r="G981" s="9" t="str">
        <f t="shared" si="15"/>
        <v>SK317: Somewhere House</v>
      </c>
      <c r="I981"/>
      <c r="M981"/>
    </row>
    <row r="982" spans="1:13" x14ac:dyDescent="0.35">
      <c r="A982" s="9" t="s">
        <v>423</v>
      </c>
      <c r="B982" s="9" t="s">
        <v>847</v>
      </c>
      <c r="C982" s="9" t="s">
        <v>912</v>
      </c>
      <c r="D982" s="9" t="s">
        <v>101</v>
      </c>
      <c r="E982" s="9" t="s">
        <v>715</v>
      </c>
      <c r="F982" s="9" t="s">
        <v>1681</v>
      </c>
      <c r="G982" s="9" t="str">
        <f t="shared" si="15"/>
        <v>T1175: Derby City Prescribing Service</v>
      </c>
      <c r="I982"/>
      <c r="M982"/>
    </row>
    <row r="983" spans="1:13" x14ac:dyDescent="0.35">
      <c r="A983" s="9" t="s">
        <v>474</v>
      </c>
      <c r="B983" s="9" t="s">
        <v>734</v>
      </c>
      <c r="C983" s="9" t="s">
        <v>912</v>
      </c>
      <c r="D983" s="9" t="s">
        <v>101</v>
      </c>
      <c r="E983" s="9" t="s">
        <v>662</v>
      </c>
      <c r="F983" s="9" t="s">
        <v>1751</v>
      </c>
      <c r="G983" s="9" t="str">
        <f t="shared" si="15"/>
        <v>W0444: Turning Point Smithfield Detox</v>
      </c>
      <c r="I983"/>
      <c r="M983"/>
    </row>
    <row r="984" spans="1:13" x14ac:dyDescent="0.35">
      <c r="A984" s="9" t="s">
        <v>479</v>
      </c>
      <c r="B984" s="9" t="s">
        <v>649</v>
      </c>
      <c r="C984" s="9" t="s">
        <v>914</v>
      </c>
      <c r="D984" s="9" t="s">
        <v>128</v>
      </c>
      <c r="E984" s="9" t="s">
        <v>632</v>
      </c>
      <c r="F984" s="9" t="s">
        <v>1660</v>
      </c>
      <c r="G984" s="9" t="str">
        <f t="shared" si="15"/>
        <v>L1284: ENABLE Drug and Alcohol Service</v>
      </c>
      <c r="I984"/>
      <c r="M984"/>
    </row>
    <row r="985" spans="1:13" x14ac:dyDescent="0.35">
      <c r="A985" s="9" t="s">
        <v>527</v>
      </c>
      <c r="B985" s="9" t="s">
        <v>873</v>
      </c>
      <c r="C985" s="9" t="s">
        <v>914</v>
      </c>
      <c r="D985" s="9" t="s">
        <v>128</v>
      </c>
      <c r="E985" s="9" t="s">
        <v>632</v>
      </c>
      <c r="F985" s="9" t="s">
        <v>1672</v>
      </c>
      <c r="G985" s="9" t="str">
        <f t="shared" si="15"/>
        <v>L1292: Addictions Recovery Community Hounslow (ARC Hounslow)</v>
      </c>
      <c r="I985"/>
      <c r="M985"/>
    </row>
    <row r="986" spans="1:13" x14ac:dyDescent="0.35">
      <c r="A986" s="9" t="s">
        <v>235</v>
      </c>
      <c r="B986" s="9" t="s">
        <v>1898</v>
      </c>
      <c r="C986" s="9" t="s">
        <v>914</v>
      </c>
      <c r="D986" s="9" t="s">
        <v>128</v>
      </c>
      <c r="E986" s="9" t="s">
        <v>662</v>
      </c>
      <c r="F986" s="9" t="s">
        <v>1752</v>
      </c>
      <c r="G986" s="9" t="str">
        <f t="shared" si="15"/>
        <v>M0309: Cyngor Alcohol Information Service (CAIS)</v>
      </c>
      <c r="I986"/>
      <c r="M986"/>
    </row>
    <row r="987" spans="1:13" x14ac:dyDescent="0.35">
      <c r="A987" s="9" t="s">
        <v>275</v>
      </c>
      <c r="B987" s="9" t="s">
        <v>669</v>
      </c>
      <c r="C987" s="9" t="s">
        <v>914</v>
      </c>
      <c r="D987" s="9" t="s">
        <v>128</v>
      </c>
      <c r="E987" s="9" t="s">
        <v>670</v>
      </c>
      <c r="F987" s="9" t="s">
        <v>1757</v>
      </c>
      <c r="G987" s="9" t="str">
        <f t="shared" si="15"/>
        <v>P0034: Yeldall Manor</v>
      </c>
      <c r="I987"/>
      <c r="M987"/>
    </row>
    <row r="988" spans="1:13" x14ac:dyDescent="0.35">
      <c r="A988" s="9" t="s">
        <v>276</v>
      </c>
      <c r="B988" s="9" t="s">
        <v>765</v>
      </c>
      <c r="C988" s="9" t="s">
        <v>914</v>
      </c>
      <c r="D988" s="9" t="s">
        <v>128</v>
      </c>
      <c r="E988" s="9" t="s">
        <v>670</v>
      </c>
      <c r="F988" s="9" t="s">
        <v>1657</v>
      </c>
      <c r="G988" s="9" t="str">
        <f t="shared" si="15"/>
        <v>P0523: ANA</v>
      </c>
      <c r="I988"/>
      <c r="M988"/>
    </row>
    <row r="989" spans="1:13" x14ac:dyDescent="0.35">
      <c r="A989" s="9" t="s">
        <v>277</v>
      </c>
      <c r="B989" s="9" t="s">
        <v>741</v>
      </c>
      <c r="C989" s="9" t="s">
        <v>914</v>
      </c>
      <c r="D989" s="9" t="s">
        <v>128</v>
      </c>
      <c r="E989" s="9" t="s">
        <v>670</v>
      </c>
      <c r="F989" s="9" t="s">
        <v>1736</v>
      </c>
      <c r="G989" s="9" t="str">
        <f t="shared" si="15"/>
        <v>P0544: Francis HouseStreetsceneSouthampton</v>
      </c>
      <c r="I989"/>
      <c r="M989"/>
    </row>
    <row r="990" spans="1:13" x14ac:dyDescent="0.35">
      <c r="A990" s="9" t="s">
        <v>278</v>
      </c>
      <c r="B990" s="9" t="s">
        <v>685</v>
      </c>
      <c r="C990" s="9" t="s">
        <v>914</v>
      </c>
      <c r="D990" s="9" t="s">
        <v>128</v>
      </c>
      <c r="E990" s="9" t="s">
        <v>670</v>
      </c>
      <c r="F990" s="9" t="s">
        <v>1702</v>
      </c>
      <c r="G990" s="9" t="str">
        <f t="shared" si="15"/>
        <v>P0611: Bridge House</v>
      </c>
      <c r="I990"/>
      <c r="M990"/>
    </row>
    <row r="991" spans="1:13" x14ac:dyDescent="0.35">
      <c r="A991" s="9" t="s">
        <v>282</v>
      </c>
      <c r="B991" s="9" t="s">
        <v>871</v>
      </c>
      <c r="C991" s="9" t="s">
        <v>914</v>
      </c>
      <c r="D991" s="9" t="s">
        <v>128</v>
      </c>
      <c r="E991" s="9" t="s">
        <v>670</v>
      </c>
      <c r="F991" s="9" t="s">
        <v>871</v>
      </c>
      <c r="G991" s="9" t="str">
        <f t="shared" si="15"/>
        <v>P0858: Addiction Recovery Centre</v>
      </c>
      <c r="I991"/>
      <c r="M991"/>
    </row>
    <row r="992" spans="1:13" x14ac:dyDescent="0.35">
      <c r="A992" s="9" t="s">
        <v>287</v>
      </c>
      <c r="B992" s="9" t="s">
        <v>1066</v>
      </c>
      <c r="C992" s="9" t="s">
        <v>914</v>
      </c>
      <c r="D992" s="9" t="s">
        <v>128</v>
      </c>
      <c r="E992" s="9" t="s">
        <v>670</v>
      </c>
      <c r="F992" s="9" t="s">
        <v>1727</v>
      </c>
      <c r="G992" s="9" t="str">
        <f t="shared" si="15"/>
        <v>P1049: Recovery Hub</v>
      </c>
      <c r="I992"/>
      <c r="M992"/>
    </row>
    <row r="993" spans="1:13" x14ac:dyDescent="0.35">
      <c r="A993" s="9" t="s">
        <v>294</v>
      </c>
      <c r="B993" s="9" t="s">
        <v>1767</v>
      </c>
      <c r="C993" s="9" t="s">
        <v>914</v>
      </c>
      <c r="D993" s="9" t="s">
        <v>128</v>
      </c>
      <c r="E993" s="9" t="s">
        <v>670</v>
      </c>
      <c r="F993" s="9" t="s">
        <v>1739</v>
      </c>
      <c r="G993" s="9" t="str">
        <f t="shared" si="15"/>
        <v>P1071: Cranstoun West Berkshire</v>
      </c>
      <c r="I993"/>
      <c r="M993"/>
    </row>
    <row r="994" spans="1:13" x14ac:dyDescent="0.35">
      <c r="A994" s="9" t="s">
        <v>298</v>
      </c>
      <c r="B994" s="9" t="s">
        <v>915</v>
      </c>
      <c r="C994" s="9" t="s">
        <v>914</v>
      </c>
      <c r="D994" s="9" t="s">
        <v>128</v>
      </c>
      <c r="E994" s="9" t="s">
        <v>670</v>
      </c>
      <c r="F994" s="9" t="s">
        <v>1698</v>
      </c>
      <c r="G994" s="9" t="str">
        <f t="shared" si="15"/>
        <v>P1079: Aldershot - Inclusion Recovery Hampshire</v>
      </c>
      <c r="I994"/>
      <c r="M994"/>
    </row>
    <row r="995" spans="1:13" x14ac:dyDescent="0.35">
      <c r="A995" s="9" t="s">
        <v>299</v>
      </c>
      <c r="B995" s="9" t="s">
        <v>916</v>
      </c>
      <c r="C995" s="9" t="s">
        <v>914</v>
      </c>
      <c r="D995" s="9" t="s">
        <v>128</v>
      </c>
      <c r="E995" s="9" t="s">
        <v>670</v>
      </c>
      <c r="F995" s="9" t="s">
        <v>1698</v>
      </c>
      <c r="G995" s="9" t="str">
        <f t="shared" si="15"/>
        <v>P1080: Andover - Inclusion Recovery Hampshire</v>
      </c>
      <c r="I995"/>
      <c r="M995"/>
    </row>
    <row r="996" spans="1:13" x14ac:dyDescent="0.35">
      <c r="A996" s="9" t="s">
        <v>300</v>
      </c>
      <c r="B996" s="9" t="s">
        <v>798</v>
      </c>
      <c r="C996" s="9" t="s">
        <v>914</v>
      </c>
      <c r="D996" s="9" t="s">
        <v>128</v>
      </c>
      <c r="E996" s="9" t="s">
        <v>670</v>
      </c>
      <c r="F996" s="9" t="s">
        <v>1698</v>
      </c>
      <c r="G996" s="9" t="str">
        <f t="shared" si="15"/>
        <v>P1081: Basingstoke - Inclusion Recovery Hampshire</v>
      </c>
      <c r="I996"/>
      <c r="M996"/>
    </row>
    <row r="997" spans="1:13" x14ac:dyDescent="0.35">
      <c r="A997" s="9" t="s">
        <v>301</v>
      </c>
      <c r="B997" s="9" t="s">
        <v>917</v>
      </c>
      <c r="C997" s="9" t="s">
        <v>914</v>
      </c>
      <c r="D997" s="9" t="s">
        <v>128</v>
      </c>
      <c r="E997" s="9" t="s">
        <v>670</v>
      </c>
      <c r="F997" s="9" t="s">
        <v>1698</v>
      </c>
      <c r="G997" s="9" t="str">
        <f t="shared" si="15"/>
        <v>P1082: Eastleigh - Inclusion Recovery Hampshire</v>
      </c>
      <c r="I997"/>
      <c r="M997"/>
    </row>
    <row r="998" spans="1:13" x14ac:dyDescent="0.35">
      <c r="A998" s="9" t="s">
        <v>302</v>
      </c>
      <c r="B998" s="9" t="s">
        <v>918</v>
      </c>
      <c r="C998" s="9" t="s">
        <v>914</v>
      </c>
      <c r="D998" s="9" t="s">
        <v>128</v>
      </c>
      <c r="E998" s="9" t="s">
        <v>670</v>
      </c>
      <c r="F998" s="9" t="s">
        <v>1698</v>
      </c>
      <c r="G998" s="9" t="str">
        <f t="shared" si="15"/>
        <v>P1083: Fareham - Inclusion Recovery Hampshire</v>
      </c>
      <c r="I998"/>
      <c r="M998"/>
    </row>
    <row r="999" spans="1:13" x14ac:dyDescent="0.35">
      <c r="A999" s="9" t="s">
        <v>303</v>
      </c>
      <c r="B999" s="9" t="s">
        <v>919</v>
      </c>
      <c r="C999" s="9" t="s">
        <v>914</v>
      </c>
      <c r="D999" s="9" t="s">
        <v>128</v>
      </c>
      <c r="E999" s="9" t="s">
        <v>670</v>
      </c>
      <c r="F999" s="9" t="s">
        <v>1698</v>
      </c>
      <c r="G999" s="9" t="str">
        <f t="shared" si="15"/>
        <v>P1084: Havant - Inclusion Recovery Hampshire</v>
      </c>
      <c r="I999"/>
      <c r="M999"/>
    </row>
    <row r="1000" spans="1:13" x14ac:dyDescent="0.35">
      <c r="A1000" s="9" t="s">
        <v>304</v>
      </c>
      <c r="B1000" s="9" t="s">
        <v>746</v>
      </c>
      <c r="C1000" s="9" t="s">
        <v>914</v>
      </c>
      <c r="D1000" s="9" t="s">
        <v>128</v>
      </c>
      <c r="E1000" s="9" t="s">
        <v>670</v>
      </c>
      <c r="F1000" s="9" t="s">
        <v>1698</v>
      </c>
      <c r="G1000" s="9" t="str">
        <f t="shared" si="15"/>
        <v>P1085: Ringwood - Inclusion Recovery Hampshire</v>
      </c>
      <c r="I1000"/>
      <c r="M1000"/>
    </row>
    <row r="1001" spans="1:13" x14ac:dyDescent="0.35">
      <c r="A1001" s="9" t="s">
        <v>305</v>
      </c>
      <c r="B1001" s="9" t="s">
        <v>920</v>
      </c>
      <c r="C1001" s="9" t="s">
        <v>914</v>
      </c>
      <c r="D1001" s="9" t="s">
        <v>128</v>
      </c>
      <c r="E1001" s="9" t="s">
        <v>670</v>
      </c>
      <c r="F1001" s="9" t="s">
        <v>1698</v>
      </c>
      <c r="G1001" s="9" t="str">
        <f t="shared" si="15"/>
        <v>P1086: Winchester - Inclusion Recovery Hampshire</v>
      </c>
      <c r="I1001"/>
      <c r="M1001"/>
    </row>
    <row r="1002" spans="1:13" x14ac:dyDescent="0.35">
      <c r="A1002" s="9" t="s">
        <v>306</v>
      </c>
      <c r="B1002" s="9" t="s">
        <v>751</v>
      </c>
      <c r="C1002" s="9" t="s">
        <v>914</v>
      </c>
      <c r="D1002" s="9" t="s">
        <v>128</v>
      </c>
      <c r="E1002" s="9" t="s">
        <v>670</v>
      </c>
      <c r="F1002" s="9" t="s">
        <v>1738</v>
      </c>
      <c r="G1002" s="9" t="str">
        <f t="shared" si="15"/>
        <v>P1089: I-Access North West Surrey</v>
      </c>
      <c r="I1002"/>
      <c r="M1002"/>
    </row>
    <row r="1003" spans="1:13" x14ac:dyDescent="0.35">
      <c r="A1003" s="9" t="s">
        <v>307</v>
      </c>
      <c r="B1003" s="9" t="s">
        <v>784</v>
      </c>
      <c r="C1003" s="9" t="s">
        <v>914</v>
      </c>
      <c r="D1003" s="9" t="s">
        <v>128</v>
      </c>
      <c r="E1003" s="9" t="s">
        <v>670</v>
      </c>
      <c r="F1003" s="9" t="s">
        <v>1738</v>
      </c>
      <c r="G1003" s="9" t="str">
        <f t="shared" si="15"/>
        <v>P1090: I-Access East Surrey</v>
      </c>
      <c r="I1003"/>
      <c r="M1003"/>
    </row>
    <row r="1004" spans="1:13" x14ac:dyDescent="0.35">
      <c r="A1004" s="9" t="s">
        <v>308</v>
      </c>
      <c r="B1004" s="9" t="s">
        <v>857</v>
      </c>
      <c r="C1004" s="9" t="s">
        <v>914</v>
      </c>
      <c r="D1004" s="9" t="s">
        <v>128</v>
      </c>
      <c r="E1004" s="9" t="s">
        <v>670</v>
      </c>
      <c r="F1004" s="9" t="s">
        <v>1738</v>
      </c>
      <c r="G1004" s="9" t="str">
        <f t="shared" si="15"/>
        <v>P1091: I-Access South West Surrey</v>
      </c>
      <c r="I1004"/>
      <c r="M1004"/>
    </row>
    <row r="1005" spans="1:13" x14ac:dyDescent="0.35">
      <c r="A1005" s="9" t="s">
        <v>476</v>
      </c>
      <c r="B1005" s="9" t="s">
        <v>2213</v>
      </c>
      <c r="C1005" s="9" t="s">
        <v>914</v>
      </c>
      <c r="D1005" s="9" t="s">
        <v>128</v>
      </c>
      <c r="E1005" s="9" t="s">
        <v>670</v>
      </c>
      <c r="F1005" s="9" t="s">
        <v>1677</v>
      </c>
      <c r="G1005" s="9" t="str">
        <f t="shared" si="15"/>
        <v>P1098: Cranstoun RBWM</v>
      </c>
      <c r="I1005"/>
      <c r="M1005"/>
    </row>
    <row r="1006" spans="1:13" x14ac:dyDescent="0.35">
      <c r="A1006" s="9" t="s">
        <v>921</v>
      </c>
      <c r="B1006" s="9" t="s">
        <v>922</v>
      </c>
      <c r="C1006" s="9" t="s">
        <v>914</v>
      </c>
      <c r="D1006" s="9" t="s">
        <v>128</v>
      </c>
      <c r="E1006" s="9" t="s">
        <v>670</v>
      </c>
      <c r="F1006" s="9" t="s">
        <v>1698</v>
      </c>
      <c r="G1006" s="9" t="str">
        <f t="shared" si="15"/>
        <v>P1104: Young Person's Service - Inclusion Recovery Hampshire</v>
      </c>
      <c r="I1006"/>
      <c r="M1006"/>
    </row>
    <row r="1007" spans="1:13" x14ac:dyDescent="0.35">
      <c r="A1007" s="9" t="s">
        <v>2005</v>
      </c>
      <c r="B1007" s="9" t="s">
        <v>2011</v>
      </c>
      <c r="C1007" s="9" t="s">
        <v>914</v>
      </c>
      <c r="D1007" s="9" t="s">
        <v>128</v>
      </c>
      <c r="E1007" s="9" t="s">
        <v>670</v>
      </c>
      <c r="F1007" s="9" t="s">
        <v>1923</v>
      </c>
      <c r="G1007" s="9" t="str">
        <f t="shared" si="15"/>
        <v>P1118: Inclusion IPD</v>
      </c>
      <c r="I1007"/>
      <c r="M1007"/>
    </row>
    <row r="1008" spans="1:13" x14ac:dyDescent="0.35">
      <c r="A1008" s="9" t="s">
        <v>1942</v>
      </c>
      <c r="B1008" s="9" t="s">
        <v>2056</v>
      </c>
      <c r="C1008" s="9" t="s">
        <v>914</v>
      </c>
      <c r="D1008" s="9" t="s">
        <v>128</v>
      </c>
      <c r="E1008" s="9" t="s">
        <v>670</v>
      </c>
      <c r="F1008" s="9" t="s">
        <v>1923</v>
      </c>
      <c r="G1008" s="9" t="str">
        <f t="shared" si="15"/>
        <v>P1120: Via - West Berkshire</v>
      </c>
      <c r="I1008"/>
      <c r="M1008"/>
    </row>
    <row r="1009" spans="1:13" x14ac:dyDescent="0.35">
      <c r="A1009" s="9" t="s">
        <v>2061</v>
      </c>
      <c r="B1009" s="9" t="s">
        <v>2062</v>
      </c>
      <c r="C1009" s="9" t="s">
        <v>914</v>
      </c>
      <c r="D1009" s="9" t="s">
        <v>128</v>
      </c>
      <c r="E1009" s="9" t="s">
        <v>670</v>
      </c>
      <c r="F1009" s="9" t="s">
        <v>1923</v>
      </c>
      <c r="G1009" s="9" t="str">
        <f t="shared" si="15"/>
        <v>P1125: Addiction Recovery Centre Portsmouth</v>
      </c>
      <c r="I1009"/>
      <c r="M1009"/>
    </row>
    <row r="1010" spans="1:13" x14ac:dyDescent="0.35">
      <c r="A1010" s="9" t="s">
        <v>622</v>
      </c>
      <c r="B1010" s="9" t="s">
        <v>704</v>
      </c>
      <c r="C1010" s="9" t="s">
        <v>914</v>
      </c>
      <c r="D1010" s="9" t="s">
        <v>128</v>
      </c>
      <c r="E1010" s="9" t="s">
        <v>643</v>
      </c>
      <c r="F1010" s="9" t="s">
        <v>1697</v>
      </c>
      <c r="G1010" s="9" t="str">
        <f t="shared" si="15"/>
        <v>R0512: Humankind Staffordshire</v>
      </c>
      <c r="I1010"/>
      <c r="M1010"/>
    </row>
    <row r="1011" spans="1:13" x14ac:dyDescent="0.35">
      <c r="A1011" s="9" t="s">
        <v>1189</v>
      </c>
      <c r="B1011" s="9" t="s">
        <v>1190</v>
      </c>
      <c r="C1011" s="9" t="s">
        <v>914</v>
      </c>
      <c r="D1011" s="9" t="s">
        <v>128</v>
      </c>
      <c r="E1011" s="9" t="s">
        <v>643</v>
      </c>
      <c r="F1011" s="9" t="s">
        <v>1751</v>
      </c>
      <c r="G1011" s="9" t="str">
        <f t="shared" si="15"/>
        <v>R0514: Turning Point Adult</v>
      </c>
      <c r="I1011"/>
      <c r="M1011"/>
    </row>
    <row r="1012" spans="1:13" x14ac:dyDescent="0.35">
      <c r="A1012" s="9" t="s">
        <v>1485</v>
      </c>
      <c r="B1012" s="9" t="s">
        <v>1760</v>
      </c>
      <c r="C1012" s="9" t="s">
        <v>914</v>
      </c>
      <c r="D1012" s="9" t="s">
        <v>128</v>
      </c>
      <c r="E1012" s="9" t="s">
        <v>639</v>
      </c>
      <c r="F1012" s="9" t="s">
        <v>1754</v>
      </c>
      <c r="G1012" s="9" t="str">
        <f t="shared" si="15"/>
        <v>SB205: With You BCP</v>
      </c>
      <c r="I1012"/>
      <c r="M1012"/>
    </row>
    <row r="1013" spans="1:13" x14ac:dyDescent="0.35">
      <c r="A1013" s="9" t="s">
        <v>380</v>
      </c>
      <c r="B1013" s="9" t="s">
        <v>991</v>
      </c>
      <c r="C1013" s="9" t="s">
        <v>914</v>
      </c>
      <c r="D1013" s="9" t="s">
        <v>128</v>
      </c>
      <c r="E1013" s="9" t="s">
        <v>639</v>
      </c>
      <c r="F1013" s="9" t="s">
        <v>1756</v>
      </c>
      <c r="G1013" s="9" t="str">
        <f t="shared" si="15"/>
        <v>SB206: PROVIDENCE PROJECT</v>
      </c>
      <c r="I1013"/>
      <c r="M1013"/>
    </row>
    <row r="1014" spans="1:13" x14ac:dyDescent="0.35">
      <c r="A1014" s="9" t="s">
        <v>381</v>
      </c>
      <c r="B1014" s="9" t="s">
        <v>638</v>
      </c>
      <c r="C1014" s="9" t="s">
        <v>914</v>
      </c>
      <c r="D1014" s="9" t="s">
        <v>128</v>
      </c>
      <c r="E1014" s="9" t="s">
        <v>639</v>
      </c>
      <c r="F1014" s="9" t="s">
        <v>1737</v>
      </c>
      <c r="G1014" s="9" t="str">
        <f t="shared" si="15"/>
        <v>SB317: StreetScene Bournemouth</v>
      </c>
      <c r="I1014"/>
      <c r="M1014"/>
    </row>
    <row r="1015" spans="1:13" x14ac:dyDescent="0.35">
      <c r="A1015" s="9" t="s">
        <v>398</v>
      </c>
      <c r="B1015" s="9" t="s">
        <v>2070</v>
      </c>
      <c r="C1015" s="9" t="s">
        <v>914</v>
      </c>
      <c r="D1015" s="9" t="s">
        <v>128</v>
      </c>
      <c r="E1015" s="9" t="s">
        <v>639</v>
      </c>
      <c r="F1015" s="9" t="s">
        <v>677</v>
      </c>
      <c r="G1015" s="9" t="str">
        <f t="shared" si="15"/>
        <v>SH307: Jasmine Mother's Recovery (Trevi)</v>
      </c>
      <c r="I1015"/>
      <c r="M1015"/>
    </row>
    <row r="1016" spans="1:13" x14ac:dyDescent="0.35">
      <c r="A1016" s="9" t="s">
        <v>402</v>
      </c>
      <c r="B1016" s="9" t="s">
        <v>812</v>
      </c>
      <c r="C1016" s="9" t="s">
        <v>914</v>
      </c>
      <c r="D1016" s="9" t="s">
        <v>128</v>
      </c>
      <c r="E1016" s="9" t="s">
        <v>639</v>
      </c>
      <c r="F1016" s="9" t="s">
        <v>812</v>
      </c>
      <c r="G1016" s="9" t="str">
        <f t="shared" si="15"/>
        <v>SJ207: Western Counselling</v>
      </c>
      <c r="I1016"/>
      <c r="M1016"/>
    </row>
    <row r="1017" spans="1:13" x14ac:dyDescent="0.35">
      <c r="A1017" s="9" t="s">
        <v>404</v>
      </c>
      <c r="B1017" s="9" t="s">
        <v>672</v>
      </c>
      <c r="C1017" s="9" t="s">
        <v>914</v>
      </c>
      <c r="D1017" s="9" t="s">
        <v>128</v>
      </c>
      <c r="E1017" s="9" t="s">
        <v>639</v>
      </c>
      <c r="F1017" s="9" t="s">
        <v>1667</v>
      </c>
      <c r="G1017" s="9" t="str">
        <f t="shared" si="15"/>
        <v>SJ302: BROADWAY LODGE</v>
      </c>
      <c r="I1017"/>
      <c r="M1017"/>
    </row>
    <row r="1018" spans="1:13" x14ac:dyDescent="0.35">
      <c r="A1018" s="9" t="s">
        <v>411</v>
      </c>
      <c r="B1018" s="9" t="s">
        <v>809</v>
      </c>
      <c r="C1018" s="9" t="s">
        <v>914</v>
      </c>
      <c r="D1018" s="9" t="s">
        <v>128</v>
      </c>
      <c r="E1018" s="9" t="s">
        <v>639</v>
      </c>
      <c r="F1018" s="9" t="s">
        <v>809</v>
      </c>
      <c r="G1018" s="9" t="str">
        <f t="shared" si="15"/>
        <v>SK317: Somewhere House</v>
      </c>
      <c r="I1018"/>
      <c r="M1018"/>
    </row>
    <row r="1019" spans="1:13" x14ac:dyDescent="0.35">
      <c r="A1019" s="9" t="s">
        <v>416</v>
      </c>
      <c r="B1019" s="9" t="s">
        <v>1764</v>
      </c>
      <c r="C1019" s="9" t="s">
        <v>914</v>
      </c>
      <c r="D1019" s="9" t="s">
        <v>128</v>
      </c>
      <c r="E1019" s="9" t="s">
        <v>639</v>
      </c>
      <c r="F1019" s="9" t="s">
        <v>1655</v>
      </c>
      <c r="G1019" s="9" t="str">
        <f t="shared" si="15"/>
        <v>SO203: Forward Trust - Clouds House</v>
      </c>
      <c r="I1019"/>
      <c r="M1019"/>
    </row>
    <row r="1020" spans="1:13" x14ac:dyDescent="0.35">
      <c r="A1020" s="9" t="s">
        <v>418</v>
      </c>
      <c r="B1020" s="9" t="s">
        <v>1165</v>
      </c>
      <c r="C1020" s="9" t="s">
        <v>914</v>
      </c>
      <c r="D1020" s="9" t="s">
        <v>128</v>
      </c>
      <c r="E1020" s="9" t="s">
        <v>639</v>
      </c>
      <c r="F1020" s="9" t="s">
        <v>1751</v>
      </c>
      <c r="G1020" s="9" t="str">
        <f t="shared" si="15"/>
        <v>SO205: Wiltshire Substance Misuse Services Salisbury</v>
      </c>
      <c r="I1020"/>
      <c r="M1020"/>
    </row>
    <row r="1021" spans="1:13" x14ac:dyDescent="0.35">
      <c r="A1021" s="9" t="s">
        <v>154</v>
      </c>
      <c r="B1021" s="9" t="s">
        <v>924</v>
      </c>
      <c r="C1021" s="9" t="s">
        <v>923</v>
      </c>
      <c r="D1021" s="9" t="s">
        <v>102</v>
      </c>
      <c r="E1021" s="9" t="s">
        <v>632</v>
      </c>
      <c r="F1021" s="9" t="s">
        <v>1688</v>
      </c>
      <c r="G1021" s="9" t="str">
        <f t="shared" si="15"/>
        <v>L0330: Equinox (Detox)</v>
      </c>
      <c r="I1021"/>
      <c r="M1021"/>
    </row>
    <row r="1022" spans="1:13" x14ac:dyDescent="0.35">
      <c r="A1022" s="9" t="s">
        <v>156</v>
      </c>
      <c r="B1022" s="9" t="s">
        <v>887</v>
      </c>
      <c r="C1022" s="9" t="s">
        <v>923</v>
      </c>
      <c r="D1022" s="9" t="s">
        <v>102</v>
      </c>
      <c r="E1022" s="9" t="s">
        <v>632</v>
      </c>
      <c r="F1022" s="9" t="s">
        <v>1660</v>
      </c>
      <c r="G1022" s="9" t="str">
        <f t="shared" si="15"/>
        <v>L0564: Dual Diagnosis Network Haringey</v>
      </c>
      <c r="I1022"/>
      <c r="M1022"/>
    </row>
    <row r="1023" spans="1:13" x14ac:dyDescent="0.35">
      <c r="A1023" s="9" t="s">
        <v>653</v>
      </c>
      <c r="B1023" s="9" t="s">
        <v>654</v>
      </c>
      <c r="C1023" s="9" t="s">
        <v>923</v>
      </c>
      <c r="D1023" s="9" t="s">
        <v>102</v>
      </c>
      <c r="E1023" s="9" t="s">
        <v>632</v>
      </c>
      <c r="F1023" s="9" t="s">
        <v>1697</v>
      </c>
      <c r="G1023" s="9" t="str">
        <f t="shared" si="15"/>
        <v>L0960: Humankind Insight Platform</v>
      </c>
      <c r="I1023"/>
      <c r="M1023"/>
    </row>
    <row r="1024" spans="1:13" x14ac:dyDescent="0.35">
      <c r="A1024" s="9" t="s">
        <v>175</v>
      </c>
      <c r="B1024" s="9" t="s">
        <v>889</v>
      </c>
      <c r="C1024" s="9" t="s">
        <v>923</v>
      </c>
      <c r="D1024" s="9" t="s">
        <v>102</v>
      </c>
      <c r="E1024" s="9" t="s">
        <v>632</v>
      </c>
      <c r="F1024" s="9" t="s">
        <v>1697</v>
      </c>
      <c r="G1024" s="9" t="str">
        <f t="shared" si="15"/>
        <v>L1246: Haringey Recovery Service</v>
      </c>
      <c r="I1024"/>
      <c r="M1024"/>
    </row>
    <row r="1025" spans="1:13" x14ac:dyDescent="0.35">
      <c r="A1025" s="9" t="s">
        <v>176</v>
      </c>
      <c r="B1025" s="9" t="s">
        <v>652</v>
      </c>
      <c r="C1025" s="9" t="s">
        <v>923</v>
      </c>
      <c r="D1025" s="9" t="s">
        <v>102</v>
      </c>
      <c r="E1025" s="9" t="s">
        <v>632</v>
      </c>
      <c r="F1025" s="9" t="s">
        <v>1660</v>
      </c>
      <c r="G1025" s="9" t="str">
        <f t="shared" si="15"/>
        <v>L1247: Haringey Specialist Drug Treatment Service</v>
      </c>
      <c r="I1025"/>
      <c r="M1025"/>
    </row>
    <row r="1026" spans="1:13" x14ac:dyDescent="0.35">
      <c r="A1026" s="9" t="s">
        <v>479</v>
      </c>
      <c r="B1026" s="9" t="s">
        <v>649</v>
      </c>
      <c r="C1026" s="9" t="s">
        <v>923</v>
      </c>
      <c r="D1026" s="9" t="s">
        <v>102</v>
      </c>
      <c r="E1026" s="9" t="s">
        <v>632</v>
      </c>
      <c r="F1026" s="9" t="s">
        <v>1660</v>
      </c>
      <c r="G1026" s="9" t="str">
        <f t="shared" si="15"/>
        <v>L1284: ENABLE Drug and Alcohol Service</v>
      </c>
      <c r="I1026"/>
      <c r="M1026"/>
    </row>
    <row r="1027" spans="1:13" x14ac:dyDescent="0.35">
      <c r="A1027" s="9" t="s">
        <v>606</v>
      </c>
      <c r="B1027" s="9" t="s">
        <v>806</v>
      </c>
      <c r="C1027" s="9" t="s">
        <v>923</v>
      </c>
      <c r="D1027" s="9" t="s">
        <v>102</v>
      </c>
      <c r="E1027" s="9" t="s">
        <v>632</v>
      </c>
      <c r="F1027" s="9" t="s">
        <v>1751</v>
      </c>
      <c r="G1027" s="9" t="str">
        <f t="shared" ref="G1027:G1090" si="16">CONCATENATE(A1027,": ",B1027)</f>
        <v>L1303: City and Hackney Recovery Service</v>
      </c>
      <c r="I1027"/>
      <c r="M1027"/>
    </row>
    <row r="1028" spans="1:13" x14ac:dyDescent="0.35">
      <c r="A1028" s="9" t="s">
        <v>2022</v>
      </c>
      <c r="B1028" s="9" t="s">
        <v>2026</v>
      </c>
      <c r="C1028" s="9" t="s">
        <v>923</v>
      </c>
      <c r="D1028" s="9" t="s">
        <v>102</v>
      </c>
      <c r="E1028" s="9" t="s">
        <v>632</v>
      </c>
      <c r="F1028" s="9" t="s">
        <v>1923</v>
      </c>
      <c r="G1028" s="9" t="str">
        <f t="shared" si="16"/>
        <v>L1315: Mildmay Mission Hospital Stabilisation-based Intermediate Rehabilitation beds</v>
      </c>
      <c r="I1028"/>
      <c r="M1028"/>
    </row>
    <row r="1029" spans="1:13" x14ac:dyDescent="0.35">
      <c r="A1029" s="9" t="s">
        <v>206</v>
      </c>
      <c r="B1029" s="9" t="s">
        <v>651</v>
      </c>
      <c r="C1029" s="9" t="s">
        <v>923</v>
      </c>
      <c r="D1029" s="9" t="s">
        <v>102</v>
      </c>
      <c r="E1029" s="9" t="s">
        <v>632</v>
      </c>
      <c r="F1029" s="9" t="s">
        <v>1697</v>
      </c>
      <c r="G1029" s="9" t="str">
        <f t="shared" si="16"/>
        <v>L5059: Haringey Alcohol Treatment Service</v>
      </c>
      <c r="I1029"/>
      <c r="M1029"/>
    </row>
    <row r="1030" spans="1:13" x14ac:dyDescent="0.35">
      <c r="A1030" s="9" t="s">
        <v>213</v>
      </c>
      <c r="B1030" s="9" t="s">
        <v>706</v>
      </c>
      <c r="C1030" s="9" t="s">
        <v>923</v>
      </c>
      <c r="D1030" s="9" t="s">
        <v>102</v>
      </c>
      <c r="E1030" s="9" t="s">
        <v>662</v>
      </c>
      <c r="F1030" s="9" t="s">
        <v>1701</v>
      </c>
      <c r="G1030" s="9" t="str">
        <f t="shared" si="16"/>
        <v>M0022: Kaleidoscope Birchwood</v>
      </c>
      <c r="I1030"/>
      <c r="M1030"/>
    </row>
    <row r="1031" spans="1:13" x14ac:dyDescent="0.35">
      <c r="A1031" s="9" t="s">
        <v>612</v>
      </c>
      <c r="B1031" s="9" t="s">
        <v>756</v>
      </c>
      <c r="C1031" s="9" t="s">
        <v>923</v>
      </c>
      <c r="D1031" s="9" t="s">
        <v>102</v>
      </c>
      <c r="E1031" s="9" t="s">
        <v>757</v>
      </c>
      <c r="F1031" s="9" t="s">
        <v>1678</v>
      </c>
      <c r="G1031" s="9" t="str">
        <f t="shared" si="16"/>
        <v>N1016: Newcastle Treatment and Recovery - Adult</v>
      </c>
      <c r="I1031"/>
      <c r="M1031"/>
    </row>
    <row r="1032" spans="1:13" x14ac:dyDescent="0.35">
      <c r="A1032" s="9" t="s">
        <v>277</v>
      </c>
      <c r="B1032" s="9" t="s">
        <v>741</v>
      </c>
      <c r="C1032" s="9" t="s">
        <v>923</v>
      </c>
      <c r="D1032" s="9" t="s">
        <v>102</v>
      </c>
      <c r="E1032" s="9" t="s">
        <v>670</v>
      </c>
      <c r="F1032" s="9" t="s">
        <v>1736</v>
      </c>
      <c r="G1032" s="9" t="str">
        <f t="shared" si="16"/>
        <v>P0544: Francis HouseStreetsceneSouthampton</v>
      </c>
      <c r="I1032"/>
      <c r="M1032"/>
    </row>
    <row r="1033" spans="1:13" x14ac:dyDescent="0.35">
      <c r="A1033" s="9" t="s">
        <v>325</v>
      </c>
      <c r="B1033" s="9" t="s">
        <v>2063</v>
      </c>
      <c r="C1033" s="9" t="s">
        <v>923</v>
      </c>
      <c r="D1033" s="9" t="s">
        <v>102</v>
      </c>
      <c r="E1033" s="9" t="s">
        <v>635</v>
      </c>
      <c r="F1033" s="9" t="s">
        <v>1734</v>
      </c>
      <c r="G1033" s="9" t="str">
        <f t="shared" si="16"/>
        <v>Q1647: Via - Passmores House</v>
      </c>
      <c r="I1033"/>
      <c r="M1033"/>
    </row>
    <row r="1034" spans="1:13" x14ac:dyDescent="0.35">
      <c r="A1034" s="9" t="s">
        <v>340</v>
      </c>
      <c r="B1034" s="9" t="s">
        <v>657</v>
      </c>
      <c r="C1034" s="9" t="s">
        <v>923</v>
      </c>
      <c r="D1034" s="9" t="s">
        <v>102</v>
      </c>
      <c r="E1034" s="9" t="s">
        <v>635</v>
      </c>
      <c r="F1034" s="9" t="s">
        <v>1752</v>
      </c>
      <c r="G1034" s="9" t="str">
        <f t="shared" si="16"/>
        <v>Q1728: Oxygen Recovery Service</v>
      </c>
      <c r="I1034"/>
      <c r="M1034"/>
    </row>
    <row r="1035" spans="1:13" x14ac:dyDescent="0.35">
      <c r="A1035" s="9" t="s">
        <v>2023</v>
      </c>
      <c r="B1035" s="9" t="s">
        <v>2215</v>
      </c>
      <c r="C1035" s="9" t="s">
        <v>923</v>
      </c>
      <c r="D1035" s="9" t="s">
        <v>102</v>
      </c>
      <c r="E1035" s="9" t="s">
        <v>635</v>
      </c>
      <c r="F1035" s="9" t="s">
        <v>1923</v>
      </c>
      <c r="G1035" s="9" t="str">
        <f t="shared" si="16"/>
        <v>Q1763: Oxygen Inpatient Detox</v>
      </c>
      <c r="I1035"/>
      <c r="M1035"/>
    </row>
    <row r="1036" spans="1:13" x14ac:dyDescent="0.35">
      <c r="A1036" s="9" t="s">
        <v>357</v>
      </c>
      <c r="B1036" s="9" t="s">
        <v>707</v>
      </c>
      <c r="C1036" s="9" t="s">
        <v>923</v>
      </c>
      <c r="D1036" s="9" t="s">
        <v>102</v>
      </c>
      <c r="E1036" s="9" t="s">
        <v>643</v>
      </c>
      <c r="F1036" s="9" t="s">
        <v>1710</v>
      </c>
      <c r="G1036" s="9" t="str">
        <f t="shared" si="16"/>
        <v>R0472: Livingstone House</v>
      </c>
      <c r="I1036"/>
      <c r="M1036"/>
    </row>
    <row r="1037" spans="1:13" x14ac:dyDescent="0.35">
      <c r="A1037" s="9" t="s">
        <v>381</v>
      </c>
      <c r="B1037" s="9" t="s">
        <v>638</v>
      </c>
      <c r="C1037" s="9" t="s">
        <v>923</v>
      </c>
      <c r="D1037" s="9" t="s">
        <v>102</v>
      </c>
      <c r="E1037" s="9" t="s">
        <v>639</v>
      </c>
      <c r="F1037" s="9" t="s">
        <v>1737</v>
      </c>
      <c r="G1037" s="9" t="str">
        <f t="shared" si="16"/>
        <v>SB317: StreetScene Bournemouth</v>
      </c>
      <c r="I1037"/>
      <c r="M1037"/>
    </row>
    <row r="1038" spans="1:13" x14ac:dyDescent="0.35">
      <c r="A1038" s="9" t="s">
        <v>389</v>
      </c>
      <c r="B1038" s="9" t="s">
        <v>737</v>
      </c>
      <c r="C1038" s="9" t="s">
        <v>923</v>
      </c>
      <c r="D1038" s="9" t="s">
        <v>102</v>
      </c>
      <c r="E1038" s="9" t="s">
        <v>639</v>
      </c>
      <c r="F1038" s="9" t="s">
        <v>1663</v>
      </c>
      <c r="G1038" s="9" t="str">
        <f t="shared" si="16"/>
        <v>SD303: BOSENCE FARM COMMUNITY LTD</v>
      </c>
      <c r="I1038"/>
      <c r="M1038"/>
    </row>
    <row r="1039" spans="1:13" x14ac:dyDescent="0.35">
      <c r="A1039" s="9" t="s">
        <v>392</v>
      </c>
      <c r="B1039" s="9" t="s">
        <v>859</v>
      </c>
      <c r="C1039" s="9" t="s">
        <v>923</v>
      </c>
      <c r="D1039" s="9" t="s">
        <v>102</v>
      </c>
      <c r="E1039" s="9" t="s">
        <v>639</v>
      </c>
      <c r="F1039" s="9" t="s">
        <v>1695</v>
      </c>
      <c r="G1039" s="9" t="str">
        <f t="shared" si="16"/>
        <v>SH204: Harbour Drug &amp; Alcohol Services</v>
      </c>
      <c r="I1039"/>
      <c r="M1039"/>
    </row>
    <row r="1040" spans="1:13" x14ac:dyDescent="0.35">
      <c r="A1040" s="9" t="s">
        <v>402</v>
      </c>
      <c r="B1040" s="9" t="s">
        <v>812</v>
      </c>
      <c r="C1040" s="9" t="s">
        <v>923</v>
      </c>
      <c r="D1040" s="9" t="s">
        <v>102</v>
      </c>
      <c r="E1040" s="9" t="s">
        <v>639</v>
      </c>
      <c r="F1040" s="9" t="s">
        <v>812</v>
      </c>
      <c r="G1040" s="9" t="str">
        <f t="shared" si="16"/>
        <v>SJ207: Western Counselling</v>
      </c>
      <c r="I1040"/>
      <c r="M1040"/>
    </row>
    <row r="1041" spans="1:13" x14ac:dyDescent="0.35">
      <c r="A1041" s="9" t="s">
        <v>404</v>
      </c>
      <c r="B1041" s="9" t="s">
        <v>672</v>
      </c>
      <c r="C1041" s="9" t="s">
        <v>923</v>
      </c>
      <c r="D1041" s="9" t="s">
        <v>102</v>
      </c>
      <c r="E1041" s="9" t="s">
        <v>639</v>
      </c>
      <c r="F1041" s="9" t="s">
        <v>1667</v>
      </c>
      <c r="G1041" s="9" t="str">
        <f t="shared" si="16"/>
        <v>SJ302: BROADWAY LODGE</v>
      </c>
      <c r="I1041"/>
      <c r="M1041"/>
    </row>
    <row r="1042" spans="1:13" x14ac:dyDescent="0.35">
      <c r="A1042" s="9" t="s">
        <v>411</v>
      </c>
      <c r="B1042" s="9" t="s">
        <v>809</v>
      </c>
      <c r="C1042" s="9" t="s">
        <v>923</v>
      </c>
      <c r="D1042" s="9" t="s">
        <v>102</v>
      </c>
      <c r="E1042" s="9" t="s">
        <v>639</v>
      </c>
      <c r="F1042" s="9" t="s">
        <v>809</v>
      </c>
      <c r="G1042" s="9" t="str">
        <f t="shared" si="16"/>
        <v>SK317: Somewhere House</v>
      </c>
      <c r="I1042"/>
      <c r="M1042"/>
    </row>
    <row r="1043" spans="1:13" x14ac:dyDescent="0.35">
      <c r="A1043" s="9" t="s">
        <v>462</v>
      </c>
      <c r="B1043" s="9" t="s">
        <v>789</v>
      </c>
      <c r="C1043" s="9" t="s">
        <v>923</v>
      </c>
      <c r="D1043" s="9" t="s">
        <v>102</v>
      </c>
      <c r="E1043" s="9" t="s">
        <v>661</v>
      </c>
      <c r="F1043" s="9" t="s">
        <v>1717</v>
      </c>
      <c r="G1043" s="9" t="str">
        <f t="shared" si="16"/>
        <v>U0514: Phoenix Futures Sheffield Adult Service</v>
      </c>
      <c r="I1043"/>
      <c r="M1043"/>
    </row>
    <row r="1044" spans="1:13" x14ac:dyDescent="0.35">
      <c r="A1044" s="9" t="s">
        <v>762</v>
      </c>
      <c r="B1044" s="9" t="s">
        <v>763</v>
      </c>
      <c r="C1044" s="9" t="s">
        <v>925</v>
      </c>
      <c r="D1044" s="9" t="s">
        <v>112</v>
      </c>
      <c r="E1044" s="9" t="s">
        <v>632</v>
      </c>
      <c r="F1044" s="9" t="s">
        <v>1676</v>
      </c>
      <c r="G1044" s="9" t="str">
        <f t="shared" si="16"/>
        <v>L0953: Compass Harrow YPDAS</v>
      </c>
      <c r="I1044"/>
      <c r="M1044"/>
    </row>
    <row r="1045" spans="1:13" x14ac:dyDescent="0.35">
      <c r="A1045" s="9" t="s">
        <v>173</v>
      </c>
      <c r="B1045" s="9" t="s">
        <v>876</v>
      </c>
      <c r="C1045" s="9" t="s">
        <v>925</v>
      </c>
      <c r="D1045" s="9" t="s">
        <v>112</v>
      </c>
      <c r="E1045" s="9" t="s">
        <v>632</v>
      </c>
      <c r="F1045" s="9" t="s">
        <v>1674</v>
      </c>
      <c r="G1045" s="9" t="str">
        <f t="shared" si="16"/>
        <v>L1240: Ealing RISE</v>
      </c>
      <c r="I1045"/>
      <c r="M1045"/>
    </row>
    <row r="1046" spans="1:13" x14ac:dyDescent="0.35">
      <c r="A1046" s="9" t="s">
        <v>176</v>
      </c>
      <c r="B1046" s="9" t="s">
        <v>652</v>
      </c>
      <c r="C1046" s="9" t="s">
        <v>925</v>
      </c>
      <c r="D1046" s="9" t="s">
        <v>112</v>
      </c>
      <c r="E1046" s="9" t="s">
        <v>632</v>
      </c>
      <c r="F1046" s="9" t="s">
        <v>1660</v>
      </c>
      <c r="G1046" s="9" t="str">
        <f t="shared" si="16"/>
        <v>L1247: Haringey Specialist Drug Treatment Service</v>
      </c>
      <c r="I1046"/>
      <c r="M1046"/>
    </row>
    <row r="1047" spans="1:13" x14ac:dyDescent="0.35">
      <c r="A1047" s="9" t="s">
        <v>527</v>
      </c>
      <c r="B1047" s="9" t="s">
        <v>873</v>
      </c>
      <c r="C1047" s="9" t="s">
        <v>925</v>
      </c>
      <c r="D1047" s="9" t="s">
        <v>112</v>
      </c>
      <c r="E1047" s="9" t="s">
        <v>632</v>
      </c>
      <c r="F1047" s="9" t="s">
        <v>1672</v>
      </c>
      <c r="G1047" s="9" t="str">
        <f t="shared" si="16"/>
        <v>L1292: Addictions Recovery Community Hounslow (ARC Hounslow)</v>
      </c>
      <c r="I1047"/>
      <c r="M1047"/>
    </row>
    <row r="1048" spans="1:13" x14ac:dyDescent="0.35">
      <c r="A1048" s="9" t="s">
        <v>600</v>
      </c>
      <c r="B1048" s="9" t="s">
        <v>644</v>
      </c>
      <c r="C1048" s="9" t="s">
        <v>925</v>
      </c>
      <c r="D1048" s="9" t="s">
        <v>112</v>
      </c>
      <c r="E1048" s="9" t="s">
        <v>632</v>
      </c>
      <c r="F1048" s="9" t="s">
        <v>1674</v>
      </c>
      <c r="G1048" s="9" t="str">
        <f t="shared" si="16"/>
        <v>L1296: CGL Barnet Adult</v>
      </c>
      <c r="I1048"/>
      <c r="M1048"/>
    </row>
    <row r="1049" spans="1:13" x14ac:dyDescent="0.35">
      <c r="A1049" s="9" t="s">
        <v>605</v>
      </c>
      <c r="B1049" s="9" t="s">
        <v>2041</v>
      </c>
      <c r="C1049" s="9" t="s">
        <v>925</v>
      </c>
      <c r="D1049" s="9" t="s">
        <v>112</v>
      </c>
      <c r="E1049" s="9" t="s">
        <v>632</v>
      </c>
      <c r="F1049" s="9" t="s">
        <v>1753</v>
      </c>
      <c r="G1049" s="9" t="str">
        <f t="shared" si="16"/>
        <v>L1302: Via - Harrow</v>
      </c>
      <c r="I1049"/>
      <c r="M1049"/>
    </row>
    <row r="1050" spans="1:13" x14ac:dyDescent="0.35">
      <c r="A1050" s="9" t="s">
        <v>606</v>
      </c>
      <c r="B1050" s="9" t="s">
        <v>806</v>
      </c>
      <c r="C1050" s="9" t="s">
        <v>925</v>
      </c>
      <c r="D1050" s="9" t="s">
        <v>112</v>
      </c>
      <c r="E1050" s="9" t="s">
        <v>632</v>
      </c>
      <c r="F1050" s="9" t="s">
        <v>1751</v>
      </c>
      <c r="G1050" s="9" t="str">
        <f t="shared" si="16"/>
        <v>L1303: City and Hackney Recovery Service</v>
      </c>
      <c r="I1050"/>
      <c r="M1050"/>
    </row>
    <row r="1051" spans="1:13" x14ac:dyDescent="0.35">
      <c r="A1051" s="9" t="s">
        <v>1480</v>
      </c>
      <c r="B1051" s="9" t="s">
        <v>1920</v>
      </c>
      <c r="C1051" s="9" t="s">
        <v>925</v>
      </c>
      <c r="D1051" s="9" t="s">
        <v>112</v>
      </c>
      <c r="E1051" s="9" t="s">
        <v>632</v>
      </c>
      <c r="F1051" s="9" t="s">
        <v>1752</v>
      </c>
      <c r="G1051" s="9" t="str">
        <f t="shared" si="16"/>
        <v>L1308: Guy's and St Thomas' NHS Foundation Trust Inpatient Detox Unit</v>
      </c>
      <c r="I1051"/>
      <c r="M1051"/>
    </row>
    <row r="1052" spans="1:13" x14ac:dyDescent="0.35">
      <c r="A1052" s="9" t="s">
        <v>2022</v>
      </c>
      <c r="B1052" s="9" t="s">
        <v>2026</v>
      </c>
      <c r="C1052" s="9" t="s">
        <v>925</v>
      </c>
      <c r="D1052" s="9" t="s">
        <v>112</v>
      </c>
      <c r="E1052" s="9" t="s">
        <v>632</v>
      </c>
      <c r="F1052" s="9" t="s">
        <v>1923</v>
      </c>
      <c r="G1052" s="9" t="str">
        <f t="shared" si="16"/>
        <v>L1315: Mildmay Mission Hospital Stabilisation-based Intermediate Rehabilitation beds</v>
      </c>
      <c r="I1052"/>
      <c r="M1052"/>
    </row>
    <row r="1053" spans="1:13" x14ac:dyDescent="0.35">
      <c r="A1053" s="9" t="s">
        <v>205</v>
      </c>
      <c r="B1053" s="9" t="s">
        <v>655</v>
      </c>
      <c r="C1053" s="9" t="s">
        <v>925</v>
      </c>
      <c r="D1053" s="9" t="s">
        <v>112</v>
      </c>
      <c r="E1053" s="9" t="s">
        <v>632</v>
      </c>
      <c r="F1053" s="9" t="s">
        <v>1707</v>
      </c>
      <c r="G1053" s="9" t="str">
        <f t="shared" si="16"/>
        <v>L5046: Mount Carmel (Rehab)</v>
      </c>
      <c r="I1053"/>
      <c r="M1053"/>
    </row>
    <row r="1054" spans="1:13" x14ac:dyDescent="0.35">
      <c r="A1054" s="9" t="s">
        <v>281</v>
      </c>
      <c r="B1054" s="9" t="s">
        <v>689</v>
      </c>
      <c r="C1054" s="9" t="s">
        <v>925</v>
      </c>
      <c r="D1054" s="9" t="s">
        <v>112</v>
      </c>
      <c r="E1054" s="9" t="s">
        <v>670</v>
      </c>
      <c r="F1054" s="9" t="s">
        <v>1703</v>
      </c>
      <c r="G1054" s="9" t="str">
        <f t="shared" si="16"/>
        <v>P0835: Kenward Residential</v>
      </c>
      <c r="I1054"/>
      <c r="M1054"/>
    </row>
    <row r="1055" spans="1:13" x14ac:dyDescent="0.35">
      <c r="A1055" s="9" t="s">
        <v>307</v>
      </c>
      <c r="B1055" s="9" t="s">
        <v>784</v>
      </c>
      <c r="C1055" s="9" t="s">
        <v>925</v>
      </c>
      <c r="D1055" s="9" t="s">
        <v>112</v>
      </c>
      <c r="E1055" s="9" t="s">
        <v>670</v>
      </c>
      <c r="F1055" s="9" t="s">
        <v>1738</v>
      </c>
      <c r="G1055" s="9" t="str">
        <f t="shared" si="16"/>
        <v>P1090: I-Access East Surrey</v>
      </c>
      <c r="I1055"/>
      <c r="M1055"/>
    </row>
    <row r="1056" spans="1:13" x14ac:dyDescent="0.35">
      <c r="A1056" s="9" t="s">
        <v>2061</v>
      </c>
      <c r="B1056" s="9" t="s">
        <v>2062</v>
      </c>
      <c r="C1056" s="9" t="s">
        <v>925</v>
      </c>
      <c r="D1056" s="9" t="s">
        <v>112</v>
      </c>
      <c r="E1056" s="9" t="s">
        <v>670</v>
      </c>
      <c r="F1056" s="9" t="s">
        <v>1923</v>
      </c>
      <c r="G1056" s="9" t="str">
        <f t="shared" si="16"/>
        <v>P1125: Addiction Recovery Centre Portsmouth</v>
      </c>
      <c r="I1056"/>
      <c r="M1056"/>
    </row>
    <row r="1057" spans="1:13" x14ac:dyDescent="0.35">
      <c r="A1057" s="9" t="s">
        <v>325</v>
      </c>
      <c r="B1057" s="9" t="s">
        <v>2063</v>
      </c>
      <c r="C1057" s="9" t="s">
        <v>925</v>
      </c>
      <c r="D1057" s="9" t="s">
        <v>112</v>
      </c>
      <c r="E1057" s="9" t="s">
        <v>635</v>
      </c>
      <c r="F1057" s="9" t="s">
        <v>1734</v>
      </c>
      <c r="G1057" s="9" t="str">
        <f t="shared" si="16"/>
        <v>Q1647: Via - Passmores House</v>
      </c>
      <c r="I1057"/>
      <c r="M1057"/>
    </row>
    <row r="1058" spans="1:13" x14ac:dyDescent="0.35">
      <c r="A1058" s="9" t="s">
        <v>340</v>
      </c>
      <c r="B1058" s="9" t="s">
        <v>657</v>
      </c>
      <c r="C1058" s="9" t="s">
        <v>925</v>
      </c>
      <c r="D1058" s="9" t="s">
        <v>112</v>
      </c>
      <c r="E1058" s="9" t="s">
        <v>635</v>
      </c>
      <c r="F1058" s="9" t="s">
        <v>1752</v>
      </c>
      <c r="G1058" s="9" t="str">
        <f t="shared" si="16"/>
        <v>Q1728: Oxygen Recovery Service</v>
      </c>
      <c r="I1058"/>
      <c r="M1058"/>
    </row>
    <row r="1059" spans="1:13" x14ac:dyDescent="0.35">
      <c r="A1059" s="9" t="s">
        <v>388</v>
      </c>
      <c r="B1059" s="9" t="s">
        <v>811</v>
      </c>
      <c r="C1059" s="9" t="s">
        <v>925</v>
      </c>
      <c r="D1059" s="9" t="s">
        <v>112</v>
      </c>
      <c r="E1059" s="9" t="s">
        <v>639</v>
      </c>
      <c r="F1059" s="9" t="s">
        <v>1656</v>
      </c>
      <c r="G1059" s="9" t="str">
        <f t="shared" si="16"/>
        <v>SD301: We Are With You Chy</v>
      </c>
      <c r="I1059"/>
      <c r="M1059"/>
    </row>
    <row r="1060" spans="1:13" x14ac:dyDescent="0.35">
      <c r="A1060" s="9" t="s">
        <v>391</v>
      </c>
      <c r="B1060" s="9" t="s">
        <v>658</v>
      </c>
      <c r="C1060" s="9" t="s">
        <v>925</v>
      </c>
      <c r="D1060" s="9" t="s">
        <v>112</v>
      </c>
      <c r="E1060" s="9" t="s">
        <v>639</v>
      </c>
      <c r="F1060" s="9" t="s">
        <v>1744</v>
      </c>
      <c r="G1060" s="9" t="str">
        <f t="shared" si="16"/>
        <v>SG309: THE NELSON TRUST</v>
      </c>
      <c r="I1060"/>
      <c r="M1060"/>
    </row>
    <row r="1061" spans="1:13" x14ac:dyDescent="0.35">
      <c r="A1061" s="9" t="s">
        <v>398</v>
      </c>
      <c r="B1061" s="9" t="s">
        <v>2070</v>
      </c>
      <c r="C1061" s="9" t="s">
        <v>925</v>
      </c>
      <c r="D1061" s="9" t="s">
        <v>112</v>
      </c>
      <c r="E1061" s="9" t="s">
        <v>639</v>
      </c>
      <c r="F1061" s="9" t="s">
        <v>677</v>
      </c>
      <c r="G1061" s="9" t="str">
        <f t="shared" si="16"/>
        <v>SH307: Jasmine Mother's Recovery (Trevi)</v>
      </c>
      <c r="I1061"/>
      <c r="M1061"/>
    </row>
    <row r="1062" spans="1:13" x14ac:dyDescent="0.35">
      <c r="A1062" s="9" t="s">
        <v>416</v>
      </c>
      <c r="B1062" s="9" t="s">
        <v>1764</v>
      </c>
      <c r="C1062" s="9" t="s">
        <v>925</v>
      </c>
      <c r="D1062" s="9" t="s">
        <v>112</v>
      </c>
      <c r="E1062" s="9" t="s">
        <v>639</v>
      </c>
      <c r="F1062" s="9" t="s">
        <v>1655</v>
      </c>
      <c r="G1062" s="9" t="str">
        <f t="shared" si="16"/>
        <v>SO203: Forward Trust - Clouds House</v>
      </c>
      <c r="I1062"/>
      <c r="M1062"/>
    </row>
    <row r="1063" spans="1:13" x14ac:dyDescent="0.35">
      <c r="A1063" s="9" t="s">
        <v>214</v>
      </c>
      <c r="B1063" s="9" t="s">
        <v>667</v>
      </c>
      <c r="C1063" s="9" t="s">
        <v>927</v>
      </c>
      <c r="D1063" s="9" t="s">
        <v>6</v>
      </c>
      <c r="E1063" s="9" t="s">
        <v>662</v>
      </c>
      <c r="F1063" s="9" t="s">
        <v>1717</v>
      </c>
      <c r="G1063" s="9" t="str">
        <f t="shared" si="16"/>
        <v>M0037: Phoenix Futures Wirral Adult Services</v>
      </c>
      <c r="I1063"/>
      <c r="M1063"/>
    </row>
    <row r="1064" spans="1:13" x14ac:dyDescent="0.35">
      <c r="A1064" s="9" t="s">
        <v>215</v>
      </c>
      <c r="B1064" s="9" t="s">
        <v>1200</v>
      </c>
      <c r="C1064" s="9" t="s">
        <v>927</v>
      </c>
      <c r="D1064" s="9" t="s">
        <v>6</v>
      </c>
      <c r="E1064" s="9" t="s">
        <v>662</v>
      </c>
      <c r="F1064" s="9" t="s">
        <v>1752</v>
      </c>
      <c r="G1064" s="9" t="str">
        <f t="shared" si="16"/>
        <v>M0051: Littledale Hall</v>
      </c>
      <c r="I1064"/>
      <c r="M1064"/>
    </row>
    <row r="1065" spans="1:13" x14ac:dyDescent="0.35">
      <c r="A1065" s="9" t="s">
        <v>253</v>
      </c>
      <c r="B1065" s="9" t="s">
        <v>726</v>
      </c>
      <c r="C1065" s="9" t="s">
        <v>927</v>
      </c>
      <c r="D1065" s="9" t="s">
        <v>6</v>
      </c>
      <c r="E1065" s="9" t="s">
        <v>662</v>
      </c>
      <c r="F1065" s="9" t="s">
        <v>1680</v>
      </c>
      <c r="G1065" s="9" t="str">
        <f t="shared" si="16"/>
        <v>M0341: The Pavilion</v>
      </c>
      <c r="I1065"/>
      <c r="M1065"/>
    </row>
    <row r="1066" spans="1:13" x14ac:dyDescent="0.35">
      <c r="A1066" s="9" t="s">
        <v>502</v>
      </c>
      <c r="B1066" s="9" t="s">
        <v>829</v>
      </c>
      <c r="C1066" s="9" t="s">
        <v>927</v>
      </c>
      <c r="D1066" s="9" t="s">
        <v>6</v>
      </c>
      <c r="E1066" s="9" t="s">
        <v>757</v>
      </c>
      <c r="F1066" s="9" t="s">
        <v>1752</v>
      </c>
      <c r="G1066" s="9" t="str">
        <f t="shared" si="16"/>
        <v>N1010: County Durham Drug and Alcohol Adult Recovery Service</v>
      </c>
      <c r="I1066"/>
      <c r="M1066"/>
    </row>
    <row r="1067" spans="1:13" x14ac:dyDescent="0.35">
      <c r="A1067" s="9" t="s">
        <v>612</v>
      </c>
      <c r="B1067" s="9" t="s">
        <v>756</v>
      </c>
      <c r="C1067" s="9" t="s">
        <v>927</v>
      </c>
      <c r="D1067" s="9" t="s">
        <v>6</v>
      </c>
      <c r="E1067" s="9" t="s">
        <v>757</v>
      </c>
      <c r="F1067" s="9" t="s">
        <v>1678</v>
      </c>
      <c r="G1067" s="9" t="str">
        <f t="shared" si="16"/>
        <v>N1016: Newcastle Treatment and Recovery - Adult</v>
      </c>
      <c r="I1067"/>
      <c r="M1067"/>
    </row>
    <row r="1068" spans="1:13" x14ac:dyDescent="0.35">
      <c r="A1068" s="9" t="s">
        <v>616</v>
      </c>
      <c r="B1068" s="9" t="s">
        <v>928</v>
      </c>
      <c r="C1068" s="9" t="s">
        <v>927</v>
      </c>
      <c r="D1068" s="9" t="s">
        <v>6</v>
      </c>
      <c r="E1068" s="9" t="s">
        <v>757</v>
      </c>
      <c r="F1068" s="9" t="s">
        <v>1752</v>
      </c>
      <c r="G1068" s="9" t="str">
        <f t="shared" si="16"/>
        <v>N1024: Hartlepool Adult Substance Misuse Service</v>
      </c>
      <c r="I1068"/>
      <c r="M1068"/>
    </row>
    <row r="1069" spans="1:13" x14ac:dyDescent="0.35">
      <c r="A1069" s="9" t="s">
        <v>2129</v>
      </c>
      <c r="B1069" s="9" t="s">
        <v>2130</v>
      </c>
      <c r="C1069" s="9" t="s">
        <v>927</v>
      </c>
      <c r="D1069" s="9" t="s">
        <v>6</v>
      </c>
      <c r="E1069" s="9" t="s">
        <v>757</v>
      </c>
      <c r="F1069" s="9" t="s">
        <v>1923</v>
      </c>
      <c r="G1069" s="9" t="str">
        <f t="shared" si="16"/>
        <v>N1025: Hartlepool YP Substance Misuse Service</v>
      </c>
      <c r="I1069"/>
      <c r="M1069"/>
    </row>
    <row r="1070" spans="1:13" x14ac:dyDescent="0.35">
      <c r="A1070" s="9" t="s">
        <v>2131</v>
      </c>
      <c r="B1070" s="9" t="s">
        <v>2210</v>
      </c>
      <c r="C1070" s="9" t="s">
        <v>927</v>
      </c>
      <c r="D1070" s="9" t="s">
        <v>6</v>
      </c>
      <c r="E1070" s="9" t="s">
        <v>757</v>
      </c>
      <c r="F1070" s="9" t="s">
        <v>1923</v>
      </c>
      <c r="G1070" s="9" t="str">
        <f t="shared" si="16"/>
        <v>N1032: START Hartlepool Adult</v>
      </c>
      <c r="I1070"/>
      <c r="M1070"/>
    </row>
    <row r="1071" spans="1:13" x14ac:dyDescent="0.35">
      <c r="A1071" s="9" t="s">
        <v>2132</v>
      </c>
      <c r="B1071" s="9" t="s">
        <v>2211</v>
      </c>
      <c r="C1071" s="9" t="s">
        <v>927</v>
      </c>
      <c r="D1071" s="9" t="s">
        <v>6</v>
      </c>
      <c r="E1071" s="9" t="s">
        <v>757</v>
      </c>
      <c r="F1071" s="9" t="s">
        <v>1923</v>
      </c>
      <c r="G1071" s="9" t="str">
        <f t="shared" si="16"/>
        <v>N1033: START Hartlepool YP</v>
      </c>
      <c r="I1071"/>
      <c r="M1071"/>
    </row>
    <row r="1072" spans="1:13" x14ac:dyDescent="0.35">
      <c r="A1072" s="9" t="s">
        <v>391</v>
      </c>
      <c r="B1072" s="9" t="s">
        <v>658</v>
      </c>
      <c r="C1072" s="9" t="s">
        <v>927</v>
      </c>
      <c r="D1072" s="9" t="s">
        <v>6</v>
      </c>
      <c r="E1072" s="9" t="s">
        <v>639</v>
      </c>
      <c r="F1072" s="9" t="s">
        <v>1744</v>
      </c>
      <c r="G1072" s="9" t="str">
        <f t="shared" si="16"/>
        <v>SG309: THE NELSON TRUST</v>
      </c>
      <c r="I1072"/>
      <c r="M1072"/>
    </row>
    <row r="1073" spans="1:13" x14ac:dyDescent="0.35">
      <c r="A1073" s="9" t="s">
        <v>179</v>
      </c>
      <c r="B1073" s="9" t="s">
        <v>1035</v>
      </c>
      <c r="C1073" s="9" t="s">
        <v>929</v>
      </c>
      <c r="D1073" s="9" t="s">
        <v>83</v>
      </c>
      <c r="E1073" s="9" t="s">
        <v>632</v>
      </c>
      <c r="F1073" s="9" t="s">
        <v>1674</v>
      </c>
      <c r="G1073" s="9" t="str">
        <f t="shared" si="16"/>
        <v>L1254: CGL Newham RISE</v>
      </c>
      <c r="I1073"/>
      <c r="M1073"/>
    </row>
    <row r="1074" spans="1:13" x14ac:dyDescent="0.35">
      <c r="A1074" s="9" t="s">
        <v>508</v>
      </c>
      <c r="B1074" s="9" t="s">
        <v>630</v>
      </c>
      <c r="C1074" s="9" t="s">
        <v>929</v>
      </c>
      <c r="D1074" s="9" t="s">
        <v>83</v>
      </c>
      <c r="E1074" s="9" t="s">
        <v>632</v>
      </c>
      <c r="F1074" s="9" t="s">
        <v>1674</v>
      </c>
      <c r="G1074" s="9" t="str">
        <f t="shared" si="16"/>
        <v>L1291: CGL Barking &amp; Dagenham</v>
      </c>
      <c r="I1074"/>
      <c r="M1074"/>
    </row>
    <row r="1075" spans="1:13" x14ac:dyDescent="0.35">
      <c r="A1075" s="9" t="s">
        <v>606</v>
      </c>
      <c r="B1075" s="9" t="s">
        <v>806</v>
      </c>
      <c r="C1075" s="9" t="s">
        <v>929</v>
      </c>
      <c r="D1075" s="9" t="s">
        <v>83</v>
      </c>
      <c r="E1075" s="9" t="s">
        <v>632</v>
      </c>
      <c r="F1075" s="9" t="s">
        <v>1751</v>
      </c>
      <c r="G1075" s="9" t="str">
        <f t="shared" si="16"/>
        <v>L1303: City and Hackney Recovery Service</v>
      </c>
      <c r="I1075"/>
      <c r="M1075"/>
    </row>
    <row r="1076" spans="1:13" x14ac:dyDescent="0.35">
      <c r="A1076" s="9" t="s">
        <v>1184</v>
      </c>
      <c r="B1076" s="9" t="s">
        <v>1768</v>
      </c>
      <c r="C1076" s="9" t="s">
        <v>929</v>
      </c>
      <c r="D1076" s="9" t="s">
        <v>83</v>
      </c>
      <c r="E1076" s="9" t="s">
        <v>632</v>
      </c>
      <c r="F1076" s="9" t="s">
        <v>1674</v>
      </c>
      <c r="G1076" s="9" t="str">
        <f t="shared" si="16"/>
        <v>L1304: CGL Havering Adults</v>
      </c>
      <c r="I1076"/>
      <c r="M1076"/>
    </row>
    <row r="1077" spans="1:13" x14ac:dyDescent="0.35">
      <c r="A1077" s="9" t="s">
        <v>316</v>
      </c>
      <c r="B1077" s="9" t="s">
        <v>656</v>
      </c>
      <c r="C1077" s="9" t="s">
        <v>929</v>
      </c>
      <c r="D1077" s="9" t="s">
        <v>83</v>
      </c>
      <c r="E1077" s="9" t="s">
        <v>635</v>
      </c>
      <c r="F1077" s="9" t="s">
        <v>1715</v>
      </c>
      <c r="G1077" s="9" t="str">
        <f t="shared" si="16"/>
        <v>Q1424: Open Road Colchester</v>
      </c>
      <c r="I1077"/>
      <c r="M1077"/>
    </row>
    <row r="1078" spans="1:13" x14ac:dyDescent="0.35">
      <c r="A1078" s="9" t="s">
        <v>317</v>
      </c>
      <c r="B1078" s="9" t="s">
        <v>650</v>
      </c>
      <c r="C1078" s="9" t="s">
        <v>929</v>
      </c>
      <c r="D1078" s="9" t="s">
        <v>83</v>
      </c>
      <c r="E1078" s="9" t="s">
        <v>635</v>
      </c>
      <c r="F1078" s="9" t="s">
        <v>1711</v>
      </c>
      <c r="G1078" s="9" t="str">
        <f t="shared" si="16"/>
        <v>Q1425: Essex STARS (North East)</v>
      </c>
      <c r="I1078"/>
      <c r="M1078"/>
    </row>
    <row r="1079" spans="1:13" x14ac:dyDescent="0.35">
      <c r="A1079" s="9" t="s">
        <v>318</v>
      </c>
      <c r="B1079" s="9" t="s">
        <v>892</v>
      </c>
      <c r="C1079" s="9" t="s">
        <v>929</v>
      </c>
      <c r="D1079" s="9" t="s">
        <v>83</v>
      </c>
      <c r="E1079" s="9" t="s">
        <v>635</v>
      </c>
      <c r="F1079" s="9" t="s">
        <v>1711</v>
      </c>
      <c r="G1079" s="9" t="str">
        <f t="shared" si="16"/>
        <v>Q1426: Essex STARS (Mid)</v>
      </c>
      <c r="I1079"/>
      <c r="M1079"/>
    </row>
    <row r="1080" spans="1:13" x14ac:dyDescent="0.35">
      <c r="A1080" s="9" t="s">
        <v>327</v>
      </c>
      <c r="B1080" s="9" t="s">
        <v>895</v>
      </c>
      <c r="C1080" s="9" t="s">
        <v>929</v>
      </c>
      <c r="D1080" s="9" t="s">
        <v>83</v>
      </c>
      <c r="E1080" s="9" t="s">
        <v>635</v>
      </c>
      <c r="F1080" s="9" t="s">
        <v>1715</v>
      </c>
      <c r="G1080" s="9" t="str">
        <f t="shared" si="16"/>
        <v>Q1659: Open Road Chelmsford</v>
      </c>
      <c r="I1080"/>
      <c r="M1080"/>
    </row>
    <row r="1081" spans="1:13" x14ac:dyDescent="0.35">
      <c r="A1081" s="9" t="s">
        <v>350</v>
      </c>
      <c r="B1081" s="9" t="s">
        <v>1945</v>
      </c>
      <c r="C1081" s="9" t="s">
        <v>929</v>
      </c>
      <c r="D1081" s="9" t="s">
        <v>83</v>
      </c>
      <c r="E1081" s="9" t="s">
        <v>635</v>
      </c>
      <c r="F1081" s="9" t="s">
        <v>1698</v>
      </c>
      <c r="G1081" s="9" t="str">
        <f t="shared" si="16"/>
        <v>Q1747: Inclusion Visions</v>
      </c>
      <c r="I1081"/>
      <c r="M1081"/>
    </row>
    <row r="1082" spans="1:13" x14ac:dyDescent="0.35">
      <c r="A1082" s="9" t="s">
        <v>381</v>
      </c>
      <c r="B1082" s="9" t="s">
        <v>638</v>
      </c>
      <c r="C1082" s="9" t="s">
        <v>929</v>
      </c>
      <c r="D1082" s="9" t="s">
        <v>83</v>
      </c>
      <c r="E1082" s="9" t="s">
        <v>639</v>
      </c>
      <c r="F1082" s="9" t="s">
        <v>1737</v>
      </c>
      <c r="G1082" s="9" t="str">
        <f t="shared" si="16"/>
        <v>SB317: StreetScene Bournemouth</v>
      </c>
      <c r="I1082"/>
      <c r="M1082"/>
    </row>
    <row r="1083" spans="1:13" x14ac:dyDescent="0.35">
      <c r="A1083" s="9" t="s">
        <v>213</v>
      </c>
      <c r="B1083" s="9" t="s">
        <v>706</v>
      </c>
      <c r="C1083" s="9" t="s">
        <v>930</v>
      </c>
      <c r="D1083" s="9" t="s">
        <v>66</v>
      </c>
      <c r="E1083" s="9" t="s">
        <v>662</v>
      </c>
      <c r="F1083" s="9" t="s">
        <v>1701</v>
      </c>
      <c r="G1083" s="9" t="str">
        <f t="shared" si="16"/>
        <v>M0022: Kaleidoscope Birchwood</v>
      </c>
      <c r="I1083"/>
      <c r="M1083"/>
    </row>
    <row r="1084" spans="1:13" x14ac:dyDescent="0.35">
      <c r="A1084" s="9" t="s">
        <v>214</v>
      </c>
      <c r="B1084" s="9" t="s">
        <v>667</v>
      </c>
      <c r="C1084" s="9" t="s">
        <v>930</v>
      </c>
      <c r="D1084" s="9" t="s">
        <v>66</v>
      </c>
      <c r="E1084" s="9" t="s">
        <v>662</v>
      </c>
      <c r="F1084" s="9" t="s">
        <v>1717</v>
      </c>
      <c r="G1084" s="9" t="str">
        <f t="shared" si="16"/>
        <v>M0037: Phoenix Futures Wirral Adult Services</v>
      </c>
      <c r="I1084"/>
      <c r="M1084"/>
    </row>
    <row r="1085" spans="1:13" x14ac:dyDescent="0.35">
      <c r="A1085" s="9" t="s">
        <v>347</v>
      </c>
      <c r="B1085" s="9" t="s">
        <v>681</v>
      </c>
      <c r="C1085" s="9" t="s">
        <v>930</v>
      </c>
      <c r="D1085" s="9" t="s">
        <v>66</v>
      </c>
      <c r="E1085" s="9" t="s">
        <v>635</v>
      </c>
      <c r="F1085" s="9" t="s">
        <v>1686</v>
      </c>
      <c r="G1085" s="9" t="str">
        <f t="shared" si="16"/>
        <v>Q1739: Central Bedfordshire Integrated Drug and Alcohol Service</v>
      </c>
      <c r="I1085"/>
      <c r="M1085"/>
    </row>
    <row r="1086" spans="1:13" x14ac:dyDescent="0.35">
      <c r="A1086" s="9" t="s">
        <v>348</v>
      </c>
      <c r="B1086" s="9" t="s">
        <v>680</v>
      </c>
      <c r="C1086" s="9" t="s">
        <v>930</v>
      </c>
      <c r="D1086" s="9" t="s">
        <v>66</v>
      </c>
      <c r="E1086" s="9" t="s">
        <v>635</v>
      </c>
      <c r="F1086" s="9" t="s">
        <v>1686</v>
      </c>
      <c r="G1086" s="9" t="str">
        <f t="shared" si="16"/>
        <v>Q1740: Bedford Borough Integrated Drug and Alcohol Service</v>
      </c>
      <c r="I1086"/>
      <c r="M1086"/>
    </row>
    <row r="1087" spans="1:13" x14ac:dyDescent="0.35">
      <c r="A1087" s="9" t="s">
        <v>356</v>
      </c>
      <c r="B1087" s="9" t="s">
        <v>711</v>
      </c>
      <c r="C1087" s="9" t="s">
        <v>930</v>
      </c>
      <c r="D1087" s="9" t="s">
        <v>66</v>
      </c>
      <c r="E1087" s="9" t="s">
        <v>643</v>
      </c>
      <c r="F1087" s="9" t="s">
        <v>1658</v>
      </c>
      <c r="G1087" s="9" t="str">
        <f t="shared" si="16"/>
        <v>R0468: Recovery Wolverhampton (Adult)</v>
      </c>
      <c r="I1087"/>
      <c r="M1087"/>
    </row>
    <row r="1088" spans="1:13" x14ac:dyDescent="0.35">
      <c r="A1088" s="9" t="s">
        <v>370</v>
      </c>
      <c r="B1088" s="9" t="s">
        <v>716</v>
      </c>
      <c r="C1088" s="9" t="s">
        <v>930</v>
      </c>
      <c r="D1088" s="9" t="s">
        <v>66</v>
      </c>
      <c r="E1088" s="9" t="s">
        <v>643</v>
      </c>
      <c r="F1088" s="9" t="s">
        <v>1739</v>
      </c>
      <c r="G1088" s="9" t="str">
        <f t="shared" si="16"/>
        <v>R0488: Worcestershire Recovery Partnership (Adult)</v>
      </c>
      <c r="I1088"/>
      <c r="M1088"/>
    </row>
    <row r="1089" spans="1:13" x14ac:dyDescent="0.35">
      <c r="A1089" s="9" t="s">
        <v>1189</v>
      </c>
      <c r="B1089" s="9" t="s">
        <v>1190</v>
      </c>
      <c r="C1089" s="9" t="s">
        <v>930</v>
      </c>
      <c r="D1089" s="9" t="s">
        <v>66</v>
      </c>
      <c r="E1089" s="9" t="s">
        <v>643</v>
      </c>
      <c r="F1089" s="9" t="s">
        <v>1751</v>
      </c>
      <c r="G1089" s="9" t="str">
        <f t="shared" si="16"/>
        <v>R0514: Turning Point Adult</v>
      </c>
      <c r="I1089"/>
      <c r="M1089"/>
    </row>
    <row r="1090" spans="1:13" x14ac:dyDescent="0.35">
      <c r="A1090" s="9" t="s">
        <v>389</v>
      </c>
      <c r="B1090" s="9" t="s">
        <v>737</v>
      </c>
      <c r="C1090" s="9" t="s">
        <v>930</v>
      </c>
      <c r="D1090" s="9" t="s">
        <v>66</v>
      </c>
      <c r="E1090" s="9" t="s">
        <v>639</v>
      </c>
      <c r="F1090" s="9" t="s">
        <v>1663</v>
      </c>
      <c r="G1090" s="9" t="str">
        <f t="shared" si="16"/>
        <v>SD303: BOSENCE FARM COMMUNITY LTD</v>
      </c>
      <c r="I1090"/>
      <c r="M1090"/>
    </row>
    <row r="1091" spans="1:13" x14ac:dyDescent="0.35">
      <c r="A1091" s="9" t="s">
        <v>398</v>
      </c>
      <c r="B1091" s="9" t="s">
        <v>2070</v>
      </c>
      <c r="C1091" s="9" t="s">
        <v>930</v>
      </c>
      <c r="D1091" s="9" t="s">
        <v>66</v>
      </c>
      <c r="E1091" s="9" t="s">
        <v>639</v>
      </c>
      <c r="F1091" s="9" t="s">
        <v>677</v>
      </c>
      <c r="G1091" s="9" t="str">
        <f t="shared" ref="G1091:G1154" si="17">CONCATENATE(A1091,": ",B1091)</f>
        <v>SH307: Jasmine Mother's Recovery (Trevi)</v>
      </c>
      <c r="I1091"/>
      <c r="M1091"/>
    </row>
    <row r="1092" spans="1:13" x14ac:dyDescent="0.35">
      <c r="A1092" s="9" t="s">
        <v>404</v>
      </c>
      <c r="B1092" s="9" t="s">
        <v>672</v>
      </c>
      <c r="C1092" s="9" t="s">
        <v>930</v>
      </c>
      <c r="D1092" s="9" t="s">
        <v>66</v>
      </c>
      <c r="E1092" s="9" t="s">
        <v>639</v>
      </c>
      <c r="F1092" s="9" t="s">
        <v>1667</v>
      </c>
      <c r="G1092" s="9" t="str">
        <f t="shared" si="17"/>
        <v>SJ302: BROADWAY LODGE</v>
      </c>
      <c r="I1092"/>
      <c r="M1092"/>
    </row>
    <row r="1093" spans="1:13" x14ac:dyDescent="0.35">
      <c r="A1093" s="9" t="s">
        <v>405</v>
      </c>
      <c r="B1093" s="9" t="s">
        <v>675</v>
      </c>
      <c r="C1093" s="9" t="s">
        <v>930</v>
      </c>
      <c r="D1093" s="9" t="s">
        <v>66</v>
      </c>
      <c r="E1093" s="9" t="s">
        <v>639</v>
      </c>
      <c r="F1093" s="9" t="s">
        <v>675</v>
      </c>
      <c r="G1093" s="9" t="str">
        <f t="shared" si="17"/>
        <v>SJ308: Sefton Park</v>
      </c>
      <c r="I1093"/>
      <c r="M1093"/>
    </row>
    <row r="1094" spans="1:13" x14ac:dyDescent="0.35">
      <c r="A1094" s="9" t="s">
        <v>416</v>
      </c>
      <c r="B1094" s="9" t="s">
        <v>1764</v>
      </c>
      <c r="C1094" s="9" t="s">
        <v>930</v>
      </c>
      <c r="D1094" s="9" t="s">
        <v>66</v>
      </c>
      <c r="E1094" s="9" t="s">
        <v>639</v>
      </c>
      <c r="F1094" s="9" t="s">
        <v>1655</v>
      </c>
      <c r="G1094" s="9" t="str">
        <f t="shared" si="17"/>
        <v>SO203: Forward Trust - Clouds House</v>
      </c>
      <c r="I1094"/>
      <c r="M1094"/>
    </row>
    <row r="1095" spans="1:13" x14ac:dyDescent="0.35">
      <c r="A1095" s="9" t="s">
        <v>474</v>
      </c>
      <c r="B1095" s="9" t="s">
        <v>734</v>
      </c>
      <c r="C1095" s="9" t="s">
        <v>930</v>
      </c>
      <c r="D1095" s="9" t="s">
        <v>66</v>
      </c>
      <c r="E1095" s="9" t="s">
        <v>662</v>
      </c>
      <c r="F1095" s="9" t="s">
        <v>1751</v>
      </c>
      <c r="G1095" s="9" t="str">
        <f t="shared" si="17"/>
        <v>W0444: Turning Point Smithfield Detox</v>
      </c>
      <c r="I1095"/>
      <c r="M1095"/>
    </row>
    <row r="1096" spans="1:13" x14ac:dyDescent="0.35">
      <c r="A1096" s="9" t="s">
        <v>645</v>
      </c>
      <c r="B1096" s="9" t="s">
        <v>646</v>
      </c>
      <c r="C1096" s="9" t="s">
        <v>931</v>
      </c>
      <c r="D1096" s="9" t="s">
        <v>79</v>
      </c>
      <c r="E1096" s="9" t="s">
        <v>632</v>
      </c>
      <c r="F1096" s="9" t="s">
        <v>1674</v>
      </c>
      <c r="G1096" s="9" t="str">
        <f t="shared" si="17"/>
        <v>L0998: CGL Barnet YP</v>
      </c>
      <c r="I1096"/>
      <c r="M1096"/>
    </row>
    <row r="1097" spans="1:13" x14ac:dyDescent="0.35">
      <c r="A1097" s="9" t="s">
        <v>479</v>
      </c>
      <c r="B1097" s="9" t="s">
        <v>649</v>
      </c>
      <c r="C1097" s="9" t="s">
        <v>931</v>
      </c>
      <c r="D1097" s="9" t="s">
        <v>79</v>
      </c>
      <c r="E1097" s="9" t="s">
        <v>632</v>
      </c>
      <c r="F1097" s="9" t="s">
        <v>1660</v>
      </c>
      <c r="G1097" s="9" t="str">
        <f t="shared" si="17"/>
        <v>L1284: ENABLE Drug and Alcohol Service</v>
      </c>
      <c r="I1097"/>
      <c r="M1097"/>
    </row>
    <row r="1098" spans="1:13" x14ac:dyDescent="0.35">
      <c r="A1098" s="9" t="s">
        <v>527</v>
      </c>
      <c r="B1098" s="9" t="s">
        <v>873</v>
      </c>
      <c r="C1098" s="9" t="s">
        <v>931</v>
      </c>
      <c r="D1098" s="9" t="s">
        <v>79</v>
      </c>
      <c r="E1098" s="9" t="s">
        <v>632</v>
      </c>
      <c r="F1098" s="9" t="s">
        <v>1672</v>
      </c>
      <c r="G1098" s="9" t="str">
        <f t="shared" si="17"/>
        <v>L1292: Addictions Recovery Community Hounslow (ARC Hounslow)</v>
      </c>
      <c r="I1098"/>
      <c r="M1098"/>
    </row>
    <row r="1099" spans="1:13" x14ac:dyDescent="0.35">
      <c r="A1099" s="9" t="s">
        <v>606</v>
      </c>
      <c r="B1099" s="9" t="s">
        <v>806</v>
      </c>
      <c r="C1099" s="9" t="s">
        <v>931</v>
      </c>
      <c r="D1099" s="9" t="s">
        <v>79</v>
      </c>
      <c r="E1099" s="9" t="s">
        <v>632</v>
      </c>
      <c r="F1099" s="9" t="s">
        <v>1751</v>
      </c>
      <c r="G1099" s="9" t="str">
        <f t="shared" si="17"/>
        <v>L1303: City and Hackney Recovery Service</v>
      </c>
      <c r="I1099"/>
      <c r="M1099"/>
    </row>
    <row r="1100" spans="1:13" x14ac:dyDescent="0.35">
      <c r="A1100" s="9" t="s">
        <v>214</v>
      </c>
      <c r="B1100" s="9" t="s">
        <v>667</v>
      </c>
      <c r="C1100" s="9" t="s">
        <v>931</v>
      </c>
      <c r="D1100" s="9" t="s">
        <v>79</v>
      </c>
      <c r="E1100" s="9" t="s">
        <v>662</v>
      </c>
      <c r="F1100" s="9" t="s">
        <v>1717</v>
      </c>
      <c r="G1100" s="9" t="str">
        <f t="shared" si="17"/>
        <v>M0037: Phoenix Futures Wirral Adult Services</v>
      </c>
      <c r="I1100"/>
      <c r="M1100"/>
    </row>
    <row r="1101" spans="1:13" x14ac:dyDescent="0.35">
      <c r="A1101" s="9" t="s">
        <v>222</v>
      </c>
      <c r="B1101" s="9" t="s">
        <v>971</v>
      </c>
      <c r="C1101" s="9" t="s">
        <v>931</v>
      </c>
      <c r="D1101" s="9" t="s">
        <v>79</v>
      </c>
      <c r="E1101" s="9" t="s">
        <v>662</v>
      </c>
      <c r="F1101" s="9" t="s">
        <v>1714</v>
      </c>
      <c r="G1101" s="9" t="str">
        <f t="shared" si="17"/>
        <v>M0189: OASIS Recovery Communities Runcorn</v>
      </c>
      <c r="I1101"/>
      <c r="M1101"/>
    </row>
    <row r="1102" spans="1:13" x14ac:dyDescent="0.35">
      <c r="A1102" s="9" t="s">
        <v>1483</v>
      </c>
      <c r="B1102" s="9" t="s">
        <v>1770</v>
      </c>
      <c r="C1102" s="9" t="s">
        <v>931</v>
      </c>
      <c r="D1102" s="9" t="s">
        <v>79</v>
      </c>
      <c r="E1102" s="9" t="s">
        <v>662</v>
      </c>
      <c r="F1102" s="9" t="s">
        <v>1706</v>
      </c>
      <c r="G1102" s="9" t="str">
        <f t="shared" si="17"/>
        <v>M0372: Liverpool University Hospitals NHS Foundation Trust</v>
      </c>
      <c r="I1102"/>
      <c r="M1102"/>
    </row>
    <row r="1103" spans="1:13" x14ac:dyDescent="0.35">
      <c r="A1103" s="9" t="s">
        <v>276</v>
      </c>
      <c r="B1103" s="9" t="s">
        <v>765</v>
      </c>
      <c r="C1103" s="9" t="s">
        <v>931</v>
      </c>
      <c r="D1103" s="9" t="s">
        <v>79</v>
      </c>
      <c r="E1103" s="9" t="s">
        <v>670</v>
      </c>
      <c r="F1103" s="9" t="s">
        <v>1657</v>
      </c>
      <c r="G1103" s="9" t="str">
        <f t="shared" si="17"/>
        <v>P0523: ANA</v>
      </c>
      <c r="I1103"/>
      <c r="M1103"/>
    </row>
    <row r="1104" spans="1:13" x14ac:dyDescent="0.35">
      <c r="A1104" s="9" t="s">
        <v>277</v>
      </c>
      <c r="B1104" s="9" t="s">
        <v>741</v>
      </c>
      <c r="C1104" s="9" t="s">
        <v>931</v>
      </c>
      <c r="D1104" s="9" t="s">
        <v>79</v>
      </c>
      <c r="E1104" s="9" t="s">
        <v>670</v>
      </c>
      <c r="F1104" s="9" t="s">
        <v>1736</v>
      </c>
      <c r="G1104" s="9" t="str">
        <f t="shared" si="17"/>
        <v>P0544: Francis HouseStreetsceneSouthampton</v>
      </c>
      <c r="I1104"/>
      <c r="M1104"/>
    </row>
    <row r="1105" spans="1:13" x14ac:dyDescent="0.35">
      <c r="A1105" s="9" t="s">
        <v>302</v>
      </c>
      <c r="B1105" s="9" t="s">
        <v>918</v>
      </c>
      <c r="C1105" s="9" t="s">
        <v>931</v>
      </c>
      <c r="D1105" s="9" t="s">
        <v>79</v>
      </c>
      <c r="E1105" s="9" t="s">
        <v>670</v>
      </c>
      <c r="F1105" s="9" t="s">
        <v>1698</v>
      </c>
      <c r="G1105" s="9" t="str">
        <f t="shared" si="17"/>
        <v>P1083: Fareham - Inclusion Recovery Hampshire</v>
      </c>
      <c r="I1105"/>
      <c r="M1105"/>
    </row>
    <row r="1106" spans="1:13" x14ac:dyDescent="0.35">
      <c r="A1106" s="9" t="s">
        <v>487</v>
      </c>
      <c r="B1106" s="9" t="s">
        <v>788</v>
      </c>
      <c r="C1106" s="9" t="s">
        <v>931</v>
      </c>
      <c r="D1106" s="9" t="s">
        <v>79</v>
      </c>
      <c r="E1106" s="9" t="s">
        <v>670</v>
      </c>
      <c r="F1106" s="9" t="s">
        <v>1698</v>
      </c>
      <c r="G1106" s="9" t="str">
        <f t="shared" si="17"/>
        <v>P1102: One Recovery Bucks</v>
      </c>
      <c r="I1106"/>
      <c r="M1106"/>
    </row>
    <row r="1107" spans="1:13" x14ac:dyDescent="0.35">
      <c r="A1107" s="9" t="s">
        <v>314</v>
      </c>
      <c r="B1107" s="9" t="s">
        <v>814</v>
      </c>
      <c r="C1107" s="9" t="s">
        <v>931</v>
      </c>
      <c r="D1107" s="9" t="s">
        <v>79</v>
      </c>
      <c r="E1107" s="9" t="s">
        <v>635</v>
      </c>
      <c r="F1107" s="9" t="s">
        <v>1711</v>
      </c>
      <c r="G1107" s="9" t="str">
        <f t="shared" si="17"/>
        <v>Q1419: Essex STARS (West)</v>
      </c>
      <c r="I1107"/>
      <c r="M1107"/>
    </row>
    <row r="1108" spans="1:13" x14ac:dyDescent="0.35">
      <c r="A1108" s="9" t="s">
        <v>320</v>
      </c>
      <c r="B1108" s="9" t="s">
        <v>937</v>
      </c>
      <c r="C1108" s="9" t="s">
        <v>931</v>
      </c>
      <c r="D1108" s="9" t="s">
        <v>79</v>
      </c>
      <c r="E1108" s="9" t="s">
        <v>635</v>
      </c>
      <c r="F1108" s="9" t="s">
        <v>1705</v>
      </c>
      <c r="G1108" s="9" t="str">
        <f t="shared" si="17"/>
        <v>Q1557: Meadowell Clinic at Upton Road Surgery</v>
      </c>
      <c r="I1108"/>
      <c r="M1108"/>
    </row>
    <row r="1109" spans="1:13" x14ac:dyDescent="0.35">
      <c r="A1109" s="9" t="s">
        <v>323</v>
      </c>
      <c r="B1109" s="9" t="s">
        <v>801</v>
      </c>
      <c r="C1109" s="9" t="s">
        <v>931</v>
      </c>
      <c r="D1109" s="9" t="s">
        <v>79</v>
      </c>
      <c r="E1109" s="9" t="s">
        <v>635</v>
      </c>
      <c r="F1109" s="9" t="s">
        <v>801</v>
      </c>
      <c r="G1109" s="9" t="str">
        <f t="shared" si="17"/>
        <v>Q1636: Resolve</v>
      </c>
      <c r="I1109"/>
      <c r="M1109"/>
    </row>
    <row r="1110" spans="1:13" x14ac:dyDescent="0.35">
      <c r="A1110" s="9" t="s">
        <v>325</v>
      </c>
      <c r="B1110" s="9" t="s">
        <v>2063</v>
      </c>
      <c r="C1110" s="9" t="s">
        <v>931</v>
      </c>
      <c r="D1110" s="9" t="s">
        <v>79</v>
      </c>
      <c r="E1110" s="9" t="s">
        <v>635</v>
      </c>
      <c r="F1110" s="9" t="s">
        <v>1734</v>
      </c>
      <c r="G1110" s="9" t="str">
        <f t="shared" si="17"/>
        <v>Q1647: Via - Passmores House</v>
      </c>
      <c r="I1110"/>
      <c r="M1110"/>
    </row>
    <row r="1111" spans="1:13" x14ac:dyDescent="0.35">
      <c r="A1111" s="9" t="s">
        <v>328</v>
      </c>
      <c r="B1111" s="9" t="s">
        <v>815</v>
      </c>
      <c r="C1111" s="9" t="s">
        <v>931</v>
      </c>
      <c r="D1111" s="9" t="s">
        <v>79</v>
      </c>
      <c r="E1111" s="9" t="s">
        <v>635</v>
      </c>
      <c r="F1111" s="9" t="s">
        <v>1715</v>
      </c>
      <c r="G1111" s="9" t="str">
        <f t="shared" si="17"/>
        <v>Q1660: Open Road Harlow</v>
      </c>
      <c r="I1111"/>
      <c r="M1111"/>
    </row>
    <row r="1112" spans="1:13" x14ac:dyDescent="0.35">
      <c r="A1112" s="9" t="s">
        <v>331</v>
      </c>
      <c r="B1112" s="9" t="s">
        <v>934</v>
      </c>
      <c r="C1112" s="9" t="s">
        <v>931</v>
      </c>
      <c r="D1112" s="9" t="s">
        <v>79</v>
      </c>
      <c r="E1112" s="9" t="s">
        <v>635</v>
      </c>
      <c r="F1112" s="9" t="s">
        <v>1674</v>
      </c>
      <c r="G1112" s="9" t="str">
        <f t="shared" si="17"/>
        <v>Q1684: CGL Hertfordshire Drug and Alcohol Recovery Services - Cluster A (North)</v>
      </c>
      <c r="I1112"/>
      <c r="M1112"/>
    </row>
    <row r="1113" spans="1:13" x14ac:dyDescent="0.35">
      <c r="A1113" s="9" t="s">
        <v>332</v>
      </c>
      <c r="B1113" s="9" t="s">
        <v>935</v>
      </c>
      <c r="C1113" s="9" t="s">
        <v>931</v>
      </c>
      <c r="D1113" s="9" t="s">
        <v>79</v>
      </c>
      <c r="E1113" s="9" t="s">
        <v>635</v>
      </c>
      <c r="F1113" s="9" t="s">
        <v>1674</v>
      </c>
      <c r="G1113" s="9" t="str">
        <f t="shared" si="17"/>
        <v>Q1685: CGL Hertfordshire Drug and Alcohol Recovery Services - Cluster B (East)</v>
      </c>
      <c r="I1113"/>
      <c r="M1113"/>
    </row>
    <row r="1114" spans="1:13" x14ac:dyDescent="0.35">
      <c r="A1114" s="9" t="s">
        <v>333</v>
      </c>
      <c r="B1114" s="9" t="s">
        <v>885</v>
      </c>
      <c r="C1114" s="9" t="s">
        <v>931</v>
      </c>
      <c r="D1114" s="9" t="s">
        <v>79</v>
      </c>
      <c r="E1114" s="9" t="s">
        <v>635</v>
      </c>
      <c r="F1114" s="9" t="s">
        <v>1674</v>
      </c>
      <c r="G1114" s="9" t="str">
        <f t="shared" si="17"/>
        <v>Q1686: CGL Hertfordshire Drug and Alcohol Recovery Services - Cluster C (South)</v>
      </c>
      <c r="I1114"/>
      <c r="M1114"/>
    </row>
    <row r="1115" spans="1:13" x14ac:dyDescent="0.35">
      <c r="A1115" s="9" t="s">
        <v>334</v>
      </c>
      <c r="B1115" s="9" t="s">
        <v>936</v>
      </c>
      <c r="C1115" s="9" t="s">
        <v>931</v>
      </c>
      <c r="D1115" s="9" t="s">
        <v>79</v>
      </c>
      <c r="E1115" s="9" t="s">
        <v>635</v>
      </c>
      <c r="F1115" s="9" t="s">
        <v>1674</v>
      </c>
      <c r="G1115" s="9" t="str">
        <f t="shared" si="17"/>
        <v>Q1687: CGL Hertfordshire Drug and Alcohol Recovery Services - Cluster D (West)</v>
      </c>
      <c r="I1115"/>
      <c r="M1115"/>
    </row>
    <row r="1116" spans="1:13" x14ac:dyDescent="0.35">
      <c r="A1116" s="9" t="s">
        <v>340</v>
      </c>
      <c r="B1116" s="9" t="s">
        <v>657</v>
      </c>
      <c r="C1116" s="9" t="s">
        <v>931</v>
      </c>
      <c r="D1116" s="9" t="s">
        <v>79</v>
      </c>
      <c r="E1116" s="9" t="s">
        <v>635</v>
      </c>
      <c r="F1116" s="9" t="s">
        <v>1752</v>
      </c>
      <c r="G1116" s="9" t="str">
        <f t="shared" si="17"/>
        <v>Q1728: Oxygen Recovery Service</v>
      </c>
      <c r="I1116"/>
      <c r="M1116"/>
    </row>
    <row r="1117" spans="1:13" x14ac:dyDescent="0.35">
      <c r="A1117" s="9" t="s">
        <v>347</v>
      </c>
      <c r="B1117" s="9" t="s">
        <v>681</v>
      </c>
      <c r="C1117" s="9" t="s">
        <v>931</v>
      </c>
      <c r="D1117" s="9" t="s">
        <v>79</v>
      </c>
      <c r="E1117" s="9" t="s">
        <v>635</v>
      </c>
      <c r="F1117" s="9" t="s">
        <v>1686</v>
      </c>
      <c r="G1117" s="9" t="str">
        <f t="shared" si="17"/>
        <v>Q1739: Central Bedfordshire Integrated Drug and Alcohol Service</v>
      </c>
      <c r="I1117"/>
      <c r="M1117"/>
    </row>
    <row r="1118" spans="1:13" x14ac:dyDescent="0.35">
      <c r="A1118" s="9" t="s">
        <v>348</v>
      </c>
      <c r="B1118" s="9" t="s">
        <v>680</v>
      </c>
      <c r="C1118" s="9" t="s">
        <v>931</v>
      </c>
      <c r="D1118" s="9" t="s">
        <v>79</v>
      </c>
      <c r="E1118" s="9" t="s">
        <v>635</v>
      </c>
      <c r="F1118" s="9" t="s">
        <v>1686</v>
      </c>
      <c r="G1118" s="9" t="str">
        <f t="shared" si="17"/>
        <v>Q1740: Bedford Borough Integrated Drug and Alcohol Service</v>
      </c>
      <c r="I1118"/>
      <c r="M1118"/>
    </row>
    <row r="1119" spans="1:13" x14ac:dyDescent="0.35">
      <c r="A1119" s="9" t="s">
        <v>517</v>
      </c>
      <c r="B1119" s="9" t="s">
        <v>938</v>
      </c>
      <c r="C1119" s="9" t="s">
        <v>931</v>
      </c>
      <c r="D1119" s="9" t="s">
        <v>79</v>
      </c>
      <c r="E1119" s="9" t="s">
        <v>635</v>
      </c>
      <c r="F1119" s="9" t="s">
        <v>1743</v>
      </c>
      <c r="G1119" s="9" t="str">
        <f t="shared" si="17"/>
        <v>Q1751: The Living Room Hertfordshire</v>
      </c>
      <c r="I1119"/>
      <c r="M1119"/>
    </row>
    <row r="1120" spans="1:13" x14ac:dyDescent="0.35">
      <c r="A1120" s="9" t="s">
        <v>932</v>
      </c>
      <c r="B1120" s="9" t="s">
        <v>933</v>
      </c>
      <c r="C1120" s="9" t="s">
        <v>931</v>
      </c>
      <c r="D1120" s="9" t="s">
        <v>79</v>
      </c>
      <c r="E1120" s="9" t="s">
        <v>635</v>
      </c>
      <c r="F1120" s="9" t="s">
        <v>1674</v>
      </c>
      <c r="G1120" s="9" t="str">
        <f t="shared" si="17"/>
        <v>Q1756: CGL - Hertfordshire YP</v>
      </c>
      <c r="I1120"/>
      <c r="M1120"/>
    </row>
    <row r="1121" spans="1:13" x14ac:dyDescent="0.35">
      <c r="A1121" s="9" t="s">
        <v>621</v>
      </c>
      <c r="B1121" s="9" t="s">
        <v>678</v>
      </c>
      <c r="C1121" s="9" t="s">
        <v>931</v>
      </c>
      <c r="D1121" s="9" t="s">
        <v>79</v>
      </c>
      <c r="E1121" s="9" t="s">
        <v>635</v>
      </c>
      <c r="F1121" s="9" t="s">
        <v>1673</v>
      </c>
      <c r="G1121" s="9" t="str">
        <f t="shared" si="17"/>
        <v>Q1758: Addiction Recovery Community MK</v>
      </c>
      <c r="I1121"/>
      <c r="M1121"/>
    </row>
    <row r="1122" spans="1:13" x14ac:dyDescent="0.35">
      <c r="A1122" s="9" t="s">
        <v>2023</v>
      </c>
      <c r="B1122" s="9" t="s">
        <v>2215</v>
      </c>
      <c r="C1122" s="9" t="s">
        <v>931</v>
      </c>
      <c r="D1122" s="9" t="s">
        <v>79</v>
      </c>
      <c r="E1122" s="9" t="s">
        <v>635</v>
      </c>
      <c r="F1122" s="9" t="s">
        <v>1923</v>
      </c>
      <c r="G1122" s="9" t="str">
        <f t="shared" si="17"/>
        <v>Q1763: Oxygen Inpatient Detox</v>
      </c>
      <c r="I1122"/>
      <c r="M1122"/>
    </row>
    <row r="1123" spans="1:13" x14ac:dyDescent="0.35">
      <c r="A1123" s="9" t="s">
        <v>2065</v>
      </c>
      <c r="B1123" s="9" t="s">
        <v>2066</v>
      </c>
      <c r="C1123" s="9" t="s">
        <v>931</v>
      </c>
      <c r="D1123" s="9" t="s">
        <v>79</v>
      </c>
      <c r="E1123" s="9" t="s">
        <v>635</v>
      </c>
      <c r="F1123" s="9" t="s">
        <v>1923</v>
      </c>
      <c r="G1123" s="9" t="str">
        <f t="shared" si="17"/>
        <v>Q1765: E of E Regional Consortia Step Down Provision</v>
      </c>
      <c r="I1123"/>
      <c r="M1123"/>
    </row>
    <row r="1124" spans="1:13" x14ac:dyDescent="0.35">
      <c r="A1124" s="9" t="s">
        <v>354</v>
      </c>
      <c r="B1124" s="9" t="s">
        <v>641</v>
      </c>
      <c r="C1124" s="9" t="s">
        <v>931</v>
      </c>
      <c r="D1124" s="9" t="s">
        <v>79</v>
      </c>
      <c r="E1124" s="9" t="s">
        <v>643</v>
      </c>
      <c r="F1124" s="9" t="s">
        <v>2001</v>
      </c>
      <c r="G1124" s="9" t="str">
        <f t="shared" si="17"/>
        <v>R0092: BAC O'Connor</v>
      </c>
      <c r="I1124"/>
      <c r="M1124"/>
    </row>
    <row r="1125" spans="1:13" x14ac:dyDescent="0.35">
      <c r="A1125" s="9" t="s">
        <v>369</v>
      </c>
      <c r="B1125" s="9" t="s">
        <v>697</v>
      </c>
      <c r="C1125" s="9" t="s">
        <v>931</v>
      </c>
      <c r="D1125" s="9" t="s">
        <v>79</v>
      </c>
      <c r="E1125" s="9" t="s">
        <v>643</v>
      </c>
      <c r="F1125" s="9" t="s">
        <v>1674</v>
      </c>
      <c r="G1125" s="9" t="str">
        <f t="shared" si="17"/>
        <v>R0487: CGL Birmingham ROR - Park House</v>
      </c>
      <c r="I1125"/>
      <c r="M1125"/>
    </row>
    <row r="1126" spans="1:13" x14ac:dyDescent="0.35">
      <c r="A1126" s="9" t="s">
        <v>370</v>
      </c>
      <c r="B1126" s="9" t="s">
        <v>716</v>
      </c>
      <c r="C1126" s="9" t="s">
        <v>931</v>
      </c>
      <c r="D1126" s="9" t="s">
        <v>79</v>
      </c>
      <c r="E1126" s="9" t="s">
        <v>643</v>
      </c>
      <c r="F1126" s="9" t="s">
        <v>1739</v>
      </c>
      <c r="G1126" s="9" t="str">
        <f t="shared" si="17"/>
        <v>R0488: Worcestershire Recovery Partnership (Adult)</v>
      </c>
      <c r="I1126"/>
      <c r="M1126"/>
    </row>
    <row r="1127" spans="1:13" x14ac:dyDescent="0.35">
      <c r="A1127" s="9" t="s">
        <v>381</v>
      </c>
      <c r="B1127" s="9" t="s">
        <v>638</v>
      </c>
      <c r="C1127" s="9" t="s">
        <v>931</v>
      </c>
      <c r="D1127" s="9" t="s">
        <v>79</v>
      </c>
      <c r="E1127" s="9" t="s">
        <v>639</v>
      </c>
      <c r="F1127" s="9" t="s">
        <v>1737</v>
      </c>
      <c r="G1127" s="9" t="str">
        <f t="shared" si="17"/>
        <v>SB317: StreetScene Bournemouth</v>
      </c>
      <c r="I1127"/>
      <c r="M1127"/>
    </row>
    <row r="1128" spans="1:13" x14ac:dyDescent="0.35">
      <c r="A1128" s="9" t="s">
        <v>391</v>
      </c>
      <c r="B1128" s="9" t="s">
        <v>658</v>
      </c>
      <c r="C1128" s="9" t="s">
        <v>931</v>
      </c>
      <c r="D1128" s="9" t="s">
        <v>79</v>
      </c>
      <c r="E1128" s="9" t="s">
        <v>639</v>
      </c>
      <c r="F1128" s="9" t="s">
        <v>1744</v>
      </c>
      <c r="G1128" s="9" t="str">
        <f t="shared" si="17"/>
        <v>SG309: THE NELSON TRUST</v>
      </c>
      <c r="I1128"/>
      <c r="M1128"/>
    </row>
    <row r="1129" spans="1:13" x14ac:dyDescent="0.35">
      <c r="A1129" s="9" t="s">
        <v>402</v>
      </c>
      <c r="B1129" s="9" t="s">
        <v>812</v>
      </c>
      <c r="C1129" s="9" t="s">
        <v>931</v>
      </c>
      <c r="D1129" s="9" t="s">
        <v>79</v>
      </c>
      <c r="E1129" s="9" t="s">
        <v>639</v>
      </c>
      <c r="F1129" s="9" t="s">
        <v>812</v>
      </c>
      <c r="G1129" s="9" t="str">
        <f t="shared" si="17"/>
        <v>SJ207: Western Counselling</v>
      </c>
      <c r="I1129"/>
      <c r="M1129"/>
    </row>
    <row r="1130" spans="1:13" x14ac:dyDescent="0.35">
      <c r="A1130" s="9" t="s">
        <v>404</v>
      </c>
      <c r="B1130" s="9" t="s">
        <v>672</v>
      </c>
      <c r="C1130" s="9" t="s">
        <v>931</v>
      </c>
      <c r="D1130" s="9" t="s">
        <v>79</v>
      </c>
      <c r="E1130" s="9" t="s">
        <v>639</v>
      </c>
      <c r="F1130" s="9" t="s">
        <v>1667</v>
      </c>
      <c r="G1130" s="9" t="str">
        <f t="shared" si="17"/>
        <v>SJ302: BROADWAY LODGE</v>
      </c>
      <c r="I1130"/>
      <c r="M1130"/>
    </row>
    <row r="1131" spans="1:13" x14ac:dyDescent="0.35">
      <c r="A1131" s="9" t="s">
        <v>513</v>
      </c>
      <c r="B1131" s="9" t="s">
        <v>1765</v>
      </c>
      <c r="C1131" s="9" t="s">
        <v>931</v>
      </c>
      <c r="D1131" s="9" t="s">
        <v>79</v>
      </c>
      <c r="E1131" s="9" t="s">
        <v>715</v>
      </c>
      <c r="F1131" s="9" t="s">
        <v>1692</v>
      </c>
      <c r="G1131" s="9" t="str">
        <f t="shared" si="17"/>
        <v>T1214: The Level</v>
      </c>
      <c r="I1131"/>
      <c r="M1131"/>
    </row>
    <row r="1132" spans="1:13" x14ac:dyDescent="0.35">
      <c r="A1132" s="9" t="s">
        <v>2024</v>
      </c>
      <c r="B1132" s="9" t="s">
        <v>2225</v>
      </c>
      <c r="C1132" s="9" t="s">
        <v>931</v>
      </c>
      <c r="D1132" s="9" t="s">
        <v>79</v>
      </c>
      <c r="E1132" s="9" t="s">
        <v>715</v>
      </c>
      <c r="F1132" s="9" t="s">
        <v>1923</v>
      </c>
      <c r="G1132" s="9" t="str">
        <f t="shared" si="17"/>
        <v>T1224: New Oakwood Lodge - Derby Rehab (Phoenix Futures)</v>
      </c>
      <c r="I1132"/>
      <c r="M1132"/>
    </row>
    <row r="1133" spans="1:13" x14ac:dyDescent="0.35">
      <c r="A1133" s="9" t="s">
        <v>449</v>
      </c>
      <c r="B1133" s="9" t="s">
        <v>666</v>
      </c>
      <c r="C1133" s="9" t="s">
        <v>931</v>
      </c>
      <c r="D1133" s="9" t="s">
        <v>79</v>
      </c>
      <c r="E1133" s="9" t="s">
        <v>661</v>
      </c>
      <c r="F1133" s="9" t="s">
        <v>1750</v>
      </c>
      <c r="G1133" s="9" t="str">
        <f t="shared" si="17"/>
        <v>U0430: Oasis Recovery Communities Bradford</v>
      </c>
      <c r="I1133"/>
      <c r="M1133"/>
    </row>
    <row r="1134" spans="1:13" x14ac:dyDescent="0.35">
      <c r="A1134" s="9" t="s">
        <v>463</v>
      </c>
      <c r="B1134" s="9" t="s">
        <v>710</v>
      </c>
      <c r="C1134" s="9" t="s">
        <v>931</v>
      </c>
      <c r="D1134" s="9" t="s">
        <v>79</v>
      </c>
      <c r="E1134" s="9" t="s">
        <v>661</v>
      </c>
      <c r="F1134" s="9" t="s">
        <v>1717</v>
      </c>
      <c r="G1134" s="9" t="str">
        <f t="shared" si="17"/>
        <v>U0515: Phoenix Futures Sheffield Family Service</v>
      </c>
      <c r="I1134"/>
      <c r="M1134"/>
    </row>
    <row r="1135" spans="1:13" x14ac:dyDescent="0.35">
      <c r="A1135" s="9" t="s">
        <v>154</v>
      </c>
      <c r="B1135" s="9" t="s">
        <v>924</v>
      </c>
      <c r="C1135" s="9" t="s">
        <v>939</v>
      </c>
      <c r="D1135" s="9" t="s">
        <v>113</v>
      </c>
      <c r="E1135" s="9" t="s">
        <v>632</v>
      </c>
      <c r="F1135" s="9" t="s">
        <v>1688</v>
      </c>
      <c r="G1135" s="9" t="str">
        <f t="shared" si="17"/>
        <v>L0330: Equinox (Detox)</v>
      </c>
      <c r="I1135"/>
      <c r="M1135"/>
    </row>
    <row r="1136" spans="1:13" x14ac:dyDescent="0.35">
      <c r="A1136" s="9" t="s">
        <v>951</v>
      </c>
      <c r="B1136" s="9" t="s">
        <v>952</v>
      </c>
      <c r="C1136" s="9" t="s">
        <v>939</v>
      </c>
      <c r="D1136" s="9" t="s">
        <v>113</v>
      </c>
      <c r="E1136" s="9" t="s">
        <v>632</v>
      </c>
      <c r="F1136" s="9" t="s">
        <v>1697</v>
      </c>
      <c r="G1136" s="9" t="str">
        <f t="shared" si="17"/>
        <v>L0940: Humankind Insight RBKC</v>
      </c>
      <c r="I1136"/>
      <c r="M1136"/>
    </row>
    <row r="1137" spans="1:13" x14ac:dyDescent="0.35">
      <c r="A1137" s="9" t="s">
        <v>941</v>
      </c>
      <c r="B1137" s="9" t="s">
        <v>942</v>
      </c>
      <c r="C1137" s="9" t="s">
        <v>939</v>
      </c>
      <c r="D1137" s="9" t="s">
        <v>113</v>
      </c>
      <c r="E1137" s="9" t="s">
        <v>632</v>
      </c>
      <c r="F1137" s="9" t="s">
        <v>1672</v>
      </c>
      <c r="G1137" s="9" t="str">
        <f t="shared" si="17"/>
        <v>L0976: Addiction Recovery Community Hillingdon (ARCH) - YP</v>
      </c>
      <c r="I1137"/>
      <c r="M1137"/>
    </row>
    <row r="1138" spans="1:13" x14ac:dyDescent="0.35">
      <c r="A1138" s="9" t="s">
        <v>166</v>
      </c>
      <c r="B1138" s="9" t="s">
        <v>1918</v>
      </c>
      <c r="C1138" s="9" t="s">
        <v>939</v>
      </c>
      <c r="D1138" s="9" t="s">
        <v>113</v>
      </c>
      <c r="E1138" s="9" t="s">
        <v>632</v>
      </c>
      <c r="F1138" s="9" t="s">
        <v>1731</v>
      </c>
      <c r="G1138" s="9" t="str">
        <f t="shared" si="17"/>
        <v>L1198: Consortium - Central Team - Lorraine Hewitt House</v>
      </c>
      <c r="I1138"/>
      <c r="M1138"/>
    </row>
    <row r="1139" spans="1:13" x14ac:dyDescent="0.35">
      <c r="A1139" s="9" t="s">
        <v>190</v>
      </c>
      <c r="B1139" s="9" t="s">
        <v>940</v>
      </c>
      <c r="C1139" s="9" t="s">
        <v>939</v>
      </c>
      <c r="D1139" s="9" t="s">
        <v>113</v>
      </c>
      <c r="E1139" s="9" t="s">
        <v>632</v>
      </c>
      <c r="F1139" s="9" t="s">
        <v>1672</v>
      </c>
      <c r="G1139" s="9" t="str">
        <f t="shared" si="17"/>
        <v>L1268: Addiction Recovery Community Hillingdon (ARCH) - Adult</v>
      </c>
      <c r="I1139"/>
      <c r="M1139"/>
    </row>
    <row r="1140" spans="1:13" x14ac:dyDescent="0.35">
      <c r="A1140" s="9" t="s">
        <v>527</v>
      </c>
      <c r="B1140" s="9" t="s">
        <v>873</v>
      </c>
      <c r="C1140" s="9" t="s">
        <v>939</v>
      </c>
      <c r="D1140" s="9" t="s">
        <v>113</v>
      </c>
      <c r="E1140" s="9" t="s">
        <v>632</v>
      </c>
      <c r="F1140" s="9" t="s">
        <v>1672</v>
      </c>
      <c r="G1140" s="9" t="str">
        <f t="shared" si="17"/>
        <v>L1292: Addictions Recovery Community Hounslow (ARC Hounslow)</v>
      </c>
      <c r="I1140"/>
      <c r="M1140"/>
    </row>
    <row r="1141" spans="1:13" x14ac:dyDescent="0.35">
      <c r="A1141" s="9" t="s">
        <v>604</v>
      </c>
      <c r="B1141" s="9" t="s">
        <v>1079</v>
      </c>
      <c r="C1141" s="9" t="s">
        <v>939</v>
      </c>
      <c r="D1141" s="9" t="s">
        <v>113</v>
      </c>
      <c r="E1141" s="9" t="s">
        <v>632</v>
      </c>
      <c r="F1141" s="9" t="s">
        <v>1725</v>
      </c>
      <c r="G1141" s="9" t="str">
        <f t="shared" si="17"/>
        <v>L1300: SLAM ADD Richmond Opioid</v>
      </c>
      <c r="I1141"/>
      <c r="M1141"/>
    </row>
    <row r="1142" spans="1:13" x14ac:dyDescent="0.35">
      <c r="A1142" s="9" t="s">
        <v>606</v>
      </c>
      <c r="B1142" s="9" t="s">
        <v>806</v>
      </c>
      <c r="C1142" s="9" t="s">
        <v>939</v>
      </c>
      <c r="D1142" s="9" t="s">
        <v>113</v>
      </c>
      <c r="E1142" s="9" t="s">
        <v>632</v>
      </c>
      <c r="F1142" s="9" t="s">
        <v>1751</v>
      </c>
      <c r="G1142" s="9" t="str">
        <f t="shared" si="17"/>
        <v>L1303: City and Hackney Recovery Service</v>
      </c>
      <c r="I1142"/>
      <c r="M1142"/>
    </row>
    <row r="1143" spans="1:13" x14ac:dyDescent="0.35">
      <c r="A1143" s="9" t="s">
        <v>1480</v>
      </c>
      <c r="B1143" s="9" t="s">
        <v>1920</v>
      </c>
      <c r="C1143" s="9" t="s">
        <v>939</v>
      </c>
      <c r="D1143" s="9" t="s">
        <v>113</v>
      </c>
      <c r="E1143" s="9" t="s">
        <v>632</v>
      </c>
      <c r="F1143" s="9" t="s">
        <v>1752</v>
      </c>
      <c r="G1143" s="9" t="str">
        <f t="shared" si="17"/>
        <v>L1308: Guy's and St Thomas' NHS Foundation Trust Inpatient Detox Unit</v>
      </c>
      <c r="I1143"/>
      <c r="M1143"/>
    </row>
    <row r="1144" spans="1:13" x14ac:dyDescent="0.35">
      <c r="A1144" s="9" t="s">
        <v>275</v>
      </c>
      <c r="B1144" s="9" t="s">
        <v>669</v>
      </c>
      <c r="C1144" s="9" t="s">
        <v>939</v>
      </c>
      <c r="D1144" s="9" t="s">
        <v>113</v>
      </c>
      <c r="E1144" s="9" t="s">
        <v>670</v>
      </c>
      <c r="F1144" s="9" t="s">
        <v>1757</v>
      </c>
      <c r="G1144" s="9" t="str">
        <f t="shared" si="17"/>
        <v>P0034: Yeldall Manor</v>
      </c>
      <c r="I1144"/>
      <c r="M1144"/>
    </row>
    <row r="1145" spans="1:13" x14ac:dyDescent="0.35">
      <c r="A1145" s="9" t="s">
        <v>278</v>
      </c>
      <c r="B1145" s="9" t="s">
        <v>685</v>
      </c>
      <c r="C1145" s="9" t="s">
        <v>939</v>
      </c>
      <c r="D1145" s="9" t="s">
        <v>113</v>
      </c>
      <c r="E1145" s="9" t="s">
        <v>670</v>
      </c>
      <c r="F1145" s="9" t="s">
        <v>1702</v>
      </c>
      <c r="G1145" s="9" t="str">
        <f t="shared" si="17"/>
        <v>P0611: Bridge House</v>
      </c>
      <c r="I1145"/>
      <c r="M1145"/>
    </row>
    <row r="1146" spans="1:13" x14ac:dyDescent="0.35">
      <c r="A1146" s="9" t="s">
        <v>281</v>
      </c>
      <c r="B1146" s="9" t="s">
        <v>689</v>
      </c>
      <c r="C1146" s="9" t="s">
        <v>939</v>
      </c>
      <c r="D1146" s="9" t="s">
        <v>113</v>
      </c>
      <c r="E1146" s="9" t="s">
        <v>670</v>
      </c>
      <c r="F1146" s="9" t="s">
        <v>1703</v>
      </c>
      <c r="G1146" s="9" t="str">
        <f t="shared" si="17"/>
        <v>P0835: Kenward Residential</v>
      </c>
      <c r="I1146"/>
      <c r="M1146"/>
    </row>
    <row r="1147" spans="1:13" x14ac:dyDescent="0.35">
      <c r="A1147" s="9" t="s">
        <v>306</v>
      </c>
      <c r="B1147" s="9" t="s">
        <v>751</v>
      </c>
      <c r="C1147" s="9" t="s">
        <v>939</v>
      </c>
      <c r="D1147" s="9" t="s">
        <v>113</v>
      </c>
      <c r="E1147" s="9" t="s">
        <v>670</v>
      </c>
      <c r="F1147" s="9" t="s">
        <v>1738</v>
      </c>
      <c r="G1147" s="9" t="str">
        <f t="shared" si="17"/>
        <v>P1089: I-Access North West Surrey</v>
      </c>
      <c r="I1147"/>
      <c r="M1147"/>
    </row>
    <row r="1148" spans="1:13" x14ac:dyDescent="0.35">
      <c r="A1148" s="9" t="s">
        <v>487</v>
      </c>
      <c r="B1148" s="9" t="s">
        <v>788</v>
      </c>
      <c r="C1148" s="9" t="s">
        <v>939</v>
      </c>
      <c r="D1148" s="9" t="s">
        <v>113</v>
      </c>
      <c r="E1148" s="9" t="s">
        <v>670</v>
      </c>
      <c r="F1148" s="9" t="s">
        <v>1698</v>
      </c>
      <c r="G1148" s="9" t="str">
        <f t="shared" si="17"/>
        <v>P1102: One Recovery Bucks</v>
      </c>
      <c r="I1148"/>
      <c r="M1148"/>
    </row>
    <row r="1149" spans="1:13" x14ac:dyDescent="0.35">
      <c r="A1149" s="9" t="s">
        <v>325</v>
      </c>
      <c r="B1149" s="9" t="s">
        <v>2063</v>
      </c>
      <c r="C1149" s="9" t="s">
        <v>939</v>
      </c>
      <c r="D1149" s="9" t="s">
        <v>113</v>
      </c>
      <c r="E1149" s="9" t="s">
        <v>635</v>
      </c>
      <c r="F1149" s="9" t="s">
        <v>1734</v>
      </c>
      <c r="G1149" s="9" t="str">
        <f t="shared" si="17"/>
        <v>Q1647: Via - Passmores House</v>
      </c>
      <c r="I1149"/>
      <c r="M1149"/>
    </row>
    <row r="1150" spans="1:13" x14ac:dyDescent="0.35">
      <c r="A1150" s="9" t="s">
        <v>621</v>
      </c>
      <c r="B1150" s="9" t="s">
        <v>678</v>
      </c>
      <c r="C1150" s="9" t="s">
        <v>939</v>
      </c>
      <c r="D1150" s="9" t="s">
        <v>113</v>
      </c>
      <c r="E1150" s="9" t="s">
        <v>635</v>
      </c>
      <c r="F1150" s="9" t="s">
        <v>1673</v>
      </c>
      <c r="G1150" s="9" t="str">
        <f t="shared" si="17"/>
        <v>Q1758: Addiction Recovery Community MK</v>
      </c>
      <c r="I1150"/>
      <c r="M1150"/>
    </row>
    <row r="1151" spans="1:13" x14ac:dyDescent="0.35">
      <c r="A1151" s="9" t="s">
        <v>357</v>
      </c>
      <c r="B1151" s="9" t="s">
        <v>707</v>
      </c>
      <c r="C1151" s="9" t="s">
        <v>939</v>
      </c>
      <c r="D1151" s="9" t="s">
        <v>113</v>
      </c>
      <c r="E1151" s="9" t="s">
        <v>643</v>
      </c>
      <c r="F1151" s="9" t="s">
        <v>1710</v>
      </c>
      <c r="G1151" s="9" t="str">
        <f t="shared" si="17"/>
        <v>R0472: Livingstone House</v>
      </c>
      <c r="I1151"/>
      <c r="M1151"/>
    </row>
    <row r="1152" spans="1:13" x14ac:dyDescent="0.35">
      <c r="A1152" s="9" t="s">
        <v>381</v>
      </c>
      <c r="B1152" s="9" t="s">
        <v>638</v>
      </c>
      <c r="C1152" s="9" t="s">
        <v>939</v>
      </c>
      <c r="D1152" s="9" t="s">
        <v>113</v>
      </c>
      <c r="E1152" s="9" t="s">
        <v>639</v>
      </c>
      <c r="F1152" s="9" t="s">
        <v>1737</v>
      </c>
      <c r="G1152" s="9" t="str">
        <f t="shared" si="17"/>
        <v>SB317: StreetScene Bournemouth</v>
      </c>
      <c r="I1152"/>
      <c r="M1152"/>
    </row>
    <row r="1153" spans="1:13" x14ac:dyDescent="0.35">
      <c r="A1153" s="9" t="s">
        <v>398</v>
      </c>
      <c r="B1153" s="9" t="s">
        <v>2070</v>
      </c>
      <c r="C1153" s="9" t="s">
        <v>939</v>
      </c>
      <c r="D1153" s="9" t="s">
        <v>113</v>
      </c>
      <c r="E1153" s="9" t="s">
        <v>639</v>
      </c>
      <c r="F1153" s="9" t="s">
        <v>677</v>
      </c>
      <c r="G1153" s="9" t="str">
        <f t="shared" si="17"/>
        <v>SH307: Jasmine Mother's Recovery (Trevi)</v>
      </c>
      <c r="I1153"/>
      <c r="M1153"/>
    </row>
    <row r="1154" spans="1:13" x14ac:dyDescent="0.35">
      <c r="A1154" s="9" t="s">
        <v>405</v>
      </c>
      <c r="B1154" s="9" t="s">
        <v>675</v>
      </c>
      <c r="C1154" s="9" t="s">
        <v>939</v>
      </c>
      <c r="D1154" s="9" t="s">
        <v>113</v>
      </c>
      <c r="E1154" s="9" t="s">
        <v>639</v>
      </c>
      <c r="F1154" s="9" t="s">
        <v>675</v>
      </c>
      <c r="G1154" s="9" t="str">
        <f t="shared" si="17"/>
        <v>SJ308: Sefton Park</v>
      </c>
      <c r="I1154"/>
      <c r="M1154"/>
    </row>
    <row r="1155" spans="1:13" x14ac:dyDescent="0.35">
      <c r="A1155" s="9" t="s">
        <v>490</v>
      </c>
      <c r="B1155" s="9" t="s">
        <v>676</v>
      </c>
      <c r="C1155" s="9" t="s">
        <v>939</v>
      </c>
      <c r="D1155" s="9" t="s">
        <v>113</v>
      </c>
      <c r="E1155" s="9" t="s">
        <v>639</v>
      </c>
      <c r="F1155" s="9" t="s">
        <v>1683</v>
      </c>
      <c r="G1155" s="9" t="str">
        <f t="shared" ref="G1155:G1218" si="18">CONCATENATE(A1155,": ",B1155)</f>
        <v>SL204: South Gloucestershire Integrated Service</v>
      </c>
      <c r="I1155"/>
      <c r="M1155"/>
    </row>
    <row r="1156" spans="1:13" x14ac:dyDescent="0.35">
      <c r="A1156" s="9" t="s">
        <v>412</v>
      </c>
      <c r="B1156" s="9" t="s">
        <v>905</v>
      </c>
      <c r="C1156" s="9" t="s">
        <v>939</v>
      </c>
      <c r="D1156" s="9" t="s">
        <v>113</v>
      </c>
      <c r="E1156" s="9" t="s">
        <v>639</v>
      </c>
      <c r="F1156" s="9" t="s">
        <v>1745</v>
      </c>
      <c r="G1156" s="9" t="str">
        <f t="shared" si="18"/>
        <v>SM305: Salvation Army - Gloucester House</v>
      </c>
      <c r="I1156"/>
      <c r="M1156"/>
    </row>
    <row r="1157" spans="1:13" x14ac:dyDescent="0.35">
      <c r="A1157" s="9" t="s">
        <v>2034</v>
      </c>
      <c r="B1157" s="9" t="s">
        <v>2035</v>
      </c>
      <c r="C1157" s="9" t="s">
        <v>943</v>
      </c>
      <c r="D1157" s="9" t="s">
        <v>114</v>
      </c>
      <c r="E1157" s="9" t="s">
        <v>632</v>
      </c>
      <c r="F1157" s="9" t="s">
        <v>1923</v>
      </c>
      <c r="G1157" s="9" t="str">
        <f t="shared" si="18"/>
        <v>L0990: Hounslow Young Persons EngageD (HYPED)</v>
      </c>
      <c r="I1157"/>
      <c r="M1157"/>
    </row>
    <row r="1158" spans="1:13" x14ac:dyDescent="0.35">
      <c r="A1158" s="9" t="s">
        <v>166</v>
      </c>
      <c r="B1158" s="9" t="s">
        <v>1918</v>
      </c>
      <c r="C1158" s="9" t="s">
        <v>943</v>
      </c>
      <c r="D1158" s="9" t="s">
        <v>114</v>
      </c>
      <c r="E1158" s="9" t="s">
        <v>632</v>
      </c>
      <c r="F1158" s="9" t="s">
        <v>1731</v>
      </c>
      <c r="G1158" s="9" t="str">
        <f t="shared" si="18"/>
        <v>L1198: Consortium - Central Team - Lorraine Hewitt House</v>
      </c>
      <c r="I1158"/>
      <c r="M1158"/>
    </row>
    <row r="1159" spans="1:13" x14ac:dyDescent="0.35">
      <c r="A1159" s="9" t="s">
        <v>173</v>
      </c>
      <c r="B1159" s="9" t="s">
        <v>876</v>
      </c>
      <c r="C1159" s="9" t="s">
        <v>943</v>
      </c>
      <c r="D1159" s="9" t="s">
        <v>114</v>
      </c>
      <c r="E1159" s="9" t="s">
        <v>632</v>
      </c>
      <c r="F1159" s="9" t="s">
        <v>1674</v>
      </c>
      <c r="G1159" s="9" t="str">
        <f t="shared" si="18"/>
        <v>L1240: Ealing RISE</v>
      </c>
      <c r="I1159"/>
      <c r="M1159"/>
    </row>
    <row r="1160" spans="1:13" x14ac:dyDescent="0.35">
      <c r="A1160" s="9" t="s">
        <v>190</v>
      </c>
      <c r="B1160" s="9" t="s">
        <v>940</v>
      </c>
      <c r="C1160" s="9" t="s">
        <v>943</v>
      </c>
      <c r="D1160" s="9" t="s">
        <v>114</v>
      </c>
      <c r="E1160" s="9" t="s">
        <v>632</v>
      </c>
      <c r="F1160" s="9" t="s">
        <v>1672</v>
      </c>
      <c r="G1160" s="9" t="str">
        <f t="shared" si="18"/>
        <v>L1268: Addiction Recovery Community Hillingdon (ARCH) - Adult</v>
      </c>
      <c r="I1160"/>
      <c r="M1160"/>
    </row>
    <row r="1161" spans="1:13" x14ac:dyDescent="0.35">
      <c r="A1161" s="9" t="s">
        <v>527</v>
      </c>
      <c r="B1161" s="9" t="s">
        <v>873</v>
      </c>
      <c r="C1161" s="9" t="s">
        <v>943</v>
      </c>
      <c r="D1161" s="9" t="s">
        <v>114</v>
      </c>
      <c r="E1161" s="9" t="s">
        <v>632</v>
      </c>
      <c r="F1161" s="9" t="s">
        <v>1672</v>
      </c>
      <c r="G1161" s="9" t="str">
        <f t="shared" si="18"/>
        <v>L1292: Addictions Recovery Community Hounslow (ARC Hounslow)</v>
      </c>
      <c r="I1161"/>
      <c r="M1161"/>
    </row>
    <row r="1162" spans="1:13" x14ac:dyDescent="0.35">
      <c r="A1162" s="9" t="s">
        <v>1921</v>
      </c>
      <c r="B1162" s="9" t="s">
        <v>1922</v>
      </c>
      <c r="C1162" s="9" t="s">
        <v>943</v>
      </c>
      <c r="D1162" s="9" t="s">
        <v>114</v>
      </c>
      <c r="E1162" s="9" t="s">
        <v>632</v>
      </c>
      <c r="F1162" s="9" t="s">
        <v>1923</v>
      </c>
      <c r="G1162" s="9" t="str">
        <f t="shared" si="18"/>
        <v>L1312: Guy's and St Thomas' NHS Foundation Trust Non-rough sleeping Addictions Clinical Care Suite</v>
      </c>
      <c r="I1162"/>
      <c r="M1162"/>
    </row>
    <row r="1163" spans="1:13" x14ac:dyDescent="0.35">
      <c r="A1163" s="9" t="s">
        <v>235</v>
      </c>
      <c r="B1163" s="9" t="s">
        <v>1898</v>
      </c>
      <c r="C1163" s="9" t="s">
        <v>943</v>
      </c>
      <c r="D1163" s="9" t="s">
        <v>114</v>
      </c>
      <c r="E1163" s="9" t="s">
        <v>662</v>
      </c>
      <c r="F1163" s="9" t="s">
        <v>1752</v>
      </c>
      <c r="G1163" s="9" t="str">
        <f t="shared" si="18"/>
        <v>M0309: Cyngor Alcohol Information Service (CAIS)</v>
      </c>
      <c r="I1163"/>
      <c r="M1163"/>
    </row>
    <row r="1164" spans="1:13" x14ac:dyDescent="0.35">
      <c r="A1164" s="9" t="s">
        <v>253</v>
      </c>
      <c r="B1164" s="9" t="s">
        <v>726</v>
      </c>
      <c r="C1164" s="9" t="s">
        <v>943</v>
      </c>
      <c r="D1164" s="9" t="s">
        <v>114</v>
      </c>
      <c r="E1164" s="9" t="s">
        <v>662</v>
      </c>
      <c r="F1164" s="9" t="s">
        <v>1680</v>
      </c>
      <c r="G1164" s="9" t="str">
        <f t="shared" si="18"/>
        <v>M0341: The Pavilion</v>
      </c>
      <c r="I1164"/>
      <c r="M1164"/>
    </row>
    <row r="1165" spans="1:13" x14ac:dyDescent="0.35">
      <c r="A1165" s="9" t="s">
        <v>275</v>
      </c>
      <c r="B1165" s="9" t="s">
        <v>669</v>
      </c>
      <c r="C1165" s="9" t="s">
        <v>943</v>
      </c>
      <c r="D1165" s="9" t="s">
        <v>114</v>
      </c>
      <c r="E1165" s="9" t="s">
        <v>670</v>
      </c>
      <c r="F1165" s="9" t="s">
        <v>1757</v>
      </c>
      <c r="G1165" s="9" t="str">
        <f t="shared" si="18"/>
        <v>P0034: Yeldall Manor</v>
      </c>
      <c r="I1165"/>
      <c r="M1165"/>
    </row>
    <row r="1166" spans="1:13" x14ac:dyDescent="0.35">
      <c r="A1166" s="9" t="s">
        <v>300</v>
      </c>
      <c r="B1166" s="9" t="s">
        <v>798</v>
      </c>
      <c r="C1166" s="9" t="s">
        <v>943</v>
      </c>
      <c r="D1166" s="9" t="s">
        <v>114</v>
      </c>
      <c r="E1166" s="9" t="s">
        <v>670</v>
      </c>
      <c r="F1166" s="9" t="s">
        <v>1698</v>
      </c>
      <c r="G1166" s="9" t="str">
        <f t="shared" si="18"/>
        <v>P1081: Basingstoke - Inclusion Recovery Hampshire</v>
      </c>
      <c r="I1166"/>
      <c r="M1166"/>
    </row>
    <row r="1167" spans="1:13" x14ac:dyDescent="0.35">
      <c r="A1167" s="9" t="s">
        <v>306</v>
      </c>
      <c r="B1167" s="9" t="s">
        <v>751</v>
      </c>
      <c r="C1167" s="9" t="s">
        <v>943</v>
      </c>
      <c r="D1167" s="9" t="s">
        <v>114</v>
      </c>
      <c r="E1167" s="9" t="s">
        <v>670</v>
      </c>
      <c r="F1167" s="9" t="s">
        <v>1738</v>
      </c>
      <c r="G1167" s="9" t="str">
        <f t="shared" si="18"/>
        <v>P1089: I-Access North West Surrey</v>
      </c>
      <c r="I1167"/>
      <c r="M1167"/>
    </row>
    <row r="1168" spans="1:13" x14ac:dyDescent="0.35">
      <c r="A1168" s="9" t="s">
        <v>308</v>
      </c>
      <c r="B1168" s="9" t="s">
        <v>857</v>
      </c>
      <c r="C1168" s="9" t="s">
        <v>943</v>
      </c>
      <c r="D1168" s="9" t="s">
        <v>114</v>
      </c>
      <c r="E1168" s="9" t="s">
        <v>670</v>
      </c>
      <c r="F1168" s="9" t="s">
        <v>1738</v>
      </c>
      <c r="G1168" s="9" t="str">
        <f t="shared" si="18"/>
        <v>P1091: I-Access South West Surrey</v>
      </c>
      <c r="I1168"/>
      <c r="M1168"/>
    </row>
    <row r="1169" spans="1:13" x14ac:dyDescent="0.35">
      <c r="A1169" s="9" t="s">
        <v>487</v>
      </c>
      <c r="B1169" s="9" t="s">
        <v>788</v>
      </c>
      <c r="C1169" s="9" t="s">
        <v>943</v>
      </c>
      <c r="D1169" s="9" t="s">
        <v>114</v>
      </c>
      <c r="E1169" s="9" t="s">
        <v>670</v>
      </c>
      <c r="F1169" s="9" t="s">
        <v>1698</v>
      </c>
      <c r="G1169" s="9" t="str">
        <f t="shared" si="18"/>
        <v>P1102: One Recovery Bucks</v>
      </c>
      <c r="I1169"/>
      <c r="M1169"/>
    </row>
    <row r="1170" spans="1:13" x14ac:dyDescent="0.35">
      <c r="A1170" s="9" t="s">
        <v>325</v>
      </c>
      <c r="B1170" s="9" t="s">
        <v>2063</v>
      </c>
      <c r="C1170" s="9" t="s">
        <v>943</v>
      </c>
      <c r="D1170" s="9" t="s">
        <v>114</v>
      </c>
      <c r="E1170" s="9" t="s">
        <v>635</v>
      </c>
      <c r="F1170" s="9" t="s">
        <v>1734</v>
      </c>
      <c r="G1170" s="9" t="str">
        <f t="shared" si="18"/>
        <v>Q1647: Via - Passmores House</v>
      </c>
      <c r="I1170"/>
      <c r="M1170"/>
    </row>
    <row r="1171" spans="1:13" x14ac:dyDescent="0.35">
      <c r="A1171" s="9" t="s">
        <v>253</v>
      </c>
      <c r="B1171" s="9" t="s">
        <v>726</v>
      </c>
      <c r="C1171" s="9" t="s">
        <v>944</v>
      </c>
      <c r="D1171" s="9" t="s">
        <v>131</v>
      </c>
      <c r="E1171" s="9" t="s">
        <v>662</v>
      </c>
      <c r="F1171" s="9" t="s">
        <v>1680</v>
      </c>
      <c r="G1171" s="9" t="str">
        <f t="shared" si="18"/>
        <v>M0341: The Pavilion</v>
      </c>
      <c r="I1171"/>
      <c r="M1171"/>
    </row>
    <row r="1172" spans="1:13" x14ac:dyDescent="0.35">
      <c r="A1172" s="9" t="s">
        <v>278</v>
      </c>
      <c r="B1172" s="9" t="s">
        <v>685</v>
      </c>
      <c r="C1172" s="9" t="s">
        <v>944</v>
      </c>
      <c r="D1172" s="9" t="s">
        <v>131</v>
      </c>
      <c r="E1172" s="9" t="s">
        <v>670</v>
      </c>
      <c r="F1172" s="9" t="s">
        <v>1702</v>
      </c>
      <c r="G1172" s="9" t="str">
        <f t="shared" si="18"/>
        <v>P0611: Bridge House</v>
      </c>
      <c r="I1172"/>
      <c r="M1172"/>
    </row>
    <row r="1173" spans="1:13" x14ac:dyDescent="0.35">
      <c r="A1173" s="9" t="s">
        <v>281</v>
      </c>
      <c r="B1173" s="9" t="s">
        <v>689</v>
      </c>
      <c r="C1173" s="9" t="s">
        <v>944</v>
      </c>
      <c r="D1173" s="9" t="s">
        <v>131</v>
      </c>
      <c r="E1173" s="9" t="s">
        <v>670</v>
      </c>
      <c r="F1173" s="9" t="s">
        <v>1703</v>
      </c>
      <c r="G1173" s="9" t="str">
        <f t="shared" si="18"/>
        <v>P0835: Kenward Residential</v>
      </c>
      <c r="I1173"/>
      <c r="M1173"/>
    </row>
    <row r="1174" spans="1:13" x14ac:dyDescent="0.35">
      <c r="A1174" s="9" t="s">
        <v>302</v>
      </c>
      <c r="B1174" s="9" t="s">
        <v>918</v>
      </c>
      <c r="C1174" s="9" t="s">
        <v>944</v>
      </c>
      <c r="D1174" s="9" t="s">
        <v>131</v>
      </c>
      <c r="E1174" s="9" t="s">
        <v>670</v>
      </c>
      <c r="F1174" s="9" t="s">
        <v>1698</v>
      </c>
      <c r="G1174" s="9" t="str">
        <f t="shared" si="18"/>
        <v>P1083: Fareham - Inclusion Recovery Hampshire</v>
      </c>
      <c r="I1174"/>
      <c r="M1174"/>
    </row>
    <row r="1175" spans="1:13" x14ac:dyDescent="0.35">
      <c r="A1175" s="9" t="s">
        <v>304</v>
      </c>
      <c r="B1175" s="9" t="s">
        <v>746</v>
      </c>
      <c r="C1175" s="9" t="s">
        <v>944</v>
      </c>
      <c r="D1175" s="9" t="s">
        <v>131</v>
      </c>
      <c r="E1175" s="9" t="s">
        <v>670</v>
      </c>
      <c r="F1175" s="9" t="s">
        <v>1698</v>
      </c>
      <c r="G1175" s="9" t="str">
        <f t="shared" si="18"/>
        <v>P1085: Ringwood - Inclusion Recovery Hampshire</v>
      </c>
      <c r="I1175"/>
      <c r="M1175"/>
    </row>
    <row r="1176" spans="1:13" x14ac:dyDescent="0.35">
      <c r="A1176" s="9" t="s">
        <v>539</v>
      </c>
      <c r="B1176" s="9" t="s">
        <v>945</v>
      </c>
      <c r="C1176" s="9" t="s">
        <v>944</v>
      </c>
      <c r="D1176" s="9" t="s">
        <v>131</v>
      </c>
      <c r="E1176" s="9" t="s">
        <v>670</v>
      </c>
      <c r="F1176" s="9" t="s">
        <v>1698</v>
      </c>
      <c r="G1176" s="9" t="str">
        <f t="shared" si="18"/>
        <v>P1108: Inclusion Isle of Wight Adults</v>
      </c>
      <c r="I1176"/>
      <c r="M1176"/>
    </row>
    <row r="1177" spans="1:13" x14ac:dyDescent="0.35">
      <c r="A1177" s="9" t="s">
        <v>946</v>
      </c>
      <c r="B1177" s="9" t="s">
        <v>947</v>
      </c>
      <c r="C1177" s="9" t="s">
        <v>944</v>
      </c>
      <c r="D1177" s="9" t="s">
        <v>131</v>
      </c>
      <c r="E1177" s="9" t="s">
        <v>670</v>
      </c>
      <c r="F1177" s="9" t="s">
        <v>1698</v>
      </c>
      <c r="G1177" s="9" t="str">
        <f t="shared" si="18"/>
        <v>P1109: Inclusion Isle of Wight Young Person's</v>
      </c>
      <c r="I1177"/>
      <c r="M1177"/>
    </row>
    <row r="1178" spans="1:13" x14ac:dyDescent="0.35">
      <c r="A1178" s="9" t="s">
        <v>623</v>
      </c>
      <c r="B1178" s="9" t="s">
        <v>673</v>
      </c>
      <c r="C1178" s="9" t="s">
        <v>944</v>
      </c>
      <c r="D1178" s="9" t="s">
        <v>131</v>
      </c>
      <c r="E1178" s="9" t="s">
        <v>639</v>
      </c>
      <c r="F1178" s="9" t="s">
        <v>1752</v>
      </c>
      <c r="G1178" s="9" t="str">
        <f t="shared" si="18"/>
        <v>SA206: Developing Health &amp; Independence (BANES)</v>
      </c>
      <c r="I1178"/>
      <c r="M1178"/>
    </row>
    <row r="1179" spans="1:13" x14ac:dyDescent="0.35">
      <c r="A1179" s="9" t="s">
        <v>381</v>
      </c>
      <c r="B1179" s="9" t="s">
        <v>638</v>
      </c>
      <c r="C1179" s="9" t="s">
        <v>944</v>
      </c>
      <c r="D1179" s="9" t="s">
        <v>131</v>
      </c>
      <c r="E1179" s="9" t="s">
        <v>639</v>
      </c>
      <c r="F1179" s="9" t="s">
        <v>1737</v>
      </c>
      <c r="G1179" s="9" t="str">
        <f t="shared" si="18"/>
        <v>SB317: StreetScene Bournemouth</v>
      </c>
      <c r="I1179"/>
      <c r="M1179"/>
    </row>
    <row r="1180" spans="1:13" x14ac:dyDescent="0.35">
      <c r="A1180" s="9" t="s">
        <v>391</v>
      </c>
      <c r="B1180" s="9" t="s">
        <v>658</v>
      </c>
      <c r="C1180" s="9" t="s">
        <v>944</v>
      </c>
      <c r="D1180" s="9" t="s">
        <v>131</v>
      </c>
      <c r="E1180" s="9" t="s">
        <v>639</v>
      </c>
      <c r="F1180" s="9" t="s">
        <v>1744</v>
      </c>
      <c r="G1180" s="9" t="str">
        <f t="shared" si="18"/>
        <v>SG309: THE NELSON TRUST</v>
      </c>
      <c r="I1180"/>
      <c r="M1180"/>
    </row>
    <row r="1181" spans="1:13" x14ac:dyDescent="0.35">
      <c r="A1181" s="9" t="s">
        <v>653</v>
      </c>
      <c r="B1181" s="9" t="s">
        <v>654</v>
      </c>
      <c r="C1181" s="9" t="s">
        <v>948</v>
      </c>
      <c r="D1181" s="9" t="s">
        <v>85</v>
      </c>
      <c r="E1181" s="9" t="s">
        <v>632</v>
      </c>
      <c r="F1181" s="9" t="s">
        <v>1697</v>
      </c>
      <c r="G1181" s="9" t="str">
        <f t="shared" si="18"/>
        <v>L0960: Humankind Insight Platform</v>
      </c>
      <c r="I1181"/>
      <c r="M1181"/>
    </row>
    <row r="1182" spans="1:13" x14ac:dyDescent="0.35">
      <c r="A1182" s="9" t="s">
        <v>175</v>
      </c>
      <c r="B1182" s="9" t="s">
        <v>889</v>
      </c>
      <c r="C1182" s="9" t="s">
        <v>948</v>
      </c>
      <c r="D1182" s="9" t="s">
        <v>85</v>
      </c>
      <c r="E1182" s="9" t="s">
        <v>632</v>
      </c>
      <c r="F1182" s="9" t="s">
        <v>1697</v>
      </c>
      <c r="G1182" s="9" t="str">
        <f t="shared" si="18"/>
        <v>L1246: Haringey Recovery Service</v>
      </c>
      <c r="I1182"/>
      <c r="M1182"/>
    </row>
    <row r="1183" spans="1:13" x14ac:dyDescent="0.35">
      <c r="A1183" s="9" t="s">
        <v>176</v>
      </c>
      <c r="B1183" s="9" t="s">
        <v>652</v>
      </c>
      <c r="C1183" s="9" t="s">
        <v>948</v>
      </c>
      <c r="D1183" s="9" t="s">
        <v>85</v>
      </c>
      <c r="E1183" s="9" t="s">
        <v>632</v>
      </c>
      <c r="F1183" s="9" t="s">
        <v>1660</v>
      </c>
      <c r="G1183" s="9" t="str">
        <f t="shared" si="18"/>
        <v>L1247: Haringey Specialist Drug Treatment Service</v>
      </c>
      <c r="I1183"/>
      <c r="M1183"/>
    </row>
    <row r="1184" spans="1:13" x14ac:dyDescent="0.35">
      <c r="A1184" s="9" t="s">
        <v>197</v>
      </c>
      <c r="B1184" s="9" t="s">
        <v>804</v>
      </c>
      <c r="C1184" s="9" t="s">
        <v>948</v>
      </c>
      <c r="D1184" s="9" t="s">
        <v>85</v>
      </c>
      <c r="E1184" s="9" t="s">
        <v>632</v>
      </c>
      <c r="F1184" s="9" t="s">
        <v>1669</v>
      </c>
      <c r="G1184" s="9" t="str">
        <f t="shared" si="18"/>
        <v>L1276: Camden Specialist Drug Service</v>
      </c>
      <c r="I1184"/>
      <c r="M1184"/>
    </row>
    <row r="1185" spans="1:13" x14ac:dyDescent="0.35">
      <c r="A1185" s="9" t="s">
        <v>518</v>
      </c>
      <c r="B1185" s="9" t="s">
        <v>949</v>
      </c>
      <c r="C1185" s="9" t="s">
        <v>948</v>
      </c>
      <c r="D1185" s="9" t="s">
        <v>85</v>
      </c>
      <c r="E1185" s="9" t="s">
        <v>632</v>
      </c>
      <c r="F1185" s="9" t="s">
        <v>1669</v>
      </c>
      <c r="G1185" s="9" t="str">
        <f t="shared" si="18"/>
        <v>L1288: Better Lives - Islington</v>
      </c>
      <c r="I1185"/>
      <c r="M1185"/>
    </row>
    <row r="1186" spans="1:13" x14ac:dyDescent="0.35">
      <c r="A1186" s="9" t="s">
        <v>527</v>
      </c>
      <c r="B1186" s="9" t="s">
        <v>873</v>
      </c>
      <c r="C1186" s="9" t="s">
        <v>948</v>
      </c>
      <c r="D1186" s="9" t="s">
        <v>85</v>
      </c>
      <c r="E1186" s="9" t="s">
        <v>632</v>
      </c>
      <c r="F1186" s="9" t="s">
        <v>1672</v>
      </c>
      <c r="G1186" s="9" t="str">
        <f t="shared" si="18"/>
        <v>L1292: Addictions Recovery Community Hounslow (ARC Hounslow)</v>
      </c>
      <c r="I1186"/>
      <c r="M1186"/>
    </row>
    <row r="1187" spans="1:13" x14ac:dyDescent="0.35">
      <c r="A1187" s="9" t="s">
        <v>606</v>
      </c>
      <c r="B1187" s="9" t="s">
        <v>806</v>
      </c>
      <c r="C1187" s="9" t="s">
        <v>948</v>
      </c>
      <c r="D1187" s="9" t="s">
        <v>85</v>
      </c>
      <c r="E1187" s="9" t="s">
        <v>632</v>
      </c>
      <c r="F1187" s="9" t="s">
        <v>1751</v>
      </c>
      <c r="G1187" s="9" t="str">
        <f t="shared" si="18"/>
        <v>L1303: City and Hackney Recovery Service</v>
      </c>
      <c r="I1187"/>
      <c r="M1187"/>
    </row>
    <row r="1188" spans="1:13" x14ac:dyDescent="0.35">
      <c r="A1188" s="9" t="s">
        <v>1479</v>
      </c>
      <c r="B1188" s="9" t="s">
        <v>2043</v>
      </c>
      <c r="C1188" s="9" t="s">
        <v>948</v>
      </c>
      <c r="D1188" s="9" t="s">
        <v>85</v>
      </c>
      <c r="E1188" s="9" t="s">
        <v>632</v>
      </c>
      <c r="F1188" s="9" t="s">
        <v>1753</v>
      </c>
      <c r="G1188" s="9" t="str">
        <f t="shared" si="18"/>
        <v>L1307: Via - Inroads - Islington</v>
      </c>
      <c r="I1188"/>
      <c r="M1188"/>
    </row>
    <row r="1189" spans="1:13" x14ac:dyDescent="0.35">
      <c r="A1189" s="9" t="s">
        <v>1480</v>
      </c>
      <c r="B1189" s="9" t="s">
        <v>1920</v>
      </c>
      <c r="C1189" s="9" t="s">
        <v>948</v>
      </c>
      <c r="D1189" s="9" t="s">
        <v>85</v>
      </c>
      <c r="E1189" s="9" t="s">
        <v>632</v>
      </c>
      <c r="F1189" s="9" t="s">
        <v>1752</v>
      </c>
      <c r="G1189" s="9" t="str">
        <f t="shared" si="18"/>
        <v>L1308: Guy's and St Thomas' NHS Foundation Trust Inpatient Detox Unit</v>
      </c>
      <c r="I1189"/>
      <c r="M1189"/>
    </row>
    <row r="1190" spans="1:13" x14ac:dyDescent="0.35">
      <c r="A1190" s="9" t="s">
        <v>2022</v>
      </c>
      <c r="B1190" s="9" t="s">
        <v>2026</v>
      </c>
      <c r="C1190" s="9" t="s">
        <v>948</v>
      </c>
      <c r="D1190" s="9" t="s">
        <v>85</v>
      </c>
      <c r="E1190" s="9" t="s">
        <v>632</v>
      </c>
      <c r="F1190" s="9" t="s">
        <v>1923</v>
      </c>
      <c r="G1190" s="9" t="str">
        <f t="shared" si="18"/>
        <v>L1315: Mildmay Mission Hospital Stabilisation-based Intermediate Rehabilitation beds</v>
      </c>
      <c r="I1190"/>
      <c r="M1190"/>
    </row>
    <row r="1191" spans="1:13" x14ac:dyDescent="0.35">
      <c r="A1191" s="9" t="s">
        <v>206</v>
      </c>
      <c r="B1191" s="9" t="s">
        <v>651</v>
      </c>
      <c r="C1191" s="9" t="s">
        <v>948</v>
      </c>
      <c r="D1191" s="9" t="s">
        <v>85</v>
      </c>
      <c r="E1191" s="9" t="s">
        <v>632</v>
      </c>
      <c r="F1191" s="9" t="s">
        <v>1697</v>
      </c>
      <c r="G1191" s="9" t="str">
        <f t="shared" si="18"/>
        <v>L5059: Haringey Alcohol Treatment Service</v>
      </c>
      <c r="I1191"/>
      <c r="M1191"/>
    </row>
    <row r="1192" spans="1:13" x14ac:dyDescent="0.35">
      <c r="A1192" s="9" t="s">
        <v>213</v>
      </c>
      <c r="B1192" s="9" t="s">
        <v>706</v>
      </c>
      <c r="C1192" s="9" t="s">
        <v>948</v>
      </c>
      <c r="D1192" s="9" t="s">
        <v>85</v>
      </c>
      <c r="E1192" s="9" t="s">
        <v>662</v>
      </c>
      <c r="F1192" s="9" t="s">
        <v>1701</v>
      </c>
      <c r="G1192" s="9" t="str">
        <f t="shared" si="18"/>
        <v>M0022: Kaleidoscope Birchwood</v>
      </c>
      <c r="I1192"/>
      <c r="M1192"/>
    </row>
    <row r="1193" spans="1:13" x14ac:dyDescent="0.35">
      <c r="A1193" s="9" t="s">
        <v>214</v>
      </c>
      <c r="B1193" s="9" t="s">
        <v>667</v>
      </c>
      <c r="C1193" s="9" t="s">
        <v>948</v>
      </c>
      <c r="D1193" s="9" t="s">
        <v>85</v>
      </c>
      <c r="E1193" s="9" t="s">
        <v>662</v>
      </c>
      <c r="F1193" s="9" t="s">
        <v>1717</v>
      </c>
      <c r="G1193" s="9" t="str">
        <f t="shared" si="18"/>
        <v>M0037: Phoenix Futures Wirral Adult Services</v>
      </c>
      <c r="I1193"/>
      <c r="M1193"/>
    </row>
    <row r="1194" spans="1:13" x14ac:dyDescent="0.35">
      <c r="A1194" s="9" t="s">
        <v>276</v>
      </c>
      <c r="B1194" s="9" t="s">
        <v>765</v>
      </c>
      <c r="C1194" s="9" t="s">
        <v>948</v>
      </c>
      <c r="D1194" s="9" t="s">
        <v>85</v>
      </c>
      <c r="E1194" s="9" t="s">
        <v>670</v>
      </c>
      <c r="F1194" s="9" t="s">
        <v>1657</v>
      </c>
      <c r="G1194" s="9" t="str">
        <f t="shared" si="18"/>
        <v>P0523: ANA</v>
      </c>
      <c r="I1194"/>
      <c r="M1194"/>
    </row>
    <row r="1195" spans="1:13" x14ac:dyDescent="0.35">
      <c r="A1195" s="9" t="s">
        <v>277</v>
      </c>
      <c r="B1195" s="9" t="s">
        <v>741</v>
      </c>
      <c r="C1195" s="9" t="s">
        <v>948</v>
      </c>
      <c r="D1195" s="9" t="s">
        <v>85</v>
      </c>
      <c r="E1195" s="9" t="s">
        <v>670</v>
      </c>
      <c r="F1195" s="9" t="s">
        <v>1736</v>
      </c>
      <c r="G1195" s="9" t="str">
        <f t="shared" si="18"/>
        <v>P0544: Francis HouseStreetsceneSouthampton</v>
      </c>
      <c r="I1195"/>
      <c r="M1195"/>
    </row>
    <row r="1196" spans="1:13" x14ac:dyDescent="0.35">
      <c r="A1196" s="9" t="s">
        <v>325</v>
      </c>
      <c r="B1196" s="9" t="s">
        <v>2063</v>
      </c>
      <c r="C1196" s="9" t="s">
        <v>948</v>
      </c>
      <c r="D1196" s="9" t="s">
        <v>85</v>
      </c>
      <c r="E1196" s="9" t="s">
        <v>635</v>
      </c>
      <c r="F1196" s="9" t="s">
        <v>1734</v>
      </c>
      <c r="G1196" s="9" t="str">
        <f t="shared" si="18"/>
        <v>Q1647: Via - Passmores House</v>
      </c>
      <c r="I1196"/>
      <c r="M1196"/>
    </row>
    <row r="1197" spans="1:13" x14ac:dyDescent="0.35">
      <c r="A1197" s="9" t="s">
        <v>340</v>
      </c>
      <c r="B1197" s="9" t="s">
        <v>657</v>
      </c>
      <c r="C1197" s="9" t="s">
        <v>948</v>
      </c>
      <c r="D1197" s="9" t="s">
        <v>85</v>
      </c>
      <c r="E1197" s="9" t="s">
        <v>635</v>
      </c>
      <c r="F1197" s="9" t="s">
        <v>1752</v>
      </c>
      <c r="G1197" s="9" t="str">
        <f t="shared" si="18"/>
        <v>Q1728: Oxygen Recovery Service</v>
      </c>
      <c r="I1197"/>
      <c r="M1197"/>
    </row>
    <row r="1198" spans="1:13" x14ac:dyDescent="0.35">
      <c r="A1198" s="9" t="s">
        <v>380</v>
      </c>
      <c r="B1198" s="9" t="s">
        <v>991</v>
      </c>
      <c r="C1198" s="9" t="s">
        <v>948</v>
      </c>
      <c r="D1198" s="9" t="s">
        <v>85</v>
      </c>
      <c r="E1198" s="9" t="s">
        <v>639</v>
      </c>
      <c r="F1198" s="9" t="s">
        <v>1756</v>
      </c>
      <c r="G1198" s="9" t="str">
        <f t="shared" si="18"/>
        <v>SB206: PROVIDENCE PROJECT</v>
      </c>
      <c r="I1198"/>
      <c r="M1198"/>
    </row>
    <row r="1199" spans="1:13" x14ac:dyDescent="0.35">
      <c r="A1199" s="9" t="s">
        <v>381</v>
      </c>
      <c r="B1199" s="9" t="s">
        <v>638</v>
      </c>
      <c r="C1199" s="9" t="s">
        <v>948</v>
      </c>
      <c r="D1199" s="9" t="s">
        <v>85</v>
      </c>
      <c r="E1199" s="9" t="s">
        <v>639</v>
      </c>
      <c r="F1199" s="9" t="s">
        <v>1737</v>
      </c>
      <c r="G1199" s="9" t="str">
        <f t="shared" si="18"/>
        <v>SB317: StreetScene Bournemouth</v>
      </c>
      <c r="I1199"/>
      <c r="M1199"/>
    </row>
    <row r="1200" spans="1:13" x14ac:dyDescent="0.35">
      <c r="A1200" s="9" t="s">
        <v>386</v>
      </c>
      <c r="B1200" s="9" t="s">
        <v>825</v>
      </c>
      <c r="C1200" s="9" t="s">
        <v>948</v>
      </c>
      <c r="D1200" s="9" t="s">
        <v>85</v>
      </c>
      <c r="E1200" s="9" t="s">
        <v>639</v>
      </c>
      <c r="F1200" s="9" t="s">
        <v>1656</v>
      </c>
      <c r="G1200" s="9" t="str">
        <f t="shared" si="18"/>
        <v>SD208: We Are With You Cornwall Adults</v>
      </c>
      <c r="I1200"/>
      <c r="M1200"/>
    </row>
    <row r="1201" spans="1:13" x14ac:dyDescent="0.35">
      <c r="A1201" s="9" t="s">
        <v>388</v>
      </c>
      <c r="B1201" s="9" t="s">
        <v>811</v>
      </c>
      <c r="C1201" s="9" t="s">
        <v>948</v>
      </c>
      <c r="D1201" s="9" t="s">
        <v>85</v>
      </c>
      <c r="E1201" s="9" t="s">
        <v>639</v>
      </c>
      <c r="F1201" s="9" t="s">
        <v>1656</v>
      </c>
      <c r="G1201" s="9" t="str">
        <f t="shared" si="18"/>
        <v>SD301: We Are With You Chy</v>
      </c>
      <c r="I1201"/>
      <c r="M1201"/>
    </row>
    <row r="1202" spans="1:13" x14ac:dyDescent="0.35">
      <c r="A1202" s="9" t="s">
        <v>389</v>
      </c>
      <c r="B1202" s="9" t="s">
        <v>737</v>
      </c>
      <c r="C1202" s="9" t="s">
        <v>948</v>
      </c>
      <c r="D1202" s="9" t="s">
        <v>85</v>
      </c>
      <c r="E1202" s="9" t="s">
        <v>639</v>
      </c>
      <c r="F1202" s="9" t="s">
        <v>1663</v>
      </c>
      <c r="G1202" s="9" t="str">
        <f t="shared" si="18"/>
        <v>SD303: BOSENCE FARM COMMUNITY LTD</v>
      </c>
      <c r="I1202"/>
      <c r="M1202"/>
    </row>
    <row r="1203" spans="1:13" x14ac:dyDescent="0.35">
      <c r="A1203" s="9" t="s">
        <v>391</v>
      </c>
      <c r="B1203" s="9" t="s">
        <v>658</v>
      </c>
      <c r="C1203" s="9" t="s">
        <v>948</v>
      </c>
      <c r="D1203" s="9" t="s">
        <v>85</v>
      </c>
      <c r="E1203" s="9" t="s">
        <v>639</v>
      </c>
      <c r="F1203" s="9" t="s">
        <v>1744</v>
      </c>
      <c r="G1203" s="9" t="str">
        <f t="shared" si="18"/>
        <v>SG309: THE NELSON TRUST</v>
      </c>
      <c r="I1203"/>
      <c r="M1203"/>
    </row>
    <row r="1204" spans="1:13" x14ac:dyDescent="0.35">
      <c r="A1204" s="9" t="s">
        <v>402</v>
      </c>
      <c r="B1204" s="9" t="s">
        <v>812</v>
      </c>
      <c r="C1204" s="9" t="s">
        <v>948</v>
      </c>
      <c r="D1204" s="9" t="s">
        <v>85</v>
      </c>
      <c r="E1204" s="9" t="s">
        <v>639</v>
      </c>
      <c r="F1204" s="9" t="s">
        <v>812</v>
      </c>
      <c r="G1204" s="9" t="str">
        <f t="shared" si="18"/>
        <v>SJ207: Western Counselling</v>
      </c>
      <c r="I1204"/>
      <c r="M1204"/>
    </row>
    <row r="1205" spans="1:13" x14ac:dyDescent="0.35">
      <c r="A1205" s="9" t="s">
        <v>411</v>
      </c>
      <c r="B1205" s="9" t="s">
        <v>809</v>
      </c>
      <c r="C1205" s="9" t="s">
        <v>948</v>
      </c>
      <c r="D1205" s="9" t="s">
        <v>85</v>
      </c>
      <c r="E1205" s="9" t="s">
        <v>639</v>
      </c>
      <c r="F1205" s="9" t="s">
        <v>809</v>
      </c>
      <c r="G1205" s="9" t="str">
        <f t="shared" si="18"/>
        <v>SK317: Somewhere House</v>
      </c>
      <c r="I1205"/>
      <c r="M1205"/>
    </row>
    <row r="1206" spans="1:13" x14ac:dyDescent="0.35">
      <c r="A1206" s="9" t="s">
        <v>444</v>
      </c>
      <c r="B1206" s="9" t="s">
        <v>771</v>
      </c>
      <c r="C1206" s="9" t="s">
        <v>948</v>
      </c>
      <c r="D1206" s="9" t="s">
        <v>85</v>
      </c>
      <c r="E1206" s="9" t="s">
        <v>661</v>
      </c>
      <c r="F1206" s="9" t="s">
        <v>1720</v>
      </c>
      <c r="G1206" s="9" t="str">
        <f t="shared" si="18"/>
        <v>U0321: Forward Trust The Bridges Hull</v>
      </c>
      <c r="I1206"/>
      <c r="M1206"/>
    </row>
    <row r="1207" spans="1:13" x14ac:dyDescent="0.35">
      <c r="A1207" s="9" t="s">
        <v>462</v>
      </c>
      <c r="B1207" s="9" t="s">
        <v>789</v>
      </c>
      <c r="C1207" s="9" t="s">
        <v>948</v>
      </c>
      <c r="D1207" s="9" t="s">
        <v>85</v>
      </c>
      <c r="E1207" s="9" t="s">
        <v>661</v>
      </c>
      <c r="F1207" s="9" t="s">
        <v>1717</v>
      </c>
      <c r="G1207" s="9" t="str">
        <f t="shared" si="18"/>
        <v>U0514: Phoenix Futures Sheffield Adult Service</v>
      </c>
      <c r="I1207"/>
      <c r="M1207"/>
    </row>
    <row r="1208" spans="1:13" x14ac:dyDescent="0.35">
      <c r="A1208" s="9" t="s">
        <v>463</v>
      </c>
      <c r="B1208" s="9" t="s">
        <v>710</v>
      </c>
      <c r="C1208" s="9" t="s">
        <v>948</v>
      </c>
      <c r="D1208" s="9" t="s">
        <v>85</v>
      </c>
      <c r="E1208" s="9" t="s">
        <v>661</v>
      </c>
      <c r="F1208" s="9" t="s">
        <v>1717</v>
      </c>
      <c r="G1208" s="9" t="str">
        <f t="shared" si="18"/>
        <v>U0515: Phoenix Futures Sheffield Family Service</v>
      </c>
      <c r="I1208"/>
      <c r="M1208"/>
    </row>
    <row r="1209" spans="1:13" x14ac:dyDescent="0.35">
      <c r="A1209" s="9" t="s">
        <v>154</v>
      </c>
      <c r="B1209" s="9" t="s">
        <v>924</v>
      </c>
      <c r="C1209" s="9" t="s">
        <v>950</v>
      </c>
      <c r="D1209" s="9" t="s">
        <v>103</v>
      </c>
      <c r="E1209" s="9" t="s">
        <v>632</v>
      </c>
      <c r="F1209" s="9" t="s">
        <v>1688</v>
      </c>
      <c r="G1209" s="9" t="str">
        <f t="shared" si="18"/>
        <v>L0330: Equinox (Detox)</v>
      </c>
      <c r="I1209"/>
      <c r="M1209"/>
    </row>
    <row r="1210" spans="1:13" x14ac:dyDescent="0.35">
      <c r="A1210" s="9" t="s">
        <v>951</v>
      </c>
      <c r="B1210" s="9" t="s">
        <v>952</v>
      </c>
      <c r="C1210" s="9" t="s">
        <v>950</v>
      </c>
      <c r="D1210" s="9" t="s">
        <v>103</v>
      </c>
      <c r="E1210" s="9" t="s">
        <v>632</v>
      </c>
      <c r="F1210" s="9" t="s">
        <v>1697</v>
      </c>
      <c r="G1210" s="9" t="str">
        <f t="shared" si="18"/>
        <v>L0940: Humankind Insight RBKC</v>
      </c>
      <c r="I1210"/>
      <c r="M1210"/>
    </row>
    <row r="1211" spans="1:13" x14ac:dyDescent="0.35">
      <c r="A1211" s="9" t="s">
        <v>170</v>
      </c>
      <c r="B1211" s="9" t="s">
        <v>688</v>
      </c>
      <c r="C1211" s="9" t="s">
        <v>950</v>
      </c>
      <c r="D1211" s="9" t="s">
        <v>103</v>
      </c>
      <c r="E1211" s="9" t="s">
        <v>632</v>
      </c>
      <c r="F1211" s="9" t="s">
        <v>1699</v>
      </c>
      <c r="G1211" s="9" t="str">
        <f t="shared" si="18"/>
        <v>L1219: Janus Enterprise</v>
      </c>
      <c r="I1211"/>
      <c r="M1211"/>
    </row>
    <row r="1212" spans="1:13" x14ac:dyDescent="0.35">
      <c r="A1212" s="9" t="s">
        <v>200</v>
      </c>
      <c r="B1212" s="9" t="s">
        <v>648</v>
      </c>
      <c r="C1212" s="9" t="s">
        <v>950</v>
      </c>
      <c r="D1212" s="9" t="s">
        <v>103</v>
      </c>
      <c r="E1212" s="9" t="s">
        <v>632</v>
      </c>
      <c r="F1212" s="9" t="s">
        <v>1751</v>
      </c>
      <c r="G1212" s="9" t="str">
        <f t="shared" si="18"/>
        <v>L1279: Drug and Alcohol Wellbeing Service (DAWS)</v>
      </c>
      <c r="I1212"/>
      <c r="M1212"/>
    </row>
    <row r="1213" spans="1:13" x14ac:dyDescent="0.35">
      <c r="A1213" s="9" t="s">
        <v>1193</v>
      </c>
      <c r="B1213" s="9" t="s">
        <v>1761</v>
      </c>
      <c r="C1213" s="9" t="s">
        <v>950</v>
      </c>
      <c r="D1213" s="9" t="s">
        <v>103</v>
      </c>
      <c r="E1213" s="9" t="s">
        <v>632</v>
      </c>
      <c r="F1213" s="9" t="s">
        <v>1751</v>
      </c>
      <c r="G1213" s="9" t="str">
        <f t="shared" si="18"/>
        <v>L1309: Drug and Alcohol Wellbeing Service Hammersmith and Fulham</v>
      </c>
      <c r="I1213"/>
      <c r="M1213"/>
    </row>
    <row r="1214" spans="1:13" x14ac:dyDescent="0.35">
      <c r="A1214" s="9" t="s">
        <v>1194</v>
      </c>
      <c r="B1214" s="9" t="s">
        <v>1766</v>
      </c>
      <c r="C1214" s="9" t="s">
        <v>950</v>
      </c>
      <c r="D1214" s="9" t="s">
        <v>103</v>
      </c>
      <c r="E1214" s="9" t="s">
        <v>632</v>
      </c>
      <c r="F1214" s="9" t="s">
        <v>1751</v>
      </c>
      <c r="G1214" s="9" t="str">
        <f t="shared" si="18"/>
        <v>L1310: Drug and Alcohol Wellbeing Service Kensington and Chelsea</v>
      </c>
      <c r="I1214"/>
      <c r="M1214"/>
    </row>
    <row r="1215" spans="1:13" x14ac:dyDescent="0.35">
      <c r="A1215" s="9" t="s">
        <v>1921</v>
      </c>
      <c r="B1215" s="9" t="s">
        <v>1922</v>
      </c>
      <c r="C1215" s="9" t="s">
        <v>950</v>
      </c>
      <c r="D1215" s="9" t="s">
        <v>103</v>
      </c>
      <c r="E1215" s="9" t="s">
        <v>632</v>
      </c>
      <c r="F1215" s="9" t="s">
        <v>1923</v>
      </c>
      <c r="G1215" s="9" t="str">
        <f t="shared" si="18"/>
        <v>L1312: Guy's and St Thomas' NHS Foundation Trust Non-rough sleeping Addictions Clinical Care Suite</v>
      </c>
      <c r="I1215"/>
      <c r="M1215"/>
    </row>
    <row r="1216" spans="1:13" x14ac:dyDescent="0.35">
      <c r="A1216" s="9" t="s">
        <v>208</v>
      </c>
      <c r="B1216" s="9" t="s">
        <v>913</v>
      </c>
      <c r="C1216" s="9" t="s">
        <v>950</v>
      </c>
      <c r="D1216" s="9" t="s">
        <v>103</v>
      </c>
      <c r="E1216" s="9" t="s">
        <v>632</v>
      </c>
      <c r="F1216" s="9" t="s">
        <v>1674</v>
      </c>
      <c r="G1216" s="9" t="str">
        <f t="shared" si="18"/>
        <v>L5061: CGL Tri-Borough Alcohol Service</v>
      </c>
      <c r="I1216"/>
      <c r="M1216"/>
    </row>
    <row r="1217" spans="1:13" x14ac:dyDescent="0.35">
      <c r="A1217" s="9" t="s">
        <v>1195</v>
      </c>
      <c r="B1217" s="9" t="s">
        <v>1769</v>
      </c>
      <c r="C1217" s="9" t="s">
        <v>950</v>
      </c>
      <c r="D1217" s="9" t="s">
        <v>103</v>
      </c>
      <c r="E1217" s="9" t="s">
        <v>632</v>
      </c>
      <c r="F1217" s="9" t="s">
        <v>1674</v>
      </c>
      <c r="G1217" s="9" t="str">
        <f t="shared" si="18"/>
        <v>L5063: CGL K&amp;C Alcohol Service</v>
      </c>
      <c r="I1217"/>
      <c r="M1217"/>
    </row>
    <row r="1218" spans="1:13" x14ac:dyDescent="0.35">
      <c r="A1218" s="9" t="s">
        <v>1196</v>
      </c>
      <c r="B1218" s="9" t="s">
        <v>1775</v>
      </c>
      <c r="C1218" s="9" t="s">
        <v>950</v>
      </c>
      <c r="D1218" s="9" t="s">
        <v>103</v>
      </c>
      <c r="E1218" s="9" t="s">
        <v>632</v>
      </c>
      <c r="F1218" s="9" t="s">
        <v>1674</v>
      </c>
      <c r="G1218" s="9" t="str">
        <f t="shared" si="18"/>
        <v>L5064: CGL Westminster Alcohol Service</v>
      </c>
      <c r="I1218"/>
      <c r="M1218"/>
    </row>
    <row r="1219" spans="1:13" x14ac:dyDescent="0.35">
      <c r="A1219" s="9" t="s">
        <v>507</v>
      </c>
      <c r="B1219" s="9" t="s">
        <v>2046</v>
      </c>
      <c r="C1219" s="9" t="s">
        <v>950</v>
      </c>
      <c r="D1219" s="9" t="s">
        <v>103</v>
      </c>
      <c r="E1219" s="9" t="s">
        <v>662</v>
      </c>
      <c r="F1219" s="9" t="s">
        <v>1668</v>
      </c>
      <c r="G1219" s="9" t="str">
        <f t="shared" ref="G1219:G1282" si="19">CONCATENATE(A1219,": ",B1219)</f>
        <v>M0357: Parkland Place Lancashire</v>
      </c>
      <c r="I1219"/>
      <c r="M1219"/>
    </row>
    <row r="1220" spans="1:13" x14ac:dyDescent="0.35">
      <c r="A1220" s="9" t="s">
        <v>276</v>
      </c>
      <c r="B1220" s="9" t="s">
        <v>765</v>
      </c>
      <c r="C1220" s="9" t="s">
        <v>950</v>
      </c>
      <c r="D1220" s="9" t="s">
        <v>103</v>
      </c>
      <c r="E1220" s="9" t="s">
        <v>670</v>
      </c>
      <c r="F1220" s="9" t="s">
        <v>1657</v>
      </c>
      <c r="G1220" s="9" t="str">
        <f t="shared" si="19"/>
        <v>P0523: ANA</v>
      </c>
      <c r="I1220"/>
      <c r="M1220"/>
    </row>
    <row r="1221" spans="1:13" x14ac:dyDescent="0.35">
      <c r="A1221" s="9" t="s">
        <v>277</v>
      </c>
      <c r="B1221" s="9" t="s">
        <v>741</v>
      </c>
      <c r="C1221" s="9" t="s">
        <v>950</v>
      </c>
      <c r="D1221" s="9" t="s">
        <v>103</v>
      </c>
      <c r="E1221" s="9" t="s">
        <v>670</v>
      </c>
      <c r="F1221" s="9" t="s">
        <v>1736</v>
      </c>
      <c r="G1221" s="9" t="str">
        <f t="shared" si="19"/>
        <v>P0544: Francis HouseStreetsceneSouthampton</v>
      </c>
      <c r="I1221"/>
      <c r="M1221"/>
    </row>
    <row r="1222" spans="1:13" x14ac:dyDescent="0.35">
      <c r="A1222" s="9" t="s">
        <v>340</v>
      </c>
      <c r="B1222" s="9" t="s">
        <v>657</v>
      </c>
      <c r="C1222" s="9" t="s">
        <v>950</v>
      </c>
      <c r="D1222" s="9" t="s">
        <v>103</v>
      </c>
      <c r="E1222" s="9" t="s">
        <v>635</v>
      </c>
      <c r="F1222" s="9" t="s">
        <v>1752</v>
      </c>
      <c r="G1222" s="9" t="str">
        <f t="shared" si="19"/>
        <v>Q1728: Oxygen Recovery Service</v>
      </c>
      <c r="I1222"/>
      <c r="M1222"/>
    </row>
    <row r="1223" spans="1:13" x14ac:dyDescent="0.35">
      <c r="A1223" s="9" t="s">
        <v>2023</v>
      </c>
      <c r="B1223" s="9" t="s">
        <v>2215</v>
      </c>
      <c r="C1223" s="9" t="s">
        <v>950</v>
      </c>
      <c r="D1223" s="9" t="s">
        <v>103</v>
      </c>
      <c r="E1223" s="9" t="s">
        <v>635</v>
      </c>
      <c r="F1223" s="9" t="s">
        <v>1923</v>
      </c>
      <c r="G1223" s="9" t="str">
        <f t="shared" si="19"/>
        <v>Q1763: Oxygen Inpatient Detox</v>
      </c>
      <c r="I1223"/>
      <c r="M1223"/>
    </row>
    <row r="1224" spans="1:13" x14ac:dyDescent="0.35">
      <c r="A1224" s="9" t="s">
        <v>381</v>
      </c>
      <c r="B1224" s="9" t="s">
        <v>638</v>
      </c>
      <c r="C1224" s="9" t="s">
        <v>950</v>
      </c>
      <c r="D1224" s="9" t="s">
        <v>103</v>
      </c>
      <c r="E1224" s="9" t="s">
        <v>639</v>
      </c>
      <c r="F1224" s="9" t="s">
        <v>1737</v>
      </c>
      <c r="G1224" s="9" t="str">
        <f t="shared" si="19"/>
        <v>SB317: StreetScene Bournemouth</v>
      </c>
      <c r="I1224"/>
      <c r="M1224"/>
    </row>
    <row r="1225" spans="1:13" x14ac:dyDescent="0.35">
      <c r="A1225" s="9" t="s">
        <v>391</v>
      </c>
      <c r="B1225" s="9" t="s">
        <v>658</v>
      </c>
      <c r="C1225" s="9" t="s">
        <v>950</v>
      </c>
      <c r="D1225" s="9" t="s">
        <v>103</v>
      </c>
      <c r="E1225" s="9" t="s">
        <v>639</v>
      </c>
      <c r="F1225" s="9" t="s">
        <v>1744</v>
      </c>
      <c r="G1225" s="9" t="str">
        <f t="shared" si="19"/>
        <v>SG309: THE NELSON TRUST</v>
      </c>
      <c r="I1225"/>
      <c r="M1225"/>
    </row>
    <row r="1226" spans="1:13" x14ac:dyDescent="0.35">
      <c r="A1226" s="9" t="s">
        <v>402</v>
      </c>
      <c r="B1226" s="9" t="s">
        <v>812</v>
      </c>
      <c r="C1226" s="9" t="s">
        <v>950</v>
      </c>
      <c r="D1226" s="9" t="s">
        <v>103</v>
      </c>
      <c r="E1226" s="9" t="s">
        <v>639</v>
      </c>
      <c r="F1226" s="9" t="s">
        <v>812</v>
      </c>
      <c r="G1226" s="9" t="str">
        <f t="shared" si="19"/>
        <v>SJ207: Western Counselling</v>
      </c>
      <c r="I1226"/>
      <c r="M1226"/>
    </row>
    <row r="1227" spans="1:13" x14ac:dyDescent="0.35">
      <c r="A1227" s="9" t="s">
        <v>406</v>
      </c>
      <c r="B1227" s="9" t="s">
        <v>909</v>
      </c>
      <c r="C1227" s="9" t="s">
        <v>950</v>
      </c>
      <c r="D1227" s="9" t="s">
        <v>103</v>
      </c>
      <c r="E1227" s="9" t="s">
        <v>639</v>
      </c>
      <c r="F1227" s="9" t="s">
        <v>909</v>
      </c>
      <c r="G1227" s="9" t="str">
        <f t="shared" si="19"/>
        <v>SJ312: Westcliffe House</v>
      </c>
      <c r="I1227"/>
      <c r="M1227"/>
    </row>
    <row r="1228" spans="1:13" x14ac:dyDescent="0.35">
      <c r="A1228" s="9" t="s">
        <v>412</v>
      </c>
      <c r="B1228" s="9" t="s">
        <v>905</v>
      </c>
      <c r="C1228" s="9" t="s">
        <v>950</v>
      </c>
      <c r="D1228" s="9" t="s">
        <v>103</v>
      </c>
      <c r="E1228" s="9" t="s">
        <v>639</v>
      </c>
      <c r="F1228" s="9" t="s">
        <v>1745</v>
      </c>
      <c r="G1228" s="9" t="str">
        <f t="shared" si="19"/>
        <v>SM305: Salvation Army - Gloucester House</v>
      </c>
      <c r="I1228"/>
      <c r="M1228"/>
    </row>
    <row r="1229" spans="1:13" x14ac:dyDescent="0.35">
      <c r="A1229" s="9" t="s">
        <v>416</v>
      </c>
      <c r="B1229" s="9" t="s">
        <v>1764</v>
      </c>
      <c r="C1229" s="9" t="s">
        <v>950</v>
      </c>
      <c r="D1229" s="9" t="s">
        <v>103</v>
      </c>
      <c r="E1229" s="9" t="s">
        <v>639</v>
      </c>
      <c r="F1229" s="9" t="s">
        <v>1655</v>
      </c>
      <c r="G1229" s="9" t="str">
        <f t="shared" si="19"/>
        <v>SO203: Forward Trust - Clouds House</v>
      </c>
      <c r="I1229"/>
      <c r="M1229"/>
    </row>
    <row r="1230" spans="1:13" x14ac:dyDescent="0.35">
      <c r="A1230" s="9" t="s">
        <v>463</v>
      </c>
      <c r="B1230" s="9" t="s">
        <v>710</v>
      </c>
      <c r="C1230" s="9" t="s">
        <v>950</v>
      </c>
      <c r="D1230" s="9" t="s">
        <v>103</v>
      </c>
      <c r="E1230" s="9" t="s">
        <v>661</v>
      </c>
      <c r="F1230" s="9" t="s">
        <v>1717</v>
      </c>
      <c r="G1230" s="9" t="str">
        <f t="shared" si="19"/>
        <v>U0515: Phoenix Futures Sheffield Family Service</v>
      </c>
      <c r="I1230"/>
      <c r="M1230"/>
    </row>
    <row r="1231" spans="1:13" x14ac:dyDescent="0.35">
      <c r="A1231" s="9" t="s">
        <v>474</v>
      </c>
      <c r="B1231" s="9" t="s">
        <v>734</v>
      </c>
      <c r="C1231" s="9" t="s">
        <v>950</v>
      </c>
      <c r="D1231" s="9" t="s">
        <v>103</v>
      </c>
      <c r="E1231" s="9" t="s">
        <v>662</v>
      </c>
      <c r="F1231" s="9" t="s">
        <v>1751</v>
      </c>
      <c r="G1231" s="9" t="str">
        <f t="shared" si="19"/>
        <v>W0444: Turning Point Smithfield Detox</v>
      </c>
      <c r="I1231"/>
      <c r="M1231"/>
    </row>
    <row r="1232" spans="1:13" x14ac:dyDescent="0.35">
      <c r="A1232" s="9" t="s">
        <v>196</v>
      </c>
      <c r="B1232" s="9" t="s">
        <v>840</v>
      </c>
      <c r="C1232" s="9" t="s">
        <v>953</v>
      </c>
      <c r="D1232" s="9" t="s">
        <v>127</v>
      </c>
      <c r="E1232" s="9" t="s">
        <v>632</v>
      </c>
      <c r="F1232" s="9" t="s">
        <v>1677</v>
      </c>
      <c r="G1232" s="9" t="str">
        <f t="shared" si="19"/>
        <v>L1275: INSPIRE Sutton</v>
      </c>
      <c r="I1232"/>
      <c r="M1232"/>
    </row>
    <row r="1233" spans="1:13" x14ac:dyDescent="0.35">
      <c r="A1233" s="9" t="s">
        <v>527</v>
      </c>
      <c r="B1233" s="9" t="s">
        <v>873</v>
      </c>
      <c r="C1233" s="9" t="s">
        <v>953</v>
      </c>
      <c r="D1233" s="9" t="s">
        <v>127</v>
      </c>
      <c r="E1233" s="9" t="s">
        <v>632</v>
      </c>
      <c r="F1233" s="9" t="s">
        <v>1672</v>
      </c>
      <c r="G1233" s="9" t="str">
        <f t="shared" si="19"/>
        <v>L1292: Addictions Recovery Community Hounslow (ARC Hounslow)</v>
      </c>
      <c r="I1233"/>
      <c r="M1233"/>
    </row>
    <row r="1234" spans="1:13" x14ac:dyDescent="0.35">
      <c r="A1234" s="9" t="s">
        <v>205</v>
      </c>
      <c r="B1234" s="9" t="s">
        <v>655</v>
      </c>
      <c r="C1234" s="9" t="s">
        <v>953</v>
      </c>
      <c r="D1234" s="9" t="s">
        <v>127</v>
      </c>
      <c r="E1234" s="9" t="s">
        <v>632</v>
      </c>
      <c r="F1234" s="9" t="s">
        <v>1707</v>
      </c>
      <c r="G1234" s="9" t="str">
        <f t="shared" si="19"/>
        <v>L5046: Mount Carmel (Rehab)</v>
      </c>
      <c r="I1234"/>
      <c r="M1234"/>
    </row>
    <row r="1235" spans="1:13" x14ac:dyDescent="0.35">
      <c r="A1235" s="9" t="s">
        <v>235</v>
      </c>
      <c r="B1235" s="9" t="s">
        <v>1898</v>
      </c>
      <c r="C1235" s="9" t="s">
        <v>953</v>
      </c>
      <c r="D1235" s="9" t="s">
        <v>127</v>
      </c>
      <c r="E1235" s="9" t="s">
        <v>662</v>
      </c>
      <c r="F1235" s="9" t="s">
        <v>1752</v>
      </c>
      <c r="G1235" s="9" t="str">
        <f t="shared" si="19"/>
        <v>M0309: Cyngor Alcohol Information Service (CAIS)</v>
      </c>
      <c r="I1235"/>
      <c r="M1235"/>
    </row>
    <row r="1236" spans="1:13" x14ac:dyDescent="0.35">
      <c r="A1236" s="9" t="s">
        <v>507</v>
      </c>
      <c r="B1236" s="9" t="s">
        <v>2046</v>
      </c>
      <c r="C1236" s="9" t="s">
        <v>953</v>
      </c>
      <c r="D1236" s="9" t="s">
        <v>127</v>
      </c>
      <c r="E1236" s="9" t="s">
        <v>662</v>
      </c>
      <c r="F1236" s="9" t="s">
        <v>1668</v>
      </c>
      <c r="G1236" s="9" t="str">
        <f t="shared" si="19"/>
        <v>M0357: Parkland Place Lancashire</v>
      </c>
      <c r="I1236"/>
      <c r="M1236"/>
    </row>
    <row r="1237" spans="1:13" x14ac:dyDescent="0.35">
      <c r="A1237" s="9" t="s">
        <v>511</v>
      </c>
      <c r="B1237" s="9" t="s">
        <v>833</v>
      </c>
      <c r="C1237" s="9" t="s">
        <v>953</v>
      </c>
      <c r="D1237" s="9" t="s">
        <v>127</v>
      </c>
      <c r="E1237" s="9" t="s">
        <v>757</v>
      </c>
      <c r="F1237" s="9" t="s">
        <v>1697</v>
      </c>
      <c r="G1237" s="9" t="str">
        <f t="shared" si="19"/>
        <v>N1014: South Tyneside Substance Misuse Service (Humankind)</v>
      </c>
      <c r="I1237"/>
      <c r="M1237"/>
    </row>
    <row r="1238" spans="1:13" x14ac:dyDescent="0.35">
      <c r="A1238" s="9" t="s">
        <v>275</v>
      </c>
      <c r="B1238" s="9" t="s">
        <v>669</v>
      </c>
      <c r="C1238" s="9" t="s">
        <v>953</v>
      </c>
      <c r="D1238" s="9" t="s">
        <v>127</v>
      </c>
      <c r="E1238" s="9" t="s">
        <v>670</v>
      </c>
      <c r="F1238" s="9" t="s">
        <v>1757</v>
      </c>
      <c r="G1238" s="9" t="str">
        <f t="shared" si="19"/>
        <v>P0034: Yeldall Manor</v>
      </c>
      <c r="I1238"/>
      <c r="M1238"/>
    </row>
    <row r="1239" spans="1:13" x14ac:dyDescent="0.35">
      <c r="A1239" s="9" t="s">
        <v>276</v>
      </c>
      <c r="B1239" s="9" t="s">
        <v>765</v>
      </c>
      <c r="C1239" s="9" t="s">
        <v>953</v>
      </c>
      <c r="D1239" s="9" t="s">
        <v>127</v>
      </c>
      <c r="E1239" s="9" t="s">
        <v>670</v>
      </c>
      <c r="F1239" s="9" t="s">
        <v>1657</v>
      </c>
      <c r="G1239" s="9" t="str">
        <f t="shared" si="19"/>
        <v>P0523: ANA</v>
      </c>
      <c r="I1239"/>
      <c r="M1239"/>
    </row>
    <row r="1240" spans="1:13" x14ac:dyDescent="0.35">
      <c r="A1240" s="9" t="s">
        <v>278</v>
      </c>
      <c r="B1240" s="9" t="s">
        <v>685</v>
      </c>
      <c r="C1240" s="9" t="s">
        <v>953</v>
      </c>
      <c r="D1240" s="9" t="s">
        <v>127</v>
      </c>
      <c r="E1240" s="9" t="s">
        <v>670</v>
      </c>
      <c r="F1240" s="9" t="s">
        <v>1702</v>
      </c>
      <c r="G1240" s="9" t="str">
        <f t="shared" si="19"/>
        <v>P0611: Bridge House</v>
      </c>
      <c r="I1240"/>
      <c r="M1240"/>
    </row>
    <row r="1241" spans="1:13" x14ac:dyDescent="0.35">
      <c r="A1241" s="9" t="s">
        <v>281</v>
      </c>
      <c r="B1241" s="9" t="s">
        <v>689</v>
      </c>
      <c r="C1241" s="9" t="s">
        <v>953</v>
      </c>
      <c r="D1241" s="9" t="s">
        <v>127</v>
      </c>
      <c r="E1241" s="9" t="s">
        <v>670</v>
      </c>
      <c r="F1241" s="9" t="s">
        <v>1703</v>
      </c>
      <c r="G1241" s="9" t="str">
        <f t="shared" si="19"/>
        <v>P0835: Kenward Residential</v>
      </c>
      <c r="I1241"/>
      <c r="M1241"/>
    </row>
    <row r="1242" spans="1:13" x14ac:dyDescent="0.35">
      <c r="A1242" s="9" t="s">
        <v>286</v>
      </c>
      <c r="B1242" s="9" t="s">
        <v>780</v>
      </c>
      <c r="C1242" s="9" t="s">
        <v>953</v>
      </c>
      <c r="D1242" s="9" t="s">
        <v>127</v>
      </c>
      <c r="E1242" s="9" t="s">
        <v>670</v>
      </c>
      <c r="F1242" s="9" t="s">
        <v>1674</v>
      </c>
      <c r="G1242" s="9" t="str">
        <f t="shared" si="19"/>
        <v>P1024: CGL West Kent Adults</v>
      </c>
      <c r="I1242"/>
      <c r="M1242"/>
    </row>
    <row r="1243" spans="1:13" x14ac:dyDescent="0.35">
      <c r="A1243" s="9" t="s">
        <v>288</v>
      </c>
      <c r="B1243" s="9" t="s">
        <v>883</v>
      </c>
      <c r="C1243" s="9" t="s">
        <v>953</v>
      </c>
      <c r="D1243" s="9" t="s">
        <v>127</v>
      </c>
      <c r="E1243" s="9" t="s">
        <v>670</v>
      </c>
      <c r="F1243" s="9" t="s">
        <v>1674</v>
      </c>
      <c r="G1243" s="9" t="str">
        <f t="shared" si="19"/>
        <v>P1054: CGL East Sussex DARS</v>
      </c>
      <c r="I1243"/>
      <c r="M1243"/>
    </row>
    <row r="1244" spans="1:13" x14ac:dyDescent="0.35">
      <c r="A1244" s="9" t="s">
        <v>289</v>
      </c>
      <c r="B1244" s="9" t="s">
        <v>958</v>
      </c>
      <c r="C1244" s="9" t="s">
        <v>953</v>
      </c>
      <c r="D1244" s="9" t="s">
        <v>127</v>
      </c>
      <c r="E1244" s="9" t="s">
        <v>670</v>
      </c>
      <c r="F1244" s="9" t="s">
        <v>1751</v>
      </c>
      <c r="G1244" s="9" t="str">
        <f t="shared" si="19"/>
        <v>P1060: Turning Point MARS</v>
      </c>
      <c r="I1244"/>
      <c r="M1244"/>
    </row>
    <row r="1245" spans="1:13" x14ac:dyDescent="0.35">
      <c r="A1245" s="9" t="s">
        <v>959</v>
      </c>
      <c r="B1245" s="9" t="s">
        <v>960</v>
      </c>
      <c r="C1245" s="9" t="s">
        <v>953</v>
      </c>
      <c r="D1245" s="9" t="s">
        <v>127</v>
      </c>
      <c r="E1245" s="9" t="s">
        <v>670</v>
      </c>
      <c r="F1245" s="9" t="s">
        <v>1656</v>
      </c>
      <c r="G1245" s="9" t="str">
        <f t="shared" si="19"/>
        <v>P1062: We Are With You - Kent YP</v>
      </c>
      <c r="I1245"/>
      <c r="M1245"/>
    </row>
    <row r="1246" spans="1:13" x14ac:dyDescent="0.35">
      <c r="A1246" s="9" t="s">
        <v>306</v>
      </c>
      <c r="B1246" s="9" t="s">
        <v>751</v>
      </c>
      <c r="C1246" s="9" t="s">
        <v>953</v>
      </c>
      <c r="D1246" s="9" t="s">
        <v>127</v>
      </c>
      <c r="E1246" s="9" t="s">
        <v>670</v>
      </c>
      <c r="F1246" s="9" t="s">
        <v>1738</v>
      </c>
      <c r="G1246" s="9" t="str">
        <f t="shared" si="19"/>
        <v>P1089: I-Access North West Surrey</v>
      </c>
      <c r="I1246"/>
      <c r="M1246"/>
    </row>
    <row r="1247" spans="1:13" x14ac:dyDescent="0.35">
      <c r="A1247" s="9" t="s">
        <v>476</v>
      </c>
      <c r="B1247" s="9" t="s">
        <v>2213</v>
      </c>
      <c r="C1247" s="9" t="s">
        <v>953</v>
      </c>
      <c r="D1247" s="9" t="s">
        <v>127</v>
      </c>
      <c r="E1247" s="9" t="s">
        <v>670</v>
      </c>
      <c r="F1247" s="9" t="s">
        <v>1677</v>
      </c>
      <c r="G1247" s="9" t="str">
        <f t="shared" si="19"/>
        <v>P1098: Cranstoun RBWM</v>
      </c>
      <c r="I1247"/>
      <c r="M1247"/>
    </row>
    <row r="1248" spans="1:13" x14ac:dyDescent="0.35">
      <c r="A1248" s="9" t="s">
        <v>484</v>
      </c>
      <c r="B1248" s="9" t="s">
        <v>884</v>
      </c>
      <c r="C1248" s="9" t="s">
        <v>953</v>
      </c>
      <c r="D1248" s="9" t="s">
        <v>127</v>
      </c>
      <c r="E1248" s="9" t="s">
        <v>670</v>
      </c>
      <c r="F1248" s="9" t="s">
        <v>1691</v>
      </c>
      <c r="G1248" s="9" t="str">
        <f t="shared" si="19"/>
        <v>P1101: East Kent Community Drug &amp; Alcohol Services</v>
      </c>
      <c r="I1248"/>
      <c r="M1248"/>
    </row>
    <row r="1249" spans="1:13" x14ac:dyDescent="0.35">
      <c r="A1249" s="9" t="s">
        <v>540</v>
      </c>
      <c r="B1249" s="9" t="s">
        <v>954</v>
      </c>
      <c r="C1249" s="9" t="s">
        <v>953</v>
      </c>
      <c r="D1249" s="9" t="s">
        <v>127</v>
      </c>
      <c r="E1249" s="9" t="s">
        <v>670</v>
      </c>
      <c r="F1249" s="9" t="s">
        <v>1674</v>
      </c>
      <c r="G1249" s="9" t="str">
        <f t="shared" si="19"/>
        <v>P1105: East Kent Residential Recovery Service</v>
      </c>
      <c r="I1249"/>
      <c r="M1249"/>
    </row>
    <row r="1250" spans="1:13" x14ac:dyDescent="0.35">
      <c r="A1250" s="9" t="s">
        <v>2005</v>
      </c>
      <c r="B1250" s="9" t="s">
        <v>2011</v>
      </c>
      <c r="C1250" s="9" t="s">
        <v>953</v>
      </c>
      <c r="D1250" s="9" t="s">
        <v>127</v>
      </c>
      <c r="E1250" s="9" t="s">
        <v>670</v>
      </c>
      <c r="F1250" s="9" t="s">
        <v>1923</v>
      </c>
      <c r="G1250" s="9" t="str">
        <f t="shared" si="19"/>
        <v>P1118: Inclusion IPD</v>
      </c>
      <c r="I1250"/>
      <c r="M1250"/>
    </row>
    <row r="1251" spans="1:13" x14ac:dyDescent="0.35">
      <c r="A1251" s="9" t="s">
        <v>2057</v>
      </c>
      <c r="B1251" s="9" t="s">
        <v>2058</v>
      </c>
      <c r="C1251" s="9" t="s">
        <v>953</v>
      </c>
      <c r="D1251" s="9" t="s">
        <v>127</v>
      </c>
      <c r="E1251" s="9" t="s">
        <v>670</v>
      </c>
      <c r="F1251" s="9" t="s">
        <v>1923</v>
      </c>
      <c r="G1251" s="9" t="str">
        <f t="shared" si="19"/>
        <v>P1122: The Forward Trust Medway Adults</v>
      </c>
      <c r="I1251"/>
      <c r="M1251"/>
    </row>
    <row r="1252" spans="1:13" x14ac:dyDescent="0.35">
      <c r="A1252" s="9" t="s">
        <v>325</v>
      </c>
      <c r="B1252" s="9" t="s">
        <v>2063</v>
      </c>
      <c r="C1252" s="9" t="s">
        <v>953</v>
      </c>
      <c r="D1252" s="9" t="s">
        <v>127</v>
      </c>
      <c r="E1252" s="9" t="s">
        <v>635</v>
      </c>
      <c r="F1252" s="9" t="s">
        <v>1734</v>
      </c>
      <c r="G1252" s="9" t="str">
        <f t="shared" si="19"/>
        <v>Q1647: Via - Passmores House</v>
      </c>
      <c r="I1252"/>
      <c r="M1252"/>
    </row>
    <row r="1253" spans="1:13" x14ac:dyDescent="0.35">
      <c r="A1253" s="9" t="s">
        <v>350</v>
      </c>
      <c r="B1253" s="9" t="s">
        <v>1945</v>
      </c>
      <c r="C1253" s="9" t="s">
        <v>953</v>
      </c>
      <c r="D1253" s="9" t="s">
        <v>127</v>
      </c>
      <c r="E1253" s="9" t="s">
        <v>635</v>
      </c>
      <c r="F1253" s="9" t="s">
        <v>1698</v>
      </c>
      <c r="G1253" s="9" t="str">
        <f t="shared" si="19"/>
        <v>Q1747: Inclusion Visions</v>
      </c>
      <c r="I1253"/>
      <c r="M1253"/>
    </row>
    <row r="1254" spans="1:13" x14ac:dyDescent="0.35">
      <c r="A1254" s="9" t="s">
        <v>1947</v>
      </c>
      <c r="B1254" s="9" t="s">
        <v>1948</v>
      </c>
      <c r="C1254" s="9" t="s">
        <v>953</v>
      </c>
      <c r="D1254" s="9" t="s">
        <v>127</v>
      </c>
      <c r="E1254" s="9" t="s">
        <v>635</v>
      </c>
      <c r="F1254" s="9" t="s">
        <v>1923</v>
      </c>
      <c r="G1254" s="9" t="str">
        <f t="shared" si="19"/>
        <v>Q1760: The Forward Trust (Southend Adult)</v>
      </c>
      <c r="I1254"/>
      <c r="M1254"/>
    </row>
    <row r="1255" spans="1:13" x14ac:dyDescent="0.35">
      <c r="A1255" s="9" t="s">
        <v>357</v>
      </c>
      <c r="B1255" s="9" t="s">
        <v>707</v>
      </c>
      <c r="C1255" s="9" t="s">
        <v>953</v>
      </c>
      <c r="D1255" s="9" t="s">
        <v>127</v>
      </c>
      <c r="E1255" s="9" t="s">
        <v>643</v>
      </c>
      <c r="F1255" s="9" t="s">
        <v>1710</v>
      </c>
      <c r="G1255" s="9" t="str">
        <f t="shared" si="19"/>
        <v>R0472: Livingstone House</v>
      </c>
      <c r="I1255"/>
      <c r="M1255"/>
    </row>
    <row r="1256" spans="1:13" x14ac:dyDescent="0.35">
      <c r="A1256" s="9" t="s">
        <v>506</v>
      </c>
      <c r="B1256" s="9" t="s">
        <v>1093</v>
      </c>
      <c r="C1256" s="9" t="s">
        <v>953</v>
      </c>
      <c r="D1256" s="9" t="s">
        <v>127</v>
      </c>
      <c r="E1256" s="9" t="s">
        <v>643</v>
      </c>
      <c r="F1256" s="9" t="s">
        <v>1698</v>
      </c>
      <c r="G1256" s="9" t="str">
        <f t="shared" si="19"/>
        <v>R0507: Inclusion Telford Adult Service (Telford STARS)</v>
      </c>
      <c r="I1256"/>
      <c r="M1256"/>
    </row>
    <row r="1257" spans="1:13" x14ac:dyDescent="0.35">
      <c r="A1257" s="9" t="s">
        <v>389</v>
      </c>
      <c r="B1257" s="9" t="s">
        <v>737</v>
      </c>
      <c r="C1257" s="9" t="s">
        <v>953</v>
      </c>
      <c r="D1257" s="9" t="s">
        <v>127</v>
      </c>
      <c r="E1257" s="9" t="s">
        <v>639</v>
      </c>
      <c r="F1257" s="9" t="s">
        <v>1663</v>
      </c>
      <c r="G1257" s="9" t="str">
        <f t="shared" si="19"/>
        <v>SD303: BOSENCE FARM COMMUNITY LTD</v>
      </c>
      <c r="I1257"/>
      <c r="M1257"/>
    </row>
    <row r="1258" spans="1:13" x14ac:dyDescent="0.35">
      <c r="A1258" s="9" t="s">
        <v>625</v>
      </c>
      <c r="B1258" s="9" t="s">
        <v>674</v>
      </c>
      <c r="C1258" s="9" t="s">
        <v>953</v>
      </c>
      <c r="D1258" s="9" t="s">
        <v>127</v>
      </c>
      <c r="E1258" s="9" t="s">
        <v>639</v>
      </c>
      <c r="F1258" s="9" t="s">
        <v>1752</v>
      </c>
      <c r="G1258" s="9" t="str">
        <f t="shared" si="19"/>
        <v>SL205: PostScript360</v>
      </c>
      <c r="I1258"/>
      <c r="M1258"/>
    </row>
    <row r="1259" spans="1:13" x14ac:dyDescent="0.35">
      <c r="A1259" s="9" t="s">
        <v>416</v>
      </c>
      <c r="B1259" s="9" t="s">
        <v>1764</v>
      </c>
      <c r="C1259" s="9" t="s">
        <v>953</v>
      </c>
      <c r="D1259" s="9" t="s">
        <v>127</v>
      </c>
      <c r="E1259" s="9" t="s">
        <v>639</v>
      </c>
      <c r="F1259" s="9" t="s">
        <v>1655</v>
      </c>
      <c r="G1259" s="9" t="str">
        <f t="shared" si="19"/>
        <v>SO203: Forward Trust - Clouds House</v>
      </c>
      <c r="I1259"/>
      <c r="M1259"/>
    </row>
    <row r="1260" spans="1:13" x14ac:dyDescent="0.35">
      <c r="A1260" s="9" t="s">
        <v>423</v>
      </c>
      <c r="B1260" s="9" t="s">
        <v>847</v>
      </c>
      <c r="C1260" s="9" t="s">
        <v>953</v>
      </c>
      <c r="D1260" s="9" t="s">
        <v>127</v>
      </c>
      <c r="E1260" s="9" t="s">
        <v>715</v>
      </c>
      <c r="F1260" s="9" t="s">
        <v>1681</v>
      </c>
      <c r="G1260" s="9" t="str">
        <f t="shared" si="19"/>
        <v>T1175: Derby City Prescribing Service</v>
      </c>
      <c r="I1260"/>
      <c r="M1260"/>
    </row>
    <row r="1261" spans="1:13" x14ac:dyDescent="0.35">
      <c r="A1261" s="9" t="s">
        <v>435</v>
      </c>
      <c r="B1261" s="9" t="s">
        <v>849</v>
      </c>
      <c r="C1261" s="9" t="s">
        <v>953</v>
      </c>
      <c r="D1261" s="9" t="s">
        <v>127</v>
      </c>
      <c r="E1261" s="9" t="s">
        <v>715</v>
      </c>
      <c r="F1261" s="9" t="s">
        <v>1692</v>
      </c>
      <c r="G1261" s="9" t="str">
        <f t="shared" si="19"/>
        <v>T1208: Nottingham Recovery Network</v>
      </c>
      <c r="I1261"/>
      <c r="M1261"/>
    </row>
    <row r="1262" spans="1:13" x14ac:dyDescent="0.35">
      <c r="A1262" s="9" t="s">
        <v>2024</v>
      </c>
      <c r="B1262" s="9" t="s">
        <v>2225</v>
      </c>
      <c r="C1262" s="9" t="s">
        <v>953</v>
      </c>
      <c r="D1262" s="9" t="s">
        <v>127</v>
      </c>
      <c r="E1262" s="9" t="s">
        <v>715</v>
      </c>
      <c r="F1262" s="9" t="s">
        <v>1923</v>
      </c>
      <c r="G1262" s="9" t="str">
        <f t="shared" si="19"/>
        <v>T1224: New Oakwood Lodge - Derby Rehab (Phoenix Futures)</v>
      </c>
      <c r="I1262"/>
      <c r="M1262"/>
    </row>
    <row r="1263" spans="1:13" x14ac:dyDescent="0.35">
      <c r="A1263" s="9" t="s">
        <v>444</v>
      </c>
      <c r="B1263" s="9" t="s">
        <v>771</v>
      </c>
      <c r="C1263" s="9" t="s">
        <v>953</v>
      </c>
      <c r="D1263" s="9" t="s">
        <v>127</v>
      </c>
      <c r="E1263" s="9" t="s">
        <v>661</v>
      </c>
      <c r="F1263" s="9" t="s">
        <v>1720</v>
      </c>
      <c r="G1263" s="9" t="str">
        <f t="shared" si="19"/>
        <v>U0321: Forward Trust The Bridges Hull</v>
      </c>
      <c r="I1263"/>
      <c r="M1263"/>
    </row>
    <row r="1264" spans="1:13" x14ac:dyDescent="0.35">
      <c r="A1264" s="9" t="s">
        <v>456</v>
      </c>
      <c r="B1264" s="9" t="s">
        <v>703</v>
      </c>
      <c r="C1264" s="9" t="s">
        <v>953</v>
      </c>
      <c r="D1264" s="9" t="s">
        <v>127</v>
      </c>
      <c r="E1264" s="9" t="s">
        <v>661</v>
      </c>
      <c r="F1264" s="9" t="s">
        <v>1697</v>
      </c>
      <c r="G1264" s="9" t="str">
        <f t="shared" si="19"/>
        <v>U0489: Forward Leeds Adult (Humankind)</v>
      </c>
      <c r="I1264"/>
      <c r="M1264"/>
    </row>
    <row r="1265" spans="1:13" x14ac:dyDescent="0.35">
      <c r="A1265" s="9" t="s">
        <v>461</v>
      </c>
      <c r="B1265" s="9" t="s">
        <v>663</v>
      </c>
      <c r="C1265" s="9" t="s">
        <v>953</v>
      </c>
      <c r="D1265" s="9" t="s">
        <v>127</v>
      </c>
      <c r="E1265" s="9" t="s">
        <v>661</v>
      </c>
      <c r="F1265" s="9" t="s">
        <v>1721</v>
      </c>
      <c r="G1265" s="9" t="str">
        <f t="shared" si="19"/>
        <v>U0509: Doncaster Drugs Service - CDT</v>
      </c>
      <c r="I1265"/>
      <c r="M1265"/>
    </row>
    <row r="1266" spans="1:13" x14ac:dyDescent="0.35">
      <c r="A1266" s="9" t="s">
        <v>2085</v>
      </c>
      <c r="B1266" s="9" t="s">
        <v>2086</v>
      </c>
      <c r="C1266" s="9" t="s">
        <v>953</v>
      </c>
      <c r="D1266" s="9" t="s">
        <v>127</v>
      </c>
      <c r="E1266" s="9" t="s">
        <v>661</v>
      </c>
      <c r="F1266" s="9" t="s">
        <v>1923</v>
      </c>
      <c r="G1266" s="9" t="str">
        <f t="shared" si="19"/>
        <v>U0654: New Vision Bradford Adult (Humankind)</v>
      </c>
      <c r="I1266"/>
      <c r="M1266"/>
    </row>
    <row r="1267" spans="1:13" x14ac:dyDescent="0.35">
      <c r="A1267" s="9" t="s">
        <v>214</v>
      </c>
      <c r="B1267" s="9" t="s">
        <v>667</v>
      </c>
      <c r="C1267" s="9" t="s">
        <v>962</v>
      </c>
      <c r="D1267" s="9" t="s">
        <v>523</v>
      </c>
      <c r="E1267" s="9" t="s">
        <v>662</v>
      </c>
      <c r="F1267" s="9" t="s">
        <v>1717</v>
      </c>
      <c r="G1267" s="9" t="str">
        <f t="shared" si="19"/>
        <v>M0037: Phoenix Futures Wirral Adult Services</v>
      </c>
      <c r="I1267"/>
      <c r="M1267"/>
    </row>
    <row r="1268" spans="1:13" x14ac:dyDescent="0.35">
      <c r="A1268" s="9" t="s">
        <v>222</v>
      </c>
      <c r="B1268" s="9" t="s">
        <v>971</v>
      </c>
      <c r="C1268" s="9" t="s">
        <v>962</v>
      </c>
      <c r="D1268" s="9" t="s">
        <v>523</v>
      </c>
      <c r="E1268" s="9" t="s">
        <v>662</v>
      </c>
      <c r="F1268" s="9" t="s">
        <v>1714</v>
      </c>
      <c r="G1268" s="9" t="str">
        <f t="shared" si="19"/>
        <v>M0189: OASIS Recovery Communities Runcorn</v>
      </c>
      <c r="I1268"/>
      <c r="M1268"/>
    </row>
    <row r="1269" spans="1:13" x14ac:dyDescent="0.35">
      <c r="A1269" s="9" t="s">
        <v>223</v>
      </c>
      <c r="B1269" s="9" t="s">
        <v>725</v>
      </c>
      <c r="C1269" s="9" t="s">
        <v>962</v>
      </c>
      <c r="D1269" s="9" t="s">
        <v>523</v>
      </c>
      <c r="E1269" s="9" t="s">
        <v>662</v>
      </c>
      <c r="F1269" s="9" t="s">
        <v>1694</v>
      </c>
      <c r="G1269" s="9" t="str">
        <f t="shared" si="19"/>
        <v>M0243: GMMH The Chapman-Barker Unit</v>
      </c>
      <c r="I1269"/>
      <c r="M1269"/>
    </row>
    <row r="1270" spans="1:13" x14ac:dyDescent="0.35">
      <c r="A1270" s="9" t="s">
        <v>251</v>
      </c>
      <c r="B1270" s="9" t="s">
        <v>668</v>
      </c>
      <c r="C1270" s="9" t="s">
        <v>962</v>
      </c>
      <c r="D1270" s="9" t="s">
        <v>523</v>
      </c>
      <c r="E1270" s="9" t="s">
        <v>662</v>
      </c>
      <c r="F1270" s="9" t="s">
        <v>668</v>
      </c>
      <c r="G1270" s="9" t="str">
        <f t="shared" si="19"/>
        <v>M0338: Salus Withnell Hall</v>
      </c>
      <c r="I1270"/>
      <c r="M1270"/>
    </row>
    <row r="1271" spans="1:13" x14ac:dyDescent="0.35">
      <c r="A1271" s="9" t="s">
        <v>507</v>
      </c>
      <c r="B1271" s="9" t="s">
        <v>2046</v>
      </c>
      <c r="C1271" s="9" t="s">
        <v>962</v>
      </c>
      <c r="D1271" s="9" t="s">
        <v>523</v>
      </c>
      <c r="E1271" s="9" t="s">
        <v>662</v>
      </c>
      <c r="F1271" s="9" t="s">
        <v>1668</v>
      </c>
      <c r="G1271" s="9" t="str">
        <f t="shared" si="19"/>
        <v>M0357: Parkland Place Lancashire</v>
      </c>
      <c r="I1271"/>
      <c r="M1271"/>
    </row>
    <row r="1272" spans="1:13" x14ac:dyDescent="0.35">
      <c r="A1272" s="9" t="s">
        <v>511</v>
      </c>
      <c r="B1272" s="9" t="s">
        <v>833</v>
      </c>
      <c r="C1272" s="9" t="s">
        <v>962</v>
      </c>
      <c r="D1272" s="9" t="s">
        <v>523</v>
      </c>
      <c r="E1272" s="9" t="s">
        <v>757</v>
      </c>
      <c r="F1272" s="9" t="s">
        <v>1697</v>
      </c>
      <c r="G1272" s="9" t="str">
        <f t="shared" si="19"/>
        <v>N1014: South Tyneside Substance Misuse Service (Humankind)</v>
      </c>
      <c r="I1272"/>
      <c r="M1272"/>
    </row>
    <row r="1273" spans="1:13" x14ac:dyDescent="0.35">
      <c r="A1273" s="9" t="s">
        <v>2131</v>
      </c>
      <c r="B1273" s="9" t="s">
        <v>2210</v>
      </c>
      <c r="C1273" s="9" t="s">
        <v>962</v>
      </c>
      <c r="D1273" s="9" t="s">
        <v>523</v>
      </c>
      <c r="E1273" s="9" t="s">
        <v>757</v>
      </c>
      <c r="F1273" s="9" t="s">
        <v>1923</v>
      </c>
      <c r="G1273" s="9" t="str">
        <f t="shared" si="19"/>
        <v>N1032: START Hartlepool Adult</v>
      </c>
      <c r="I1273"/>
      <c r="M1273"/>
    </row>
    <row r="1274" spans="1:13" x14ac:dyDescent="0.35">
      <c r="A1274" s="9" t="s">
        <v>2180</v>
      </c>
      <c r="B1274" s="9" t="s">
        <v>2218</v>
      </c>
      <c r="C1274" s="9" t="s">
        <v>962</v>
      </c>
      <c r="D1274" s="9" t="s">
        <v>523</v>
      </c>
      <c r="E1274" s="9" t="s">
        <v>643</v>
      </c>
      <c r="F1274" s="9" t="s">
        <v>1923</v>
      </c>
      <c r="G1274" s="9" t="str">
        <f t="shared" si="19"/>
        <v>R0516: With You at Stoke-on-Trent Adult</v>
      </c>
      <c r="I1274"/>
      <c r="M1274"/>
    </row>
    <row r="1275" spans="1:13" x14ac:dyDescent="0.35">
      <c r="A1275" s="9" t="s">
        <v>391</v>
      </c>
      <c r="B1275" s="9" t="s">
        <v>658</v>
      </c>
      <c r="C1275" s="9" t="s">
        <v>962</v>
      </c>
      <c r="D1275" s="9" t="s">
        <v>523</v>
      </c>
      <c r="E1275" s="9" t="s">
        <v>639</v>
      </c>
      <c r="F1275" s="9" t="s">
        <v>1744</v>
      </c>
      <c r="G1275" s="9" t="str">
        <f t="shared" si="19"/>
        <v>SG309: THE NELSON TRUST</v>
      </c>
      <c r="I1275"/>
      <c r="M1275"/>
    </row>
    <row r="1276" spans="1:13" x14ac:dyDescent="0.35">
      <c r="A1276" s="9" t="s">
        <v>444</v>
      </c>
      <c r="B1276" s="9" t="s">
        <v>771</v>
      </c>
      <c r="C1276" s="9" t="s">
        <v>962</v>
      </c>
      <c r="D1276" s="9" t="s">
        <v>523</v>
      </c>
      <c r="E1276" s="9" t="s">
        <v>661</v>
      </c>
      <c r="F1276" s="9" t="s">
        <v>1720</v>
      </c>
      <c r="G1276" s="9" t="str">
        <f t="shared" si="19"/>
        <v>U0321: Forward Trust The Bridges Hull</v>
      </c>
      <c r="I1276"/>
      <c r="M1276"/>
    </row>
    <row r="1277" spans="1:13" x14ac:dyDescent="0.35">
      <c r="A1277" s="9" t="s">
        <v>2077</v>
      </c>
      <c r="B1277" s="9" t="s">
        <v>2078</v>
      </c>
      <c r="C1277" s="9" t="s">
        <v>962</v>
      </c>
      <c r="D1277" s="9" t="s">
        <v>523</v>
      </c>
      <c r="E1277" s="9" t="s">
        <v>661</v>
      </c>
      <c r="F1277" s="9" t="s">
        <v>1923</v>
      </c>
      <c r="G1277" s="9" t="str">
        <f t="shared" si="19"/>
        <v>U0375: Refresh Hull YP</v>
      </c>
      <c r="I1277"/>
      <c r="M1277"/>
    </row>
    <row r="1278" spans="1:13" x14ac:dyDescent="0.35">
      <c r="A1278" s="9" t="s">
        <v>449</v>
      </c>
      <c r="B1278" s="9" t="s">
        <v>666</v>
      </c>
      <c r="C1278" s="9" t="s">
        <v>962</v>
      </c>
      <c r="D1278" s="9" t="s">
        <v>523</v>
      </c>
      <c r="E1278" s="9" t="s">
        <v>661</v>
      </c>
      <c r="F1278" s="9" t="s">
        <v>1750</v>
      </c>
      <c r="G1278" s="9" t="str">
        <f t="shared" si="19"/>
        <v>U0430: Oasis Recovery Communities Bradford</v>
      </c>
      <c r="I1278"/>
      <c r="M1278"/>
    </row>
    <row r="1279" spans="1:13" x14ac:dyDescent="0.35">
      <c r="A1279" s="9" t="s">
        <v>452</v>
      </c>
      <c r="B1279" s="9" t="s">
        <v>758</v>
      </c>
      <c r="C1279" s="9" t="s">
        <v>962</v>
      </c>
      <c r="D1279" s="9" t="s">
        <v>523</v>
      </c>
      <c r="E1279" s="9" t="s">
        <v>661</v>
      </c>
      <c r="F1279" s="9" t="s">
        <v>1697</v>
      </c>
      <c r="G1279" s="9" t="str">
        <f t="shared" si="19"/>
        <v>U0484: North Yorkshire Horizons Drug and Alcohol Service (Humankind)</v>
      </c>
      <c r="I1279"/>
      <c r="M1279"/>
    </row>
    <row r="1280" spans="1:13" x14ac:dyDescent="0.35">
      <c r="A1280" s="9" t="s">
        <v>456</v>
      </c>
      <c r="B1280" s="9" t="s">
        <v>703</v>
      </c>
      <c r="C1280" s="9" t="s">
        <v>962</v>
      </c>
      <c r="D1280" s="9" t="s">
        <v>523</v>
      </c>
      <c r="E1280" s="9" t="s">
        <v>661</v>
      </c>
      <c r="F1280" s="9" t="s">
        <v>1697</v>
      </c>
      <c r="G1280" s="9" t="str">
        <f t="shared" si="19"/>
        <v>U0489: Forward Leeds Adult (Humankind)</v>
      </c>
      <c r="I1280"/>
      <c r="M1280"/>
    </row>
    <row r="1281" spans="1:13" x14ac:dyDescent="0.35">
      <c r="A1281" s="9" t="s">
        <v>458</v>
      </c>
      <c r="B1281" s="9" t="s">
        <v>665</v>
      </c>
      <c r="C1281" s="9" t="s">
        <v>962</v>
      </c>
      <c r="D1281" s="9" t="s">
        <v>523</v>
      </c>
      <c r="E1281" s="9" t="s">
        <v>661</v>
      </c>
      <c r="F1281" s="9" t="s">
        <v>1752</v>
      </c>
      <c r="G1281" s="9" t="str">
        <f t="shared" si="19"/>
        <v>U0494: East Riding Partnership Treatment Service - Adults</v>
      </c>
      <c r="I1281"/>
      <c r="M1281"/>
    </row>
    <row r="1282" spans="1:13" x14ac:dyDescent="0.35">
      <c r="A1282" s="9" t="s">
        <v>459</v>
      </c>
      <c r="B1282" s="9" t="s">
        <v>866</v>
      </c>
      <c r="C1282" s="9" t="s">
        <v>962</v>
      </c>
      <c r="D1282" s="9" t="s">
        <v>523</v>
      </c>
      <c r="E1282" s="9" t="s">
        <v>661</v>
      </c>
      <c r="F1282" s="9" t="s">
        <v>1752</v>
      </c>
      <c r="G1282" s="9" t="str">
        <f t="shared" si="19"/>
        <v>U0495: East Riding Criminal Justice Service</v>
      </c>
      <c r="I1282"/>
      <c r="M1282"/>
    </row>
    <row r="1283" spans="1:13" x14ac:dyDescent="0.35">
      <c r="A1283" s="9" t="s">
        <v>461</v>
      </c>
      <c r="B1283" s="9" t="s">
        <v>663</v>
      </c>
      <c r="C1283" s="9" t="s">
        <v>962</v>
      </c>
      <c r="D1283" s="9" t="s">
        <v>523</v>
      </c>
      <c r="E1283" s="9" t="s">
        <v>661</v>
      </c>
      <c r="F1283" s="9" t="s">
        <v>1721</v>
      </c>
      <c r="G1283" s="9" t="str">
        <f t="shared" ref="G1283:G1346" si="20">CONCATENATE(A1283,": ",B1283)</f>
        <v>U0509: Doncaster Drugs Service - CDT</v>
      </c>
      <c r="I1283"/>
      <c r="M1283"/>
    </row>
    <row r="1284" spans="1:13" x14ac:dyDescent="0.35">
      <c r="A1284" s="9" t="s">
        <v>462</v>
      </c>
      <c r="B1284" s="9" t="s">
        <v>789</v>
      </c>
      <c r="C1284" s="9" t="s">
        <v>962</v>
      </c>
      <c r="D1284" s="9" t="s">
        <v>523</v>
      </c>
      <c r="E1284" s="9" t="s">
        <v>661</v>
      </c>
      <c r="F1284" s="9" t="s">
        <v>1717</v>
      </c>
      <c r="G1284" s="9" t="str">
        <f t="shared" si="20"/>
        <v>U0514: Phoenix Futures Sheffield Adult Service</v>
      </c>
      <c r="I1284"/>
      <c r="M1284"/>
    </row>
    <row r="1285" spans="1:13" x14ac:dyDescent="0.35">
      <c r="A1285" s="9" t="s">
        <v>464</v>
      </c>
      <c r="B1285" s="9" t="s">
        <v>664</v>
      </c>
      <c r="C1285" s="9" t="s">
        <v>962</v>
      </c>
      <c r="D1285" s="9" t="s">
        <v>523</v>
      </c>
      <c r="E1285" s="9" t="s">
        <v>661</v>
      </c>
      <c r="F1285" s="9" t="s">
        <v>664</v>
      </c>
      <c r="G1285" s="9" t="str">
        <f t="shared" si="20"/>
        <v>U0546: Doncaster SDC - New Beginnings</v>
      </c>
      <c r="I1285"/>
      <c r="M1285"/>
    </row>
    <row r="1286" spans="1:13" x14ac:dyDescent="0.35">
      <c r="A1286" s="9" t="s">
        <v>465</v>
      </c>
      <c r="B1286" s="9" t="s">
        <v>865</v>
      </c>
      <c r="C1286" s="9" t="s">
        <v>962</v>
      </c>
      <c r="D1286" s="9" t="s">
        <v>523</v>
      </c>
      <c r="E1286" s="9" t="s">
        <v>661</v>
      </c>
      <c r="F1286" s="9" t="s">
        <v>1721</v>
      </c>
      <c r="G1286" s="9" t="str">
        <f t="shared" si="20"/>
        <v>U0577: Doncaster Criminal Justice Service</v>
      </c>
      <c r="I1286"/>
      <c r="M1286"/>
    </row>
    <row r="1287" spans="1:13" x14ac:dyDescent="0.35">
      <c r="A1287" s="9" t="s">
        <v>485</v>
      </c>
      <c r="B1287" s="9" t="s">
        <v>1071</v>
      </c>
      <c r="C1287" s="9" t="s">
        <v>962</v>
      </c>
      <c r="D1287" s="9" t="s">
        <v>523</v>
      </c>
      <c r="E1287" s="9" t="s">
        <v>661</v>
      </c>
      <c r="F1287" s="9" t="s">
        <v>1675</v>
      </c>
      <c r="G1287" s="9" t="str">
        <f t="shared" si="20"/>
        <v>U0637: Changing Lives York</v>
      </c>
      <c r="I1287"/>
      <c r="M1287"/>
    </row>
    <row r="1288" spans="1:13" x14ac:dyDescent="0.35">
      <c r="A1288" s="9" t="s">
        <v>538</v>
      </c>
      <c r="B1288" s="9" t="s">
        <v>881</v>
      </c>
      <c r="C1288" s="9" t="s">
        <v>962</v>
      </c>
      <c r="D1288" s="9" t="s">
        <v>523</v>
      </c>
      <c r="E1288" s="9" t="s">
        <v>661</v>
      </c>
      <c r="F1288" s="9" t="s">
        <v>1752</v>
      </c>
      <c r="G1288" s="9" t="str">
        <f t="shared" si="20"/>
        <v>U0646: Hull HTFT - Lot 2</v>
      </c>
      <c r="I1288"/>
      <c r="M1288"/>
    </row>
    <row r="1289" spans="1:13" x14ac:dyDescent="0.35">
      <c r="A1289" s="9" t="s">
        <v>537</v>
      </c>
      <c r="B1289" s="9" t="s">
        <v>963</v>
      </c>
      <c r="C1289" s="9" t="s">
        <v>962</v>
      </c>
      <c r="D1289" s="9" t="s">
        <v>523</v>
      </c>
      <c r="E1289" s="9" t="s">
        <v>661</v>
      </c>
      <c r="F1289" s="9" t="s">
        <v>1674</v>
      </c>
      <c r="G1289" s="9" t="str">
        <f t="shared" si="20"/>
        <v>U0647: CGL Hull</v>
      </c>
      <c r="I1289"/>
      <c r="M1289"/>
    </row>
    <row r="1290" spans="1:13" x14ac:dyDescent="0.35">
      <c r="A1290" s="9" t="s">
        <v>2085</v>
      </c>
      <c r="B1290" s="9" t="s">
        <v>2086</v>
      </c>
      <c r="C1290" s="9" t="s">
        <v>962</v>
      </c>
      <c r="D1290" s="9" t="s">
        <v>523</v>
      </c>
      <c r="E1290" s="9" t="s">
        <v>661</v>
      </c>
      <c r="F1290" s="9" t="s">
        <v>1923</v>
      </c>
      <c r="G1290" s="9" t="str">
        <f t="shared" si="20"/>
        <v>U0654: New Vision Bradford Adult (Humankind)</v>
      </c>
      <c r="I1290"/>
      <c r="M1290"/>
    </row>
    <row r="1291" spans="1:13" x14ac:dyDescent="0.35">
      <c r="A1291" s="9" t="s">
        <v>2137</v>
      </c>
      <c r="B1291" s="9" t="s">
        <v>2138</v>
      </c>
      <c r="C1291" s="9" t="s">
        <v>962</v>
      </c>
      <c r="D1291" s="9" t="s">
        <v>523</v>
      </c>
      <c r="E1291" s="9" t="s">
        <v>661</v>
      </c>
      <c r="F1291" s="9" t="s">
        <v>1923</v>
      </c>
      <c r="G1291" s="9" t="str">
        <f t="shared" si="20"/>
        <v>U0655: Ark House Rehab Scarborough</v>
      </c>
      <c r="I1291"/>
      <c r="M1291"/>
    </row>
    <row r="1292" spans="1:13" x14ac:dyDescent="0.35">
      <c r="A1292" s="9" t="s">
        <v>2087</v>
      </c>
      <c r="B1292" s="9" t="s">
        <v>2088</v>
      </c>
      <c r="C1292" s="9" t="s">
        <v>962</v>
      </c>
      <c r="D1292" s="9" t="s">
        <v>523</v>
      </c>
      <c r="E1292" s="9" t="s">
        <v>661</v>
      </c>
      <c r="F1292" s="9" t="s">
        <v>1923</v>
      </c>
      <c r="G1292" s="9" t="str">
        <f t="shared" si="20"/>
        <v>U0656: Aspire Drug &amp; Alcohol Inpatient Doncaster</v>
      </c>
      <c r="I1292"/>
      <c r="M1292"/>
    </row>
    <row r="1293" spans="1:13" x14ac:dyDescent="0.35">
      <c r="A1293" s="9" t="s">
        <v>166</v>
      </c>
      <c r="B1293" s="9" t="s">
        <v>1918</v>
      </c>
      <c r="C1293" s="9" t="s">
        <v>964</v>
      </c>
      <c r="D1293" s="9" t="s">
        <v>104</v>
      </c>
      <c r="E1293" s="9" t="s">
        <v>632</v>
      </c>
      <c r="F1293" s="9" t="s">
        <v>1731</v>
      </c>
      <c r="G1293" s="9" t="str">
        <f t="shared" si="20"/>
        <v>L1198: Consortium - Central Team - Lorraine Hewitt House</v>
      </c>
      <c r="I1293"/>
      <c r="M1293"/>
    </row>
    <row r="1294" spans="1:13" x14ac:dyDescent="0.35">
      <c r="A1294" s="9" t="s">
        <v>174</v>
      </c>
      <c r="B1294" s="9" t="s">
        <v>965</v>
      </c>
      <c r="C1294" s="9" t="s">
        <v>964</v>
      </c>
      <c r="D1294" s="9" t="s">
        <v>104</v>
      </c>
      <c r="E1294" s="9" t="s">
        <v>632</v>
      </c>
      <c r="F1294" s="9" t="s">
        <v>1672</v>
      </c>
      <c r="G1294" s="9" t="str">
        <f t="shared" si="20"/>
        <v>L1244: Kingston Wellbeing Service</v>
      </c>
      <c r="I1294"/>
      <c r="M1294"/>
    </row>
    <row r="1295" spans="1:13" x14ac:dyDescent="0.35">
      <c r="A1295" s="9" t="s">
        <v>196</v>
      </c>
      <c r="B1295" s="9" t="s">
        <v>840</v>
      </c>
      <c r="C1295" s="9" t="s">
        <v>964</v>
      </c>
      <c r="D1295" s="9" t="s">
        <v>104</v>
      </c>
      <c r="E1295" s="9" t="s">
        <v>632</v>
      </c>
      <c r="F1295" s="9" t="s">
        <v>1677</v>
      </c>
      <c r="G1295" s="9" t="str">
        <f t="shared" si="20"/>
        <v>L1275: INSPIRE Sutton</v>
      </c>
      <c r="I1295"/>
      <c r="M1295"/>
    </row>
    <row r="1296" spans="1:13" x14ac:dyDescent="0.35">
      <c r="A1296" s="9" t="s">
        <v>527</v>
      </c>
      <c r="B1296" s="9" t="s">
        <v>873</v>
      </c>
      <c r="C1296" s="9" t="s">
        <v>964</v>
      </c>
      <c r="D1296" s="9" t="s">
        <v>104</v>
      </c>
      <c r="E1296" s="9" t="s">
        <v>632</v>
      </c>
      <c r="F1296" s="9" t="s">
        <v>1672</v>
      </c>
      <c r="G1296" s="9" t="str">
        <f t="shared" si="20"/>
        <v>L1292: Addictions Recovery Community Hounslow (ARC Hounslow)</v>
      </c>
      <c r="I1296"/>
      <c r="M1296"/>
    </row>
    <row r="1297" spans="1:13" x14ac:dyDescent="0.35">
      <c r="A1297" s="9" t="s">
        <v>1480</v>
      </c>
      <c r="B1297" s="9" t="s">
        <v>1920</v>
      </c>
      <c r="C1297" s="9" t="s">
        <v>964</v>
      </c>
      <c r="D1297" s="9" t="s">
        <v>104</v>
      </c>
      <c r="E1297" s="9" t="s">
        <v>632</v>
      </c>
      <c r="F1297" s="9" t="s">
        <v>1752</v>
      </c>
      <c r="G1297" s="9" t="str">
        <f t="shared" si="20"/>
        <v>L1308: Guy's and St Thomas' NHS Foundation Trust Inpatient Detox Unit</v>
      </c>
      <c r="I1297"/>
      <c r="M1297"/>
    </row>
    <row r="1298" spans="1:13" x14ac:dyDescent="0.35">
      <c r="A1298" s="9" t="s">
        <v>1921</v>
      </c>
      <c r="B1298" s="9" t="s">
        <v>1922</v>
      </c>
      <c r="C1298" s="9" t="s">
        <v>964</v>
      </c>
      <c r="D1298" s="9" t="s">
        <v>104</v>
      </c>
      <c r="E1298" s="9" t="s">
        <v>632</v>
      </c>
      <c r="F1298" s="9" t="s">
        <v>1923</v>
      </c>
      <c r="G1298" s="9" t="str">
        <f t="shared" si="20"/>
        <v>L1312: Guy's and St Thomas' NHS Foundation Trust Non-rough sleeping Addictions Clinical Care Suite</v>
      </c>
      <c r="I1298"/>
      <c r="M1298"/>
    </row>
    <row r="1299" spans="1:13" x14ac:dyDescent="0.35">
      <c r="A1299" s="9" t="s">
        <v>2155</v>
      </c>
      <c r="B1299" s="9" t="s">
        <v>2200</v>
      </c>
      <c r="C1299" s="9" t="s">
        <v>964</v>
      </c>
      <c r="D1299" s="9" t="s">
        <v>104</v>
      </c>
      <c r="E1299" s="9" t="s">
        <v>632</v>
      </c>
      <c r="F1299" s="9" t="s">
        <v>1923</v>
      </c>
      <c r="G1299" s="9" t="str">
        <f t="shared" si="20"/>
        <v>L1318: Via - Kingston</v>
      </c>
      <c r="I1299"/>
      <c r="M1299"/>
    </row>
    <row r="1300" spans="1:13" x14ac:dyDescent="0.35">
      <c r="A1300" s="9" t="s">
        <v>214</v>
      </c>
      <c r="B1300" s="9" t="s">
        <v>667</v>
      </c>
      <c r="C1300" s="9" t="s">
        <v>964</v>
      </c>
      <c r="D1300" s="9" t="s">
        <v>104</v>
      </c>
      <c r="E1300" s="9" t="s">
        <v>662</v>
      </c>
      <c r="F1300" s="9" t="s">
        <v>1717</v>
      </c>
      <c r="G1300" s="9" t="str">
        <f t="shared" si="20"/>
        <v>M0037: Phoenix Futures Wirral Adult Services</v>
      </c>
      <c r="I1300"/>
      <c r="M1300"/>
    </row>
    <row r="1301" spans="1:13" x14ac:dyDescent="0.35">
      <c r="A1301" s="9" t="s">
        <v>276</v>
      </c>
      <c r="B1301" s="9" t="s">
        <v>765</v>
      </c>
      <c r="C1301" s="9" t="s">
        <v>964</v>
      </c>
      <c r="D1301" s="9" t="s">
        <v>104</v>
      </c>
      <c r="E1301" s="9" t="s">
        <v>670</v>
      </c>
      <c r="F1301" s="9" t="s">
        <v>1657</v>
      </c>
      <c r="G1301" s="9" t="str">
        <f t="shared" si="20"/>
        <v>P0523: ANA</v>
      </c>
      <c r="I1301"/>
      <c r="M1301"/>
    </row>
    <row r="1302" spans="1:13" x14ac:dyDescent="0.35">
      <c r="A1302" s="9" t="s">
        <v>281</v>
      </c>
      <c r="B1302" s="9" t="s">
        <v>689</v>
      </c>
      <c r="C1302" s="9" t="s">
        <v>964</v>
      </c>
      <c r="D1302" s="9" t="s">
        <v>104</v>
      </c>
      <c r="E1302" s="9" t="s">
        <v>670</v>
      </c>
      <c r="F1302" s="9" t="s">
        <v>1703</v>
      </c>
      <c r="G1302" s="9" t="str">
        <f t="shared" si="20"/>
        <v>P0835: Kenward Residential</v>
      </c>
      <c r="I1302"/>
      <c r="M1302"/>
    </row>
    <row r="1303" spans="1:13" x14ac:dyDescent="0.35">
      <c r="A1303" s="9" t="s">
        <v>306</v>
      </c>
      <c r="B1303" s="9" t="s">
        <v>751</v>
      </c>
      <c r="C1303" s="9" t="s">
        <v>964</v>
      </c>
      <c r="D1303" s="9" t="s">
        <v>104</v>
      </c>
      <c r="E1303" s="9" t="s">
        <v>670</v>
      </c>
      <c r="F1303" s="9" t="s">
        <v>1738</v>
      </c>
      <c r="G1303" s="9" t="str">
        <f t="shared" si="20"/>
        <v>P1089: I-Access North West Surrey</v>
      </c>
      <c r="I1303"/>
      <c r="M1303"/>
    </row>
    <row r="1304" spans="1:13" x14ac:dyDescent="0.35">
      <c r="A1304" s="9" t="s">
        <v>307</v>
      </c>
      <c r="B1304" s="9" t="s">
        <v>784</v>
      </c>
      <c r="C1304" s="9" t="s">
        <v>964</v>
      </c>
      <c r="D1304" s="9" t="s">
        <v>104</v>
      </c>
      <c r="E1304" s="9" t="s">
        <v>670</v>
      </c>
      <c r="F1304" s="9" t="s">
        <v>1738</v>
      </c>
      <c r="G1304" s="9" t="str">
        <f t="shared" si="20"/>
        <v>P1090: I-Access East Surrey</v>
      </c>
      <c r="I1304"/>
      <c r="M1304"/>
    </row>
    <row r="1305" spans="1:13" x14ac:dyDescent="0.35">
      <c r="A1305" s="9" t="s">
        <v>308</v>
      </c>
      <c r="B1305" s="9" t="s">
        <v>857</v>
      </c>
      <c r="C1305" s="9" t="s">
        <v>964</v>
      </c>
      <c r="D1305" s="9" t="s">
        <v>104</v>
      </c>
      <c r="E1305" s="9" t="s">
        <v>670</v>
      </c>
      <c r="F1305" s="9" t="s">
        <v>1738</v>
      </c>
      <c r="G1305" s="9" t="str">
        <f t="shared" si="20"/>
        <v>P1091: I-Access South West Surrey</v>
      </c>
      <c r="I1305"/>
      <c r="M1305"/>
    </row>
    <row r="1306" spans="1:13" x14ac:dyDescent="0.35">
      <c r="A1306" s="9" t="s">
        <v>310</v>
      </c>
      <c r="B1306" s="9" t="s">
        <v>837</v>
      </c>
      <c r="C1306" s="9" t="s">
        <v>964</v>
      </c>
      <c r="D1306" s="9" t="s">
        <v>104</v>
      </c>
      <c r="E1306" s="9" t="s">
        <v>635</v>
      </c>
      <c r="F1306" s="9" t="s">
        <v>837</v>
      </c>
      <c r="G1306" s="9" t="str">
        <f t="shared" si="20"/>
        <v>Q1311: Hebron Trust</v>
      </c>
      <c r="I1306"/>
      <c r="M1306"/>
    </row>
    <row r="1307" spans="1:13" x14ac:dyDescent="0.35">
      <c r="A1307" s="9" t="s">
        <v>325</v>
      </c>
      <c r="B1307" s="9" t="s">
        <v>2063</v>
      </c>
      <c r="C1307" s="9" t="s">
        <v>964</v>
      </c>
      <c r="D1307" s="9" t="s">
        <v>104</v>
      </c>
      <c r="E1307" s="9" t="s">
        <v>635</v>
      </c>
      <c r="F1307" s="9" t="s">
        <v>1734</v>
      </c>
      <c r="G1307" s="9" t="str">
        <f t="shared" si="20"/>
        <v>Q1647: Via - Passmores House</v>
      </c>
      <c r="I1307"/>
      <c r="M1307"/>
    </row>
    <row r="1308" spans="1:13" x14ac:dyDescent="0.35">
      <c r="A1308" s="9" t="s">
        <v>402</v>
      </c>
      <c r="B1308" s="9" t="s">
        <v>812</v>
      </c>
      <c r="C1308" s="9" t="s">
        <v>964</v>
      </c>
      <c r="D1308" s="9" t="s">
        <v>104</v>
      </c>
      <c r="E1308" s="9" t="s">
        <v>639</v>
      </c>
      <c r="F1308" s="9" t="s">
        <v>812</v>
      </c>
      <c r="G1308" s="9" t="str">
        <f t="shared" si="20"/>
        <v>SJ207: Western Counselling</v>
      </c>
      <c r="I1308"/>
      <c r="M1308"/>
    </row>
    <row r="1309" spans="1:13" x14ac:dyDescent="0.35">
      <c r="A1309" s="9" t="s">
        <v>214</v>
      </c>
      <c r="B1309" s="9" t="s">
        <v>667</v>
      </c>
      <c r="C1309" s="9" t="s">
        <v>968</v>
      </c>
      <c r="D1309" s="9" t="s">
        <v>38</v>
      </c>
      <c r="E1309" s="9" t="s">
        <v>662</v>
      </c>
      <c r="F1309" s="9" t="s">
        <v>1717</v>
      </c>
      <c r="G1309" s="9" t="str">
        <f t="shared" si="20"/>
        <v>M0037: Phoenix Futures Wirral Adult Services</v>
      </c>
      <c r="I1309"/>
      <c r="M1309"/>
    </row>
    <row r="1310" spans="1:13" x14ac:dyDescent="0.35">
      <c r="A1310" s="9" t="s">
        <v>223</v>
      </c>
      <c r="B1310" s="9" t="s">
        <v>725</v>
      </c>
      <c r="C1310" s="9" t="s">
        <v>968</v>
      </c>
      <c r="D1310" s="9" t="s">
        <v>38</v>
      </c>
      <c r="E1310" s="9" t="s">
        <v>662</v>
      </c>
      <c r="F1310" s="9" t="s">
        <v>1694</v>
      </c>
      <c r="G1310" s="9" t="str">
        <f t="shared" si="20"/>
        <v>M0243: GMMH The Chapman-Barker Unit</v>
      </c>
      <c r="I1310"/>
      <c r="M1310"/>
    </row>
    <row r="1311" spans="1:13" x14ac:dyDescent="0.35">
      <c r="A1311" s="9" t="s">
        <v>235</v>
      </c>
      <c r="B1311" s="9" t="s">
        <v>1898</v>
      </c>
      <c r="C1311" s="9" t="s">
        <v>968</v>
      </c>
      <c r="D1311" s="9" t="s">
        <v>38</v>
      </c>
      <c r="E1311" s="9" t="s">
        <v>662</v>
      </c>
      <c r="F1311" s="9" t="s">
        <v>1752</v>
      </c>
      <c r="G1311" s="9" t="str">
        <f t="shared" si="20"/>
        <v>M0309: Cyngor Alcohol Information Service (CAIS)</v>
      </c>
      <c r="I1311"/>
      <c r="M1311"/>
    </row>
    <row r="1312" spans="1:13" x14ac:dyDescent="0.35">
      <c r="A1312" s="9" t="s">
        <v>497</v>
      </c>
      <c r="B1312" s="9" t="s">
        <v>720</v>
      </c>
      <c r="C1312" s="9" t="s">
        <v>968</v>
      </c>
      <c r="D1312" s="9" t="s">
        <v>38</v>
      </c>
      <c r="E1312" s="9" t="s">
        <v>662</v>
      </c>
      <c r="F1312" s="9" t="s">
        <v>720</v>
      </c>
      <c r="G1312" s="9" t="str">
        <f t="shared" si="20"/>
        <v>M0352: Acquiesce</v>
      </c>
      <c r="I1312"/>
      <c r="M1312"/>
    </row>
    <row r="1313" spans="1:13" x14ac:dyDescent="0.35">
      <c r="A1313" s="9" t="s">
        <v>504</v>
      </c>
      <c r="B1313" s="9" t="s">
        <v>1020</v>
      </c>
      <c r="C1313" s="9" t="s">
        <v>968</v>
      </c>
      <c r="D1313" s="9" t="s">
        <v>38</v>
      </c>
      <c r="E1313" s="9" t="s">
        <v>662</v>
      </c>
      <c r="F1313" s="9" t="s">
        <v>1751</v>
      </c>
      <c r="G1313" s="9" t="str">
        <f t="shared" si="20"/>
        <v>M0354: Turning Point Oldham ROAR</v>
      </c>
      <c r="I1313"/>
      <c r="M1313"/>
    </row>
    <row r="1314" spans="1:13" x14ac:dyDescent="0.35">
      <c r="A1314" s="9" t="s">
        <v>507</v>
      </c>
      <c r="B1314" s="9" t="s">
        <v>2046</v>
      </c>
      <c r="C1314" s="9" t="s">
        <v>968</v>
      </c>
      <c r="D1314" s="9" t="s">
        <v>38</v>
      </c>
      <c r="E1314" s="9" t="s">
        <v>662</v>
      </c>
      <c r="F1314" s="9" t="s">
        <v>1668</v>
      </c>
      <c r="G1314" s="9" t="str">
        <f t="shared" si="20"/>
        <v>M0357: Parkland Place Lancashire</v>
      </c>
      <c r="I1314"/>
      <c r="M1314"/>
    </row>
    <row r="1315" spans="1:13" x14ac:dyDescent="0.35">
      <c r="A1315" s="9" t="s">
        <v>358</v>
      </c>
      <c r="B1315" s="9" t="s">
        <v>705</v>
      </c>
      <c r="C1315" s="9" t="s">
        <v>968</v>
      </c>
      <c r="D1315" s="9" t="s">
        <v>38</v>
      </c>
      <c r="E1315" s="9" t="s">
        <v>643</v>
      </c>
      <c r="F1315" s="9" t="s">
        <v>1677</v>
      </c>
      <c r="G1315" s="9" t="str">
        <f t="shared" si="20"/>
        <v>R0473: IRiS</v>
      </c>
      <c r="I1315"/>
      <c r="M1315"/>
    </row>
    <row r="1316" spans="1:13" x14ac:dyDescent="0.35">
      <c r="A1316" s="9" t="s">
        <v>389</v>
      </c>
      <c r="B1316" s="9" t="s">
        <v>737</v>
      </c>
      <c r="C1316" s="9" t="s">
        <v>968</v>
      </c>
      <c r="D1316" s="9" t="s">
        <v>38</v>
      </c>
      <c r="E1316" s="9" t="s">
        <v>639</v>
      </c>
      <c r="F1316" s="9" t="s">
        <v>1663</v>
      </c>
      <c r="G1316" s="9" t="str">
        <f t="shared" si="20"/>
        <v>SD303: BOSENCE FARM COMMUNITY LTD</v>
      </c>
      <c r="I1316"/>
      <c r="M1316"/>
    </row>
    <row r="1317" spans="1:13" x14ac:dyDescent="0.35">
      <c r="A1317" s="9" t="s">
        <v>2024</v>
      </c>
      <c r="B1317" s="9" t="s">
        <v>2225</v>
      </c>
      <c r="C1317" s="9" t="s">
        <v>968</v>
      </c>
      <c r="D1317" s="9" t="s">
        <v>38</v>
      </c>
      <c r="E1317" s="9" t="s">
        <v>715</v>
      </c>
      <c r="F1317" s="9" t="s">
        <v>1923</v>
      </c>
      <c r="G1317" s="9" t="str">
        <f t="shared" si="20"/>
        <v>T1224: New Oakwood Lodge - Derby Rehab (Phoenix Futures)</v>
      </c>
      <c r="I1317"/>
      <c r="M1317"/>
    </row>
    <row r="1318" spans="1:13" x14ac:dyDescent="0.35">
      <c r="A1318" s="9" t="s">
        <v>440</v>
      </c>
      <c r="B1318" s="9" t="s">
        <v>760</v>
      </c>
      <c r="C1318" s="9" t="s">
        <v>968</v>
      </c>
      <c r="D1318" s="9" t="s">
        <v>38</v>
      </c>
      <c r="E1318" s="9" t="s">
        <v>661</v>
      </c>
      <c r="F1318" s="9" t="s">
        <v>1751</v>
      </c>
      <c r="G1318" s="9" t="str">
        <f t="shared" si="20"/>
        <v>U0039: Wakefield Inspiring Recovery</v>
      </c>
      <c r="I1318"/>
      <c r="M1318"/>
    </row>
    <row r="1319" spans="1:13" x14ac:dyDescent="0.35">
      <c r="A1319" s="9" t="s">
        <v>449</v>
      </c>
      <c r="B1319" s="9" t="s">
        <v>666</v>
      </c>
      <c r="C1319" s="9" t="s">
        <v>968</v>
      </c>
      <c r="D1319" s="9" t="s">
        <v>38</v>
      </c>
      <c r="E1319" s="9" t="s">
        <v>661</v>
      </c>
      <c r="F1319" s="9" t="s">
        <v>1750</v>
      </c>
      <c r="G1319" s="9" t="str">
        <f t="shared" si="20"/>
        <v>U0430: Oasis Recovery Communities Bradford</v>
      </c>
      <c r="I1319"/>
      <c r="M1319"/>
    </row>
    <row r="1320" spans="1:13" x14ac:dyDescent="0.35">
      <c r="A1320" s="9" t="s">
        <v>969</v>
      </c>
      <c r="B1320" s="9" t="s">
        <v>970</v>
      </c>
      <c r="C1320" s="9" t="s">
        <v>968</v>
      </c>
      <c r="D1320" s="9" t="s">
        <v>38</v>
      </c>
      <c r="E1320" s="9" t="s">
        <v>661</v>
      </c>
      <c r="F1320" s="9" t="s">
        <v>1674</v>
      </c>
      <c r="G1320" s="9" t="str">
        <f t="shared" si="20"/>
        <v>U0447: CGL Kirklees YP</v>
      </c>
      <c r="I1320"/>
      <c r="M1320"/>
    </row>
    <row r="1321" spans="1:13" x14ac:dyDescent="0.35">
      <c r="A1321" s="9" t="s">
        <v>452</v>
      </c>
      <c r="B1321" s="9" t="s">
        <v>758</v>
      </c>
      <c r="C1321" s="9" t="s">
        <v>968</v>
      </c>
      <c r="D1321" s="9" t="s">
        <v>38</v>
      </c>
      <c r="E1321" s="9" t="s">
        <v>661</v>
      </c>
      <c r="F1321" s="9" t="s">
        <v>1697</v>
      </c>
      <c r="G1321" s="9" t="str">
        <f t="shared" si="20"/>
        <v>U0484: North Yorkshire Horizons Drug and Alcohol Service (Humankind)</v>
      </c>
      <c r="I1321"/>
      <c r="M1321"/>
    </row>
    <row r="1322" spans="1:13" x14ac:dyDescent="0.35">
      <c r="A1322" s="9" t="s">
        <v>455</v>
      </c>
      <c r="B1322" s="9" t="s">
        <v>755</v>
      </c>
      <c r="C1322" s="9" t="s">
        <v>968</v>
      </c>
      <c r="D1322" s="9" t="s">
        <v>38</v>
      </c>
      <c r="E1322" s="9" t="s">
        <v>661</v>
      </c>
      <c r="F1322" s="9" t="s">
        <v>1697</v>
      </c>
      <c r="G1322" s="9" t="str">
        <f t="shared" si="20"/>
        <v>U0488: Calderdale Drug and Alcohol Service (Humankind)</v>
      </c>
      <c r="I1322"/>
      <c r="M1322"/>
    </row>
    <row r="1323" spans="1:13" x14ac:dyDescent="0.35">
      <c r="A1323" s="9" t="s">
        <v>456</v>
      </c>
      <c r="B1323" s="9" t="s">
        <v>703</v>
      </c>
      <c r="C1323" s="9" t="s">
        <v>968</v>
      </c>
      <c r="D1323" s="9" t="s">
        <v>38</v>
      </c>
      <c r="E1323" s="9" t="s">
        <v>661</v>
      </c>
      <c r="F1323" s="9" t="s">
        <v>1697</v>
      </c>
      <c r="G1323" s="9" t="str">
        <f t="shared" si="20"/>
        <v>U0489: Forward Leeds Adult (Humankind)</v>
      </c>
      <c r="I1323"/>
      <c r="M1323"/>
    </row>
    <row r="1324" spans="1:13" x14ac:dyDescent="0.35">
      <c r="A1324" s="9" t="s">
        <v>461</v>
      </c>
      <c r="B1324" s="9" t="s">
        <v>663</v>
      </c>
      <c r="C1324" s="9" t="s">
        <v>968</v>
      </c>
      <c r="D1324" s="9" t="s">
        <v>38</v>
      </c>
      <c r="E1324" s="9" t="s">
        <v>661</v>
      </c>
      <c r="F1324" s="9" t="s">
        <v>1721</v>
      </c>
      <c r="G1324" s="9" t="str">
        <f t="shared" si="20"/>
        <v>U0509: Doncaster Drugs Service - CDT</v>
      </c>
      <c r="I1324"/>
      <c r="M1324"/>
    </row>
    <row r="1325" spans="1:13" x14ac:dyDescent="0.35">
      <c r="A1325" s="9" t="s">
        <v>462</v>
      </c>
      <c r="B1325" s="9" t="s">
        <v>789</v>
      </c>
      <c r="C1325" s="9" t="s">
        <v>968</v>
      </c>
      <c r="D1325" s="9" t="s">
        <v>38</v>
      </c>
      <c r="E1325" s="9" t="s">
        <v>661</v>
      </c>
      <c r="F1325" s="9" t="s">
        <v>1717</v>
      </c>
      <c r="G1325" s="9" t="str">
        <f t="shared" si="20"/>
        <v>U0514: Phoenix Futures Sheffield Adult Service</v>
      </c>
      <c r="I1325"/>
      <c r="M1325"/>
    </row>
    <row r="1326" spans="1:13" x14ac:dyDescent="0.35">
      <c r="A1326" s="9" t="s">
        <v>481</v>
      </c>
      <c r="B1326" s="9" t="s">
        <v>660</v>
      </c>
      <c r="C1326" s="9" t="s">
        <v>968</v>
      </c>
      <c r="D1326" s="9" t="s">
        <v>38</v>
      </c>
      <c r="E1326" s="9" t="s">
        <v>661</v>
      </c>
      <c r="F1326" s="9" t="s">
        <v>1697</v>
      </c>
      <c r="G1326" s="9" t="str">
        <f t="shared" si="20"/>
        <v>U0635: Barnsley Substance Misuse Service (Humankind)</v>
      </c>
      <c r="I1326"/>
      <c r="M1326"/>
    </row>
    <row r="1327" spans="1:13" x14ac:dyDescent="0.35">
      <c r="A1327" s="9" t="s">
        <v>1909</v>
      </c>
      <c r="B1327" s="9" t="s">
        <v>1910</v>
      </c>
      <c r="C1327" s="9" t="s">
        <v>968</v>
      </c>
      <c r="D1327" s="9" t="s">
        <v>38</v>
      </c>
      <c r="E1327" s="9" t="s">
        <v>661</v>
      </c>
      <c r="F1327" s="9" t="s">
        <v>1697</v>
      </c>
      <c r="G1327" s="9" t="str">
        <f t="shared" si="20"/>
        <v>U0636: Calderdale Young People Service (Humankind)</v>
      </c>
      <c r="I1327"/>
      <c r="M1327"/>
    </row>
    <row r="1328" spans="1:13" x14ac:dyDescent="0.35">
      <c r="A1328" s="9" t="s">
        <v>494</v>
      </c>
      <c r="B1328" s="9" t="s">
        <v>2232</v>
      </c>
      <c r="C1328" s="9" t="s">
        <v>968</v>
      </c>
      <c r="D1328" s="9" t="s">
        <v>38</v>
      </c>
      <c r="E1328" s="9" t="s">
        <v>661</v>
      </c>
      <c r="F1328" s="9" t="s">
        <v>1674</v>
      </c>
      <c r="G1328" s="9" t="str">
        <f t="shared" si="20"/>
        <v>U0639: CGL Bradford New Directions (deactive)</v>
      </c>
      <c r="I1328"/>
      <c r="M1328"/>
    </row>
    <row r="1329" spans="1:13" x14ac:dyDescent="0.35">
      <c r="A1329" s="9" t="s">
        <v>529</v>
      </c>
      <c r="B1329" s="9" t="s">
        <v>2234</v>
      </c>
      <c r="C1329" s="9" t="s">
        <v>968</v>
      </c>
      <c r="D1329" s="9" t="s">
        <v>38</v>
      </c>
      <c r="E1329" s="9" t="s">
        <v>661</v>
      </c>
      <c r="F1329" s="9" t="s">
        <v>1674</v>
      </c>
      <c r="G1329" s="9" t="str">
        <f t="shared" si="20"/>
        <v>U0645: CGL Kirklees</v>
      </c>
      <c r="I1329"/>
      <c r="M1329"/>
    </row>
    <row r="1330" spans="1:13" x14ac:dyDescent="0.35">
      <c r="A1330" s="9" t="s">
        <v>2085</v>
      </c>
      <c r="B1330" s="9" t="s">
        <v>2086</v>
      </c>
      <c r="C1330" s="9" t="s">
        <v>968</v>
      </c>
      <c r="D1330" s="9" t="s">
        <v>38</v>
      </c>
      <c r="E1330" s="9" t="s">
        <v>661</v>
      </c>
      <c r="F1330" s="9" t="s">
        <v>1923</v>
      </c>
      <c r="G1330" s="9" t="str">
        <f t="shared" si="20"/>
        <v>U0654: New Vision Bradford Adult (Humankind)</v>
      </c>
      <c r="I1330"/>
      <c r="M1330"/>
    </row>
    <row r="1331" spans="1:13" x14ac:dyDescent="0.35">
      <c r="A1331" s="9" t="s">
        <v>474</v>
      </c>
      <c r="B1331" s="9" t="s">
        <v>734</v>
      </c>
      <c r="C1331" s="9" t="s">
        <v>968</v>
      </c>
      <c r="D1331" s="9" t="s">
        <v>38</v>
      </c>
      <c r="E1331" s="9" t="s">
        <v>662</v>
      </c>
      <c r="F1331" s="9" t="s">
        <v>1751</v>
      </c>
      <c r="G1331" s="9" t="str">
        <f t="shared" si="20"/>
        <v>W0444: Turning Point Smithfield Detox</v>
      </c>
      <c r="I1331"/>
      <c r="M1331"/>
    </row>
    <row r="1332" spans="1:13" x14ac:dyDescent="0.35">
      <c r="A1332" s="9" t="s">
        <v>212</v>
      </c>
      <c r="B1332" s="9" t="s">
        <v>1004</v>
      </c>
      <c r="C1332" s="9" t="s">
        <v>972</v>
      </c>
      <c r="D1332" s="9" t="s">
        <v>25</v>
      </c>
      <c r="E1332" s="9" t="s">
        <v>662</v>
      </c>
      <c r="F1332" s="9" t="s">
        <v>1706</v>
      </c>
      <c r="G1332" s="9" t="str">
        <f t="shared" si="20"/>
        <v>M0010: MERC Brook Place</v>
      </c>
      <c r="I1332"/>
      <c r="M1332"/>
    </row>
    <row r="1333" spans="1:13" x14ac:dyDescent="0.35">
      <c r="A1333" s="9" t="s">
        <v>214</v>
      </c>
      <c r="B1333" s="9" t="s">
        <v>667</v>
      </c>
      <c r="C1333" s="9" t="s">
        <v>972</v>
      </c>
      <c r="D1333" s="9" t="s">
        <v>25</v>
      </c>
      <c r="E1333" s="9" t="s">
        <v>662</v>
      </c>
      <c r="F1333" s="9" t="s">
        <v>1717</v>
      </c>
      <c r="G1333" s="9" t="str">
        <f t="shared" si="20"/>
        <v>M0037: Phoenix Futures Wirral Adult Services</v>
      </c>
      <c r="I1333"/>
      <c r="M1333"/>
    </row>
    <row r="1334" spans="1:13" x14ac:dyDescent="0.35">
      <c r="A1334" s="9" t="s">
        <v>219</v>
      </c>
      <c r="B1334" s="9" t="s">
        <v>1005</v>
      </c>
      <c r="C1334" s="9" t="s">
        <v>972</v>
      </c>
      <c r="D1334" s="9" t="s">
        <v>25</v>
      </c>
      <c r="E1334" s="9" t="s">
        <v>662</v>
      </c>
      <c r="F1334" s="9" t="s">
        <v>1706</v>
      </c>
      <c r="G1334" s="9" t="str">
        <f t="shared" si="20"/>
        <v>M0092: MERC DRR</v>
      </c>
      <c r="I1334"/>
      <c r="M1334"/>
    </row>
    <row r="1335" spans="1:13" x14ac:dyDescent="0.35">
      <c r="A1335" s="9" t="s">
        <v>223</v>
      </c>
      <c r="B1335" s="9" t="s">
        <v>725</v>
      </c>
      <c r="C1335" s="9" t="s">
        <v>972</v>
      </c>
      <c r="D1335" s="9" t="s">
        <v>25</v>
      </c>
      <c r="E1335" s="9" t="s">
        <v>662</v>
      </c>
      <c r="F1335" s="9" t="s">
        <v>1694</v>
      </c>
      <c r="G1335" s="9" t="str">
        <f t="shared" si="20"/>
        <v>M0243: GMMH The Chapman-Barker Unit</v>
      </c>
      <c r="I1335"/>
      <c r="M1335"/>
    </row>
    <row r="1336" spans="1:13" x14ac:dyDescent="0.35">
      <c r="A1336" s="9" t="s">
        <v>238</v>
      </c>
      <c r="B1336" s="9" t="s">
        <v>973</v>
      </c>
      <c r="C1336" s="9" t="s">
        <v>972</v>
      </c>
      <c r="D1336" s="9" t="s">
        <v>25</v>
      </c>
      <c r="E1336" s="9" t="s">
        <v>662</v>
      </c>
      <c r="F1336" s="9" t="s">
        <v>1674</v>
      </c>
      <c r="G1336" s="9" t="str">
        <f t="shared" si="20"/>
        <v>M0312: CGL Knowsley IRS</v>
      </c>
      <c r="I1336"/>
      <c r="M1336"/>
    </row>
    <row r="1337" spans="1:13" x14ac:dyDescent="0.35">
      <c r="A1337" s="9" t="s">
        <v>242</v>
      </c>
      <c r="B1337" s="9" t="s">
        <v>759</v>
      </c>
      <c r="C1337" s="9" t="s">
        <v>972</v>
      </c>
      <c r="D1337" s="9" t="s">
        <v>25</v>
      </c>
      <c r="E1337" s="9" t="s">
        <v>662</v>
      </c>
      <c r="F1337" s="9" t="s">
        <v>759</v>
      </c>
      <c r="G1337" s="9" t="str">
        <f t="shared" si="20"/>
        <v>M0321: Tom Harrison House</v>
      </c>
      <c r="I1337"/>
      <c r="M1337"/>
    </row>
    <row r="1338" spans="1:13" x14ac:dyDescent="0.35">
      <c r="A1338" s="9" t="s">
        <v>254</v>
      </c>
      <c r="B1338" s="9" t="s">
        <v>1008</v>
      </c>
      <c r="C1338" s="9" t="s">
        <v>972</v>
      </c>
      <c r="D1338" s="9" t="s">
        <v>25</v>
      </c>
      <c r="E1338" s="9" t="s">
        <v>662</v>
      </c>
      <c r="F1338" s="9" t="s">
        <v>1754</v>
      </c>
      <c r="G1338" s="9" t="str">
        <f t="shared" si="20"/>
        <v>M0342: We Are With You - Liverpool Integrated Treatment Service</v>
      </c>
      <c r="I1338"/>
      <c r="M1338"/>
    </row>
    <row r="1339" spans="1:13" x14ac:dyDescent="0.35">
      <c r="A1339" s="9" t="s">
        <v>621</v>
      </c>
      <c r="B1339" s="9" t="s">
        <v>678</v>
      </c>
      <c r="C1339" s="9" t="s">
        <v>972</v>
      </c>
      <c r="D1339" s="9" t="s">
        <v>25</v>
      </c>
      <c r="E1339" s="9" t="s">
        <v>635</v>
      </c>
      <c r="F1339" s="9" t="s">
        <v>1673</v>
      </c>
      <c r="G1339" s="9" t="str">
        <f t="shared" si="20"/>
        <v>Q1758: Addiction Recovery Community MK</v>
      </c>
      <c r="I1339"/>
      <c r="M1339"/>
    </row>
    <row r="1340" spans="1:13" x14ac:dyDescent="0.35">
      <c r="A1340" s="9" t="s">
        <v>154</v>
      </c>
      <c r="B1340" s="9" t="s">
        <v>924</v>
      </c>
      <c r="C1340" s="9" t="s">
        <v>977</v>
      </c>
      <c r="D1340" s="9" t="s">
        <v>88</v>
      </c>
      <c r="E1340" s="9" t="s">
        <v>632</v>
      </c>
      <c r="F1340" s="9" t="s">
        <v>1688</v>
      </c>
      <c r="G1340" s="9" t="str">
        <f t="shared" si="20"/>
        <v>L0330: Equinox (Detox)</v>
      </c>
      <c r="I1340"/>
      <c r="M1340"/>
    </row>
    <row r="1341" spans="1:13" x14ac:dyDescent="0.35">
      <c r="A1341" s="9" t="s">
        <v>157</v>
      </c>
      <c r="B1341" s="9" t="s">
        <v>980</v>
      </c>
      <c r="C1341" s="9" t="s">
        <v>977</v>
      </c>
      <c r="D1341" s="9" t="s">
        <v>88</v>
      </c>
      <c r="E1341" s="9" t="s">
        <v>632</v>
      </c>
      <c r="F1341" s="9" t="s">
        <v>1731</v>
      </c>
      <c r="G1341" s="9" t="str">
        <f t="shared" si="20"/>
        <v>L0658: SLAM Lambeth DTTO/DRR</v>
      </c>
      <c r="I1341"/>
      <c r="M1341"/>
    </row>
    <row r="1342" spans="1:13" x14ac:dyDescent="0.35">
      <c r="A1342" s="9" t="s">
        <v>2020</v>
      </c>
      <c r="B1342" s="9" t="s">
        <v>2025</v>
      </c>
      <c r="C1342" s="9" t="s">
        <v>977</v>
      </c>
      <c r="D1342" s="9" t="s">
        <v>88</v>
      </c>
      <c r="E1342" s="9" t="s">
        <v>632</v>
      </c>
      <c r="F1342" s="9" t="s">
        <v>1923</v>
      </c>
      <c r="G1342" s="9" t="str">
        <f t="shared" si="20"/>
        <v>L0978: Lambeth Youth Offending Service</v>
      </c>
      <c r="I1342"/>
      <c r="M1342"/>
    </row>
    <row r="1343" spans="1:13" x14ac:dyDescent="0.35">
      <c r="A1343" s="9" t="s">
        <v>163</v>
      </c>
      <c r="B1343" s="9" t="s">
        <v>779</v>
      </c>
      <c r="C1343" s="9" t="s">
        <v>977</v>
      </c>
      <c r="D1343" s="9" t="s">
        <v>88</v>
      </c>
      <c r="E1343" s="9" t="s">
        <v>632</v>
      </c>
      <c r="F1343" s="9" t="s">
        <v>1674</v>
      </c>
      <c r="G1343" s="9" t="str">
        <f t="shared" si="20"/>
        <v>L1179: CGL Bromley Adult SMS</v>
      </c>
      <c r="I1343"/>
      <c r="M1343"/>
    </row>
    <row r="1344" spans="1:13" x14ac:dyDescent="0.35">
      <c r="A1344" s="9" t="s">
        <v>165</v>
      </c>
      <c r="B1344" s="9" t="s">
        <v>1917</v>
      </c>
      <c r="C1344" s="9" t="s">
        <v>977</v>
      </c>
      <c r="D1344" s="9" t="s">
        <v>88</v>
      </c>
      <c r="E1344" s="9" t="s">
        <v>632</v>
      </c>
      <c r="F1344" s="9" t="s">
        <v>1731</v>
      </c>
      <c r="G1344" s="9" t="str">
        <f t="shared" si="20"/>
        <v>L1195: Consortium - Assessment and Treatment Team - Lorraine Hewitt House</v>
      </c>
      <c r="I1344"/>
      <c r="M1344"/>
    </row>
    <row r="1345" spans="1:13" x14ac:dyDescent="0.35">
      <c r="A1345" s="9" t="s">
        <v>166</v>
      </c>
      <c r="B1345" s="9" t="s">
        <v>1918</v>
      </c>
      <c r="C1345" s="9" t="s">
        <v>977</v>
      </c>
      <c r="D1345" s="9" t="s">
        <v>88</v>
      </c>
      <c r="E1345" s="9" t="s">
        <v>632</v>
      </c>
      <c r="F1345" s="9" t="s">
        <v>1731</v>
      </c>
      <c r="G1345" s="9" t="str">
        <f t="shared" si="20"/>
        <v>L1198: Consortium - Central Team - Lorraine Hewitt House</v>
      </c>
      <c r="I1345"/>
      <c r="M1345"/>
    </row>
    <row r="1346" spans="1:13" x14ac:dyDescent="0.35">
      <c r="A1346" s="9" t="s">
        <v>167</v>
      </c>
      <c r="B1346" s="9" t="s">
        <v>1919</v>
      </c>
      <c r="C1346" s="9" t="s">
        <v>977</v>
      </c>
      <c r="D1346" s="9" t="s">
        <v>88</v>
      </c>
      <c r="E1346" s="9" t="s">
        <v>632</v>
      </c>
      <c r="F1346" s="9" t="s">
        <v>1731</v>
      </c>
      <c r="G1346" s="9" t="str">
        <f t="shared" si="20"/>
        <v>L1199: Consortium - Shared Care</v>
      </c>
      <c r="I1346"/>
      <c r="M1346"/>
    </row>
    <row r="1347" spans="1:13" x14ac:dyDescent="0.35">
      <c r="A1347" s="9" t="s">
        <v>170</v>
      </c>
      <c r="B1347" s="9" t="s">
        <v>688</v>
      </c>
      <c r="C1347" s="9" t="s">
        <v>977</v>
      </c>
      <c r="D1347" s="9" t="s">
        <v>88</v>
      </c>
      <c r="E1347" s="9" t="s">
        <v>632</v>
      </c>
      <c r="F1347" s="9" t="s">
        <v>1699</v>
      </c>
      <c r="G1347" s="9" t="str">
        <f t="shared" ref="G1347:G1410" si="21">CONCATENATE(A1347,": ",B1347)</f>
        <v>L1219: Janus Enterprise</v>
      </c>
      <c r="I1347"/>
      <c r="M1347"/>
    </row>
    <row r="1348" spans="1:13" x14ac:dyDescent="0.35">
      <c r="A1348" s="9" t="s">
        <v>181</v>
      </c>
      <c r="B1348" s="9" t="s">
        <v>781</v>
      </c>
      <c r="C1348" s="9" t="s">
        <v>977</v>
      </c>
      <c r="D1348" s="9" t="s">
        <v>88</v>
      </c>
      <c r="E1348" s="9" t="s">
        <v>632</v>
      </c>
      <c r="F1348" s="9" t="s">
        <v>1751</v>
      </c>
      <c r="G1348" s="9" t="str">
        <f t="shared" si="21"/>
        <v>L1256: Croydon Adult Recovery Network</v>
      </c>
      <c r="I1348"/>
      <c r="M1348"/>
    </row>
    <row r="1349" spans="1:13" x14ac:dyDescent="0.35">
      <c r="A1349" s="9" t="s">
        <v>185</v>
      </c>
      <c r="B1349" s="9" t="s">
        <v>926</v>
      </c>
      <c r="C1349" s="9" t="s">
        <v>977</v>
      </c>
      <c r="D1349" s="9" t="s">
        <v>88</v>
      </c>
      <c r="E1349" s="9" t="s">
        <v>632</v>
      </c>
      <c r="F1349" s="9" t="s">
        <v>1731</v>
      </c>
      <c r="G1349" s="9" t="str">
        <f t="shared" si="21"/>
        <v>L1262: SLAM ADD Wandsworth Opioid</v>
      </c>
      <c r="I1349"/>
      <c r="M1349"/>
    </row>
    <row r="1350" spans="1:13" x14ac:dyDescent="0.35">
      <c r="A1350" s="9" t="s">
        <v>186</v>
      </c>
      <c r="B1350" s="9" t="s">
        <v>979</v>
      </c>
      <c r="C1350" s="9" t="s">
        <v>977</v>
      </c>
      <c r="D1350" s="9" t="s">
        <v>88</v>
      </c>
      <c r="E1350" s="9" t="s">
        <v>632</v>
      </c>
      <c r="F1350" s="9" t="s">
        <v>1731</v>
      </c>
      <c r="G1350" s="9" t="str">
        <f t="shared" si="21"/>
        <v>L1263: SLAM ADD Wandsworth Primary Care</v>
      </c>
      <c r="I1350"/>
      <c r="M1350"/>
    </row>
    <row r="1351" spans="1:13" x14ac:dyDescent="0.35">
      <c r="A1351" s="9" t="s">
        <v>196</v>
      </c>
      <c r="B1351" s="9" t="s">
        <v>840</v>
      </c>
      <c r="C1351" s="9" t="s">
        <v>977</v>
      </c>
      <c r="D1351" s="9" t="s">
        <v>88</v>
      </c>
      <c r="E1351" s="9" t="s">
        <v>632</v>
      </c>
      <c r="F1351" s="9" t="s">
        <v>1677</v>
      </c>
      <c r="G1351" s="9" t="str">
        <f t="shared" si="21"/>
        <v>L1275: INSPIRE Sutton</v>
      </c>
      <c r="I1351"/>
      <c r="M1351"/>
    </row>
    <row r="1352" spans="1:13" x14ac:dyDescent="0.35">
      <c r="A1352" s="9" t="s">
        <v>200</v>
      </c>
      <c r="B1352" s="9" t="s">
        <v>648</v>
      </c>
      <c r="C1352" s="9" t="s">
        <v>977</v>
      </c>
      <c r="D1352" s="9" t="s">
        <v>88</v>
      </c>
      <c r="E1352" s="9" t="s">
        <v>632</v>
      </c>
      <c r="F1352" s="9" t="s">
        <v>1751</v>
      </c>
      <c r="G1352" s="9" t="str">
        <f t="shared" si="21"/>
        <v>L1279: Drug and Alcohol Wellbeing Service (DAWS)</v>
      </c>
      <c r="I1352"/>
      <c r="M1352"/>
    </row>
    <row r="1353" spans="1:13" x14ac:dyDescent="0.35">
      <c r="A1353" s="9" t="s">
        <v>491</v>
      </c>
      <c r="B1353" s="9" t="s">
        <v>978</v>
      </c>
      <c r="C1353" s="9" t="s">
        <v>977</v>
      </c>
      <c r="D1353" s="9" t="s">
        <v>88</v>
      </c>
      <c r="E1353" s="9" t="s">
        <v>632</v>
      </c>
      <c r="F1353" s="9" t="s">
        <v>1696</v>
      </c>
      <c r="G1353" s="9" t="str">
        <f t="shared" si="21"/>
        <v>L1286: ODAAT HOPE WORLDWIDE</v>
      </c>
      <c r="I1353"/>
      <c r="M1353"/>
    </row>
    <row r="1354" spans="1:13" x14ac:dyDescent="0.35">
      <c r="A1354" s="9" t="s">
        <v>518</v>
      </c>
      <c r="B1354" s="9" t="s">
        <v>949</v>
      </c>
      <c r="C1354" s="9" t="s">
        <v>977</v>
      </c>
      <c r="D1354" s="9" t="s">
        <v>88</v>
      </c>
      <c r="E1354" s="9" t="s">
        <v>632</v>
      </c>
      <c r="F1354" s="9" t="s">
        <v>1669</v>
      </c>
      <c r="G1354" s="9" t="str">
        <f t="shared" si="21"/>
        <v>L1288: Better Lives - Islington</v>
      </c>
      <c r="I1354"/>
      <c r="M1354"/>
    </row>
    <row r="1355" spans="1:13" x14ac:dyDescent="0.35">
      <c r="A1355" s="9" t="s">
        <v>601</v>
      </c>
      <c r="B1355" s="9" t="s">
        <v>976</v>
      </c>
      <c r="C1355" s="9" t="s">
        <v>977</v>
      </c>
      <c r="D1355" s="9" t="s">
        <v>88</v>
      </c>
      <c r="E1355" s="9" t="s">
        <v>632</v>
      </c>
      <c r="F1355" s="9" t="s">
        <v>1725</v>
      </c>
      <c r="G1355" s="9" t="str">
        <f t="shared" si="21"/>
        <v>L1297: ADD Wandsworth Day Programme</v>
      </c>
      <c r="I1355"/>
      <c r="M1355"/>
    </row>
    <row r="1356" spans="1:13" x14ac:dyDescent="0.35">
      <c r="A1356" s="9" t="s">
        <v>606</v>
      </c>
      <c r="B1356" s="9" t="s">
        <v>806</v>
      </c>
      <c r="C1356" s="9" t="s">
        <v>977</v>
      </c>
      <c r="D1356" s="9" t="s">
        <v>88</v>
      </c>
      <c r="E1356" s="9" t="s">
        <v>632</v>
      </c>
      <c r="F1356" s="9" t="s">
        <v>1751</v>
      </c>
      <c r="G1356" s="9" t="str">
        <f t="shared" si="21"/>
        <v>L1303: City and Hackney Recovery Service</v>
      </c>
      <c r="I1356"/>
      <c r="M1356"/>
    </row>
    <row r="1357" spans="1:13" x14ac:dyDescent="0.35">
      <c r="A1357" s="9" t="s">
        <v>1480</v>
      </c>
      <c r="B1357" s="9" t="s">
        <v>1920</v>
      </c>
      <c r="C1357" s="9" t="s">
        <v>977</v>
      </c>
      <c r="D1357" s="9" t="s">
        <v>88</v>
      </c>
      <c r="E1357" s="9" t="s">
        <v>632</v>
      </c>
      <c r="F1357" s="9" t="s">
        <v>1752</v>
      </c>
      <c r="G1357" s="9" t="str">
        <f t="shared" si="21"/>
        <v>L1308: Guy's and St Thomas' NHS Foundation Trust Inpatient Detox Unit</v>
      </c>
      <c r="I1357"/>
      <c r="M1357"/>
    </row>
    <row r="1358" spans="1:13" x14ac:dyDescent="0.35">
      <c r="A1358" s="9" t="s">
        <v>1194</v>
      </c>
      <c r="B1358" s="9" t="s">
        <v>1766</v>
      </c>
      <c r="C1358" s="9" t="s">
        <v>977</v>
      </c>
      <c r="D1358" s="9" t="s">
        <v>88</v>
      </c>
      <c r="E1358" s="9" t="s">
        <v>632</v>
      </c>
      <c r="F1358" s="9" t="s">
        <v>1751</v>
      </c>
      <c r="G1358" s="9" t="str">
        <f t="shared" si="21"/>
        <v>L1310: Drug and Alcohol Wellbeing Service Kensington and Chelsea</v>
      </c>
      <c r="I1358"/>
      <c r="M1358"/>
    </row>
    <row r="1359" spans="1:13" x14ac:dyDescent="0.35">
      <c r="A1359" s="9" t="s">
        <v>1481</v>
      </c>
      <c r="B1359" s="9" t="s">
        <v>1763</v>
      </c>
      <c r="C1359" s="9" t="s">
        <v>977</v>
      </c>
      <c r="D1359" s="9" t="s">
        <v>88</v>
      </c>
      <c r="E1359" s="9" t="s">
        <v>632</v>
      </c>
      <c r="F1359" s="9" t="s">
        <v>1674</v>
      </c>
      <c r="G1359" s="9" t="str">
        <f t="shared" si="21"/>
        <v>L1311: CGL Croydon Adult</v>
      </c>
      <c r="I1359"/>
      <c r="M1359"/>
    </row>
    <row r="1360" spans="1:13" x14ac:dyDescent="0.35">
      <c r="A1360" s="9" t="s">
        <v>1921</v>
      </c>
      <c r="B1360" s="9" t="s">
        <v>1922</v>
      </c>
      <c r="C1360" s="9" t="s">
        <v>977</v>
      </c>
      <c r="D1360" s="9" t="s">
        <v>88</v>
      </c>
      <c r="E1360" s="9" t="s">
        <v>632</v>
      </c>
      <c r="F1360" s="9" t="s">
        <v>1923</v>
      </c>
      <c r="G1360" s="9" t="str">
        <f t="shared" si="21"/>
        <v>L1312: Guy's and St Thomas' NHS Foundation Trust Non-rough sleeping Addictions Clinical Care Suite</v>
      </c>
      <c r="I1360"/>
      <c r="M1360"/>
    </row>
    <row r="1361" spans="1:13" x14ac:dyDescent="0.35">
      <c r="A1361" s="9" t="s">
        <v>205</v>
      </c>
      <c r="B1361" s="9" t="s">
        <v>655</v>
      </c>
      <c r="C1361" s="9" t="s">
        <v>977</v>
      </c>
      <c r="D1361" s="9" t="s">
        <v>88</v>
      </c>
      <c r="E1361" s="9" t="s">
        <v>632</v>
      </c>
      <c r="F1361" s="9" t="s">
        <v>1707</v>
      </c>
      <c r="G1361" s="9" t="str">
        <f t="shared" si="21"/>
        <v>L5046: Mount Carmel (Rehab)</v>
      </c>
      <c r="I1361"/>
      <c r="M1361"/>
    </row>
    <row r="1362" spans="1:13" x14ac:dyDescent="0.35">
      <c r="A1362" s="9" t="s">
        <v>214</v>
      </c>
      <c r="B1362" s="9" t="s">
        <v>667</v>
      </c>
      <c r="C1362" s="9" t="s">
        <v>977</v>
      </c>
      <c r="D1362" s="9" t="s">
        <v>88</v>
      </c>
      <c r="E1362" s="9" t="s">
        <v>662</v>
      </c>
      <c r="F1362" s="9" t="s">
        <v>1717</v>
      </c>
      <c r="G1362" s="9" t="str">
        <f t="shared" si="21"/>
        <v>M0037: Phoenix Futures Wirral Adult Services</v>
      </c>
      <c r="I1362"/>
      <c r="M1362"/>
    </row>
    <row r="1363" spans="1:13" x14ac:dyDescent="0.35">
      <c r="A1363" s="9" t="s">
        <v>276</v>
      </c>
      <c r="B1363" s="9" t="s">
        <v>765</v>
      </c>
      <c r="C1363" s="9" t="s">
        <v>977</v>
      </c>
      <c r="D1363" s="9" t="s">
        <v>88</v>
      </c>
      <c r="E1363" s="9" t="s">
        <v>670</v>
      </c>
      <c r="F1363" s="9" t="s">
        <v>1657</v>
      </c>
      <c r="G1363" s="9" t="str">
        <f t="shared" si="21"/>
        <v>P0523: ANA</v>
      </c>
      <c r="I1363"/>
      <c r="M1363"/>
    </row>
    <row r="1364" spans="1:13" x14ac:dyDescent="0.35">
      <c r="A1364" s="9" t="s">
        <v>277</v>
      </c>
      <c r="B1364" s="9" t="s">
        <v>741</v>
      </c>
      <c r="C1364" s="9" t="s">
        <v>977</v>
      </c>
      <c r="D1364" s="9" t="s">
        <v>88</v>
      </c>
      <c r="E1364" s="9" t="s">
        <v>670</v>
      </c>
      <c r="F1364" s="9" t="s">
        <v>1736</v>
      </c>
      <c r="G1364" s="9" t="str">
        <f t="shared" si="21"/>
        <v>P0544: Francis HouseStreetsceneSouthampton</v>
      </c>
      <c r="I1364"/>
      <c r="M1364"/>
    </row>
    <row r="1365" spans="1:13" x14ac:dyDescent="0.35">
      <c r="A1365" s="9" t="s">
        <v>281</v>
      </c>
      <c r="B1365" s="9" t="s">
        <v>689</v>
      </c>
      <c r="C1365" s="9" t="s">
        <v>977</v>
      </c>
      <c r="D1365" s="9" t="s">
        <v>88</v>
      </c>
      <c r="E1365" s="9" t="s">
        <v>670</v>
      </c>
      <c r="F1365" s="9" t="s">
        <v>1703</v>
      </c>
      <c r="G1365" s="9" t="str">
        <f t="shared" si="21"/>
        <v>P0835: Kenward Residential</v>
      </c>
      <c r="I1365"/>
      <c r="M1365"/>
    </row>
    <row r="1366" spans="1:13" x14ac:dyDescent="0.35">
      <c r="A1366" s="9" t="s">
        <v>306</v>
      </c>
      <c r="B1366" s="9" t="s">
        <v>751</v>
      </c>
      <c r="C1366" s="9" t="s">
        <v>977</v>
      </c>
      <c r="D1366" s="9" t="s">
        <v>88</v>
      </c>
      <c r="E1366" s="9" t="s">
        <v>670</v>
      </c>
      <c r="F1366" s="9" t="s">
        <v>1738</v>
      </c>
      <c r="G1366" s="9" t="str">
        <f t="shared" si="21"/>
        <v>P1089: I-Access North West Surrey</v>
      </c>
      <c r="I1366"/>
      <c r="M1366"/>
    </row>
    <row r="1367" spans="1:13" x14ac:dyDescent="0.35">
      <c r="A1367" s="9" t="s">
        <v>307</v>
      </c>
      <c r="B1367" s="9" t="s">
        <v>784</v>
      </c>
      <c r="C1367" s="9" t="s">
        <v>977</v>
      </c>
      <c r="D1367" s="9" t="s">
        <v>88</v>
      </c>
      <c r="E1367" s="9" t="s">
        <v>670</v>
      </c>
      <c r="F1367" s="9" t="s">
        <v>1738</v>
      </c>
      <c r="G1367" s="9" t="str">
        <f t="shared" si="21"/>
        <v>P1090: I-Access East Surrey</v>
      </c>
      <c r="I1367"/>
      <c r="M1367"/>
    </row>
    <row r="1368" spans="1:13" x14ac:dyDescent="0.35">
      <c r="A1368" s="9" t="s">
        <v>484</v>
      </c>
      <c r="B1368" s="9" t="s">
        <v>884</v>
      </c>
      <c r="C1368" s="9" t="s">
        <v>977</v>
      </c>
      <c r="D1368" s="9" t="s">
        <v>88</v>
      </c>
      <c r="E1368" s="9" t="s">
        <v>670</v>
      </c>
      <c r="F1368" s="9" t="s">
        <v>1691</v>
      </c>
      <c r="G1368" s="9" t="str">
        <f t="shared" si="21"/>
        <v>P1101: East Kent Community Drug &amp; Alcohol Services</v>
      </c>
      <c r="I1368"/>
      <c r="M1368"/>
    </row>
    <row r="1369" spans="1:13" x14ac:dyDescent="0.35">
      <c r="A1369" s="9" t="s">
        <v>310</v>
      </c>
      <c r="B1369" s="9" t="s">
        <v>837</v>
      </c>
      <c r="C1369" s="9" t="s">
        <v>977</v>
      </c>
      <c r="D1369" s="9" t="s">
        <v>88</v>
      </c>
      <c r="E1369" s="9" t="s">
        <v>635</v>
      </c>
      <c r="F1369" s="9" t="s">
        <v>837</v>
      </c>
      <c r="G1369" s="9" t="str">
        <f t="shared" si="21"/>
        <v>Q1311: Hebron Trust</v>
      </c>
      <c r="I1369"/>
      <c r="M1369"/>
    </row>
    <row r="1370" spans="1:13" x14ac:dyDescent="0.35">
      <c r="A1370" s="9" t="s">
        <v>316</v>
      </c>
      <c r="B1370" s="9" t="s">
        <v>656</v>
      </c>
      <c r="C1370" s="9" t="s">
        <v>977</v>
      </c>
      <c r="D1370" s="9" t="s">
        <v>88</v>
      </c>
      <c r="E1370" s="9" t="s">
        <v>635</v>
      </c>
      <c r="F1370" s="9" t="s">
        <v>1715</v>
      </c>
      <c r="G1370" s="9" t="str">
        <f t="shared" si="21"/>
        <v>Q1424: Open Road Colchester</v>
      </c>
      <c r="I1370"/>
      <c r="M1370"/>
    </row>
    <row r="1371" spans="1:13" x14ac:dyDescent="0.35">
      <c r="A1371" s="9" t="s">
        <v>317</v>
      </c>
      <c r="B1371" s="9" t="s">
        <v>650</v>
      </c>
      <c r="C1371" s="9" t="s">
        <v>977</v>
      </c>
      <c r="D1371" s="9" t="s">
        <v>88</v>
      </c>
      <c r="E1371" s="9" t="s">
        <v>635</v>
      </c>
      <c r="F1371" s="9" t="s">
        <v>1711</v>
      </c>
      <c r="G1371" s="9" t="str">
        <f t="shared" si="21"/>
        <v>Q1425: Essex STARS (North East)</v>
      </c>
      <c r="I1371"/>
      <c r="M1371"/>
    </row>
    <row r="1372" spans="1:13" x14ac:dyDescent="0.35">
      <c r="A1372" s="9" t="s">
        <v>325</v>
      </c>
      <c r="B1372" s="9" t="s">
        <v>2063</v>
      </c>
      <c r="C1372" s="9" t="s">
        <v>977</v>
      </c>
      <c r="D1372" s="9" t="s">
        <v>88</v>
      </c>
      <c r="E1372" s="9" t="s">
        <v>635</v>
      </c>
      <c r="F1372" s="9" t="s">
        <v>1734</v>
      </c>
      <c r="G1372" s="9" t="str">
        <f t="shared" si="21"/>
        <v>Q1647: Via - Passmores House</v>
      </c>
      <c r="I1372"/>
      <c r="M1372"/>
    </row>
    <row r="1373" spans="1:13" x14ac:dyDescent="0.35">
      <c r="A1373" s="9" t="s">
        <v>381</v>
      </c>
      <c r="B1373" s="9" t="s">
        <v>638</v>
      </c>
      <c r="C1373" s="9" t="s">
        <v>977</v>
      </c>
      <c r="D1373" s="9" t="s">
        <v>88</v>
      </c>
      <c r="E1373" s="9" t="s">
        <v>639</v>
      </c>
      <c r="F1373" s="9" t="s">
        <v>1737</v>
      </c>
      <c r="G1373" s="9" t="str">
        <f t="shared" si="21"/>
        <v>SB317: StreetScene Bournemouth</v>
      </c>
      <c r="I1373"/>
      <c r="M1373"/>
    </row>
    <row r="1374" spans="1:13" x14ac:dyDescent="0.35">
      <c r="A1374" s="9" t="s">
        <v>398</v>
      </c>
      <c r="B1374" s="9" t="s">
        <v>2070</v>
      </c>
      <c r="C1374" s="9" t="s">
        <v>977</v>
      </c>
      <c r="D1374" s="9" t="s">
        <v>88</v>
      </c>
      <c r="E1374" s="9" t="s">
        <v>639</v>
      </c>
      <c r="F1374" s="9" t="s">
        <v>677</v>
      </c>
      <c r="G1374" s="9" t="str">
        <f t="shared" si="21"/>
        <v>SH307: Jasmine Mother's Recovery (Trevi)</v>
      </c>
      <c r="I1374"/>
      <c r="M1374"/>
    </row>
    <row r="1375" spans="1:13" x14ac:dyDescent="0.35">
      <c r="A1375" s="9" t="s">
        <v>403</v>
      </c>
      <c r="B1375" s="9" t="s">
        <v>961</v>
      </c>
      <c r="C1375" s="9" t="s">
        <v>977</v>
      </c>
      <c r="D1375" s="9" t="s">
        <v>88</v>
      </c>
      <c r="E1375" s="9" t="s">
        <v>639</v>
      </c>
      <c r="F1375" s="9" t="s">
        <v>1656</v>
      </c>
      <c r="G1375" s="9" t="str">
        <f t="shared" si="21"/>
        <v>SJ209: We Are With You North Somerset</v>
      </c>
      <c r="I1375"/>
      <c r="M1375"/>
    </row>
    <row r="1376" spans="1:13" x14ac:dyDescent="0.35">
      <c r="A1376" s="9" t="s">
        <v>405</v>
      </c>
      <c r="B1376" s="9" t="s">
        <v>675</v>
      </c>
      <c r="C1376" s="9" t="s">
        <v>977</v>
      </c>
      <c r="D1376" s="9" t="s">
        <v>88</v>
      </c>
      <c r="E1376" s="9" t="s">
        <v>639</v>
      </c>
      <c r="F1376" s="9" t="s">
        <v>675</v>
      </c>
      <c r="G1376" s="9" t="str">
        <f t="shared" si="21"/>
        <v>SJ308: Sefton Park</v>
      </c>
      <c r="I1376"/>
      <c r="M1376"/>
    </row>
    <row r="1377" spans="1:13" x14ac:dyDescent="0.35">
      <c r="A1377" s="9" t="s">
        <v>513</v>
      </c>
      <c r="B1377" s="9" t="s">
        <v>1765</v>
      </c>
      <c r="C1377" s="9" t="s">
        <v>977</v>
      </c>
      <c r="D1377" s="9" t="s">
        <v>88</v>
      </c>
      <c r="E1377" s="9" t="s">
        <v>715</v>
      </c>
      <c r="F1377" s="9" t="s">
        <v>1692</v>
      </c>
      <c r="G1377" s="9" t="str">
        <f t="shared" si="21"/>
        <v>T1214: The Level</v>
      </c>
      <c r="I1377"/>
      <c r="M1377"/>
    </row>
    <row r="1378" spans="1:13" x14ac:dyDescent="0.35">
      <c r="A1378" s="9" t="s">
        <v>444</v>
      </c>
      <c r="B1378" s="9" t="s">
        <v>771</v>
      </c>
      <c r="C1378" s="9" t="s">
        <v>977</v>
      </c>
      <c r="D1378" s="9" t="s">
        <v>88</v>
      </c>
      <c r="E1378" s="9" t="s">
        <v>661</v>
      </c>
      <c r="F1378" s="9" t="s">
        <v>1720</v>
      </c>
      <c r="G1378" s="9" t="str">
        <f t="shared" si="21"/>
        <v>U0321: Forward Trust The Bridges Hull</v>
      </c>
      <c r="I1378"/>
      <c r="M1378"/>
    </row>
    <row r="1379" spans="1:13" x14ac:dyDescent="0.35">
      <c r="A1379" s="9" t="s">
        <v>214</v>
      </c>
      <c r="B1379" s="9" t="s">
        <v>667</v>
      </c>
      <c r="C1379" s="9" t="s">
        <v>981</v>
      </c>
      <c r="D1379" s="9" t="s">
        <v>19</v>
      </c>
      <c r="E1379" s="9" t="s">
        <v>662</v>
      </c>
      <c r="F1379" s="9" t="s">
        <v>1717</v>
      </c>
      <c r="G1379" s="9" t="str">
        <f t="shared" si="21"/>
        <v>M0037: Phoenix Futures Wirral Adult Services</v>
      </c>
      <c r="I1379"/>
      <c r="M1379"/>
    </row>
    <row r="1380" spans="1:13" x14ac:dyDescent="0.35">
      <c r="A1380" s="9" t="s">
        <v>215</v>
      </c>
      <c r="B1380" s="9" t="s">
        <v>1200</v>
      </c>
      <c r="C1380" s="9" t="s">
        <v>981</v>
      </c>
      <c r="D1380" s="9" t="s">
        <v>19</v>
      </c>
      <c r="E1380" s="9" t="s">
        <v>662</v>
      </c>
      <c r="F1380" s="9" t="s">
        <v>1752</v>
      </c>
      <c r="G1380" s="9" t="str">
        <f t="shared" si="21"/>
        <v>M0051: Littledale Hall</v>
      </c>
      <c r="I1380"/>
      <c r="M1380"/>
    </row>
    <row r="1381" spans="1:13" x14ac:dyDescent="0.35">
      <c r="A1381" s="9" t="s">
        <v>218</v>
      </c>
      <c r="B1381" s="9" t="s">
        <v>727</v>
      </c>
      <c r="C1381" s="9" t="s">
        <v>981</v>
      </c>
      <c r="D1381" s="9" t="s">
        <v>19</v>
      </c>
      <c r="E1381" s="9" t="s">
        <v>662</v>
      </c>
      <c r="F1381" s="9" t="s">
        <v>1751</v>
      </c>
      <c r="G1381" s="9" t="str">
        <f t="shared" si="21"/>
        <v>M0083: Turning Point Stanfield House</v>
      </c>
      <c r="I1381"/>
      <c r="M1381"/>
    </row>
    <row r="1382" spans="1:13" x14ac:dyDescent="0.35">
      <c r="A1382" s="9" t="s">
        <v>220</v>
      </c>
      <c r="B1382" s="9" t="s">
        <v>1925</v>
      </c>
      <c r="C1382" s="9" t="s">
        <v>981</v>
      </c>
      <c r="D1382" s="9" t="s">
        <v>19</v>
      </c>
      <c r="E1382" s="9" t="s">
        <v>662</v>
      </c>
      <c r="F1382" s="9" t="s">
        <v>1923</v>
      </c>
      <c r="G1382" s="9" t="str">
        <f t="shared" si="21"/>
        <v>M0119: Holgate House</v>
      </c>
      <c r="I1382"/>
      <c r="M1382"/>
    </row>
    <row r="1383" spans="1:13" x14ac:dyDescent="0.35">
      <c r="A1383" s="9" t="s">
        <v>223</v>
      </c>
      <c r="B1383" s="9" t="s">
        <v>725</v>
      </c>
      <c r="C1383" s="9" t="s">
        <v>981</v>
      </c>
      <c r="D1383" s="9" t="s">
        <v>19</v>
      </c>
      <c r="E1383" s="9" t="s">
        <v>662</v>
      </c>
      <c r="F1383" s="9" t="s">
        <v>1694</v>
      </c>
      <c r="G1383" s="9" t="str">
        <f t="shared" si="21"/>
        <v>M0243: GMMH The Chapman-Barker Unit</v>
      </c>
      <c r="I1383"/>
      <c r="M1383"/>
    </row>
    <row r="1384" spans="1:13" x14ac:dyDescent="0.35">
      <c r="A1384" s="9" t="s">
        <v>224</v>
      </c>
      <c r="B1384" s="9" t="s">
        <v>724</v>
      </c>
      <c r="C1384" s="9" t="s">
        <v>981</v>
      </c>
      <c r="D1384" s="9" t="s">
        <v>19</v>
      </c>
      <c r="E1384" s="9" t="s">
        <v>662</v>
      </c>
      <c r="F1384" s="9" t="s">
        <v>1674</v>
      </c>
      <c r="G1384" s="9" t="str">
        <f t="shared" si="21"/>
        <v>M0251: CGL East Lancs Inspire</v>
      </c>
      <c r="I1384"/>
      <c r="M1384"/>
    </row>
    <row r="1385" spans="1:13" x14ac:dyDescent="0.35">
      <c r="A1385" s="9" t="s">
        <v>229</v>
      </c>
      <c r="B1385" s="9" t="s">
        <v>1771</v>
      </c>
      <c r="C1385" s="9" t="s">
        <v>981</v>
      </c>
      <c r="D1385" s="9" t="s">
        <v>19</v>
      </c>
      <c r="E1385" s="9" t="s">
        <v>662</v>
      </c>
      <c r="F1385" s="9" t="s">
        <v>1751</v>
      </c>
      <c r="G1385" s="9" t="str">
        <f t="shared" si="21"/>
        <v>M0289: Turning Point Leigh Bank</v>
      </c>
      <c r="I1385"/>
      <c r="M1385"/>
    </row>
    <row r="1386" spans="1:13" x14ac:dyDescent="0.35">
      <c r="A1386" s="9" t="s">
        <v>232</v>
      </c>
      <c r="B1386" s="9" t="s">
        <v>1088</v>
      </c>
      <c r="C1386" s="9" t="s">
        <v>981</v>
      </c>
      <c r="D1386" s="9" t="s">
        <v>19</v>
      </c>
      <c r="E1386" s="9" t="s">
        <v>662</v>
      </c>
      <c r="F1386" s="9" t="s">
        <v>1746</v>
      </c>
      <c r="G1386" s="9" t="str">
        <f t="shared" si="21"/>
        <v>M0297: THOMAS Community Recovery Salford</v>
      </c>
      <c r="I1386"/>
      <c r="M1386"/>
    </row>
    <row r="1387" spans="1:13" x14ac:dyDescent="0.35">
      <c r="A1387" s="9" t="s">
        <v>235</v>
      </c>
      <c r="B1387" s="9" t="s">
        <v>1898</v>
      </c>
      <c r="C1387" s="9" t="s">
        <v>981</v>
      </c>
      <c r="D1387" s="9" t="s">
        <v>19</v>
      </c>
      <c r="E1387" s="9" t="s">
        <v>662</v>
      </c>
      <c r="F1387" s="9" t="s">
        <v>1752</v>
      </c>
      <c r="G1387" s="9" t="str">
        <f t="shared" si="21"/>
        <v>M0309: Cyngor Alcohol Information Service (CAIS)</v>
      </c>
      <c r="I1387"/>
      <c r="M1387"/>
    </row>
    <row r="1388" spans="1:13" x14ac:dyDescent="0.35">
      <c r="A1388" s="9" t="s">
        <v>236</v>
      </c>
      <c r="B1388" s="9" t="s">
        <v>729</v>
      </c>
      <c r="C1388" s="9" t="s">
        <v>981</v>
      </c>
      <c r="D1388" s="9" t="s">
        <v>19</v>
      </c>
      <c r="E1388" s="9" t="s">
        <v>662</v>
      </c>
      <c r="F1388" s="9" t="s">
        <v>1722</v>
      </c>
      <c r="G1388" s="9" t="str">
        <f t="shared" si="21"/>
        <v>M0310: Shardale St Annes Limited</v>
      </c>
      <c r="I1388"/>
      <c r="M1388"/>
    </row>
    <row r="1389" spans="1:13" x14ac:dyDescent="0.35">
      <c r="A1389" s="9" t="s">
        <v>239</v>
      </c>
      <c r="B1389" s="9" t="s">
        <v>983</v>
      </c>
      <c r="C1389" s="9" t="s">
        <v>981</v>
      </c>
      <c r="D1389" s="9" t="s">
        <v>19</v>
      </c>
      <c r="E1389" s="9" t="s">
        <v>662</v>
      </c>
      <c r="F1389" s="9" t="s">
        <v>1674</v>
      </c>
      <c r="G1389" s="9" t="str">
        <f t="shared" si="21"/>
        <v>M0314: CGL North Lancs Inspire</v>
      </c>
      <c r="I1389"/>
      <c r="M1389"/>
    </row>
    <row r="1390" spans="1:13" x14ac:dyDescent="0.35">
      <c r="A1390" s="9" t="s">
        <v>251</v>
      </c>
      <c r="B1390" s="9" t="s">
        <v>668</v>
      </c>
      <c r="C1390" s="9" t="s">
        <v>981</v>
      </c>
      <c r="D1390" s="9" t="s">
        <v>19</v>
      </c>
      <c r="E1390" s="9" t="s">
        <v>662</v>
      </c>
      <c r="F1390" s="9" t="s">
        <v>668</v>
      </c>
      <c r="G1390" s="9" t="str">
        <f t="shared" si="21"/>
        <v>M0338: Salus Withnell Hall</v>
      </c>
      <c r="I1390"/>
      <c r="M1390"/>
    </row>
    <row r="1391" spans="1:13" x14ac:dyDescent="0.35">
      <c r="A1391" s="9" t="s">
        <v>253</v>
      </c>
      <c r="B1391" s="9" t="s">
        <v>726</v>
      </c>
      <c r="C1391" s="9" t="s">
        <v>981</v>
      </c>
      <c r="D1391" s="9" t="s">
        <v>19</v>
      </c>
      <c r="E1391" s="9" t="s">
        <v>662</v>
      </c>
      <c r="F1391" s="9" t="s">
        <v>1680</v>
      </c>
      <c r="G1391" s="9" t="str">
        <f t="shared" si="21"/>
        <v>M0341: The Pavilion</v>
      </c>
      <c r="I1391"/>
      <c r="M1391"/>
    </row>
    <row r="1392" spans="1:13" x14ac:dyDescent="0.35">
      <c r="A1392" s="9" t="s">
        <v>985</v>
      </c>
      <c r="B1392" s="9" t="s">
        <v>986</v>
      </c>
      <c r="C1392" s="9" t="s">
        <v>981</v>
      </c>
      <c r="D1392" s="9" t="s">
        <v>19</v>
      </c>
      <c r="E1392" s="9" t="s">
        <v>662</v>
      </c>
      <c r="F1392" s="9" t="s">
        <v>1754</v>
      </c>
      <c r="G1392" s="9" t="str">
        <f t="shared" si="21"/>
        <v>M0343: We Are With You - Lancashire YP</v>
      </c>
      <c r="I1392"/>
      <c r="M1392"/>
    </row>
    <row r="1393" spans="1:13" x14ac:dyDescent="0.35">
      <c r="A1393" s="9" t="s">
        <v>258</v>
      </c>
      <c r="B1393" s="9" t="s">
        <v>694</v>
      </c>
      <c r="C1393" s="9" t="s">
        <v>981</v>
      </c>
      <c r="D1393" s="9" t="s">
        <v>19</v>
      </c>
      <c r="E1393" s="9" t="s">
        <v>662</v>
      </c>
      <c r="F1393" s="9" t="s">
        <v>1680</v>
      </c>
      <c r="G1393" s="9" t="str">
        <f t="shared" si="21"/>
        <v>M0347: Blackpool Horizon/Delphi Medical</v>
      </c>
      <c r="I1393"/>
      <c r="M1393"/>
    </row>
    <row r="1394" spans="1:13" x14ac:dyDescent="0.35">
      <c r="A1394" s="9" t="s">
        <v>497</v>
      </c>
      <c r="B1394" s="9" t="s">
        <v>720</v>
      </c>
      <c r="C1394" s="9" t="s">
        <v>981</v>
      </c>
      <c r="D1394" s="9" t="s">
        <v>19</v>
      </c>
      <c r="E1394" s="9" t="s">
        <v>662</v>
      </c>
      <c r="F1394" s="9" t="s">
        <v>720</v>
      </c>
      <c r="G1394" s="9" t="str">
        <f t="shared" si="21"/>
        <v>M0352: Acquiesce</v>
      </c>
      <c r="I1394"/>
      <c r="M1394"/>
    </row>
    <row r="1395" spans="1:13" x14ac:dyDescent="0.35">
      <c r="A1395" s="9" t="s">
        <v>505</v>
      </c>
      <c r="B1395" s="9" t="s">
        <v>733</v>
      </c>
      <c r="C1395" s="9" t="s">
        <v>981</v>
      </c>
      <c r="D1395" s="9" t="s">
        <v>19</v>
      </c>
      <c r="E1395" s="9" t="s">
        <v>662</v>
      </c>
      <c r="F1395" s="9" t="s">
        <v>1751</v>
      </c>
      <c r="G1395" s="9" t="str">
        <f t="shared" si="21"/>
        <v>M0355: Turning Point Rochdale ROAR</v>
      </c>
      <c r="I1395"/>
      <c r="M1395"/>
    </row>
    <row r="1396" spans="1:13" x14ac:dyDescent="0.35">
      <c r="A1396" s="9" t="s">
        <v>507</v>
      </c>
      <c r="B1396" s="9" t="s">
        <v>2046</v>
      </c>
      <c r="C1396" s="9" t="s">
        <v>981</v>
      </c>
      <c r="D1396" s="9" t="s">
        <v>19</v>
      </c>
      <c r="E1396" s="9" t="s">
        <v>662</v>
      </c>
      <c r="F1396" s="9" t="s">
        <v>1668</v>
      </c>
      <c r="G1396" s="9" t="str">
        <f t="shared" si="21"/>
        <v>M0357: Parkland Place Lancashire</v>
      </c>
      <c r="I1396"/>
      <c r="M1396"/>
    </row>
    <row r="1397" spans="1:13" x14ac:dyDescent="0.35">
      <c r="A1397" s="9" t="s">
        <v>541</v>
      </c>
      <c r="B1397" s="9" t="s">
        <v>982</v>
      </c>
      <c r="C1397" s="9" t="s">
        <v>981</v>
      </c>
      <c r="D1397" s="9" t="s">
        <v>19</v>
      </c>
      <c r="E1397" s="9" t="s">
        <v>662</v>
      </c>
      <c r="F1397" s="9" t="s">
        <v>1674</v>
      </c>
      <c r="G1397" s="9" t="str">
        <f t="shared" si="21"/>
        <v>M0358: CGL Central Lancs Inspire</v>
      </c>
      <c r="I1397"/>
      <c r="M1397"/>
    </row>
    <row r="1398" spans="1:13" x14ac:dyDescent="0.35">
      <c r="A1398" s="9" t="s">
        <v>1178</v>
      </c>
      <c r="B1398" s="9" t="s">
        <v>1183</v>
      </c>
      <c r="C1398" s="9" t="s">
        <v>981</v>
      </c>
      <c r="D1398" s="9" t="s">
        <v>19</v>
      </c>
      <c r="E1398" s="9" t="s">
        <v>662</v>
      </c>
      <c r="F1398" s="9" t="s">
        <v>1754</v>
      </c>
      <c r="G1398" s="9" t="str">
        <f t="shared" si="21"/>
        <v>M0373: We Are With You Lancashire Family Safeguarding</v>
      </c>
      <c r="I1398"/>
      <c r="M1398"/>
    </row>
    <row r="1399" spans="1:13" x14ac:dyDescent="0.35">
      <c r="A1399" s="9" t="s">
        <v>1484</v>
      </c>
      <c r="B1399" s="9" t="s">
        <v>1759</v>
      </c>
      <c r="C1399" s="9" t="s">
        <v>981</v>
      </c>
      <c r="D1399" s="9" t="s">
        <v>19</v>
      </c>
      <c r="E1399" s="9" t="s">
        <v>662</v>
      </c>
      <c r="F1399" s="9" t="s">
        <v>1697</v>
      </c>
      <c r="G1399" s="9" t="str">
        <f t="shared" si="21"/>
        <v>M0375: Cumbria Addictions Service (Humankind)</v>
      </c>
      <c r="I1399"/>
      <c r="M1399"/>
    </row>
    <row r="1400" spans="1:13" x14ac:dyDescent="0.35">
      <c r="A1400" s="9" t="s">
        <v>1930</v>
      </c>
      <c r="B1400" s="9" t="s">
        <v>1931</v>
      </c>
      <c r="C1400" s="9" t="s">
        <v>981</v>
      </c>
      <c r="D1400" s="9" t="s">
        <v>19</v>
      </c>
      <c r="E1400" s="9" t="s">
        <v>662</v>
      </c>
      <c r="F1400" s="9" t="s">
        <v>1923</v>
      </c>
      <c r="G1400" s="9" t="str">
        <f t="shared" si="21"/>
        <v>M0377: Delphi Medical Blackburn with Darwen</v>
      </c>
      <c r="I1400"/>
      <c r="M1400"/>
    </row>
    <row r="1401" spans="1:13" x14ac:dyDescent="0.35">
      <c r="A1401" s="9" t="s">
        <v>484</v>
      </c>
      <c r="B1401" s="9" t="s">
        <v>884</v>
      </c>
      <c r="C1401" s="9" t="s">
        <v>981</v>
      </c>
      <c r="D1401" s="9" t="s">
        <v>19</v>
      </c>
      <c r="E1401" s="9" t="s">
        <v>670</v>
      </c>
      <c r="F1401" s="9" t="s">
        <v>1691</v>
      </c>
      <c r="G1401" s="9" t="str">
        <f t="shared" si="21"/>
        <v>P1101: East Kent Community Drug &amp; Alcohol Services</v>
      </c>
      <c r="I1401"/>
      <c r="M1401"/>
    </row>
    <row r="1402" spans="1:13" x14ac:dyDescent="0.35">
      <c r="A1402" s="9" t="s">
        <v>617</v>
      </c>
      <c r="B1402" s="9" t="s">
        <v>1069</v>
      </c>
      <c r="C1402" s="9" t="s">
        <v>981</v>
      </c>
      <c r="D1402" s="9" t="s">
        <v>19</v>
      </c>
      <c r="E1402" s="9" t="s">
        <v>670</v>
      </c>
      <c r="F1402" s="9" t="s">
        <v>1674</v>
      </c>
      <c r="G1402" s="9" t="str">
        <f t="shared" si="21"/>
        <v>P1112: CGL Reading</v>
      </c>
      <c r="I1402"/>
      <c r="M1402"/>
    </row>
    <row r="1403" spans="1:13" x14ac:dyDescent="0.35">
      <c r="A1403" s="9" t="s">
        <v>310</v>
      </c>
      <c r="B1403" s="9" t="s">
        <v>837</v>
      </c>
      <c r="C1403" s="9" t="s">
        <v>981</v>
      </c>
      <c r="D1403" s="9" t="s">
        <v>19</v>
      </c>
      <c r="E1403" s="9" t="s">
        <v>635</v>
      </c>
      <c r="F1403" s="9" t="s">
        <v>837</v>
      </c>
      <c r="G1403" s="9" t="str">
        <f t="shared" si="21"/>
        <v>Q1311: Hebron Trust</v>
      </c>
      <c r="I1403"/>
      <c r="M1403"/>
    </row>
    <row r="1404" spans="1:13" x14ac:dyDescent="0.35">
      <c r="A1404" s="9" t="s">
        <v>621</v>
      </c>
      <c r="B1404" s="9" t="s">
        <v>678</v>
      </c>
      <c r="C1404" s="9" t="s">
        <v>981</v>
      </c>
      <c r="D1404" s="9" t="s">
        <v>19</v>
      </c>
      <c r="E1404" s="9" t="s">
        <v>635</v>
      </c>
      <c r="F1404" s="9" t="s">
        <v>1673</v>
      </c>
      <c r="G1404" s="9" t="str">
        <f t="shared" si="21"/>
        <v>Q1758: Addiction Recovery Community MK</v>
      </c>
      <c r="I1404"/>
      <c r="M1404"/>
    </row>
    <row r="1405" spans="1:13" x14ac:dyDescent="0.35">
      <c r="A1405" s="9" t="s">
        <v>625</v>
      </c>
      <c r="B1405" s="9" t="s">
        <v>674</v>
      </c>
      <c r="C1405" s="9" t="s">
        <v>981</v>
      </c>
      <c r="D1405" s="9" t="s">
        <v>19</v>
      </c>
      <c r="E1405" s="9" t="s">
        <v>639</v>
      </c>
      <c r="F1405" s="9" t="s">
        <v>1752</v>
      </c>
      <c r="G1405" s="9" t="str">
        <f t="shared" si="21"/>
        <v>SL205: PostScript360</v>
      </c>
      <c r="I1405"/>
      <c r="M1405"/>
    </row>
    <row r="1406" spans="1:13" x14ac:dyDescent="0.35">
      <c r="A1406" s="9" t="s">
        <v>420</v>
      </c>
      <c r="B1406" s="9" t="s">
        <v>787</v>
      </c>
      <c r="C1406" s="9" t="s">
        <v>981</v>
      </c>
      <c r="D1406" s="9" t="s">
        <v>19</v>
      </c>
      <c r="E1406" s="9" t="s">
        <v>715</v>
      </c>
      <c r="F1406" s="9" t="s">
        <v>1682</v>
      </c>
      <c r="G1406" s="9" t="str">
        <f t="shared" si="21"/>
        <v>T0005: Derbyshire Recovery Partnership</v>
      </c>
      <c r="I1406"/>
      <c r="M1406"/>
    </row>
    <row r="1407" spans="1:13" x14ac:dyDescent="0.35">
      <c r="A1407" s="9" t="s">
        <v>423</v>
      </c>
      <c r="B1407" s="9" t="s">
        <v>847</v>
      </c>
      <c r="C1407" s="9" t="s">
        <v>981</v>
      </c>
      <c r="D1407" s="9" t="s">
        <v>19</v>
      </c>
      <c r="E1407" s="9" t="s">
        <v>715</v>
      </c>
      <c r="F1407" s="9" t="s">
        <v>1681</v>
      </c>
      <c r="G1407" s="9" t="str">
        <f t="shared" si="21"/>
        <v>T1175: Derby City Prescribing Service</v>
      </c>
      <c r="I1407"/>
      <c r="M1407"/>
    </row>
    <row r="1408" spans="1:13" x14ac:dyDescent="0.35">
      <c r="A1408" s="9" t="s">
        <v>513</v>
      </c>
      <c r="B1408" s="9" t="s">
        <v>1765</v>
      </c>
      <c r="C1408" s="9" t="s">
        <v>981</v>
      </c>
      <c r="D1408" s="9" t="s">
        <v>19</v>
      </c>
      <c r="E1408" s="9" t="s">
        <v>715</v>
      </c>
      <c r="F1408" s="9" t="s">
        <v>1692</v>
      </c>
      <c r="G1408" s="9" t="str">
        <f t="shared" si="21"/>
        <v>T1214: The Level</v>
      </c>
      <c r="I1408"/>
      <c r="M1408"/>
    </row>
    <row r="1409" spans="1:13" x14ac:dyDescent="0.35">
      <c r="A1409" s="9" t="s">
        <v>444</v>
      </c>
      <c r="B1409" s="9" t="s">
        <v>771</v>
      </c>
      <c r="C1409" s="9" t="s">
        <v>981</v>
      </c>
      <c r="D1409" s="9" t="s">
        <v>19</v>
      </c>
      <c r="E1409" s="9" t="s">
        <v>661</v>
      </c>
      <c r="F1409" s="9" t="s">
        <v>1720</v>
      </c>
      <c r="G1409" s="9" t="str">
        <f t="shared" si="21"/>
        <v>U0321: Forward Trust The Bridges Hull</v>
      </c>
      <c r="I1409"/>
      <c r="M1409"/>
    </row>
    <row r="1410" spans="1:13" x14ac:dyDescent="0.35">
      <c r="A1410" s="9" t="s">
        <v>452</v>
      </c>
      <c r="B1410" s="9" t="s">
        <v>758</v>
      </c>
      <c r="C1410" s="9" t="s">
        <v>981</v>
      </c>
      <c r="D1410" s="9" t="s">
        <v>19</v>
      </c>
      <c r="E1410" s="9" t="s">
        <v>661</v>
      </c>
      <c r="F1410" s="9" t="s">
        <v>1697</v>
      </c>
      <c r="G1410" s="9" t="str">
        <f t="shared" si="21"/>
        <v>U0484: North Yorkshire Horizons Drug and Alcohol Service (Humankind)</v>
      </c>
      <c r="I1410"/>
      <c r="M1410"/>
    </row>
    <row r="1411" spans="1:13" x14ac:dyDescent="0.35">
      <c r="A1411" s="9" t="s">
        <v>455</v>
      </c>
      <c r="B1411" s="9" t="s">
        <v>755</v>
      </c>
      <c r="C1411" s="9" t="s">
        <v>981</v>
      </c>
      <c r="D1411" s="9" t="s">
        <v>19</v>
      </c>
      <c r="E1411" s="9" t="s">
        <v>661</v>
      </c>
      <c r="F1411" s="9" t="s">
        <v>1697</v>
      </c>
      <c r="G1411" s="9" t="str">
        <f t="shared" ref="G1411:G1474" si="22">CONCATENATE(A1411,": ",B1411)</f>
        <v>U0488: Calderdale Drug and Alcohol Service (Humankind)</v>
      </c>
      <c r="I1411"/>
      <c r="M1411"/>
    </row>
    <row r="1412" spans="1:13" x14ac:dyDescent="0.35">
      <c r="A1412" s="9" t="s">
        <v>456</v>
      </c>
      <c r="B1412" s="9" t="s">
        <v>703</v>
      </c>
      <c r="C1412" s="9" t="s">
        <v>981</v>
      </c>
      <c r="D1412" s="9" t="s">
        <v>19</v>
      </c>
      <c r="E1412" s="9" t="s">
        <v>661</v>
      </c>
      <c r="F1412" s="9" t="s">
        <v>1697</v>
      </c>
      <c r="G1412" s="9" t="str">
        <f t="shared" si="22"/>
        <v>U0489: Forward Leeds Adult (Humankind)</v>
      </c>
      <c r="I1412"/>
      <c r="M1412"/>
    </row>
    <row r="1413" spans="1:13" x14ac:dyDescent="0.35">
      <c r="A1413" s="9" t="s">
        <v>462</v>
      </c>
      <c r="B1413" s="9" t="s">
        <v>789</v>
      </c>
      <c r="C1413" s="9" t="s">
        <v>981</v>
      </c>
      <c r="D1413" s="9" t="s">
        <v>19</v>
      </c>
      <c r="E1413" s="9" t="s">
        <v>661</v>
      </c>
      <c r="F1413" s="9" t="s">
        <v>1717</v>
      </c>
      <c r="G1413" s="9" t="str">
        <f t="shared" si="22"/>
        <v>U0514: Phoenix Futures Sheffield Adult Service</v>
      </c>
      <c r="I1413"/>
      <c r="M1413"/>
    </row>
    <row r="1414" spans="1:13" x14ac:dyDescent="0.35">
      <c r="A1414" s="9" t="s">
        <v>463</v>
      </c>
      <c r="B1414" s="9" t="s">
        <v>710</v>
      </c>
      <c r="C1414" s="9" t="s">
        <v>981</v>
      </c>
      <c r="D1414" s="9" t="s">
        <v>19</v>
      </c>
      <c r="E1414" s="9" t="s">
        <v>661</v>
      </c>
      <c r="F1414" s="9" t="s">
        <v>1717</v>
      </c>
      <c r="G1414" s="9" t="str">
        <f t="shared" si="22"/>
        <v>U0515: Phoenix Futures Sheffield Family Service</v>
      </c>
      <c r="I1414"/>
      <c r="M1414"/>
    </row>
    <row r="1415" spans="1:13" x14ac:dyDescent="0.35">
      <c r="A1415" s="9" t="s">
        <v>465</v>
      </c>
      <c r="B1415" s="9" t="s">
        <v>865</v>
      </c>
      <c r="C1415" s="9" t="s">
        <v>981</v>
      </c>
      <c r="D1415" s="9" t="s">
        <v>19</v>
      </c>
      <c r="E1415" s="9" t="s">
        <v>661</v>
      </c>
      <c r="F1415" s="9" t="s">
        <v>1721</v>
      </c>
      <c r="G1415" s="9" t="str">
        <f t="shared" si="22"/>
        <v>U0577: Doncaster Criminal Justice Service</v>
      </c>
      <c r="I1415"/>
      <c r="M1415"/>
    </row>
    <row r="1416" spans="1:13" x14ac:dyDescent="0.35">
      <c r="A1416" s="9" t="s">
        <v>2085</v>
      </c>
      <c r="B1416" s="9" t="s">
        <v>2086</v>
      </c>
      <c r="C1416" s="9" t="s">
        <v>981</v>
      </c>
      <c r="D1416" s="9" t="s">
        <v>19</v>
      </c>
      <c r="E1416" s="9" t="s">
        <v>661</v>
      </c>
      <c r="F1416" s="9" t="s">
        <v>1923</v>
      </c>
      <c r="G1416" s="9" t="str">
        <f t="shared" si="22"/>
        <v>U0654: New Vision Bradford Adult (Humankind)</v>
      </c>
      <c r="I1416"/>
      <c r="M1416"/>
    </row>
    <row r="1417" spans="1:13" x14ac:dyDescent="0.35">
      <c r="A1417" s="9" t="s">
        <v>470</v>
      </c>
      <c r="B1417" s="9" t="s">
        <v>819</v>
      </c>
      <c r="C1417" s="9" t="s">
        <v>981</v>
      </c>
      <c r="D1417" s="9" t="s">
        <v>19</v>
      </c>
      <c r="E1417" s="9" t="s">
        <v>662</v>
      </c>
      <c r="F1417" s="9" t="s">
        <v>1716</v>
      </c>
      <c r="G1417" s="9" t="str">
        <f t="shared" si="22"/>
        <v>W0017: PENC Stockport CDT</v>
      </c>
      <c r="I1417"/>
      <c r="M1417"/>
    </row>
    <row r="1418" spans="1:13" x14ac:dyDescent="0.35">
      <c r="A1418" s="9" t="s">
        <v>471</v>
      </c>
      <c r="B1418" s="9" t="s">
        <v>718</v>
      </c>
      <c r="C1418" s="9" t="s">
        <v>981</v>
      </c>
      <c r="D1418" s="9" t="s">
        <v>19</v>
      </c>
      <c r="E1418" s="9" t="s">
        <v>662</v>
      </c>
      <c r="F1418" s="9" t="s">
        <v>718</v>
      </c>
      <c r="G1418" s="9" t="str">
        <f t="shared" si="22"/>
        <v>W0053: ACORN</v>
      </c>
      <c r="I1418"/>
      <c r="M1418"/>
    </row>
    <row r="1419" spans="1:13" x14ac:dyDescent="0.35">
      <c r="A1419" s="9" t="s">
        <v>472</v>
      </c>
      <c r="B1419" s="9" t="s">
        <v>2237</v>
      </c>
      <c r="C1419" s="9" t="s">
        <v>981</v>
      </c>
      <c r="D1419" s="9" t="s">
        <v>19</v>
      </c>
      <c r="E1419" s="9" t="s">
        <v>662</v>
      </c>
      <c r="F1419" s="9" t="s">
        <v>1746</v>
      </c>
      <c r="G1419" s="9" t="str">
        <f t="shared" si="22"/>
        <v>W0064: THOMAS Blackburn</v>
      </c>
      <c r="I1419"/>
      <c r="M1419"/>
    </row>
    <row r="1420" spans="1:13" x14ac:dyDescent="0.35">
      <c r="A1420" s="9" t="s">
        <v>474</v>
      </c>
      <c r="B1420" s="9" t="s">
        <v>734</v>
      </c>
      <c r="C1420" s="9" t="s">
        <v>981</v>
      </c>
      <c r="D1420" s="9" t="s">
        <v>19</v>
      </c>
      <c r="E1420" s="9" t="s">
        <v>662</v>
      </c>
      <c r="F1420" s="9" t="s">
        <v>1751</v>
      </c>
      <c r="G1420" s="9" t="str">
        <f t="shared" si="22"/>
        <v>W0444: Turning Point Smithfield Detox</v>
      </c>
      <c r="I1420"/>
      <c r="M1420"/>
    </row>
    <row r="1421" spans="1:13" x14ac:dyDescent="0.35">
      <c r="A1421" s="9" t="s">
        <v>214</v>
      </c>
      <c r="B1421" s="9" t="s">
        <v>667</v>
      </c>
      <c r="C1421" s="9" t="s">
        <v>987</v>
      </c>
      <c r="D1421" s="9" t="s">
        <v>46</v>
      </c>
      <c r="E1421" s="9" t="s">
        <v>662</v>
      </c>
      <c r="F1421" s="9" t="s">
        <v>1717</v>
      </c>
      <c r="G1421" s="9" t="str">
        <f t="shared" si="22"/>
        <v>M0037: Phoenix Futures Wirral Adult Services</v>
      </c>
      <c r="I1421"/>
      <c r="M1421"/>
    </row>
    <row r="1422" spans="1:13" x14ac:dyDescent="0.35">
      <c r="A1422" s="9" t="s">
        <v>215</v>
      </c>
      <c r="B1422" s="9" t="s">
        <v>1200</v>
      </c>
      <c r="C1422" s="9" t="s">
        <v>987</v>
      </c>
      <c r="D1422" s="9" t="s">
        <v>46</v>
      </c>
      <c r="E1422" s="9" t="s">
        <v>662</v>
      </c>
      <c r="F1422" s="9" t="s">
        <v>1752</v>
      </c>
      <c r="G1422" s="9" t="str">
        <f t="shared" si="22"/>
        <v>M0051: Littledale Hall</v>
      </c>
      <c r="I1422"/>
      <c r="M1422"/>
    </row>
    <row r="1423" spans="1:13" x14ac:dyDescent="0.35">
      <c r="A1423" s="9" t="s">
        <v>220</v>
      </c>
      <c r="B1423" s="9" t="s">
        <v>1925</v>
      </c>
      <c r="C1423" s="9" t="s">
        <v>987</v>
      </c>
      <c r="D1423" s="9" t="s">
        <v>46</v>
      </c>
      <c r="E1423" s="9" t="s">
        <v>662</v>
      </c>
      <c r="F1423" s="9" t="s">
        <v>1923</v>
      </c>
      <c r="G1423" s="9" t="str">
        <f t="shared" si="22"/>
        <v>M0119: Holgate House</v>
      </c>
      <c r="I1423"/>
      <c r="M1423"/>
    </row>
    <row r="1424" spans="1:13" x14ac:dyDescent="0.35">
      <c r="A1424" s="9" t="s">
        <v>222</v>
      </c>
      <c r="B1424" s="9" t="s">
        <v>971</v>
      </c>
      <c r="C1424" s="9" t="s">
        <v>987</v>
      </c>
      <c r="D1424" s="9" t="s">
        <v>46</v>
      </c>
      <c r="E1424" s="9" t="s">
        <v>662</v>
      </c>
      <c r="F1424" s="9" t="s">
        <v>1714</v>
      </c>
      <c r="G1424" s="9" t="str">
        <f t="shared" si="22"/>
        <v>M0189: OASIS Recovery Communities Runcorn</v>
      </c>
      <c r="I1424"/>
      <c r="M1424"/>
    </row>
    <row r="1425" spans="1:13" x14ac:dyDescent="0.35">
      <c r="A1425" s="9" t="s">
        <v>223</v>
      </c>
      <c r="B1425" s="9" t="s">
        <v>725</v>
      </c>
      <c r="C1425" s="9" t="s">
        <v>987</v>
      </c>
      <c r="D1425" s="9" t="s">
        <v>46</v>
      </c>
      <c r="E1425" s="9" t="s">
        <v>662</v>
      </c>
      <c r="F1425" s="9" t="s">
        <v>1694</v>
      </c>
      <c r="G1425" s="9" t="str">
        <f t="shared" si="22"/>
        <v>M0243: GMMH The Chapman-Barker Unit</v>
      </c>
      <c r="I1425"/>
      <c r="M1425"/>
    </row>
    <row r="1426" spans="1:13" x14ac:dyDescent="0.35">
      <c r="A1426" s="9" t="s">
        <v>253</v>
      </c>
      <c r="B1426" s="9" t="s">
        <v>726</v>
      </c>
      <c r="C1426" s="9" t="s">
        <v>987</v>
      </c>
      <c r="D1426" s="9" t="s">
        <v>46</v>
      </c>
      <c r="E1426" s="9" t="s">
        <v>662</v>
      </c>
      <c r="F1426" s="9" t="s">
        <v>1680</v>
      </c>
      <c r="G1426" s="9" t="str">
        <f t="shared" si="22"/>
        <v>M0341: The Pavilion</v>
      </c>
      <c r="I1426"/>
      <c r="M1426"/>
    </row>
    <row r="1427" spans="1:13" x14ac:dyDescent="0.35">
      <c r="A1427" s="9" t="s">
        <v>2131</v>
      </c>
      <c r="B1427" s="9" t="s">
        <v>2210</v>
      </c>
      <c r="C1427" s="9" t="s">
        <v>987</v>
      </c>
      <c r="D1427" s="9" t="s">
        <v>46</v>
      </c>
      <c r="E1427" s="9" t="s">
        <v>757</v>
      </c>
      <c r="F1427" s="9" t="s">
        <v>1923</v>
      </c>
      <c r="G1427" s="9" t="str">
        <f t="shared" si="22"/>
        <v>N1032: START Hartlepool Adult</v>
      </c>
      <c r="I1427"/>
      <c r="M1427"/>
    </row>
    <row r="1428" spans="1:13" x14ac:dyDescent="0.35">
      <c r="A1428" s="9" t="s">
        <v>356</v>
      </c>
      <c r="B1428" s="9" t="s">
        <v>711</v>
      </c>
      <c r="C1428" s="9" t="s">
        <v>987</v>
      </c>
      <c r="D1428" s="9" t="s">
        <v>46</v>
      </c>
      <c r="E1428" s="9" t="s">
        <v>643</v>
      </c>
      <c r="F1428" s="9" t="s">
        <v>1658</v>
      </c>
      <c r="G1428" s="9" t="str">
        <f t="shared" si="22"/>
        <v>R0468: Recovery Wolverhampton (Adult)</v>
      </c>
      <c r="I1428"/>
      <c r="M1428"/>
    </row>
    <row r="1429" spans="1:13" x14ac:dyDescent="0.35">
      <c r="A1429" s="9" t="s">
        <v>362</v>
      </c>
      <c r="B1429" s="9" t="s">
        <v>1118</v>
      </c>
      <c r="C1429" s="9" t="s">
        <v>987</v>
      </c>
      <c r="D1429" s="9" t="s">
        <v>46</v>
      </c>
      <c r="E1429" s="9" t="s">
        <v>643</v>
      </c>
      <c r="F1429" s="9" t="s">
        <v>1710</v>
      </c>
      <c r="G1429" s="9" t="str">
        <f t="shared" si="22"/>
        <v>R0479: Staffordshire Inpatients</v>
      </c>
      <c r="I1429"/>
      <c r="M1429"/>
    </row>
    <row r="1430" spans="1:13" x14ac:dyDescent="0.35">
      <c r="A1430" s="9" t="s">
        <v>2024</v>
      </c>
      <c r="B1430" s="9" t="s">
        <v>2225</v>
      </c>
      <c r="C1430" s="9" t="s">
        <v>987</v>
      </c>
      <c r="D1430" s="9" t="s">
        <v>46</v>
      </c>
      <c r="E1430" s="9" t="s">
        <v>715</v>
      </c>
      <c r="F1430" s="9" t="s">
        <v>1923</v>
      </c>
      <c r="G1430" s="9" t="str">
        <f t="shared" si="22"/>
        <v>T1224: New Oakwood Lodge - Derby Rehab (Phoenix Futures)</v>
      </c>
      <c r="I1430"/>
      <c r="M1430"/>
    </row>
    <row r="1431" spans="1:13" x14ac:dyDescent="0.35">
      <c r="A1431" s="9" t="s">
        <v>440</v>
      </c>
      <c r="B1431" s="9" t="s">
        <v>760</v>
      </c>
      <c r="C1431" s="9" t="s">
        <v>987</v>
      </c>
      <c r="D1431" s="9" t="s">
        <v>46</v>
      </c>
      <c r="E1431" s="9" t="s">
        <v>661</v>
      </c>
      <c r="F1431" s="9" t="s">
        <v>1751</v>
      </c>
      <c r="G1431" s="9" t="str">
        <f t="shared" si="22"/>
        <v>U0039: Wakefield Inspiring Recovery</v>
      </c>
      <c r="I1431"/>
      <c r="M1431"/>
    </row>
    <row r="1432" spans="1:13" x14ac:dyDescent="0.35">
      <c r="A1432" s="9" t="s">
        <v>444</v>
      </c>
      <c r="B1432" s="9" t="s">
        <v>771</v>
      </c>
      <c r="C1432" s="9" t="s">
        <v>987</v>
      </c>
      <c r="D1432" s="9" t="s">
        <v>46</v>
      </c>
      <c r="E1432" s="9" t="s">
        <v>661</v>
      </c>
      <c r="F1432" s="9" t="s">
        <v>1720</v>
      </c>
      <c r="G1432" s="9" t="str">
        <f t="shared" si="22"/>
        <v>U0321: Forward Trust The Bridges Hull</v>
      </c>
      <c r="I1432"/>
      <c r="M1432"/>
    </row>
    <row r="1433" spans="1:13" x14ac:dyDescent="0.35">
      <c r="A1433" s="9" t="s">
        <v>449</v>
      </c>
      <c r="B1433" s="9" t="s">
        <v>666</v>
      </c>
      <c r="C1433" s="9" t="s">
        <v>987</v>
      </c>
      <c r="D1433" s="9" t="s">
        <v>46</v>
      </c>
      <c r="E1433" s="9" t="s">
        <v>661</v>
      </c>
      <c r="F1433" s="9" t="s">
        <v>1750</v>
      </c>
      <c r="G1433" s="9" t="str">
        <f t="shared" si="22"/>
        <v>U0430: Oasis Recovery Communities Bradford</v>
      </c>
      <c r="I1433"/>
      <c r="M1433"/>
    </row>
    <row r="1434" spans="1:13" x14ac:dyDescent="0.35">
      <c r="A1434" s="9" t="s">
        <v>452</v>
      </c>
      <c r="B1434" s="9" t="s">
        <v>758</v>
      </c>
      <c r="C1434" s="9" t="s">
        <v>987</v>
      </c>
      <c r="D1434" s="9" t="s">
        <v>46</v>
      </c>
      <c r="E1434" s="9" t="s">
        <v>661</v>
      </c>
      <c r="F1434" s="9" t="s">
        <v>1697</v>
      </c>
      <c r="G1434" s="9" t="str">
        <f t="shared" si="22"/>
        <v>U0484: North Yorkshire Horizons Drug and Alcohol Service (Humankind)</v>
      </c>
      <c r="I1434"/>
      <c r="M1434"/>
    </row>
    <row r="1435" spans="1:13" x14ac:dyDescent="0.35">
      <c r="A1435" s="9" t="s">
        <v>455</v>
      </c>
      <c r="B1435" s="9" t="s">
        <v>755</v>
      </c>
      <c r="C1435" s="9" t="s">
        <v>987</v>
      </c>
      <c r="D1435" s="9" t="s">
        <v>46</v>
      </c>
      <c r="E1435" s="9" t="s">
        <v>661</v>
      </c>
      <c r="F1435" s="9" t="s">
        <v>1697</v>
      </c>
      <c r="G1435" s="9" t="str">
        <f t="shared" si="22"/>
        <v>U0488: Calderdale Drug and Alcohol Service (Humankind)</v>
      </c>
      <c r="I1435"/>
      <c r="M1435"/>
    </row>
    <row r="1436" spans="1:13" x14ac:dyDescent="0.35">
      <c r="A1436" s="9" t="s">
        <v>456</v>
      </c>
      <c r="B1436" s="9" t="s">
        <v>703</v>
      </c>
      <c r="C1436" s="9" t="s">
        <v>987</v>
      </c>
      <c r="D1436" s="9" t="s">
        <v>46</v>
      </c>
      <c r="E1436" s="9" t="s">
        <v>661</v>
      </c>
      <c r="F1436" s="9" t="s">
        <v>1697</v>
      </c>
      <c r="G1436" s="9" t="str">
        <f t="shared" si="22"/>
        <v>U0489: Forward Leeds Adult (Humankind)</v>
      </c>
      <c r="I1436"/>
      <c r="M1436"/>
    </row>
    <row r="1437" spans="1:13" x14ac:dyDescent="0.35">
      <c r="A1437" s="9" t="s">
        <v>2194</v>
      </c>
      <c r="B1437" s="9" t="s">
        <v>2227</v>
      </c>
      <c r="C1437" s="9" t="s">
        <v>987</v>
      </c>
      <c r="D1437" s="9" t="s">
        <v>46</v>
      </c>
      <c r="E1437" s="9" t="s">
        <v>661</v>
      </c>
      <c r="F1437" s="9" t="s">
        <v>1697</v>
      </c>
      <c r="G1437" s="9" t="str">
        <f t="shared" si="22"/>
        <v>U0490: Forward Leeds YP (Humankind)</v>
      </c>
      <c r="I1437"/>
      <c r="M1437"/>
    </row>
    <row r="1438" spans="1:13" x14ac:dyDescent="0.35">
      <c r="A1438" s="9" t="s">
        <v>458</v>
      </c>
      <c r="B1438" s="9" t="s">
        <v>665</v>
      </c>
      <c r="C1438" s="9" t="s">
        <v>987</v>
      </c>
      <c r="D1438" s="9" t="s">
        <v>46</v>
      </c>
      <c r="E1438" s="9" t="s">
        <v>661</v>
      </c>
      <c r="F1438" s="9" t="s">
        <v>1752</v>
      </c>
      <c r="G1438" s="9" t="str">
        <f t="shared" si="22"/>
        <v>U0494: East Riding Partnership Treatment Service - Adults</v>
      </c>
      <c r="I1438"/>
      <c r="M1438"/>
    </row>
    <row r="1439" spans="1:13" x14ac:dyDescent="0.35">
      <c r="A1439" s="9" t="s">
        <v>459</v>
      </c>
      <c r="B1439" s="9" t="s">
        <v>866</v>
      </c>
      <c r="C1439" s="9" t="s">
        <v>987</v>
      </c>
      <c r="D1439" s="9" t="s">
        <v>46</v>
      </c>
      <c r="E1439" s="9" t="s">
        <v>661</v>
      </c>
      <c r="F1439" s="9" t="s">
        <v>1752</v>
      </c>
      <c r="G1439" s="9" t="str">
        <f t="shared" si="22"/>
        <v>U0495: East Riding Criminal Justice Service</v>
      </c>
      <c r="I1439"/>
      <c r="M1439"/>
    </row>
    <row r="1440" spans="1:13" x14ac:dyDescent="0.35">
      <c r="A1440" s="9" t="s">
        <v>461</v>
      </c>
      <c r="B1440" s="9" t="s">
        <v>663</v>
      </c>
      <c r="C1440" s="9" t="s">
        <v>987</v>
      </c>
      <c r="D1440" s="9" t="s">
        <v>46</v>
      </c>
      <c r="E1440" s="9" t="s">
        <v>661</v>
      </c>
      <c r="F1440" s="9" t="s">
        <v>1721</v>
      </c>
      <c r="G1440" s="9" t="str">
        <f t="shared" si="22"/>
        <v>U0509: Doncaster Drugs Service - CDT</v>
      </c>
      <c r="I1440"/>
      <c r="M1440"/>
    </row>
    <row r="1441" spans="1:13" x14ac:dyDescent="0.35">
      <c r="A1441" s="9" t="s">
        <v>462</v>
      </c>
      <c r="B1441" s="9" t="s">
        <v>789</v>
      </c>
      <c r="C1441" s="9" t="s">
        <v>987</v>
      </c>
      <c r="D1441" s="9" t="s">
        <v>46</v>
      </c>
      <c r="E1441" s="9" t="s">
        <v>661</v>
      </c>
      <c r="F1441" s="9" t="s">
        <v>1717</v>
      </c>
      <c r="G1441" s="9" t="str">
        <f t="shared" si="22"/>
        <v>U0514: Phoenix Futures Sheffield Adult Service</v>
      </c>
      <c r="I1441"/>
      <c r="M1441"/>
    </row>
    <row r="1442" spans="1:13" x14ac:dyDescent="0.35">
      <c r="A1442" s="9" t="s">
        <v>465</v>
      </c>
      <c r="B1442" s="9" t="s">
        <v>865</v>
      </c>
      <c r="C1442" s="9" t="s">
        <v>987</v>
      </c>
      <c r="D1442" s="9" t="s">
        <v>46</v>
      </c>
      <c r="E1442" s="9" t="s">
        <v>661</v>
      </c>
      <c r="F1442" s="9" t="s">
        <v>1721</v>
      </c>
      <c r="G1442" s="9" t="str">
        <f t="shared" si="22"/>
        <v>U0577: Doncaster Criminal Justice Service</v>
      </c>
      <c r="I1442"/>
      <c r="M1442"/>
    </row>
    <row r="1443" spans="1:13" x14ac:dyDescent="0.35">
      <c r="A1443" s="9" t="s">
        <v>481</v>
      </c>
      <c r="B1443" s="9" t="s">
        <v>660</v>
      </c>
      <c r="C1443" s="9" t="s">
        <v>987</v>
      </c>
      <c r="D1443" s="9" t="s">
        <v>46</v>
      </c>
      <c r="E1443" s="9" t="s">
        <v>661</v>
      </c>
      <c r="F1443" s="9" t="s">
        <v>1697</v>
      </c>
      <c r="G1443" s="9" t="str">
        <f t="shared" si="22"/>
        <v>U0635: Barnsley Substance Misuse Service (Humankind)</v>
      </c>
      <c r="I1443"/>
      <c r="M1443"/>
    </row>
    <row r="1444" spans="1:13" x14ac:dyDescent="0.35">
      <c r="A1444" s="9" t="s">
        <v>485</v>
      </c>
      <c r="B1444" s="9" t="s">
        <v>1071</v>
      </c>
      <c r="C1444" s="9" t="s">
        <v>987</v>
      </c>
      <c r="D1444" s="9" t="s">
        <v>46</v>
      </c>
      <c r="E1444" s="9" t="s">
        <v>661</v>
      </c>
      <c r="F1444" s="9" t="s">
        <v>1675</v>
      </c>
      <c r="G1444" s="9" t="str">
        <f t="shared" si="22"/>
        <v>U0637: Changing Lives York</v>
      </c>
      <c r="I1444"/>
      <c r="M1444"/>
    </row>
    <row r="1445" spans="1:13" x14ac:dyDescent="0.35">
      <c r="A1445" s="9" t="s">
        <v>494</v>
      </c>
      <c r="B1445" s="9" t="s">
        <v>2232</v>
      </c>
      <c r="C1445" s="9" t="s">
        <v>987</v>
      </c>
      <c r="D1445" s="9" t="s">
        <v>46</v>
      </c>
      <c r="E1445" s="9" t="s">
        <v>661</v>
      </c>
      <c r="F1445" s="9" t="s">
        <v>1674</v>
      </c>
      <c r="G1445" s="9" t="str">
        <f t="shared" si="22"/>
        <v>U0639: CGL Bradford New Directions (deactive)</v>
      </c>
      <c r="I1445"/>
      <c r="M1445"/>
    </row>
    <row r="1446" spans="1:13" x14ac:dyDescent="0.35">
      <c r="A1446" s="9" t="s">
        <v>2085</v>
      </c>
      <c r="B1446" s="9" t="s">
        <v>2086</v>
      </c>
      <c r="C1446" s="9" t="s">
        <v>987</v>
      </c>
      <c r="D1446" s="9" t="s">
        <v>46</v>
      </c>
      <c r="E1446" s="9" t="s">
        <v>661</v>
      </c>
      <c r="F1446" s="9" t="s">
        <v>1923</v>
      </c>
      <c r="G1446" s="9" t="str">
        <f t="shared" si="22"/>
        <v>U0654: New Vision Bradford Adult (Humankind)</v>
      </c>
      <c r="I1446"/>
      <c r="M1446"/>
    </row>
    <row r="1447" spans="1:13" x14ac:dyDescent="0.35">
      <c r="A1447" s="9" t="s">
        <v>2137</v>
      </c>
      <c r="B1447" s="9" t="s">
        <v>2138</v>
      </c>
      <c r="C1447" s="9" t="s">
        <v>987</v>
      </c>
      <c r="D1447" s="9" t="s">
        <v>46</v>
      </c>
      <c r="E1447" s="9" t="s">
        <v>661</v>
      </c>
      <c r="F1447" s="9" t="s">
        <v>1923</v>
      </c>
      <c r="G1447" s="9" t="str">
        <f t="shared" si="22"/>
        <v>U0655: Ark House Rehab Scarborough</v>
      </c>
      <c r="I1447"/>
      <c r="M1447"/>
    </row>
    <row r="1448" spans="1:13" x14ac:dyDescent="0.35">
      <c r="A1448" s="9" t="s">
        <v>2087</v>
      </c>
      <c r="B1448" s="9" t="s">
        <v>2088</v>
      </c>
      <c r="C1448" s="9" t="s">
        <v>987</v>
      </c>
      <c r="D1448" s="9" t="s">
        <v>46</v>
      </c>
      <c r="E1448" s="9" t="s">
        <v>661</v>
      </c>
      <c r="F1448" s="9" t="s">
        <v>1923</v>
      </c>
      <c r="G1448" s="9" t="str">
        <f t="shared" si="22"/>
        <v>U0656: Aspire Drug &amp; Alcohol Inpatient Doncaster</v>
      </c>
      <c r="I1448"/>
      <c r="M1448"/>
    </row>
    <row r="1449" spans="1:13" x14ac:dyDescent="0.35">
      <c r="A1449" s="9" t="s">
        <v>2124</v>
      </c>
      <c r="B1449" s="9" t="s">
        <v>2236</v>
      </c>
      <c r="C1449" s="9" t="s">
        <v>987</v>
      </c>
      <c r="D1449" s="9" t="s">
        <v>46</v>
      </c>
      <c r="E1449" s="9" t="s">
        <v>661</v>
      </c>
      <c r="F1449" s="9" t="s">
        <v>1923</v>
      </c>
      <c r="G1449" s="9" t="str">
        <f t="shared" si="22"/>
        <v>U0657: Likewise Sheffield (Humankind)</v>
      </c>
      <c r="I1449"/>
      <c r="M1449"/>
    </row>
    <row r="1450" spans="1:13" x14ac:dyDescent="0.35">
      <c r="A1450" s="9" t="s">
        <v>471</v>
      </c>
      <c r="B1450" s="9" t="s">
        <v>718</v>
      </c>
      <c r="C1450" s="9" t="s">
        <v>987</v>
      </c>
      <c r="D1450" s="9" t="s">
        <v>46</v>
      </c>
      <c r="E1450" s="9" t="s">
        <v>662</v>
      </c>
      <c r="F1450" s="9" t="s">
        <v>718</v>
      </c>
      <c r="G1450" s="9" t="str">
        <f t="shared" si="22"/>
        <v>W0053: ACORN</v>
      </c>
      <c r="I1450"/>
      <c r="M1450"/>
    </row>
    <row r="1451" spans="1:13" x14ac:dyDescent="0.35">
      <c r="A1451" s="9" t="s">
        <v>214</v>
      </c>
      <c r="B1451" s="9" t="s">
        <v>667</v>
      </c>
      <c r="C1451" s="9" t="s">
        <v>988</v>
      </c>
      <c r="D1451" s="9" t="s">
        <v>51</v>
      </c>
      <c r="E1451" s="9" t="s">
        <v>662</v>
      </c>
      <c r="F1451" s="9" t="s">
        <v>1717</v>
      </c>
      <c r="G1451" s="9" t="str">
        <f t="shared" si="22"/>
        <v>M0037: Phoenix Futures Wirral Adult Services</v>
      </c>
      <c r="I1451"/>
      <c r="M1451"/>
    </row>
    <row r="1452" spans="1:13" x14ac:dyDescent="0.35">
      <c r="A1452" s="9" t="s">
        <v>276</v>
      </c>
      <c r="B1452" s="9" t="s">
        <v>765</v>
      </c>
      <c r="C1452" s="9" t="s">
        <v>988</v>
      </c>
      <c r="D1452" s="9" t="s">
        <v>51</v>
      </c>
      <c r="E1452" s="9" t="s">
        <v>670</v>
      </c>
      <c r="F1452" s="9" t="s">
        <v>1657</v>
      </c>
      <c r="G1452" s="9" t="str">
        <f t="shared" si="22"/>
        <v>P0523: ANA</v>
      </c>
      <c r="I1452"/>
      <c r="M1452"/>
    </row>
    <row r="1453" spans="1:13" x14ac:dyDescent="0.35">
      <c r="A1453" s="9" t="s">
        <v>277</v>
      </c>
      <c r="B1453" s="9" t="s">
        <v>741</v>
      </c>
      <c r="C1453" s="9" t="s">
        <v>988</v>
      </c>
      <c r="D1453" s="9" t="s">
        <v>51</v>
      </c>
      <c r="E1453" s="9" t="s">
        <v>670</v>
      </c>
      <c r="F1453" s="9" t="s">
        <v>1736</v>
      </c>
      <c r="G1453" s="9" t="str">
        <f t="shared" si="22"/>
        <v>P0544: Francis HouseStreetsceneSouthampton</v>
      </c>
      <c r="I1453"/>
      <c r="M1453"/>
    </row>
    <row r="1454" spans="1:13" x14ac:dyDescent="0.35">
      <c r="A1454" s="9" t="s">
        <v>2133</v>
      </c>
      <c r="B1454" s="9" t="s">
        <v>2214</v>
      </c>
      <c r="C1454" s="9" t="s">
        <v>988</v>
      </c>
      <c r="D1454" s="9" t="s">
        <v>51</v>
      </c>
      <c r="E1454" s="9" t="s">
        <v>670</v>
      </c>
      <c r="F1454" s="9" t="s">
        <v>1923</v>
      </c>
      <c r="G1454" s="9" t="str">
        <f t="shared" si="22"/>
        <v>P1126: Phoenix Futures Ophelia House</v>
      </c>
      <c r="I1454"/>
      <c r="M1454"/>
    </row>
    <row r="1455" spans="1:13" x14ac:dyDescent="0.35">
      <c r="A1455" s="9" t="s">
        <v>340</v>
      </c>
      <c r="B1455" s="9" t="s">
        <v>657</v>
      </c>
      <c r="C1455" s="9" t="s">
        <v>988</v>
      </c>
      <c r="D1455" s="9" t="s">
        <v>51</v>
      </c>
      <c r="E1455" s="9" t="s">
        <v>635</v>
      </c>
      <c r="F1455" s="9" t="s">
        <v>1752</v>
      </c>
      <c r="G1455" s="9" t="str">
        <f t="shared" si="22"/>
        <v>Q1728: Oxygen Recovery Service</v>
      </c>
      <c r="I1455"/>
      <c r="M1455"/>
    </row>
    <row r="1456" spans="1:13" x14ac:dyDescent="0.35">
      <c r="A1456" s="9" t="s">
        <v>344</v>
      </c>
      <c r="B1456" s="9" t="s">
        <v>683</v>
      </c>
      <c r="C1456" s="9" t="s">
        <v>988</v>
      </c>
      <c r="D1456" s="9" t="s">
        <v>51</v>
      </c>
      <c r="E1456" s="9" t="s">
        <v>635</v>
      </c>
      <c r="F1456" s="9" t="s">
        <v>1751</v>
      </c>
      <c r="G1456" s="9" t="str">
        <f t="shared" si="22"/>
        <v>Q1733: Suffolk Recovery Service - Bury St Edmunds</v>
      </c>
      <c r="I1456"/>
      <c r="M1456"/>
    </row>
    <row r="1457" spans="1:13" x14ac:dyDescent="0.35">
      <c r="A1457" s="9" t="s">
        <v>348</v>
      </c>
      <c r="B1457" s="9" t="s">
        <v>680</v>
      </c>
      <c r="C1457" s="9" t="s">
        <v>988</v>
      </c>
      <c r="D1457" s="9" t="s">
        <v>51</v>
      </c>
      <c r="E1457" s="9" t="s">
        <v>635</v>
      </c>
      <c r="F1457" s="9" t="s">
        <v>1686</v>
      </c>
      <c r="G1457" s="9" t="str">
        <f t="shared" si="22"/>
        <v>Q1740: Bedford Borough Integrated Drug and Alcohol Service</v>
      </c>
      <c r="I1457"/>
      <c r="M1457"/>
    </row>
    <row r="1458" spans="1:13" x14ac:dyDescent="0.35">
      <c r="A1458" s="9" t="s">
        <v>354</v>
      </c>
      <c r="B1458" s="9" t="s">
        <v>641</v>
      </c>
      <c r="C1458" s="9" t="s">
        <v>988</v>
      </c>
      <c r="D1458" s="9" t="s">
        <v>51</v>
      </c>
      <c r="E1458" s="9" t="s">
        <v>643</v>
      </c>
      <c r="F1458" s="9" t="s">
        <v>2001</v>
      </c>
      <c r="G1458" s="9" t="str">
        <f t="shared" si="22"/>
        <v>R0092: BAC O'Connor</v>
      </c>
      <c r="I1458"/>
      <c r="M1458"/>
    </row>
    <row r="1459" spans="1:13" x14ac:dyDescent="0.35">
      <c r="A1459" s="9" t="s">
        <v>381</v>
      </c>
      <c r="B1459" s="9" t="s">
        <v>638</v>
      </c>
      <c r="C1459" s="9" t="s">
        <v>988</v>
      </c>
      <c r="D1459" s="9" t="s">
        <v>51</v>
      </c>
      <c r="E1459" s="9" t="s">
        <v>639</v>
      </c>
      <c r="F1459" s="9" t="s">
        <v>1737</v>
      </c>
      <c r="G1459" s="9" t="str">
        <f t="shared" si="22"/>
        <v>SB317: StreetScene Bournemouth</v>
      </c>
      <c r="I1459"/>
      <c r="M1459"/>
    </row>
    <row r="1460" spans="1:13" x14ac:dyDescent="0.35">
      <c r="A1460" s="9" t="s">
        <v>391</v>
      </c>
      <c r="B1460" s="9" t="s">
        <v>658</v>
      </c>
      <c r="C1460" s="9" t="s">
        <v>988</v>
      </c>
      <c r="D1460" s="9" t="s">
        <v>51</v>
      </c>
      <c r="E1460" s="9" t="s">
        <v>639</v>
      </c>
      <c r="F1460" s="9" t="s">
        <v>1744</v>
      </c>
      <c r="G1460" s="9" t="str">
        <f t="shared" si="22"/>
        <v>SG309: THE NELSON TRUST</v>
      </c>
      <c r="I1460"/>
      <c r="M1460"/>
    </row>
    <row r="1461" spans="1:13" x14ac:dyDescent="0.35">
      <c r="A1461" s="9" t="s">
        <v>398</v>
      </c>
      <c r="B1461" s="9" t="s">
        <v>2070</v>
      </c>
      <c r="C1461" s="9" t="s">
        <v>988</v>
      </c>
      <c r="D1461" s="9" t="s">
        <v>51</v>
      </c>
      <c r="E1461" s="9" t="s">
        <v>639</v>
      </c>
      <c r="F1461" s="9" t="s">
        <v>677</v>
      </c>
      <c r="G1461" s="9" t="str">
        <f t="shared" si="22"/>
        <v>SH307: Jasmine Mother's Recovery (Trevi)</v>
      </c>
      <c r="I1461"/>
      <c r="M1461"/>
    </row>
    <row r="1462" spans="1:13" x14ac:dyDescent="0.35">
      <c r="A1462" s="9" t="s">
        <v>405</v>
      </c>
      <c r="B1462" s="9" t="s">
        <v>675</v>
      </c>
      <c r="C1462" s="9" t="s">
        <v>988</v>
      </c>
      <c r="D1462" s="9" t="s">
        <v>51</v>
      </c>
      <c r="E1462" s="9" t="s">
        <v>639</v>
      </c>
      <c r="F1462" s="9" t="s">
        <v>675</v>
      </c>
      <c r="G1462" s="9" t="str">
        <f t="shared" si="22"/>
        <v>SJ308: Sefton Park</v>
      </c>
      <c r="I1462"/>
      <c r="M1462"/>
    </row>
    <row r="1463" spans="1:13" x14ac:dyDescent="0.35">
      <c r="A1463" s="9" t="s">
        <v>411</v>
      </c>
      <c r="B1463" s="9" t="s">
        <v>809</v>
      </c>
      <c r="C1463" s="9" t="s">
        <v>988</v>
      </c>
      <c r="D1463" s="9" t="s">
        <v>51</v>
      </c>
      <c r="E1463" s="9" t="s">
        <v>639</v>
      </c>
      <c r="F1463" s="9" t="s">
        <v>809</v>
      </c>
      <c r="G1463" s="9" t="str">
        <f t="shared" si="22"/>
        <v>SK317: Somewhere House</v>
      </c>
      <c r="I1463"/>
      <c r="M1463"/>
    </row>
    <row r="1464" spans="1:13" x14ac:dyDescent="0.35">
      <c r="A1464" s="9" t="s">
        <v>423</v>
      </c>
      <c r="B1464" s="9" t="s">
        <v>847</v>
      </c>
      <c r="C1464" s="9" t="s">
        <v>988</v>
      </c>
      <c r="D1464" s="9" t="s">
        <v>51</v>
      </c>
      <c r="E1464" s="9" t="s">
        <v>715</v>
      </c>
      <c r="F1464" s="9" t="s">
        <v>1681</v>
      </c>
      <c r="G1464" s="9" t="str">
        <f t="shared" si="22"/>
        <v>T1175: Derby City Prescribing Service</v>
      </c>
      <c r="I1464"/>
      <c r="M1464"/>
    </row>
    <row r="1465" spans="1:13" x14ac:dyDescent="0.35">
      <c r="A1465" s="9" t="s">
        <v>435</v>
      </c>
      <c r="B1465" s="9" t="s">
        <v>849</v>
      </c>
      <c r="C1465" s="9" t="s">
        <v>988</v>
      </c>
      <c r="D1465" s="9" t="s">
        <v>51</v>
      </c>
      <c r="E1465" s="9" t="s">
        <v>715</v>
      </c>
      <c r="F1465" s="9" t="s">
        <v>1692</v>
      </c>
      <c r="G1465" s="9" t="str">
        <f t="shared" si="22"/>
        <v>T1208: Nottingham Recovery Network</v>
      </c>
      <c r="I1465"/>
      <c r="M1465"/>
    </row>
    <row r="1466" spans="1:13" x14ac:dyDescent="0.35">
      <c r="A1466" s="9" t="s">
        <v>436</v>
      </c>
      <c r="B1466" s="9" t="s">
        <v>714</v>
      </c>
      <c r="C1466" s="9" t="s">
        <v>988</v>
      </c>
      <c r="D1466" s="9" t="s">
        <v>51</v>
      </c>
      <c r="E1466" s="9" t="s">
        <v>715</v>
      </c>
      <c r="F1466" s="9" t="s">
        <v>1751</v>
      </c>
      <c r="G1466" s="9" t="str">
        <f t="shared" si="22"/>
        <v>T1209: Turning Point Leicester and Leicestershire</v>
      </c>
      <c r="I1466"/>
      <c r="M1466"/>
    </row>
    <row r="1467" spans="1:13" x14ac:dyDescent="0.35">
      <c r="A1467" s="9" t="s">
        <v>513</v>
      </c>
      <c r="B1467" s="9" t="s">
        <v>1765</v>
      </c>
      <c r="C1467" s="9" t="s">
        <v>988</v>
      </c>
      <c r="D1467" s="9" t="s">
        <v>51</v>
      </c>
      <c r="E1467" s="9" t="s">
        <v>715</v>
      </c>
      <c r="F1467" s="9" t="s">
        <v>1692</v>
      </c>
      <c r="G1467" s="9" t="str">
        <f t="shared" si="22"/>
        <v>T1214: The Level</v>
      </c>
      <c r="I1467"/>
      <c r="M1467"/>
    </row>
    <row r="1468" spans="1:13" x14ac:dyDescent="0.35">
      <c r="A1468" s="9" t="s">
        <v>626</v>
      </c>
      <c r="B1468" s="9" t="s">
        <v>989</v>
      </c>
      <c r="C1468" s="9" t="s">
        <v>988</v>
      </c>
      <c r="D1468" s="9" t="s">
        <v>51</v>
      </c>
      <c r="E1468" s="9" t="s">
        <v>715</v>
      </c>
      <c r="F1468" s="9" t="s">
        <v>1704</v>
      </c>
      <c r="G1468" s="9" t="str">
        <f t="shared" si="22"/>
        <v>T1217: MST Leicester Adult</v>
      </c>
      <c r="I1468"/>
      <c r="M1468"/>
    </row>
    <row r="1469" spans="1:13" x14ac:dyDescent="0.35">
      <c r="A1469" s="9" t="s">
        <v>1905</v>
      </c>
      <c r="B1469" s="9" t="s">
        <v>1906</v>
      </c>
      <c r="C1469" s="9" t="s">
        <v>988</v>
      </c>
      <c r="D1469" s="9" t="s">
        <v>51</v>
      </c>
      <c r="E1469" s="9" t="s">
        <v>715</v>
      </c>
      <c r="F1469" s="9" t="s">
        <v>1911</v>
      </c>
      <c r="G1469" s="9" t="str">
        <f t="shared" si="22"/>
        <v>T1219: Turning Point Leicester Adult</v>
      </c>
      <c r="I1469"/>
      <c r="M1469"/>
    </row>
    <row r="1470" spans="1:13" x14ac:dyDescent="0.35">
      <c r="A1470" s="9" t="s">
        <v>1907</v>
      </c>
      <c r="B1470" s="9" t="s">
        <v>1908</v>
      </c>
      <c r="C1470" s="9" t="s">
        <v>988</v>
      </c>
      <c r="D1470" s="9" t="s">
        <v>51</v>
      </c>
      <c r="E1470" s="9" t="s">
        <v>715</v>
      </c>
      <c r="F1470" s="9" t="s">
        <v>1911</v>
      </c>
      <c r="G1470" s="9" t="str">
        <f t="shared" si="22"/>
        <v>T1221: Turning Point Leicestershire and Rutland Adult</v>
      </c>
      <c r="I1470"/>
      <c r="M1470"/>
    </row>
    <row r="1471" spans="1:13" x14ac:dyDescent="0.35">
      <c r="A1471" s="9" t="s">
        <v>462</v>
      </c>
      <c r="B1471" s="9" t="s">
        <v>789</v>
      </c>
      <c r="C1471" s="9" t="s">
        <v>988</v>
      </c>
      <c r="D1471" s="9" t="s">
        <v>51</v>
      </c>
      <c r="E1471" s="9" t="s">
        <v>661</v>
      </c>
      <c r="F1471" s="9" t="s">
        <v>1717</v>
      </c>
      <c r="G1471" s="9" t="str">
        <f t="shared" si="22"/>
        <v>U0514: Phoenix Futures Sheffield Adult Service</v>
      </c>
      <c r="I1471"/>
      <c r="M1471"/>
    </row>
    <row r="1472" spans="1:13" x14ac:dyDescent="0.35">
      <c r="A1472" s="9" t="s">
        <v>300</v>
      </c>
      <c r="B1472" s="9" t="s">
        <v>798</v>
      </c>
      <c r="C1472" s="9" t="s">
        <v>990</v>
      </c>
      <c r="D1472" s="9" t="s">
        <v>50</v>
      </c>
      <c r="E1472" s="9" t="s">
        <v>670</v>
      </c>
      <c r="F1472" s="9" t="s">
        <v>1698</v>
      </c>
      <c r="G1472" s="9" t="str">
        <f t="shared" si="22"/>
        <v>P1081: Basingstoke - Inclusion Recovery Hampshire</v>
      </c>
      <c r="I1472"/>
      <c r="M1472"/>
    </row>
    <row r="1473" spans="1:13" x14ac:dyDescent="0.35">
      <c r="A1473" s="9" t="s">
        <v>621</v>
      </c>
      <c r="B1473" s="9" t="s">
        <v>678</v>
      </c>
      <c r="C1473" s="9" t="s">
        <v>990</v>
      </c>
      <c r="D1473" s="9" t="s">
        <v>50</v>
      </c>
      <c r="E1473" s="9" t="s">
        <v>635</v>
      </c>
      <c r="F1473" s="9" t="s">
        <v>1673</v>
      </c>
      <c r="G1473" s="9" t="str">
        <f t="shared" si="22"/>
        <v>Q1758: Addiction Recovery Community MK</v>
      </c>
      <c r="I1473"/>
      <c r="M1473"/>
    </row>
    <row r="1474" spans="1:13" x14ac:dyDescent="0.35">
      <c r="A1474" s="9" t="s">
        <v>354</v>
      </c>
      <c r="B1474" s="9" t="s">
        <v>641</v>
      </c>
      <c r="C1474" s="9" t="s">
        <v>990</v>
      </c>
      <c r="D1474" s="9" t="s">
        <v>50</v>
      </c>
      <c r="E1474" s="9" t="s">
        <v>643</v>
      </c>
      <c r="F1474" s="9" t="s">
        <v>2001</v>
      </c>
      <c r="G1474" s="9" t="str">
        <f t="shared" si="22"/>
        <v>R0092: BAC O'Connor</v>
      </c>
      <c r="I1474"/>
      <c r="M1474"/>
    </row>
    <row r="1475" spans="1:13" x14ac:dyDescent="0.35">
      <c r="A1475" s="9" t="s">
        <v>357</v>
      </c>
      <c r="B1475" s="9" t="s">
        <v>707</v>
      </c>
      <c r="C1475" s="9" t="s">
        <v>990</v>
      </c>
      <c r="D1475" s="9" t="s">
        <v>50</v>
      </c>
      <c r="E1475" s="9" t="s">
        <v>643</v>
      </c>
      <c r="F1475" s="9" t="s">
        <v>1710</v>
      </c>
      <c r="G1475" s="9" t="str">
        <f t="shared" ref="G1475:G1538" si="23">CONCATENATE(A1475,": ",B1475)</f>
        <v>R0472: Livingstone House</v>
      </c>
      <c r="I1475"/>
      <c r="M1475"/>
    </row>
    <row r="1476" spans="1:13" x14ac:dyDescent="0.35">
      <c r="A1476" s="9" t="s">
        <v>2182</v>
      </c>
      <c r="B1476" s="9" t="s">
        <v>2219</v>
      </c>
      <c r="C1476" s="9" t="s">
        <v>990</v>
      </c>
      <c r="D1476" s="9" t="s">
        <v>50</v>
      </c>
      <c r="E1476" s="9" t="s">
        <v>643</v>
      </c>
      <c r="F1476" s="9" t="s">
        <v>1923</v>
      </c>
      <c r="G1476" s="9" t="str">
        <f t="shared" si="23"/>
        <v>R0518: MPFT Adult - Staffordshire</v>
      </c>
      <c r="I1476"/>
      <c r="M1476"/>
    </row>
    <row r="1477" spans="1:13" x14ac:dyDescent="0.35">
      <c r="A1477" s="9" t="s">
        <v>381</v>
      </c>
      <c r="B1477" s="9" t="s">
        <v>638</v>
      </c>
      <c r="C1477" s="9" t="s">
        <v>990</v>
      </c>
      <c r="D1477" s="9" t="s">
        <v>50</v>
      </c>
      <c r="E1477" s="9" t="s">
        <v>639</v>
      </c>
      <c r="F1477" s="9" t="s">
        <v>1737</v>
      </c>
      <c r="G1477" s="9" t="str">
        <f t="shared" si="23"/>
        <v>SB317: StreetScene Bournemouth</v>
      </c>
      <c r="I1477"/>
      <c r="M1477"/>
    </row>
    <row r="1478" spans="1:13" x14ac:dyDescent="0.35">
      <c r="A1478" s="9" t="s">
        <v>388</v>
      </c>
      <c r="B1478" s="9" t="s">
        <v>811</v>
      </c>
      <c r="C1478" s="9" t="s">
        <v>990</v>
      </c>
      <c r="D1478" s="9" t="s">
        <v>50</v>
      </c>
      <c r="E1478" s="9" t="s">
        <v>639</v>
      </c>
      <c r="F1478" s="9" t="s">
        <v>1656</v>
      </c>
      <c r="G1478" s="9" t="str">
        <f t="shared" si="23"/>
        <v>SD301: We Are With You Chy</v>
      </c>
      <c r="I1478"/>
      <c r="M1478"/>
    </row>
    <row r="1479" spans="1:13" x14ac:dyDescent="0.35">
      <c r="A1479" s="9" t="s">
        <v>391</v>
      </c>
      <c r="B1479" s="9" t="s">
        <v>658</v>
      </c>
      <c r="C1479" s="9" t="s">
        <v>990</v>
      </c>
      <c r="D1479" s="9" t="s">
        <v>50</v>
      </c>
      <c r="E1479" s="9" t="s">
        <v>639</v>
      </c>
      <c r="F1479" s="9" t="s">
        <v>1744</v>
      </c>
      <c r="G1479" s="9" t="str">
        <f t="shared" si="23"/>
        <v>SG309: THE NELSON TRUST</v>
      </c>
      <c r="I1479"/>
      <c r="M1479"/>
    </row>
    <row r="1480" spans="1:13" x14ac:dyDescent="0.35">
      <c r="A1480" s="9" t="s">
        <v>405</v>
      </c>
      <c r="B1480" s="9" t="s">
        <v>675</v>
      </c>
      <c r="C1480" s="9" t="s">
        <v>990</v>
      </c>
      <c r="D1480" s="9" t="s">
        <v>50</v>
      </c>
      <c r="E1480" s="9" t="s">
        <v>639</v>
      </c>
      <c r="F1480" s="9" t="s">
        <v>675</v>
      </c>
      <c r="G1480" s="9" t="str">
        <f t="shared" si="23"/>
        <v>SJ308: Sefton Park</v>
      </c>
      <c r="I1480"/>
      <c r="M1480"/>
    </row>
    <row r="1481" spans="1:13" x14ac:dyDescent="0.35">
      <c r="A1481" s="9" t="s">
        <v>416</v>
      </c>
      <c r="B1481" s="9" t="s">
        <v>1764</v>
      </c>
      <c r="C1481" s="9" t="s">
        <v>990</v>
      </c>
      <c r="D1481" s="9" t="s">
        <v>50</v>
      </c>
      <c r="E1481" s="9" t="s">
        <v>639</v>
      </c>
      <c r="F1481" s="9" t="s">
        <v>1655</v>
      </c>
      <c r="G1481" s="9" t="str">
        <f t="shared" si="23"/>
        <v>SO203: Forward Trust - Clouds House</v>
      </c>
      <c r="I1481"/>
      <c r="M1481"/>
    </row>
    <row r="1482" spans="1:13" x14ac:dyDescent="0.35">
      <c r="A1482" s="9" t="s">
        <v>420</v>
      </c>
      <c r="B1482" s="9" t="s">
        <v>787</v>
      </c>
      <c r="C1482" s="9" t="s">
        <v>990</v>
      </c>
      <c r="D1482" s="9" t="s">
        <v>50</v>
      </c>
      <c r="E1482" s="9" t="s">
        <v>715</v>
      </c>
      <c r="F1482" s="9" t="s">
        <v>1682</v>
      </c>
      <c r="G1482" s="9" t="str">
        <f t="shared" si="23"/>
        <v>T0005: Derbyshire Recovery Partnership</v>
      </c>
      <c r="I1482"/>
      <c r="M1482"/>
    </row>
    <row r="1483" spans="1:13" x14ac:dyDescent="0.35">
      <c r="A1483" s="9" t="s">
        <v>423</v>
      </c>
      <c r="B1483" s="9" t="s">
        <v>847</v>
      </c>
      <c r="C1483" s="9" t="s">
        <v>990</v>
      </c>
      <c r="D1483" s="9" t="s">
        <v>50</v>
      </c>
      <c r="E1483" s="9" t="s">
        <v>715</v>
      </c>
      <c r="F1483" s="9" t="s">
        <v>1681</v>
      </c>
      <c r="G1483" s="9" t="str">
        <f t="shared" si="23"/>
        <v>T1175: Derby City Prescribing Service</v>
      </c>
      <c r="I1483"/>
      <c r="M1483"/>
    </row>
    <row r="1484" spans="1:13" x14ac:dyDescent="0.35">
      <c r="A1484" s="9" t="s">
        <v>431</v>
      </c>
      <c r="B1484" s="9" t="s">
        <v>854</v>
      </c>
      <c r="C1484" s="9" t="s">
        <v>990</v>
      </c>
      <c r="D1484" s="9" t="s">
        <v>50</v>
      </c>
      <c r="E1484" s="9" t="s">
        <v>715</v>
      </c>
      <c r="F1484" s="9" t="s">
        <v>1692</v>
      </c>
      <c r="G1484" s="9" t="str">
        <f t="shared" si="23"/>
        <v>T1201: Clean Slate</v>
      </c>
      <c r="I1484"/>
      <c r="M1484"/>
    </row>
    <row r="1485" spans="1:13" x14ac:dyDescent="0.35">
      <c r="A1485" s="9" t="s">
        <v>435</v>
      </c>
      <c r="B1485" s="9" t="s">
        <v>849</v>
      </c>
      <c r="C1485" s="9" t="s">
        <v>990</v>
      </c>
      <c r="D1485" s="9" t="s">
        <v>50</v>
      </c>
      <c r="E1485" s="9" t="s">
        <v>715</v>
      </c>
      <c r="F1485" s="9" t="s">
        <v>1692</v>
      </c>
      <c r="G1485" s="9" t="str">
        <f t="shared" si="23"/>
        <v>T1208: Nottingham Recovery Network</v>
      </c>
      <c r="I1485"/>
      <c r="M1485"/>
    </row>
    <row r="1486" spans="1:13" x14ac:dyDescent="0.35">
      <c r="A1486" s="9" t="s">
        <v>436</v>
      </c>
      <c r="B1486" s="9" t="s">
        <v>714</v>
      </c>
      <c r="C1486" s="9" t="s">
        <v>990</v>
      </c>
      <c r="D1486" s="9" t="s">
        <v>50</v>
      </c>
      <c r="E1486" s="9" t="s">
        <v>715</v>
      </c>
      <c r="F1486" s="9" t="s">
        <v>1751</v>
      </c>
      <c r="G1486" s="9" t="str">
        <f t="shared" si="23"/>
        <v>T1209: Turning Point Leicester and Leicestershire</v>
      </c>
      <c r="I1486"/>
      <c r="M1486"/>
    </row>
    <row r="1487" spans="1:13" x14ac:dyDescent="0.35">
      <c r="A1487" s="9" t="s">
        <v>513</v>
      </c>
      <c r="B1487" s="9" t="s">
        <v>1765</v>
      </c>
      <c r="C1487" s="9" t="s">
        <v>990</v>
      </c>
      <c r="D1487" s="9" t="s">
        <v>50</v>
      </c>
      <c r="E1487" s="9" t="s">
        <v>715</v>
      </c>
      <c r="F1487" s="9" t="s">
        <v>1692</v>
      </c>
      <c r="G1487" s="9" t="str">
        <f t="shared" si="23"/>
        <v>T1214: The Level</v>
      </c>
      <c r="I1487"/>
      <c r="M1487"/>
    </row>
    <row r="1488" spans="1:13" x14ac:dyDescent="0.35">
      <c r="A1488" s="9" t="s">
        <v>1905</v>
      </c>
      <c r="B1488" s="9" t="s">
        <v>1906</v>
      </c>
      <c r="C1488" s="9" t="s">
        <v>990</v>
      </c>
      <c r="D1488" s="9" t="s">
        <v>50</v>
      </c>
      <c r="E1488" s="9" t="s">
        <v>715</v>
      </c>
      <c r="F1488" s="9" t="s">
        <v>1911</v>
      </c>
      <c r="G1488" s="9" t="str">
        <f t="shared" si="23"/>
        <v>T1219: Turning Point Leicester Adult</v>
      </c>
      <c r="I1488"/>
      <c r="M1488"/>
    </row>
    <row r="1489" spans="1:13" x14ac:dyDescent="0.35">
      <c r="A1489" s="9" t="s">
        <v>1907</v>
      </c>
      <c r="B1489" s="9" t="s">
        <v>1908</v>
      </c>
      <c r="C1489" s="9" t="s">
        <v>990</v>
      </c>
      <c r="D1489" s="9" t="s">
        <v>50</v>
      </c>
      <c r="E1489" s="9" t="s">
        <v>715</v>
      </c>
      <c r="F1489" s="9" t="s">
        <v>1911</v>
      </c>
      <c r="G1489" s="9" t="str">
        <f t="shared" si="23"/>
        <v>T1221: Turning Point Leicestershire and Rutland Adult</v>
      </c>
      <c r="I1489"/>
      <c r="M1489"/>
    </row>
    <row r="1490" spans="1:13" x14ac:dyDescent="0.35">
      <c r="A1490" s="9" t="s">
        <v>2073</v>
      </c>
      <c r="B1490" s="9" t="s">
        <v>2074</v>
      </c>
      <c r="C1490" s="9" t="s">
        <v>990</v>
      </c>
      <c r="D1490" s="9" t="s">
        <v>50</v>
      </c>
      <c r="E1490" s="9" t="s">
        <v>715</v>
      </c>
      <c r="F1490" s="9" t="s">
        <v>1923</v>
      </c>
      <c r="G1490" s="9" t="str">
        <f t="shared" si="23"/>
        <v>T1225: Substance to Solution (North Northants)</v>
      </c>
      <c r="I1490"/>
      <c r="M1490"/>
    </row>
    <row r="1491" spans="1:13" x14ac:dyDescent="0.35">
      <c r="A1491" s="9" t="s">
        <v>2192</v>
      </c>
      <c r="B1491" s="9" t="s">
        <v>2226</v>
      </c>
      <c r="C1491" s="9" t="s">
        <v>990</v>
      </c>
      <c r="D1491" s="9" t="s">
        <v>50</v>
      </c>
      <c r="E1491" s="9" t="s">
        <v>715</v>
      </c>
      <c r="F1491" s="9" t="s">
        <v>1923</v>
      </c>
      <c r="G1491" s="9" t="str">
        <f t="shared" si="23"/>
        <v>T1231: Turning Point - Lincolnshire Adult</v>
      </c>
      <c r="I1491"/>
      <c r="M1491"/>
    </row>
    <row r="1492" spans="1:13" x14ac:dyDescent="0.35">
      <c r="A1492" s="9" t="s">
        <v>456</v>
      </c>
      <c r="B1492" s="9" t="s">
        <v>703</v>
      </c>
      <c r="C1492" s="9" t="s">
        <v>990</v>
      </c>
      <c r="D1492" s="9" t="s">
        <v>50</v>
      </c>
      <c r="E1492" s="9" t="s">
        <v>661</v>
      </c>
      <c r="F1492" s="9" t="s">
        <v>1697</v>
      </c>
      <c r="G1492" s="9" t="str">
        <f t="shared" si="23"/>
        <v>U0489: Forward Leeds Adult (Humankind)</v>
      </c>
      <c r="I1492"/>
      <c r="M1492"/>
    </row>
    <row r="1493" spans="1:13" x14ac:dyDescent="0.35">
      <c r="A1493" s="9" t="s">
        <v>458</v>
      </c>
      <c r="B1493" s="9" t="s">
        <v>665</v>
      </c>
      <c r="C1493" s="9" t="s">
        <v>990</v>
      </c>
      <c r="D1493" s="9" t="s">
        <v>50</v>
      </c>
      <c r="E1493" s="9" t="s">
        <v>661</v>
      </c>
      <c r="F1493" s="9" t="s">
        <v>1752</v>
      </c>
      <c r="G1493" s="9" t="str">
        <f t="shared" si="23"/>
        <v>U0494: East Riding Partnership Treatment Service - Adults</v>
      </c>
      <c r="I1493"/>
      <c r="M1493"/>
    </row>
    <row r="1494" spans="1:13" x14ac:dyDescent="0.35">
      <c r="A1494" s="9" t="s">
        <v>461</v>
      </c>
      <c r="B1494" s="9" t="s">
        <v>663</v>
      </c>
      <c r="C1494" s="9" t="s">
        <v>990</v>
      </c>
      <c r="D1494" s="9" t="s">
        <v>50</v>
      </c>
      <c r="E1494" s="9" t="s">
        <v>661</v>
      </c>
      <c r="F1494" s="9" t="s">
        <v>1721</v>
      </c>
      <c r="G1494" s="9" t="str">
        <f t="shared" si="23"/>
        <v>U0509: Doncaster Drugs Service - CDT</v>
      </c>
      <c r="I1494"/>
      <c r="M1494"/>
    </row>
    <row r="1495" spans="1:13" x14ac:dyDescent="0.35">
      <c r="A1495" s="9" t="s">
        <v>462</v>
      </c>
      <c r="B1495" s="9" t="s">
        <v>789</v>
      </c>
      <c r="C1495" s="9" t="s">
        <v>990</v>
      </c>
      <c r="D1495" s="9" t="s">
        <v>50</v>
      </c>
      <c r="E1495" s="9" t="s">
        <v>661</v>
      </c>
      <c r="F1495" s="9" t="s">
        <v>1717</v>
      </c>
      <c r="G1495" s="9" t="str">
        <f t="shared" si="23"/>
        <v>U0514: Phoenix Futures Sheffield Adult Service</v>
      </c>
      <c r="I1495"/>
      <c r="M1495"/>
    </row>
    <row r="1496" spans="1:13" x14ac:dyDescent="0.35">
      <c r="A1496" s="9" t="s">
        <v>463</v>
      </c>
      <c r="B1496" s="9" t="s">
        <v>710</v>
      </c>
      <c r="C1496" s="9" t="s">
        <v>990</v>
      </c>
      <c r="D1496" s="9" t="s">
        <v>50</v>
      </c>
      <c r="E1496" s="9" t="s">
        <v>661</v>
      </c>
      <c r="F1496" s="9" t="s">
        <v>1717</v>
      </c>
      <c r="G1496" s="9" t="str">
        <f t="shared" si="23"/>
        <v>U0515: Phoenix Futures Sheffield Family Service</v>
      </c>
      <c r="I1496"/>
      <c r="M1496"/>
    </row>
    <row r="1497" spans="1:13" x14ac:dyDescent="0.35">
      <c r="A1497" s="9" t="s">
        <v>465</v>
      </c>
      <c r="B1497" s="9" t="s">
        <v>865</v>
      </c>
      <c r="C1497" s="9" t="s">
        <v>990</v>
      </c>
      <c r="D1497" s="9" t="s">
        <v>50</v>
      </c>
      <c r="E1497" s="9" t="s">
        <v>661</v>
      </c>
      <c r="F1497" s="9" t="s">
        <v>1721</v>
      </c>
      <c r="G1497" s="9" t="str">
        <f t="shared" si="23"/>
        <v>U0577: Doncaster Criminal Justice Service</v>
      </c>
      <c r="I1497"/>
      <c r="M1497"/>
    </row>
    <row r="1498" spans="1:13" x14ac:dyDescent="0.35">
      <c r="A1498" s="9" t="s">
        <v>2124</v>
      </c>
      <c r="B1498" s="9" t="s">
        <v>2236</v>
      </c>
      <c r="C1498" s="9" t="s">
        <v>990</v>
      </c>
      <c r="D1498" s="9" t="s">
        <v>50</v>
      </c>
      <c r="E1498" s="9" t="s">
        <v>661</v>
      </c>
      <c r="F1498" s="9" t="s">
        <v>1923</v>
      </c>
      <c r="G1498" s="9" t="str">
        <f t="shared" si="23"/>
        <v>U0657: Likewise Sheffield (Humankind)</v>
      </c>
      <c r="I1498"/>
      <c r="M1498"/>
    </row>
    <row r="1499" spans="1:13" x14ac:dyDescent="0.35">
      <c r="A1499" s="9" t="s">
        <v>154</v>
      </c>
      <c r="B1499" s="9" t="s">
        <v>924</v>
      </c>
      <c r="C1499" s="9" t="s">
        <v>992</v>
      </c>
      <c r="D1499" s="9" t="s">
        <v>89</v>
      </c>
      <c r="E1499" s="9" t="s">
        <v>632</v>
      </c>
      <c r="F1499" s="9" t="s">
        <v>1688</v>
      </c>
      <c r="G1499" s="9" t="str">
        <f t="shared" si="23"/>
        <v>L0330: Equinox (Detox)</v>
      </c>
      <c r="I1499"/>
      <c r="M1499"/>
    </row>
    <row r="1500" spans="1:13" x14ac:dyDescent="0.35">
      <c r="A1500" s="9" t="s">
        <v>163</v>
      </c>
      <c r="B1500" s="9" t="s">
        <v>779</v>
      </c>
      <c r="C1500" s="9" t="s">
        <v>992</v>
      </c>
      <c r="D1500" s="9" t="s">
        <v>89</v>
      </c>
      <c r="E1500" s="9" t="s">
        <v>632</v>
      </c>
      <c r="F1500" s="9" t="s">
        <v>1674</v>
      </c>
      <c r="G1500" s="9" t="str">
        <f t="shared" si="23"/>
        <v>L1179: CGL Bromley Adult SMS</v>
      </c>
      <c r="I1500"/>
      <c r="M1500"/>
    </row>
    <row r="1501" spans="1:13" x14ac:dyDescent="0.35">
      <c r="A1501" s="9" t="s">
        <v>164</v>
      </c>
      <c r="B1501" s="9" t="s">
        <v>993</v>
      </c>
      <c r="C1501" s="9" t="s">
        <v>992</v>
      </c>
      <c r="D1501" s="9" t="s">
        <v>89</v>
      </c>
      <c r="E1501" s="9" t="s">
        <v>632</v>
      </c>
      <c r="F1501" s="9" t="s">
        <v>1674</v>
      </c>
      <c r="G1501" s="9" t="str">
        <f t="shared" si="23"/>
        <v>L1184: CGL Lewisham Integrated Adult Service</v>
      </c>
      <c r="I1501"/>
      <c r="M1501"/>
    </row>
    <row r="1502" spans="1:13" x14ac:dyDescent="0.35">
      <c r="A1502" s="9" t="s">
        <v>166</v>
      </c>
      <c r="B1502" s="9" t="s">
        <v>1918</v>
      </c>
      <c r="C1502" s="9" t="s">
        <v>992</v>
      </c>
      <c r="D1502" s="9" t="s">
        <v>89</v>
      </c>
      <c r="E1502" s="9" t="s">
        <v>632</v>
      </c>
      <c r="F1502" s="9" t="s">
        <v>1731</v>
      </c>
      <c r="G1502" s="9" t="str">
        <f t="shared" si="23"/>
        <v>L1198: Consortium - Central Team - Lorraine Hewitt House</v>
      </c>
      <c r="I1502"/>
      <c r="M1502"/>
    </row>
    <row r="1503" spans="1:13" x14ac:dyDescent="0.35">
      <c r="A1503" s="9" t="s">
        <v>172</v>
      </c>
      <c r="B1503" s="9" t="s">
        <v>1113</v>
      </c>
      <c r="C1503" s="9" t="s">
        <v>992</v>
      </c>
      <c r="D1503" s="9" t="s">
        <v>89</v>
      </c>
      <c r="E1503" s="9" t="s">
        <v>632</v>
      </c>
      <c r="F1503" s="9" t="s">
        <v>1700</v>
      </c>
      <c r="G1503" s="9" t="str">
        <f t="shared" si="23"/>
        <v>L1238: Kairos Community Trust Garden Day Programme</v>
      </c>
      <c r="I1503"/>
      <c r="M1503"/>
    </row>
    <row r="1504" spans="1:13" x14ac:dyDescent="0.35">
      <c r="A1504" s="9" t="s">
        <v>183</v>
      </c>
      <c r="B1504" s="9" t="s">
        <v>687</v>
      </c>
      <c r="C1504" s="9" t="s">
        <v>992</v>
      </c>
      <c r="D1504" s="9" t="s">
        <v>89</v>
      </c>
      <c r="E1504" s="9" t="s">
        <v>632</v>
      </c>
      <c r="F1504" s="9" t="s">
        <v>1697</v>
      </c>
      <c r="G1504" s="9" t="str">
        <f t="shared" si="23"/>
        <v>L1260: Humankind PCRS</v>
      </c>
      <c r="I1504"/>
      <c r="M1504"/>
    </row>
    <row r="1505" spans="1:13" x14ac:dyDescent="0.35">
      <c r="A1505" s="9" t="s">
        <v>195</v>
      </c>
      <c r="B1505" s="9" t="s">
        <v>1112</v>
      </c>
      <c r="C1505" s="9" t="s">
        <v>992</v>
      </c>
      <c r="D1505" s="9" t="s">
        <v>89</v>
      </c>
      <c r="E1505" s="9" t="s">
        <v>632</v>
      </c>
      <c r="F1505" s="9" t="s">
        <v>1674</v>
      </c>
      <c r="G1505" s="9" t="str">
        <f t="shared" si="23"/>
        <v>L1273: CGL Southwark</v>
      </c>
      <c r="I1505"/>
      <c r="M1505"/>
    </row>
    <row r="1506" spans="1:13" x14ac:dyDescent="0.35">
      <c r="A1506" s="9" t="s">
        <v>196</v>
      </c>
      <c r="B1506" s="9" t="s">
        <v>840</v>
      </c>
      <c r="C1506" s="9" t="s">
        <v>992</v>
      </c>
      <c r="D1506" s="9" t="s">
        <v>89</v>
      </c>
      <c r="E1506" s="9" t="s">
        <v>632</v>
      </c>
      <c r="F1506" s="9" t="s">
        <v>1677</v>
      </c>
      <c r="G1506" s="9" t="str">
        <f t="shared" si="23"/>
        <v>L1275: INSPIRE Sutton</v>
      </c>
      <c r="I1506"/>
      <c r="M1506"/>
    </row>
    <row r="1507" spans="1:13" x14ac:dyDescent="0.35">
      <c r="A1507" s="9" t="s">
        <v>606</v>
      </c>
      <c r="B1507" s="9" t="s">
        <v>806</v>
      </c>
      <c r="C1507" s="9" t="s">
        <v>992</v>
      </c>
      <c r="D1507" s="9" t="s">
        <v>89</v>
      </c>
      <c r="E1507" s="9" t="s">
        <v>632</v>
      </c>
      <c r="F1507" s="9" t="s">
        <v>1751</v>
      </c>
      <c r="G1507" s="9" t="str">
        <f t="shared" si="23"/>
        <v>L1303: City and Hackney Recovery Service</v>
      </c>
      <c r="I1507"/>
      <c r="M1507"/>
    </row>
    <row r="1508" spans="1:13" x14ac:dyDescent="0.35">
      <c r="A1508" s="9" t="s">
        <v>1480</v>
      </c>
      <c r="B1508" s="9" t="s">
        <v>1920</v>
      </c>
      <c r="C1508" s="9" t="s">
        <v>992</v>
      </c>
      <c r="D1508" s="9" t="s">
        <v>89</v>
      </c>
      <c r="E1508" s="9" t="s">
        <v>632</v>
      </c>
      <c r="F1508" s="9" t="s">
        <v>1752</v>
      </c>
      <c r="G1508" s="9" t="str">
        <f t="shared" si="23"/>
        <v>L1308: Guy's and St Thomas' NHS Foundation Trust Inpatient Detox Unit</v>
      </c>
      <c r="I1508"/>
      <c r="M1508"/>
    </row>
    <row r="1509" spans="1:13" x14ac:dyDescent="0.35">
      <c r="A1509" s="9" t="s">
        <v>1921</v>
      </c>
      <c r="B1509" s="9" t="s">
        <v>1922</v>
      </c>
      <c r="C1509" s="9" t="s">
        <v>992</v>
      </c>
      <c r="D1509" s="9" t="s">
        <v>89</v>
      </c>
      <c r="E1509" s="9" t="s">
        <v>632</v>
      </c>
      <c r="F1509" s="9" t="s">
        <v>1923</v>
      </c>
      <c r="G1509" s="9" t="str">
        <f t="shared" si="23"/>
        <v>L1312: Guy's and St Thomas' NHS Foundation Trust Non-rough sleeping Addictions Clinical Care Suite</v>
      </c>
      <c r="I1509"/>
      <c r="M1509"/>
    </row>
    <row r="1510" spans="1:13" x14ac:dyDescent="0.35">
      <c r="A1510" s="9" t="s">
        <v>2022</v>
      </c>
      <c r="B1510" s="9" t="s">
        <v>2026</v>
      </c>
      <c r="C1510" s="9" t="s">
        <v>992</v>
      </c>
      <c r="D1510" s="9" t="s">
        <v>89</v>
      </c>
      <c r="E1510" s="9" t="s">
        <v>632</v>
      </c>
      <c r="F1510" s="9" t="s">
        <v>1923</v>
      </c>
      <c r="G1510" s="9" t="str">
        <f t="shared" si="23"/>
        <v>L1315: Mildmay Mission Hospital Stabilisation-based Intermediate Rehabilitation beds</v>
      </c>
      <c r="I1510"/>
      <c r="M1510"/>
    </row>
    <row r="1511" spans="1:13" x14ac:dyDescent="0.35">
      <c r="A1511" s="9" t="s">
        <v>2017</v>
      </c>
      <c r="B1511" s="9" t="s">
        <v>2027</v>
      </c>
      <c r="C1511" s="9" t="s">
        <v>992</v>
      </c>
      <c r="D1511" s="9" t="s">
        <v>89</v>
      </c>
      <c r="E1511" s="9" t="s">
        <v>632</v>
      </c>
      <c r="F1511" s="9" t="s">
        <v>1923</v>
      </c>
      <c r="G1511" s="9" t="str">
        <f t="shared" si="23"/>
        <v>L2001: Insight Lewisham</v>
      </c>
      <c r="I1511"/>
      <c r="M1511"/>
    </row>
    <row r="1512" spans="1:13" x14ac:dyDescent="0.35">
      <c r="A1512" s="9" t="s">
        <v>214</v>
      </c>
      <c r="B1512" s="9" t="s">
        <v>667</v>
      </c>
      <c r="C1512" s="9" t="s">
        <v>992</v>
      </c>
      <c r="D1512" s="9" t="s">
        <v>89</v>
      </c>
      <c r="E1512" s="9" t="s">
        <v>662</v>
      </c>
      <c r="F1512" s="9" t="s">
        <v>1717</v>
      </c>
      <c r="G1512" s="9" t="str">
        <f t="shared" si="23"/>
        <v>M0037: Phoenix Futures Wirral Adult Services</v>
      </c>
      <c r="I1512"/>
      <c r="M1512"/>
    </row>
    <row r="1513" spans="1:13" x14ac:dyDescent="0.35">
      <c r="A1513" s="9" t="s">
        <v>275</v>
      </c>
      <c r="B1513" s="9" t="s">
        <v>669</v>
      </c>
      <c r="C1513" s="9" t="s">
        <v>992</v>
      </c>
      <c r="D1513" s="9" t="s">
        <v>89</v>
      </c>
      <c r="E1513" s="9" t="s">
        <v>670</v>
      </c>
      <c r="F1513" s="9" t="s">
        <v>1757</v>
      </c>
      <c r="G1513" s="9" t="str">
        <f t="shared" si="23"/>
        <v>P0034: Yeldall Manor</v>
      </c>
      <c r="I1513"/>
      <c r="M1513"/>
    </row>
    <row r="1514" spans="1:13" x14ac:dyDescent="0.35">
      <c r="A1514" s="9" t="s">
        <v>277</v>
      </c>
      <c r="B1514" s="9" t="s">
        <v>741</v>
      </c>
      <c r="C1514" s="9" t="s">
        <v>992</v>
      </c>
      <c r="D1514" s="9" t="s">
        <v>89</v>
      </c>
      <c r="E1514" s="9" t="s">
        <v>670</v>
      </c>
      <c r="F1514" s="9" t="s">
        <v>1736</v>
      </c>
      <c r="G1514" s="9" t="str">
        <f t="shared" si="23"/>
        <v>P0544: Francis HouseStreetsceneSouthampton</v>
      </c>
      <c r="I1514"/>
      <c r="M1514"/>
    </row>
    <row r="1515" spans="1:13" x14ac:dyDescent="0.35">
      <c r="A1515" s="9" t="s">
        <v>278</v>
      </c>
      <c r="B1515" s="9" t="s">
        <v>685</v>
      </c>
      <c r="C1515" s="9" t="s">
        <v>992</v>
      </c>
      <c r="D1515" s="9" t="s">
        <v>89</v>
      </c>
      <c r="E1515" s="9" t="s">
        <v>670</v>
      </c>
      <c r="F1515" s="9" t="s">
        <v>1702</v>
      </c>
      <c r="G1515" s="9" t="str">
        <f t="shared" si="23"/>
        <v>P0611: Bridge House</v>
      </c>
      <c r="I1515"/>
      <c r="M1515"/>
    </row>
    <row r="1516" spans="1:13" x14ac:dyDescent="0.35">
      <c r="A1516" s="9" t="s">
        <v>484</v>
      </c>
      <c r="B1516" s="9" t="s">
        <v>884</v>
      </c>
      <c r="C1516" s="9" t="s">
        <v>992</v>
      </c>
      <c r="D1516" s="9" t="s">
        <v>89</v>
      </c>
      <c r="E1516" s="9" t="s">
        <v>670</v>
      </c>
      <c r="F1516" s="9" t="s">
        <v>1691</v>
      </c>
      <c r="G1516" s="9" t="str">
        <f t="shared" si="23"/>
        <v>P1101: East Kent Community Drug &amp; Alcohol Services</v>
      </c>
      <c r="I1516"/>
      <c r="M1516"/>
    </row>
    <row r="1517" spans="1:13" x14ac:dyDescent="0.35">
      <c r="A1517" s="9" t="s">
        <v>325</v>
      </c>
      <c r="B1517" s="9" t="s">
        <v>2063</v>
      </c>
      <c r="C1517" s="9" t="s">
        <v>992</v>
      </c>
      <c r="D1517" s="9" t="s">
        <v>89</v>
      </c>
      <c r="E1517" s="9" t="s">
        <v>635</v>
      </c>
      <c r="F1517" s="9" t="s">
        <v>1734</v>
      </c>
      <c r="G1517" s="9" t="str">
        <f t="shared" si="23"/>
        <v>Q1647: Via - Passmores House</v>
      </c>
      <c r="I1517"/>
      <c r="M1517"/>
    </row>
    <row r="1518" spans="1:13" x14ac:dyDescent="0.35">
      <c r="A1518" s="9" t="s">
        <v>381</v>
      </c>
      <c r="B1518" s="9" t="s">
        <v>638</v>
      </c>
      <c r="C1518" s="9" t="s">
        <v>992</v>
      </c>
      <c r="D1518" s="9" t="s">
        <v>89</v>
      </c>
      <c r="E1518" s="9" t="s">
        <v>639</v>
      </c>
      <c r="F1518" s="9" t="s">
        <v>1737</v>
      </c>
      <c r="G1518" s="9" t="str">
        <f t="shared" si="23"/>
        <v>SB317: StreetScene Bournemouth</v>
      </c>
      <c r="I1518"/>
      <c r="M1518"/>
    </row>
    <row r="1519" spans="1:13" x14ac:dyDescent="0.35">
      <c r="A1519" s="9" t="s">
        <v>389</v>
      </c>
      <c r="B1519" s="9" t="s">
        <v>737</v>
      </c>
      <c r="C1519" s="9" t="s">
        <v>992</v>
      </c>
      <c r="D1519" s="9" t="s">
        <v>89</v>
      </c>
      <c r="E1519" s="9" t="s">
        <v>639</v>
      </c>
      <c r="F1519" s="9" t="s">
        <v>1663</v>
      </c>
      <c r="G1519" s="9" t="str">
        <f t="shared" si="23"/>
        <v>SD303: BOSENCE FARM COMMUNITY LTD</v>
      </c>
      <c r="I1519"/>
      <c r="M1519"/>
    </row>
    <row r="1520" spans="1:13" x14ac:dyDescent="0.35">
      <c r="A1520" s="9" t="s">
        <v>391</v>
      </c>
      <c r="B1520" s="9" t="s">
        <v>658</v>
      </c>
      <c r="C1520" s="9" t="s">
        <v>992</v>
      </c>
      <c r="D1520" s="9" t="s">
        <v>89</v>
      </c>
      <c r="E1520" s="9" t="s">
        <v>639</v>
      </c>
      <c r="F1520" s="9" t="s">
        <v>1744</v>
      </c>
      <c r="G1520" s="9" t="str">
        <f t="shared" si="23"/>
        <v>SG309: THE NELSON TRUST</v>
      </c>
      <c r="I1520"/>
      <c r="M1520"/>
    </row>
    <row r="1521" spans="1:13" x14ac:dyDescent="0.35">
      <c r="A1521" s="9" t="s">
        <v>398</v>
      </c>
      <c r="B1521" s="9" t="s">
        <v>2070</v>
      </c>
      <c r="C1521" s="9" t="s">
        <v>992</v>
      </c>
      <c r="D1521" s="9" t="s">
        <v>89</v>
      </c>
      <c r="E1521" s="9" t="s">
        <v>639</v>
      </c>
      <c r="F1521" s="9" t="s">
        <v>677</v>
      </c>
      <c r="G1521" s="9" t="str">
        <f t="shared" si="23"/>
        <v>SH307: Jasmine Mother's Recovery (Trevi)</v>
      </c>
      <c r="I1521"/>
      <c r="M1521"/>
    </row>
    <row r="1522" spans="1:13" x14ac:dyDescent="0.35">
      <c r="A1522" s="9" t="s">
        <v>402</v>
      </c>
      <c r="B1522" s="9" t="s">
        <v>812</v>
      </c>
      <c r="C1522" s="9" t="s">
        <v>992</v>
      </c>
      <c r="D1522" s="9" t="s">
        <v>89</v>
      </c>
      <c r="E1522" s="9" t="s">
        <v>639</v>
      </c>
      <c r="F1522" s="9" t="s">
        <v>812</v>
      </c>
      <c r="G1522" s="9" t="str">
        <f t="shared" si="23"/>
        <v>SJ207: Western Counselling</v>
      </c>
      <c r="I1522"/>
      <c r="M1522"/>
    </row>
    <row r="1523" spans="1:13" x14ac:dyDescent="0.35">
      <c r="A1523" s="9" t="s">
        <v>411</v>
      </c>
      <c r="B1523" s="9" t="s">
        <v>809</v>
      </c>
      <c r="C1523" s="9" t="s">
        <v>992</v>
      </c>
      <c r="D1523" s="9" t="s">
        <v>89</v>
      </c>
      <c r="E1523" s="9" t="s">
        <v>639</v>
      </c>
      <c r="F1523" s="9" t="s">
        <v>809</v>
      </c>
      <c r="G1523" s="9" t="str">
        <f t="shared" si="23"/>
        <v>SK317: Somewhere House</v>
      </c>
      <c r="I1523"/>
      <c r="M1523"/>
    </row>
    <row r="1524" spans="1:13" x14ac:dyDescent="0.35">
      <c r="A1524" s="9" t="s">
        <v>462</v>
      </c>
      <c r="B1524" s="9" t="s">
        <v>789</v>
      </c>
      <c r="C1524" s="9" t="s">
        <v>992</v>
      </c>
      <c r="D1524" s="9" t="s">
        <v>89</v>
      </c>
      <c r="E1524" s="9" t="s">
        <v>661</v>
      </c>
      <c r="F1524" s="9" t="s">
        <v>1717</v>
      </c>
      <c r="G1524" s="9" t="str">
        <f t="shared" si="23"/>
        <v>U0514: Phoenix Futures Sheffield Adult Service</v>
      </c>
      <c r="I1524"/>
      <c r="M1524"/>
    </row>
    <row r="1525" spans="1:13" x14ac:dyDescent="0.35">
      <c r="A1525" s="9" t="s">
        <v>463</v>
      </c>
      <c r="B1525" s="9" t="s">
        <v>710</v>
      </c>
      <c r="C1525" s="9" t="s">
        <v>992</v>
      </c>
      <c r="D1525" s="9" t="s">
        <v>89</v>
      </c>
      <c r="E1525" s="9" t="s">
        <v>661</v>
      </c>
      <c r="F1525" s="9" t="s">
        <v>1717</v>
      </c>
      <c r="G1525" s="9" t="str">
        <f t="shared" si="23"/>
        <v>U0515: Phoenix Futures Sheffield Family Service</v>
      </c>
      <c r="I1525"/>
      <c r="M1525"/>
    </row>
    <row r="1526" spans="1:13" x14ac:dyDescent="0.35">
      <c r="A1526" s="9" t="s">
        <v>472</v>
      </c>
      <c r="B1526" s="9" t="s">
        <v>2237</v>
      </c>
      <c r="C1526" s="9" t="s">
        <v>992</v>
      </c>
      <c r="D1526" s="9" t="s">
        <v>89</v>
      </c>
      <c r="E1526" s="9" t="s">
        <v>662</v>
      </c>
      <c r="F1526" s="9" t="s">
        <v>1746</v>
      </c>
      <c r="G1526" s="9" t="str">
        <f t="shared" si="23"/>
        <v>W0064: THOMAS Blackburn</v>
      </c>
      <c r="I1526"/>
      <c r="M1526"/>
    </row>
    <row r="1527" spans="1:13" x14ac:dyDescent="0.35">
      <c r="A1527" s="9" t="s">
        <v>222</v>
      </c>
      <c r="B1527" s="9" t="s">
        <v>971</v>
      </c>
      <c r="C1527" s="9" t="s">
        <v>994</v>
      </c>
      <c r="D1527" s="9" t="s">
        <v>57</v>
      </c>
      <c r="E1527" s="9" t="s">
        <v>662</v>
      </c>
      <c r="F1527" s="9" t="s">
        <v>1714</v>
      </c>
      <c r="G1527" s="9" t="str">
        <f t="shared" si="23"/>
        <v>M0189: OASIS Recovery Communities Runcorn</v>
      </c>
      <c r="I1527"/>
      <c r="M1527"/>
    </row>
    <row r="1528" spans="1:13" x14ac:dyDescent="0.35">
      <c r="A1528" s="9" t="s">
        <v>242</v>
      </c>
      <c r="B1528" s="9" t="s">
        <v>759</v>
      </c>
      <c r="C1528" s="9" t="s">
        <v>994</v>
      </c>
      <c r="D1528" s="9" t="s">
        <v>57</v>
      </c>
      <c r="E1528" s="9" t="s">
        <v>662</v>
      </c>
      <c r="F1528" s="9" t="s">
        <v>759</v>
      </c>
      <c r="G1528" s="9" t="str">
        <f t="shared" si="23"/>
        <v>M0321: Tom Harrison House</v>
      </c>
      <c r="I1528"/>
      <c r="M1528"/>
    </row>
    <row r="1529" spans="1:13" x14ac:dyDescent="0.35">
      <c r="A1529" s="9" t="s">
        <v>326</v>
      </c>
      <c r="B1529" s="9" t="s">
        <v>686</v>
      </c>
      <c r="C1529" s="9" t="s">
        <v>994</v>
      </c>
      <c r="D1529" s="9" t="s">
        <v>57</v>
      </c>
      <c r="E1529" s="9" t="s">
        <v>635</v>
      </c>
      <c r="F1529" s="9" t="s">
        <v>686</v>
      </c>
      <c r="G1529" s="9" t="str">
        <f t="shared" si="23"/>
        <v>Q1652: East Coast Recovery Limited</v>
      </c>
      <c r="I1529"/>
      <c r="M1529"/>
    </row>
    <row r="1530" spans="1:13" x14ac:dyDescent="0.35">
      <c r="A1530" s="9" t="s">
        <v>345</v>
      </c>
      <c r="B1530" s="9" t="s">
        <v>877</v>
      </c>
      <c r="C1530" s="9" t="s">
        <v>994</v>
      </c>
      <c r="D1530" s="9" t="s">
        <v>57</v>
      </c>
      <c r="E1530" s="9" t="s">
        <v>635</v>
      </c>
      <c r="F1530" s="9" t="s">
        <v>1751</v>
      </c>
      <c r="G1530" s="9" t="str">
        <f t="shared" si="23"/>
        <v>Q1734: Suffolk Recovery Service - Ipswich</v>
      </c>
      <c r="I1530"/>
      <c r="M1530"/>
    </row>
    <row r="1531" spans="1:13" x14ac:dyDescent="0.35">
      <c r="A1531" s="9" t="s">
        <v>354</v>
      </c>
      <c r="B1531" s="9" t="s">
        <v>641</v>
      </c>
      <c r="C1531" s="9" t="s">
        <v>994</v>
      </c>
      <c r="D1531" s="9" t="s">
        <v>57</v>
      </c>
      <c r="E1531" s="9" t="s">
        <v>643</v>
      </c>
      <c r="F1531" s="9" t="s">
        <v>2001</v>
      </c>
      <c r="G1531" s="9" t="str">
        <f t="shared" si="23"/>
        <v>R0092: BAC O'Connor</v>
      </c>
      <c r="I1531"/>
      <c r="M1531"/>
    </row>
    <row r="1532" spans="1:13" x14ac:dyDescent="0.35">
      <c r="A1532" s="9" t="s">
        <v>358</v>
      </c>
      <c r="B1532" s="9" t="s">
        <v>705</v>
      </c>
      <c r="C1532" s="9" t="s">
        <v>994</v>
      </c>
      <c r="D1532" s="9" t="s">
        <v>57</v>
      </c>
      <c r="E1532" s="9" t="s">
        <v>643</v>
      </c>
      <c r="F1532" s="9" t="s">
        <v>1677</v>
      </c>
      <c r="G1532" s="9" t="str">
        <f t="shared" si="23"/>
        <v>R0473: IRiS</v>
      </c>
      <c r="I1532"/>
      <c r="M1532"/>
    </row>
    <row r="1533" spans="1:13" x14ac:dyDescent="0.35">
      <c r="A1533" s="9" t="s">
        <v>622</v>
      </c>
      <c r="B1533" s="9" t="s">
        <v>704</v>
      </c>
      <c r="C1533" s="9" t="s">
        <v>994</v>
      </c>
      <c r="D1533" s="9" t="s">
        <v>57</v>
      </c>
      <c r="E1533" s="9" t="s">
        <v>643</v>
      </c>
      <c r="F1533" s="9" t="s">
        <v>1697</v>
      </c>
      <c r="G1533" s="9" t="str">
        <f t="shared" si="23"/>
        <v>R0512: Humankind Staffordshire</v>
      </c>
      <c r="I1533"/>
      <c r="M1533"/>
    </row>
    <row r="1534" spans="1:13" x14ac:dyDescent="0.35">
      <c r="A1534" s="9" t="s">
        <v>388</v>
      </c>
      <c r="B1534" s="9" t="s">
        <v>811</v>
      </c>
      <c r="C1534" s="9" t="s">
        <v>994</v>
      </c>
      <c r="D1534" s="9" t="s">
        <v>57</v>
      </c>
      <c r="E1534" s="9" t="s">
        <v>639</v>
      </c>
      <c r="F1534" s="9" t="s">
        <v>1656</v>
      </c>
      <c r="G1534" s="9" t="str">
        <f t="shared" si="23"/>
        <v>SD301: We Are With You Chy</v>
      </c>
      <c r="I1534"/>
      <c r="M1534"/>
    </row>
    <row r="1535" spans="1:13" x14ac:dyDescent="0.35">
      <c r="A1535" s="9" t="s">
        <v>389</v>
      </c>
      <c r="B1535" s="9" t="s">
        <v>737</v>
      </c>
      <c r="C1535" s="9" t="s">
        <v>994</v>
      </c>
      <c r="D1535" s="9" t="s">
        <v>57</v>
      </c>
      <c r="E1535" s="9" t="s">
        <v>639</v>
      </c>
      <c r="F1535" s="9" t="s">
        <v>1663</v>
      </c>
      <c r="G1535" s="9" t="str">
        <f t="shared" si="23"/>
        <v>SD303: BOSENCE FARM COMMUNITY LTD</v>
      </c>
      <c r="I1535"/>
      <c r="M1535"/>
    </row>
    <row r="1536" spans="1:13" x14ac:dyDescent="0.35">
      <c r="A1536" s="9" t="s">
        <v>420</v>
      </c>
      <c r="B1536" s="9" t="s">
        <v>787</v>
      </c>
      <c r="C1536" s="9" t="s">
        <v>994</v>
      </c>
      <c r="D1536" s="9" t="s">
        <v>57</v>
      </c>
      <c r="E1536" s="9" t="s">
        <v>715</v>
      </c>
      <c r="F1536" s="9" t="s">
        <v>1682</v>
      </c>
      <c r="G1536" s="9" t="str">
        <f t="shared" si="23"/>
        <v>T0005: Derbyshire Recovery Partnership</v>
      </c>
      <c r="I1536"/>
      <c r="M1536"/>
    </row>
    <row r="1537" spans="1:13" x14ac:dyDescent="0.35">
      <c r="A1537" s="9" t="s">
        <v>998</v>
      </c>
      <c r="B1537" s="9" t="s">
        <v>999</v>
      </c>
      <c r="C1537" s="9" t="s">
        <v>994</v>
      </c>
      <c r="D1537" s="9" t="s">
        <v>57</v>
      </c>
      <c r="E1537" s="9" t="s">
        <v>715</v>
      </c>
      <c r="F1537" s="9" t="s">
        <v>1754</v>
      </c>
      <c r="G1537" s="9" t="str">
        <f t="shared" si="23"/>
        <v>T0412: We Are With You - Lincolnshire YP</v>
      </c>
      <c r="I1537"/>
      <c r="M1537"/>
    </row>
    <row r="1538" spans="1:13" x14ac:dyDescent="0.35">
      <c r="A1538" s="9" t="s">
        <v>423</v>
      </c>
      <c r="B1538" s="9" t="s">
        <v>847</v>
      </c>
      <c r="C1538" s="9" t="s">
        <v>994</v>
      </c>
      <c r="D1538" s="9" t="s">
        <v>57</v>
      </c>
      <c r="E1538" s="9" t="s">
        <v>715</v>
      </c>
      <c r="F1538" s="9" t="s">
        <v>1681</v>
      </c>
      <c r="G1538" s="9" t="str">
        <f t="shared" si="23"/>
        <v>T1175: Derby City Prescribing Service</v>
      </c>
      <c r="I1538"/>
      <c r="M1538"/>
    </row>
    <row r="1539" spans="1:13" x14ac:dyDescent="0.35">
      <c r="A1539" s="9" t="s">
        <v>432</v>
      </c>
      <c r="B1539" s="9" t="s">
        <v>995</v>
      </c>
      <c r="C1539" s="9" t="s">
        <v>994</v>
      </c>
      <c r="D1539" s="9" t="s">
        <v>57</v>
      </c>
      <c r="E1539" s="9" t="s">
        <v>715</v>
      </c>
      <c r="F1539" s="9" t="s">
        <v>1754</v>
      </c>
      <c r="G1539" s="9" t="str">
        <f t="shared" ref="G1539:G1602" si="24">CONCATENATE(A1539,": ",B1539)</f>
        <v>T1204: We Are With You - Boston</v>
      </c>
      <c r="I1539"/>
      <c r="M1539"/>
    </row>
    <row r="1540" spans="1:13" x14ac:dyDescent="0.35">
      <c r="A1540" s="9" t="s">
        <v>433</v>
      </c>
      <c r="B1540" s="9" t="s">
        <v>996</v>
      </c>
      <c r="C1540" s="9" t="s">
        <v>994</v>
      </c>
      <c r="D1540" s="9" t="s">
        <v>57</v>
      </c>
      <c r="E1540" s="9" t="s">
        <v>715</v>
      </c>
      <c r="F1540" s="9" t="s">
        <v>1754</v>
      </c>
      <c r="G1540" s="9" t="str">
        <f t="shared" si="24"/>
        <v>T1205: We Are With You - Grantham</v>
      </c>
      <c r="I1540"/>
      <c r="M1540"/>
    </row>
    <row r="1541" spans="1:13" x14ac:dyDescent="0.35">
      <c r="A1541" s="9" t="s">
        <v>434</v>
      </c>
      <c r="B1541" s="9" t="s">
        <v>997</v>
      </c>
      <c r="C1541" s="9" t="s">
        <v>994</v>
      </c>
      <c r="D1541" s="9" t="s">
        <v>57</v>
      </c>
      <c r="E1541" s="9" t="s">
        <v>715</v>
      </c>
      <c r="F1541" s="9" t="s">
        <v>1754</v>
      </c>
      <c r="G1541" s="9" t="str">
        <f t="shared" si="24"/>
        <v>T1206: We Are With You - Lincoln</v>
      </c>
      <c r="I1541"/>
      <c r="M1541"/>
    </row>
    <row r="1542" spans="1:13" x14ac:dyDescent="0.35">
      <c r="A1542" s="9" t="s">
        <v>435</v>
      </c>
      <c r="B1542" s="9" t="s">
        <v>849</v>
      </c>
      <c r="C1542" s="9" t="s">
        <v>994</v>
      </c>
      <c r="D1542" s="9" t="s">
        <v>57</v>
      </c>
      <c r="E1542" s="9" t="s">
        <v>715</v>
      </c>
      <c r="F1542" s="9" t="s">
        <v>1692</v>
      </c>
      <c r="G1542" s="9" t="str">
        <f t="shared" si="24"/>
        <v>T1208: Nottingham Recovery Network</v>
      </c>
      <c r="I1542"/>
      <c r="M1542"/>
    </row>
    <row r="1543" spans="1:13" x14ac:dyDescent="0.35">
      <c r="A1543" s="9" t="s">
        <v>436</v>
      </c>
      <c r="B1543" s="9" t="s">
        <v>714</v>
      </c>
      <c r="C1543" s="9" t="s">
        <v>994</v>
      </c>
      <c r="D1543" s="9" t="s">
        <v>57</v>
      </c>
      <c r="E1543" s="9" t="s">
        <v>715</v>
      </c>
      <c r="F1543" s="9" t="s">
        <v>1751</v>
      </c>
      <c r="G1543" s="9" t="str">
        <f t="shared" si="24"/>
        <v>T1209: Turning Point Leicester and Leicestershire</v>
      </c>
      <c r="I1543"/>
      <c r="M1543"/>
    </row>
    <row r="1544" spans="1:13" x14ac:dyDescent="0.35">
      <c r="A1544" s="9" t="s">
        <v>513</v>
      </c>
      <c r="B1544" s="9" t="s">
        <v>1765</v>
      </c>
      <c r="C1544" s="9" t="s">
        <v>994</v>
      </c>
      <c r="D1544" s="9" t="s">
        <v>57</v>
      </c>
      <c r="E1544" s="9" t="s">
        <v>715</v>
      </c>
      <c r="F1544" s="9" t="s">
        <v>1692</v>
      </c>
      <c r="G1544" s="9" t="str">
        <f t="shared" si="24"/>
        <v>T1214: The Level</v>
      </c>
      <c r="I1544"/>
      <c r="M1544"/>
    </row>
    <row r="1545" spans="1:13" x14ac:dyDescent="0.35">
      <c r="A1545" s="9" t="s">
        <v>1907</v>
      </c>
      <c r="B1545" s="9" t="s">
        <v>1908</v>
      </c>
      <c r="C1545" s="9" t="s">
        <v>994</v>
      </c>
      <c r="D1545" s="9" t="s">
        <v>57</v>
      </c>
      <c r="E1545" s="9" t="s">
        <v>715</v>
      </c>
      <c r="F1545" s="9" t="s">
        <v>1911</v>
      </c>
      <c r="G1545" s="9" t="str">
        <f t="shared" si="24"/>
        <v>T1221: Turning Point Leicestershire and Rutland Adult</v>
      </c>
      <c r="I1545"/>
      <c r="M1545"/>
    </row>
    <row r="1546" spans="1:13" x14ac:dyDescent="0.35">
      <c r="A1546" s="9" t="s">
        <v>2073</v>
      </c>
      <c r="B1546" s="9" t="s">
        <v>2074</v>
      </c>
      <c r="C1546" s="9" t="s">
        <v>994</v>
      </c>
      <c r="D1546" s="9" t="s">
        <v>57</v>
      </c>
      <c r="E1546" s="9" t="s">
        <v>715</v>
      </c>
      <c r="F1546" s="9" t="s">
        <v>1923</v>
      </c>
      <c r="G1546" s="9" t="str">
        <f t="shared" si="24"/>
        <v>T1225: Substance to Solution (North Northants)</v>
      </c>
      <c r="I1546"/>
      <c r="M1546"/>
    </row>
    <row r="1547" spans="1:13" x14ac:dyDescent="0.35">
      <c r="A1547" s="9" t="s">
        <v>2192</v>
      </c>
      <c r="B1547" s="9" t="s">
        <v>2226</v>
      </c>
      <c r="C1547" s="9" t="s">
        <v>994</v>
      </c>
      <c r="D1547" s="9" t="s">
        <v>57</v>
      </c>
      <c r="E1547" s="9" t="s">
        <v>715</v>
      </c>
      <c r="F1547" s="9" t="s">
        <v>1923</v>
      </c>
      <c r="G1547" s="9" t="str">
        <f t="shared" si="24"/>
        <v>T1231: Turning Point - Lincolnshire Adult</v>
      </c>
      <c r="I1547"/>
      <c r="M1547"/>
    </row>
    <row r="1548" spans="1:13" x14ac:dyDescent="0.35">
      <c r="A1548" s="9" t="s">
        <v>449</v>
      </c>
      <c r="B1548" s="9" t="s">
        <v>666</v>
      </c>
      <c r="C1548" s="9" t="s">
        <v>994</v>
      </c>
      <c r="D1548" s="9" t="s">
        <v>57</v>
      </c>
      <c r="E1548" s="9" t="s">
        <v>661</v>
      </c>
      <c r="F1548" s="9" t="s">
        <v>1750</v>
      </c>
      <c r="G1548" s="9" t="str">
        <f t="shared" si="24"/>
        <v>U0430: Oasis Recovery Communities Bradford</v>
      </c>
      <c r="I1548"/>
      <c r="M1548"/>
    </row>
    <row r="1549" spans="1:13" x14ac:dyDescent="0.35">
      <c r="A1549" s="9" t="s">
        <v>452</v>
      </c>
      <c r="B1549" s="9" t="s">
        <v>758</v>
      </c>
      <c r="C1549" s="9" t="s">
        <v>994</v>
      </c>
      <c r="D1549" s="9" t="s">
        <v>57</v>
      </c>
      <c r="E1549" s="9" t="s">
        <v>661</v>
      </c>
      <c r="F1549" s="9" t="s">
        <v>1697</v>
      </c>
      <c r="G1549" s="9" t="str">
        <f t="shared" si="24"/>
        <v>U0484: North Yorkshire Horizons Drug and Alcohol Service (Humankind)</v>
      </c>
      <c r="I1549"/>
      <c r="M1549"/>
    </row>
    <row r="1550" spans="1:13" x14ac:dyDescent="0.35">
      <c r="A1550" s="9" t="s">
        <v>455</v>
      </c>
      <c r="B1550" s="9" t="s">
        <v>755</v>
      </c>
      <c r="C1550" s="9" t="s">
        <v>994</v>
      </c>
      <c r="D1550" s="9" t="s">
        <v>57</v>
      </c>
      <c r="E1550" s="9" t="s">
        <v>661</v>
      </c>
      <c r="F1550" s="9" t="s">
        <v>1697</v>
      </c>
      <c r="G1550" s="9" t="str">
        <f t="shared" si="24"/>
        <v>U0488: Calderdale Drug and Alcohol Service (Humankind)</v>
      </c>
      <c r="I1550"/>
      <c r="M1550"/>
    </row>
    <row r="1551" spans="1:13" x14ac:dyDescent="0.35">
      <c r="A1551" s="9" t="s">
        <v>456</v>
      </c>
      <c r="B1551" s="9" t="s">
        <v>703</v>
      </c>
      <c r="C1551" s="9" t="s">
        <v>994</v>
      </c>
      <c r="D1551" s="9" t="s">
        <v>57</v>
      </c>
      <c r="E1551" s="9" t="s">
        <v>661</v>
      </c>
      <c r="F1551" s="9" t="s">
        <v>1697</v>
      </c>
      <c r="G1551" s="9" t="str">
        <f t="shared" si="24"/>
        <v>U0489: Forward Leeds Adult (Humankind)</v>
      </c>
      <c r="I1551"/>
      <c r="M1551"/>
    </row>
    <row r="1552" spans="1:13" x14ac:dyDescent="0.35">
      <c r="A1552" s="9" t="s">
        <v>458</v>
      </c>
      <c r="B1552" s="9" t="s">
        <v>665</v>
      </c>
      <c r="C1552" s="9" t="s">
        <v>994</v>
      </c>
      <c r="D1552" s="9" t="s">
        <v>57</v>
      </c>
      <c r="E1552" s="9" t="s">
        <v>661</v>
      </c>
      <c r="F1552" s="9" t="s">
        <v>1752</v>
      </c>
      <c r="G1552" s="9" t="str">
        <f t="shared" si="24"/>
        <v>U0494: East Riding Partnership Treatment Service - Adults</v>
      </c>
      <c r="I1552"/>
      <c r="M1552"/>
    </row>
    <row r="1553" spans="1:13" x14ac:dyDescent="0.35">
      <c r="A1553" s="9" t="s">
        <v>459</v>
      </c>
      <c r="B1553" s="9" t="s">
        <v>866</v>
      </c>
      <c r="C1553" s="9" t="s">
        <v>994</v>
      </c>
      <c r="D1553" s="9" t="s">
        <v>57</v>
      </c>
      <c r="E1553" s="9" t="s">
        <v>661</v>
      </c>
      <c r="F1553" s="9" t="s">
        <v>1752</v>
      </c>
      <c r="G1553" s="9" t="str">
        <f t="shared" si="24"/>
        <v>U0495: East Riding Criminal Justice Service</v>
      </c>
      <c r="I1553"/>
      <c r="M1553"/>
    </row>
    <row r="1554" spans="1:13" x14ac:dyDescent="0.35">
      <c r="A1554" s="9" t="s">
        <v>461</v>
      </c>
      <c r="B1554" s="9" t="s">
        <v>663</v>
      </c>
      <c r="C1554" s="9" t="s">
        <v>994</v>
      </c>
      <c r="D1554" s="9" t="s">
        <v>57</v>
      </c>
      <c r="E1554" s="9" t="s">
        <v>661</v>
      </c>
      <c r="F1554" s="9" t="s">
        <v>1721</v>
      </c>
      <c r="G1554" s="9" t="str">
        <f t="shared" si="24"/>
        <v>U0509: Doncaster Drugs Service - CDT</v>
      </c>
      <c r="I1554"/>
      <c r="M1554"/>
    </row>
    <row r="1555" spans="1:13" x14ac:dyDescent="0.35">
      <c r="A1555" s="9" t="s">
        <v>464</v>
      </c>
      <c r="B1555" s="9" t="s">
        <v>664</v>
      </c>
      <c r="C1555" s="9" t="s">
        <v>994</v>
      </c>
      <c r="D1555" s="9" t="s">
        <v>57</v>
      </c>
      <c r="E1555" s="9" t="s">
        <v>661</v>
      </c>
      <c r="F1555" s="9" t="s">
        <v>664</v>
      </c>
      <c r="G1555" s="9" t="str">
        <f t="shared" si="24"/>
        <v>U0546: Doncaster SDC - New Beginnings</v>
      </c>
      <c r="I1555"/>
      <c r="M1555"/>
    </row>
    <row r="1556" spans="1:13" x14ac:dyDescent="0.35">
      <c r="A1556" s="9" t="s">
        <v>465</v>
      </c>
      <c r="B1556" s="9" t="s">
        <v>865</v>
      </c>
      <c r="C1556" s="9" t="s">
        <v>994</v>
      </c>
      <c r="D1556" s="9" t="s">
        <v>57</v>
      </c>
      <c r="E1556" s="9" t="s">
        <v>661</v>
      </c>
      <c r="F1556" s="9" t="s">
        <v>1721</v>
      </c>
      <c r="G1556" s="9" t="str">
        <f t="shared" si="24"/>
        <v>U0577: Doncaster Criminal Justice Service</v>
      </c>
      <c r="I1556"/>
      <c r="M1556"/>
    </row>
    <row r="1557" spans="1:13" x14ac:dyDescent="0.35">
      <c r="A1557" s="9" t="s">
        <v>481</v>
      </c>
      <c r="B1557" s="9" t="s">
        <v>660</v>
      </c>
      <c r="C1557" s="9" t="s">
        <v>994</v>
      </c>
      <c r="D1557" s="9" t="s">
        <v>57</v>
      </c>
      <c r="E1557" s="9" t="s">
        <v>661</v>
      </c>
      <c r="F1557" s="9" t="s">
        <v>1697</v>
      </c>
      <c r="G1557" s="9" t="str">
        <f t="shared" si="24"/>
        <v>U0635: Barnsley Substance Misuse Service (Humankind)</v>
      </c>
      <c r="I1557"/>
      <c r="M1557"/>
    </row>
    <row r="1558" spans="1:13" x14ac:dyDescent="0.35">
      <c r="A1558" s="9" t="s">
        <v>530</v>
      </c>
      <c r="B1558" s="9" t="s">
        <v>1000</v>
      </c>
      <c r="C1558" s="9" t="s">
        <v>994</v>
      </c>
      <c r="D1558" s="9" t="s">
        <v>57</v>
      </c>
      <c r="E1558" s="9" t="s">
        <v>661</v>
      </c>
      <c r="F1558" s="9" t="s">
        <v>1754</v>
      </c>
      <c r="G1558" s="9" t="str">
        <f t="shared" si="24"/>
        <v>U0644: We Are With You - North Lincolnshire Adult</v>
      </c>
      <c r="I1558"/>
      <c r="M1558"/>
    </row>
    <row r="1559" spans="1:13" x14ac:dyDescent="0.35">
      <c r="A1559" s="9" t="s">
        <v>2085</v>
      </c>
      <c r="B1559" s="9" t="s">
        <v>2086</v>
      </c>
      <c r="C1559" s="9" t="s">
        <v>994</v>
      </c>
      <c r="D1559" s="9" t="s">
        <v>57</v>
      </c>
      <c r="E1559" s="9" t="s">
        <v>661</v>
      </c>
      <c r="F1559" s="9" t="s">
        <v>1923</v>
      </c>
      <c r="G1559" s="9" t="str">
        <f t="shared" si="24"/>
        <v>U0654: New Vision Bradford Adult (Humankind)</v>
      </c>
      <c r="I1559"/>
      <c r="M1559"/>
    </row>
    <row r="1560" spans="1:13" x14ac:dyDescent="0.35">
      <c r="A1560" s="9" t="s">
        <v>2137</v>
      </c>
      <c r="B1560" s="9" t="s">
        <v>2138</v>
      </c>
      <c r="C1560" s="9" t="s">
        <v>994</v>
      </c>
      <c r="D1560" s="9" t="s">
        <v>57</v>
      </c>
      <c r="E1560" s="9" t="s">
        <v>661</v>
      </c>
      <c r="F1560" s="9" t="s">
        <v>1923</v>
      </c>
      <c r="G1560" s="9" t="str">
        <f t="shared" si="24"/>
        <v>U0655: Ark House Rehab Scarborough</v>
      </c>
      <c r="I1560"/>
      <c r="M1560"/>
    </row>
    <row r="1561" spans="1:13" x14ac:dyDescent="0.35">
      <c r="A1561" s="9" t="s">
        <v>2124</v>
      </c>
      <c r="B1561" s="9" t="s">
        <v>2236</v>
      </c>
      <c r="C1561" s="9" t="s">
        <v>994</v>
      </c>
      <c r="D1561" s="9" t="s">
        <v>57</v>
      </c>
      <c r="E1561" s="9" t="s">
        <v>661</v>
      </c>
      <c r="F1561" s="9" t="s">
        <v>1923</v>
      </c>
      <c r="G1561" s="9" t="str">
        <f t="shared" si="24"/>
        <v>U0657: Likewise Sheffield (Humankind)</v>
      </c>
      <c r="I1561"/>
      <c r="M1561"/>
    </row>
    <row r="1562" spans="1:13" x14ac:dyDescent="0.35">
      <c r="A1562" s="9" t="s">
        <v>212</v>
      </c>
      <c r="B1562" s="9" t="s">
        <v>1004</v>
      </c>
      <c r="C1562" s="9" t="s">
        <v>1001</v>
      </c>
      <c r="D1562" s="9" t="s">
        <v>31</v>
      </c>
      <c r="E1562" s="9" t="s">
        <v>662</v>
      </c>
      <c r="F1562" s="9" t="s">
        <v>1706</v>
      </c>
      <c r="G1562" s="9" t="str">
        <f t="shared" si="24"/>
        <v>M0010: MERC Brook Place</v>
      </c>
      <c r="I1562"/>
      <c r="M1562"/>
    </row>
    <row r="1563" spans="1:13" x14ac:dyDescent="0.35">
      <c r="A1563" s="9" t="s">
        <v>213</v>
      </c>
      <c r="B1563" s="9" t="s">
        <v>706</v>
      </c>
      <c r="C1563" s="9" t="s">
        <v>1001</v>
      </c>
      <c r="D1563" s="9" t="s">
        <v>31</v>
      </c>
      <c r="E1563" s="9" t="s">
        <v>662</v>
      </c>
      <c r="F1563" s="9" t="s">
        <v>1701</v>
      </c>
      <c r="G1563" s="9" t="str">
        <f t="shared" si="24"/>
        <v>M0022: Kaleidoscope Birchwood</v>
      </c>
      <c r="I1563"/>
      <c r="M1563"/>
    </row>
    <row r="1564" spans="1:13" x14ac:dyDescent="0.35">
      <c r="A1564" s="9" t="s">
        <v>214</v>
      </c>
      <c r="B1564" s="9" t="s">
        <v>667</v>
      </c>
      <c r="C1564" s="9" t="s">
        <v>1001</v>
      </c>
      <c r="D1564" s="9" t="s">
        <v>31</v>
      </c>
      <c r="E1564" s="9" t="s">
        <v>662</v>
      </c>
      <c r="F1564" s="9" t="s">
        <v>1717</v>
      </c>
      <c r="G1564" s="9" t="str">
        <f t="shared" si="24"/>
        <v>M0037: Phoenix Futures Wirral Adult Services</v>
      </c>
      <c r="I1564"/>
      <c r="M1564"/>
    </row>
    <row r="1565" spans="1:13" x14ac:dyDescent="0.35">
      <c r="A1565" s="9" t="s">
        <v>216</v>
      </c>
      <c r="B1565" s="9" t="s">
        <v>1006</v>
      </c>
      <c r="C1565" s="9" t="s">
        <v>1001</v>
      </c>
      <c r="D1565" s="9" t="s">
        <v>31</v>
      </c>
      <c r="E1565" s="9" t="s">
        <v>662</v>
      </c>
      <c r="F1565" s="9" t="s">
        <v>1706</v>
      </c>
      <c r="G1565" s="9" t="str">
        <f t="shared" si="24"/>
        <v>M0052: MERC Hope Centre Drugs</v>
      </c>
      <c r="I1565"/>
      <c r="M1565"/>
    </row>
    <row r="1566" spans="1:13" x14ac:dyDescent="0.35">
      <c r="A1566" s="9" t="s">
        <v>218</v>
      </c>
      <c r="B1566" s="9" t="s">
        <v>727</v>
      </c>
      <c r="C1566" s="9" t="s">
        <v>1001</v>
      </c>
      <c r="D1566" s="9" t="s">
        <v>31</v>
      </c>
      <c r="E1566" s="9" t="s">
        <v>662</v>
      </c>
      <c r="F1566" s="9" t="s">
        <v>1751</v>
      </c>
      <c r="G1566" s="9" t="str">
        <f t="shared" si="24"/>
        <v>M0083: Turning Point Stanfield House</v>
      </c>
      <c r="I1566"/>
      <c r="M1566"/>
    </row>
    <row r="1567" spans="1:13" x14ac:dyDescent="0.35">
      <c r="A1567" s="9" t="s">
        <v>219</v>
      </c>
      <c r="B1567" s="9" t="s">
        <v>1005</v>
      </c>
      <c r="C1567" s="9" t="s">
        <v>1001</v>
      </c>
      <c r="D1567" s="9" t="s">
        <v>31</v>
      </c>
      <c r="E1567" s="9" t="s">
        <v>662</v>
      </c>
      <c r="F1567" s="9" t="s">
        <v>1706</v>
      </c>
      <c r="G1567" s="9" t="str">
        <f t="shared" si="24"/>
        <v>M0092: MERC DRR</v>
      </c>
      <c r="I1567"/>
      <c r="M1567"/>
    </row>
    <row r="1568" spans="1:13" x14ac:dyDescent="0.35">
      <c r="A1568" s="9" t="s">
        <v>221</v>
      </c>
      <c r="B1568" s="9" t="s">
        <v>974</v>
      </c>
      <c r="C1568" s="9" t="s">
        <v>1001</v>
      </c>
      <c r="D1568" s="9" t="s">
        <v>31</v>
      </c>
      <c r="E1568" s="9" t="s">
        <v>662</v>
      </c>
      <c r="F1568" s="9" t="s">
        <v>1706</v>
      </c>
      <c r="G1568" s="9" t="str">
        <f t="shared" si="24"/>
        <v>M0168: MERC Hope Centre Alcohol</v>
      </c>
      <c r="I1568"/>
      <c r="M1568"/>
    </row>
    <row r="1569" spans="1:13" x14ac:dyDescent="0.35">
      <c r="A1569" s="9" t="s">
        <v>223</v>
      </c>
      <c r="B1569" s="9" t="s">
        <v>725</v>
      </c>
      <c r="C1569" s="9" t="s">
        <v>1001</v>
      </c>
      <c r="D1569" s="9" t="s">
        <v>31</v>
      </c>
      <c r="E1569" s="9" t="s">
        <v>662</v>
      </c>
      <c r="F1569" s="9" t="s">
        <v>1694</v>
      </c>
      <c r="G1569" s="9" t="str">
        <f t="shared" si="24"/>
        <v>M0243: GMMH The Chapman-Barker Unit</v>
      </c>
      <c r="I1569"/>
      <c r="M1569"/>
    </row>
    <row r="1570" spans="1:13" x14ac:dyDescent="0.35">
      <c r="A1570" s="9" t="s">
        <v>229</v>
      </c>
      <c r="B1570" s="9" t="s">
        <v>1771</v>
      </c>
      <c r="C1570" s="9" t="s">
        <v>1001</v>
      </c>
      <c r="D1570" s="9" t="s">
        <v>31</v>
      </c>
      <c r="E1570" s="9" t="s">
        <v>662</v>
      </c>
      <c r="F1570" s="9" t="s">
        <v>1751</v>
      </c>
      <c r="G1570" s="9" t="str">
        <f t="shared" si="24"/>
        <v>M0289: Turning Point Leigh Bank</v>
      </c>
      <c r="I1570"/>
      <c r="M1570"/>
    </row>
    <row r="1571" spans="1:13" x14ac:dyDescent="0.35">
      <c r="A1571" s="9" t="s">
        <v>235</v>
      </c>
      <c r="B1571" s="9" t="s">
        <v>1898</v>
      </c>
      <c r="C1571" s="9" t="s">
        <v>1001</v>
      </c>
      <c r="D1571" s="9" t="s">
        <v>31</v>
      </c>
      <c r="E1571" s="9" t="s">
        <v>662</v>
      </c>
      <c r="F1571" s="9" t="s">
        <v>1752</v>
      </c>
      <c r="G1571" s="9" t="str">
        <f t="shared" si="24"/>
        <v>M0309: Cyngor Alcohol Information Service (CAIS)</v>
      </c>
      <c r="I1571"/>
      <c r="M1571"/>
    </row>
    <row r="1572" spans="1:13" x14ac:dyDescent="0.35">
      <c r="A1572" s="9" t="s">
        <v>236</v>
      </c>
      <c r="B1572" s="9" t="s">
        <v>729</v>
      </c>
      <c r="C1572" s="9" t="s">
        <v>1001</v>
      </c>
      <c r="D1572" s="9" t="s">
        <v>31</v>
      </c>
      <c r="E1572" s="9" t="s">
        <v>662</v>
      </c>
      <c r="F1572" s="9" t="s">
        <v>1722</v>
      </c>
      <c r="G1572" s="9" t="str">
        <f t="shared" si="24"/>
        <v>M0310: Shardale St Annes Limited</v>
      </c>
      <c r="I1572"/>
      <c r="M1572"/>
    </row>
    <row r="1573" spans="1:13" x14ac:dyDescent="0.35">
      <c r="A1573" s="9" t="s">
        <v>238</v>
      </c>
      <c r="B1573" s="9" t="s">
        <v>973</v>
      </c>
      <c r="C1573" s="9" t="s">
        <v>1001</v>
      </c>
      <c r="D1573" s="9" t="s">
        <v>31</v>
      </c>
      <c r="E1573" s="9" t="s">
        <v>662</v>
      </c>
      <c r="F1573" s="9" t="s">
        <v>1674</v>
      </c>
      <c r="G1573" s="9" t="str">
        <f t="shared" si="24"/>
        <v>M0312: CGL Knowsley IRS</v>
      </c>
      <c r="I1573"/>
      <c r="M1573"/>
    </row>
    <row r="1574" spans="1:13" x14ac:dyDescent="0.35">
      <c r="A1574" s="9" t="s">
        <v>242</v>
      </c>
      <c r="B1574" s="9" t="s">
        <v>759</v>
      </c>
      <c r="C1574" s="9" t="s">
        <v>1001</v>
      </c>
      <c r="D1574" s="9" t="s">
        <v>31</v>
      </c>
      <c r="E1574" s="9" t="s">
        <v>662</v>
      </c>
      <c r="F1574" s="9" t="s">
        <v>759</v>
      </c>
      <c r="G1574" s="9" t="str">
        <f t="shared" si="24"/>
        <v>M0321: Tom Harrison House</v>
      </c>
      <c r="I1574"/>
      <c r="M1574"/>
    </row>
    <row r="1575" spans="1:13" x14ac:dyDescent="0.35">
      <c r="A1575" s="9" t="s">
        <v>247</v>
      </c>
      <c r="B1575" s="9" t="s">
        <v>1002</v>
      </c>
      <c r="C1575" s="9" t="s">
        <v>1001</v>
      </c>
      <c r="D1575" s="9" t="s">
        <v>31</v>
      </c>
      <c r="E1575" s="9" t="s">
        <v>662</v>
      </c>
      <c r="F1575" s="9" t="s">
        <v>1674</v>
      </c>
      <c r="G1575" s="9" t="str">
        <f t="shared" si="24"/>
        <v>M0331: CGL Wirral IRS</v>
      </c>
      <c r="I1575"/>
      <c r="M1575"/>
    </row>
    <row r="1576" spans="1:13" x14ac:dyDescent="0.35">
      <c r="A1576" s="9" t="s">
        <v>248</v>
      </c>
      <c r="B1576" s="9" t="s">
        <v>1007</v>
      </c>
      <c r="C1576" s="9" t="s">
        <v>1001</v>
      </c>
      <c r="D1576" s="9" t="s">
        <v>31</v>
      </c>
      <c r="E1576" s="9" t="s">
        <v>662</v>
      </c>
      <c r="F1576" s="9" t="s">
        <v>1749</v>
      </c>
      <c r="G1576" s="9" t="str">
        <f t="shared" si="24"/>
        <v>M0332: Transforming Choice Community Interest Company</v>
      </c>
      <c r="I1576"/>
      <c r="M1576"/>
    </row>
    <row r="1577" spans="1:13" x14ac:dyDescent="0.35">
      <c r="A1577" s="9" t="s">
        <v>253</v>
      </c>
      <c r="B1577" s="9" t="s">
        <v>726</v>
      </c>
      <c r="C1577" s="9" t="s">
        <v>1001</v>
      </c>
      <c r="D1577" s="9" t="s">
        <v>31</v>
      </c>
      <c r="E1577" s="9" t="s">
        <v>662</v>
      </c>
      <c r="F1577" s="9" t="s">
        <v>1680</v>
      </c>
      <c r="G1577" s="9" t="str">
        <f t="shared" si="24"/>
        <v>M0341: The Pavilion</v>
      </c>
      <c r="I1577"/>
      <c r="M1577"/>
    </row>
    <row r="1578" spans="1:13" x14ac:dyDescent="0.35">
      <c r="A1578" s="9" t="s">
        <v>254</v>
      </c>
      <c r="B1578" s="9" t="s">
        <v>1008</v>
      </c>
      <c r="C1578" s="9" t="s">
        <v>1001</v>
      </c>
      <c r="D1578" s="9" t="s">
        <v>31</v>
      </c>
      <c r="E1578" s="9" t="s">
        <v>662</v>
      </c>
      <c r="F1578" s="9" t="s">
        <v>1754</v>
      </c>
      <c r="G1578" s="9" t="str">
        <f t="shared" si="24"/>
        <v>M0342: We Are With You - Liverpool Integrated Treatment Service</v>
      </c>
      <c r="I1578"/>
      <c r="M1578"/>
    </row>
    <row r="1579" spans="1:13" x14ac:dyDescent="0.35">
      <c r="A1579" s="9" t="s">
        <v>256</v>
      </c>
      <c r="B1579" s="9" t="s">
        <v>1003</v>
      </c>
      <c r="C1579" s="9" t="s">
        <v>1001</v>
      </c>
      <c r="D1579" s="9" t="s">
        <v>31</v>
      </c>
      <c r="E1579" s="9" t="s">
        <v>662</v>
      </c>
      <c r="F1579" s="9" t="s">
        <v>1706</v>
      </c>
      <c r="G1579" s="9" t="str">
        <f t="shared" si="24"/>
        <v>M0345: MERC Ambition South Sefton</v>
      </c>
      <c r="I1579"/>
      <c r="M1579"/>
    </row>
    <row r="1580" spans="1:13" x14ac:dyDescent="0.35">
      <c r="A1580" s="9" t="s">
        <v>257</v>
      </c>
      <c r="B1580" s="9" t="s">
        <v>2205</v>
      </c>
      <c r="C1580" s="9" t="s">
        <v>1001</v>
      </c>
      <c r="D1580" s="9" t="s">
        <v>31</v>
      </c>
      <c r="E1580" s="9" t="s">
        <v>662</v>
      </c>
      <c r="F1580" s="9" t="s">
        <v>1674</v>
      </c>
      <c r="G1580" s="9" t="str">
        <f t="shared" si="24"/>
        <v>M0346: CGL St Helens Integrated Recovery Service</v>
      </c>
      <c r="I1580"/>
      <c r="M1580"/>
    </row>
    <row r="1581" spans="1:13" x14ac:dyDescent="0.35">
      <c r="A1581" s="9" t="s">
        <v>258</v>
      </c>
      <c r="B1581" s="9" t="s">
        <v>694</v>
      </c>
      <c r="C1581" s="9" t="s">
        <v>1001</v>
      </c>
      <c r="D1581" s="9" t="s">
        <v>31</v>
      </c>
      <c r="E1581" s="9" t="s">
        <v>662</v>
      </c>
      <c r="F1581" s="9" t="s">
        <v>1680</v>
      </c>
      <c r="G1581" s="9" t="str">
        <f t="shared" si="24"/>
        <v>M0347: Blackpool Horizon/Delphi Medical</v>
      </c>
      <c r="I1581"/>
      <c r="M1581"/>
    </row>
    <row r="1582" spans="1:13" x14ac:dyDescent="0.35">
      <c r="A1582" s="9" t="s">
        <v>507</v>
      </c>
      <c r="B1582" s="9" t="s">
        <v>2046</v>
      </c>
      <c r="C1582" s="9" t="s">
        <v>1001</v>
      </c>
      <c r="D1582" s="9" t="s">
        <v>31</v>
      </c>
      <c r="E1582" s="9" t="s">
        <v>662</v>
      </c>
      <c r="F1582" s="9" t="s">
        <v>1668</v>
      </c>
      <c r="G1582" s="9" t="str">
        <f t="shared" si="24"/>
        <v>M0357: Parkland Place Lancashire</v>
      </c>
      <c r="I1582"/>
      <c r="M1582"/>
    </row>
    <row r="1583" spans="1:13" x14ac:dyDescent="0.35">
      <c r="A1583" s="9" t="s">
        <v>610</v>
      </c>
      <c r="B1583" s="9" t="s">
        <v>1011</v>
      </c>
      <c r="C1583" s="9" t="s">
        <v>1001</v>
      </c>
      <c r="D1583" s="9" t="s">
        <v>31</v>
      </c>
      <c r="E1583" s="9" t="s">
        <v>662</v>
      </c>
      <c r="F1583" s="9" t="s">
        <v>1755</v>
      </c>
      <c r="G1583" s="9" t="str">
        <f t="shared" si="24"/>
        <v>M0367: YMCA Liverpool and Sefton</v>
      </c>
      <c r="I1583"/>
      <c r="M1583"/>
    </row>
    <row r="1584" spans="1:13" x14ac:dyDescent="0.35">
      <c r="A1584" s="9" t="s">
        <v>1483</v>
      </c>
      <c r="B1584" s="9" t="s">
        <v>1770</v>
      </c>
      <c r="C1584" s="9" t="s">
        <v>1001</v>
      </c>
      <c r="D1584" s="9" t="s">
        <v>31</v>
      </c>
      <c r="E1584" s="9" t="s">
        <v>662</v>
      </c>
      <c r="F1584" s="9" t="s">
        <v>1706</v>
      </c>
      <c r="G1584" s="9" t="str">
        <f t="shared" si="24"/>
        <v>M0372: Liverpool University Hospitals NHS Foundation Trust</v>
      </c>
      <c r="I1584"/>
      <c r="M1584"/>
    </row>
    <row r="1585" spans="1:13" x14ac:dyDescent="0.35">
      <c r="A1585" s="9" t="s">
        <v>1484</v>
      </c>
      <c r="B1585" s="9" t="s">
        <v>1759</v>
      </c>
      <c r="C1585" s="9" t="s">
        <v>1001</v>
      </c>
      <c r="D1585" s="9" t="s">
        <v>31</v>
      </c>
      <c r="E1585" s="9" t="s">
        <v>662</v>
      </c>
      <c r="F1585" s="9" t="s">
        <v>1697</v>
      </c>
      <c r="G1585" s="9" t="str">
        <f t="shared" si="24"/>
        <v>M0375: Cumbria Addictions Service (Humankind)</v>
      </c>
      <c r="I1585"/>
      <c r="M1585"/>
    </row>
    <row r="1586" spans="1:13" x14ac:dyDescent="0.35">
      <c r="A1586" s="9" t="s">
        <v>1928</v>
      </c>
      <c r="B1586" s="9" t="s">
        <v>1929</v>
      </c>
      <c r="C1586" s="9" t="s">
        <v>1001</v>
      </c>
      <c r="D1586" s="9" t="s">
        <v>31</v>
      </c>
      <c r="E1586" s="9" t="s">
        <v>662</v>
      </c>
      <c r="F1586" s="9" t="s">
        <v>1923</v>
      </c>
      <c r="G1586" s="9" t="str">
        <f t="shared" si="24"/>
        <v>M0376: CGL Sefton</v>
      </c>
      <c r="I1586"/>
      <c r="M1586"/>
    </row>
    <row r="1587" spans="1:13" x14ac:dyDescent="0.35">
      <c r="A1587" s="9" t="s">
        <v>1930</v>
      </c>
      <c r="B1587" s="9" t="s">
        <v>1931</v>
      </c>
      <c r="C1587" s="9" t="s">
        <v>1001</v>
      </c>
      <c r="D1587" s="9" t="s">
        <v>31</v>
      </c>
      <c r="E1587" s="9" t="s">
        <v>662</v>
      </c>
      <c r="F1587" s="9" t="s">
        <v>1923</v>
      </c>
      <c r="G1587" s="9" t="str">
        <f t="shared" si="24"/>
        <v>M0377: Delphi Medical Blackburn with Darwen</v>
      </c>
      <c r="I1587"/>
      <c r="M1587"/>
    </row>
    <row r="1588" spans="1:13" x14ac:dyDescent="0.35">
      <c r="A1588" s="9" t="s">
        <v>2123</v>
      </c>
      <c r="B1588" s="9" t="s">
        <v>2127</v>
      </c>
      <c r="C1588" s="9" t="s">
        <v>1001</v>
      </c>
      <c r="D1588" s="9" t="s">
        <v>31</v>
      </c>
      <c r="E1588" s="9" t="s">
        <v>662</v>
      </c>
      <c r="F1588" s="9" t="s">
        <v>1923</v>
      </c>
      <c r="G1588" s="9" t="str">
        <f t="shared" si="24"/>
        <v>M0380: MERC Addictions In-reach</v>
      </c>
      <c r="I1588"/>
      <c r="M1588"/>
    </row>
    <row r="1589" spans="1:13" x14ac:dyDescent="0.35">
      <c r="A1589" s="9" t="s">
        <v>277</v>
      </c>
      <c r="B1589" s="9" t="s">
        <v>741</v>
      </c>
      <c r="C1589" s="9" t="s">
        <v>1001</v>
      </c>
      <c r="D1589" s="9" t="s">
        <v>31</v>
      </c>
      <c r="E1589" s="9" t="s">
        <v>670</v>
      </c>
      <c r="F1589" s="9" t="s">
        <v>1736</v>
      </c>
      <c r="G1589" s="9" t="str">
        <f t="shared" si="24"/>
        <v>P0544: Francis HouseStreetsceneSouthampton</v>
      </c>
      <c r="I1589"/>
      <c r="M1589"/>
    </row>
    <row r="1590" spans="1:13" x14ac:dyDescent="0.35">
      <c r="A1590" s="9" t="s">
        <v>357</v>
      </c>
      <c r="B1590" s="9" t="s">
        <v>707</v>
      </c>
      <c r="C1590" s="9" t="s">
        <v>1001</v>
      </c>
      <c r="D1590" s="9" t="s">
        <v>31</v>
      </c>
      <c r="E1590" s="9" t="s">
        <v>643</v>
      </c>
      <c r="F1590" s="9" t="s">
        <v>1710</v>
      </c>
      <c r="G1590" s="9" t="str">
        <f t="shared" si="24"/>
        <v>R0472: Livingstone House</v>
      </c>
      <c r="I1590"/>
      <c r="M1590"/>
    </row>
    <row r="1591" spans="1:13" x14ac:dyDescent="0.35">
      <c r="A1591" s="9" t="s">
        <v>398</v>
      </c>
      <c r="B1591" s="9" t="s">
        <v>2070</v>
      </c>
      <c r="C1591" s="9" t="s">
        <v>1001</v>
      </c>
      <c r="D1591" s="9" t="s">
        <v>31</v>
      </c>
      <c r="E1591" s="9" t="s">
        <v>639</v>
      </c>
      <c r="F1591" s="9" t="s">
        <v>677</v>
      </c>
      <c r="G1591" s="9" t="str">
        <f t="shared" si="24"/>
        <v>SH307: Jasmine Mother's Recovery (Trevi)</v>
      </c>
      <c r="I1591"/>
      <c r="M1591"/>
    </row>
    <row r="1592" spans="1:13" x14ac:dyDescent="0.35">
      <c r="A1592" s="9" t="s">
        <v>625</v>
      </c>
      <c r="B1592" s="9" t="s">
        <v>674</v>
      </c>
      <c r="C1592" s="9" t="s">
        <v>1001</v>
      </c>
      <c r="D1592" s="9" t="s">
        <v>31</v>
      </c>
      <c r="E1592" s="9" t="s">
        <v>639</v>
      </c>
      <c r="F1592" s="9" t="s">
        <v>1752</v>
      </c>
      <c r="G1592" s="9" t="str">
        <f t="shared" si="24"/>
        <v>SL205: PostScript360</v>
      </c>
      <c r="I1592"/>
      <c r="M1592"/>
    </row>
    <row r="1593" spans="1:13" x14ac:dyDescent="0.35">
      <c r="A1593" s="9" t="s">
        <v>420</v>
      </c>
      <c r="B1593" s="9" t="s">
        <v>787</v>
      </c>
      <c r="C1593" s="9" t="s">
        <v>1001</v>
      </c>
      <c r="D1593" s="9" t="s">
        <v>31</v>
      </c>
      <c r="E1593" s="9" t="s">
        <v>715</v>
      </c>
      <c r="F1593" s="9" t="s">
        <v>1682</v>
      </c>
      <c r="G1593" s="9" t="str">
        <f t="shared" si="24"/>
        <v>T0005: Derbyshire Recovery Partnership</v>
      </c>
      <c r="I1593"/>
      <c r="M1593"/>
    </row>
    <row r="1594" spans="1:13" x14ac:dyDescent="0.35">
      <c r="A1594" s="9" t="s">
        <v>462</v>
      </c>
      <c r="B1594" s="9" t="s">
        <v>789</v>
      </c>
      <c r="C1594" s="9" t="s">
        <v>1001</v>
      </c>
      <c r="D1594" s="9" t="s">
        <v>31</v>
      </c>
      <c r="E1594" s="9" t="s">
        <v>661</v>
      </c>
      <c r="F1594" s="9" t="s">
        <v>1717</v>
      </c>
      <c r="G1594" s="9" t="str">
        <f t="shared" si="24"/>
        <v>U0514: Phoenix Futures Sheffield Adult Service</v>
      </c>
      <c r="I1594"/>
      <c r="M1594"/>
    </row>
    <row r="1595" spans="1:13" x14ac:dyDescent="0.35">
      <c r="A1595" s="9" t="s">
        <v>2124</v>
      </c>
      <c r="B1595" s="9" t="s">
        <v>2236</v>
      </c>
      <c r="C1595" s="9" t="s">
        <v>1001</v>
      </c>
      <c r="D1595" s="9" t="s">
        <v>31</v>
      </c>
      <c r="E1595" s="9" t="s">
        <v>661</v>
      </c>
      <c r="F1595" s="9" t="s">
        <v>1923</v>
      </c>
      <c r="G1595" s="9" t="str">
        <f t="shared" si="24"/>
        <v>U0657: Likewise Sheffield (Humankind)</v>
      </c>
      <c r="I1595"/>
      <c r="M1595"/>
    </row>
    <row r="1596" spans="1:13" x14ac:dyDescent="0.35">
      <c r="A1596" s="9" t="s">
        <v>472</v>
      </c>
      <c r="B1596" s="9" t="s">
        <v>2237</v>
      </c>
      <c r="C1596" s="9" t="s">
        <v>1001</v>
      </c>
      <c r="D1596" s="9" t="s">
        <v>31</v>
      </c>
      <c r="E1596" s="9" t="s">
        <v>662</v>
      </c>
      <c r="F1596" s="9" t="s">
        <v>1746</v>
      </c>
      <c r="G1596" s="9" t="str">
        <f t="shared" si="24"/>
        <v>W0064: THOMAS Blackburn</v>
      </c>
      <c r="I1596"/>
      <c r="M1596"/>
    </row>
    <row r="1597" spans="1:13" x14ac:dyDescent="0.35">
      <c r="A1597" s="9" t="s">
        <v>1009</v>
      </c>
      <c r="B1597" s="9" t="s">
        <v>1010</v>
      </c>
      <c r="C1597" s="9" t="s">
        <v>1001</v>
      </c>
      <c r="D1597" s="9" t="s">
        <v>31</v>
      </c>
      <c r="E1597" s="9" t="s">
        <v>662</v>
      </c>
      <c r="F1597" s="9" t="s">
        <v>1754</v>
      </c>
      <c r="G1597" s="9" t="str">
        <f t="shared" si="24"/>
        <v>W0074: We Are With You - Liverpool YP</v>
      </c>
      <c r="I1597"/>
      <c r="M1597"/>
    </row>
    <row r="1598" spans="1:13" x14ac:dyDescent="0.35">
      <c r="A1598" s="9" t="s">
        <v>473</v>
      </c>
      <c r="B1598" s="9" t="s">
        <v>975</v>
      </c>
      <c r="C1598" s="9" t="s">
        <v>1001</v>
      </c>
      <c r="D1598" s="9" t="s">
        <v>31</v>
      </c>
      <c r="E1598" s="9" t="s">
        <v>662</v>
      </c>
      <c r="F1598" s="9" t="s">
        <v>1691</v>
      </c>
      <c r="G1598" s="9" t="str">
        <f t="shared" si="24"/>
        <v>W0083: Sharp Liverpool</v>
      </c>
      <c r="I1598"/>
      <c r="M1598"/>
    </row>
    <row r="1599" spans="1:13" x14ac:dyDescent="0.35">
      <c r="A1599" s="9" t="s">
        <v>222</v>
      </c>
      <c r="B1599" s="9" t="s">
        <v>971</v>
      </c>
      <c r="C1599" s="9" t="s">
        <v>1012</v>
      </c>
      <c r="D1599" s="9" t="s">
        <v>73</v>
      </c>
      <c r="E1599" s="9" t="s">
        <v>662</v>
      </c>
      <c r="F1599" s="9" t="s">
        <v>1714</v>
      </c>
      <c r="G1599" s="9" t="str">
        <f t="shared" si="24"/>
        <v>M0189: OASIS Recovery Communities Runcorn</v>
      </c>
      <c r="I1599"/>
      <c r="M1599"/>
    </row>
    <row r="1600" spans="1:13" x14ac:dyDescent="0.35">
      <c r="A1600" s="9" t="s">
        <v>2061</v>
      </c>
      <c r="B1600" s="9" t="s">
        <v>2062</v>
      </c>
      <c r="C1600" s="9" t="s">
        <v>1012</v>
      </c>
      <c r="D1600" s="9" t="s">
        <v>73</v>
      </c>
      <c r="E1600" s="9" t="s">
        <v>670</v>
      </c>
      <c r="F1600" s="9" t="s">
        <v>1923</v>
      </c>
      <c r="G1600" s="9" t="str">
        <f t="shared" si="24"/>
        <v>P1125: Addiction Recovery Centre Portsmouth</v>
      </c>
      <c r="I1600"/>
      <c r="M1600"/>
    </row>
    <row r="1601" spans="1:13" x14ac:dyDescent="0.35">
      <c r="A1601" s="9" t="s">
        <v>325</v>
      </c>
      <c r="B1601" s="9" t="s">
        <v>2063</v>
      </c>
      <c r="C1601" s="9" t="s">
        <v>1012</v>
      </c>
      <c r="D1601" s="9" t="s">
        <v>73</v>
      </c>
      <c r="E1601" s="9" t="s">
        <v>635</v>
      </c>
      <c r="F1601" s="9" t="s">
        <v>1734</v>
      </c>
      <c r="G1601" s="9" t="str">
        <f t="shared" si="24"/>
        <v>Q1647: Via - Passmores House</v>
      </c>
      <c r="I1601"/>
      <c r="M1601"/>
    </row>
    <row r="1602" spans="1:13" x14ac:dyDescent="0.35">
      <c r="A1602" s="9" t="s">
        <v>334</v>
      </c>
      <c r="B1602" s="9" t="s">
        <v>936</v>
      </c>
      <c r="C1602" s="9" t="s">
        <v>1012</v>
      </c>
      <c r="D1602" s="9" t="s">
        <v>73</v>
      </c>
      <c r="E1602" s="9" t="s">
        <v>635</v>
      </c>
      <c r="F1602" s="9" t="s">
        <v>1674</v>
      </c>
      <c r="G1602" s="9" t="str">
        <f t="shared" si="24"/>
        <v>Q1687: CGL Hertfordshire Drug and Alcohol Recovery Services - Cluster D (West)</v>
      </c>
      <c r="I1602"/>
      <c r="M1602"/>
    </row>
    <row r="1603" spans="1:13" x14ac:dyDescent="0.35">
      <c r="A1603" s="9" t="s">
        <v>347</v>
      </c>
      <c r="B1603" s="9" t="s">
        <v>681</v>
      </c>
      <c r="C1603" s="9" t="s">
        <v>1012</v>
      </c>
      <c r="D1603" s="9" t="s">
        <v>73</v>
      </c>
      <c r="E1603" s="9" t="s">
        <v>635</v>
      </c>
      <c r="F1603" s="9" t="s">
        <v>1686</v>
      </c>
      <c r="G1603" s="9" t="str">
        <f t="shared" ref="G1603:G1666" si="25">CONCATENATE(A1603,": ",B1603)</f>
        <v>Q1739: Central Bedfordshire Integrated Drug and Alcohol Service</v>
      </c>
      <c r="I1603"/>
      <c r="M1603"/>
    </row>
    <row r="1604" spans="1:13" x14ac:dyDescent="0.35">
      <c r="A1604" s="9" t="s">
        <v>348</v>
      </c>
      <c r="B1604" s="9" t="s">
        <v>680</v>
      </c>
      <c r="C1604" s="9" t="s">
        <v>1012</v>
      </c>
      <c r="D1604" s="9" t="s">
        <v>73</v>
      </c>
      <c r="E1604" s="9" t="s">
        <v>635</v>
      </c>
      <c r="F1604" s="9" t="s">
        <v>1686</v>
      </c>
      <c r="G1604" s="9" t="str">
        <f t="shared" si="25"/>
        <v>Q1740: Bedford Borough Integrated Drug and Alcohol Service</v>
      </c>
      <c r="I1604"/>
      <c r="M1604"/>
    </row>
    <row r="1605" spans="1:13" x14ac:dyDescent="0.35">
      <c r="A1605" s="9" t="s">
        <v>349</v>
      </c>
      <c r="B1605" s="9" t="s">
        <v>682</v>
      </c>
      <c r="C1605" s="9" t="s">
        <v>1012</v>
      </c>
      <c r="D1605" s="9" t="s">
        <v>73</v>
      </c>
      <c r="E1605" s="9" t="s">
        <v>635</v>
      </c>
      <c r="F1605" s="9" t="s">
        <v>1674</v>
      </c>
      <c r="G1605" s="9" t="str">
        <f t="shared" si="25"/>
        <v>Q1745: ResoLUTiONs Alcohol and Drug Recovery Service (Adult)</v>
      </c>
      <c r="I1605"/>
      <c r="M1605"/>
    </row>
    <row r="1606" spans="1:13" x14ac:dyDescent="0.35">
      <c r="A1606" s="9" t="s">
        <v>1013</v>
      </c>
      <c r="B1606" s="9" t="s">
        <v>1014</v>
      </c>
      <c r="C1606" s="9" t="s">
        <v>1012</v>
      </c>
      <c r="D1606" s="9" t="s">
        <v>73</v>
      </c>
      <c r="E1606" s="9" t="s">
        <v>635</v>
      </c>
      <c r="F1606" s="9" t="s">
        <v>1674</v>
      </c>
      <c r="G1606" s="9" t="str">
        <f t="shared" si="25"/>
        <v>Q1746: ResoLUTiONs Alcohol and Drug Recovery Service (Young Persons)</v>
      </c>
      <c r="I1606"/>
      <c r="M1606"/>
    </row>
    <row r="1607" spans="1:13" x14ac:dyDescent="0.35">
      <c r="A1607" s="9" t="s">
        <v>621</v>
      </c>
      <c r="B1607" s="9" t="s">
        <v>678</v>
      </c>
      <c r="C1607" s="9" t="s">
        <v>1012</v>
      </c>
      <c r="D1607" s="9" t="s">
        <v>73</v>
      </c>
      <c r="E1607" s="9" t="s">
        <v>635</v>
      </c>
      <c r="F1607" s="9" t="s">
        <v>1673</v>
      </c>
      <c r="G1607" s="9" t="str">
        <f t="shared" si="25"/>
        <v>Q1758: Addiction Recovery Community MK</v>
      </c>
      <c r="I1607"/>
      <c r="M1607"/>
    </row>
    <row r="1608" spans="1:13" x14ac:dyDescent="0.35">
      <c r="A1608" s="9" t="s">
        <v>2023</v>
      </c>
      <c r="B1608" s="9" t="s">
        <v>2215</v>
      </c>
      <c r="C1608" s="9" t="s">
        <v>1012</v>
      </c>
      <c r="D1608" s="9" t="s">
        <v>73</v>
      </c>
      <c r="E1608" s="9" t="s">
        <v>635</v>
      </c>
      <c r="F1608" s="9" t="s">
        <v>1923</v>
      </c>
      <c r="G1608" s="9" t="str">
        <f t="shared" si="25"/>
        <v>Q1763: Oxygen Inpatient Detox</v>
      </c>
      <c r="I1608"/>
      <c r="M1608"/>
    </row>
    <row r="1609" spans="1:13" x14ac:dyDescent="0.35">
      <c r="A1609" s="9" t="s">
        <v>391</v>
      </c>
      <c r="B1609" s="9" t="s">
        <v>658</v>
      </c>
      <c r="C1609" s="9" t="s">
        <v>1012</v>
      </c>
      <c r="D1609" s="9" t="s">
        <v>73</v>
      </c>
      <c r="E1609" s="9" t="s">
        <v>639</v>
      </c>
      <c r="F1609" s="9" t="s">
        <v>1744</v>
      </c>
      <c r="G1609" s="9" t="str">
        <f t="shared" si="25"/>
        <v>SG309: THE NELSON TRUST</v>
      </c>
      <c r="I1609"/>
      <c r="M1609"/>
    </row>
    <row r="1610" spans="1:13" x14ac:dyDescent="0.35">
      <c r="A1610" s="9" t="s">
        <v>404</v>
      </c>
      <c r="B1610" s="9" t="s">
        <v>672</v>
      </c>
      <c r="C1610" s="9" t="s">
        <v>1012</v>
      </c>
      <c r="D1610" s="9" t="s">
        <v>73</v>
      </c>
      <c r="E1610" s="9" t="s">
        <v>639</v>
      </c>
      <c r="F1610" s="9" t="s">
        <v>1667</v>
      </c>
      <c r="G1610" s="9" t="str">
        <f t="shared" si="25"/>
        <v>SJ302: BROADWAY LODGE</v>
      </c>
      <c r="I1610"/>
      <c r="M1610"/>
    </row>
    <row r="1611" spans="1:13" x14ac:dyDescent="0.35">
      <c r="A1611" s="9" t="s">
        <v>513</v>
      </c>
      <c r="B1611" s="9" t="s">
        <v>1765</v>
      </c>
      <c r="C1611" s="9" t="s">
        <v>1012</v>
      </c>
      <c r="D1611" s="9" t="s">
        <v>73</v>
      </c>
      <c r="E1611" s="9" t="s">
        <v>715</v>
      </c>
      <c r="F1611" s="9" t="s">
        <v>1692</v>
      </c>
      <c r="G1611" s="9" t="str">
        <f t="shared" si="25"/>
        <v>T1214: The Level</v>
      </c>
      <c r="I1611"/>
      <c r="M1611"/>
    </row>
    <row r="1612" spans="1:13" x14ac:dyDescent="0.35">
      <c r="A1612" s="9" t="s">
        <v>1905</v>
      </c>
      <c r="B1612" s="9" t="s">
        <v>1906</v>
      </c>
      <c r="C1612" s="9" t="s">
        <v>1012</v>
      </c>
      <c r="D1612" s="9" t="s">
        <v>73</v>
      </c>
      <c r="E1612" s="9" t="s">
        <v>715</v>
      </c>
      <c r="F1612" s="9" t="s">
        <v>1911</v>
      </c>
      <c r="G1612" s="9" t="str">
        <f t="shared" si="25"/>
        <v>T1219: Turning Point Leicester Adult</v>
      </c>
      <c r="I1612"/>
      <c r="M1612"/>
    </row>
    <row r="1613" spans="1:13" x14ac:dyDescent="0.35">
      <c r="A1613" s="9" t="s">
        <v>449</v>
      </c>
      <c r="B1613" s="9" t="s">
        <v>666</v>
      </c>
      <c r="C1613" s="9" t="s">
        <v>1012</v>
      </c>
      <c r="D1613" s="9" t="s">
        <v>73</v>
      </c>
      <c r="E1613" s="9" t="s">
        <v>661</v>
      </c>
      <c r="F1613" s="9" t="s">
        <v>1750</v>
      </c>
      <c r="G1613" s="9" t="str">
        <f t="shared" si="25"/>
        <v>U0430: Oasis Recovery Communities Bradford</v>
      </c>
      <c r="I1613"/>
      <c r="M1613"/>
    </row>
    <row r="1614" spans="1:13" x14ac:dyDescent="0.35">
      <c r="A1614" s="9" t="s">
        <v>527</v>
      </c>
      <c r="B1614" s="9" t="s">
        <v>873</v>
      </c>
      <c r="C1614" s="9" t="s">
        <v>1015</v>
      </c>
      <c r="D1614" s="9" t="s">
        <v>32</v>
      </c>
      <c r="E1614" s="9" t="s">
        <v>632</v>
      </c>
      <c r="F1614" s="9" t="s">
        <v>1672</v>
      </c>
      <c r="G1614" s="9" t="str">
        <f t="shared" si="25"/>
        <v>L1292: Addictions Recovery Community Hounslow (ARC Hounslow)</v>
      </c>
      <c r="I1614"/>
      <c r="M1614"/>
    </row>
    <row r="1615" spans="1:13" x14ac:dyDescent="0.35">
      <c r="A1615" s="9" t="s">
        <v>205</v>
      </c>
      <c r="B1615" s="9" t="s">
        <v>655</v>
      </c>
      <c r="C1615" s="9" t="s">
        <v>1015</v>
      </c>
      <c r="D1615" s="9" t="s">
        <v>32</v>
      </c>
      <c r="E1615" s="9" t="s">
        <v>632</v>
      </c>
      <c r="F1615" s="9" t="s">
        <v>1707</v>
      </c>
      <c r="G1615" s="9" t="str">
        <f t="shared" si="25"/>
        <v>L5046: Mount Carmel (Rehab)</v>
      </c>
      <c r="I1615"/>
      <c r="M1615"/>
    </row>
    <row r="1616" spans="1:13" x14ac:dyDescent="0.35">
      <c r="A1616" s="9" t="s">
        <v>213</v>
      </c>
      <c r="B1616" s="9" t="s">
        <v>706</v>
      </c>
      <c r="C1616" s="9" t="s">
        <v>1015</v>
      </c>
      <c r="D1616" s="9" t="s">
        <v>32</v>
      </c>
      <c r="E1616" s="9" t="s">
        <v>662</v>
      </c>
      <c r="F1616" s="9" t="s">
        <v>1701</v>
      </c>
      <c r="G1616" s="9" t="str">
        <f t="shared" si="25"/>
        <v>M0022: Kaleidoscope Birchwood</v>
      </c>
      <c r="I1616"/>
      <c r="M1616"/>
    </row>
    <row r="1617" spans="1:13" x14ac:dyDescent="0.35">
      <c r="A1617" s="9" t="s">
        <v>220</v>
      </c>
      <c r="B1617" s="9" t="s">
        <v>1925</v>
      </c>
      <c r="C1617" s="9" t="s">
        <v>1015</v>
      </c>
      <c r="D1617" s="9" t="s">
        <v>32</v>
      </c>
      <c r="E1617" s="9" t="s">
        <v>662</v>
      </c>
      <c r="F1617" s="9" t="s">
        <v>1923</v>
      </c>
      <c r="G1617" s="9" t="str">
        <f t="shared" si="25"/>
        <v>M0119: Holgate House</v>
      </c>
      <c r="I1617"/>
      <c r="M1617"/>
    </row>
    <row r="1618" spans="1:13" x14ac:dyDescent="0.35">
      <c r="A1618" s="9" t="s">
        <v>223</v>
      </c>
      <c r="B1618" s="9" t="s">
        <v>725</v>
      </c>
      <c r="C1618" s="9" t="s">
        <v>1015</v>
      </c>
      <c r="D1618" s="9" t="s">
        <v>32</v>
      </c>
      <c r="E1618" s="9" t="s">
        <v>662</v>
      </c>
      <c r="F1618" s="9" t="s">
        <v>1694</v>
      </c>
      <c r="G1618" s="9" t="str">
        <f t="shared" si="25"/>
        <v>M0243: GMMH The Chapman-Barker Unit</v>
      </c>
      <c r="I1618"/>
      <c r="M1618"/>
    </row>
    <row r="1619" spans="1:13" x14ac:dyDescent="0.35">
      <c r="A1619" s="9" t="s">
        <v>228</v>
      </c>
      <c r="B1619" s="9" t="s">
        <v>791</v>
      </c>
      <c r="C1619" s="9" t="s">
        <v>1015</v>
      </c>
      <c r="D1619" s="9" t="s">
        <v>32</v>
      </c>
      <c r="E1619" s="9" t="s">
        <v>662</v>
      </c>
      <c r="F1619" s="9" t="s">
        <v>1674</v>
      </c>
      <c r="G1619" s="9" t="str">
        <f t="shared" si="25"/>
        <v>M0288: CGL Manchester RISE</v>
      </c>
      <c r="I1619"/>
      <c r="M1619"/>
    </row>
    <row r="1620" spans="1:13" x14ac:dyDescent="0.35">
      <c r="A1620" s="9" t="s">
        <v>229</v>
      </c>
      <c r="B1620" s="9" t="s">
        <v>1771</v>
      </c>
      <c r="C1620" s="9" t="s">
        <v>1015</v>
      </c>
      <c r="D1620" s="9" t="s">
        <v>32</v>
      </c>
      <c r="E1620" s="9" t="s">
        <v>662</v>
      </c>
      <c r="F1620" s="9" t="s">
        <v>1751</v>
      </c>
      <c r="G1620" s="9" t="str">
        <f t="shared" si="25"/>
        <v>M0289: Turning Point Leigh Bank</v>
      </c>
      <c r="I1620"/>
      <c r="M1620"/>
    </row>
    <row r="1621" spans="1:13" x14ac:dyDescent="0.35">
      <c r="A1621" s="9" t="s">
        <v>233</v>
      </c>
      <c r="B1621" s="9" t="s">
        <v>1926</v>
      </c>
      <c r="C1621" s="9" t="s">
        <v>1015</v>
      </c>
      <c r="D1621" s="9" t="s">
        <v>32</v>
      </c>
      <c r="E1621" s="9" t="s">
        <v>662</v>
      </c>
      <c r="F1621" s="9" t="s">
        <v>1752</v>
      </c>
      <c r="G1621" s="9" t="str">
        <f t="shared" si="25"/>
        <v>M0300: GMMH Chapman Barker Unit - RADAR Ward</v>
      </c>
      <c r="I1621"/>
      <c r="M1621"/>
    </row>
    <row r="1622" spans="1:13" x14ac:dyDescent="0.35">
      <c r="A1622" s="9" t="s">
        <v>235</v>
      </c>
      <c r="B1622" s="9" t="s">
        <v>1898</v>
      </c>
      <c r="C1622" s="9" t="s">
        <v>1015</v>
      </c>
      <c r="D1622" s="9" t="s">
        <v>32</v>
      </c>
      <c r="E1622" s="9" t="s">
        <v>662</v>
      </c>
      <c r="F1622" s="9" t="s">
        <v>1752</v>
      </c>
      <c r="G1622" s="9" t="str">
        <f t="shared" si="25"/>
        <v>M0309: Cyngor Alcohol Information Service (CAIS)</v>
      </c>
      <c r="I1622"/>
      <c r="M1622"/>
    </row>
    <row r="1623" spans="1:13" x14ac:dyDescent="0.35">
      <c r="A1623" s="9" t="s">
        <v>241</v>
      </c>
      <c r="B1623" s="9" t="s">
        <v>1018</v>
      </c>
      <c r="C1623" s="9" t="s">
        <v>1015</v>
      </c>
      <c r="D1623" s="9" t="s">
        <v>32</v>
      </c>
      <c r="E1623" s="9" t="s">
        <v>662</v>
      </c>
      <c r="F1623" s="9" t="s">
        <v>1694</v>
      </c>
      <c r="G1623" s="9" t="str">
        <f t="shared" si="25"/>
        <v>M0320: GMMH Trafford Drug Intensive Treatment Service</v>
      </c>
      <c r="I1623"/>
      <c r="M1623"/>
    </row>
    <row r="1624" spans="1:13" x14ac:dyDescent="0.35">
      <c r="A1624" s="9" t="s">
        <v>242</v>
      </c>
      <c r="B1624" s="9" t="s">
        <v>759</v>
      </c>
      <c r="C1624" s="9" t="s">
        <v>1015</v>
      </c>
      <c r="D1624" s="9" t="s">
        <v>32</v>
      </c>
      <c r="E1624" s="9" t="s">
        <v>662</v>
      </c>
      <c r="F1624" s="9" t="s">
        <v>759</v>
      </c>
      <c r="G1624" s="9" t="str">
        <f t="shared" si="25"/>
        <v>M0321: Tom Harrison House</v>
      </c>
      <c r="I1624"/>
      <c r="M1624"/>
    </row>
    <row r="1625" spans="1:13" x14ac:dyDescent="0.35">
      <c r="A1625" s="9" t="s">
        <v>250</v>
      </c>
      <c r="B1625" s="9" t="s">
        <v>818</v>
      </c>
      <c r="C1625" s="9" t="s">
        <v>1015</v>
      </c>
      <c r="D1625" s="9" t="s">
        <v>32</v>
      </c>
      <c r="E1625" s="9" t="s">
        <v>662</v>
      </c>
      <c r="F1625" s="9" t="s">
        <v>1674</v>
      </c>
      <c r="G1625" s="9" t="str">
        <f t="shared" si="25"/>
        <v>M0336: CGL Tameside</v>
      </c>
      <c r="I1625"/>
      <c r="M1625"/>
    </row>
    <row r="1626" spans="1:13" x14ac:dyDescent="0.35">
      <c r="A1626" s="9" t="s">
        <v>253</v>
      </c>
      <c r="B1626" s="9" t="s">
        <v>726</v>
      </c>
      <c r="C1626" s="9" t="s">
        <v>1015</v>
      </c>
      <c r="D1626" s="9" t="s">
        <v>32</v>
      </c>
      <c r="E1626" s="9" t="s">
        <v>662</v>
      </c>
      <c r="F1626" s="9" t="s">
        <v>1680</v>
      </c>
      <c r="G1626" s="9" t="str">
        <f t="shared" si="25"/>
        <v>M0341: The Pavilion</v>
      </c>
      <c r="I1626"/>
      <c r="M1626"/>
    </row>
    <row r="1627" spans="1:13" x14ac:dyDescent="0.35">
      <c r="A1627" s="9" t="s">
        <v>504</v>
      </c>
      <c r="B1627" s="9" t="s">
        <v>1020</v>
      </c>
      <c r="C1627" s="9" t="s">
        <v>1015</v>
      </c>
      <c r="D1627" s="9" t="s">
        <v>32</v>
      </c>
      <c r="E1627" s="9" t="s">
        <v>662</v>
      </c>
      <c r="F1627" s="9" t="s">
        <v>1751</v>
      </c>
      <c r="G1627" s="9" t="str">
        <f t="shared" si="25"/>
        <v>M0354: Turning Point Oldham ROAR</v>
      </c>
      <c r="I1627"/>
      <c r="M1627"/>
    </row>
    <row r="1628" spans="1:13" x14ac:dyDescent="0.35">
      <c r="A1628" s="9" t="s">
        <v>505</v>
      </c>
      <c r="B1628" s="9" t="s">
        <v>733</v>
      </c>
      <c r="C1628" s="9" t="s">
        <v>1015</v>
      </c>
      <c r="D1628" s="9" t="s">
        <v>32</v>
      </c>
      <c r="E1628" s="9" t="s">
        <v>662</v>
      </c>
      <c r="F1628" s="9" t="s">
        <v>1751</v>
      </c>
      <c r="G1628" s="9" t="str">
        <f t="shared" si="25"/>
        <v>M0355: Turning Point Rochdale ROAR</v>
      </c>
      <c r="I1628"/>
      <c r="M1628"/>
    </row>
    <row r="1629" spans="1:13" x14ac:dyDescent="0.35">
      <c r="A1629" s="9" t="s">
        <v>507</v>
      </c>
      <c r="B1629" s="9" t="s">
        <v>2046</v>
      </c>
      <c r="C1629" s="9" t="s">
        <v>1015</v>
      </c>
      <c r="D1629" s="9" t="s">
        <v>32</v>
      </c>
      <c r="E1629" s="9" t="s">
        <v>662</v>
      </c>
      <c r="F1629" s="9" t="s">
        <v>1668</v>
      </c>
      <c r="G1629" s="9" t="str">
        <f t="shared" si="25"/>
        <v>M0357: Parkland Place Lancashire</v>
      </c>
      <c r="I1629"/>
      <c r="M1629"/>
    </row>
    <row r="1630" spans="1:13" x14ac:dyDescent="0.35">
      <c r="A1630" s="9" t="s">
        <v>511</v>
      </c>
      <c r="B1630" s="9" t="s">
        <v>833</v>
      </c>
      <c r="C1630" s="9" t="s">
        <v>1015</v>
      </c>
      <c r="D1630" s="9" t="s">
        <v>32</v>
      </c>
      <c r="E1630" s="9" t="s">
        <v>757</v>
      </c>
      <c r="F1630" s="9" t="s">
        <v>1697</v>
      </c>
      <c r="G1630" s="9" t="str">
        <f t="shared" si="25"/>
        <v>N1014: South Tyneside Substance Misuse Service (Humankind)</v>
      </c>
      <c r="I1630"/>
      <c r="M1630"/>
    </row>
    <row r="1631" spans="1:13" x14ac:dyDescent="0.35">
      <c r="A1631" s="9" t="s">
        <v>281</v>
      </c>
      <c r="B1631" s="9" t="s">
        <v>689</v>
      </c>
      <c r="C1631" s="9" t="s">
        <v>1015</v>
      </c>
      <c r="D1631" s="9" t="s">
        <v>32</v>
      </c>
      <c r="E1631" s="9" t="s">
        <v>670</v>
      </c>
      <c r="F1631" s="9" t="s">
        <v>1703</v>
      </c>
      <c r="G1631" s="9" t="str">
        <f t="shared" si="25"/>
        <v>P0835: Kenward Residential</v>
      </c>
      <c r="I1631"/>
      <c r="M1631"/>
    </row>
    <row r="1632" spans="1:13" x14ac:dyDescent="0.35">
      <c r="A1632" s="9" t="s">
        <v>307</v>
      </c>
      <c r="B1632" s="9" t="s">
        <v>784</v>
      </c>
      <c r="C1632" s="9" t="s">
        <v>1015</v>
      </c>
      <c r="D1632" s="9" t="s">
        <v>32</v>
      </c>
      <c r="E1632" s="9" t="s">
        <v>670</v>
      </c>
      <c r="F1632" s="9" t="s">
        <v>1738</v>
      </c>
      <c r="G1632" s="9" t="str">
        <f t="shared" si="25"/>
        <v>P1090: I-Access East Surrey</v>
      </c>
      <c r="I1632"/>
      <c r="M1632"/>
    </row>
    <row r="1633" spans="1:13" x14ac:dyDescent="0.35">
      <c r="A1633" s="9" t="s">
        <v>358</v>
      </c>
      <c r="B1633" s="9" t="s">
        <v>705</v>
      </c>
      <c r="C1633" s="9" t="s">
        <v>1015</v>
      </c>
      <c r="D1633" s="9" t="s">
        <v>32</v>
      </c>
      <c r="E1633" s="9" t="s">
        <v>643</v>
      </c>
      <c r="F1633" s="9" t="s">
        <v>1677</v>
      </c>
      <c r="G1633" s="9" t="str">
        <f t="shared" si="25"/>
        <v>R0473: IRiS</v>
      </c>
      <c r="I1633"/>
      <c r="M1633"/>
    </row>
    <row r="1634" spans="1:13" x14ac:dyDescent="0.35">
      <c r="A1634" s="9" t="s">
        <v>362</v>
      </c>
      <c r="B1634" s="9" t="s">
        <v>1118</v>
      </c>
      <c r="C1634" s="9" t="s">
        <v>1015</v>
      </c>
      <c r="D1634" s="9" t="s">
        <v>32</v>
      </c>
      <c r="E1634" s="9" t="s">
        <v>643</v>
      </c>
      <c r="F1634" s="9" t="s">
        <v>1710</v>
      </c>
      <c r="G1634" s="9" t="str">
        <f t="shared" si="25"/>
        <v>R0479: Staffordshire Inpatients</v>
      </c>
      <c r="I1634"/>
      <c r="M1634"/>
    </row>
    <row r="1635" spans="1:13" x14ac:dyDescent="0.35">
      <c r="A1635" s="9" t="s">
        <v>367</v>
      </c>
      <c r="B1635" s="9" t="s">
        <v>699</v>
      </c>
      <c r="C1635" s="9" t="s">
        <v>1015</v>
      </c>
      <c r="D1635" s="9" t="s">
        <v>32</v>
      </c>
      <c r="E1635" s="9" t="s">
        <v>643</v>
      </c>
      <c r="F1635" s="9" t="s">
        <v>1674</v>
      </c>
      <c r="G1635" s="9" t="str">
        <f t="shared" si="25"/>
        <v>R0485: CGL Birmingham ROR - Selly Oak/Northfield</v>
      </c>
      <c r="I1635"/>
      <c r="M1635"/>
    </row>
    <row r="1636" spans="1:13" x14ac:dyDescent="0.35">
      <c r="A1636" s="9" t="s">
        <v>622</v>
      </c>
      <c r="B1636" s="9" t="s">
        <v>704</v>
      </c>
      <c r="C1636" s="9" t="s">
        <v>1015</v>
      </c>
      <c r="D1636" s="9" t="s">
        <v>32</v>
      </c>
      <c r="E1636" s="9" t="s">
        <v>643</v>
      </c>
      <c r="F1636" s="9" t="s">
        <v>1697</v>
      </c>
      <c r="G1636" s="9" t="str">
        <f t="shared" si="25"/>
        <v>R0512: Humankind Staffordshire</v>
      </c>
      <c r="I1636"/>
      <c r="M1636"/>
    </row>
    <row r="1637" spans="1:13" x14ac:dyDescent="0.35">
      <c r="A1637" s="9" t="s">
        <v>388</v>
      </c>
      <c r="B1637" s="9" t="s">
        <v>811</v>
      </c>
      <c r="C1637" s="9" t="s">
        <v>1015</v>
      </c>
      <c r="D1637" s="9" t="s">
        <v>32</v>
      </c>
      <c r="E1637" s="9" t="s">
        <v>639</v>
      </c>
      <c r="F1637" s="9" t="s">
        <v>1656</v>
      </c>
      <c r="G1637" s="9" t="str">
        <f t="shared" si="25"/>
        <v>SD301: We Are With You Chy</v>
      </c>
      <c r="I1637"/>
      <c r="M1637"/>
    </row>
    <row r="1638" spans="1:13" x14ac:dyDescent="0.35">
      <c r="A1638" s="9" t="s">
        <v>391</v>
      </c>
      <c r="B1638" s="9" t="s">
        <v>658</v>
      </c>
      <c r="C1638" s="9" t="s">
        <v>1015</v>
      </c>
      <c r="D1638" s="9" t="s">
        <v>32</v>
      </c>
      <c r="E1638" s="9" t="s">
        <v>639</v>
      </c>
      <c r="F1638" s="9" t="s">
        <v>1744</v>
      </c>
      <c r="G1638" s="9" t="str">
        <f t="shared" si="25"/>
        <v>SG309: THE NELSON TRUST</v>
      </c>
      <c r="I1638"/>
      <c r="M1638"/>
    </row>
    <row r="1639" spans="1:13" x14ac:dyDescent="0.35">
      <c r="A1639" s="9" t="s">
        <v>411</v>
      </c>
      <c r="B1639" s="9" t="s">
        <v>809</v>
      </c>
      <c r="C1639" s="9" t="s">
        <v>1015</v>
      </c>
      <c r="D1639" s="9" t="s">
        <v>32</v>
      </c>
      <c r="E1639" s="9" t="s">
        <v>639</v>
      </c>
      <c r="F1639" s="9" t="s">
        <v>809</v>
      </c>
      <c r="G1639" s="9" t="str">
        <f t="shared" si="25"/>
        <v>SK317: Somewhere House</v>
      </c>
      <c r="I1639"/>
      <c r="M1639"/>
    </row>
    <row r="1640" spans="1:13" x14ac:dyDescent="0.35">
      <c r="A1640" s="9" t="s">
        <v>412</v>
      </c>
      <c r="B1640" s="9" t="s">
        <v>905</v>
      </c>
      <c r="C1640" s="9" t="s">
        <v>1015</v>
      </c>
      <c r="D1640" s="9" t="s">
        <v>32</v>
      </c>
      <c r="E1640" s="9" t="s">
        <v>639</v>
      </c>
      <c r="F1640" s="9" t="s">
        <v>1745</v>
      </c>
      <c r="G1640" s="9" t="str">
        <f t="shared" si="25"/>
        <v>SM305: Salvation Army - Gloucester House</v>
      </c>
      <c r="M1640"/>
    </row>
    <row r="1641" spans="1:13" x14ac:dyDescent="0.35">
      <c r="A1641" s="9" t="s">
        <v>440</v>
      </c>
      <c r="B1641" s="9" t="s">
        <v>760</v>
      </c>
      <c r="C1641" s="9" t="s">
        <v>1015</v>
      </c>
      <c r="D1641" s="9" t="s">
        <v>32</v>
      </c>
      <c r="E1641" s="9" t="s">
        <v>661</v>
      </c>
      <c r="F1641" s="9" t="s">
        <v>1751</v>
      </c>
      <c r="G1641" s="9" t="str">
        <f t="shared" si="25"/>
        <v>U0039: Wakefield Inspiring Recovery</v>
      </c>
      <c r="M1641"/>
    </row>
    <row r="1642" spans="1:13" x14ac:dyDescent="0.35">
      <c r="A1642" s="9" t="s">
        <v>465</v>
      </c>
      <c r="B1642" s="9" t="s">
        <v>865</v>
      </c>
      <c r="C1642" s="9" t="s">
        <v>1015</v>
      </c>
      <c r="D1642" s="9" t="s">
        <v>32</v>
      </c>
      <c r="E1642" s="9" t="s">
        <v>661</v>
      </c>
      <c r="F1642" s="9" t="s">
        <v>1721</v>
      </c>
      <c r="G1642" s="9" t="str">
        <f t="shared" si="25"/>
        <v>U0577: Doncaster Criminal Justice Service</v>
      </c>
      <c r="M1642"/>
    </row>
    <row r="1643" spans="1:13" x14ac:dyDescent="0.35">
      <c r="A1643" s="9" t="s">
        <v>470</v>
      </c>
      <c r="B1643" s="9" t="s">
        <v>819</v>
      </c>
      <c r="C1643" s="9" t="s">
        <v>1015</v>
      </c>
      <c r="D1643" s="9" t="s">
        <v>32</v>
      </c>
      <c r="E1643" s="9" t="s">
        <v>662</v>
      </c>
      <c r="F1643" s="9" t="s">
        <v>1716</v>
      </c>
      <c r="G1643" s="9" t="str">
        <f t="shared" si="25"/>
        <v>W0017: PENC Stockport CDT</v>
      </c>
      <c r="M1643"/>
    </row>
    <row r="1644" spans="1:13" x14ac:dyDescent="0.35">
      <c r="A1644" s="9" t="s">
        <v>471</v>
      </c>
      <c r="B1644" s="9" t="s">
        <v>718</v>
      </c>
      <c r="C1644" s="9" t="s">
        <v>1015</v>
      </c>
      <c r="D1644" s="9" t="s">
        <v>32</v>
      </c>
      <c r="E1644" s="9" t="s">
        <v>662</v>
      </c>
      <c r="F1644" s="9" t="s">
        <v>718</v>
      </c>
      <c r="G1644" s="9" t="str">
        <f t="shared" si="25"/>
        <v>W0053: ACORN</v>
      </c>
      <c r="M1644"/>
    </row>
    <row r="1645" spans="1:13" x14ac:dyDescent="0.35">
      <c r="A1645" s="9" t="s">
        <v>1016</v>
      </c>
      <c r="B1645" s="9" t="s">
        <v>1017</v>
      </c>
      <c r="C1645" s="9" t="s">
        <v>1015</v>
      </c>
      <c r="D1645" s="9" t="s">
        <v>32</v>
      </c>
      <c r="E1645" s="9" t="s">
        <v>662</v>
      </c>
      <c r="F1645" s="9" t="s">
        <v>1674</v>
      </c>
      <c r="G1645" s="9" t="str">
        <f t="shared" si="25"/>
        <v>W0062: CGL Manchester YP Eclypse</v>
      </c>
      <c r="M1645"/>
    </row>
    <row r="1646" spans="1:13" x14ac:dyDescent="0.35">
      <c r="A1646" s="9" t="s">
        <v>472</v>
      </c>
      <c r="B1646" s="9" t="s">
        <v>2237</v>
      </c>
      <c r="C1646" s="9" t="s">
        <v>1015</v>
      </c>
      <c r="D1646" s="9" t="s">
        <v>32</v>
      </c>
      <c r="E1646" s="9" t="s">
        <v>662</v>
      </c>
      <c r="F1646" s="9" t="s">
        <v>1746</v>
      </c>
      <c r="G1646" s="9" t="str">
        <f t="shared" si="25"/>
        <v>W0064: THOMAS Blackburn</v>
      </c>
      <c r="M1646"/>
    </row>
    <row r="1647" spans="1:13" x14ac:dyDescent="0.35">
      <c r="A1647" s="9" t="s">
        <v>474</v>
      </c>
      <c r="B1647" s="9" t="s">
        <v>734</v>
      </c>
      <c r="C1647" s="9" t="s">
        <v>1015</v>
      </c>
      <c r="D1647" s="9" t="s">
        <v>32</v>
      </c>
      <c r="E1647" s="9" t="s">
        <v>662</v>
      </c>
      <c r="F1647" s="9" t="s">
        <v>1751</v>
      </c>
      <c r="G1647" s="9" t="str">
        <f t="shared" si="25"/>
        <v>W0444: Turning Point Smithfield Detox</v>
      </c>
      <c r="M1647"/>
    </row>
    <row r="1648" spans="1:13" x14ac:dyDescent="0.35">
      <c r="A1648" s="9" t="s">
        <v>278</v>
      </c>
      <c r="B1648" s="9" t="s">
        <v>685</v>
      </c>
      <c r="C1648" s="9" t="s">
        <v>1021</v>
      </c>
      <c r="D1648" s="9" t="s">
        <v>593</v>
      </c>
      <c r="E1648" s="9" t="s">
        <v>670</v>
      </c>
      <c r="F1648" s="9" t="s">
        <v>1702</v>
      </c>
      <c r="G1648" s="9" t="str">
        <f t="shared" si="25"/>
        <v>P0611: Bridge House</v>
      </c>
      <c r="M1648"/>
    </row>
    <row r="1649" spans="1:13" x14ac:dyDescent="0.35">
      <c r="A1649" s="9" t="s">
        <v>286</v>
      </c>
      <c r="B1649" s="9" t="s">
        <v>780</v>
      </c>
      <c r="C1649" s="9" t="s">
        <v>1021</v>
      </c>
      <c r="D1649" s="9" t="s">
        <v>593</v>
      </c>
      <c r="E1649" s="9" t="s">
        <v>670</v>
      </c>
      <c r="F1649" s="9" t="s">
        <v>1674</v>
      </c>
      <c r="G1649" s="9" t="str">
        <f t="shared" si="25"/>
        <v>P1024: CGL West Kent Adults</v>
      </c>
      <c r="M1649"/>
    </row>
    <row r="1650" spans="1:13" x14ac:dyDescent="0.35">
      <c r="A1650" s="9" t="s">
        <v>289</v>
      </c>
      <c r="B1650" s="9" t="s">
        <v>958</v>
      </c>
      <c r="C1650" s="9" t="s">
        <v>1021</v>
      </c>
      <c r="D1650" s="9" t="s">
        <v>593</v>
      </c>
      <c r="E1650" s="9" t="s">
        <v>670</v>
      </c>
      <c r="F1650" s="9" t="s">
        <v>1751</v>
      </c>
      <c r="G1650" s="9" t="str">
        <f t="shared" si="25"/>
        <v>P1060: Turning Point MARS</v>
      </c>
      <c r="M1650"/>
    </row>
    <row r="1651" spans="1:13" x14ac:dyDescent="0.35">
      <c r="A1651" s="9" t="s">
        <v>956</v>
      </c>
      <c r="B1651" s="9" t="s">
        <v>957</v>
      </c>
      <c r="C1651" s="9" t="s">
        <v>1021</v>
      </c>
      <c r="D1651" s="9" t="s">
        <v>593</v>
      </c>
      <c r="E1651" s="9" t="s">
        <v>670</v>
      </c>
      <c r="F1651" s="9" t="s">
        <v>1715</v>
      </c>
      <c r="G1651" s="9" t="str">
        <f t="shared" si="25"/>
        <v>P1061: Open Road Medway YP</v>
      </c>
      <c r="M1651"/>
    </row>
    <row r="1652" spans="1:13" x14ac:dyDescent="0.35">
      <c r="A1652" s="9" t="s">
        <v>308</v>
      </c>
      <c r="B1652" s="9" t="s">
        <v>857</v>
      </c>
      <c r="C1652" s="9" t="s">
        <v>1021</v>
      </c>
      <c r="D1652" s="9" t="s">
        <v>593</v>
      </c>
      <c r="E1652" s="9" t="s">
        <v>670</v>
      </c>
      <c r="F1652" s="9" t="s">
        <v>1738</v>
      </c>
      <c r="G1652" s="9" t="str">
        <f t="shared" si="25"/>
        <v>P1091: I-Access South West Surrey</v>
      </c>
      <c r="M1652"/>
    </row>
    <row r="1653" spans="1:13" x14ac:dyDescent="0.35">
      <c r="A1653" s="9" t="s">
        <v>484</v>
      </c>
      <c r="B1653" s="9" t="s">
        <v>884</v>
      </c>
      <c r="C1653" s="9" t="s">
        <v>1021</v>
      </c>
      <c r="D1653" s="9" t="s">
        <v>593</v>
      </c>
      <c r="E1653" s="9" t="s">
        <v>670</v>
      </c>
      <c r="F1653" s="9" t="s">
        <v>1691</v>
      </c>
      <c r="G1653" s="9" t="str">
        <f t="shared" si="25"/>
        <v>P1101: East Kent Community Drug &amp; Alcohol Services</v>
      </c>
      <c r="M1653"/>
    </row>
    <row r="1654" spans="1:13" x14ac:dyDescent="0.35">
      <c r="A1654" s="9" t="s">
        <v>2057</v>
      </c>
      <c r="B1654" s="9" t="s">
        <v>2058</v>
      </c>
      <c r="C1654" s="9" t="s">
        <v>1021</v>
      </c>
      <c r="D1654" s="9" t="s">
        <v>593</v>
      </c>
      <c r="E1654" s="9" t="s">
        <v>670</v>
      </c>
      <c r="F1654" s="9" t="s">
        <v>1923</v>
      </c>
      <c r="G1654" s="9" t="str">
        <f t="shared" si="25"/>
        <v>P1122: The Forward Trust Medway Adults</v>
      </c>
      <c r="M1654"/>
    </row>
    <row r="1655" spans="1:13" x14ac:dyDescent="0.35">
      <c r="A1655" s="9" t="s">
        <v>345</v>
      </c>
      <c r="B1655" s="9" t="s">
        <v>877</v>
      </c>
      <c r="C1655" s="9" t="s">
        <v>1021</v>
      </c>
      <c r="D1655" s="9" t="s">
        <v>593</v>
      </c>
      <c r="E1655" s="9" t="s">
        <v>635</v>
      </c>
      <c r="F1655" s="9" t="s">
        <v>1751</v>
      </c>
      <c r="G1655" s="9" t="str">
        <f t="shared" si="25"/>
        <v>Q1734: Suffolk Recovery Service - Ipswich</v>
      </c>
      <c r="M1655"/>
    </row>
    <row r="1656" spans="1:13" x14ac:dyDescent="0.35">
      <c r="A1656" s="9" t="s">
        <v>398</v>
      </c>
      <c r="B1656" s="9" t="s">
        <v>2070</v>
      </c>
      <c r="C1656" s="9" t="s">
        <v>1021</v>
      </c>
      <c r="D1656" s="9" t="s">
        <v>593</v>
      </c>
      <c r="E1656" s="9" t="s">
        <v>639</v>
      </c>
      <c r="F1656" s="9" t="s">
        <v>677</v>
      </c>
      <c r="G1656" s="9" t="str">
        <f t="shared" si="25"/>
        <v>SH307: Jasmine Mother's Recovery (Trevi)</v>
      </c>
      <c r="M1656"/>
    </row>
    <row r="1657" spans="1:13" x14ac:dyDescent="0.35">
      <c r="A1657" s="9" t="s">
        <v>463</v>
      </c>
      <c r="B1657" s="9" t="s">
        <v>710</v>
      </c>
      <c r="C1657" s="9" t="s">
        <v>1021</v>
      </c>
      <c r="D1657" s="9" t="s">
        <v>593</v>
      </c>
      <c r="E1657" s="9" t="s">
        <v>661</v>
      </c>
      <c r="F1657" s="9" t="s">
        <v>1717</v>
      </c>
      <c r="G1657" s="9" t="str">
        <f t="shared" si="25"/>
        <v>U0515: Phoenix Futures Sheffield Family Service</v>
      </c>
      <c r="M1657"/>
    </row>
    <row r="1658" spans="1:13" x14ac:dyDescent="0.35">
      <c r="A1658" s="9" t="s">
        <v>154</v>
      </c>
      <c r="B1658" s="9" t="s">
        <v>924</v>
      </c>
      <c r="C1658" s="9" t="s">
        <v>1022</v>
      </c>
      <c r="D1658" s="9" t="s">
        <v>105</v>
      </c>
      <c r="E1658" s="9" t="s">
        <v>632</v>
      </c>
      <c r="F1658" s="9" t="s">
        <v>1688</v>
      </c>
      <c r="G1658" s="9" t="str">
        <f t="shared" si="25"/>
        <v>L0330: Equinox (Detox)</v>
      </c>
      <c r="M1658"/>
    </row>
    <row r="1659" spans="1:13" x14ac:dyDescent="0.35">
      <c r="A1659" s="9" t="s">
        <v>1023</v>
      </c>
      <c r="B1659" s="9" t="s">
        <v>1024</v>
      </c>
      <c r="C1659" s="9" t="s">
        <v>1022</v>
      </c>
      <c r="D1659" s="9" t="s">
        <v>105</v>
      </c>
      <c r="E1659" s="9" t="s">
        <v>632</v>
      </c>
      <c r="F1659" s="9" t="s">
        <v>1671</v>
      </c>
      <c r="G1659" s="9" t="str">
        <f t="shared" si="25"/>
        <v>L0958: Catch 22 Merton YP Risk &amp; Resilience Service</v>
      </c>
      <c r="M1659"/>
    </row>
    <row r="1660" spans="1:13" x14ac:dyDescent="0.35">
      <c r="A1660" s="9" t="s">
        <v>166</v>
      </c>
      <c r="B1660" s="9" t="s">
        <v>1918</v>
      </c>
      <c r="C1660" s="9" t="s">
        <v>1022</v>
      </c>
      <c r="D1660" s="9" t="s">
        <v>105</v>
      </c>
      <c r="E1660" s="9" t="s">
        <v>632</v>
      </c>
      <c r="F1660" s="9" t="s">
        <v>1731</v>
      </c>
      <c r="G1660" s="9" t="str">
        <f t="shared" si="25"/>
        <v>L1198: Consortium - Central Team - Lorraine Hewitt House</v>
      </c>
      <c r="M1660"/>
    </row>
    <row r="1661" spans="1:13" x14ac:dyDescent="0.35">
      <c r="A1661" s="9" t="s">
        <v>174</v>
      </c>
      <c r="B1661" s="9" t="s">
        <v>965</v>
      </c>
      <c r="C1661" s="9" t="s">
        <v>1022</v>
      </c>
      <c r="D1661" s="9" t="s">
        <v>105</v>
      </c>
      <c r="E1661" s="9" t="s">
        <v>632</v>
      </c>
      <c r="F1661" s="9" t="s">
        <v>1672</v>
      </c>
      <c r="G1661" s="9" t="str">
        <f t="shared" si="25"/>
        <v>L1244: Kingston Wellbeing Service</v>
      </c>
      <c r="M1661"/>
    </row>
    <row r="1662" spans="1:13" x14ac:dyDescent="0.35">
      <c r="A1662" s="9" t="s">
        <v>176</v>
      </c>
      <c r="B1662" s="9" t="s">
        <v>652</v>
      </c>
      <c r="C1662" s="9" t="s">
        <v>1022</v>
      </c>
      <c r="D1662" s="9" t="s">
        <v>105</v>
      </c>
      <c r="E1662" s="9" t="s">
        <v>632</v>
      </c>
      <c r="F1662" s="9" t="s">
        <v>1660</v>
      </c>
      <c r="G1662" s="9" t="str">
        <f t="shared" si="25"/>
        <v>L1247: Haringey Specialist Drug Treatment Service</v>
      </c>
      <c r="M1662"/>
    </row>
    <row r="1663" spans="1:13" x14ac:dyDescent="0.35">
      <c r="A1663" s="9" t="s">
        <v>181</v>
      </c>
      <c r="B1663" s="9" t="s">
        <v>781</v>
      </c>
      <c r="C1663" s="9" t="s">
        <v>1022</v>
      </c>
      <c r="D1663" s="9" t="s">
        <v>105</v>
      </c>
      <c r="E1663" s="9" t="s">
        <v>632</v>
      </c>
      <c r="F1663" s="9" t="s">
        <v>1751</v>
      </c>
      <c r="G1663" s="9" t="str">
        <f t="shared" si="25"/>
        <v>L1256: Croydon Adult Recovery Network</v>
      </c>
      <c r="M1663"/>
    </row>
    <row r="1664" spans="1:13" x14ac:dyDescent="0.35">
      <c r="A1664" s="9" t="s">
        <v>196</v>
      </c>
      <c r="B1664" s="9" t="s">
        <v>840</v>
      </c>
      <c r="C1664" s="9" t="s">
        <v>1022</v>
      </c>
      <c r="D1664" s="9" t="s">
        <v>105</v>
      </c>
      <c r="E1664" s="9" t="s">
        <v>632</v>
      </c>
      <c r="F1664" s="9" t="s">
        <v>1677</v>
      </c>
      <c r="G1664" s="9" t="str">
        <f t="shared" si="25"/>
        <v>L1275: INSPIRE Sutton</v>
      </c>
      <c r="M1664"/>
    </row>
    <row r="1665" spans="1:13" x14ac:dyDescent="0.35">
      <c r="A1665" s="9" t="s">
        <v>519</v>
      </c>
      <c r="B1665" s="9" t="s">
        <v>2037</v>
      </c>
      <c r="C1665" s="9" t="s">
        <v>1022</v>
      </c>
      <c r="D1665" s="9" t="s">
        <v>105</v>
      </c>
      <c r="E1665" s="9" t="s">
        <v>632</v>
      </c>
      <c r="F1665" s="9" t="s">
        <v>1753</v>
      </c>
      <c r="G1665" s="9" t="str">
        <f t="shared" si="25"/>
        <v>L1287: Via - Merton</v>
      </c>
      <c r="M1665"/>
    </row>
    <row r="1666" spans="1:13" x14ac:dyDescent="0.35">
      <c r="A1666" s="9" t="s">
        <v>606</v>
      </c>
      <c r="B1666" s="9" t="s">
        <v>806</v>
      </c>
      <c r="C1666" s="9" t="s">
        <v>1022</v>
      </c>
      <c r="D1666" s="9" t="s">
        <v>105</v>
      </c>
      <c r="E1666" s="9" t="s">
        <v>632</v>
      </c>
      <c r="F1666" s="9" t="s">
        <v>1751</v>
      </c>
      <c r="G1666" s="9" t="str">
        <f t="shared" si="25"/>
        <v>L1303: City and Hackney Recovery Service</v>
      </c>
      <c r="M1666"/>
    </row>
    <row r="1667" spans="1:13" x14ac:dyDescent="0.35">
      <c r="A1667" s="9" t="s">
        <v>1480</v>
      </c>
      <c r="B1667" s="9" t="s">
        <v>1920</v>
      </c>
      <c r="C1667" s="9" t="s">
        <v>1022</v>
      </c>
      <c r="D1667" s="9" t="s">
        <v>105</v>
      </c>
      <c r="E1667" s="9" t="s">
        <v>632</v>
      </c>
      <c r="F1667" s="9" t="s">
        <v>1752</v>
      </c>
      <c r="G1667" s="9" t="str">
        <f t="shared" ref="G1667:G1730" si="26">CONCATENATE(A1667,": ",B1667)</f>
        <v>L1308: Guy's and St Thomas' NHS Foundation Trust Inpatient Detox Unit</v>
      </c>
      <c r="M1667"/>
    </row>
    <row r="1668" spans="1:13" x14ac:dyDescent="0.35">
      <c r="A1668" s="9" t="s">
        <v>1481</v>
      </c>
      <c r="B1668" s="9" t="s">
        <v>1763</v>
      </c>
      <c r="C1668" s="9" t="s">
        <v>1022</v>
      </c>
      <c r="D1668" s="9" t="s">
        <v>105</v>
      </c>
      <c r="E1668" s="9" t="s">
        <v>632</v>
      </c>
      <c r="F1668" s="9" t="s">
        <v>1674</v>
      </c>
      <c r="G1668" s="9" t="str">
        <f t="shared" si="26"/>
        <v>L1311: CGL Croydon Adult</v>
      </c>
      <c r="M1668"/>
    </row>
    <row r="1669" spans="1:13" x14ac:dyDescent="0.35">
      <c r="A1669" s="9" t="s">
        <v>1921</v>
      </c>
      <c r="B1669" s="9" t="s">
        <v>1922</v>
      </c>
      <c r="C1669" s="9" t="s">
        <v>1022</v>
      </c>
      <c r="D1669" s="9" t="s">
        <v>105</v>
      </c>
      <c r="E1669" s="9" t="s">
        <v>632</v>
      </c>
      <c r="F1669" s="9" t="s">
        <v>1923</v>
      </c>
      <c r="G1669" s="9" t="str">
        <f t="shared" si="26"/>
        <v>L1312: Guy's and St Thomas' NHS Foundation Trust Non-rough sleeping Addictions Clinical Care Suite</v>
      </c>
      <c r="M1669"/>
    </row>
    <row r="1670" spans="1:13" x14ac:dyDescent="0.35">
      <c r="A1670" s="9" t="s">
        <v>214</v>
      </c>
      <c r="B1670" s="9" t="s">
        <v>667</v>
      </c>
      <c r="C1670" s="9" t="s">
        <v>1022</v>
      </c>
      <c r="D1670" s="9" t="s">
        <v>105</v>
      </c>
      <c r="E1670" s="9" t="s">
        <v>662</v>
      </c>
      <c r="F1670" s="9" t="s">
        <v>1717</v>
      </c>
      <c r="G1670" s="9" t="str">
        <f t="shared" si="26"/>
        <v>M0037: Phoenix Futures Wirral Adult Services</v>
      </c>
      <c r="M1670"/>
    </row>
    <row r="1671" spans="1:13" x14ac:dyDescent="0.35">
      <c r="A1671" s="9" t="s">
        <v>307</v>
      </c>
      <c r="B1671" s="9" t="s">
        <v>784</v>
      </c>
      <c r="C1671" s="9" t="s">
        <v>1022</v>
      </c>
      <c r="D1671" s="9" t="s">
        <v>105</v>
      </c>
      <c r="E1671" s="9" t="s">
        <v>670</v>
      </c>
      <c r="F1671" s="9" t="s">
        <v>1738</v>
      </c>
      <c r="G1671" s="9" t="str">
        <f t="shared" si="26"/>
        <v>P1090: I-Access East Surrey</v>
      </c>
      <c r="M1671"/>
    </row>
    <row r="1672" spans="1:13" x14ac:dyDescent="0.35">
      <c r="A1672" s="9" t="s">
        <v>325</v>
      </c>
      <c r="B1672" s="9" t="s">
        <v>2063</v>
      </c>
      <c r="C1672" s="9" t="s">
        <v>1022</v>
      </c>
      <c r="D1672" s="9" t="s">
        <v>105</v>
      </c>
      <c r="E1672" s="9" t="s">
        <v>635</v>
      </c>
      <c r="F1672" s="9" t="s">
        <v>1734</v>
      </c>
      <c r="G1672" s="9" t="str">
        <f t="shared" si="26"/>
        <v>Q1647: Via - Passmores House</v>
      </c>
      <c r="M1672"/>
    </row>
    <row r="1673" spans="1:13" x14ac:dyDescent="0.35">
      <c r="A1673" s="9" t="s">
        <v>345</v>
      </c>
      <c r="B1673" s="9" t="s">
        <v>877</v>
      </c>
      <c r="C1673" s="9" t="s">
        <v>1022</v>
      </c>
      <c r="D1673" s="9" t="s">
        <v>105</v>
      </c>
      <c r="E1673" s="9" t="s">
        <v>635</v>
      </c>
      <c r="F1673" s="9" t="s">
        <v>1751</v>
      </c>
      <c r="G1673" s="9" t="str">
        <f t="shared" si="26"/>
        <v>Q1734: Suffolk Recovery Service - Ipswich</v>
      </c>
      <c r="M1673"/>
    </row>
    <row r="1674" spans="1:13" x14ac:dyDescent="0.35">
      <c r="A1674" s="9" t="s">
        <v>381</v>
      </c>
      <c r="B1674" s="9" t="s">
        <v>638</v>
      </c>
      <c r="C1674" s="9" t="s">
        <v>1022</v>
      </c>
      <c r="D1674" s="9" t="s">
        <v>105</v>
      </c>
      <c r="E1674" s="9" t="s">
        <v>639</v>
      </c>
      <c r="F1674" s="9" t="s">
        <v>1737</v>
      </c>
      <c r="G1674" s="9" t="str">
        <f t="shared" si="26"/>
        <v>SB317: StreetScene Bournemouth</v>
      </c>
      <c r="M1674"/>
    </row>
    <row r="1675" spans="1:13" x14ac:dyDescent="0.35">
      <c r="A1675" s="9" t="s">
        <v>391</v>
      </c>
      <c r="B1675" s="9" t="s">
        <v>658</v>
      </c>
      <c r="C1675" s="9" t="s">
        <v>1022</v>
      </c>
      <c r="D1675" s="9" t="s">
        <v>105</v>
      </c>
      <c r="E1675" s="9" t="s">
        <v>639</v>
      </c>
      <c r="F1675" s="9" t="s">
        <v>1744</v>
      </c>
      <c r="G1675" s="9" t="str">
        <f t="shared" si="26"/>
        <v>SG309: THE NELSON TRUST</v>
      </c>
      <c r="M1675"/>
    </row>
    <row r="1676" spans="1:13" x14ac:dyDescent="0.35">
      <c r="A1676" s="9" t="s">
        <v>213</v>
      </c>
      <c r="B1676" s="9" t="s">
        <v>706</v>
      </c>
      <c r="C1676" s="9" t="s">
        <v>1025</v>
      </c>
      <c r="D1676" s="9" t="s">
        <v>8</v>
      </c>
      <c r="E1676" s="9" t="s">
        <v>662</v>
      </c>
      <c r="F1676" s="9" t="s">
        <v>1701</v>
      </c>
      <c r="G1676" s="9" t="str">
        <f t="shared" si="26"/>
        <v>M0022: Kaleidoscope Birchwood</v>
      </c>
      <c r="M1676"/>
    </row>
    <row r="1677" spans="1:13" x14ac:dyDescent="0.35">
      <c r="A1677" s="9" t="s">
        <v>214</v>
      </c>
      <c r="B1677" s="9" t="s">
        <v>667</v>
      </c>
      <c r="C1677" s="9" t="s">
        <v>1025</v>
      </c>
      <c r="D1677" s="9" t="s">
        <v>8</v>
      </c>
      <c r="E1677" s="9" t="s">
        <v>662</v>
      </c>
      <c r="F1677" s="9" t="s">
        <v>1717</v>
      </c>
      <c r="G1677" s="9" t="str">
        <f t="shared" si="26"/>
        <v>M0037: Phoenix Futures Wirral Adult Services</v>
      </c>
      <c r="M1677"/>
    </row>
    <row r="1678" spans="1:13" x14ac:dyDescent="0.35">
      <c r="A1678" s="9" t="s">
        <v>220</v>
      </c>
      <c r="B1678" s="9" t="s">
        <v>1925</v>
      </c>
      <c r="C1678" s="9" t="s">
        <v>1025</v>
      </c>
      <c r="D1678" s="9" t="s">
        <v>8</v>
      </c>
      <c r="E1678" s="9" t="s">
        <v>662</v>
      </c>
      <c r="F1678" s="9" t="s">
        <v>1923</v>
      </c>
      <c r="G1678" s="9" t="str">
        <f t="shared" si="26"/>
        <v>M0119: Holgate House</v>
      </c>
      <c r="M1678"/>
    </row>
    <row r="1679" spans="1:13" x14ac:dyDescent="0.35">
      <c r="A1679" s="9" t="s">
        <v>1484</v>
      </c>
      <c r="B1679" s="9" t="s">
        <v>1759</v>
      </c>
      <c r="C1679" s="9" t="s">
        <v>1025</v>
      </c>
      <c r="D1679" s="9" t="s">
        <v>8</v>
      </c>
      <c r="E1679" s="9" t="s">
        <v>662</v>
      </c>
      <c r="F1679" s="9" t="s">
        <v>1697</v>
      </c>
      <c r="G1679" s="9" t="str">
        <f t="shared" si="26"/>
        <v>M0375: Cumbria Addictions Service (Humankind)</v>
      </c>
      <c r="M1679"/>
    </row>
    <row r="1680" spans="1:13" x14ac:dyDescent="0.35">
      <c r="A1680" s="9" t="s">
        <v>502</v>
      </c>
      <c r="B1680" s="9" t="s">
        <v>829</v>
      </c>
      <c r="C1680" s="9" t="s">
        <v>1025</v>
      </c>
      <c r="D1680" s="9" t="s">
        <v>8</v>
      </c>
      <c r="E1680" s="9" t="s">
        <v>757</v>
      </c>
      <c r="F1680" s="9" t="s">
        <v>1752</v>
      </c>
      <c r="G1680" s="9" t="str">
        <f t="shared" si="26"/>
        <v>N1010: County Durham Drug and Alcohol Adult Recovery Service</v>
      </c>
      <c r="M1680"/>
    </row>
    <row r="1681" spans="1:13" x14ac:dyDescent="0.35">
      <c r="A1681" s="9" t="s">
        <v>612</v>
      </c>
      <c r="B1681" s="9" t="s">
        <v>756</v>
      </c>
      <c r="C1681" s="9" t="s">
        <v>1025</v>
      </c>
      <c r="D1681" s="9" t="s">
        <v>8</v>
      </c>
      <c r="E1681" s="9" t="s">
        <v>757</v>
      </c>
      <c r="F1681" s="9" t="s">
        <v>1678</v>
      </c>
      <c r="G1681" s="9" t="str">
        <f t="shared" si="26"/>
        <v>N1016: Newcastle Treatment and Recovery - Adult</v>
      </c>
      <c r="M1681"/>
    </row>
    <row r="1682" spans="1:13" x14ac:dyDescent="0.35">
      <c r="A1682" s="9" t="s">
        <v>615</v>
      </c>
      <c r="B1682" s="9" t="s">
        <v>844</v>
      </c>
      <c r="C1682" s="9" t="s">
        <v>1025</v>
      </c>
      <c r="D1682" s="9" t="s">
        <v>8</v>
      </c>
      <c r="E1682" s="9" t="s">
        <v>757</v>
      </c>
      <c r="F1682" s="9" t="s">
        <v>1754</v>
      </c>
      <c r="G1682" s="9" t="str">
        <f t="shared" si="26"/>
        <v>N1023: We Are With You - Darlington Adult - STRIDE</v>
      </c>
      <c r="M1682"/>
    </row>
    <row r="1683" spans="1:13" x14ac:dyDescent="0.35">
      <c r="A1683" s="9" t="s">
        <v>616</v>
      </c>
      <c r="B1683" s="9" t="s">
        <v>928</v>
      </c>
      <c r="C1683" s="9" t="s">
        <v>1025</v>
      </c>
      <c r="D1683" s="9" t="s">
        <v>8</v>
      </c>
      <c r="E1683" s="9" t="s">
        <v>757</v>
      </c>
      <c r="F1683" s="9" t="s">
        <v>1752</v>
      </c>
      <c r="G1683" s="9" t="str">
        <f t="shared" si="26"/>
        <v>N1024: Hartlepool Adult Substance Misuse Service</v>
      </c>
      <c r="M1683"/>
    </row>
    <row r="1684" spans="1:13" x14ac:dyDescent="0.35">
      <c r="A1684" s="9" t="s">
        <v>1185</v>
      </c>
      <c r="B1684" s="9" t="s">
        <v>1772</v>
      </c>
      <c r="C1684" s="9" t="s">
        <v>1025</v>
      </c>
      <c r="D1684" s="9" t="s">
        <v>8</v>
      </c>
      <c r="E1684" s="9" t="s">
        <v>757</v>
      </c>
      <c r="F1684" s="9" t="s">
        <v>1752</v>
      </c>
      <c r="G1684" s="9" t="str">
        <f t="shared" si="26"/>
        <v>N1026: Middlesbrough Adult</v>
      </c>
      <c r="M1684"/>
    </row>
    <row r="1685" spans="1:13" x14ac:dyDescent="0.35">
      <c r="A1685" s="9" t="s">
        <v>1186</v>
      </c>
      <c r="B1685" s="9" t="s">
        <v>1773</v>
      </c>
      <c r="C1685" s="9" t="s">
        <v>1025</v>
      </c>
      <c r="D1685" s="9" t="s">
        <v>8</v>
      </c>
      <c r="E1685" s="9" t="s">
        <v>757</v>
      </c>
      <c r="F1685" s="9" t="s">
        <v>1752</v>
      </c>
      <c r="G1685" s="9" t="str">
        <f t="shared" si="26"/>
        <v>N1027: Middlesbrough YP</v>
      </c>
      <c r="M1685"/>
    </row>
    <row r="1686" spans="1:13" x14ac:dyDescent="0.35">
      <c r="A1686" s="9" t="s">
        <v>2143</v>
      </c>
      <c r="B1686" s="9" t="s">
        <v>2209</v>
      </c>
      <c r="C1686" s="9" t="s">
        <v>1025</v>
      </c>
      <c r="D1686" s="9" t="s">
        <v>8</v>
      </c>
      <c r="E1686" s="9" t="s">
        <v>757</v>
      </c>
      <c r="F1686" s="9" t="s">
        <v>1923</v>
      </c>
      <c r="G1686" s="9" t="str">
        <f t="shared" si="26"/>
        <v>N1031: Recovery Connections</v>
      </c>
      <c r="M1686"/>
    </row>
    <row r="1687" spans="1:13" x14ac:dyDescent="0.35">
      <c r="A1687" s="9" t="s">
        <v>2131</v>
      </c>
      <c r="B1687" s="9" t="s">
        <v>2210</v>
      </c>
      <c r="C1687" s="9" t="s">
        <v>1025</v>
      </c>
      <c r="D1687" s="9" t="s">
        <v>8</v>
      </c>
      <c r="E1687" s="9" t="s">
        <v>757</v>
      </c>
      <c r="F1687" s="9" t="s">
        <v>1923</v>
      </c>
      <c r="G1687" s="9" t="str">
        <f t="shared" si="26"/>
        <v>N1032: START Hartlepool Adult</v>
      </c>
      <c r="M1687"/>
    </row>
    <row r="1688" spans="1:13" x14ac:dyDescent="0.35">
      <c r="A1688" s="9" t="s">
        <v>276</v>
      </c>
      <c r="B1688" s="9" t="s">
        <v>765</v>
      </c>
      <c r="C1688" s="9" t="s">
        <v>1025</v>
      </c>
      <c r="D1688" s="9" t="s">
        <v>8</v>
      </c>
      <c r="E1688" s="9" t="s">
        <v>670</v>
      </c>
      <c r="F1688" s="9" t="s">
        <v>1657</v>
      </c>
      <c r="G1688" s="9" t="str">
        <f t="shared" si="26"/>
        <v>P0523: ANA</v>
      </c>
      <c r="M1688"/>
    </row>
    <row r="1689" spans="1:13" x14ac:dyDescent="0.35">
      <c r="A1689" s="9" t="s">
        <v>440</v>
      </c>
      <c r="B1689" s="9" t="s">
        <v>760</v>
      </c>
      <c r="C1689" s="9" t="s">
        <v>1025</v>
      </c>
      <c r="D1689" s="9" t="s">
        <v>8</v>
      </c>
      <c r="E1689" s="9" t="s">
        <v>661</v>
      </c>
      <c r="F1689" s="9" t="s">
        <v>1751</v>
      </c>
      <c r="G1689" s="9" t="str">
        <f t="shared" si="26"/>
        <v>U0039: Wakefield Inspiring Recovery</v>
      </c>
      <c r="M1689"/>
    </row>
    <row r="1690" spans="1:13" x14ac:dyDescent="0.35">
      <c r="A1690" s="9" t="s">
        <v>452</v>
      </c>
      <c r="B1690" s="9" t="s">
        <v>758</v>
      </c>
      <c r="C1690" s="9" t="s">
        <v>1025</v>
      </c>
      <c r="D1690" s="9" t="s">
        <v>8</v>
      </c>
      <c r="E1690" s="9" t="s">
        <v>661</v>
      </c>
      <c r="F1690" s="9" t="s">
        <v>1697</v>
      </c>
      <c r="G1690" s="9" t="str">
        <f t="shared" si="26"/>
        <v>U0484: North Yorkshire Horizons Drug and Alcohol Service (Humankind)</v>
      </c>
      <c r="M1690"/>
    </row>
    <row r="1691" spans="1:13" x14ac:dyDescent="0.35">
      <c r="A1691" s="9" t="s">
        <v>456</v>
      </c>
      <c r="B1691" s="9" t="s">
        <v>703</v>
      </c>
      <c r="C1691" s="9" t="s">
        <v>1025</v>
      </c>
      <c r="D1691" s="9" t="s">
        <v>8</v>
      </c>
      <c r="E1691" s="9" t="s">
        <v>661</v>
      </c>
      <c r="F1691" s="9" t="s">
        <v>1697</v>
      </c>
      <c r="G1691" s="9" t="str">
        <f t="shared" si="26"/>
        <v>U0489: Forward Leeds Adult (Humankind)</v>
      </c>
      <c r="M1691"/>
    </row>
    <row r="1692" spans="1:13" x14ac:dyDescent="0.35">
      <c r="A1692" s="9" t="s">
        <v>462</v>
      </c>
      <c r="B1692" s="9" t="s">
        <v>789</v>
      </c>
      <c r="C1692" s="9" t="s">
        <v>1025</v>
      </c>
      <c r="D1692" s="9" t="s">
        <v>8</v>
      </c>
      <c r="E1692" s="9" t="s">
        <v>661</v>
      </c>
      <c r="F1692" s="9" t="s">
        <v>1717</v>
      </c>
      <c r="G1692" s="9" t="str">
        <f t="shared" si="26"/>
        <v>U0514: Phoenix Futures Sheffield Adult Service</v>
      </c>
      <c r="M1692"/>
    </row>
    <row r="1693" spans="1:13" x14ac:dyDescent="0.35">
      <c r="A1693" s="9" t="s">
        <v>2137</v>
      </c>
      <c r="B1693" s="9" t="s">
        <v>2138</v>
      </c>
      <c r="C1693" s="9" t="s">
        <v>1025</v>
      </c>
      <c r="D1693" s="9" t="s">
        <v>8</v>
      </c>
      <c r="E1693" s="9" t="s">
        <v>661</v>
      </c>
      <c r="F1693" s="9" t="s">
        <v>1923</v>
      </c>
      <c r="G1693" s="9" t="str">
        <f t="shared" si="26"/>
        <v>U0655: Ark House Rehab Scarborough</v>
      </c>
      <c r="M1693"/>
    </row>
    <row r="1694" spans="1:13" x14ac:dyDescent="0.35">
      <c r="A1694" s="9" t="s">
        <v>297</v>
      </c>
      <c r="B1694" s="9" t="s">
        <v>709</v>
      </c>
      <c r="C1694" s="9" t="s">
        <v>1026</v>
      </c>
      <c r="D1694" s="9" t="s">
        <v>122</v>
      </c>
      <c r="E1694" s="9" t="s">
        <v>670</v>
      </c>
      <c r="F1694" s="9" t="s">
        <v>1751</v>
      </c>
      <c r="G1694" s="9" t="str">
        <f t="shared" si="26"/>
        <v>P1076: Oxfordshire Roads to Recovery</v>
      </c>
      <c r="M1694"/>
    </row>
    <row r="1695" spans="1:13" x14ac:dyDescent="0.35">
      <c r="A1695" s="9" t="s">
        <v>487</v>
      </c>
      <c r="B1695" s="9" t="s">
        <v>788</v>
      </c>
      <c r="C1695" s="9" t="s">
        <v>1026</v>
      </c>
      <c r="D1695" s="9" t="s">
        <v>122</v>
      </c>
      <c r="E1695" s="9" t="s">
        <v>670</v>
      </c>
      <c r="F1695" s="9" t="s">
        <v>1698</v>
      </c>
      <c r="G1695" s="9" t="str">
        <f t="shared" si="26"/>
        <v>P1102: One Recovery Bucks</v>
      </c>
      <c r="M1695"/>
    </row>
    <row r="1696" spans="1:13" x14ac:dyDescent="0.35">
      <c r="A1696" s="9" t="s">
        <v>325</v>
      </c>
      <c r="B1696" s="9" t="s">
        <v>2063</v>
      </c>
      <c r="C1696" s="9" t="s">
        <v>1026</v>
      </c>
      <c r="D1696" s="9" t="s">
        <v>122</v>
      </c>
      <c r="E1696" s="9" t="s">
        <v>635</v>
      </c>
      <c r="F1696" s="9" t="s">
        <v>1734</v>
      </c>
      <c r="G1696" s="9" t="str">
        <f t="shared" si="26"/>
        <v>Q1647: Via - Passmores House</v>
      </c>
      <c r="M1696"/>
    </row>
    <row r="1697" spans="1:13" x14ac:dyDescent="0.35">
      <c r="A1697" s="9" t="s">
        <v>340</v>
      </c>
      <c r="B1697" s="9" t="s">
        <v>657</v>
      </c>
      <c r="C1697" s="9" t="s">
        <v>1026</v>
      </c>
      <c r="D1697" s="9" t="s">
        <v>122</v>
      </c>
      <c r="E1697" s="9" t="s">
        <v>635</v>
      </c>
      <c r="F1697" s="9" t="s">
        <v>1752</v>
      </c>
      <c r="G1697" s="9" t="str">
        <f t="shared" si="26"/>
        <v>Q1728: Oxygen Recovery Service</v>
      </c>
      <c r="M1697"/>
    </row>
    <row r="1698" spans="1:13" x14ac:dyDescent="0.35">
      <c r="A1698" s="9" t="s">
        <v>621</v>
      </c>
      <c r="B1698" s="9" t="s">
        <v>678</v>
      </c>
      <c r="C1698" s="9" t="s">
        <v>1026</v>
      </c>
      <c r="D1698" s="9" t="s">
        <v>122</v>
      </c>
      <c r="E1698" s="9" t="s">
        <v>635</v>
      </c>
      <c r="F1698" s="9" t="s">
        <v>1673</v>
      </c>
      <c r="G1698" s="9" t="str">
        <f t="shared" si="26"/>
        <v>Q1758: Addiction Recovery Community MK</v>
      </c>
      <c r="M1698"/>
    </row>
    <row r="1699" spans="1:13" x14ac:dyDescent="0.35">
      <c r="A1699" s="9" t="s">
        <v>388</v>
      </c>
      <c r="B1699" s="9" t="s">
        <v>811</v>
      </c>
      <c r="C1699" s="9" t="s">
        <v>1026</v>
      </c>
      <c r="D1699" s="9" t="s">
        <v>122</v>
      </c>
      <c r="E1699" s="9" t="s">
        <v>639</v>
      </c>
      <c r="F1699" s="9" t="s">
        <v>1656</v>
      </c>
      <c r="G1699" s="9" t="str">
        <f t="shared" si="26"/>
        <v>SD301: We Are With You Chy</v>
      </c>
      <c r="M1699"/>
    </row>
    <row r="1700" spans="1:13" x14ac:dyDescent="0.35">
      <c r="A1700" s="9" t="s">
        <v>389</v>
      </c>
      <c r="B1700" s="9" t="s">
        <v>737</v>
      </c>
      <c r="C1700" s="9" t="s">
        <v>1026</v>
      </c>
      <c r="D1700" s="9" t="s">
        <v>122</v>
      </c>
      <c r="E1700" s="9" t="s">
        <v>639</v>
      </c>
      <c r="F1700" s="9" t="s">
        <v>1663</v>
      </c>
      <c r="G1700" s="9" t="str">
        <f t="shared" si="26"/>
        <v>SD303: BOSENCE FARM COMMUNITY LTD</v>
      </c>
      <c r="M1700"/>
    </row>
    <row r="1701" spans="1:13" x14ac:dyDescent="0.35">
      <c r="A1701" s="9" t="s">
        <v>404</v>
      </c>
      <c r="B1701" s="9" t="s">
        <v>672</v>
      </c>
      <c r="C1701" s="9" t="s">
        <v>1026</v>
      </c>
      <c r="D1701" s="9" t="s">
        <v>122</v>
      </c>
      <c r="E1701" s="9" t="s">
        <v>639</v>
      </c>
      <c r="F1701" s="9" t="s">
        <v>1667</v>
      </c>
      <c r="G1701" s="9" t="str">
        <f t="shared" si="26"/>
        <v>SJ302: BROADWAY LODGE</v>
      </c>
      <c r="M1701"/>
    </row>
    <row r="1702" spans="1:13" x14ac:dyDescent="0.35">
      <c r="A1702" s="9" t="s">
        <v>461</v>
      </c>
      <c r="B1702" s="9" t="s">
        <v>663</v>
      </c>
      <c r="C1702" s="9" t="s">
        <v>1026</v>
      </c>
      <c r="D1702" s="9" t="s">
        <v>122</v>
      </c>
      <c r="E1702" s="9" t="s">
        <v>661</v>
      </c>
      <c r="F1702" s="9" t="s">
        <v>1721</v>
      </c>
      <c r="G1702" s="9" t="str">
        <f t="shared" si="26"/>
        <v>U0509: Doncaster Drugs Service - CDT</v>
      </c>
      <c r="M1702"/>
    </row>
    <row r="1703" spans="1:13" x14ac:dyDescent="0.35">
      <c r="A1703" s="9" t="s">
        <v>222</v>
      </c>
      <c r="B1703" s="9" t="s">
        <v>971</v>
      </c>
      <c r="C1703" s="9" t="s">
        <v>1027</v>
      </c>
      <c r="D1703" s="9" t="s">
        <v>9</v>
      </c>
      <c r="E1703" s="9" t="s">
        <v>662</v>
      </c>
      <c r="F1703" s="9" t="s">
        <v>1714</v>
      </c>
      <c r="G1703" s="9" t="str">
        <f t="shared" si="26"/>
        <v>M0189: OASIS Recovery Communities Runcorn</v>
      </c>
      <c r="M1703"/>
    </row>
    <row r="1704" spans="1:13" x14ac:dyDescent="0.35">
      <c r="A1704" s="9" t="s">
        <v>263</v>
      </c>
      <c r="B1704" s="9" t="s">
        <v>1033</v>
      </c>
      <c r="C1704" s="9" t="s">
        <v>1027</v>
      </c>
      <c r="D1704" s="9" t="s">
        <v>9</v>
      </c>
      <c r="E1704" s="9" t="s">
        <v>757</v>
      </c>
      <c r="F1704" s="9" t="s">
        <v>1742</v>
      </c>
      <c r="G1704" s="9" t="str">
        <f t="shared" si="26"/>
        <v>N0934: Oaktrees (The Cyrenians)</v>
      </c>
      <c r="M1704"/>
    </row>
    <row r="1705" spans="1:13" x14ac:dyDescent="0.35">
      <c r="A1705" s="9" t="s">
        <v>266</v>
      </c>
      <c r="B1705" s="9" t="s">
        <v>1049</v>
      </c>
      <c r="C1705" s="9" t="s">
        <v>1027</v>
      </c>
      <c r="D1705" s="9" t="s">
        <v>9</v>
      </c>
      <c r="E1705" s="9" t="s">
        <v>757</v>
      </c>
      <c r="F1705" s="9" t="s">
        <v>1678</v>
      </c>
      <c r="G1705" s="9" t="str">
        <f t="shared" si="26"/>
        <v>N0977: Northumberland Recovery Partnership</v>
      </c>
      <c r="M1705"/>
    </row>
    <row r="1706" spans="1:13" x14ac:dyDescent="0.35">
      <c r="A1706" s="9" t="s">
        <v>267</v>
      </c>
      <c r="B1706" s="9" t="s">
        <v>1032</v>
      </c>
      <c r="C1706" s="9" t="s">
        <v>1027</v>
      </c>
      <c r="D1706" s="9" t="s">
        <v>9</v>
      </c>
      <c r="E1706" s="9" t="s">
        <v>757</v>
      </c>
      <c r="F1706" s="9" t="s">
        <v>1678</v>
      </c>
      <c r="G1706" s="9" t="str">
        <f t="shared" si="26"/>
        <v>N0985: North Tyneside Recovery Partnership</v>
      </c>
      <c r="M1706"/>
    </row>
    <row r="1707" spans="1:13" x14ac:dyDescent="0.35">
      <c r="A1707" s="9" t="s">
        <v>270</v>
      </c>
      <c r="B1707" s="9" t="s">
        <v>1932</v>
      </c>
      <c r="C1707" s="9" t="s">
        <v>1027</v>
      </c>
      <c r="D1707" s="9" t="s">
        <v>9</v>
      </c>
      <c r="E1707" s="9" t="s">
        <v>757</v>
      </c>
      <c r="F1707" s="9" t="s">
        <v>1674</v>
      </c>
      <c r="G1707" s="9" t="str">
        <f t="shared" si="26"/>
        <v>N0988: CGL Gateshead Recovery Partnership</v>
      </c>
      <c r="M1707"/>
    </row>
    <row r="1708" spans="1:13" x14ac:dyDescent="0.35">
      <c r="A1708" s="9" t="s">
        <v>272</v>
      </c>
      <c r="B1708" s="9" t="s">
        <v>834</v>
      </c>
      <c r="C1708" s="9" t="s">
        <v>1027</v>
      </c>
      <c r="D1708" s="9" t="s">
        <v>9</v>
      </c>
      <c r="E1708" s="9" t="s">
        <v>757</v>
      </c>
      <c r="F1708" s="9" t="s">
        <v>1678</v>
      </c>
      <c r="G1708" s="9" t="str">
        <f t="shared" si="26"/>
        <v>N1005: Sunderland Integrated Substance Misuse Service</v>
      </c>
      <c r="M1708"/>
    </row>
    <row r="1709" spans="1:13" x14ac:dyDescent="0.35">
      <c r="A1709" s="9" t="s">
        <v>502</v>
      </c>
      <c r="B1709" s="9" t="s">
        <v>829</v>
      </c>
      <c r="C1709" s="9" t="s">
        <v>1027</v>
      </c>
      <c r="D1709" s="9" t="s">
        <v>9</v>
      </c>
      <c r="E1709" s="9" t="s">
        <v>757</v>
      </c>
      <c r="F1709" s="9" t="s">
        <v>1752</v>
      </c>
      <c r="G1709" s="9" t="str">
        <f t="shared" si="26"/>
        <v>N1010: County Durham Drug and Alcohol Adult Recovery Service</v>
      </c>
      <c r="M1709"/>
    </row>
    <row r="1710" spans="1:13" x14ac:dyDescent="0.35">
      <c r="A1710" s="9" t="s">
        <v>511</v>
      </c>
      <c r="B1710" s="9" t="s">
        <v>833</v>
      </c>
      <c r="C1710" s="9" t="s">
        <v>1027</v>
      </c>
      <c r="D1710" s="9" t="s">
        <v>9</v>
      </c>
      <c r="E1710" s="9" t="s">
        <v>757</v>
      </c>
      <c r="F1710" s="9" t="s">
        <v>1697</v>
      </c>
      <c r="G1710" s="9" t="str">
        <f t="shared" si="26"/>
        <v>N1014: South Tyneside Substance Misuse Service (Humankind)</v>
      </c>
      <c r="M1710"/>
    </row>
    <row r="1711" spans="1:13" x14ac:dyDescent="0.35">
      <c r="A1711" s="9" t="s">
        <v>612</v>
      </c>
      <c r="B1711" s="9" t="s">
        <v>756</v>
      </c>
      <c r="C1711" s="9" t="s">
        <v>1027</v>
      </c>
      <c r="D1711" s="9" t="s">
        <v>9</v>
      </c>
      <c r="E1711" s="9" t="s">
        <v>757</v>
      </c>
      <c r="F1711" s="9" t="s">
        <v>1678</v>
      </c>
      <c r="G1711" s="9" t="str">
        <f t="shared" si="26"/>
        <v>N1016: Newcastle Treatment and Recovery - Adult</v>
      </c>
      <c r="M1711"/>
    </row>
    <row r="1712" spans="1:13" x14ac:dyDescent="0.35">
      <c r="A1712" s="9" t="s">
        <v>1030</v>
      </c>
      <c r="B1712" s="9" t="s">
        <v>1031</v>
      </c>
      <c r="C1712" s="9" t="s">
        <v>1027</v>
      </c>
      <c r="D1712" s="9" t="s">
        <v>9</v>
      </c>
      <c r="E1712" s="9" t="s">
        <v>757</v>
      </c>
      <c r="F1712" s="9" t="s">
        <v>1678</v>
      </c>
      <c r="G1712" s="9" t="str">
        <f t="shared" si="26"/>
        <v>N1017: Newcastle Treatment and Recovery - YP</v>
      </c>
      <c r="M1712"/>
    </row>
    <row r="1713" spans="1:13" x14ac:dyDescent="0.35">
      <c r="A1713" s="9" t="s">
        <v>613</v>
      </c>
      <c r="B1713" s="9" t="s">
        <v>1029</v>
      </c>
      <c r="C1713" s="9" t="s">
        <v>1027</v>
      </c>
      <c r="D1713" s="9" t="s">
        <v>9</v>
      </c>
      <c r="E1713" s="9" t="s">
        <v>757</v>
      </c>
      <c r="F1713" s="9" t="s">
        <v>1678</v>
      </c>
      <c r="G1713" s="9" t="str">
        <f t="shared" si="26"/>
        <v>N1018: Newcastle Treatment and Recovery - Shared Care</v>
      </c>
      <c r="M1713"/>
    </row>
    <row r="1714" spans="1:13" x14ac:dyDescent="0.35">
      <c r="A1714" s="9" t="s">
        <v>614</v>
      </c>
      <c r="B1714" s="9" t="s">
        <v>1028</v>
      </c>
      <c r="C1714" s="9" t="s">
        <v>1027</v>
      </c>
      <c r="D1714" s="9" t="s">
        <v>9</v>
      </c>
      <c r="E1714" s="9" t="s">
        <v>757</v>
      </c>
      <c r="F1714" s="9" t="s">
        <v>1678</v>
      </c>
      <c r="G1714" s="9" t="str">
        <f t="shared" si="26"/>
        <v>N1019: Newcastle Treatment and Recovery - DRR</v>
      </c>
      <c r="M1714"/>
    </row>
    <row r="1715" spans="1:13" x14ac:dyDescent="0.35">
      <c r="A1715" s="9" t="s">
        <v>1197</v>
      </c>
      <c r="B1715" s="9" t="s">
        <v>1762</v>
      </c>
      <c r="C1715" s="9" t="s">
        <v>1027</v>
      </c>
      <c r="D1715" s="9" t="s">
        <v>9</v>
      </c>
      <c r="E1715" s="9" t="s">
        <v>757</v>
      </c>
      <c r="F1715" s="9" t="s">
        <v>1674</v>
      </c>
      <c r="G1715" s="9" t="str">
        <f t="shared" si="26"/>
        <v>N1028: CGL Wear Recovery Sunderland</v>
      </c>
      <c r="M1715"/>
    </row>
    <row r="1716" spans="1:13" x14ac:dyDescent="0.35">
      <c r="A1716" s="9" t="s">
        <v>297</v>
      </c>
      <c r="B1716" s="9" t="s">
        <v>709</v>
      </c>
      <c r="C1716" s="9" t="s">
        <v>1027</v>
      </c>
      <c r="D1716" s="9" t="s">
        <v>9</v>
      </c>
      <c r="E1716" s="9" t="s">
        <v>670</v>
      </c>
      <c r="F1716" s="9" t="s">
        <v>1751</v>
      </c>
      <c r="G1716" s="9" t="str">
        <f t="shared" si="26"/>
        <v>P1076: Oxfordshire Roads to Recovery</v>
      </c>
      <c r="M1716"/>
    </row>
    <row r="1717" spans="1:13" x14ac:dyDescent="0.35">
      <c r="A1717" s="9" t="s">
        <v>622</v>
      </c>
      <c r="B1717" s="9" t="s">
        <v>704</v>
      </c>
      <c r="C1717" s="9" t="s">
        <v>1027</v>
      </c>
      <c r="D1717" s="9" t="s">
        <v>9</v>
      </c>
      <c r="E1717" s="9" t="s">
        <v>643</v>
      </c>
      <c r="F1717" s="9" t="s">
        <v>1697</v>
      </c>
      <c r="G1717" s="9" t="str">
        <f t="shared" si="26"/>
        <v>R0512: Humankind Staffordshire</v>
      </c>
      <c r="M1717"/>
    </row>
    <row r="1718" spans="1:13" x14ac:dyDescent="0.35">
      <c r="A1718" s="9" t="s">
        <v>462</v>
      </c>
      <c r="B1718" s="9" t="s">
        <v>789</v>
      </c>
      <c r="C1718" s="9" t="s">
        <v>1027</v>
      </c>
      <c r="D1718" s="9" t="s">
        <v>9</v>
      </c>
      <c r="E1718" s="9" t="s">
        <v>661</v>
      </c>
      <c r="F1718" s="9" t="s">
        <v>1717</v>
      </c>
      <c r="G1718" s="9" t="str">
        <f t="shared" si="26"/>
        <v>U0514: Phoenix Futures Sheffield Adult Service</v>
      </c>
      <c r="M1718"/>
    </row>
    <row r="1719" spans="1:13" x14ac:dyDescent="0.35">
      <c r="A1719" s="9" t="s">
        <v>2003</v>
      </c>
      <c r="B1719" s="9" t="s">
        <v>2009</v>
      </c>
      <c r="C1719" s="9" t="s">
        <v>1034</v>
      </c>
      <c r="D1719" s="9" t="s">
        <v>106</v>
      </c>
      <c r="E1719" s="9" t="s">
        <v>632</v>
      </c>
      <c r="F1719" s="9" t="s">
        <v>1923</v>
      </c>
      <c r="G1719" s="9" t="str">
        <f t="shared" si="26"/>
        <v>L0986: CGL Newham YP</v>
      </c>
      <c r="M1719"/>
    </row>
    <row r="1720" spans="1:13" x14ac:dyDescent="0.35">
      <c r="A1720" s="9" t="s">
        <v>176</v>
      </c>
      <c r="B1720" s="9" t="s">
        <v>652</v>
      </c>
      <c r="C1720" s="9" t="s">
        <v>1034</v>
      </c>
      <c r="D1720" s="9" t="s">
        <v>106</v>
      </c>
      <c r="E1720" s="9" t="s">
        <v>632</v>
      </c>
      <c r="F1720" s="9" t="s">
        <v>1660</v>
      </c>
      <c r="G1720" s="9" t="str">
        <f t="shared" si="26"/>
        <v>L1247: Haringey Specialist Drug Treatment Service</v>
      </c>
      <c r="M1720"/>
    </row>
    <row r="1721" spans="1:13" x14ac:dyDescent="0.35">
      <c r="A1721" s="9" t="s">
        <v>179</v>
      </c>
      <c r="B1721" s="9" t="s">
        <v>1035</v>
      </c>
      <c r="C1721" s="9" t="s">
        <v>1034</v>
      </c>
      <c r="D1721" s="9" t="s">
        <v>106</v>
      </c>
      <c r="E1721" s="9" t="s">
        <v>632</v>
      </c>
      <c r="F1721" s="9" t="s">
        <v>1674</v>
      </c>
      <c r="G1721" s="9" t="str">
        <f t="shared" si="26"/>
        <v>L1254: CGL Newham RISE</v>
      </c>
      <c r="M1721"/>
    </row>
    <row r="1722" spans="1:13" x14ac:dyDescent="0.35">
      <c r="A1722" s="9" t="s">
        <v>606</v>
      </c>
      <c r="B1722" s="9" t="s">
        <v>806</v>
      </c>
      <c r="C1722" s="9" t="s">
        <v>1034</v>
      </c>
      <c r="D1722" s="9" t="s">
        <v>106</v>
      </c>
      <c r="E1722" s="9" t="s">
        <v>632</v>
      </c>
      <c r="F1722" s="9" t="s">
        <v>1751</v>
      </c>
      <c r="G1722" s="9" t="str">
        <f t="shared" si="26"/>
        <v>L1303: City and Hackney Recovery Service</v>
      </c>
      <c r="M1722"/>
    </row>
    <row r="1723" spans="1:13" x14ac:dyDescent="0.35">
      <c r="A1723" s="9" t="s">
        <v>1480</v>
      </c>
      <c r="B1723" s="9" t="s">
        <v>1920</v>
      </c>
      <c r="C1723" s="9" t="s">
        <v>1034</v>
      </c>
      <c r="D1723" s="9" t="s">
        <v>106</v>
      </c>
      <c r="E1723" s="9" t="s">
        <v>632</v>
      </c>
      <c r="F1723" s="9" t="s">
        <v>1752</v>
      </c>
      <c r="G1723" s="9" t="str">
        <f t="shared" si="26"/>
        <v>L1308: Guy's and St Thomas' NHS Foundation Trust Inpatient Detox Unit</v>
      </c>
      <c r="M1723"/>
    </row>
    <row r="1724" spans="1:13" x14ac:dyDescent="0.35">
      <c r="A1724" s="9" t="s">
        <v>1921</v>
      </c>
      <c r="B1724" s="9" t="s">
        <v>1922</v>
      </c>
      <c r="C1724" s="9" t="s">
        <v>1034</v>
      </c>
      <c r="D1724" s="9" t="s">
        <v>106</v>
      </c>
      <c r="E1724" s="9" t="s">
        <v>632</v>
      </c>
      <c r="F1724" s="9" t="s">
        <v>1923</v>
      </c>
      <c r="G1724" s="9" t="str">
        <f t="shared" si="26"/>
        <v>L1312: Guy's and St Thomas' NHS Foundation Trust Non-rough sleeping Addictions Clinical Care Suite</v>
      </c>
      <c r="M1724"/>
    </row>
    <row r="1725" spans="1:13" x14ac:dyDescent="0.35">
      <c r="A1725" s="9" t="s">
        <v>278</v>
      </c>
      <c r="B1725" s="9" t="s">
        <v>685</v>
      </c>
      <c r="C1725" s="9" t="s">
        <v>1034</v>
      </c>
      <c r="D1725" s="9" t="s">
        <v>106</v>
      </c>
      <c r="E1725" s="9" t="s">
        <v>670</v>
      </c>
      <c r="F1725" s="9" t="s">
        <v>1702</v>
      </c>
      <c r="G1725" s="9" t="str">
        <f t="shared" si="26"/>
        <v>P0611: Bridge House</v>
      </c>
      <c r="M1725"/>
    </row>
    <row r="1726" spans="1:13" x14ac:dyDescent="0.35">
      <c r="A1726" s="9" t="s">
        <v>281</v>
      </c>
      <c r="B1726" s="9" t="s">
        <v>689</v>
      </c>
      <c r="C1726" s="9" t="s">
        <v>1034</v>
      </c>
      <c r="D1726" s="9" t="s">
        <v>106</v>
      </c>
      <c r="E1726" s="9" t="s">
        <v>670</v>
      </c>
      <c r="F1726" s="9" t="s">
        <v>1703</v>
      </c>
      <c r="G1726" s="9" t="str">
        <f t="shared" si="26"/>
        <v>P0835: Kenward Residential</v>
      </c>
      <c r="M1726"/>
    </row>
    <row r="1727" spans="1:13" x14ac:dyDescent="0.35">
      <c r="A1727" s="9" t="s">
        <v>2133</v>
      </c>
      <c r="B1727" s="9" t="s">
        <v>2214</v>
      </c>
      <c r="C1727" s="9" t="s">
        <v>1034</v>
      </c>
      <c r="D1727" s="9" t="s">
        <v>106</v>
      </c>
      <c r="E1727" s="9" t="s">
        <v>670</v>
      </c>
      <c r="F1727" s="9" t="s">
        <v>1923</v>
      </c>
      <c r="G1727" s="9" t="str">
        <f t="shared" si="26"/>
        <v>P1126: Phoenix Futures Ophelia House</v>
      </c>
      <c r="M1727"/>
    </row>
    <row r="1728" spans="1:13" x14ac:dyDescent="0.35">
      <c r="A1728" s="9" t="s">
        <v>318</v>
      </c>
      <c r="B1728" s="9" t="s">
        <v>892</v>
      </c>
      <c r="C1728" s="9" t="s">
        <v>1034</v>
      </c>
      <c r="D1728" s="9" t="s">
        <v>106</v>
      </c>
      <c r="E1728" s="9" t="s">
        <v>635</v>
      </c>
      <c r="F1728" s="9" t="s">
        <v>1711</v>
      </c>
      <c r="G1728" s="9" t="str">
        <f t="shared" si="26"/>
        <v>Q1426: Essex STARS (Mid)</v>
      </c>
      <c r="M1728"/>
    </row>
    <row r="1729" spans="1:13" x14ac:dyDescent="0.35">
      <c r="A1729" s="9" t="s">
        <v>325</v>
      </c>
      <c r="B1729" s="9" t="s">
        <v>2063</v>
      </c>
      <c r="C1729" s="9" t="s">
        <v>1034</v>
      </c>
      <c r="D1729" s="9" t="s">
        <v>106</v>
      </c>
      <c r="E1729" s="9" t="s">
        <v>635</v>
      </c>
      <c r="F1729" s="9" t="s">
        <v>1734</v>
      </c>
      <c r="G1729" s="9" t="str">
        <f t="shared" si="26"/>
        <v>Q1647: Via - Passmores House</v>
      </c>
      <c r="M1729"/>
    </row>
    <row r="1730" spans="1:13" x14ac:dyDescent="0.35">
      <c r="A1730" s="9" t="s">
        <v>327</v>
      </c>
      <c r="B1730" s="9" t="s">
        <v>895</v>
      </c>
      <c r="C1730" s="9" t="s">
        <v>1034</v>
      </c>
      <c r="D1730" s="9" t="s">
        <v>106</v>
      </c>
      <c r="E1730" s="9" t="s">
        <v>635</v>
      </c>
      <c r="F1730" s="9" t="s">
        <v>1715</v>
      </c>
      <c r="G1730" s="9" t="str">
        <f t="shared" si="26"/>
        <v>Q1659: Open Road Chelmsford</v>
      </c>
      <c r="M1730"/>
    </row>
    <row r="1731" spans="1:13" x14ac:dyDescent="0.35">
      <c r="A1731" s="9" t="s">
        <v>345</v>
      </c>
      <c r="B1731" s="9" t="s">
        <v>877</v>
      </c>
      <c r="C1731" s="9" t="s">
        <v>1034</v>
      </c>
      <c r="D1731" s="9" t="s">
        <v>106</v>
      </c>
      <c r="E1731" s="9" t="s">
        <v>635</v>
      </c>
      <c r="F1731" s="9" t="s">
        <v>1751</v>
      </c>
      <c r="G1731" s="9" t="str">
        <f t="shared" ref="G1731:G1794" si="27">CONCATENATE(A1731,": ",B1731)</f>
        <v>Q1734: Suffolk Recovery Service - Ipswich</v>
      </c>
      <c r="M1731"/>
    </row>
    <row r="1732" spans="1:13" x14ac:dyDescent="0.35">
      <c r="A1732" s="9" t="s">
        <v>350</v>
      </c>
      <c r="B1732" s="9" t="s">
        <v>1945</v>
      </c>
      <c r="C1732" s="9" t="s">
        <v>1034</v>
      </c>
      <c r="D1732" s="9" t="s">
        <v>106</v>
      </c>
      <c r="E1732" s="9" t="s">
        <v>635</v>
      </c>
      <c r="F1732" s="9" t="s">
        <v>1698</v>
      </c>
      <c r="G1732" s="9" t="str">
        <f t="shared" si="27"/>
        <v>Q1747: Inclusion Visions</v>
      </c>
      <c r="M1732"/>
    </row>
    <row r="1733" spans="1:13" x14ac:dyDescent="0.35">
      <c r="A1733" s="9" t="s">
        <v>389</v>
      </c>
      <c r="B1733" s="9" t="s">
        <v>737</v>
      </c>
      <c r="C1733" s="9" t="s">
        <v>1034</v>
      </c>
      <c r="D1733" s="9" t="s">
        <v>106</v>
      </c>
      <c r="E1733" s="9" t="s">
        <v>639</v>
      </c>
      <c r="F1733" s="9" t="s">
        <v>1663</v>
      </c>
      <c r="G1733" s="9" t="str">
        <f t="shared" si="27"/>
        <v>SD303: BOSENCE FARM COMMUNITY LTD</v>
      </c>
      <c r="M1733"/>
    </row>
    <row r="1734" spans="1:13" x14ac:dyDescent="0.35">
      <c r="A1734" s="9" t="s">
        <v>391</v>
      </c>
      <c r="B1734" s="9" t="s">
        <v>658</v>
      </c>
      <c r="C1734" s="9" t="s">
        <v>1034</v>
      </c>
      <c r="D1734" s="9" t="s">
        <v>106</v>
      </c>
      <c r="E1734" s="9" t="s">
        <v>639</v>
      </c>
      <c r="F1734" s="9" t="s">
        <v>1744</v>
      </c>
      <c r="G1734" s="9" t="str">
        <f t="shared" si="27"/>
        <v>SG309: THE NELSON TRUST</v>
      </c>
      <c r="M1734"/>
    </row>
    <row r="1735" spans="1:13" x14ac:dyDescent="0.35">
      <c r="A1735" s="9" t="s">
        <v>513</v>
      </c>
      <c r="B1735" s="9" t="s">
        <v>1765</v>
      </c>
      <c r="C1735" s="9" t="s">
        <v>1034</v>
      </c>
      <c r="D1735" s="9" t="s">
        <v>106</v>
      </c>
      <c r="E1735" s="9" t="s">
        <v>715</v>
      </c>
      <c r="F1735" s="9" t="s">
        <v>1692</v>
      </c>
      <c r="G1735" s="9" t="str">
        <f t="shared" si="27"/>
        <v>T1214: The Level</v>
      </c>
      <c r="M1735"/>
    </row>
    <row r="1736" spans="1:13" x14ac:dyDescent="0.35">
      <c r="A1736" s="9" t="s">
        <v>2024</v>
      </c>
      <c r="B1736" s="9" t="s">
        <v>2225</v>
      </c>
      <c r="C1736" s="9" t="s">
        <v>1034</v>
      </c>
      <c r="D1736" s="9" t="s">
        <v>106</v>
      </c>
      <c r="E1736" s="9" t="s">
        <v>715</v>
      </c>
      <c r="F1736" s="9" t="s">
        <v>1923</v>
      </c>
      <c r="G1736" s="9" t="str">
        <f t="shared" si="27"/>
        <v>T1224: New Oakwood Lodge - Derby Rehab (Phoenix Futures)</v>
      </c>
      <c r="M1736"/>
    </row>
    <row r="1737" spans="1:13" x14ac:dyDescent="0.35">
      <c r="A1737" s="9" t="s">
        <v>444</v>
      </c>
      <c r="B1737" s="9" t="s">
        <v>771</v>
      </c>
      <c r="C1737" s="9" t="s">
        <v>1034</v>
      </c>
      <c r="D1737" s="9" t="s">
        <v>106</v>
      </c>
      <c r="E1737" s="9" t="s">
        <v>661</v>
      </c>
      <c r="F1737" s="9" t="s">
        <v>1720</v>
      </c>
      <c r="G1737" s="9" t="str">
        <f t="shared" si="27"/>
        <v>U0321: Forward Trust The Bridges Hull</v>
      </c>
      <c r="M1737"/>
    </row>
    <row r="1738" spans="1:13" x14ac:dyDescent="0.35">
      <c r="A1738" s="9" t="s">
        <v>461</v>
      </c>
      <c r="B1738" s="9" t="s">
        <v>663</v>
      </c>
      <c r="C1738" s="9" t="s">
        <v>1034</v>
      </c>
      <c r="D1738" s="9" t="s">
        <v>106</v>
      </c>
      <c r="E1738" s="9" t="s">
        <v>661</v>
      </c>
      <c r="F1738" s="9" t="s">
        <v>1721</v>
      </c>
      <c r="G1738" s="9" t="str">
        <f t="shared" si="27"/>
        <v>U0509: Doncaster Drugs Service - CDT</v>
      </c>
      <c r="M1738"/>
    </row>
    <row r="1739" spans="1:13" x14ac:dyDescent="0.35">
      <c r="A1739" s="9" t="s">
        <v>497</v>
      </c>
      <c r="B1739" s="9" t="s">
        <v>720</v>
      </c>
      <c r="C1739" s="9" t="s">
        <v>1036</v>
      </c>
      <c r="D1739" s="9" t="s">
        <v>80</v>
      </c>
      <c r="E1739" s="9" t="s">
        <v>662</v>
      </c>
      <c r="F1739" s="9" t="s">
        <v>720</v>
      </c>
      <c r="G1739" s="9" t="str">
        <f t="shared" si="27"/>
        <v>M0352: Acquiesce</v>
      </c>
      <c r="M1739"/>
    </row>
    <row r="1740" spans="1:13" x14ac:dyDescent="0.35">
      <c r="A1740" s="9" t="s">
        <v>1484</v>
      </c>
      <c r="B1740" s="9" t="s">
        <v>1759</v>
      </c>
      <c r="C1740" s="9" t="s">
        <v>1036</v>
      </c>
      <c r="D1740" s="9" t="s">
        <v>80</v>
      </c>
      <c r="E1740" s="9" t="s">
        <v>662</v>
      </c>
      <c r="F1740" s="9" t="s">
        <v>1697</v>
      </c>
      <c r="G1740" s="9" t="str">
        <f t="shared" si="27"/>
        <v>M0375: Cumbria Addictions Service (Humankind)</v>
      </c>
      <c r="M1740"/>
    </row>
    <row r="1741" spans="1:13" x14ac:dyDescent="0.35">
      <c r="A1741" s="9" t="s">
        <v>307</v>
      </c>
      <c r="B1741" s="9" t="s">
        <v>784</v>
      </c>
      <c r="C1741" s="9" t="s">
        <v>1036</v>
      </c>
      <c r="D1741" s="9" t="s">
        <v>80</v>
      </c>
      <c r="E1741" s="9" t="s">
        <v>670</v>
      </c>
      <c r="F1741" s="9" t="s">
        <v>1738</v>
      </c>
      <c r="G1741" s="9" t="str">
        <f t="shared" si="27"/>
        <v>P1090: I-Access East Surrey</v>
      </c>
      <c r="M1741"/>
    </row>
    <row r="1742" spans="1:13" x14ac:dyDescent="0.35">
      <c r="A1742" s="9" t="s">
        <v>315</v>
      </c>
      <c r="B1742" s="9" t="s">
        <v>896</v>
      </c>
      <c r="C1742" s="9" t="s">
        <v>1036</v>
      </c>
      <c r="D1742" s="9" t="s">
        <v>80</v>
      </c>
      <c r="E1742" s="9" t="s">
        <v>635</v>
      </c>
      <c r="F1742" s="9" t="s">
        <v>1715</v>
      </c>
      <c r="G1742" s="9" t="str">
        <f t="shared" si="27"/>
        <v>Q1423: Open Road Clacton</v>
      </c>
      <c r="M1742"/>
    </row>
    <row r="1743" spans="1:13" x14ac:dyDescent="0.35">
      <c r="A1743" s="9" t="s">
        <v>317</v>
      </c>
      <c r="B1743" s="9" t="s">
        <v>650</v>
      </c>
      <c r="C1743" s="9" t="s">
        <v>1036</v>
      </c>
      <c r="D1743" s="9" t="s">
        <v>80</v>
      </c>
      <c r="E1743" s="9" t="s">
        <v>635</v>
      </c>
      <c r="F1743" s="9" t="s">
        <v>1711</v>
      </c>
      <c r="G1743" s="9" t="str">
        <f t="shared" si="27"/>
        <v>Q1425: Essex STARS (North East)</v>
      </c>
      <c r="M1743"/>
    </row>
    <row r="1744" spans="1:13" x14ac:dyDescent="0.35">
      <c r="A1744" s="9" t="s">
        <v>325</v>
      </c>
      <c r="B1744" s="9" t="s">
        <v>2063</v>
      </c>
      <c r="C1744" s="9" t="s">
        <v>1036</v>
      </c>
      <c r="D1744" s="9" t="s">
        <v>80</v>
      </c>
      <c r="E1744" s="9" t="s">
        <v>635</v>
      </c>
      <c r="F1744" s="9" t="s">
        <v>1734</v>
      </c>
      <c r="G1744" s="9" t="str">
        <f t="shared" si="27"/>
        <v>Q1647: Via - Passmores House</v>
      </c>
      <c r="M1744"/>
    </row>
    <row r="1745" spans="1:13" x14ac:dyDescent="0.35">
      <c r="A1745" s="9" t="s">
        <v>326</v>
      </c>
      <c r="B1745" s="9" t="s">
        <v>686</v>
      </c>
      <c r="C1745" s="9" t="s">
        <v>1036</v>
      </c>
      <c r="D1745" s="9" t="s">
        <v>80</v>
      </c>
      <c r="E1745" s="9" t="s">
        <v>635</v>
      </c>
      <c r="F1745" s="9" t="s">
        <v>686</v>
      </c>
      <c r="G1745" s="9" t="str">
        <f t="shared" si="27"/>
        <v>Q1652: East Coast Recovery Limited</v>
      </c>
      <c r="M1745"/>
    </row>
    <row r="1746" spans="1:13" x14ac:dyDescent="0.35">
      <c r="A1746" s="9" t="s">
        <v>2006</v>
      </c>
      <c r="B1746" s="9" t="s">
        <v>2012</v>
      </c>
      <c r="C1746" s="9" t="s">
        <v>1036</v>
      </c>
      <c r="D1746" s="9" t="s">
        <v>80</v>
      </c>
      <c r="E1746" s="9" t="s">
        <v>635</v>
      </c>
      <c r="F1746" s="9" t="s">
        <v>2002</v>
      </c>
      <c r="G1746" s="9" t="str">
        <f t="shared" si="27"/>
        <v>Q1657: The Matthew Project: UNITY</v>
      </c>
      <c r="M1746"/>
    </row>
    <row r="1747" spans="1:13" x14ac:dyDescent="0.35">
      <c r="A1747" s="9" t="s">
        <v>344</v>
      </c>
      <c r="B1747" s="9" t="s">
        <v>683</v>
      </c>
      <c r="C1747" s="9" t="s">
        <v>1036</v>
      </c>
      <c r="D1747" s="9" t="s">
        <v>80</v>
      </c>
      <c r="E1747" s="9" t="s">
        <v>635</v>
      </c>
      <c r="F1747" s="9" t="s">
        <v>1751</v>
      </c>
      <c r="G1747" s="9" t="str">
        <f t="shared" si="27"/>
        <v>Q1733: Suffolk Recovery Service - Bury St Edmunds</v>
      </c>
      <c r="M1747"/>
    </row>
    <row r="1748" spans="1:13" x14ac:dyDescent="0.35">
      <c r="A1748" s="9" t="s">
        <v>345</v>
      </c>
      <c r="B1748" s="9" t="s">
        <v>877</v>
      </c>
      <c r="C1748" s="9" t="s">
        <v>1036</v>
      </c>
      <c r="D1748" s="9" t="s">
        <v>80</v>
      </c>
      <c r="E1748" s="9" t="s">
        <v>635</v>
      </c>
      <c r="F1748" s="9" t="s">
        <v>1751</v>
      </c>
      <c r="G1748" s="9" t="str">
        <f t="shared" si="27"/>
        <v>Q1734: Suffolk Recovery Service - Ipswich</v>
      </c>
      <c r="M1748"/>
    </row>
    <row r="1749" spans="1:13" x14ac:dyDescent="0.35">
      <c r="A1749" s="9" t="s">
        <v>346</v>
      </c>
      <c r="B1749" s="9" t="s">
        <v>777</v>
      </c>
      <c r="C1749" s="9" t="s">
        <v>1036</v>
      </c>
      <c r="D1749" s="9" t="s">
        <v>80</v>
      </c>
      <c r="E1749" s="9" t="s">
        <v>635</v>
      </c>
      <c r="F1749" s="9" t="s">
        <v>1751</v>
      </c>
      <c r="G1749" s="9" t="str">
        <f t="shared" si="27"/>
        <v>Q1735: Suffolk Recovery Service - Lowestoft</v>
      </c>
      <c r="M1749"/>
    </row>
    <row r="1750" spans="1:13" x14ac:dyDescent="0.35">
      <c r="A1750" s="9" t="s">
        <v>501</v>
      </c>
      <c r="B1750" s="9" t="s">
        <v>1037</v>
      </c>
      <c r="C1750" s="9" t="s">
        <v>1036</v>
      </c>
      <c r="D1750" s="9" t="s">
        <v>80</v>
      </c>
      <c r="E1750" s="9" t="s">
        <v>635</v>
      </c>
      <c r="F1750" s="9" t="s">
        <v>1674</v>
      </c>
      <c r="G1750" s="9" t="str">
        <f t="shared" si="27"/>
        <v>Q1750: CGL Norfolk Behaviour Change Service</v>
      </c>
      <c r="M1750"/>
    </row>
    <row r="1751" spans="1:13" x14ac:dyDescent="0.35">
      <c r="A1751" s="9" t="s">
        <v>621</v>
      </c>
      <c r="B1751" s="9" t="s">
        <v>678</v>
      </c>
      <c r="C1751" s="9" t="s">
        <v>1036</v>
      </c>
      <c r="D1751" s="9" t="s">
        <v>80</v>
      </c>
      <c r="E1751" s="9" t="s">
        <v>635</v>
      </c>
      <c r="F1751" s="9" t="s">
        <v>1673</v>
      </c>
      <c r="G1751" s="9" t="str">
        <f t="shared" si="27"/>
        <v>Q1758: Addiction Recovery Community MK</v>
      </c>
      <c r="M1751"/>
    </row>
    <row r="1752" spans="1:13" x14ac:dyDescent="0.35">
      <c r="A1752" s="9" t="s">
        <v>2019</v>
      </c>
      <c r="B1752" s="9" t="s">
        <v>2064</v>
      </c>
      <c r="C1752" s="9" t="s">
        <v>1036</v>
      </c>
      <c r="D1752" s="9" t="s">
        <v>80</v>
      </c>
      <c r="E1752" s="9" t="s">
        <v>635</v>
      </c>
      <c r="F1752" s="9" t="s">
        <v>1923</v>
      </c>
      <c r="G1752" s="9" t="str">
        <f t="shared" si="27"/>
        <v>Q1762: Essex STaRS Inpatient Detox (Regional Consortia)</v>
      </c>
      <c r="M1752"/>
    </row>
    <row r="1753" spans="1:13" x14ac:dyDescent="0.35">
      <c r="A1753" s="9" t="s">
        <v>354</v>
      </c>
      <c r="B1753" s="9" t="s">
        <v>641</v>
      </c>
      <c r="C1753" s="9" t="s">
        <v>1036</v>
      </c>
      <c r="D1753" s="9" t="s">
        <v>80</v>
      </c>
      <c r="E1753" s="9" t="s">
        <v>643</v>
      </c>
      <c r="F1753" s="9" t="s">
        <v>2001</v>
      </c>
      <c r="G1753" s="9" t="str">
        <f t="shared" si="27"/>
        <v>R0092: BAC O'Connor</v>
      </c>
      <c r="M1753"/>
    </row>
    <row r="1754" spans="1:13" x14ac:dyDescent="0.35">
      <c r="A1754" s="9" t="s">
        <v>369</v>
      </c>
      <c r="B1754" s="9" t="s">
        <v>697</v>
      </c>
      <c r="C1754" s="9" t="s">
        <v>1036</v>
      </c>
      <c r="D1754" s="9" t="s">
        <v>80</v>
      </c>
      <c r="E1754" s="9" t="s">
        <v>643</v>
      </c>
      <c r="F1754" s="9" t="s">
        <v>1674</v>
      </c>
      <c r="G1754" s="9" t="str">
        <f t="shared" si="27"/>
        <v>R0487: CGL Birmingham ROR - Park House</v>
      </c>
      <c r="M1754"/>
    </row>
    <row r="1755" spans="1:13" x14ac:dyDescent="0.35">
      <c r="A1755" s="9" t="s">
        <v>622</v>
      </c>
      <c r="B1755" s="9" t="s">
        <v>704</v>
      </c>
      <c r="C1755" s="9" t="s">
        <v>1036</v>
      </c>
      <c r="D1755" s="9" t="s">
        <v>80</v>
      </c>
      <c r="E1755" s="9" t="s">
        <v>643</v>
      </c>
      <c r="F1755" s="9" t="s">
        <v>1697</v>
      </c>
      <c r="G1755" s="9" t="str">
        <f t="shared" si="27"/>
        <v>R0512: Humankind Staffordshire</v>
      </c>
      <c r="M1755"/>
    </row>
    <row r="1756" spans="1:13" x14ac:dyDescent="0.35">
      <c r="A1756" s="9" t="s">
        <v>404</v>
      </c>
      <c r="B1756" s="9" t="s">
        <v>672</v>
      </c>
      <c r="C1756" s="9" t="s">
        <v>1036</v>
      </c>
      <c r="D1756" s="9" t="s">
        <v>80</v>
      </c>
      <c r="E1756" s="9" t="s">
        <v>639</v>
      </c>
      <c r="F1756" s="9" t="s">
        <v>1667</v>
      </c>
      <c r="G1756" s="9" t="str">
        <f t="shared" si="27"/>
        <v>SJ302: BROADWAY LODGE</v>
      </c>
      <c r="M1756"/>
    </row>
    <row r="1757" spans="1:13" x14ac:dyDescent="0.35">
      <c r="A1757" s="9" t="s">
        <v>405</v>
      </c>
      <c r="B1757" s="9" t="s">
        <v>675</v>
      </c>
      <c r="C1757" s="9" t="s">
        <v>1036</v>
      </c>
      <c r="D1757" s="9" t="s">
        <v>80</v>
      </c>
      <c r="E1757" s="9" t="s">
        <v>639</v>
      </c>
      <c r="F1757" s="9" t="s">
        <v>675</v>
      </c>
      <c r="G1757" s="9" t="str">
        <f t="shared" si="27"/>
        <v>SJ308: Sefton Park</v>
      </c>
      <c r="M1757"/>
    </row>
    <row r="1758" spans="1:13" x14ac:dyDescent="0.35">
      <c r="A1758" s="9" t="s">
        <v>420</v>
      </c>
      <c r="B1758" s="9" t="s">
        <v>787</v>
      </c>
      <c r="C1758" s="9" t="s">
        <v>1036</v>
      </c>
      <c r="D1758" s="9" t="s">
        <v>80</v>
      </c>
      <c r="E1758" s="9" t="s">
        <v>715</v>
      </c>
      <c r="F1758" s="9" t="s">
        <v>1682</v>
      </c>
      <c r="G1758" s="9" t="str">
        <f t="shared" si="27"/>
        <v>T0005: Derbyshire Recovery Partnership</v>
      </c>
      <c r="M1758"/>
    </row>
    <row r="1759" spans="1:13" x14ac:dyDescent="0.35">
      <c r="A1759" s="9" t="s">
        <v>1907</v>
      </c>
      <c r="B1759" s="9" t="s">
        <v>1908</v>
      </c>
      <c r="C1759" s="9" t="s">
        <v>1036</v>
      </c>
      <c r="D1759" s="9" t="s">
        <v>80</v>
      </c>
      <c r="E1759" s="9" t="s">
        <v>715</v>
      </c>
      <c r="F1759" s="9" t="s">
        <v>1911</v>
      </c>
      <c r="G1759" s="9" t="str">
        <f t="shared" si="27"/>
        <v>T1221: Turning Point Leicestershire and Rutland Adult</v>
      </c>
      <c r="M1759"/>
    </row>
    <row r="1760" spans="1:13" x14ac:dyDescent="0.35">
      <c r="A1760" s="9" t="s">
        <v>229</v>
      </c>
      <c r="B1760" s="9" t="s">
        <v>1771</v>
      </c>
      <c r="C1760" s="9" t="s">
        <v>1040</v>
      </c>
      <c r="D1760" s="9" t="s">
        <v>42</v>
      </c>
      <c r="E1760" s="9" t="s">
        <v>662</v>
      </c>
      <c r="F1760" s="9" t="s">
        <v>1751</v>
      </c>
      <c r="G1760" s="9" t="str">
        <f t="shared" si="27"/>
        <v>M0289: Turning Point Leigh Bank</v>
      </c>
      <c r="M1760"/>
    </row>
    <row r="1761" spans="1:13" x14ac:dyDescent="0.35">
      <c r="A1761" s="9" t="s">
        <v>507</v>
      </c>
      <c r="B1761" s="9" t="s">
        <v>2046</v>
      </c>
      <c r="C1761" s="9" t="s">
        <v>1040</v>
      </c>
      <c r="D1761" s="9" t="s">
        <v>42</v>
      </c>
      <c r="E1761" s="9" t="s">
        <v>662</v>
      </c>
      <c r="F1761" s="9" t="s">
        <v>1668</v>
      </c>
      <c r="G1761" s="9" t="str">
        <f t="shared" si="27"/>
        <v>M0357: Parkland Place Lancashire</v>
      </c>
      <c r="M1761"/>
    </row>
    <row r="1762" spans="1:13" x14ac:dyDescent="0.35">
      <c r="A1762" s="9" t="s">
        <v>420</v>
      </c>
      <c r="B1762" s="9" t="s">
        <v>787</v>
      </c>
      <c r="C1762" s="9" t="s">
        <v>1040</v>
      </c>
      <c r="D1762" s="9" t="s">
        <v>42</v>
      </c>
      <c r="E1762" s="9" t="s">
        <v>715</v>
      </c>
      <c r="F1762" s="9" t="s">
        <v>1682</v>
      </c>
      <c r="G1762" s="9" t="str">
        <f t="shared" si="27"/>
        <v>T0005: Derbyshire Recovery Partnership</v>
      </c>
      <c r="M1762"/>
    </row>
    <row r="1763" spans="1:13" x14ac:dyDescent="0.35">
      <c r="A1763" s="9" t="s">
        <v>423</v>
      </c>
      <c r="B1763" s="9" t="s">
        <v>847</v>
      </c>
      <c r="C1763" s="9" t="s">
        <v>1040</v>
      </c>
      <c r="D1763" s="9" t="s">
        <v>42</v>
      </c>
      <c r="E1763" s="9" t="s">
        <v>715</v>
      </c>
      <c r="F1763" s="9" t="s">
        <v>1681</v>
      </c>
      <c r="G1763" s="9" t="str">
        <f t="shared" si="27"/>
        <v>T1175: Derby City Prescribing Service</v>
      </c>
      <c r="M1763"/>
    </row>
    <row r="1764" spans="1:13" x14ac:dyDescent="0.35">
      <c r="A1764" s="9" t="s">
        <v>2024</v>
      </c>
      <c r="B1764" s="9" t="s">
        <v>2225</v>
      </c>
      <c r="C1764" s="9" t="s">
        <v>1040</v>
      </c>
      <c r="D1764" s="9" t="s">
        <v>42</v>
      </c>
      <c r="E1764" s="9" t="s">
        <v>715</v>
      </c>
      <c r="F1764" s="9" t="s">
        <v>1923</v>
      </c>
      <c r="G1764" s="9" t="str">
        <f t="shared" si="27"/>
        <v>T1224: New Oakwood Lodge - Derby Rehab (Phoenix Futures)</v>
      </c>
      <c r="M1764"/>
    </row>
    <row r="1765" spans="1:13" x14ac:dyDescent="0.35">
      <c r="A1765" s="9" t="s">
        <v>2192</v>
      </c>
      <c r="B1765" s="9" t="s">
        <v>2226</v>
      </c>
      <c r="C1765" s="9" t="s">
        <v>1040</v>
      </c>
      <c r="D1765" s="9" t="s">
        <v>42</v>
      </c>
      <c r="E1765" s="9" t="s">
        <v>715</v>
      </c>
      <c r="F1765" s="9" t="s">
        <v>1923</v>
      </c>
      <c r="G1765" s="9" t="str">
        <f t="shared" si="27"/>
        <v>T1231: Turning Point - Lincolnshire Adult</v>
      </c>
      <c r="M1765"/>
    </row>
    <row r="1766" spans="1:13" x14ac:dyDescent="0.35">
      <c r="A1766" s="9" t="s">
        <v>440</v>
      </c>
      <c r="B1766" s="9" t="s">
        <v>760</v>
      </c>
      <c r="C1766" s="9" t="s">
        <v>1040</v>
      </c>
      <c r="D1766" s="9" t="s">
        <v>42</v>
      </c>
      <c r="E1766" s="9" t="s">
        <v>661</v>
      </c>
      <c r="F1766" s="9" t="s">
        <v>1751</v>
      </c>
      <c r="G1766" s="9" t="str">
        <f t="shared" si="27"/>
        <v>U0039: Wakefield Inspiring Recovery</v>
      </c>
      <c r="M1766"/>
    </row>
    <row r="1767" spans="1:13" x14ac:dyDescent="0.35">
      <c r="A1767" s="9" t="s">
        <v>458</v>
      </c>
      <c r="B1767" s="9" t="s">
        <v>665</v>
      </c>
      <c r="C1767" s="9" t="s">
        <v>1040</v>
      </c>
      <c r="D1767" s="9" t="s">
        <v>42</v>
      </c>
      <c r="E1767" s="9" t="s">
        <v>661</v>
      </c>
      <c r="F1767" s="9" t="s">
        <v>1752</v>
      </c>
      <c r="G1767" s="9" t="str">
        <f t="shared" si="27"/>
        <v>U0494: East Riding Partnership Treatment Service - Adults</v>
      </c>
      <c r="M1767"/>
    </row>
    <row r="1768" spans="1:13" x14ac:dyDescent="0.35">
      <c r="A1768" s="9" t="s">
        <v>461</v>
      </c>
      <c r="B1768" s="9" t="s">
        <v>663</v>
      </c>
      <c r="C1768" s="9" t="s">
        <v>1040</v>
      </c>
      <c r="D1768" s="9" t="s">
        <v>42</v>
      </c>
      <c r="E1768" s="9" t="s">
        <v>661</v>
      </c>
      <c r="F1768" s="9" t="s">
        <v>1721</v>
      </c>
      <c r="G1768" s="9" t="str">
        <f t="shared" si="27"/>
        <v>U0509: Doncaster Drugs Service - CDT</v>
      </c>
      <c r="M1768"/>
    </row>
    <row r="1769" spans="1:13" x14ac:dyDescent="0.35">
      <c r="A1769" s="9" t="s">
        <v>464</v>
      </c>
      <c r="B1769" s="9" t="s">
        <v>664</v>
      </c>
      <c r="C1769" s="9" t="s">
        <v>1040</v>
      </c>
      <c r="D1769" s="9" t="s">
        <v>42</v>
      </c>
      <c r="E1769" s="9" t="s">
        <v>661</v>
      </c>
      <c r="F1769" s="9" t="s">
        <v>664</v>
      </c>
      <c r="G1769" s="9" t="str">
        <f t="shared" si="27"/>
        <v>U0546: Doncaster SDC - New Beginnings</v>
      </c>
      <c r="M1769"/>
    </row>
    <row r="1770" spans="1:13" x14ac:dyDescent="0.35">
      <c r="A1770" s="9" t="s">
        <v>465</v>
      </c>
      <c r="B1770" s="9" t="s">
        <v>865</v>
      </c>
      <c r="C1770" s="9" t="s">
        <v>1040</v>
      </c>
      <c r="D1770" s="9" t="s">
        <v>42</v>
      </c>
      <c r="E1770" s="9" t="s">
        <v>661</v>
      </c>
      <c r="F1770" s="9" t="s">
        <v>1721</v>
      </c>
      <c r="G1770" s="9" t="str">
        <f t="shared" si="27"/>
        <v>U0577: Doncaster Criminal Justice Service</v>
      </c>
      <c r="M1770"/>
    </row>
    <row r="1771" spans="1:13" x14ac:dyDescent="0.35">
      <c r="A1771" s="9" t="s">
        <v>467</v>
      </c>
      <c r="B1771" s="9" t="s">
        <v>2230</v>
      </c>
      <c r="C1771" s="9" t="s">
        <v>1040</v>
      </c>
      <c r="D1771" s="9" t="s">
        <v>42</v>
      </c>
      <c r="E1771" s="9" t="s">
        <v>661</v>
      </c>
      <c r="F1771" s="9" t="s">
        <v>1752</v>
      </c>
      <c r="G1771" s="9" t="str">
        <f t="shared" si="27"/>
        <v>U0600: Grimsby Practices in Partnership (deactive)</v>
      </c>
      <c r="M1771"/>
    </row>
    <row r="1772" spans="1:13" x14ac:dyDescent="0.35">
      <c r="A1772" s="9" t="s">
        <v>509</v>
      </c>
      <c r="B1772" s="9" t="s">
        <v>1041</v>
      </c>
      <c r="C1772" s="9" t="s">
        <v>1040</v>
      </c>
      <c r="D1772" s="9" t="s">
        <v>42</v>
      </c>
      <c r="E1772" s="9" t="s">
        <v>661</v>
      </c>
      <c r="F1772" s="9" t="s">
        <v>1754</v>
      </c>
      <c r="G1772" s="9" t="str">
        <f t="shared" si="27"/>
        <v>U0641: We Are With You - North East Lincolnshire Adult</v>
      </c>
      <c r="M1772"/>
    </row>
    <row r="1773" spans="1:13" x14ac:dyDescent="0.35">
      <c r="A1773" s="9" t="s">
        <v>530</v>
      </c>
      <c r="B1773" s="9" t="s">
        <v>1000</v>
      </c>
      <c r="C1773" s="9" t="s">
        <v>1040</v>
      </c>
      <c r="D1773" s="9" t="s">
        <v>42</v>
      </c>
      <c r="E1773" s="9" t="s">
        <v>661</v>
      </c>
      <c r="F1773" s="9" t="s">
        <v>1754</v>
      </c>
      <c r="G1773" s="9" t="str">
        <f t="shared" si="27"/>
        <v>U0644: We Are With You - North Lincolnshire Adult</v>
      </c>
      <c r="M1773"/>
    </row>
    <row r="1774" spans="1:13" x14ac:dyDescent="0.35">
      <c r="A1774" s="9" t="s">
        <v>2085</v>
      </c>
      <c r="B1774" s="9" t="s">
        <v>2086</v>
      </c>
      <c r="C1774" s="9" t="s">
        <v>1040</v>
      </c>
      <c r="D1774" s="9" t="s">
        <v>42</v>
      </c>
      <c r="E1774" s="9" t="s">
        <v>661</v>
      </c>
      <c r="F1774" s="9" t="s">
        <v>1923</v>
      </c>
      <c r="G1774" s="9" t="str">
        <f t="shared" si="27"/>
        <v>U0654: New Vision Bradford Adult (Humankind)</v>
      </c>
      <c r="M1774"/>
    </row>
    <row r="1775" spans="1:13" x14ac:dyDescent="0.35">
      <c r="A1775" s="9" t="s">
        <v>2087</v>
      </c>
      <c r="B1775" s="9" t="s">
        <v>2088</v>
      </c>
      <c r="C1775" s="9" t="s">
        <v>1040</v>
      </c>
      <c r="D1775" s="9" t="s">
        <v>42</v>
      </c>
      <c r="E1775" s="9" t="s">
        <v>661</v>
      </c>
      <c r="F1775" s="9" t="s">
        <v>1923</v>
      </c>
      <c r="G1775" s="9" t="str">
        <f t="shared" si="27"/>
        <v>U0656: Aspire Drug &amp; Alcohol Inpatient Doncaster</v>
      </c>
      <c r="M1775"/>
    </row>
    <row r="1776" spans="1:13" x14ac:dyDescent="0.35">
      <c r="A1776" s="9" t="s">
        <v>474</v>
      </c>
      <c r="B1776" s="9" t="s">
        <v>734</v>
      </c>
      <c r="C1776" s="9" t="s">
        <v>1040</v>
      </c>
      <c r="D1776" s="9" t="s">
        <v>42</v>
      </c>
      <c r="E1776" s="9" t="s">
        <v>662</v>
      </c>
      <c r="F1776" s="9" t="s">
        <v>1751</v>
      </c>
      <c r="G1776" s="9" t="str">
        <f t="shared" si="27"/>
        <v>W0444: Turning Point Smithfield Detox</v>
      </c>
      <c r="M1776"/>
    </row>
    <row r="1777" spans="1:13" x14ac:dyDescent="0.35">
      <c r="A1777" s="9" t="s">
        <v>214</v>
      </c>
      <c r="B1777" s="9" t="s">
        <v>667</v>
      </c>
      <c r="C1777" s="9" t="s">
        <v>1042</v>
      </c>
      <c r="D1777" s="9" t="s">
        <v>41</v>
      </c>
      <c r="E1777" s="9" t="s">
        <v>662</v>
      </c>
      <c r="F1777" s="9" t="s">
        <v>1717</v>
      </c>
      <c r="G1777" s="9" t="str">
        <f t="shared" si="27"/>
        <v>M0037: Phoenix Futures Wirral Adult Services</v>
      </c>
      <c r="M1777"/>
    </row>
    <row r="1778" spans="1:13" x14ac:dyDescent="0.35">
      <c r="A1778" s="9" t="s">
        <v>223</v>
      </c>
      <c r="B1778" s="9" t="s">
        <v>725</v>
      </c>
      <c r="C1778" s="9" t="s">
        <v>1042</v>
      </c>
      <c r="D1778" s="9" t="s">
        <v>41</v>
      </c>
      <c r="E1778" s="9" t="s">
        <v>662</v>
      </c>
      <c r="F1778" s="9" t="s">
        <v>1694</v>
      </c>
      <c r="G1778" s="9" t="str">
        <f t="shared" si="27"/>
        <v>M0243: GMMH The Chapman-Barker Unit</v>
      </c>
      <c r="M1778"/>
    </row>
    <row r="1779" spans="1:13" x14ac:dyDescent="0.35">
      <c r="A1779" s="9" t="s">
        <v>507</v>
      </c>
      <c r="B1779" s="9" t="s">
        <v>2046</v>
      </c>
      <c r="C1779" s="9" t="s">
        <v>1042</v>
      </c>
      <c r="D1779" s="9" t="s">
        <v>41</v>
      </c>
      <c r="E1779" s="9" t="s">
        <v>662</v>
      </c>
      <c r="F1779" s="9" t="s">
        <v>1668</v>
      </c>
      <c r="G1779" s="9" t="str">
        <f t="shared" si="27"/>
        <v>M0357: Parkland Place Lancashire</v>
      </c>
      <c r="M1779"/>
    </row>
    <row r="1780" spans="1:13" x14ac:dyDescent="0.35">
      <c r="A1780" s="9" t="s">
        <v>289</v>
      </c>
      <c r="B1780" s="9" t="s">
        <v>958</v>
      </c>
      <c r="C1780" s="9" t="s">
        <v>1042</v>
      </c>
      <c r="D1780" s="9" t="s">
        <v>41</v>
      </c>
      <c r="E1780" s="9" t="s">
        <v>670</v>
      </c>
      <c r="F1780" s="9" t="s">
        <v>1751</v>
      </c>
      <c r="G1780" s="9" t="str">
        <f t="shared" si="27"/>
        <v>P1060: Turning Point MARS</v>
      </c>
      <c r="M1780"/>
    </row>
    <row r="1781" spans="1:13" x14ac:dyDescent="0.35">
      <c r="A1781" s="9" t="s">
        <v>2057</v>
      </c>
      <c r="B1781" s="9" t="s">
        <v>2058</v>
      </c>
      <c r="C1781" s="9" t="s">
        <v>1042</v>
      </c>
      <c r="D1781" s="9" t="s">
        <v>41</v>
      </c>
      <c r="E1781" s="9" t="s">
        <v>670</v>
      </c>
      <c r="F1781" s="9" t="s">
        <v>1923</v>
      </c>
      <c r="G1781" s="9" t="str">
        <f t="shared" si="27"/>
        <v>P1122: The Forward Trust Medway Adults</v>
      </c>
      <c r="M1781"/>
    </row>
    <row r="1782" spans="1:13" x14ac:dyDescent="0.35">
      <c r="A1782" s="9" t="s">
        <v>622</v>
      </c>
      <c r="B1782" s="9" t="s">
        <v>704</v>
      </c>
      <c r="C1782" s="9" t="s">
        <v>1042</v>
      </c>
      <c r="D1782" s="9" t="s">
        <v>41</v>
      </c>
      <c r="E1782" s="9" t="s">
        <v>643</v>
      </c>
      <c r="F1782" s="9" t="s">
        <v>1697</v>
      </c>
      <c r="G1782" s="9" t="str">
        <f t="shared" si="27"/>
        <v>R0512: Humankind Staffordshire</v>
      </c>
      <c r="M1782"/>
    </row>
    <row r="1783" spans="1:13" x14ac:dyDescent="0.35">
      <c r="A1783" s="9" t="s">
        <v>420</v>
      </c>
      <c r="B1783" s="9" t="s">
        <v>787</v>
      </c>
      <c r="C1783" s="9" t="s">
        <v>1042</v>
      </c>
      <c r="D1783" s="9" t="s">
        <v>41</v>
      </c>
      <c r="E1783" s="9" t="s">
        <v>715</v>
      </c>
      <c r="F1783" s="9" t="s">
        <v>1682</v>
      </c>
      <c r="G1783" s="9" t="str">
        <f t="shared" si="27"/>
        <v>T0005: Derbyshire Recovery Partnership</v>
      </c>
      <c r="M1783"/>
    </row>
    <row r="1784" spans="1:13" x14ac:dyDescent="0.35">
      <c r="A1784" s="9" t="s">
        <v>436</v>
      </c>
      <c r="B1784" s="9" t="s">
        <v>714</v>
      </c>
      <c r="C1784" s="9" t="s">
        <v>1042</v>
      </c>
      <c r="D1784" s="9" t="s">
        <v>41</v>
      </c>
      <c r="E1784" s="9" t="s">
        <v>715</v>
      </c>
      <c r="F1784" s="9" t="s">
        <v>1751</v>
      </c>
      <c r="G1784" s="9" t="str">
        <f t="shared" si="27"/>
        <v>T1209: Turning Point Leicester and Leicestershire</v>
      </c>
      <c r="M1784"/>
    </row>
    <row r="1785" spans="1:13" x14ac:dyDescent="0.35">
      <c r="A1785" s="9" t="s">
        <v>440</v>
      </c>
      <c r="B1785" s="9" t="s">
        <v>760</v>
      </c>
      <c r="C1785" s="9" t="s">
        <v>1042</v>
      </c>
      <c r="D1785" s="9" t="s">
        <v>41</v>
      </c>
      <c r="E1785" s="9" t="s">
        <v>661</v>
      </c>
      <c r="F1785" s="9" t="s">
        <v>1751</v>
      </c>
      <c r="G1785" s="9" t="str">
        <f t="shared" si="27"/>
        <v>U0039: Wakefield Inspiring Recovery</v>
      </c>
      <c r="M1785"/>
    </row>
    <row r="1786" spans="1:13" x14ac:dyDescent="0.35">
      <c r="A1786" s="9" t="s">
        <v>444</v>
      </c>
      <c r="B1786" s="9" t="s">
        <v>771</v>
      </c>
      <c r="C1786" s="9" t="s">
        <v>1042</v>
      </c>
      <c r="D1786" s="9" t="s">
        <v>41</v>
      </c>
      <c r="E1786" s="9" t="s">
        <v>661</v>
      </c>
      <c r="F1786" s="9" t="s">
        <v>1720</v>
      </c>
      <c r="G1786" s="9" t="str">
        <f t="shared" si="27"/>
        <v>U0321: Forward Trust The Bridges Hull</v>
      </c>
      <c r="M1786"/>
    </row>
    <row r="1787" spans="1:13" x14ac:dyDescent="0.35">
      <c r="A1787" s="9" t="s">
        <v>449</v>
      </c>
      <c r="B1787" s="9" t="s">
        <v>666</v>
      </c>
      <c r="C1787" s="9" t="s">
        <v>1042</v>
      </c>
      <c r="D1787" s="9" t="s">
        <v>41</v>
      </c>
      <c r="E1787" s="9" t="s">
        <v>661</v>
      </c>
      <c r="F1787" s="9" t="s">
        <v>1750</v>
      </c>
      <c r="G1787" s="9" t="str">
        <f t="shared" si="27"/>
        <v>U0430: Oasis Recovery Communities Bradford</v>
      </c>
      <c r="M1787"/>
    </row>
    <row r="1788" spans="1:13" x14ac:dyDescent="0.35">
      <c r="A1788" s="9" t="s">
        <v>458</v>
      </c>
      <c r="B1788" s="9" t="s">
        <v>665</v>
      </c>
      <c r="C1788" s="9" t="s">
        <v>1042</v>
      </c>
      <c r="D1788" s="9" t="s">
        <v>41</v>
      </c>
      <c r="E1788" s="9" t="s">
        <v>661</v>
      </c>
      <c r="F1788" s="9" t="s">
        <v>1752</v>
      </c>
      <c r="G1788" s="9" t="str">
        <f t="shared" si="27"/>
        <v>U0494: East Riding Partnership Treatment Service - Adults</v>
      </c>
      <c r="M1788"/>
    </row>
    <row r="1789" spans="1:13" x14ac:dyDescent="0.35">
      <c r="A1789" s="9" t="s">
        <v>461</v>
      </c>
      <c r="B1789" s="9" t="s">
        <v>663</v>
      </c>
      <c r="C1789" s="9" t="s">
        <v>1042</v>
      </c>
      <c r="D1789" s="9" t="s">
        <v>41</v>
      </c>
      <c r="E1789" s="9" t="s">
        <v>661</v>
      </c>
      <c r="F1789" s="9" t="s">
        <v>1721</v>
      </c>
      <c r="G1789" s="9" t="str">
        <f t="shared" si="27"/>
        <v>U0509: Doncaster Drugs Service - CDT</v>
      </c>
      <c r="M1789"/>
    </row>
    <row r="1790" spans="1:13" x14ac:dyDescent="0.35">
      <c r="A1790" s="9" t="s">
        <v>462</v>
      </c>
      <c r="B1790" s="9" t="s">
        <v>789</v>
      </c>
      <c r="C1790" s="9" t="s">
        <v>1042</v>
      </c>
      <c r="D1790" s="9" t="s">
        <v>41</v>
      </c>
      <c r="E1790" s="9" t="s">
        <v>661</v>
      </c>
      <c r="F1790" s="9" t="s">
        <v>1717</v>
      </c>
      <c r="G1790" s="9" t="str">
        <f t="shared" si="27"/>
        <v>U0514: Phoenix Futures Sheffield Adult Service</v>
      </c>
      <c r="M1790"/>
    </row>
    <row r="1791" spans="1:13" x14ac:dyDescent="0.35">
      <c r="A1791" s="9" t="s">
        <v>1959</v>
      </c>
      <c r="B1791" s="9" t="s">
        <v>1960</v>
      </c>
      <c r="C1791" s="9" t="s">
        <v>1042</v>
      </c>
      <c r="D1791" s="9" t="s">
        <v>41</v>
      </c>
      <c r="E1791" s="9" t="s">
        <v>661</v>
      </c>
      <c r="F1791" s="9" t="s">
        <v>1961</v>
      </c>
      <c r="G1791" s="9" t="str">
        <f t="shared" si="27"/>
        <v>U0544: DELTA YPS Scunthorpe</v>
      </c>
      <c r="M1791"/>
    </row>
    <row r="1792" spans="1:13" x14ac:dyDescent="0.35">
      <c r="A1792" s="9" t="s">
        <v>464</v>
      </c>
      <c r="B1792" s="9" t="s">
        <v>664</v>
      </c>
      <c r="C1792" s="9" t="s">
        <v>1042</v>
      </c>
      <c r="D1792" s="9" t="s">
        <v>41</v>
      </c>
      <c r="E1792" s="9" t="s">
        <v>661</v>
      </c>
      <c r="F1792" s="9" t="s">
        <v>664</v>
      </c>
      <c r="G1792" s="9" t="str">
        <f t="shared" si="27"/>
        <v>U0546: Doncaster SDC - New Beginnings</v>
      </c>
      <c r="M1792"/>
    </row>
    <row r="1793" spans="1:13" x14ac:dyDescent="0.35">
      <c r="A1793" s="9" t="s">
        <v>467</v>
      </c>
      <c r="B1793" s="9" t="s">
        <v>2230</v>
      </c>
      <c r="C1793" s="9" t="s">
        <v>1042</v>
      </c>
      <c r="D1793" s="9" t="s">
        <v>41</v>
      </c>
      <c r="E1793" s="9" t="s">
        <v>661</v>
      </c>
      <c r="F1793" s="9" t="s">
        <v>1752</v>
      </c>
      <c r="G1793" s="9" t="str">
        <f t="shared" si="27"/>
        <v>U0600: Grimsby Practices in Partnership (deactive)</v>
      </c>
      <c r="M1793"/>
    </row>
    <row r="1794" spans="1:13" x14ac:dyDescent="0.35">
      <c r="A1794" s="9" t="s">
        <v>530</v>
      </c>
      <c r="B1794" s="9" t="s">
        <v>1000</v>
      </c>
      <c r="C1794" s="9" t="s">
        <v>1042</v>
      </c>
      <c r="D1794" s="9" t="s">
        <v>41</v>
      </c>
      <c r="E1794" s="9" t="s">
        <v>661</v>
      </c>
      <c r="F1794" s="9" t="s">
        <v>1754</v>
      </c>
      <c r="G1794" s="9" t="str">
        <f t="shared" si="27"/>
        <v>U0644: We Are With You - North Lincolnshire Adult</v>
      </c>
      <c r="M1794"/>
    </row>
    <row r="1795" spans="1:13" x14ac:dyDescent="0.35">
      <c r="A1795" s="9" t="s">
        <v>537</v>
      </c>
      <c r="B1795" s="9" t="s">
        <v>963</v>
      </c>
      <c r="C1795" s="9" t="s">
        <v>1042</v>
      </c>
      <c r="D1795" s="9" t="s">
        <v>41</v>
      </c>
      <c r="E1795" s="9" t="s">
        <v>661</v>
      </c>
      <c r="F1795" s="9" t="s">
        <v>1674</v>
      </c>
      <c r="G1795" s="9" t="str">
        <f t="shared" ref="G1795:G1858" si="28">CONCATENATE(A1795,": ",B1795)</f>
        <v>U0647: CGL Hull</v>
      </c>
      <c r="M1795"/>
    </row>
    <row r="1796" spans="1:13" x14ac:dyDescent="0.35">
      <c r="A1796" s="9" t="s">
        <v>2137</v>
      </c>
      <c r="B1796" s="9" t="s">
        <v>2138</v>
      </c>
      <c r="C1796" s="9" t="s">
        <v>1042</v>
      </c>
      <c r="D1796" s="9" t="s">
        <v>41</v>
      </c>
      <c r="E1796" s="9" t="s">
        <v>661</v>
      </c>
      <c r="F1796" s="9" t="s">
        <v>1923</v>
      </c>
      <c r="G1796" s="9" t="str">
        <f t="shared" si="28"/>
        <v>U0655: Ark House Rehab Scarborough</v>
      </c>
      <c r="M1796"/>
    </row>
    <row r="1797" spans="1:13" x14ac:dyDescent="0.35">
      <c r="A1797" s="9" t="s">
        <v>276</v>
      </c>
      <c r="B1797" s="9" t="s">
        <v>765</v>
      </c>
      <c r="C1797" s="9" t="s">
        <v>1940</v>
      </c>
      <c r="D1797" s="9" t="s">
        <v>1941</v>
      </c>
      <c r="E1797" s="9" t="s">
        <v>670</v>
      </c>
      <c r="F1797" s="9" t="s">
        <v>1657</v>
      </c>
      <c r="G1797" s="9" t="str">
        <f t="shared" si="28"/>
        <v>P0523: ANA</v>
      </c>
      <c r="M1797"/>
    </row>
    <row r="1798" spans="1:13" x14ac:dyDescent="0.35">
      <c r="A1798" s="9" t="s">
        <v>476</v>
      </c>
      <c r="B1798" s="9" t="s">
        <v>2213</v>
      </c>
      <c r="C1798" s="9" t="s">
        <v>1940</v>
      </c>
      <c r="D1798" s="9" t="s">
        <v>1941</v>
      </c>
      <c r="E1798" s="9" t="s">
        <v>670</v>
      </c>
      <c r="F1798" s="9" t="s">
        <v>1677</v>
      </c>
      <c r="G1798" s="9" t="str">
        <f t="shared" si="28"/>
        <v>P1098: Cranstoun RBWM</v>
      </c>
      <c r="M1798"/>
    </row>
    <row r="1799" spans="1:13" x14ac:dyDescent="0.35">
      <c r="A1799" s="9" t="s">
        <v>325</v>
      </c>
      <c r="B1799" s="9" t="s">
        <v>2063</v>
      </c>
      <c r="C1799" s="9" t="s">
        <v>1940</v>
      </c>
      <c r="D1799" s="9" t="s">
        <v>1941</v>
      </c>
      <c r="E1799" s="9" t="s">
        <v>635</v>
      </c>
      <c r="F1799" s="9" t="s">
        <v>1734</v>
      </c>
      <c r="G1799" s="9" t="str">
        <f t="shared" si="28"/>
        <v>Q1647: Via - Passmores House</v>
      </c>
      <c r="M1799"/>
    </row>
    <row r="1800" spans="1:13" x14ac:dyDescent="0.35">
      <c r="A1800" s="9" t="s">
        <v>1943</v>
      </c>
      <c r="B1800" s="9" t="s">
        <v>1944</v>
      </c>
      <c r="C1800" s="9" t="s">
        <v>1940</v>
      </c>
      <c r="D1800" s="9" t="s">
        <v>1941</v>
      </c>
      <c r="E1800" s="9" t="s">
        <v>715</v>
      </c>
      <c r="F1800" s="9" t="s">
        <v>1923</v>
      </c>
      <c r="G1800" s="9" t="str">
        <f t="shared" si="28"/>
        <v>Q1721: Bridge Substance Misuse Programme</v>
      </c>
      <c r="M1800"/>
    </row>
    <row r="1801" spans="1:13" x14ac:dyDescent="0.35">
      <c r="A1801" s="9" t="s">
        <v>348</v>
      </c>
      <c r="B1801" s="9" t="s">
        <v>680</v>
      </c>
      <c r="C1801" s="9" t="s">
        <v>1940</v>
      </c>
      <c r="D1801" s="9" t="s">
        <v>1941</v>
      </c>
      <c r="E1801" s="9" t="s">
        <v>635</v>
      </c>
      <c r="F1801" s="9" t="s">
        <v>1686</v>
      </c>
      <c r="G1801" s="9" t="str">
        <f t="shared" si="28"/>
        <v>Q1740: Bedford Borough Integrated Drug and Alcohol Service</v>
      </c>
      <c r="M1801"/>
    </row>
    <row r="1802" spans="1:13" x14ac:dyDescent="0.35">
      <c r="A1802" s="9" t="s">
        <v>621</v>
      </c>
      <c r="B1802" s="9" t="s">
        <v>678</v>
      </c>
      <c r="C1802" s="9" t="s">
        <v>1940</v>
      </c>
      <c r="D1802" s="9" t="s">
        <v>1941</v>
      </c>
      <c r="E1802" s="9" t="s">
        <v>635</v>
      </c>
      <c r="F1802" s="9" t="s">
        <v>1673</v>
      </c>
      <c r="G1802" s="9" t="str">
        <f t="shared" si="28"/>
        <v>Q1758: Addiction Recovery Community MK</v>
      </c>
      <c r="M1802"/>
    </row>
    <row r="1803" spans="1:13" x14ac:dyDescent="0.35">
      <c r="A1803" s="9" t="s">
        <v>622</v>
      </c>
      <c r="B1803" s="9" t="s">
        <v>704</v>
      </c>
      <c r="C1803" s="9" t="s">
        <v>1940</v>
      </c>
      <c r="D1803" s="9" t="s">
        <v>1941</v>
      </c>
      <c r="E1803" s="9" t="s">
        <v>643</v>
      </c>
      <c r="F1803" s="9" t="s">
        <v>1697</v>
      </c>
      <c r="G1803" s="9" t="str">
        <f t="shared" si="28"/>
        <v>R0512: Humankind Staffordshire</v>
      </c>
      <c r="M1803"/>
    </row>
    <row r="1804" spans="1:13" x14ac:dyDescent="0.35">
      <c r="A1804" s="9" t="s">
        <v>391</v>
      </c>
      <c r="B1804" s="9" t="s">
        <v>658</v>
      </c>
      <c r="C1804" s="9" t="s">
        <v>1940</v>
      </c>
      <c r="D1804" s="9" t="s">
        <v>1941</v>
      </c>
      <c r="E1804" s="9" t="s">
        <v>639</v>
      </c>
      <c r="F1804" s="9" t="s">
        <v>1744</v>
      </c>
      <c r="G1804" s="9" t="str">
        <f t="shared" si="28"/>
        <v>SG309: THE NELSON TRUST</v>
      </c>
      <c r="M1804"/>
    </row>
    <row r="1805" spans="1:13" x14ac:dyDescent="0.35">
      <c r="A1805" s="9" t="s">
        <v>425</v>
      </c>
      <c r="B1805" s="9" t="s">
        <v>786</v>
      </c>
      <c r="C1805" s="9" t="s">
        <v>1940</v>
      </c>
      <c r="D1805" s="9" t="s">
        <v>1941</v>
      </c>
      <c r="E1805" s="9" t="s">
        <v>715</v>
      </c>
      <c r="F1805" s="9" t="s">
        <v>1674</v>
      </c>
      <c r="G1805" s="9" t="str">
        <f t="shared" si="28"/>
        <v>T1182: CGL Northamptonshire S2S</v>
      </c>
      <c r="M1805"/>
    </row>
    <row r="1806" spans="1:13" x14ac:dyDescent="0.35">
      <c r="A1806" s="9" t="s">
        <v>513</v>
      </c>
      <c r="B1806" s="9" t="s">
        <v>1765</v>
      </c>
      <c r="C1806" s="9" t="s">
        <v>1940</v>
      </c>
      <c r="D1806" s="9" t="s">
        <v>1941</v>
      </c>
      <c r="E1806" s="9" t="s">
        <v>715</v>
      </c>
      <c r="F1806" s="9" t="s">
        <v>1692</v>
      </c>
      <c r="G1806" s="9" t="str">
        <f t="shared" si="28"/>
        <v>T1214: The Level</v>
      </c>
      <c r="M1806"/>
    </row>
    <row r="1807" spans="1:13" x14ac:dyDescent="0.35">
      <c r="A1807" s="9" t="s">
        <v>1905</v>
      </c>
      <c r="B1807" s="9" t="s">
        <v>1906</v>
      </c>
      <c r="C1807" s="9" t="s">
        <v>1940</v>
      </c>
      <c r="D1807" s="9" t="s">
        <v>1941</v>
      </c>
      <c r="E1807" s="9" t="s">
        <v>715</v>
      </c>
      <c r="F1807" s="9" t="s">
        <v>1911</v>
      </c>
      <c r="G1807" s="9" t="str">
        <f t="shared" si="28"/>
        <v>T1219: Turning Point Leicester Adult</v>
      </c>
      <c r="M1807"/>
    </row>
    <row r="1808" spans="1:13" x14ac:dyDescent="0.35">
      <c r="A1808" s="9" t="s">
        <v>1907</v>
      </c>
      <c r="B1808" s="9" t="s">
        <v>1908</v>
      </c>
      <c r="C1808" s="9" t="s">
        <v>1940</v>
      </c>
      <c r="D1808" s="9" t="s">
        <v>1941</v>
      </c>
      <c r="E1808" s="9" t="s">
        <v>715</v>
      </c>
      <c r="F1808" s="9" t="s">
        <v>1911</v>
      </c>
      <c r="G1808" s="9" t="str">
        <f t="shared" si="28"/>
        <v>T1221: Turning Point Leicestershire and Rutland Adult</v>
      </c>
      <c r="M1808"/>
    </row>
    <row r="1809" spans="1:13" x14ac:dyDescent="0.35">
      <c r="A1809" s="9" t="s">
        <v>2073</v>
      </c>
      <c r="B1809" s="9" t="s">
        <v>2074</v>
      </c>
      <c r="C1809" s="9" t="s">
        <v>1940</v>
      </c>
      <c r="D1809" s="9" t="s">
        <v>1941</v>
      </c>
      <c r="E1809" s="9" t="s">
        <v>715</v>
      </c>
      <c r="F1809" s="9" t="s">
        <v>1923</v>
      </c>
      <c r="G1809" s="9" t="str">
        <f t="shared" si="28"/>
        <v>T1225: Substance to Solution (North Northants)</v>
      </c>
      <c r="M1809"/>
    </row>
    <row r="1810" spans="1:13" x14ac:dyDescent="0.35">
      <c r="A1810" s="9" t="s">
        <v>2075</v>
      </c>
      <c r="B1810" s="9" t="s">
        <v>2076</v>
      </c>
      <c r="C1810" s="9" t="s">
        <v>1940</v>
      </c>
      <c r="D1810" s="9" t="s">
        <v>1941</v>
      </c>
      <c r="E1810" s="9" t="s">
        <v>715</v>
      </c>
      <c r="F1810" s="9" t="s">
        <v>1923</v>
      </c>
      <c r="G1810" s="9" t="str">
        <f t="shared" si="28"/>
        <v>T1226: Substance to Solution (West Northants)</v>
      </c>
      <c r="M1810"/>
    </row>
    <row r="1811" spans="1:13" x14ac:dyDescent="0.35">
      <c r="A1811" s="9" t="s">
        <v>277</v>
      </c>
      <c r="B1811" s="9" t="s">
        <v>741</v>
      </c>
      <c r="C1811" s="9" t="s">
        <v>1043</v>
      </c>
      <c r="D1811" s="9" t="s">
        <v>136</v>
      </c>
      <c r="E1811" s="9" t="s">
        <v>670</v>
      </c>
      <c r="F1811" s="9" t="s">
        <v>1736</v>
      </c>
      <c r="G1811" s="9" t="str">
        <f t="shared" si="28"/>
        <v>P0544: Francis HouseStreetsceneSouthampton</v>
      </c>
      <c r="M1811"/>
    </row>
    <row r="1812" spans="1:13" x14ac:dyDescent="0.35">
      <c r="A1812" s="9" t="s">
        <v>297</v>
      </c>
      <c r="B1812" s="9" t="s">
        <v>709</v>
      </c>
      <c r="C1812" s="9" t="s">
        <v>1043</v>
      </c>
      <c r="D1812" s="9" t="s">
        <v>136</v>
      </c>
      <c r="E1812" s="9" t="s">
        <v>670</v>
      </c>
      <c r="F1812" s="9" t="s">
        <v>1751</v>
      </c>
      <c r="G1812" s="9" t="str">
        <f t="shared" si="28"/>
        <v>P1076: Oxfordshire Roads to Recovery</v>
      </c>
      <c r="M1812"/>
    </row>
    <row r="1813" spans="1:13" x14ac:dyDescent="0.35">
      <c r="A1813" s="9" t="s">
        <v>370</v>
      </c>
      <c r="B1813" s="9" t="s">
        <v>716</v>
      </c>
      <c r="C1813" s="9" t="s">
        <v>1043</v>
      </c>
      <c r="D1813" s="9" t="s">
        <v>136</v>
      </c>
      <c r="E1813" s="9" t="s">
        <v>643</v>
      </c>
      <c r="F1813" s="9" t="s">
        <v>1739</v>
      </c>
      <c r="G1813" s="9" t="str">
        <f t="shared" si="28"/>
        <v>R0488: Worcestershire Recovery Partnership (Adult)</v>
      </c>
      <c r="M1813"/>
    </row>
    <row r="1814" spans="1:13" x14ac:dyDescent="0.35">
      <c r="A1814" s="9" t="s">
        <v>623</v>
      </c>
      <c r="B1814" s="9" t="s">
        <v>673</v>
      </c>
      <c r="C1814" s="9" t="s">
        <v>1043</v>
      </c>
      <c r="D1814" s="9" t="s">
        <v>136</v>
      </c>
      <c r="E1814" s="9" t="s">
        <v>639</v>
      </c>
      <c r="F1814" s="9" t="s">
        <v>1752</v>
      </c>
      <c r="G1814" s="9" t="str">
        <f t="shared" si="28"/>
        <v>SA206: Developing Health &amp; Independence (BANES)</v>
      </c>
      <c r="M1814"/>
    </row>
    <row r="1815" spans="1:13" x14ac:dyDescent="0.35">
      <c r="A1815" s="9" t="s">
        <v>381</v>
      </c>
      <c r="B1815" s="9" t="s">
        <v>638</v>
      </c>
      <c r="C1815" s="9" t="s">
        <v>1043</v>
      </c>
      <c r="D1815" s="9" t="s">
        <v>136</v>
      </c>
      <c r="E1815" s="9" t="s">
        <v>639</v>
      </c>
      <c r="F1815" s="9" t="s">
        <v>1737</v>
      </c>
      <c r="G1815" s="9" t="str">
        <f t="shared" si="28"/>
        <v>SB317: StreetScene Bournemouth</v>
      </c>
      <c r="M1815"/>
    </row>
    <row r="1816" spans="1:13" x14ac:dyDescent="0.35">
      <c r="A1816" s="9" t="s">
        <v>499</v>
      </c>
      <c r="B1816" s="9" t="s">
        <v>776</v>
      </c>
      <c r="C1816" s="9" t="s">
        <v>1043</v>
      </c>
      <c r="D1816" s="9" t="s">
        <v>136</v>
      </c>
      <c r="E1816" s="9" t="s">
        <v>639</v>
      </c>
      <c r="F1816" s="9" t="s">
        <v>1683</v>
      </c>
      <c r="G1816" s="9" t="str">
        <f t="shared" si="28"/>
        <v>SC212: DHI ROADS</v>
      </c>
      <c r="M1816"/>
    </row>
    <row r="1817" spans="1:13" x14ac:dyDescent="0.35">
      <c r="A1817" s="9" t="s">
        <v>498</v>
      </c>
      <c r="B1817" s="9" t="s">
        <v>773</v>
      </c>
      <c r="C1817" s="9" t="s">
        <v>1043</v>
      </c>
      <c r="D1817" s="9" t="s">
        <v>136</v>
      </c>
      <c r="E1817" s="9" t="s">
        <v>639</v>
      </c>
      <c r="F1817" s="9" t="s">
        <v>773</v>
      </c>
      <c r="G1817" s="9" t="str">
        <f t="shared" si="28"/>
        <v>SC214: Bristol Drugs Project</v>
      </c>
      <c r="M1817"/>
    </row>
    <row r="1818" spans="1:13" x14ac:dyDescent="0.35">
      <c r="A1818" s="9" t="s">
        <v>533</v>
      </c>
      <c r="B1818" s="9" t="s">
        <v>775</v>
      </c>
      <c r="C1818" s="9" t="s">
        <v>1043</v>
      </c>
      <c r="D1818" s="9" t="s">
        <v>136</v>
      </c>
      <c r="E1818" s="9" t="s">
        <v>639</v>
      </c>
      <c r="F1818" s="9" t="s">
        <v>1666</v>
      </c>
      <c r="G1818" s="9" t="str">
        <f t="shared" si="28"/>
        <v>SC402: CHART</v>
      </c>
      <c r="M1818"/>
    </row>
    <row r="1819" spans="1:13" x14ac:dyDescent="0.35">
      <c r="A1819" s="9" t="s">
        <v>388</v>
      </c>
      <c r="B1819" s="9" t="s">
        <v>811</v>
      </c>
      <c r="C1819" s="9" t="s">
        <v>1043</v>
      </c>
      <c r="D1819" s="9" t="s">
        <v>136</v>
      </c>
      <c r="E1819" s="9" t="s">
        <v>639</v>
      </c>
      <c r="F1819" s="9" t="s">
        <v>1656</v>
      </c>
      <c r="G1819" s="9" t="str">
        <f t="shared" si="28"/>
        <v>SD301: We Are With You Chy</v>
      </c>
      <c r="M1819"/>
    </row>
    <row r="1820" spans="1:13" x14ac:dyDescent="0.35">
      <c r="A1820" s="9" t="s">
        <v>389</v>
      </c>
      <c r="B1820" s="9" t="s">
        <v>737</v>
      </c>
      <c r="C1820" s="9" t="s">
        <v>1043</v>
      </c>
      <c r="D1820" s="9" t="s">
        <v>136</v>
      </c>
      <c r="E1820" s="9" t="s">
        <v>639</v>
      </c>
      <c r="F1820" s="9" t="s">
        <v>1663</v>
      </c>
      <c r="G1820" s="9" t="str">
        <f t="shared" si="28"/>
        <v>SD303: BOSENCE FARM COMMUNITY LTD</v>
      </c>
      <c r="M1820"/>
    </row>
    <row r="1821" spans="1:13" x14ac:dyDescent="0.35">
      <c r="A1821" s="9" t="s">
        <v>391</v>
      </c>
      <c r="B1821" s="9" t="s">
        <v>658</v>
      </c>
      <c r="C1821" s="9" t="s">
        <v>1043</v>
      </c>
      <c r="D1821" s="9" t="s">
        <v>136</v>
      </c>
      <c r="E1821" s="9" t="s">
        <v>639</v>
      </c>
      <c r="F1821" s="9" t="s">
        <v>1744</v>
      </c>
      <c r="G1821" s="9" t="str">
        <f t="shared" si="28"/>
        <v>SG309: THE NELSON TRUST</v>
      </c>
      <c r="M1821"/>
    </row>
    <row r="1822" spans="1:13" x14ac:dyDescent="0.35">
      <c r="A1822" s="9" t="s">
        <v>402</v>
      </c>
      <c r="B1822" s="9" t="s">
        <v>812</v>
      </c>
      <c r="C1822" s="9" t="s">
        <v>1043</v>
      </c>
      <c r="D1822" s="9" t="s">
        <v>136</v>
      </c>
      <c r="E1822" s="9" t="s">
        <v>639</v>
      </c>
      <c r="F1822" s="9" t="s">
        <v>812</v>
      </c>
      <c r="G1822" s="9" t="str">
        <f t="shared" si="28"/>
        <v>SJ207: Western Counselling</v>
      </c>
      <c r="M1822"/>
    </row>
    <row r="1823" spans="1:13" x14ac:dyDescent="0.35">
      <c r="A1823" s="9" t="s">
        <v>403</v>
      </c>
      <c r="B1823" s="9" t="s">
        <v>961</v>
      </c>
      <c r="C1823" s="9" t="s">
        <v>1043</v>
      </c>
      <c r="D1823" s="9" t="s">
        <v>136</v>
      </c>
      <c r="E1823" s="9" t="s">
        <v>639</v>
      </c>
      <c r="F1823" s="9" t="s">
        <v>1656</v>
      </c>
      <c r="G1823" s="9" t="str">
        <f t="shared" si="28"/>
        <v>SJ209: We Are With You North Somerset</v>
      </c>
      <c r="M1823"/>
    </row>
    <row r="1824" spans="1:13" x14ac:dyDescent="0.35">
      <c r="A1824" s="9" t="s">
        <v>404</v>
      </c>
      <c r="B1824" s="9" t="s">
        <v>672</v>
      </c>
      <c r="C1824" s="9" t="s">
        <v>1043</v>
      </c>
      <c r="D1824" s="9" t="s">
        <v>136</v>
      </c>
      <c r="E1824" s="9" t="s">
        <v>639</v>
      </c>
      <c r="F1824" s="9" t="s">
        <v>1667</v>
      </c>
      <c r="G1824" s="9" t="str">
        <f t="shared" si="28"/>
        <v>SJ302: BROADWAY LODGE</v>
      </c>
      <c r="M1824"/>
    </row>
    <row r="1825" spans="1:13" x14ac:dyDescent="0.35">
      <c r="A1825" s="9" t="s">
        <v>405</v>
      </c>
      <c r="B1825" s="9" t="s">
        <v>675</v>
      </c>
      <c r="C1825" s="9" t="s">
        <v>1043</v>
      </c>
      <c r="D1825" s="9" t="s">
        <v>136</v>
      </c>
      <c r="E1825" s="9" t="s">
        <v>639</v>
      </c>
      <c r="F1825" s="9" t="s">
        <v>675</v>
      </c>
      <c r="G1825" s="9" t="str">
        <f t="shared" si="28"/>
        <v>SJ308: Sefton Park</v>
      </c>
      <c r="M1825"/>
    </row>
    <row r="1826" spans="1:13" x14ac:dyDescent="0.35">
      <c r="A1826" s="9" t="s">
        <v>406</v>
      </c>
      <c r="B1826" s="9" t="s">
        <v>909</v>
      </c>
      <c r="C1826" s="9" t="s">
        <v>1043</v>
      </c>
      <c r="D1826" s="9" t="s">
        <v>136</v>
      </c>
      <c r="E1826" s="9" t="s">
        <v>639</v>
      </c>
      <c r="F1826" s="9" t="s">
        <v>909</v>
      </c>
      <c r="G1826" s="9" t="str">
        <f t="shared" si="28"/>
        <v>SJ312: Westcliffe House</v>
      </c>
      <c r="M1826"/>
    </row>
    <row r="1827" spans="1:13" x14ac:dyDescent="0.35">
      <c r="A1827" s="9" t="s">
        <v>624</v>
      </c>
      <c r="B1827" s="9" t="s">
        <v>862</v>
      </c>
      <c r="C1827" s="9" t="s">
        <v>1043</v>
      </c>
      <c r="D1827" s="9" t="s">
        <v>136</v>
      </c>
      <c r="E1827" s="9" t="s">
        <v>639</v>
      </c>
      <c r="F1827" s="9" t="s">
        <v>1751</v>
      </c>
      <c r="G1827" s="9" t="str">
        <f t="shared" si="28"/>
        <v>SK205: Somerset Drug and Alcohol Service - SDAS</v>
      </c>
      <c r="M1827"/>
    </row>
    <row r="1828" spans="1:13" x14ac:dyDescent="0.35">
      <c r="A1828" s="9" t="s">
        <v>416</v>
      </c>
      <c r="B1828" s="9" t="s">
        <v>1764</v>
      </c>
      <c r="C1828" s="9" t="s">
        <v>1043</v>
      </c>
      <c r="D1828" s="9" t="s">
        <v>136</v>
      </c>
      <c r="E1828" s="9" t="s">
        <v>639</v>
      </c>
      <c r="F1828" s="9" t="s">
        <v>1655</v>
      </c>
      <c r="G1828" s="9" t="str">
        <f t="shared" si="28"/>
        <v>SO203: Forward Trust - Clouds House</v>
      </c>
      <c r="M1828"/>
    </row>
    <row r="1829" spans="1:13" x14ac:dyDescent="0.35">
      <c r="A1829" s="9" t="s">
        <v>423</v>
      </c>
      <c r="B1829" s="9" t="s">
        <v>847</v>
      </c>
      <c r="C1829" s="9" t="s">
        <v>1043</v>
      </c>
      <c r="D1829" s="9" t="s">
        <v>136</v>
      </c>
      <c r="E1829" s="9" t="s">
        <v>715</v>
      </c>
      <c r="F1829" s="9" t="s">
        <v>1681</v>
      </c>
      <c r="G1829" s="9" t="str">
        <f t="shared" si="28"/>
        <v>T1175: Derby City Prescribing Service</v>
      </c>
      <c r="M1829"/>
    </row>
    <row r="1830" spans="1:13" x14ac:dyDescent="0.35">
      <c r="A1830" s="9" t="s">
        <v>267</v>
      </c>
      <c r="B1830" s="9" t="s">
        <v>1032</v>
      </c>
      <c r="C1830" s="9" t="s">
        <v>1044</v>
      </c>
      <c r="D1830" s="9" t="s">
        <v>10</v>
      </c>
      <c r="E1830" s="9" t="s">
        <v>757</v>
      </c>
      <c r="F1830" s="9" t="s">
        <v>1678</v>
      </c>
      <c r="G1830" s="9" t="str">
        <f t="shared" si="28"/>
        <v>N0985: North Tyneside Recovery Partnership</v>
      </c>
      <c r="M1830"/>
    </row>
    <row r="1831" spans="1:13" x14ac:dyDescent="0.35">
      <c r="A1831" s="9" t="s">
        <v>272</v>
      </c>
      <c r="B1831" s="9" t="s">
        <v>834</v>
      </c>
      <c r="C1831" s="9" t="s">
        <v>1044</v>
      </c>
      <c r="D1831" s="9" t="s">
        <v>10</v>
      </c>
      <c r="E1831" s="9" t="s">
        <v>757</v>
      </c>
      <c r="F1831" s="9" t="s">
        <v>1678</v>
      </c>
      <c r="G1831" s="9" t="str">
        <f t="shared" si="28"/>
        <v>N1005: Sunderland Integrated Substance Misuse Service</v>
      </c>
      <c r="M1831"/>
    </row>
    <row r="1832" spans="1:13" x14ac:dyDescent="0.35">
      <c r="A1832" s="9" t="s">
        <v>502</v>
      </c>
      <c r="B1832" s="9" t="s">
        <v>829</v>
      </c>
      <c r="C1832" s="9" t="s">
        <v>1044</v>
      </c>
      <c r="D1832" s="9" t="s">
        <v>10</v>
      </c>
      <c r="E1832" s="9" t="s">
        <v>757</v>
      </c>
      <c r="F1832" s="9" t="s">
        <v>1752</v>
      </c>
      <c r="G1832" s="9" t="str">
        <f t="shared" si="28"/>
        <v>N1010: County Durham Drug and Alcohol Adult Recovery Service</v>
      </c>
      <c r="M1832"/>
    </row>
    <row r="1833" spans="1:13" x14ac:dyDescent="0.35">
      <c r="A1833" s="9" t="s">
        <v>511</v>
      </c>
      <c r="B1833" s="9" t="s">
        <v>833</v>
      </c>
      <c r="C1833" s="9" t="s">
        <v>1044</v>
      </c>
      <c r="D1833" s="9" t="s">
        <v>10</v>
      </c>
      <c r="E1833" s="9" t="s">
        <v>757</v>
      </c>
      <c r="F1833" s="9" t="s">
        <v>1697</v>
      </c>
      <c r="G1833" s="9" t="str">
        <f t="shared" si="28"/>
        <v>N1014: South Tyneside Substance Misuse Service (Humankind)</v>
      </c>
      <c r="M1833"/>
    </row>
    <row r="1834" spans="1:13" x14ac:dyDescent="0.35">
      <c r="A1834" s="9" t="s">
        <v>1045</v>
      </c>
      <c r="B1834" s="9" t="s">
        <v>1933</v>
      </c>
      <c r="C1834" s="9" t="s">
        <v>1044</v>
      </c>
      <c r="D1834" s="9" t="s">
        <v>10</v>
      </c>
      <c r="E1834" s="9" t="s">
        <v>757</v>
      </c>
      <c r="F1834" s="9" t="s">
        <v>1678</v>
      </c>
      <c r="G1834" s="9" t="str">
        <f t="shared" si="28"/>
        <v>N1015: North Tyneside Recovery Partnership - YP</v>
      </c>
      <c r="M1834"/>
    </row>
    <row r="1835" spans="1:13" x14ac:dyDescent="0.35">
      <c r="A1835" s="9" t="s">
        <v>612</v>
      </c>
      <c r="B1835" s="9" t="s">
        <v>756</v>
      </c>
      <c r="C1835" s="9" t="s">
        <v>1044</v>
      </c>
      <c r="D1835" s="9" t="s">
        <v>10</v>
      </c>
      <c r="E1835" s="9" t="s">
        <v>757</v>
      </c>
      <c r="F1835" s="9" t="s">
        <v>1678</v>
      </c>
      <c r="G1835" s="9" t="str">
        <f t="shared" si="28"/>
        <v>N1016: Newcastle Treatment and Recovery - Adult</v>
      </c>
      <c r="M1835"/>
    </row>
    <row r="1836" spans="1:13" x14ac:dyDescent="0.35">
      <c r="A1836" s="9" t="s">
        <v>1030</v>
      </c>
      <c r="B1836" s="9" t="s">
        <v>1031</v>
      </c>
      <c r="C1836" s="9" t="s">
        <v>1044</v>
      </c>
      <c r="D1836" s="9" t="s">
        <v>10</v>
      </c>
      <c r="E1836" s="9" t="s">
        <v>757</v>
      </c>
      <c r="F1836" s="9" t="s">
        <v>1678</v>
      </c>
      <c r="G1836" s="9" t="str">
        <f t="shared" si="28"/>
        <v>N1017: Newcastle Treatment and Recovery - YP</v>
      </c>
      <c r="M1836"/>
    </row>
    <row r="1837" spans="1:13" x14ac:dyDescent="0.35">
      <c r="A1837" s="9" t="s">
        <v>613</v>
      </c>
      <c r="B1837" s="9" t="s">
        <v>1029</v>
      </c>
      <c r="C1837" s="9" t="s">
        <v>1044</v>
      </c>
      <c r="D1837" s="9" t="s">
        <v>10</v>
      </c>
      <c r="E1837" s="9" t="s">
        <v>757</v>
      </c>
      <c r="F1837" s="9" t="s">
        <v>1678</v>
      </c>
      <c r="G1837" s="9" t="str">
        <f t="shared" si="28"/>
        <v>N1018: Newcastle Treatment and Recovery - Shared Care</v>
      </c>
      <c r="M1837"/>
    </row>
    <row r="1838" spans="1:13" x14ac:dyDescent="0.35">
      <c r="A1838" s="9" t="s">
        <v>1197</v>
      </c>
      <c r="B1838" s="9" t="s">
        <v>1762</v>
      </c>
      <c r="C1838" s="9" t="s">
        <v>1044</v>
      </c>
      <c r="D1838" s="9" t="s">
        <v>10</v>
      </c>
      <c r="E1838" s="9" t="s">
        <v>757</v>
      </c>
      <c r="F1838" s="9" t="s">
        <v>1674</v>
      </c>
      <c r="G1838" s="9" t="str">
        <f t="shared" si="28"/>
        <v>N1028: CGL Wear Recovery Sunderland</v>
      </c>
      <c r="M1838"/>
    </row>
    <row r="1839" spans="1:13" x14ac:dyDescent="0.35">
      <c r="A1839" s="9" t="s">
        <v>625</v>
      </c>
      <c r="B1839" s="9" t="s">
        <v>674</v>
      </c>
      <c r="C1839" s="9" t="s">
        <v>1044</v>
      </c>
      <c r="D1839" s="9" t="s">
        <v>10</v>
      </c>
      <c r="E1839" s="9" t="s">
        <v>639</v>
      </c>
      <c r="F1839" s="9" t="s">
        <v>1752</v>
      </c>
      <c r="G1839" s="9" t="str">
        <f t="shared" si="28"/>
        <v>SL205: PostScript360</v>
      </c>
      <c r="M1839"/>
    </row>
    <row r="1840" spans="1:13" x14ac:dyDescent="0.35">
      <c r="A1840" s="9" t="s">
        <v>456</v>
      </c>
      <c r="B1840" s="9" t="s">
        <v>703</v>
      </c>
      <c r="C1840" s="9" t="s">
        <v>1044</v>
      </c>
      <c r="D1840" s="9" t="s">
        <v>10</v>
      </c>
      <c r="E1840" s="9" t="s">
        <v>661</v>
      </c>
      <c r="F1840" s="9" t="s">
        <v>1697</v>
      </c>
      <c r="G1840" s="9" t="str">
        <f t="shared" si="28"/>
        <v>U0489: Forward Leeds Adult (Humankind)</v>
      </c>
      <c r="M1840"/>
    </row>
    <row r="1841" spans="1:13" x14ac:dyDescent="0.35">
      <c r="A1841" s="9" t="s">
        <v>222</v>
      </c>
      <c r="B1841" s="9" t="s">
        <v>971</v>
      </c>
      <c r="C1841" s="9" t="s">
        <v>1046</v>
      </c>
      <c r="D1841" s="9" t="s">
        <v>39</v>
      </c>
      <c r="E1841" s="9" t="s">
        <v>662</v>
      </c>
      <c r="F1841" s="9" t="s">
        <v>1714</v>
      </c>
      <c r="G1841" s="9" t="str">
        <f t="shared" si="28"/>
        <v>M0189: OASIS Recovery Communities Runcorn</v>
      </c>
      <c r="M1841"/>
    </row>
    <row r="1842" spans="1:13" x14ac:dyDescent="0.35">
      <c r="A1842" s="9" t="s">
        <v>223</v>
      </c>
      <c r="B1842" s="9" t="s">
        <v>725</v>
      </c>
      <c r="C1842" s="9" t="s">
        <v>1046</v>
      </c>
      <c r="D1842" s="9" t="s">
        <v>39</v>
      </c>
      <c r="E1842" s="9" t="s">
        <v>662</v>
      </c>
      <c r="F1842" s="9" t="s">
        <v>1694</v>
      </c>
      <c r="G1842" s="9" t="str">
        <f t="shared" si="28"/>
        <v>M0243: GMMH The Chapman-Barker Unit</v>
      </c>
      <c r="M1842"/>
    </row>
    <row r="1843" spans="1:13" x14ac:dyDescent="0.35">
      <c r="A1843" s="9" t="s">
        <v>511</v>
      </c>
      <c r="B1843" s="9" t="s">
        <v>833</v>
      </c>
      <c r="C1843" s="9" t="s">
        <v>1046</v>
      </c>
      <c r="D1843" s="9" t="s">
        <v>39</v>
      </c>
      <c r="E1843" s="9" t="s">
        <v>757</v>
      </c>
      <c r="F1843" s="9" t="s">
        <v>1697</v>
      </c>
      <c r="G1843" s="9" t="str">
        <f t="shared" si="28"/>
        <v>N1014: South Tyneside Substance Misuse Service (Humankind)</v>
      </c>
      <c r="M1843"/>
    </row>
    <row r="1844" spans="1:13" x14ac:dyDescent="0.35">
      <c r="A1844" s="9" t="s">
        <v>305</v>
      </c>
      <c r="B1844" s="9" t="s">
        <v>920</v>
      </c>
      <c r="C1844" s="9" t="s">
        <v>1046</v>
      </c>
      <c r="D1844" s="9" t="s">
        <v>39</v>
      </c>
      <c r="E1844" s="9" t="s">
        <v>670</v>
      </c>
      <c r="F1844" s="9" t="s">
        <v>1698</v>
      </c>
      <c r="G1844" s="9" t="str">
        <f t="shared" si="28"/>
        <v>P1086: Winchester - Inclusion Recovery Hampshire</v>
      </c>
      <c r="M1844"/>
    </row>
    <row r="1845" spans="1:13" x14ac:dyDescent="0.35">
      <c r="A1845" s="9" t="s">
        <v>362</v>
      </c>
      <c r="B1845" s="9" t="s">
        <v>1118</v>
      </c>
      <c r="C1845" s="9" t="s">
        <v>1046</v>
      </c>
      <c r="D1845" s="9" t="s">
        <v>39</v>
      </c>
      <c r="E1845" s="9" t="s">
        <v>643</v>
      </c>
      <c r="F1845" s="9" t="s">
        <v>1710</v>
      </c>
      <c r="G1845" s="9" t="str">
        <f t="shared" si="28"/>
        <v>R0479: Staffordshire Inpatients</v>
      </c>
      <c r="M1845"/>
    </row>
    <row r="1846" spans="1:13" x14ac:dyDescent="0.35">
      <c r="A1846" s="9" t="s">
        <v>625</v>
      </c>
      <c r="B1846" s="9" t="s">
        <v>674</v>
      </c>
      <c r="C1846" s="9" t="s">
        <v>1046</v>
      </c>
      <c r="D1846" s="9" t="s">
        <v>39</v>
      </c>
      <c r="E1846" s="9" t="s">
        <v>639</v>
      </c>
      <c r="F1846" s="9" t="s">
        <v>1752</v>
      </c>
      <c r="G1846" s="9" t="str">
        <f t="shared" si="28"/>
        <v>SL205: PostScript360</v>
      </c>
      <c r="M1846"/>
    </row>
    <row r="1847" spans="1:13" x14ac:dyDescent="0.35">
      <c r="A1847" s="9" t="s">
        <v>420</v>
      </c>
      <c r="B1847" s="9" t="s">
        <v>787</v>
      </c>
      <c r="C1847" s="9" t="s">
        <v>1046</v>
      </c>
      <c r="D1847" s="9" t="s">
        <v>39</v>
      </c>
      <c r="E1847" s="9" t="s">
        <v>715</v>
      </c>
      <c r="F1847" s="9" t="s">
        <v>1682</v>
      </c>
      <c r="G1847" s="9" t="str">
        <f t="shared" si="28"/>
        <v>T0005: Derbyshire Recovery Partnership</v>
      </c>
      <c r="M1847"/>
    </row>
    <row r="1848" spans="1:13" x14ac:dyDescent="0.35">
      <c r="A1848" s="9" t="s">
        <v>435</v>
      </c>
      <c r="B1848" s="9" t="s">
        <v>849</v>
      </c>
      <c r="C1848" s="9" t="s">
        <v>1046</v>
      </c>
      <c r="D1848" s="9" t="s">
        <v>39</v>
      </c>
      <c r="E1848" s="9" t="s">
        <v>715</v>
      </c>
      <c r="F1848" s="9" t="s">
        <v>1692</v>
      </c>
      <c r="G1848" s="9" t="str">
        <f t="shared" si="28"/>
        <v>T1208: Nottingham Recovery Network</v>
      </c>
      <c r="M1848"/>
    </row>
    <row r="1849" spans="1:13" x14ac:dyDescent="0.35">
      <c r="A1849" s="9" t="s">
        <v>513</v>
      </c>
      <c r="B1849" s="9" t="s">
        <v>1765</v>
      </c>
      <c r="C1849" s="9" t="s">
        <v>1046</v>
      </c>
      <c r="D1849" s="9" t="s">
        <v>39</v>
      </c>
      <c r="E1849" s="9" t="s">
        <v>715</v>
      </c>
      <c r="F1849" s="9" t="s">
        <v>1692</v>
      </c>
      <c r="G1849" s="9" t="str">
        <f t="shared" si="28"/>
        <v>T1214: The Level</v>
      </c>
      <c r="M1849"/>
    </row>
    <row r="1850" spans="1:13" x14ac:dyDescent="0.35">
      <c r="A1850" s="9" t="s">
        <v>440</v>
      </c>
      <c r="B1850" s="9" t="s">
        <v>760</v>
      </c>
      <c r="C1850" s="9" t="s">
        <v>1046</v>
      </c>
      <c r="D1850" s="9" t="s">
        <v>39</v>
      </c>
      <c r="E1850" s="9" t="s">
        <v>661</v>
      </c>
      <c r="F1850" s="9" t="s">
        <v>1751</v>
      </c>
      <c r="G1850" s="9" t="str">
        <f t="shared" si="28"/>
        <v>U0039: Wakefield Inspiring Recovery</v>
      </c>
      <c r="M1850"/>
    </row>
    <row r="1851" spans="1:13" x14ac:dyDescent="0.35">
      <c r="A1851" s="9" t="s">
        <v>449</v>
      </c>
      <c r="B1851" s="9" t="s">
        <v>666</v>
      </c>
      <c r="C1851" s="9" t="s">
        <v>1046</v>
      </c>
      <c r="D1851" s="9" t="s">
        <v>39</v>
      </c>
      <c r="E1851" s="9" t="s">
        <v>661</v>
      </c>
      <c r="F1851" s="9" t="s">
        <v>1750</v>
      </c>
      <c r="G1851" s="9" t="str">
        <f t="shared" si="28"/>
        <v>U0430: Oasis Recovery Communities Bradford</v>
      </c>
      <c r="M1851"/>
    </row>
    <row r="1852" spans="1:13" x14ac:dyDescent="0.35">
      <c r="A1852" s="9" t="s">
        <v>452</v>
      </c>
      <c r="B1852" s="9" t="s">
        <v>758</v>
      </c>
      <c r="C1852" s="9" t="s">
        <v>1046</v>
      </c>
      <c r="D1852" s="9" t="s">
        <v>39</v>
      </c>
      <c r="E1852" s="9" t="s">
        <v>661</v>
      </c>
      <c r="F1852" s="9" t="s">
        <v>1697</v>
      </c>
      <c r="G1852" s="9" t="str">
        <f t="shared" si="28"/>
        <v>U0484: North Yorkshire Horizons Drug and Alcohol Service (Humankind)</v>
      </c>
      <c r="M1852"/>
    </row>
    <row r="1853" spans="1:13" x14ac:dyDescent="0.35">
      <c r="A1853" s="9" t="s">
        <v>456</v>
      </c>
      <c r="B1853" s="9" t="s">
        <v>703</v>
      </c>
      <c r="C1853" s="9" t="s">
        <v>1046</v>
      </c>
      <c r="D1853" s="9" t="s">
        <v>39</v>
      </c>
      <c r="E1853" s="9" t="s">
        <v>661</v>
      </c>
      <c r="F1853" s="9" t="s">
        <v>1697</v>
      </c>
      <c r="G1853" s="9" t="str">
        <f t="shared" si="28"/>
        <v>U0489: Forward Leeds Adult (Humankind)</v>
      </c>
      <c r="M1853"/>
    </row>
    <row r="1854" spans="1:13" x14ac:dyDescent="0.35">
      <c r="A1854" s="9" t="s">
        <v>458</v>
      </c>
      <c r="B1854" s="9" t="s">
        <v>665</v>
      </c>
      <c r="C1854" s="9" t="s">
        <v>1046</v>
      </c>
      <c r="D1854" s="9" t="s">
        <v>39</v>
      </c>
      <c r="E1854" s="9" t="s">
        <v>661</v>
      </c>
      <c r="F1854" s="9" t="s">
        <v>1752</v>
      </c>
      <c r="G1854" s="9" t="str">
        <f t="shared" si="28"/>
        <v>U0494: East Riding Partnership Treatment Service - Adults</v>
      </c>
      <c r="M1854"/>
    </row>
    <row r="1855" spans="1:13" x14ac:dyDescent="0.35">
      <c r="A1855" s="9" t="s">
        <v>459</v>
      </c>
      <c r="B1855" s="9" t="s">
        <v>866</v>
      </c>
      <c r="C1855" s="9" t="s">
        <v>1046</v>
      </c>
      <c r="D1855" s="9" t="s">
        <v>39</v>
      </c>
      <c r="E1855" s="9" t="s">
        <v>661</v>
      </c>
      <c r="F1855" s="9" t="s">
        <v>1752</v>
      </c>
      <c r="G1855" s="9" t="str">
        <f t="shared" si="28"/>
        <v>U0495: East Riding Criminal Justice Service</v>
      </c>
      <c r="M1855"/>
    </row>
    <row r="1856" spans="1:13" x14ac:dyDescent="0.35">
      <c r="A1856" s="9" t="s">
        <v>461</v>
      </c>
      <c r="B1856" s="9" t="s">
        <v>663</v>
      </c>
      <c r="C1856" s="9" t="s">
        <v>1046</v>
      </c>
      <c r="D1856" s="9" t="s">
        <v>39</v>
      </c>
      <c r="E1856" s="9" t="s">
        <v>661</v>
      </c>
      <c r="F1856" s="9" t="s">
        <v>1721</v>
      </c>
      <c r="G1856" s="9" t="str">
        <f t="shared" si="28"/>
        <v>U0509: Doncaster Drugs Service - CDT</v>
      </c>
      <c r="M1856"/>
    </row>
    <row r="1857" spans="1:13" x14ac:dyDescent="0.35">
      <c r="A1857" s="9" t="s">
        <v>462</v>
      </c>
      <c r="B1857" s="9" t="s">
        <v>789</v>
      </c>
      <c r="C1857" s="9" t="s">
        <v>1046</v>
      </c>
      <c r="D1857" s="9" t="s">
        <v>39</v>
      </c>
      <c r="E1857" s="9" t="s">
        <v>661</v>
      </c>
      <c r="F1857" s="9" t="s">
        <v>1717</v>
      </c>
      <c r="G1857" s="9" t="str">
        <f t="shared" si="28"/>
        <v>U0514: Phoenix Futures Sheffield Adult Service</v>
      </c>
      <c r="M1857"/>
    </row>
    <row r="1858" spans="1:13" x14ac:dyDescent="0.35">
      <c r="A1858" s="9" t="s">
        <v>465</v>
      </c>
      <c r="B1858" s="9" t="s">
        <v>865</v>
      </c>
      <c r="C1858" s="9" t="s">
        <v>1046</v>
      </c>
      <c r="D1858" s="9" t="s">
        <v>39</v>
      </c>
      <c r="E1858" s="9" t="s">
        <v>661</v>
      </c>
      <c r="F1858" s="9" t="s">
        <v>1721</v>
      </c>
      <c r="G1858" s="9" t="str">
        <f t="shared" si="28"/>
        <v>U0577: Doncaster Criminal Justice Service</v>
      </c>
      <c r="M1858"/>
    </row>
    <row r="1859" spans="1:13" x14ac:dyDescent="0.35">
      <c r="A1859" s="9" t="s">
        <v>481</v>
      </c>
      <c r="B1859" s="9" t="s">
        <v>660</v>
      </c>
      <c r="C1859" s="9" t="s">
        <v>1046</v>
      </c>
      <c r="D1859" s="9" t="s">
        <v>39</v>
      </c>
      <c r="E1859" s="9" t="s">
        <v>661</v>
      </c>
      <c r="F1859" s="9" t="s">
        <v>1697</v>
      </c>
      <c r="G1859" s="9" t="str">
        <f t="shared" ref="G1859:G1922" si="29">CONCATENATE(A1859,": ",B1859)</f>
        <v>U0635: Barnsley Substance Misuse Service (Humankind)</v>
      </c>
      <c r="M1859"/>
    </row>
    <row r="1860" spans="1:13" x14ac:dyDescent="0.35">
      <c r="A1860" s="9" t="s">
        <v>485</v>
      </c>
      <c r="B1860" s="9" t="s">
        <v>1071</v>
      </c>
      <c r="C1860" s="9" t="s">
        <v>1046</v>
      </c>
      <c r="D1860" s="9" t="s">
        <v>39</v>
      </c>
      <c r="E1860" s="9" t="s">
        <v>661</v>
      </c>
      <c r="F1860" s="9" t="s">
        <v>1675</v>
      </c>
      <c r="G1860" s="9" t="str">
        <f t="shared" si="29"/>
        <v>U0637: Changing Lives York</v>
      </c>
      <c r="M1860"/>
    </row>
    <row r="1861" spans="1:13" x14ac:dyDescent="0.35">
      <c r="A1861" s="9" t="s">
        <v>494</v>
      </c>
      <c r="B1861" s="9" t="s">
        <v>2232</v>
      </c>
      <c r="C1861" s="9" t="s">
        <v>1046</v>
      </c>
      <c r="D1861" s="9" t="s">
        <v>39</v>
      </c>
      <c r="E1861" s="9" t="s">
        <v>661</v>
      </c>
      <c r="F1861" s="9" t="s">
        <v>1674</v>
      </c>
      <c r="G1861" s="9" t="str">
        <f t="shared" si="29"/>
        <v>U0639: CGL Bradford New Directions (deactive)</v>
      </c>
      <c r="M1861"/>
    </row>
    <row r="1862" spans="1:13" x14ac:dyDescent="0.35">
      <c r="A1862" s="9" t="s">
        <v>2081</v>
      </c>
      <c r="B1862" s="9" t="s">
        <v>2082</v>
      </c>
      <c r="C1862" s="9" t="s">
        <v>1046</v>
      </c>
      <c r="D1862" s="9" t="s">
        <v>39</v>
      </c>
      <c r="E1862" s="9" t="s">
        <v>661</v>
      </c>
      <c r="F1862" s="9" t="s">
        <v>1923</v>
      </c>
      <c r="G1862" s="9" t="str">
        <f t="shared" si="29"/>
        <v>U0650: North Yorkshire YP (Humankind)</v>
      </c>
      <c r="M1862"/>
    </row>
    <row r="1863" spans="1:13" x14ac:dyDescent="0.35">
      <c r="A1863" s="9" t="s">
        <v>2085</v>
      </c>
      <c r="B1863" s="9" t="s">
        <v>2086</v>
      </c>
      <c r="C1863" s="9" t="s">
        <v>1046</v>
      </c>
      <c r="D1863" s="9" t="s">
        <v>39</v>
      </c>
      <c r="E1863" s="9" t="s">
        <v>661</v>
      </c>
      <c r="F1863" s="9" t="s">
        <v>1923</v>
      </c>
      <c r="G1863" s="9" t="str">
        <f t="shared" si="29"/>
        <v>U0654: New Vision Bradford Adult (Humankind)</v>
      </c>
      <c r="M1863"/>
    </row>
    <row r="1864" spans="1:13" x14ac:dyDescent="0.35">
      <c r="A1864" s="9" t="s">
        <v>2137</v>
      </c>
      <c r="B1864" s="9" t="s">
        <v>2138</v>
      </c>
      <c r="C1864" s="9" t="s">
        <v>1046</v>
      </c>
      <c r="D1864" s="9" t="s">
        <v>39</v>
      </c>
      <c r="E1864" s="9" t="s">
        <v>661</v>
      </c>
      <c r="F1864" s="9" t="s">
        <v>1923</v>
      </c>
      <c r="G1864" s="9" t="str">
        <f t="shared" si="29"/>
        <v>U0655: Ark House Rehab Scarborough</v>
      </c>
      <c r="M1864"/>
    </row>
    <row r="1865" spans="1:13" x14ac:dyDescent="0.35">
      <c r="A1865" s="9" t="s">
        <v>527</v>
      </c>
      <c r="B1865" s="9" t="s">
        <v>873</v>
      </c>
      <c r="C1865" s="9" t="s">
        <v>1047</v>
      </c>
      <c r="D1865" s="9" t="s">
        <v>58</v>
      </c>
      <c r="E1865" s="9" t="s">
        <v>632</v>
      </c>
      <c r="F1865" s="9" t="s">
        <v>1672</v>
      </c>
      <c r="G1865" s="9" t="str">
        <f t="shared" si="29"/>
        <v>L1292: Addictions Recovery Community Hounslow (ARC Hounslow)</v>
      </c>
      <c r="M1865"/>
    </row>
    <row r="1866" spans="1:13" x14ac:dyDescent="0.35">
      <c r="A1866" s="9" t="s">
        <v>282</v>
      </c>
      <c r="B1866" s="9" t="s">
        <v>871</v>
      </c>
      <c r="C1866" s="9" t="s">
        <v>1047</v>
      </c>
      <c r="D1866" s="9" t="s">
        <v>58</v>
      </c>
      <c r="E1866" s="9" t="s">
        <v>670</v>
      </c>
      <c r="F1866" s="9" t="s">
        <v>871</v>
      </c>
      <c r="G1866" s="9" t="str">
        <f t="shared" si="29"/>
        <v>P0858: Addiction Recovery Centre</v>
      </c>
      <c r="M1866"/>
    </row>
    <row r="1867" spans="1:13" x14ac:dyDescent="0.35">
      <c r="A1867" s="9" t="s">
        <v>297</v>
      </c>
      <c r="B1867" s="9" t="s">
        <v>709</v>
      </c>
      <c r="C1867" s="9" t="s">
        <v>1047</v>
      </c>
      <c r="D1867" s="9" t="s">
        <v>58</v>
      </c>
      <c r="E1867" s="9" t="s">
        <v>670</v>
      </c>
      <c r="F1867" s="9" t="s">
        <v>1751</v>
      </c>
      <c r="G1867" s="9" t="str">
        <f t="shared" si="29"/>
        <v>P1076: Oxfordshire Roads to Recovery</v>
      </c>
      <c r="M1867"/>
    </row>
    <row r="1868" spans="1:13" x14ac:dyDescent="0.35">
      <c r="A1868" s="9" t="s">
        <v>476</v>
      </c>
      <c r="B1868" s="9" t="s">
        <v>2213</v>
      </c>
      <c r="C1868" s="9" t="s">
        <v>1047</v>
      </c>
      <c r="D1868" s="9" t="s">
        <v>58</v>
      </c>
      <c r="E1868" s="9" t="s">
        <v>670</v>
      </c>
      <c r="F1868" s="9" t="s">
        <v>1677</v>
      </c>
      <c r="G1868" s="9" t="str">
        <f t="shared" si="29"/>
        <v>P1098: Cranstoun RBWM</v>
      </c>
      <c r="M1868"/>
    </row>
    <row r="1869" spans="1:13" x14ac:dyDescent="0.35">
      <c r="A1869" s="9" t="s">
        <v>310</v>
      </c>
      <c r="B1869" s="9" t="s">
        <v>837</v>
      </c>
      <c r="C1869" s="9" t="s">
        <v>1047</v>
      </c>
      <c r="D1869" s="9" t="s">
        <v>58</v>
      </c>
      <c r="E1869" s="9" t="s">
        <v>635</v>
      </c>
      <c r="F1869" s="9" t="s">
        <v>837</v>
      </c>
      <c r="G1869" s="9" t="str">
        <f t="shared" si="29"/>
        <v>Q1311: Hebron Trust</v>
      </c>
      <c r="M1869"/>
    </row>
    <row r="1870" spans="1:13" x14ac:dyDescent="0.35">
      <c r="A1870" s="9" t="s">
        <v>348</v>
      </c>
      <c r="B1870" s="9" t="s">
        <v>680</v>
      </c>
      <c r="C1870" s="9" t="s">
        <v>1047</v>
      </c>
      <c r="D1870" s="9" t="s">
        <v>58</v>
      </c>
      <c r="E1870" s="9" t="s">
        <v>635</v>
      </c>
      <c r="F1870" s="9" t="s">
        <v>1686</v>
      </c>
      <c r="G1870" s="9" t="str">
        <f t="shared" si="29"/>
        <v>Q1740: Bedford Borough Integrated Drug and Alcohol Service</v>
      </c>
      <c r="M1870"/>
    </row>
    <row r="1871" spans="1:13" x14ac:dyDescent="0.35">
      <c r="A1871" s="9" t="s">
        <v>621</v>
      </c>
      <c r="B1871" s="9" t="s">
        <v>678</v>
      </c>
      <c r="C1871" s="9" t="s">
        <v>1047</v>
      </c>
      <c r="D1871" s="9" t="s">
        <v>58</v>
      </c>
      <c r="E1871" s="9" t="s">
        <v>635</v>
      </c>
      <c r="F1871" s="9" t="s">
        <v>1673</v>
      </c>
      <c r="G1871" s="9" t="str">
        <f t="shared" si="29"/>
        <v>Q1758: Addiction Recovery Community MK</v>
      </c>
      <c r="M1871"/>
    </row>
    <row r="1872" spans="1:13" x14ac:dyDescent="0.35">
      <c r="A1872" s="9" t="s">
        <v>369</v>
      </c>
      <c r="B1872" s="9" t="s">
        <v>697</v>
      </c>
      <c r="C1872" s="9" t="s">
        <v>1047</v>
      </c>
      <c r="D1872" s="9" t="s">
        <v>58</v>
      </c>
      <c r="E1872" s="9" t="s">
        <v>643</v>
      </c>
      <c r="F1872" s="9" t="s">
        <v>1674</v>
      </c>
      <c r="G1872" s="9" t="str">
        <f t="shared" si="29"/>
        <v>R0487: CGL Birmingham ROR - Park House</v>
      </c>
      <c r="M1872"/>
    </row>
    <row r="1873" spans="1:13" x14ac:dyDescent="0.35">
      <c r="A1873" s="9" t="s">
        <v>398</v>
      </c>
      <c r="B1873" s="9" t="s">
        <v>2070</v>
      </c>
      <c r="C1873" s="9" t="s">
        <v>1047</v>
      </c>
      <c r="D1873" s="9" t="s">
        <v>58</v>
      </c>
      <c r="E1873" s="9" t="s">
        <v>639</v>
      </c>
      <c r="F1873" s="9" t="s">
        <v>677</v>
      </c>
      <c r="G1873" s="9" t="str">
        <f t="shared" si="29"/>
        <v>SH307: Jasmine Mother's Recovery (Trevi)</v>
      </c>
      <c r="M1873"/>
    </row>
    <row r="1874" spans="1:13" x14ac:dyDescent="0.35">
      <c r="A1874" s="9" t="s">
        <v>425</v>
      </c>
      <c r="B1874" s="9" t="s">
        <v>786</v>
      </c>
      <c r="C1874" s="9" t="s">
        <v>1047</v>
      </c>
      <c r="D1874" s="9" t="s">
        <v>58</v>
      </c>
      <c r="E1874" s="9" t="s">
        <v>715</v>
      </c>
      <c r="F1874" s="9" t="s">
        <v>1674</v>
      </c>
      <c r="G1874" s="9" t="str">
        <f t="shared" si="29"/>
        <v>T1182: CGL Northamptonshire S2S</v>
      </c>
      <c r="M1874"/>
    </row>
    <row r="1875" spans="1:13" x14ac:dyDescent="0.35">
      <c r="A1875" s="9" t="s">
        <v>436</v>
      </c>
      <c r="B1875" s="9" t="s">
        <v>714</v>
      </c>
      <c r="C1875" s="9" t="s">
        <v>1047</v>
      </c>
      <c r="D1875" s="9" t="s">
        <v>58</v>
      </c>
      <c r="E1875" s="9" t="s">
        <v>715</v>
      </c>
      <c r="F1875" s="9" t="s">
        <v>1751</v>
      </c>
      <c r="G1875" s="9" t="str">
        <f t="shared" si="29"/>
        <v>T1209: Turning Point Leicester and Leicestershire</v>
      </c>
      <c r="M1875"/>
    </row>
    <row r="1876" spans="1:13" x14ac:dyDescent="0.35">
      <c r="A1876" s="9" t="s">
        <v>513</v>
      </c>
      <c r="B1876" s="9" t="s">
        <v>1765</v>
      </c>
      <c r="C1876" s="9" t="s">
        <v>1047</v>
      </c>
      <c r="D1876" s="9" t="s">
        <v>58</v>
      </c>
      <c r="E1876" s="9" t="s">
        <v>715</v>
      </c>
      <c r="F1876" s="9" t="s">
        <v>1692</v>
      </c>
      <c r="G1876" s="9" t="str">
        <f t="shared" si="29"/>
        <v>T1214: The Level</v>
      </c>
      <c r="M1876"/>
    </row>
    <row r="1877" spans="1:13" x14ac:dyDescent="0.35">
      <c r="A1877" s="9" t="s">
        <v>223</v>
      </c>
      <c r="B1877" s="9" t="s">
        <v>725</v>
      </c>
      <c r="C1877" s="9" t="s">
        <v>1048</v>
      </c>
      <c r="D1877" s="9" t="s">
        <v>12</v>
      </c>
      <c r="E1877" s="9" t="s">
        <v>662</v>
      </c>
      <c r="F1877" s="9" t="s">
        <v>1694</v>
      </c>
      <c r="G1877" s="9" t="str">
        <f t="shared" si="29"/>
        <v>M0243: GMMH The Chapman-Barker Unit</v>
      </c>
      <c r="M1877"/>
    </row>
    <row r="1878" spans="1:13" x14ac:dyDescent="0.35">
      <c r="A1878" s="9" t="s">
        <v>1484</v>
      </c>
      <c r="B1878" s="9" t="s">
        <v>1759</v>
      </c>
      <c r="C1878" s="9" t="s">
        <v>1048</v>
      </c>
      <c r="D1878" s="9" t="s">
        <v>12</v>
      </c>
      <c r="E1878" s="9" t="s">
        <v>662</v>
      </c>
      <c r="F1878" s="9" t="s">
        <v>1697</v>
      </c>
      <c r="G1878" s="9" t="str">
        <f t="shared" si="29"/>
        <v>M0375: Cumbria Addictions Service (Humankind)</v>
      </c>
      <c r="M1878"/>
    </row>
    <row r="1879" spans="1:13" x14ac:dyDescent="0.35">
      <c r="A1879" s="9" t="s">
        <v>266</v>
      </c>
      <c r="B1879" s="9" t="s">
        <v>1049</v>
      </c>
      <c r="C1879" s="9" t="s">
        <v>1048</v>
      </c>
      <c r="D1879" s="9" t="s">
        <v>12</v>
      </c>
      <c r="E1879" s="9" t="s">
        <v>757</v>
      </c>
      <c r="F1879" s="9" t="s">
        <v>1678</v>
      </c>
      <c r="G1879" s="9" t="str">
        <f t="shared" si="29"/>
        <v>N0977: Northumberland Recovery Partnership</v>
      </c>
      <c r="M1879"/>
    </row>
    <row r="1880" spans="1:13" x14ac:dyDescent="0.35">
      <c r="A1880" s="9" t="s">
        <v>267</v>
      </c>
      <c r="B1880" s="9" t="s">
        <v>1032</v>
      </c>
      <c r="C1880" s="9" t="s">
        <v>1048</v>
      </c>
      <c r="D1880" s="9" t="s">
        <v>12</v>
      </c>
      <c r="E1880" s="9" t="s">
        <v>757</v>
      </c>
      <c r="F1880" s="9" t="s">
        <v>1678</v>
      </c>
      <c r="G1880" s="9" t="str">
        <f t="shared" si="29"/>
        <v>N0985: North Tyneside Recovery Partnership</v>
      </c>
      <c r="M1880"/>
    </row>
    <row r="1881" spans="1:13" x14ac:dyDescent="0.35">
      <c r="A1881" s="9" t="s">
        <v>502</v>
      </c>
      <c r="B1881" s="9" t="s">
        <v>829</v>
      </c>
      <c r="C1881" s="9" t="s">
        <v>1048</v>
      </c>
      <c r="D1881" s="9" t="s">
        <v>12</v>
      </c>
      <c r="E1881" s="9" t="s">
        <v>757</v>
      </c>
      <c r="F1881" s="9" t="s">
        <v>1752</v>
      </c>
      <c r="G1881" s="9" t="str">
        <f t="shared" si="29"/>
        <v>N1010: County Durham Drug and Alcohol Adult Recovery Service</v>
      </c>
      <c r="M1881"/>
    </row>
    <row r="1882" spans="1:13" x14ac:dyDescent="0.35">
      <c r="A1882" s="9" t="s">
        <v>511</v>
      </c>
      <c r="B1882" s="9" t="s">
        <v>833</v>
      </c>
      <c r="C1882" s="9" t="s">
        <v>1048</v>
      </c>
      <c r="D1882" s="9" t="s">
        <v>12</v>
      </c>
      <c r="E1882" s="9" t="s">
        <v>757</v>
      </c>
      <c r="F1882" s="9" t="s">
        <v>1697</v>
      </c>
      <c r="G1882" s="9" t="str">
        <f t="shared" si="29"/>
        <v>N1014: South Tyneside Substance Misuse Service (Humankind)</v>
      </c>
      <c r="M1882"/>
    </row>
    <row r="1883" spans="1:13" x14ac:dyDescent="0.35">
      <c r="A1883" s="9" t="s">
        <v>612</v>
      </c>
      <c r="B1883" s="9" t="s">
        <v>756</v>
      </c>
      <c r="C1883" s="9" t="s">
        <v>1048</v>
      </c>
      <c r="D1883" s="9" t="s">
        <v>12</v>
      </c>
      <c r="E1883" s="9" t="s">
        <v>757</v>
      </c>
      <c r="F1883" s="9" t="s">
        <v>1678</v>
      </c>
      <c r="G1883" s="9" t="str">
        <f t="shared" si="29"/>
        <v>N1016: Newcastle Treatment and Recovery - Adult</v>
      </c>
      <c r="M1883"/>
    </row>
    <row r="1884" spans="1:13" x14ac:dyDescent="0.35">
      <c r="A1884" s="9" t="s">
        <v>2018</v>
      </c>
      <c r="B1884" s="9" t="s">
        <v>2208</v>
      </c>
      <c r="C1884" s="9" t="s">
        <v>1048</v>
      </c>
      <c r="D1884" s="9" t="s">
        <v>12</v>
      </c>
      <c r="E1884" s="9" t="s">
        <v>757</v>
      </c>
      <c r="F1884" s="9" t="s">
        <v>1923</v>
      </c>
      <c r="G1884" s="9" t="str">
        <f t="shared" si="29"/>
        <v>N1021: Northumberland Alcohol Outreach (deactive)</v>
      </c>
      <c r="M1884"/>
    </row>
    <row r="1885" spans="1:13" x14ac:dyDescent="0.35">
      <c r="A1885" s="9" t="s">
        <v>2131</v>
      </c>
      <c r="B1885" s="9" t="s">
        <v>2210</v>
      </c>
      <c r="C1885" s="9" t="s">
        <v>1048</v>
      </c>
      <c r="D1885" s="9" t="s">
        <v>12</v>
      </c>
      <c r="E1885" s="9" t="s">
        <v>757</v>
      </c>
      <c r="F1885" s="9" t="s">
        <v>1923</v>
      </c>
      <c r="G1885" s="9" t="str">
        <f t="shared" si="29"/>
        <v>N1032: START Hartlepool Adult</v>
      </c>
      <c r="M1885"/>
    </row>
    <row r="1886" spans="1:13" x14ac:dyDescent="0.35">
      <c r="A1886" s="9" t="s">
        <v>356</v>
      </c>
      <c r="B1886" s="9" t="s">
        <v>711</v>
      </c>
      <c r="C1886" s="9" t="s">
        <v>1048</v>
      </c>
      <c r="D1886" s="9" t="s">
        <v>12</v>
      </c>
      <c r="E1886" s="9" t="s">
        <v>643</v>
      </c>
      <c r="F1886" s="9" t="s">
        <v>1658</v>
      </c>
      <c r="G1886" s="9" t="str">
        <f t="shared" si="29"/>
        <v>R0468: Recovery Wolverhampton (Adult)</v>
      </c>
      <c r="M1886"/>
    </row>
    <row r="1887" spans="1:13" x14ac:dyDescent="0.35">
      <c r="A1887" s="9" t="s">
        <v>506</v>
      </c>
      <c r="B1887" s="9" t="s">
        <v>1093</v>
      </c>
      <c r="C1887" s="9" t="s">
        <v>1048</v>
      </c>
      <c r="D1887" s="9" t="s">
        <v>12</v>
      </c>
      <c r="E1887" s="9" t="s">
        <v>643</v>
      </c>
      <c r="F1887" s="9" t="s">
        <v>1698</v>
      </c>
      <c r="G1887" s="9" t="str">
        <f t="shared" si="29"/>
        <v>R0507: Inclusion Telford Adult Service (Telford STARS)</v>
      </c>
      <c r="M1887"/>
    </row>
    <row r="1888" spans="1:13" x14ac:dyDescent="0.35">
      <c r="A1888" s="9" t="s">
        <v>461</v>
      </c>
      <c r="B1888" s="9" t="s">
        <v>663</v>
      </c>
      <c r="C1888" s="9" t="s">
        <v>1048</v>
      </c>
      <c r="D1888" s="9" t="s">
        <v>12</v>
      </c>
      <c r="E1888" s="9" t="s">
        <v>661</v>
      </c>
      <c r="F1888" s="9" t="s">
        <v>1721</v>
      </c>
      <c r="G1888" s="9" t="str">
        <f t="shared" si="29"/>
        <v>U0509: Doncaster Drugs Service - CDT</v>
      </c>
      <c r="M1888"/>
    </row>
    <row r="1889" spans="1:13" x14ac:dyDescent="0.35">
      <c r="A1889" s="9" t="s">
        <v>214</v>
      </c>
      <c r="B1889" s="9" t="s">
        <v>667</v>
      </c>
      <c r="C1889" s="9" t="s">
        <v>1050</v>
      </c>
      <c r="D1889" s="9" t="s">
        <v>56</v>
      </c>
      <c r="E1889" s="9" t="s">
        <v>662</v>
      </c>
      <c r="F1889" s="9" t="s">
        <v>1717</v>
      </c>
      <c r="G1889" s="9" t="str">
        <f t="shared" si="29"/>
        <v>M0037: Phoenix Futures Wirral Adult Services</v>
      </c>
      <c r="M1889"/>
    </row>
    <row r="1890" spans="1:13" x14ac:dyDescent="0.35">
      <c r="A1890" s="9" t="s">
        <v>276</v>
      </c>
      <c r="B1890" s="9" t="s">
        <v>765</v>
      </c>
      <c r="C1890" s="9" t="s">
        <v>1050</v>
      </c>
      <c r="D1890" s="9" t="s">
        <v>56</v>
      </c>
      <c r="E1890" s="9" t="s">
        <v>670</v>
      </c>
      <c r="F1890" s="9" t="s">
        <v>1657</v>
      </c>
      <c r="G1890" s="9" t="str">
        <f t="shared" si="29"/>
        <v>P0523: ANA</v>
      </c>
      <c r="M1890"/>
    </row>
    <row r="1891" spans="1:13" x14ac:dyDescent="0.35">
      <c r="A1891" s="9" t="s">
        <v>369</v>
      </c>
      <c r="B1891" s="9" t="s">
        <v>697</v>
      </c>
      <c r="C1891" s="9" t="s">
        <v>1050</v>
      </c>
      <c r="D1891" s="9" t="s">
        <v>56</v>
      </c>
      <c r="E1891" s="9" t="s">
        <v>643</v>
      </c>
      <c r="F1891" s="9" t="s">
        <v>1674</v>
      </c>
      <c r="G1891" s="9" t="str">
        <f t="shared" si="29"/>
        <v>R0487: CGL Birmingham ROR - Park House</v>
      </c>
      <c r="M1891"/>
    </row>
    <row r="1892" spans="1:13" x14ac:dyDescent="0.35">
      <c r="A1892" s="9" t="s">
        <v>622</v>
      </c>
      <c r="B1892" s="9" t="s">
        <v>704</v>
      </c>
      <c r="C1892" s="9" t="s">
        <v>1050</v>
      </c>
      <c r="D1892" s="9" t="s">
        <v>56</v>
      </c>
      <c r="E1892" s="9" t="s">
        <v>643</v>
      </c>
      <c r="F1892" s="9" t="s">
        <v>1697</v>
      </c>
      <c r="G1892" s="9" t="str">
        <f t="shared" si="29"/>
        <v>R0512: Humankind Staffordshire</v>
      </c>
      <c r="M1892"/>
    </row>
    <row r="1893" spans="1:13" x14ac:dyDescent="0.35">
      <c r="A1893" s="9" t="s">
        <v>391</v>
      </c>
      <c r="B1893" s="9" t="s">
        <v>658</v>
      </c>
      <c r="C1893" s="9" t="s">
        <v>1050</v>
      </c>
      <c r="D1893" s="9" t="s">
        <v>56</v>
      </c>
      <c r="E1893" s="9" t="s">
        <v>639</v>
      </c>
      <c r="F1893" s="9" t="s">
        <v>1744</v>
      </c>
      <c r="G1893" s="9" t="str">
        <f t="shared" si="29"/>
        <v>SG309: THE NELSON TRUST</v>
      </c>
      <c r="M1893"/>
    </row>
    <row r="1894" spans="1:13" x14ac:dyDescent="0.35">
      <c r="A1894" s="9" t="s">
        <v>405</v>
      </c>
      <c r="B1894" s="9" t="s">
        <v>675</v>
      </c>
      <c r="C1894" s="9" t="s">
        <v>1050</v>
      </c>
      <c r="D1894" s="9" t="s">
        <v>56</v>
      </c>
      <c r="E1894" s="9" t="s">
        <v>639</v>
      </c>
      <c r="F1894" s="9" t="s">
        <v>675</v>
      </c>
      <c r="G1894" s="9" t="str">
        <f t="shared" si="29"/>
        <v>SJ308: Sefton Park</v>
      </c>
      <c r="M1894"/>
    </row>
    <row r="1895" spans="1:13" x14ac:dyDescent="0.35">
      <c r="A1895" s="9" t="s">
        <v>420</v>
      </c>
      <c r="B1895" s="9" t="s">
        <v>787</v>
      </c>
      <c r="C1895" s="9" t="s">
        <v>1050</v>
      </c>
      <c r="D1895" s="9" t="s">
        <v>56</v>
      </c>
      <c r="E1895" s="9" t="s">
        <v>715</v>
      </c>
      <c r="F1895" s="9" t="s">
        <v>1682</v>
      </c>
      <c r="G1895" s="9" t="str">
        <f t="shared" si="29"/>
        <v>T0005: Derbyshire Recovery Partnership</v>
      </c>
      <c r="M1895"/>
    </row>
    <row r="1896" spans="1:13" x14ac:dyDescent="0.35">
      <c r="A1896" s="9" t="s">
        <v>851</v>
      </c>
      <c r="B1896" s="9" t="s">
        <v>852</v>
      </c>
      <c r="C1896" s="9" t="s">
        <v>1050</v>
      </c>
      <c r="D1896" s="9" t="s">
        <v>56</v>
      </c>
      <c r="E1896" s="9" t="s">
        <v>715</v>
      </c>
      <c r="F1896" s="9" t="s">
        <v>1713</v>
      </c>
      <c r="G1896" s="9" t="str">
        <f t="shared" si="29"/>
        <v>T0399: CAMHS Head 2 Head Service</v>
      </c>
      <c r="M1896"/>
    </row>
    <row r="1897" spans="1:13" x14ac:dyDescent="0.35">
      <c r="A1897" s="9" t="s">
        <v>580</v>
      </c>
      <c r="B1897" s="9" t="s">
        <v>1051</v>
      </c>
      <c r="C1897" s="9" t="s">
        <v>1050</v>
      </c>
      <c r="D1897" s="9" t="s">
        <v>56</v>
      </c>
      <c r="E1897" s="9" t="s">
        <v>715</v>
      </c>
      <c r="F1897" s="9" t="s">
        <v>1679</v>
      </c>
      <c r="G1897" s="9" t="str">
        <f t="shared" si="29"/>
        <v>T1146: Derby Road Health Centre</v>
      </c>
      <c r="M1897"/>
    </row>
    <row r="1898" spans="1:13" x14ac:dyDescent="0.35">
      <c r="A1898" s="9" t="s">
        <v>423</v>
      </c>
      <c r="B1898" s="9" t="s">
        <v>847</v>
      </c>
      <c r="C1898" s="9" t="s">
        <v>1050</v>
      </c>
      <c r="D1898" s="9" t="s">
        <v>56</v>
      </c>
      <c r="E1898" s="9" t="s">
        <v>715</v>
      </c>
      <c r="F1898" s="9" t="s">
        <v>1681</v>
      </c>
      <c r="G1898" s="9" t="str">
        <f t="shared" si="29"/>
        <v>T1175: Derby City Prescribing Service</v>
      </c>
      <c r="M1898"/>
    </row>
    <row r="1899" spans="1:13" x14ac:dyDescent="0.35">
      <c r="A1899" s="9" t="s">
        <v>431</v>
      </c>
      <c r="B1899" s="9" t="s">
        <v>854</v>
      </c>
      <c r="C1899" s="9" t="s">
        <v>1050</v>
      </c>
      <c r="D1899" s="9" t="s">
        <v>56</v>
      </c>
      <c r="E1899" s="9" t="s">
        <v>715</v>
      </c>
      <c r="F1899" s="9" t="s">
        <v>1692</v>
      </c>
      <c r="G1899" s="9" t="str">
        <f t="shared" si="29"/>
        <v>T1201: Clean Slate</v>
      </c>
      <c r="M1899"/>
    </row>
    <row r="1900" spans="1:13" x14ac:dyDescent="0.35">
      <c r="A1900" s="9" t="s">
        <v>435</v>
      </c>
      <c r="B1900" s="9" t="s">
        <v>849</v>
      </c>
      <c r="C1900" s="9" t="s">
        <v>1050</v>
      </c>
      <c r="D1900" s="9" t="s">
        <v>56</v>
      </c>
      <c r="E1900" s="9" t="s">
        <v>715</v>
      </c>
      <c r="F1900" s="9" t="s">
        <v>1692</v>
      </c>
      <c r="G1900" s="9" t="str">
        <f t="shared" si="29"/>
        <v>T1208: Nottingham Recovery Network</v>
      </c>
      <c r="M1900"/>
    </row>
    <row r="1901" spans="1:13" x14ac:dyDescent="0.35">
      <c r="A1901" s="9" t="s">
        <v>436</v>
      </c>
      <c r="B1901" s="9" t="s">
        <v>714</v>
      </c>
      <c r="C1901" s="9" t="s">
        <v>1050</v>
      </c>
      <c r="D1901" s="9" t="s">
        <v>56</v>
      </c>
      <c r="E1901" s="9" t="s">
        <v>715</v>
      </c>
      <c r="F1901" s="9" t="s">
        <v>1751</v>
      </c>
      <c r="G1901" s="9" t="str">
        <f t="shared" si="29"/>
        <v>T1209: Turning Point Leicester and Leicestershire</v>
      </c>
      <c r="M1901"/>
    </row>
    <row r="1902" spans="1:13" x14ac:dyDescent="0.35">
      <c r="A1902" s="9" t="s">
        <v>483</v>
      </c>
      <c r="B1902" s="9" t="s">
        <v>1052</v>
      </c>
      <c r="C1902" s="9" t="s">
        <v>1050</v>
      </c>
      <c r="D1902" s="9" t="s">
        <v>56</v>
      </c>
      <c r="E1902" s="9" t="s">
        <v>715</v>
      </c>
      <c r="F1902" s="9" t="s">
        <v>1692</v>
      </c>
      <c r="G1902" s="9" t="str">
        <f t="shared" si="29"/>
        <v>T1211: Nottingham Shared Care</v>
      </c>
      <c r="M1902"/>
    </row>
    <row r="1903" spans="1:13" x14ac:dyDescent="0.35">
      <c r="A1903" s="9" t="s">
        <v>2190</v>
      </c>
      <c r="B1903" s="9" t="s">
        <v>2224</v>
      </c>
      <c r="C1903" s="9" t="s">
        <v>1050</v>
      </c>
      <c r="D1903" s="9" t="s">
        <v>56</v>
      </c>
      <c r="E1903" s="9" t="s">
        <v>715</v>
      </c>
      <c r="F1903" s="9" t="s">
        <v>1674</v>
      </c>
      <c r="G1903" s="9" t="str">
        <f t="shared" si="29"/>
        <v>T1212: Nottingham Drug &amp; Alcohol Young People Service</v>
      </c>
      <c r="M1903"/>
    </row>
    <row r="1904" spans="1:13" x14ac:dyDescent="0.35">
      <c r="A1904" s="9" t="s">
        <v>513</v>
      </c>
      <c r="B1904" s="9" t="s">
        <v>1765</v>
      </c>
      <c r="C1904" s="9" t="s">
        <v>1050</v>
      </c>
      <c r="D1904" s="9" t="s">
        <v>56</v>
      </c>
      <c r="E1904" s="9" t="s">
        <v>715</v>
      </c>
      <c r="F1904" s="9" t="s">
        <v>1692</v>
      </c>
      <c r="G1904" s="9" t="str">
        <f t="shared" si="29"/>
        <v>T1214: The Level</v>
      </c>
      <c r="M1904"/>
    </row>
    <row r="1905" spans="1:13" x14ac:dyDescent="0.35">
      <c r="A1905" s="9" t="s">
        <v>1907</v>
      </c>
      <c r="B1905" s="9" t="s">
        <v>1908</v>
      </c>
      <c r="C1905" s="9" t="s">
        <v>1050</v>
      </c>
      <c r="D1905" s="9" t="s">
        <v>56</v>
      </c>
      <c r="E1905" s="9" t="s">
        <v>715</v>
      </c>
      <c r="F1905" s="9" t="s">
        <v>1911</v>
      </c>
      <c r="G1905" s="9" t="str">
        <f t="shared" si="29"/>
        <v>T1221: Turning Point Leicestershire and Rutland Adult</v>
      </c>
      <c r="M1905"/>
    </row>
    <row r="1906" spans="1:13" x14ac:dyDescent="0.35">
      <c r="A1906" s="9" t="s">
        <v>455</v>
      </c>
      <c r="B1906" s="9" t="s">
        <v>755</v>
      </c>
      <c r="C1906" s="9" t="s">
        <v>1050</v>
      </c>
      <c r="D1906" s="9" t="s">
        <v>56</v>
      </c>
      <c r="E1906" s="9" t="s">
        <v>661</v>
      </c>
      <c r="F1906" s="9" t="s">
        <v>1697</v>
      </c>
      <c r="G1906" s="9" t="str">
        <f t="shared" si="29"/>
        <v>U0488: Calderdale Drug and Alcohol Service (Humankind)</v>
      </c>
      <c r="M1906"/>
    </row>
    <row r="1907" spans="1:13" x14ac:dyDescent="0.35">
      <c r="A1907" s="9" t="s">
        <v>461</v>
      </c>
      <c r="B1907" s="9" t="s">
        <v>663</v>
      </c>
      <c r="C1907" s="9" t="s">
        <v>1050</v>
      </c>
      <c r="D1907" s="9" t="s">
        <v>56</v>
      </c>
      <c r="E1907" s="9" t="s">
        <v>661</v>
      </c>
      <c r="F1907" s="9" t="s">
        <v>1721</v>
      </c>
      <c r="G1907" s="9" t="str">
        <f t="shared" si="29"/>
        <v>U0509: Doncaster Drugs Service - CDT</v>
      </c>
      <c r="M1907"/>
    </row>
    <row r="1908" spans="1:13" x14ac:dyDescent="0.35">
      <c r="A1908" s="9" t="s">
        <v>462</v>
      </c>
      <c r="B1908" s="9" t="s">
        <v>789</v>
      </c>
      <c r="C1908" s="9" t="s">
        <v>1050</v>
      </c>
      <c r="D1908" s="9" t="s">
        <v>56</v>
      </c>
      <c r="E1908" s="9" t="s">
        <v>661</v>
      </c>
      <c r="F1908" s="9" t="s">
        <v>1717</v>
      </c>
      <c r="G1908" s="9" t="str">
        <f t="shared" si="29"/>
        <v>U0514: Phoenix Futures Sheffield Adult Service</v>
      </c>
      <c r="M1908"/>
    </row>
    <row r="1909" spans="1:13" x14ac:dyDescent="0.35">
      <c r="A1909" s="9" t="s">
        <v>465</v>
      </c>
      <c r="B1909" s="9" t="s">
        <v>865</v>
      </c>
      <c r="C1909" s="9" t="s">
        <v>1050</v>
      </c>
      <c r="D1909" s="9" t="s">
        <v>56</v>
      </c>
      <c r="E1909" s="9" t="s">
        <v>661</v>
      </c>
      <c r="F1909" s="9" t="s">
        <v>1721</v>
      </c>
      <c r="G1909" s="9" t="str">
        <f t="shared" si="29"/>
        <v>U0577: Doncaster Criminal Justice Service</v>
      </c>
      <c r="M1909"/>
    </row>
    <row r="1910" spans="1:13" x14ac:dyDescent="0.35">
      <c r="A1910" s="9" t="s">
        <v>481</v>
      </c>
      <c r="B1910" s="9" t="s">
        <v>660</v>
      </c>
      <c r="C1910" s="9" t="s">
        <v>1050</v>
      </c>
      <c r="D1910" s="9" t="s">
        <v>56</v>
      </c>
      <c r="E1910" s="9" t="s">
        <v>661</v>
      </c>
      <c r="F1910" s="9" t="s">
        <v>1697</v>
      </c>
      <c r="G1910" s="9" t="str">
        <f t="shared" si="29"/>
        <v>U0635: Barnsley Substance Misuse Service (Humankind)</v>
      </c>
      <c r="M1910"/>
    </row>
    <row r="1911" spans="1:13" x14ac:dyDescent="0.35">
      <c r="A1911" s="9" t="s">
        <v>2085</v>
      </c>
      <c r="B1911" s="9" t="s">
        <v>2086</v>
      </c>
      <c r="C1911" s="9" t="s">
        <v>1050</v>
      </c>
      <c r="D1911" s="9" t="s">
        <v>56</v>
      </c>
      <c r="E1911" s="9" t="s">
        <v>661</v>
      </c>
      <c r="F1911" s="9" t="s">
        <v>1923</v>
      </c>
      <c r="G1911" s="9" t="str">
        <f t="shared" si="29"/>
        <v>U0654: New Vision Bradford Adult (Humankind)</v>
      </c>
      <c r="M1911"/>
    </row>
    <row r="1912" spans="1:13" x14ac:dyDescent="0.35">
      <c r="A1912" s="9" t="s">
        <v>2124</v>
      </c>
      <c r="B1912" s="9" t="s">
        <v>2236</v>
      </c>
      <c r="C1912" s="9" t="s">
        <v>1050</v>
      </c>
      <c r="D1912" s="9" t="s">
        <v>56</v>
      </c>
      <c r="E1912" s="9" t="s">
        <v>661</v>
      </c>
      <c r="F1912" s="9" t="s">
        <v>1923</v>
      </c>
      <c r="G1912" s="9" t="str">
        <f t="shared" si="29"/>
        <v>U0657: Likewise Sheffield (Humankind)</v>
      </c>
      <c r="M1912"/>
    </row>
    <row r="1913" spans="1:13" x14ac:dyDescent="0.35">
      <c r="A1913" s="9" t="s">
        <v>606</v>
      </c>
      <c r="B1913" s="9" t="s">
        <v>806</v>
      </c>
      <c r="C1913" s="9" t="s">
        <v>1053</v>
      </c>
      <c r="D1913" s="9" t="s">
        <v>55</v>
      </c>
      <c r="E1913" s="9" t="s">
        <v>632</v>
      </c>
      <c r="F1913" s="9" t="s">
        <v>1751</v>
      </c>
      <c r="G1913" s="9" t="str">
        <f t="shared" si="29"/>
        <v>L1303: City and Hackney Recovery Service</v>
      </c>
      <c r="M1913"/>
    </row>
    <row r="1914" spans="1:13" x14ac:dyDescent="0.35">
      <c r="A1914" s="9" t="s">
        <v>214</v>
      </c>
      <c r="B1914" s="9" t="s">
        <v>667</v>
      </c>
      <c r="C1914" s="9" t="s">
        <v>1053</v>
      </c>
      <c r="D1914" s="9" t="s">
        <v>55</v>
      </c>
      <c r="E1914" s="9" t="s">
        <v>662</v>
      </c>
      <c r="F1914" s="9" t="s">
        <v>1717</v>
      </c>
      <c r="G1914" s="9" t="str">
        <f t="shared" si="29"/>
        <v>M0037: Phoenix Futures Wirral Adult Services</v>
      </c>
      <c r="M1914"/>
    </row>
    <row r="1915" spans="1:13" x14ac:dyDescent="0.35">
      <c r="A1915" s="9" t="s">
        <v>354</v>
      </c>
      <c r="B1915" s="9" t="s">
        <v>641</v>
      </c>
      <c r="C1915" s="9" t="s">
        <v>1053</v>
      </c>
      <c r="D1915" s="9" t="s">
        <v>55</v>
      </c>
      <c r="E1915" s="9" t="s">
        <v>643</v>
      </c>
      <c r="F1915" s="9" t="s">
        <v>2001</v>
      </c>
      <c r="G1915" s="9" t="str">
        <f t="shared" si="29"/>
        <v>R0092: BAC O'Connor</v>
      </c>
      <c r="M1915"/>
    </row>
    <row r="1916" spans="1:13" x14ac:dyDescent="0.35">
      <c r="A1916" s="9" t="s">
        <v>363</v>
      </c>
      <c r="B1916" s="9" t="s">
        <v>712</v>
      </c>
      <c r="C1916" s="9" t="s">
        <v>1053</v>
      </c>
      <c r="D1916" s="9" t="s">
        <v>55</v>
      </c>
      <c r="E1916" s="9" t="s">
        <v>643</v>
      </c>
      <c r="F1916" s="9" t="s">
        <v>1661</v>
      </c>
      <c r="G1916" s="9" t="str">
        <f t="shared" si="29"/>
        <v>R0480: SIAS (Adult)</v>
      </c>
      <c r="M1916"/>
    </row>
    <row r="1917" spans="1:13" x14ac:dyDescent="0.35">
      <c r="A1917" s="9" t="s">
        <v>369</v>
      </c>
      <c r="B1917" s="9" t="s">
        <v>697</v>
      </c>
      <c r="C1917" s="9" t="s">
        <v>1053</v>
      </c>
      <c r="D1917" s="9" t="s">
        <v>55</v>
      </c>
      <c r="E1917" s="9" t="s">
        <v>643</v>
      </c>
      <c r="F1917" s="9" t="s">
        <v>1674</v>
      </c>
      <c r="G1917" s="9" t="str">
        <f t="shared" si="29"/>
        <v>R0487: CGL Birmingham ROR - Park House</v>
      </c>
      <c r="M1917"/>
    </row>
    <row r="1918" spans="1:13" x14ac:dyDescent="0.35">
      <c r="A1918" s="9" t="s">
        <v>622</v>
      </c>
      <c r="B1918" s="9" t="s">
        <v>704</v>
      </c>
      <c r="C1918" s="9" t="s">
        <v>1053</v>
      </c>
      <c r="D1918" s="9" t="s">
        <v>55</v>
      </c>
      <c r="E1918" s="9" t="s">
        <v>643</v>
      </c>
      <c r="F1918" s="9" t="s">
        <v>1697</v>
      </c>
      <c r="G1918" s="9" t="str">
        <f t="shared" si="29"/>
        <v>R0512: Humankind Staffordshire</v>
      </c>
      <c r="M1918"/>
    </row>
    <row r="1919" spans="1:13" x14ac:dyDescent="0.35">
      <c r="A1919" s="9" t="s">
        <v>404</v>
      </c>
      <c r="B1919" s="9" t="s">
        <v>672</v>
      </c>
      <c r="C1919" s="9" t="s">
        <v>1053</v>
      </c>
      <c r="D1919" s="9" t="s">
        <v>55</v>
      </c>
      <c r="E1919" s="9" t="s">
        <v>639</v>
      </c>
      <c r="F1919" s="9" t="s">
        <v>1667</v>
      </c>
      <c r="G1919" s="9" t="str">
        <f t="shared" si="29"/>
        <v>SJ302: BROADWAY LODGE</v>
      </c>
      <c r="M1919"/>
    </row>
    <row r="1920" spans="1:13" x14ac:dyDescent="0.35">
      <c r="A1920" s="9" t="s">
        <v>420</v>
      </c>
      <c r="B1920" s="9" t="s">
        <v>787</v>
      </c>
      <c r="C1920" s="9" t="s">
        <v>1053</v>
      </c>
      <c r="D1920" s="9" t="s">
        <v>55</v>
      </c>
      <c r="E1920" s="9" t="s">
        <v>715</v>
      </c>
      <c r="F1920" s="9" t="s">
        <v>1682</v>
      </c>
      <c r="G1920" s="9" t="str">
        <f t="shared" si="29"/>
        <v>T0005: Derbyshire Recovery Partnership</v>
      </c>
      <c r="M1920"/>
    </row>
    <row r="1921" spans="1:13" x14ac:dyDescent="0.35">
      <c r="A1921" s="9" t="s">
        <v>423</v>
      </c>
      <c r="B1921" s="9" t="s">
        <v>847</v>
      </c>
      <c r="C1921" s="9" t="s">
        <v>1053</v>
      </c>
      <c r="D1921" s="9" t="s">
        <v>55</v>
      </c>
      <c r="E1921" s="9" t="s">
        <v>715</v>
      </c>
      <c r="F1921" s="9" t="s">
        <v>1681</v>
      </c>
      <c r="G1921" s="9" t="str">
        <f t="shared" si="29"/>
        <v>T1175: Derby City Prescribing Service</v>
      </c>
      <c r="M1921"/>
    </row>
    <row r="1922" spans="1:13" x14ac:dyDescent="0.35">
      <c r="A1922" s="9" t="s">
        <v>426</v>
      </c>
      <c r="B1922" s="9" t="s">
        <v>1054</v>
      </c>
      <c r="C1922" s="9" t="s">
        <v>1053</v>
      </c>
      <c r="D1922" s="9" t="s">
        <v>55</v>
      </c>
      <c r="E1922" s="9" t="s">
        <v>715</v>
      </c>
      <c r="F1922" s="9" t="s">
        <v>1674</v>
      </c>
      <c r="G1922" s="9" t="str">
        <f t="shared" si="29"/>
        <v>T1188: CGL Nottinghamshire - East &amp; Central</v>
      </c>
      <c r="M1922"/>
    </row>
    <row r="1923" spans="1:13" x14ac:dyDescent="0.35">
      <c r="A1923" s="9" t="s">
        <v>427</v>
      </c>
      <c r="B1923" s="9" t="s">
        <v>853</v>
      </c>
      <c r="C1923" s="9" t="s">
        <v>1053</v>
      </c>
      <c r="D1923" s="9" t="s">
        <v>55</v>
      </c>
      <c r="E1923" s="9" t="s">
        <v>715</v>
      </c>
      <c r="F1923" s="9" t="s">
        <v>1674</v>
      </c>
      <c r="G1923" s="9" t="str">
        <f t="shared" ref="G1923:G1986" si="30">CONCATENATE(A1923,": ",B1923)</f>
        <v>T1189: CGL Nottinghamshire - North</v>
      </c>
      <c r="M1923"/>
    </row>
    <row r="1924" spans="1:13" x14ac:dyDescent="0.35">
      <c r="A1924" s="9" t="s">
        <v>428</v>
      </c>
      <c r="B1924" s="9" t="s">
        <v>1056</v>
      </c>
      <c r="C1924" s="9" t="s">
        <v>1053</v>
      </c>
      <c r="D1924" s="9" t="s">
        <v>55</v>
      </c>
      <c r="E1924" s="9" t="s">
        <v>715</v>
      </c>
      <c r="F1924" s="9" t="s">
        <v>1674</v>
      </c>
      <c r="G1924" s="9" t="str">
        <f t="shared" si="30"/>
        <v>T1190: CGL Nottinghamshire - West</v>
      </c>
      <c r="M1924"/>
    </row>
    <row r="1925" spans="1:13" x14ac:dyDescent="0.35">
      <c r="A1925" s="9" t="s">
        <v>429</v>
      </c>
      <c r="B1925" s="9" t="s">
        <v>1055</v>
      </c>
      <c r="C1925" s="9" t="s">
        <v>1053</v>
      </c>
      <c r="D1925" s="9" t="s">
        <v>55</v>
      </c>
      <c r="E1925" s="9" t="s">
        <v>715</v>
      </c>
      <c r="F1925" s="9" t="s">
        <v>1674</v>
      </c>
      <c r="G1925" s="9" t="str">
        <f t="shared" si="30"/>
        <v>T1191: CGL Nottinghamshire - South</v>
      </c>
      <c r="M1925"/>
    </row>
    <row r="1926" spans="1:13" x14ac:dyDescent="0.35">
      <c r="A1926" s="9" t="s">
        <v>431</v>
      </c>
      <c r="B1926" s="9" t="s">
        <v>854</v>
      </c>
      <c r="C1926" s="9" t="s">
        <v>1053</v>
      </c>
      <c r="D1926" s="9" t="s">
        <v>55</v>
      </c>
      <c r="E1926" s="9" t="s">
        <v>715</v>
      </c>
      <c r="F1926" s="9" t="s">
        <v>1692</v>
      </c>
      <c r="G1926" s="9" t="str">
        <f t="shared" si="30"/>
        <v>T1201: Clean Slate</v>
      </c>
      <c r="M1926"/>
    </row>
    <row r="1927" spans="1:13" x14ac:dyDescent="0.35">
      <c r="A1927" s="9" t="s">
        <v>435</v>
      </c>
      <c r="B1927" s="9" t="s">
        <v>849</v>
      </c>
      <c r="C1927" s="9" t="s">
        <v>1053</v>
      </c>
      <c r="D1927" s="9" t="s">
        <v>55</v>
      </c>
      <c r="E1927" s="9" t="s">
        <v>715</v>
      </c>
      <c r="F1927" s="9" t="s">
        <v>1692</v>
      </c>
      <c r="G1927" s="9" t="str">
        <f t="shared" si="30"/>
        <v>T1208: Nottingham Recovery Network</v>
      </c>
      <c r="M1927"/>
    </row>
    <row r="1928" spans="1:13" x14ac:dyDescent="0.35">
      <c r="A1928" s="9" t="s">
        <v>483</v>
      </c>
      <c r="B1928" s="9" t="s">
        <v>1052</v>
      </c>
      <c r="C1928" s="9" t="s">
        <v>1053</v>
      </c>
      <c r="D1928" s="9" t="s">
        <v>55</v>
      </c>
      <c r="E1928" s="9" t="s">
        <v>715</v>
      </c>
      <c r="F1928" s="9" t="s">
        <v>1692</v>
      </c>
      <c r="G1928" s="9" t="str">
        <f t="shared" si="30"/>
        <v>T1211: Nottingham Shared Care</v>
      </c>
      <c r="M1928"/>
    </row>
    <row r="1929" spans="1:13" x14ac:dyDescent="0.35">
      <c r="A1929" s="9" t="s">
        <v>513</v>
      </c>
      <c r="B1929" s="9" t="s">
        <v>1765</v>
      </c>
      <c r="C1929" s="9" t="s">
        <v>1053</v>
      </c>
      <c r="D1929" s="9" t="s">
        <v>55</v>
      </c>
      <c r="E1929" s="9" t="s">
        <v>715</v>
      </c>
      <c r="F1929" s="9" t="s">
        <v>1692</v>
      </c>
      <c r="G1929" s="9" t="str">
        <f t="shared" si="30"/>
        <v>T1214: The Level</v>
      </c>
      <c r="M1929"/>
    </row>
    <row r="1930" spans="1:13" x14ac:dyDescent="0.35">
      <c r="A1930" s="9" t="s">
        <v>1057</v>
      </c>
      <c r="B1930" s="9" t="s">
        <v>1058</v>
      </c>
      <c r="C1930" s="9" t="s">
        <v>1053</v>
      </c>
      <c r="D1930" s="9" t="s">
        <v>55</v>
      </c>
      <c r="E1930" s="9" t="s">
        <v>715</v>
      </c>
      <c r="F1930" s="9" t="s">
        <v>1674</v>
      </c>
      <c r="G1930" s="9" t="str">
        <f t="shared" si="30"/>
        <v>T1215: CGL Nottinghamshire Young Persons Substance Misuse Service</v>
      </c>
      <c r="M1930"/>
    </row>
    <row r="1931" spans="1:13" x14ac:dyDescent="0.35">
      <c r="A1931" s="9" t="s">
        <v>1905</v>
      </c>
      <c r="B1931" s="9" t="s">
        <v>1906</v>
      </c>
      <c r="C1931" s="9" t="s">
        <v>1053</v>
      </c>
      <c r="D1931" s="9" t="s">
        <v>55</v>
      </c>
      <c r="E1931" s="9" t="s">
        <v>715</v>
      </c>
      <c r="F1931" s="9" t="s">
        <v>1911</v>
      </c>
      <c r="G1931" s="9" t="str">
        <f t="shared" si="30"/>
        <v>T1219: Turning Point Leicester Adult</v>
      </c>
      <c r="M1931"/>
    </row>
    <row r="1932" spans="1:13" x14ac:dyDescent="0.35">
      <c r="A1932" s="9" t="s">
        <v>1907</v>
      </c>
      <c r="B1932" s="9" t="s">
        <v>1908</v>
      </c>
      <c r="C1932" s="9" t="s">
        <v>1053</v>
      </c>
      <c r="D1932" s="9" t="s">
        <v>55</v>
      </c>
      <c r="E1932" s="9" t="s">
        <v>715</v>
      </c>
      <c r="F1932" s="9" t="s">
        <v>1911</v>
      </c>
      <c r="G1932" s="9" t="str">
        <f t="shared" si="30"/>
        <v>T1221: Turning Point Leicestershire and Rutland Adult</v>
      </c>
      <c r="M1932"/>
    </row>
    <row r="1933" spans="1:13" x14ac:dyDescent="0.35">
      <c r="A1933" s="9" t="s">
        <v>2192</v>
      </c>
      <c r="B1933" s="9" t="s">
        <v>2226</v>
      </c>
      <c r="C1933" s="9" t="s">
        <v>1053</v>
      </c>
      <c r="D1933" s="9" t="s">
        <v>55</v>
      </c>
      <c r="E1933" s="9" t="s">
        <v>715</v>
      </c>
      <c r="F1933" s="9" t="s">
        <v>1923</v>
      </c>
      <c r="G1933" s="9" t="str">
        <f t="shared" si="30"/>
        <v>T1231: Turning Point - Lincolnshire Adult</v>
      </c>
      <c r="M1933"/>
    </row>
    <row r="1934" spans="1:13" x14ac:dyDescent="0.35">
      <c r="A1934" s="9" t="s">
        <v>449</v>
      </c>
      <c r="B1934" s="9" t="s">
        <v>666</v>
      </c>
      <c r="C1934" s="9" t="s">
        <v>1053</v>
      </c>
      <c r="D1934" s="9" t="s">
        <v>55</v>
      </c>
      <c r="E1934" s="9" t="s">
        <v>661</v>
      </c>
      <c r="F1934" s="9" t="s">
        <v>1750</v>
      </c>
      <c r="G1934" s="9" t="str">
        <f t="shared" si="30"/>
        <v>U0430: Oasis Recovery Communities Bradford</v>
      </c>
      <c r="M1934"/>
    </row>
    <row r="1935" spans="1:13" x14ac:dyDescent="0.35">
      <c r="A1935" s="9" t="s">
        <v>456</v>
      </c>
      <c r="B1935" s="9" t="s">
        <v>703</v>
      </c>
      <c r="C1935" s="9" t="s">
        <v>1053</v>
      </c>
      <c r="D1935" s="9" t="s">
        <v>55</v>
      </c>
      <c r="E1935" s="9" t="s">
        <v>661</v>
      </c>
      <c r="F1935" s="9" t="s">
        <v>1697</v>
      </c>
      <c r="G1935" s="9" t="str">
        <f t="shared" si="30"/>
        <v>U0489: Forward Leeds Adult (Humankind)</v>
      </c>
      <c r="M1935"/>
    </row>
    <row r="1936" spans="1:13" x14ac:dyDescent="0.35">
      <c r="A1936" s="9" t="s">
        <v>458</v>
      </c>
      <c r="B1936" s="9" t="s">
        <v>665</v>
      </c>
      <c r="C1936" s="9" t="s">
        <v>1053</v>
      </c>
      <c r="D1936" s="9" t="s">
        <v>55</v>
      </c>
      <c r="E1936" s="9" t="s">
        <v>661</v>
      </c>
      <c r="F1936" s="9" t="s">
        <v>1752</v>
      </c>
      <c r="G1936" s="9" t="str">
        <f t="shared" si="30"/>
        <v>U0494: East Riding Partnership Treatment Service - Adults</v>
      </c>
      <c r="M1936"/>
    </row>
    <row r="1937" spans="1:13" x14ac:dyDescent="0.35">
      <c r="A1937" s="9" t="s">
        <v>461</v>
      </c>
      <c r="B1937" s="9" t="s">
        <v>663</v>
      </c>
      <c r="C1937" s="9" t="s">
        <v>1053</v>
      </c>
      <c r="D1937" s="9" t="s">
        <v>55</v>
      </c>
      <c r="E1937" s="9" t="s">
        <v>661</v>
      </c>
      <c r="F1937" s="9" t="s">
        <v>1721</v>
      </c>
      <c r="G1937" s="9" t="str">
        <f t="shared" si="30"/>
        <v>U0509: Doncaster Drugs Service - CDT</v>
      </c>
      <c r="M1937"/>
    </row>
    <row r="1938" spans="1:13" x14ac:dyDescent="0.35">
      <c r="A1938" s="9" t="s">
        <v>465</v>
      </c>
      <c r="B1938" s="9" t="s">
        <v>865</v>
      </c>
      <c r="C1938" s="9" t="s">
        <v>1053</v>
      </c>
      <c r="D1938" s="9" t="s">
        <v>55</v>
      </c>
      <c r="E1938" s="9" t="s">
        <v>661</v>
      </c>
      <c r="F1938" s="9" t="s">
        <v>1721</v>
      </c>
      <c r="G1938" s="9" t="str">
        <f t="shared" si="30"/>
        <v>U0577: Doncaster Criminal Justice Service</v>
      </c>
      <c r="M1938"/>
    </row>
    <row r="1939" spans="1:13" x14ac:dyDescent="0.35">
      <c r="A1939" s="9" t="s">
        <v>530</v>
      </c>
      <c r="B1939" s="9" t="s">
        <v>1000</v>
      </c>
      <c r="C1939" s="9" t="s">
        <v>1053</v>
      </c>
      <c r="D1939" s="9" t="s">
        <v>55</v>
      </c>
      <c r="E1939" s="9" t="s">
        <v>661</v>
      </c>
      <c r="F1939" s="9" t="s">
        <v>1754</v>
      </c>
      <c r="G1939" s="9" t="str">
        <f t="shared" si="30"/>
        <v>U0644: We Are With You - North Lincolnshire Adult</v>
      </c>
      <c r="M1939"/>
    </row>
    <row r="1940" spans="1:13" x14ac:dyDescent="0.35">
      <c r="A1940" s="9" t="s">
        <v>2085</v>
      </c>
      <c r="B1940" s="9" t="s">
        <v>2086</v>
      </c>
      <c r="C1940" s="9" t="s">
        <v>1053</v>
      </c>
      <c r="D1940" s="9" t="s">
        <v>55</v>
      </c>
      <c r="E1940" s="9" t="s">
        <v>661</v>
      </c>
      <c r="F1940" s="9" t="s">
        <v>1923</v>
      </c>
      <c r="G1940" s="9" t="str">
        <f t="shared" si="30"/>
        <v>U0654: New Vision Bradford Adult (Humankind)</v>
      </c>
      <c r="M1940"/>
    </row>
    <row r="1941" spans="1:13" x14ac:dyDescent="0.35">
      <c r="A1941" s="9" t="s">
        <v>2124</v>
      </c>
      <c r="B1941" s="9" t="s">
        <v>2236</v>
      </c>
      <c r="C1941" s="9" t="s">
        <v>1053</v>
      </c>
      <c r="D1941" s="9" t="s">
        <v>55</v>
      </c>
      <c r="E1941" s="9" t="s">
        <v>661</v>
      </c>
      <c r="F1941" s="9" t="s">
        <v>1923</v>
      </c>
      <c r="G1941" s="9" t="str">
        <f t="shared" si="30"/>
        <v>U0657: Likewise Sheffield (Humankind)</v>
      </c>
      <c r="M1941"/>
    </row>
    <row r="1942" spans="1:13" x14ac:dyDescent="0.35">
      <c r="A1942" s="9" t="s">
        <v>214</v>
      </c>
      <c r="B1942" s="9" t="s">
        <v>667</v>
      </c>
      <c r="C1942" s="9" t="s">
        <v>1059</v>
      </c>
      <c r="D1942" s="9" t="s">
        <v>27</v>
      </c>
      <c r="E1942" s="9" t="s">
        <v>662</v>
      </c>
      <c r="F1942" s="9" t="s">
        <v>1717</v>
      </c>
      <c r="G1942" s="9" t="str">
        <f t="shared" si="30"/>
        <v>M0037: Phoenix Futures Wirral Adult Services</v>
      </c>
      <c r="M1942"/>
    </row>
    <row r="1943" spans="1:13" x14ac:dyDescent="0.35">
      <c r="A1943" s="9" t="s">
        <v>223</v>
      </c>
      <c r="B1943" s="9" t="s">
        <v>725</v>
      </c>
      <c r="C1943" s="9" t="s">
        <v>1059</v>
      </c>
      <c r="D1943" s="9" t="s">
        <v>27</v>
      </c>
      <c r="E1943" s="9" t="s">
        <v>662</v>
      </c>
      <c r="F1943" s="9" t="s">
        <v>1694</v>
      </c>
      <c r="G1943" s="9" t="str">
        <f t="shared" si="30"/>
        <v>M0243: GMMH The Chapman-Barker Unit</v>
      </c>
      <c r="M1943"/>
    </row>
    <row r="1944" spans="1:13" x14ac:dyDescent="0.35">
      <c r="A1944" s="9" t="s">
        <v>228</v>
      </c>
      <c r="B1944" s="9" t="s">
        <v>791</v>
      </c>
      <c r="C1944" s="9" t="s">
        <v>1059</v>
      </c>
      <c r="D1944" s="9" t="s">
        <v>27</v>
      </c>
      <c r="E1944" s="9" t="s">
        <v>662</v>
      </c>
      <c r="F1944" s="9" t="s">
        <v>1674</v>
      </c>
      <c r="G1944" s="9" t="str">
        <f t="shared" si="30"/>
        <v>M0288: CGL Manchester RISE</v>
      </c>
      <c r="M1944"/>
    </row>
    <row r="1945" spans="1:13" x14ac:dyDescent="0.35">
      <c r="A1945" s="9" t="s">
        <v>250</v>
      </c>
      <c r="B1945" s="9" t="s">
        <v>818</v>
      </c>
      <c r="C1945" s="9" t="s">
        <v>1059</v>
      </c>
      <c r="D1945" s="9" t="s">
        <v>27</v>
      </c>
      <c r="E1945" s="9" t="s">
        <v>662</v>
      </c>
      <c r="F1945" s="9" t="s">
        <v>1674</v>
      </c>
      <c r="G1945" s="9" t="str">
        <f t="shared" si="30"/>
        <v>M0336: CGL Tameside</v>
      </c>
      <c r="M1945"/>
    </row>
    <row r="1946" spans="1:13" x14ac:dyDescent="0.35">
      <c r="A1946" s="9" t="s">
        <v>253</v>
      </c>
      <c r="B1946" s="9" t="s">
        <v>726</v>
      </c>
      <c r="C1946" s="9" t="s">
        <v>1059</v>
      </c>
      <c r="D1946" s="9" t="s">
        <v>27</v>
      </c>
      <c r="E1946" s="9" t="s">
        <v>662</v>
      </c>
      <c r="F1946" s="9" t="s">
        <v>1680</v>
      </c>
      <c r="G1946" s="9" t="str">
        <f t="shared" si="30"/>
        <v>M0341: The Pavilion</v>
      </c>
      <c r="M1946"/>
    </row>
    <row r="1947" spans="1:13" x14ac:dyDescent="0.35">
      <c r="A1947" s="9" t="s">
        <v>258</v>
      </c>
      <c r="B1947" s="9" t="s">
        <v>694</v>
      </c>
      <c r="C1947" s="9" t="s">
        <v>1059</v>
      </c>
      <c r="D1947" s="9" t="s">
        <v>27</v>
      </c>
      <c r="E1947" s="9" t="s">
        <v>662</v>
      </c>
      <c r="F1947" s="9" t="s">
        <v>1680</v>
      </c>
      <c r="G1947" s="9" t="str">
        <f t="shared" si="30"/>
        <v>M0347: Blackpool Horizon/Delphi Medical</v>
      </c>
      <c r="M1947"/>
    </row>
    <row r="1948" spans="1:13" x14ac:dyDescent="0.35">
      <c r="A1948" s="9" t="s">
        <v>504</v>
      </c>
      <c r="B1948" s="9" t="s">
        <v>1020</v>
      </c>
      <c r="C1948" s="9" t="s">
        <v>1059</v>
      </c>
      <c r="D1948" s="9" t="s">
        <v>27</v>
      </c>
      <c r="E1948" s="9" t="s">
        <v>662</v>
      </c>
      <c r="F1948" s="9" t="s">
        <v>1751</v>
      </c>
      <c r="G1948" s="9" t="str">
        <f t="shared" si="30"/>
        <v>M0354: Turning Point Oldham ROAR</v>
      </c>
      <c r="M1948"/>
    </row>
    <row r="1949" spans="1:13" x14ac:dyDescent="0.35">
      <c r="A1949" s="9" t="s">
        <v>505</v>
      </c>
      <c r="B1949" s="9" t="s">
        <v>733</v>
      </c>
      <c r="C1949" s="9" t="s">
        <v>1059</v>
      </c>
      <c r="D1949" s="9" t="s">
        <v>27</v>
      </c>
      <c r="E1949" s="9" t="s">
        <v>662</v>
      </c>
      <c r="F1949" s="9" t="s">
        <v>1751</v>
      </c>
      <c r="G1949" s="9" t="str">
        <f t="shared" si="30"/>
        <v>M0355: Turning Point Rochdale ROAR</v>
      </c>
      <c r="M1949"/>
    </row>
    <row r="1950" spans="1:13" x14ac:dyDescent="0.35">
      <c r="A1950" s="9" t="s">
        <v>507</v>
      </c>
      <c r="B1950" s="9" t="s">
        <v>2046</v>
      </c>
      <c r="C1950" s="9" t="s">
        <v>1059</v>
      </c>
      <c r="D1950" s="9" t="s">
        <v>27</v>
      </c>
      <c r="E1950" s="9" t="s">
        <v>662</v>
      </c>
      <c r="F1950" s="9" t="s">
        <v>1668</v>
      </c>
      <c r="G1950" s="9" t="str">
        <f t="shared" si="30"/>
        <v>M0357: Parkland Place Lancashire</v>
      </c>
      <c r="M1950"/>
    </row>
    <row r="1951" spans="1:13" x14ac:dyDescent="0.35">
      <c r="A1951" s="9" t="s">
        <v>277</v>
      </c>
      <c r="B1951" s="9" t="s">
        <v>741</v>
      </c>
      <c r="C1951" s="9" t="s">
        <v>1059</v>
      </c>
      <c r="D1951" s="9" t="s">
        <v>27</v>
      </c>
      <c r="E1951" s="9" t="s">
        <v>670</v>
      </c>
      <c r="F1951" s="9" t="s">
        <v>1736</v>
      </c>
      <c r="G1951" s="9" t="str">
        <f t="shared" si="30"/>
        <v>P0544: Francis HouseStreetsceneSouthampton</v>
      </c>
      <c r="M1951"/>
    </row>
    <row r="1952" spans="1:13" x14ac:dyDescent="0.35">
      <c r="A1952" s="9" t="s">
        <v>405</v>
      </c>
      <c r="B1952" s="9" t="s">
        <v>675</v>
      </c>
      <c r="C1952" s="9" t="s">
        <v>1059</v>
      </c>
      <c r="D1952" s="9" t="s">
        <v>27</v>
      </c>
      <c r="E1952" s="9" t="s">
        <v>639</v>
      </c>
      <c r="F1952" s="9" t="s">
        <v>675</v>
      </c>
      <c r="G1952" s="9" t="str">
        <f t="shared" si="30"/>
        <v>SJ308: Sefton Park</v>
      </c>
      <c r="M1952"/>
    </row>
    <row r="1953" spans="1:13" x14ac:dyDescent="0.35">
      <c r="A1953" s="9" t="s">
        <v>470</v>
      </c>
      <c r="B1953" s="9" t="s">
        <v>819</v>
      </c>
      <c r="C1953" s="9" t="s">
        <v>1059</v>
      </c>
      <c r="D1953" s="9" t="s">
        <v>27</v>
      </c>
      <c r="E1953" s="9" t="s">
        <v>662</v>
      </c>
      <c r="F1953" s="9" t="s">
        <v>1716</v>
      </c>
      <c r="G1953" s="9" t="str">
        <f t="shared" si="30"/>
        <v>W0017: PENC Stockport CDT</v>
      </c>
      <c r="M1953"/>
    </row>
    <row r="1954" spans="1:13" x14ac:dyDescent="0.35">
      <c r="A1954" s="9" t="s">
        <v>471</v>
      </c>
      <c r="B1954" s="9" t="s">
        <v>718</v>
      </c>
      <c r="C1954" s="9" t="s">
        <v>1059</v>
      </c>
      <c r="D1954" s="9" t="s">
        <v>27</v>
      </c>
      <c r="E1954" s="9" t="s">
        <v>662</v>
      </c>
      <c r="F1954" s="9" t="s">
        <v>718</v>
      </c>
      <c r="G1954" s="9" t="str">
        <f t="shared" si="30"/>
        <v>W0053: ACORN</v>
      </c>
      <c r="M1954"/>
    </row>
    <row r="1955" spans="1:13" x14ac:dyDescent="0.35">
      <c r="A1955" s="9" t="s">
        <v>474</v>
      </c>
      <c r="B1955" s="9" t="s">
        <v>734</v>
      </c>
      <c r="C1955" s="9" t="s">
        <v>1059</v>
      </c>
      <c r="D1955" s="9" t="s">
        <v>27</v>
      </c>
      <c r="E1955" s="9" t="s">
        <v>662</v>
      </c>
      <c r="F1955" s="9" t="s">
        <v>1751</v>
      </c>
      <c r="G1955" s="9" t="str">
        <f t="shared" si="30"/>
        <v>W0444: Turning Point Smithfield Detox</v>
      </c>
      <c r="M1955"/>
    </row>
    <row r="1956" spans="1:13" x14ac:dyDescent="0.35">
      <c r="A1956" s="9" t="s">
        <v>213</v>
      </c>
      <c r="B1956" s="9" t="s">
        <v>706</v>
      </c>
      <c r="C1956" s="9" t="s">
        <v>1060</v>
      </c>
      <c r="D1956" s="9" t="s">
        <v>123</v>
      </c>
      <c r="E1956" s="9" t="s">
        <v>662</v>
      </c>
      <c r="F1956" s="9" t="s">
        <v>1701</v>
      </c>
      <c r="G1956" s="9" t="str">
        <f t="shared" si="30"/>
        <v>M0022: Kaleidoscope Birchwood</v>
      </c>
      <c r="M1956"/>
    </row>
    <row r="1957" spans="1:13" x14ac:dyDescent="0.35">
      <c r="A1957" s="9" t="s">
        <v>214</v>
      </c>
      <c r="B1957" s="9" t="s">
        <v>667</v>
      </c>
      <c r="C1957" s="9" t="s">
        <v>1060</v>
      </c>
      <c r="D1957" s="9" t="s">
        <v>123</v>
      </c>
      <c r="E1957" s="9" t="s">
        <v>662</v>
      </c>
      <c r="F1957" s="9" t="s">
        <v>1717</v>
      </c>
      <c r="G1957" s="9" t="str">
        <f t="shared" si="30"/>
        <v>M0037: Phoenix Futures Wirral Adult Services</v>
      </c>
      <c r="M1957"/>
    </row>
    <row r="1958" spans="1:13" x14ac:dyDescent="0.35">
      <c r="A1958" s="9" t="s">
        <v>235</v>
      </c>
      <c r="B1958" s="9" t="s">
        <v>1898</v>
      </c>
      <c r="C1958" s="9" t="s">
        <v>1060</v>
      </c>
      <c r="D1958" s="9" t="s">
        <v>123</v>
      </c>
      <c r="E1958" s="9" t="s">
        <v>662</v>
      </c>
      <c r="F1958" s="9" t="s">
        <v>1752</v>
      </c>
      <c r="G1958" s="9" t="str">
        <f t="shared" si="30"/>
        <v>M0309: Cyngor Alcohol Information Service (CAIS)</v>
      </c>
      <c r="M1958"/>
    </row>
    <row r="1959" spans="1:13" x14ac:dyDescent="0.35">
      <c r="A1959" s="9" t="s">
        <v>251</v>
      </c>
      <c r="B1959" s="9" t="s">
        <v>668</v>
      </c>
      <c r="C1959" s="9" t="s">
        <v>1060</v>
      </c>
      <c r="D1959" s="9" t="s">
        <v>123</v>
      </c>
      <c r="E1959" s="9" t="s">
        <v>662</v>
      </c>
      <c r="F1959" s="9" t="s">
        <v>668</v>
      </c>
      <c r="G1959" s="9" t="str">
        <f t="shared" si="30"/>
        <v>M0338: Salus Withnell Hall</v>
      </c>
      <c r="M1959"/>
    </row>
    <row r="1960" spans="1:13" x14ac:dyDescent="0.35">
      <c r="A1960" s="9" t="s">
        <v>507</v>
      </c>
      <c r="B1960" s="9" t="s">
        <v>2046</v>
      </c>
      <c r="C1960" s="9" t="s">
        <v>1060</v>
      </c>
      <c r="D1960" s="9" t="s">
        <v>123</v>
      </c>
      <c r="E1960" s="9" t="s">
        <v>662</v>
      </c>
      <c r="F1960" s="9" t="s">
        <v>1668</v>
      </c>
      <c r="G1960" s="9" t="str">
        <f t="shared" si="30"/>
        <v>M0357: Parkland Place Lancashire</v>
      </c>
      <c r="M1960"/>
    </row>
    <row r="1961" spans="1:13" x14ac:dyDescent="0.35">
      <c r="A1961" s="9" t="s">
        <v>275</v>
      </c>
      <c r="B1961" s="9" t="s">
        <v>669</v>
      </c>
      <c r="C1961" s="9" t="s">
        <v>1060</v>
      </c>
      <c r="D1961" s="9" t="s">
        <v>123</v>
      </c>
      <c r="E1961" s="9" t="s">
        <v>670</v>
      </c>
      <c r="F1961" s="9" t="s">
        <v>1757</v>
      </c>
      <c r="G1961" s="9" t="str">
        <f t="shared" si="30"/>
        <v>P0034: Yeldall Manor</v>
      </c>
      <c r="M1961"/>
    </row>
    <row r="1962" spans="1:13" x14ac:dyDescent="0.35">
      <c r="A1962" s="9" t="s">
        <v>276</v>
      </c>
      <c r="B1962" s="9" t="s">
        <v>765</v>
      </c>
      <c r="C1962" s="9" t="s">
        <v>1060</v>
      </c>
      <c r="D1962" s="9" t="s">
        <v>123</v>
      </c>
      <c r="E1962" s="9" t="s">
        <v>670</v>
      </c>
      <c r="F1962" s="9" t="s">
        <v>1657</v>
      </c>
      <c r="G1962" s="9" t="str">
        <f t="shared" si="30"/>
        <v>P0523: ANA</v>
      </c>
      <c r="M1962"/>
    </row>
    <row r="1963" spans="1:13" x14ac:dyDescent="0.35">
      <c r="A1963" s="9" t="s">
        <v>278</v>
      </c>
      <c r="B1963" s="9" t="s">
        <v>685</v>
      </c>
      <c r="C1963" s="9" t="s">
        <v>1060</v>
      </c>
      <c r="D1963" s="9" t="s">
        <v>123</v>
      </c>
      <c r="E1963" s="9" t="s">
        <v>670</v>
      </c>
      <c r="F1963" s="9" t="s">
        <v>1702</v>
      </c>
      <c r="G1963" s="9" t="str">
        <f t="shared" si="30"/>
        <v>P0611: Bridge House</v>
      </c>
      <c r="M1963"/>
    </row>
    <row r="1964" spans="1:13" x14ac:dyDescent="0.35">
      <c r="A1964" s="9" t="s">
        <v>285</v>
      </c>
      <c r="B1964" s="9" t="s">
        <v>1061</v>
      </c>
      <c r="C1964" s="9" t="s">
        <v>1060</v>
      </c>
      <c r="D1964" s="9" t="s">
        <v>123</v>
      </c>
      <c r="E1964" s="9" t="s">
        <v>670</v>
      </c>
      <c r="F1964" s="9" t="s">
        <v>1726</v>
      </c>
      <c r="G1964" s="9" t="str">
        <f t="shared" si="30"/>
        <v>P1005: SMART Howard House</v>
      </c>
      <c r="M1964"/>
    </row>
    <row r="1965" spans="1:13" x14ac:dyDescent="0.35">
      <c r="A1965" s="9" t="s">
        <v>1936</v>
      </c>
      <c r="B1965" s="9" t="s">
        <v>1937</v>
      </c>
      <c r="C1965" s="9" t="s">
        <v>1060</v>
      </c>
      <c r="D1965" s="9" t="s">
        <v>123</v>
      </c>
      <c r="E1965" s="9" t="s">
        <v>670</v>
      </c>
      <c r="F1965" s="9" t="s">
        <v>1658</v>
      </c>
      <c r="G1965" s="9" t="str">
        <f t="shared" si="30"/>
        <v>P1063: Aquarius Young People's Team Oxfordshire</v>
      </c>
      <c r="M1965"/>
    </row>
    <row r="1966" spans="1:13" x14ac:dyDescent="0.35">
      <c r="A1966" s="9" t="s">
        <v>297</v>
      </c>
      <c r="B1966" s="9" t="s">
        <v>709</v>
      </c>
      <c r="C1966" s="9" t="s">
        <v>1060</v>
      </c>
      <c r="D1966" s="9" t="s">
        <v>123</v>
      </c>
      <c r="E1966" s="9" t="s">
        <v>670</v>
      </c>
      <c r="F1966" s="9" t="s">
        <v>1751</v>
      </c>
      <c r="G1966" s="9" t="str">
        <f t="shared" si="30"/>
        <v>P1076: Oxfordshire Roads to Recovery</v>
      </c>
      <c r="M1966"/>
    </row>
    <row r="1967" spans="1:13" x14ac:dyDescent="0.35">
      <c r="A1967" s="9" t="s">
        <v>306</v>
      </c>
      <c r="B1967" s="9" t="s">
        <v>751</v>
      </c>
      <c r="C1967" s="9" t="s">
        <v>1060</v>
      </c>
      <c r="D1967" s="9" t="s">
        <v>123</v>
      </c>
      <c r="E1967" s="9" t="s">
        <v>670</v>
      </c>
      <c r="F1967" s="9" t="s">
        <v>1738</v>
      </c>
      <c r="G1967" s="9" t="str">
        <f t="shared" si="30"/>
        <v>P1089: I-Access North West Surrey</v>
      </c>
      <c r="M1967"/>
    </row>
    <row r="1968" spans="1:13" x14ac:dyDescent="0.35">
      <c r="A1968" s="9" t="s">
        <v>476</v>
      </c>
      <c r="B1968" s="9" t="s">
        <v>2213</v>
      </c>
      <c r="C1968" s="9" t="s">
        <v>1060</v>
      </c>
      <c r="D1968" s="9" t="s">
        <v>123</v>
      </c>
      <c r="E1968" s="9" t="s">
        <v>670</v>
      </c>
      <c r="F1968" s="9" t="s">
        <v>1677</v>
      </c>
      <c r="G1968" s="9" t="str">
        <f t="shared" si="30"/>
        <v>P1098: Cranstoun RBWM</v>
      </c>
      <c r="M1968"/>
    </row>
    <row r="1969" spans="1:13" x14ac:dyDescent="0.35">
      <c r="A1969" s="9" t="s">
        <v>478</v>
      </c>
      <c r="B1969" s="9" t="s">
        <v>908</v>
      </c>
      <c r="C1969" s="9" t="s">
        <v>1060</v>
      </c>
      <c r="D1969" s="9" t="s">
        <v>123</v>
      </c>
      <c r="E1969" s="9" t="s">
        <v>670</v>
      </c>
      <c r="F1969" s="9" t="s">
        <v>1751</v>
      </c>
      <c r="G1969" s="9" t="str">
        <f t="shared" si="30"/>
        <v>P1100: Slough Treatment, Advice and Recovery Team (START)</v>
      </c>
      <c r="M1969"/>
    </row>
    <row r="1970" spans="1:13" x14ac:dyDescent="0.35">
      <c r="A1970" s="9" t="s">
        <v>1187</v>
      </c>
      <c r="B1970" s="9" t="s">
        <v>1191</v>
      </c>
      <c r="C1970" s="9" t="s">
        <v>1060</v>
      </c>
      <c r="D1970" s="9" t="s">
        <v>123</v>
      </c>
      <c r="E1970" s="9" t="s">
        <v>670</v>
      </c>
      <c r="F1970" s="9" t="s">
        <v>1677</v>
      </c>
      <c r="G1970" s="9" t="str">
        <f t="shared" si="30"/>
        <v>P1116: Cranstoun Wokingham Adults</v>
      </c>
      <c r="M1970"/>
    </row>
    <row r="1971" spans="1:13" x14ac:dyDescent="0.35">
      <c r="A1971" s="9" t="s">
        <v>2005</v>
      </c>
      <c r="B1971" s="9" t="s">
        <v>2011</v>
      </c>
      <c r="C1971" s="9" t="s">
        <v>1060</v>
      </c>
      <c r="D1971" s="9" t="s">
        <v>123</v>
      </c>
      <c r="E1971" s="9" t="s">
        <v>670</v>
      </c>
      <c r="F1971" s="9" t="s">
        <v>1923</v>
      </c>
      <c r="G1971" s="9" t="str">
        <f t="shared" si="30"/>
        <v>P1118: Inclusion IPD</v>
      </c>
      <c r="M1971"/>
    </row>
    <row r="1972" spans="1:13" x14ac:dyDescent="0.35">
      <c r="A1972" s="9" t="s">
        <v>2059</v>
      </c>
      <c r="B1972" s="9" t="s">
        <v>2060</v>
      </c>
      <c r="C1972" s="9" t="s">
        <v>1060</v>
      </c>
      <c r="D1972" s="9" t="s">
        <v>123</v>
      </c>
      <c r="E1972" s="9" t="s">
        <v>670</v>
      </c>
      <c r="F1972" s="9" t="s">
        <v>1923</v>
      </c>
      <c r="G1972" s="9" t="str">
        <f t="shared" si="30"/>
        <v>P1124: Here4YOUth Oxfordshire</v>
      </c>
      <c r="M1972"/>
    </row>
    <row r="1973" spans="1:13" x14ac:dyDescent="0.35">
      <c r="A1973" s="9" t="s">
        <v>2061</v>
      </c>
      <c r="B1973" s="9" t="s">
        <v>2062</v>
      </c>
      <c r="C1973" s="9" t="s">
        <v>1060</v>
      </c>
      <c r="D1973" s="9" t="s">
        <v>123</v>
      </c>
      <c r="E1973" s="9" t="s">
        <v>670</v>
      </c>
      <c r="F1973" s="9" t="s">
        <v>1923</v>
      </c>
      <c r="G1973" s="9" t="str">
        <f t="shared" si="30"/>
        <v>P1125: Addiction Recovery Centre Portsmouth</v>
      </c>
      <c r="M1973"/>
    </row>
    <row r="1974" spans="1:13" x14ac:dyDescent="0.35">
      <c r="A1974" s="9" t="s">
        <v>310</v>
      </c>
      <c r="B1974" s="9" t="s">
        <v>837</v>
      </c>
      <c r="C1974" s="9" t="s">
        <v>1060</v>
      </c>
      <c r="D1974" s="9" t="s">
        <v>123</v>
      </c>
      <c r="E1974" s="9" t="s">
        <v>635</v>
      </c>
      <c r="F1974" s="9" t="s">
        <v>837</v>
      </c>
      <c r="G1974" s="9" t="str">
        <f t="shared" si="30"/>
        <v>Q1311: Hebron Trust</v>
      </c>
      <c r="M1974"/>
    </row>
    <row r="1975" spans="1:13" x14ac:dyDescent="0.35">
      <c r="A1975" s="9" t="s">
        <v>325</v>
      </c>
      <c r="B1975" s="9" t="s">
        <v>2063</v>
      </c>
      <c r="C1975" s="9" t="s">
        <v>1060</v>
      </c>
      <c r="D1975" s="9" t="s">
        <v>123</v>
      </c>
      <c r="E1975" s="9" t="s">
        <v>635</v>
      </c>
      <c r="F1975" s="9" t="s">
        <v>1734</v>
      </c>
      <c r="G1975" s="9" t="str">
        <f t="shared" si="30"/>
        <v>Q1647: Via - Passmores House</v>
      </c>
      <c r="M1975"/>
    </row>
    <row r="1976" spans="1:13" x14ac:dyDescent="0.35">
      <c r="A1976" s="9" t="s">
        <v>621</v>
      </c>
      <c r="B1976" s="9" t="s">
        <v>678</v>
      </c>
      <c r="C1976" s="9" t="s">
        <v>1060</v>
      </c>
      <c r="D1976" s="9" t="s">
        <v>123</v>
      </c>
      <c r="E1976" s="9" t="s">
        <v>635</v>
      </c>
      <c r="F1976" s="9" t="s">
        <v>1673</v>
      </c>
      <c r="G1976" s="9" t="str">
        <f t="shared" si="30"/>
        <v>Q1758: Addiction Recovery Community MK</v>
      </c>
    </row>
    <row r="1977" spans="1:13" x14ac:dyDescent="0.35">
      <c r="A1977" s="9" t="s">
        <v>622</v>
      </c>
      <c r="B1977" s="9" t="s">
        <v>704</v>
      </c>
      <c r="C1977" s="9" t="s">
        <v>1060</v>
      </c>
      <c r="D1977" s="9" t="s">
        <v>123</v>
      </c>
      <c r="E1977" s="9" t="s">
        <v>643</v>
      </c>
      <c r="F1977" s="9" t="s">
        <v>1697</v>
      </c>
      <c r="G1977" s="9" t="str">
        <f t="shared" si="30"/>
        <v>R0512: Humankind Staffordshire</v>
      </c>
    </row>
    <row r="1978" spans="1:13" x14ac:dyDescent="0.35">
      <c r="A1978" s="9" t="s">
        <v>388</v>
      </c>
      <c r="B1978" s="9" t="s">
        <v>811</v>
      </c>
      <c r="C1978" s="9" t="s">
        <v>1060</v>
      </c>
      <c r="D1978" s="9" t="s">
        <v>123</v>
      </c>
      <c r="E1978" s="9" t="s">
        <v>639</v>
      </c>
      <c r="F1978" s="9" t="s">
        <v>1656</v>
      </c>
      <c r="G1978" s="9" t="str">
        <f t="shared" si="30"/>
        <v>SD301: We Are With You Chy</v>
      </c>
    </row>
    <row r="1979" spans="1:13" x14ac:dyDescent="0.35">
      <c r="A1979" s="9" t="s">
        <v>389</v>
      </c>
      <c r="B1979" s="9" t="s">
        <v>737</v>
      </c>
      <c r="C1979" s="9" t="s">
        <v>1060</v>
      </c>
      <c r="D1979" s="9" t="s">
        <v>123</v>
      </c>
      <c r="E1979" s="9" t="s">
        <v>639</v>
      </c>
      <c r="F1979" s="9" t="s">
        <v>1663</v>
      </c>
      <c r="G1979" s="9" t="str">
        <f t="shared" si="30"/>
        <v>SD303: BOSENCE FARM COMMUNITY LTD</v>
      </c>
    </row>
    <row r="1980" spans="1:13" x14ac:dyDescent="0.35">
      <c r="A1980" s="9" t="s">
        <v>503</v>
      </c>
      <c r="B1980" s="9" t="s">
        <v>713</v>
      </c>
      <c r="C1980" s="9" t="s">
        <v>1060</v>
      </c>
      <c r="D1980" s="9" t="s">
        <v>123</v>
      </c>
      <c r="E1980" s="9" t="s">
        <v>639</v>
      </c>
      <c r="F1980" s="9" t="s">
        <v>1690</v>
      </c>
      <c r="G1980" s="9" t="str">
        <f t="shared" si="30"/>
        <v>SE222: Together</v>
      </c>
    </row>
    <row r="1981" spans="1:13" x14ac:dyDescent="0.35">
      <c r="A1981" s="9" t="s">
        <v>391</v>
      </c>
      <c r="B1981" s="9" t="s">
        <v>658</v>
      </c>
      <c r="C1981" s="9" t="s">
        <v>1060</v>
      </c>
      <c r="D1981" s="9" t="s">
        <v>123</v>
      </c>
      <c r="E1981" s="9" t="s">
        <v>639</v>
      </c>
      <c r="F1981" s="9" t="s">
        <v>1744</v>
      </c>
      <c r="G1981" s="9" t="str">
        <f t="shared" si="30"/>
        <v>SG309: THE NELSON TRUST</v>
      </c>
    </row>
    <row r="1982" spans="1:13" x14ac:dyDescent="0.35">
      <c r="A1982" s="9" t="s">
        <v>398</v>
      </c>
      <c r="B1982" s="9" t="s">
        <v>2070</v>
      </c>
      <c r="C1982" s="9" t="s">
        <v>1060</v>
      </c>
      <c r="D1982" s="9" t="s">
        <v>123</v>
      </c>
      <c r="E1982" s="9" t="s">
        <v>639</v>
      </c>
      <c r="F1982" s="9" t="s">
        <v>677</v>
      </c>
      <c r="G1982" s="9" t="str">
        <f t="shared" si="30"/>
        <v>SH307: Jasmine Mother's Recovery (Trevi)</v>
      </c>
    </row>
    <row r="1983" spans="1:13" x14ac:dyDescent="0.35">
      <c r="A1983" s="9" t="s">
        <v>402</v>
      </c>
      <c r="B1983" s="9" t="s">
        <v>812</v>
      </c>
      <c r="C1983" s="9" t="s">
        <v>1060</v>
      </c>
      <c r="D1983" s="9" t="s">
        <v>123</v>
      </c>
      <c r="E1983" s="9" t="s">
        <v>639</v>
      </c>
      <c r="F1983" s="9" t="s">
        <v>812</v>
      </c>
      <c r="G1983" s="9" t="str">
        <f t="shared" si="30"/>
        <v>SJ207: Western Counselling</v>
      </c>
    </row>
    <row r="1984" spans="1:13" x14ac:dyDescent="0.35">
      <c r="A1984" s="9" t="s">
        <v>404</v>
      </c>
      <c r="B1984" s="9" t="s">
        <v>672</v>
      </c>
      <c r="C1984" s="9" t="s">
        <v>1060</v>
      </c>
      <c r="D1984" s="9" t="s">
        <v>123</v>
      </c>
      <c r="E1984" s="9" t="s">
        <v>639</v>
      </c>
      <c r="F1984" s="9" t="s">
        <v>1667</v>
      </c>
      <c r="G1984" s="9" t="str">
        <f t="shared" si="30"/>
        <v>SJ302: BROADWAY LODGE</v>
      </c>
    </row>
    <row r="1985" spans="1:7" x14ac:dyDescent="0.35">
      <c r="A1985" s="9" t="s">
        <v>405</v>
      </c>
      <c r="B1985" s="9" t="s">
        <v>675</v>
      </c>
      <c r="C1985" s="9" t="s">
        <v>1060</v>
      </c>
      <c r="D1985" s="9" t="s">
        <v>123</v>
      </c>
      <c r="E1985" s="9" t="s">
        <v>639</v>
      </c>
      <c r="F1985" s="9" t="s">
        <v>675</v>
      </c>
      <c r="G1985" s="9" t="str">
        <f t="shared" si="30"/>
        <v>SJ308: Sefton Park</v>
      </c>
    </row>
    <row r="1986" spans="1:7" x14ac:dyDescent="0.35">
      <c r="A1986" s="9" t="s">
        <v>411</v>
      </c>
      <c r="B1986" s="9" t="s">
        <v>809</v>
      </c>
      <c r="C1986" s="9" t="s">
        <v>1060</v>
      </c>
      <c r="D1986" s="9" t="s">
        <v>123</v>
      </c>
      <c r="E1986" s="9" t="s">
        <v>639</v>
      </c>
      <c r="F1986" s="9" t="s">
        <v>809</v>
      </c>
      <c r="G1986" s="9" t="str">
        <f t="shared" si="30"/>
        <v>SK317: Somewhere House</v>
      </c>
    </row>
    <row r="1987" spans="1:7" x14ac:dyDescent="0.35">
      <c r="A1987" s="9" t="s">
        <v>490</v>
      </c>
      <c r="B1987" s="9" t="s">
        <v>676</v>
      </c>
      <c r="C1987" s="9" t="s">
        <v>1060</v>
      </c>
      <c r="D1987" s="9" t="s">
        <v>123</v>
      </c>
      <c r="E1987" s="9" t="s">
        <v>639</v>
      </c>
      <c r="F1987" s="9" t="s">
        <v>1683</v>
      </c>
      <c r="G1987" s="9" t="str">
        <f t="shared" ref="G1987:G2050" si="31">CONCATENATE(A1987,": ",B1987)</f>
        <v>SL204: South Gloucestershire Integrated Service</v>
      </c>
    </row>
    <row r="1988" spans="1:7" x14ac:dyDescent="0.35">
      <c r="A1988" s="9" t="s">
        <v>412</v>
      </c>
      <c r="B1988" s="9" t="s">
        <v>905</v>
      </c>
      <c r="C1988" s="9" t="s">
        <v>1060</v>
      </c>
      <c r="D1988" s="9" t="s">
        <v>123</v>
      </c>
      <c r="E1988" s="9" t="s">
        <v>639</v>
      </c>
      <c r="F1988" s="9" t="s">
        <v>1745</v>
      </c>
      <c r="G1988" s="9" t="str">
        <f t="shared" si="31"/>
        <v>SM305: Salvation Army - Gloucester House</v>
      </c>
    </row>
    <row r="1989" spans="1:7" x14ac:dyDescent="0.35">
      <c r="A1989" s="9" t="s">
        <v>416</v>
      </c>
      <c r="B1989" s="9" t="s">
        <v>1764</v>
      </c>
      <c r="C1989" s="9" t="s">
        <v>1060</v>
      </c>
      <c r="D1989" s="9" t="s">
        <v>123</v>
      </c>
      <c r="E1989" s="9" t="s">
        <v>639</v>
      </c>
      <c r="F1989" s="9" t="s">
        <v>1655</v>
      </c>
      <c r="G1989" s="9" t="str">
        <f t="shared" si="31"/>
        <v>SO203: Forward Trust - Clouds House</v>
      </c>
    </row>
    <row r="1990" spans="1:7" x14ac:dyDescent="0.35">
      <c r="A1990" s="9" t="s">
        <v>431</v>
      </c>
      <c r="B1990" s="9" t="s">
        <v>854</v>
      </c>
      <c r="C1990" s="9" t="s">
        <v>1060</v>
      </c>
      <c r="D1990" s="9" t="s">
        <v>123</v>
      </c>
      <c r="E1990" s="9" t="s">
        <v>715</v>
      </c>
      <c r="F1990" s="9" t="s">
        <v>1692</v>
      </c>
      <c r="G1990" s="9" t="str">
        <f t="shared" si="31"/>
        <v>T1201: Clean Slate</v>
      </c>
    </row>
    <row r="1991" spans="1:7" x14ac:dyDescent="0.35">
      <c r="A1991" s="9" t="s">
        <v>462</v>
      </c>
      <c r="B1991" s="9" t="s">
        <v>789</v>
      </c>
      <c r="C1991" s="9" t="s">
        <v>1060</v>
      </c>
      <c r="D1991" s="9" t="s">
        <v>123</v>
      </c>
      <c r="E1991" s="9" t="s">
        <v>661</v>
      </c>
      <c r="F1991" s="9" t="s">
        <v>1717</v>
      </c>
      <c r="G1991" s="9" t="str">
        <f t="shared" si="31"/>
        <v>U0514: Phoenix Futures Sheffield Adult Service</v>
      </c>
    </row>
    <row r="1992" spans="1:7" x14ac:dyDescent="0.35">
      <c r="A1992" s="9" t="s">
        <v>2131</v>
      </c>
      <c r="B1992" s="9" t="s">
        <v>2210</v>
      </c>
      <c r="C1992" s="9" t="s">
        <v>1062</v>
      </c>
      <c r="D1992" s="9" t="s">
        <v>75</v>
      </c>
      <c r="E1992" s="9" t="s">
        <v>757</v>
      </c>
      <c r="F1992" s="9" t="s">
        <v>1923</v>
      </c>
      <c r="G1992" s="9" t="str">
        <f t="shared" si="31"/>
        <v>N1032: START Hartlepool Adult</v>
      </c>
    </row>
    <row r="1993" spans="1:7" x14ac:dyDescent="0.35">
      <c r="A1993" s="9" t="s">
        <v>2061</v>
      </c>
      <c r="B1993" s="9" t="s">
        <v>2062</v>
      </c>
      <c r="C1993" s="9" t="s">
        <v>1062</v>
      </c>
      <c r="D1993" s="9" t="s">
        <v>75</v>
      </c>
      <c r="E1993" s="9" t="s">
        <v>670</v>
      </c>
      <c r="F1993" s="9" t="s">
        <v>1923</v>
      </c>
      <c r="G1993" s="9" t="str">
        <f t="shared" si="31"/>
        <v>P1125: Addiction Recovery Centre Portsmouth</v>
      </c>
    </row>
    <row r="1994" spans="1:7" x14ac:dyDescent="0.35">
      <c r="A1994" s="9" t="s">
        <v>317</v>
      </c>
      <c r="B1994" s="9" t="s">
        <v>650</v>
      </c>
      <c r="C1994" s="9" t="s">
        <v>1062</v>
      </c>
      <c r="D1994" s="9" t="s">
        <v>75</v>
      </c>
      <c r="E1994" s="9" t="s">
        <v>635</v>
      </c>
      <c r="F1994" s="9" t="s">
        <v>1711</v>
      </c>
      <c r="G1994" s="9" t="str">
        <f t="shared" si="31"/>
        <v>Q1425: Essex STARS (North East)</v>
      </c>
    </row>
    <row r="1995" spans="1:7" x14ac:dyDescent="0.35">
      <c r="A1995" s="9" t="s">
        <v>325</v>
      </c>
      <c r="B1995" s="9" t="s">
        <v>2063</v>
      </c>
      <c r="C1995" s="9" t="s">
        <v>1062</v>
      </c>
      <c r="D1995" s="9" t="s">
        <v>75</v>
      </c>
      <c r="E1995" s="9" t="s">
        <v>635</v>
      </c>
      <c r="F1995" s="9" t="s">
        <v>1734</v>
      </c>
      <c r="G1995" s="9" t="str">
        <f t="shared" si="31"/>
        <v>Q1647: Via - Passmores House</v>
      </c>
    </row>
    <row r="1996" spans="1:7" x14ac:dyDescent="0.35">
      <c r="A1996" s="9" t="s">
        <v>330</v>
      </c>
      <c r="B1996" s="9" t="s">
        <v>1063</v>
      </c>
      <c r="C1996" s="9" t="s">
        <v>1062</v>
      </c>
      <c r="D1996" s="9" t="s">
        <v>75</v>
      </c>
      <c r="E1996" s="9" t="s">
        <v>635</v>
      </c>
      <c r="F1996" s="9" t="s">
        <v>1674</v>
      </c>
      <c r="G1996" s="9" t="str">
        <f t="shared" si="31"/>
        <v>Q1682: CGL Peterborough Recovery Service</v>
      </c>
    </row>
    <row r="1997" spans="1:7" x14ac:dyDescent="0.35">
      <c r="A1997" s="9" t="s">
        <v>346</v>
      </c>
      <c r="B1997" s="9" t="s">
        <v>777</v>
      </c>
      <c r="C1997" s="9" t="s">
        <v>1062</v>
      </c>
      <c r="D1997" s="9" t="s">
        <v>75</v>
      </c>
      <c r="E1997" s="9" t="s">
        <v>635</v>
      </c>
      <c r="F1997" s="9" t="s">
        <v>1751</v>
      </c>
      <c r="G1997" s="9" t="str">
        <f t="shared" si="31"/>
        <v>Q1735: Suffolk Recovery Service - Lowestoft</v>
      </c>
    </row>
    <row r="1998" spans="1:7" x14ac:dyDescent="0.35">
      <c r="A1998" s="9" t="s">
        <v>621</v>
      </c>
      <c r="B1998" s="9" t="s">
        <v>678</v>
      </c>
      <c r="C1998" s="9" t="s">
        <v>1062</v>
      </c>
      <c r="D1998" s="9" t="s">
        <v>75</v>
      </c>
      <c r="E1998" s="9" t="s">
        <v>635</v>
      </c>
      <c r="F1998" s="9" t="s">
        <v>1673</v>
      </c>
      <c r="G1998" s="9" t="str">
        <f t="shared" si="31"/>
        <v>Q1758: Addiction Recovery Community MK</v>
      </c>
    </row>
    <row r="1999" spans="1:7" x14ac:dyDescent="0.35">
      <c r="A1999" s="9" t="s">
        <v>369</v>
      </c>
      <c r="B1999" s="9" t="s">
        <v>697</v>
      </c>
      <c r="C1999" s="9" t="s">
        <v>1062</v>
      </c>
      <c r="D1999" s="9" t="s">
        <v>75</v>
      </c>
      <c r="E1999" s="9" t="s">
        <v>643</v>
      </c>
      <c r="F1999" s="9" t="s">
        <v>1674</v>
      </c>
      <c r="G1999" s="9" t="str">
        <f t="shared" si="31"/>
        <v>R0487: CGL Birmingham ROR - Park House</v>
      </c>
    </row>
    <row r="2000" spans="1:7" x14ac:dyDescent="0.35">
      <c r="A2000" s="9" t="s">
        <v>622</v>
      </c>
      <c r="B2000" s="9" t="s">
        <v>704</v>
      </c>
      <c r="C2000" s="9" t="s">
        <v>1062</v>
      </c>
      <c r="D2000" s="9" t="s">
        <v>75</v>
      </c>
      <c r="E2000" s="9" t="s">
        <v>643</v>
      </c>
      <c r="F2000" s="9" t="s">
        <v>1697</v>
      </c>
      <c r="G2000" s="9" t="str">
        <f t="shared" si="31"/>
        <v>R0512: Humankind Staffordshire</v>
      </c>
    </row>
    <row r="2001" spans="1:7" x14ac:dyDescent="0.35">
      <c r="A2001" s="9" t="s">
        <v>404</v>
      </c>
      <c r="B2001" s="9" t="s">
        <v>672</v>
      </c>
      <c r="C2001" s="9" t="s">
        <v>1062</v>
      </c>
      <c r="D2001" s="9" t="s">
        <v>75</v>
      </c>
      <c r="E2001" s="9" t="s">
        <v>639</v>
      </c>
      <c r="F2001" s="9" t="s">
        <v>1667</v>
      </c>
      <c r="G2001" s="9" t="str">
        <f t="shared" si="31"/>
        <v>SJ302: BROADWAY LODGE</v>
      </c>
    </row>
    <row r="2002" spans="1:7" x14ac:dyDescent="0.35">
      <c r="A2002" s="9" t="s">
        <v>625</v>
      </c>
      <c r="B2002" s="9" t="s">
        <v>674</v>
      </c>
      <c r="C2002" s="9" t="s">
        <v>1062</v>
      </c>
      <c r="D2002" s="9" t="s">
        <v>75</v>
      </c>
      <c r="E2002" s="9" t="s">
        <v>639</v>
      </c>
      <c r="F2002" s="9" t="s">
        <v>1752</v>
      </c>
      <c r="G2002" s="9" t="str">
        <f t="shared" si="31"/>
        <v>SL205: PostScript360</v>
      </c>
    </row>
    <row r="2003" spans="1:7" x14ac:dyDescent="0.35">
      <c r="A2003" s="9" t="s">
        <v>423</v>
      </c>
      <c r="B2003" s="9" t="s">
        <v>847</v>
      </c>
      <c r="C2003" s="9" t="s">
        <v>1062</v>
      </c>
      <c r="D2003" s="9" t="s">
        <v>75</v>
      </c>
      <c r="E2003" s="9" t="s">
        <v>715</v>
      </c>
      <c r="F2003" s="9" t="s">
        <v>1681</v>
      </c>
      <c r="G2003" s="9" t="str">
        <f t="shared" si="31"/>
        <v>T1175: Derby City Prescribing Service</v>
      </c>
    </row>
    <row r="2004" spans="1:7" x14ac:dyDescent="0.35">
      <c r="A2004" s="9" t="s">
        <v>513</v>
      </c>
      <c r="B2004" s="9" t="s">
        <v>1765</v>
      </c>
      <c r="C2004" s="9" t="s">
        <v>1062</v>
      </c>
      <c r="D2004" s="9" t="s">
        <v>75</v>
      </c>
      <c r="E2004" s="9" t="s">
        <v>715</v>
      </c>
      <c r="F2004" s="9" t="s">
        <v>1692</v>
      </c>
      <c r="G2004" s="9" t="str">
        <f t="shared" si="31"/>
        <v>T1214: The Level</v>
      </c>
    </row>
    <row r="2005" spans="1:7" x14ac:dyDescent="0.35">
      <c r="A2005" s="9" t="s">
        <v>1907</v>
      </c>
      <c r="B2005" s="9" t="s">
        <v>1908</v>
      </c>
      <c r="C2005" s="9" t="s">
        <v>1062</v>
      </c>
      <c r="D2005" s="9" t="s">
        <v>75</v>
      </c>
      <c r="E2005" s="9" t="s">
        <v>715</v>
      </c>
      <c r="F2005" s="9" t="s">
        <v>1911</v>
      </c>
      <c r="G2005" s="9" t="str">
        <f t="shared" si="31"/>
        <v>T1221: Turning Point Leicestershire and Rutland Adult</v>
      </c>
    </row>
    <row r="2006" spans="1:7" x14ac:dyDescent="0.35">
      <c r="A2006" s="9" t="s">
        <v>2192</v>
      </c>
      <c r="B2006" s="9" t="s">
        <v>2226</v>
      </c>
      <c r="C2006" s="9" t="s">
        <v>1062</v>
      </c>
      <c r="D2006" s="9" t="s">
        <v>75</v>
      </c>
      <c r="E2006" s="9" t="s">
        <v>715</v>
      </c>
      <c r="F2006" s="9" t="s">
        <v>1923</v>
      </c>
      <c r="G2006" s="9" t="str">
        <f t="shared" si="31"/>
        <v>T1231: Turning Point - Lincolnshire Adult</v>
      </c>
    </row>
    <row r="2007" spans="1:7" x14ac:dyDescent="0.35">
      <c r="A2007" s="9" t="s">
        <v>456</v>
      </c>
      <c r="B2007" s="9" t="s">
        <v>703</v>
      </c>
      <c r="C2007" s="9" t="s">
        <v>1062</v>
      </c>
      <c r="D2007" s="9" t="s">
        <v>75</v>
      </c>
      <c r="E2007" s="9" t="s">
        <v>661</v>
      </c>
      <c r="F2007" s="9" t="s">
        <v>1697</v>
      </c>
      <c r="G2007" s="9" t="str">
        <f t="shared" si="31"/>
        <v>U0489: Forward Leeds Adult (Humankind)</v>
      </c>
    </row>
    <row r="2008" spans="1:7" x14ac:dyDescent="0.35">
      <c r="A2008" s="9" t="s">
        <v>465</v>
      </c>
      <c r="B2008" s="9" t="s">
        <v>865</v>
      </c>
      <c r="C2008" s="9" t="s">
        <v>1062</v>
      </c>
      <c r="D2008" s="9" t="s">
        <v>75</v>
      </c>
      <c r="E2008" s="9" t="s">
        <v>661</v>
      </c>
      <c r="F2008" s="9" t="s">
        <v>1721</v>
      </c>
      <c r="G2008" s="9" t="str">
        <f t="shared" si="31"/>
        <v>U0577: Doncaster Criminal Justice Service</v>
      </c>
    </row>
    <row r="2009" spans="1:7" x14ac:dyDescent="0.35">
      <c r="A2009" s="9" t="s">
        <v>1484</v>
      </c>
      <c r="B2009" s="9" t="s">
        <v>1759</v>
      </c>
      <c r="C2009" s="9" t="s">
        <v>1064</v>
      </c>
      <c r="D2009" s="9" t="s">
        <v>139</v>
      </c>
      <c r="E2009" s="9" t="s">
        <v>662</v>
      </c>
      <c r="F2009" s="9" t="s">
        <v>1697</v>
      </c>
      <c r="G2009" s="9" t="str">
        <f t="shared" si="31"/>
        <v>M0375: Cumbria Addictions Service (Humankind)</v>
      </c>
    </row>
    <row r="2010" spans="1:7" x14ac:dyDescent="0.35">
      <c r="A2010" s="9" t="s">
        <v>275</v>
      </c>
      <c r="B2010" s="9" t="s">
        <v>669</v>
      </c>
      <c r="C2010" s="9" t="s">
        <v>1064</v>
      </c>
      <c r="D2010" s="9" t="s">
        <v>139</v>
      </c>
      <c r="E2010" s="9" t="s">
        <v>670</v>
      </c>
      <c r="F2010" s="9" t="s">
        <v>1757</v>
      </c>
      <c r="G2010" s="9" t="str">
        <f t="shared" si="31"/>
        <v>P0034: Yeldall Manor</v>
      </c>
    </row>
    <row r="2011" spans="1:7" x14ac:dyDescent="0.35">
      <c r="A2011" s="9" t="s">
        <v>300</v>
      </c>
      <c r="B2011" s="9" t="s">
        <v>798</v>
      </c>
      <c r="C2011" s="9" t="s">
        <v>1064</v>
      </c>
      <c r="D2011" s="9" t="s">
        <v>139</v>
      </c>
      <c r="E2011" s="9" t="s">
        <v>670</v>
      </c>
      <c r="F2011" s="9" t="s">
        <v>1698</v>
      </c>
      <c r="G2011" s="9" t="str">
        <f t="shared" si="31"/>
        <v>P1081: Basingstoke - Inclusion Recovery Hampshire</v>
      </c>
    </row>
    <row r="2012" spans="1:7" x14ac:dyDescent="0.35">
      <c r="A2012" s="9" t="s">
        <v>303</v>
      </c>
      <c r="B2012" s="9" t="s">
        <v>919</v>
      </c>
      <c r="C2012" s="9" t="s">
        <v>1064</v>
      </c>
      <c r="D2012" s="9" t="s">
        <v>139</v>
      </c>
      <c r="E2012" s="9" t="s">
        <v>670</v>
      </c>
      <c r="F2012" s="9" t="s">
        <v>1698</v>
      </c>
      <c r="G2012" s="9" t="str">
        <f t="shared" si="31"/>
        <v>P1084: Havant - Inclusion Recovery Hampshire</v>
      </c>
    </row>
    <row r="2013" spans="1:7" x14ac:dyDescent="0.35">
      <c r="A2013" s="9" t="s">
        <v>345</v>
      </c>
      <c r="B2013" s="9" t="s">
        <v>877</v>
      </c>
      <c r="C2013" s="9" t="s">
        <v>1064</v>
      </c>
      <c r="D2013" s="9" t="s">
        <v>139</v>
      </c>
      <c r="E2013" s="9" t="s">
        <v>635</v>
      </c>
      <c r="F2013" s="9" t="s">
        <v>1751</v>
      </c>
      <c r="G2013" s="9" t="str">
        <f t="shared" si="31"/>
        <v>Q1734: Suffolk Recovery Service - Ipswich</v>
      </c>
    </row>
    <row r="2014" spans="1:7" x14ac:dyDescent="0.35">
      <c r="A2014" s="9" t="s">
        <v>381</v>
      </c>
      <c r="B2014" s="9" t="s">
        <v>638</v>
      </c>
      <c r="C2014" s="9" t="s">
        <v>1064</v>
      </c>
      <c r="D2014" s="9" t="s">
        <v>139</v>
      </c>
      <c r="E2014" s="9" t="s">
        <v>639</v>
      </c>
      <c r="F2014" s="9" t="s">
        <v>1737</v>
      </c>
      <c r="G2014" s="9" t="str">
        <f t="shared" si="31"/>
        <v>SB317: StreetScene Bournemouth</v>
      </c>
    </row>
    <row r="2015" spans="1:7" x14ac:dyDescent="0.35">
      <c r="A2015" s="9" t="s">
        <v>386</v>
      </c>
      <c r="B2015" s="9" t="s">
        <v>825</v>
      </c>
      <c r="C2015" s="9" t="s">
        <v>1064</v>
      </c>
      <c r="D2015" s="9" t="s">
        <v>139</v>
      </c>
      <c r="E2015" s="9" t="s">
        <v>639</v>
      </c>
      <c r="F2015" s="9" t="s">
        <v>1656</v>
      </c>
      <c r="G2015" s="9" t="str">
        <f t="shared" si="31"/>
        <v>SD208: We Are With You Cornwall Adults</v>
      </c>
    </row>
    <row r="2016" spans="1:7" x14ac:dyDescent="0.35">
      <c r="A2016" s="9" t="s">
        <v>389</v>
      </c>
      <c r="B2016" s="9" t="s">
        <v>737</v>
      </c>
      <c r="C2016" s="9" t="s">
        <v>1064</v>
      </c>
      <c r="D2016" s="9" t="s">
        <v>139</v>
      </c>
      <c r="E2016" s="9" t="s">
        <v>639</v>
      </c>
      <c r="F2016" s="9" t="s">
        <v>1663</v>
      </c>
      <c r="G2016" s="9" t="str">
        <f t="shared" si="31"/>
        <v>SD303: BOSENCE FARM COMMUNITY LTD</v>
      </c>
    </row>
    <row r="2017" spans="1:7" x14ac:dyDescent="0.35">
      <c r="A2017" s="9" t="s">
        <v>503</v>
      </c>
      <c r="B2017" s="9" t="s">
        <v>713</v>
      </c>
      <c r="C2017" s="9" t="s">
        <v>1064</v>
      </c>
      <c r="D2017" s="9" t="s">
        <v>139</v>
      </c>
      <c r="E2017" s="9" t="s">
        <v>639</v>
      </c>
      <c r="F2017" s="9" t="s">
        <v>1690</v>
      </c>
      <c r="G2017" s="9" t="str">
        <f t="shared" si="31"/>
        <v>SE222: Together</v>
      </c>
    </row>
    <row r="2018" spans="1:7" x14ac:dyDescent="0.35">
      <c r="A2018" s="9" t="s">
        <v>392</v>
      </c>
      <c r="B2018" s="9" t="s">
        <v>859</v>
      </c>
      <c r="C2018" s="9" t="s">
        <v>1064</v>
      </c>
      <c r="D2018" s="9" t="s">
        <v>139</v>
      </c>
      <c r="E2018" s="9" t="s">
        <v>639</v>
      </c>
      <c r="F2018" s="9" t="s">
        <v>1695</v>
      </c>
      <c r="G2018" s="9" t="str">
        <f t="shared" si="31"/>
        <v>SH204: Harbour Drug &amp; Alcohol Services</v>
      </c>
    </row>
    <row r="2019" spans="1:7" x14ac:dyDescent="0.35">
      <c r="A2019" s="9" t="s">
        <v>398</v>
      </c>
      <c r="B2019" s="9" t="s">
        <v>2070</v>
      </c>
      <c r="C2019" s="9" t="s">
        <v>1064</v>
      </c>
      <c r="D2019" s="9" t="s">
        <v>139</v>
      </c>
      <c r="E2019" s="9" t="s">
        <v>639</v>
      </c>
      <c r="F2019" s="9" t="s">
        <v>677</v>
      </c>
      <c r="G2019" s="9" t="str">
        <f t="shared" si="31"/>
        <v>SH307: Jasmine Mother's Recovery (Trevi)</v>
      </c>
    </row>
    <row r="2020" spans="1:7" x14ac:dyDescent="0.35">
      <c r="A2020" s="9" t="s">
        <v>1955</v>
      </c>
      <c r="B2020" s="9" t="s">
        <v>1956</v>
      </c>
      <c r="C2020" s="9" t="s">
        <v>1064</v>
      </c>
      <c r="D2020" s="9" t="s">
        <v>139</v>
      </c>
      <c r="E2020" s="9" t="s">
        <v>639</v>
      </c>
      <c r="F2020" s="9" t="s">
        <v>1695</v>
      </c>
      <c r="G2020" s="9" t="str">
        <f t="shared" si="31"/>
        <v>SH507: Harbour Young Peoples Service</v>
      </c>
    </row>
    <row r="2021" spans="1:7" x14ac:dyDescent="0.35">
      <c r="A2021" s="9" t="s">
        <v>405</v>
      </c>
      <c r="B2021" s="9" t="s">
        <v>675</v>
      </c>
      <c r="C2021" s="9" t="s">
        <v>1064</v>
      </c>
      <c r="D2021" s="9" t="s">
        <v>139</v>
      </c>
      <c r="E2021" s="9" t="s">
        <v>639</v>
      </c>
      <c r="F2021" s="9" t="s">
        <v>675</v>
      </c>
      <c r="G2021" s="9" t="str">
        <f t="shared" si="31"/>
        <v>SJ308: Sefton Park</v>
      </c>
    </row>
    <row r="2022" spans="1:7" x14ac:dyDescent="0.35">
      <c r="A2022" s="9" t="s">
        <v>406</v>
      </c>
      <c r="B2022" s="9" t="s">
        <v>909</v>
      </c>
      <c r="C2022" s="9" t="s">
        <v>1064</v>
      </c>
      <c r="D2022" s="9" t="s">
        <v>139</v>
      </c>
      <c r="E2022" s="9" t="s">
        <v>639</v>
      </c>
      <c r="F2022" s="9" t="s">
        <v>909</v>
      </c>
      <c r="G2022" s="9" t="str">
        <f t="shared" si="31"/>
        <v>SJ312: Westcliffe House</v>
      </c>
    </row>
    <row r="2023" spans="1:7" x14ac:dyDescent="0.35">
      <c r="A2023" s="9" t="s">
        <v>416</v>
      </c>
      <c r="B2023" s="9" t="s">
        <v>1764</v>
      </c>
      <c r="C2023" s="9" t="s">
        <v>1064</v>
      </c>
      <c r="D2023" s="9" t="s">
        <v>139</v>
      </c>
      <c r="E2023" s="9" t="s">
        <v>639</v>
      </c>
      <c r="F2023" s="9" t="s">
        <v>1655</v>
      </c>
      <c r="G2023" s="9" t="str">
        <f t="shared" si="31"/>
        <v>SO203: Forward Trust - Clouds House</v>
      </c>
    </row>
    <row r="2024" spans="1:7" x14ac:dyDescent="0.35">
      <c r="A2024" s="9" t="s">
        <v>418</v>
      </c>
      <c r="B2024" s="9" t="s">
        <v>1165</v>
      </c>
      <c r="C2024" s="9" t="s">
        <v>1064</v>
      </c>
      <c r="D2024" s="9" t="s">
        <v>139</v>
      </c>
      <c r="E2024" s="9" t="s">
        <v>639</v>
      </c>
      <c r="F2024" s="9" t="s">
        <v>1751</v>
      </c>
      <c r="G2024" s="9" t="str">
        <f t="shared" si="31"/>
        <v>SO205: Wiltshire Substance Misuse Services Salisbury</v>
      </c>
    </row>
    <row r="2025" spans="1:7" x14ac:dyDescent="0.35">
      <c r="A2025" s="9" t="s">
        <v>419</v>
      </c>
      <c r="B2025" s="9" t="s">
        <v>1166</v>
      </c>
      <c r="C2025" s="9" t="s">
        <v>1064</v>
      </c>
      <c r="D2025" s="9" t="s">
        <v>139</v>
      </c>
      <c r="E2025" s="9" t="s">
        <v>639</v>
      </c>
      <c r="F2025" s="9" t="s">
        <v>1751</v>
      </c>
      <c r="G2025" s="9" t="str">
        <f t="shared" si="31"/>
        <v>SO206: Wiltshire Substance Misuse Services Trowbridge</v>
      </c>
    </row>
    <row r="2026" spans="1:7" x14ac:dyDescent="0.35">
      <c r="A2026" s="9" t="s">
        <v>463</v>
      </c>
      <c r="B2026" s="9" t="s">
        <v>710</v>
      </c>
      <c r="C2026" s="9" t="s">
        <v>1064</v>
      </c>
      <c r="D2026" s="9" t="s">
        <v>139</v>
      </c>
      <c r="E2026" s="9" t="s">
        <v>661</v>
      </c>
      <c r="F2026" s="9" t="s">
        <v>1717</v>
      </c>
      <c r="G2026" s="9" t="str">
        <f t="shared" si="31"/>
        <v>U0515: Phoenix Futures Sheffield Family Service</v>
      </c>
    </row>
    <row r="2027" spans="1:7" x14ac:dyDescent="0.35">
      <c r="A2027" s="9" t="s">
        <v>606</v>
      </c>
      <c r="B2027" s="9" t="s">
        <v>806</v>
      </c>
      <c r="C2027" s="9" t="s">
        <v>1065</v>
      </c>
      <c r="D2027" s="9" t="s">
        <v>129</v>
      </c>
      <c r="E2027" s="9" t="s">
        <v>632</v>
      </c>
      <c r="F2027" s="9" t="s">
        <v>1751</v>
      </c>
      <c r="G2027" s="9" t="str">
        <f t="shared" si="31"/>
        <v>L1303: City and Hackney Recovery Service</v>
      </c>
    </row>
    <row r="2028" spans="1:7" x14ac:dyDescent="0.35">
      <c r="A2028" s="9" t="s">
        <v>235</v>
      </c>
      <c r="B2028" s="9" t="s">
        <v>1898</v>
      </c>
      <c r="C2028" s="9" t="s">
        <v>1065</v>
      </c>
      <c r="D2028" s="9" t="s">
        <v>129</v>
      </c>
      <c r="E2028" s="9" t="s">
        <v>662</v>
      </c>
      <c r="F2028" s="9" t="s">
        <v>1752</v>
      </c>
      <c r="G2028" s="9" t="str">
        <f t="shared" si="31"/>
        <v>M0309: Cyngor Alcohol Information Service (CAIS)</v>
      </c>
    </row>
    <row r="2029" spans="1:7" x14ac:dyDescent="0.35">
      <c r="A2029" s="9" t="s">
        <v>276</v>
      </c>
      <c r="B2029" s="9" t="s">
        <v>765</v>
      </c>
      <c r="C2029" s="9" t="s">
        <v>1065</v>
      </c>
      <c r="D2029" s="9" t="s">
        <v>129</v>
      </c>
      <c r="E2029" s="9" t="s">
        <v>670</v>
      </c>
      <c r="F2029" s="9" t="s">
        <v>1657</v>
      </c>
      <c r="G2029" s="9" t="str">
        <f t="shared" si="31"/>
        <v>P0523: ANA</v>
      </c>
    </row>
    <row r="2030" spans="1:7" x14ac:dyDescent="0.35">
      <c r="A2030" s="9" t="s">
        <v>281</v>
      </c>
      <c r="B2030" s="9" t="s">
        <v>689</v>
      </c>
      <c r="C2030" s="9" t="s">
        <v>1065</v>
      </c>
      <c r="D2030" s="9" t="s">
        <v>129</v>
      </c>
      <c r="E2030" s="9" t="s">
        <v>670</v>
      </c>
      <c r="F2030" s="9" t="s">
        <v>1703</v>
      </c>
      <c r="G2030" s="9" t="str">
        <f t="shared" si="31"/>
        <v>P0835: Kenward Residential</v>
      </c>
    </row>
    <row r="2031" spans="1:7" x14ac:dyDescent="0.35">
      <c r="A2031" s="9" t="s">
        <v>282</v>
      </c>
      <c r="B2031" s="9" t="s">
        <v>871</v>
      </c>
      <c r="C2031" s="9" t="s">
        <v>1065</v>
      </c>
      <c r="D2031" s="9" t="s">
        <v>129</v>
      </c>
      <c r="E2031" s="9" t="s">
        <v>670</v>
      </c>
      <c r="F2031" s="9" t="s">
        <v>871</v>
      </c>
      <c r="G2031" s="9" t="str">
        <f t="shared" si="31"/>
        <v>P0858: Addiction Recovery Centre</v>
      </c>
    </row>
    <row r="2032" spans="1:7" x14ac:dyDescent="0.35">
      <c r="A2032" s="9" t="s">
        <v>287</v>
      </c>
      <c r="B2032" s="9" t="s">
        <v>1066</v>
      </c>
      <c r="C2032" s="9" t="s">
        <v>1065</v>
      </c>
      <c r="D2032" s="9" t="s">
        <v>129</v>
      </c>
      <c r="E2032" s="9" t="s">
        <v>670</v>
      </c>
      <c r="F2032" s="9" t="s">
        <v>1727</v>
      </c>
      <c r="G2032" s="9" t="str">
        <f t="shared" si="31"/>
        <v>P1049: Recovery Hub</v>
      </c>
    </row>
    <row r="2033" spans="1:7" x14ac:dyDescent="0.35">
      <c r="A2033" s="9" t="s">
        <v>293</v>
      </c>
      <c r="B2033" s="9" t="s">
        <v>1067</v>
      </c>
      <c r="C2033" s="9" t="s">
        <v>1065</v>
      </c>
      <c r="D2033" s="9" t="s">
        <v>129</v>
      </c>
      <c r="E2033" s="9" t="s">
        <v>670</v>
      </c>
      <c r="F2033" s="9" t="s">
        <v>1728</v>
      </c>
      <c r="G2033" s="9" t="str">
        <f t="shared" si="31"/>
        <v>P1070: Southampton Adults</v>
      </c>
    </row>
    <row r="2034" spans="1:7" x14ac:dyDescent="0.35">
      <c r="A2034" s="9" t="s">
        <v>297</v>
      </c>
      <c r="B2034" s="9" t="s">
        <v>709</v>
      </c>
      <c r="C2034" s="9" t="s">
        <v>1065</v>
      </c>
      <c r="D2034" s="9" t="s">
        <v>129</v>
      </c>
      <c r="E2034" s="9" t="s">
        <v>670</v>
      </c>
      <c r="F2034" s="9" t="s">
        <v>1751</v>
      </c>
      <c r="G2034" s="9" t="str">
        <f t="shared" si="31"/>
        <v>P1076: Oxfordshire Roads to Recovery</v>
      </c>
    </row>
    <row r="2035" spans="1:7" x14ac:dyDescent="0.35">
      <c r="A2035" s="9" t="s">
        <v>298</v>
      </c>
      <c r="B2035" s="9" t="s">
        <v>915</v>
      </c>
      <c r="C2035" s="9" t="s">
        <v>1065</v>
      </c>
      <c r="D2035" s="9" t="s">
        <v>129</v>
      </c>
      <c r="E2035" s="9" t="s">
        <v>670</v>
      </c>
      <c r="F2035" s="9" t="s">
        <v>1698</v>
      </c>
      <c r="G2035" s="9" t="str">
        <f t="shared" si="31"/>
        <v>P1079: Aldershot - Inclusion Recovery Hampshire</v>
      </c>
    </row>
    <row r="2036" spans="1:7" x14ac:dyDescent="0.35">
      <c r="A2036" s="9" t="s">
        <v>299</v>
      </c>
      <c r="B2036" s="9" t="s">
        <v>916</v>
      </c>
      <c r="C2036" s="9" t="s">
        <v>1065</v>
      </c>
      <c r="D2036" s="9" t="s">
        <v>129</v>
      </c>
      <c r="E2036" s="9" t="s">
        <v>670</v>
      </c>
      <c r="F2036" s="9" t="s">
        <v>1698</v>
      </c>
      <c r="G2036" s="9" t="str">
        <f t="shared" si="31"/>
        <v>P1080: Andover - Inclusion Recovery Hampshire</v>
      </c>
    </row>
    <row r="2037" spans="1:7" x14ac:dyDescent="0.35">
      <c r="A2037" s="9" t="s">
        <v>300</v>
      </c>
      <c r="B2037" s="9" t="s">
        <v>798</v>
      </c>
      <c r="C2037" s="9" t="s">
        <v>1065</v>
      </c>
      <c r="D2037" s="9" t="s">
        <v>129</v>
      </c>
      <c r="E2037" s="9" t="s">
        <v>670</v>
      </c>
      <c r="F2037" s="9" t="s">
        <v>1698</v>
      </c>
      <c r="G2037" s="9" t="str">
        <f t="shared" si="31"/>
        <v>P1081: Basingstoke - Inclusion Recovery Hampshire</v>
      </c>
    </row>
    <row r="2038" spans="1:7" x14ac:dyDescent="0.35">
      <c r="A2038" s="9" t="s">
        <v>301</v>
      </c>
      <c r="B2038" s="9" t="s">
        <v>917</v>
      </c>
      <c r="C2038" s="9" t="s">
        <v>1065</v>
      </c>
      <c r="D2038" s="9" t="s">
        <v>129</v>
      </c>
      <c r="E2038" s="9" t="s">
        <v>670</v>
      </c>
      <c r="F2038" s="9" t="s">
        <v>1698</v>
      </c>
      <c r="G2038" s="9" t="str">
        <f t="shared" si="31"/>
        <v>P1082: Eastleigh - Inclusion Recovery Hampshire</v>
      </c>
    </row>
    <row r="2039" spans="1:7" x14ac:dyDescent="0.35">
      <c r="A2039" s="9" t="s">
        <v>302</v>
      </c>
      <c r="B2039" s="9" t="s">
        <v>918</v>
      </c>
      <c r="C2039" s="9" t="s">
        <v>1065</v>
      </c>
      <c r="D2039" s="9" t="s">
        <v>129</v>
      </c>
      <c r="E2039" s="9" t="s">
        <v>670</v>
      </c>
      <c r="F2039" s="9" t="s">
        <v>1698</v>
      </c>
      <c r="G2039" s="9" t="str">
        <f t="shared" si="31"/>
        <v>P1083: Fareham - Inclusion Recovery Hampshire</v>
      </c>
    </row>
    <row r="2040" spans="1:7" x14ac:dyDescent="0.35">
      <c r="A2040" s="9" t="s">
        <v>303</v>
      </c>
      <c r="B2040" s="9" t="s">
        <v>919</v>
      </c>
      <c r="C2040" s="9" t="s">
        <v>1065</v>
      </c>
      <c r="D2040" s="9" t="s">
        <v>129</v>
      </c>
      <c r="E2040" s="9" t="s">
        <v>670</v>
      </c>
      <c r="F2040" s="9" t="s">
        <v>1698</v>
      </c>
      <c r="G2040" s="9" t="str">
        <f t="shared" si="31"/>
        <v>P1084: Havant - Inclusion Recovery Hampshire</v>
      </c>
    </row>
    <row r="2041" spans="1:7" x14ac:dyDescent="0.35">
      <c r="A2041" s="9" t="s">
        <v>306</v>
      </c>
      <c r="B2041" s="9" t="s">
        <v>751</v>
      </c>
      <c r="C2041" s="9" t="s">
        <v>1065</v>
      </c>
      <c r="D2041" s="9" t="s">
        <v>129</v>
      </c>
      <c r="E2041" s="9" t="s">
        <v>670</v>
      </c>
      <c r="F2041" s="9" t="s">
        <v>1738</v>
      </c>
      <c r="G2041" s="9" t="str">
        <f t="shared" si="31"/>
        <v>P1089: I-Access North West Surrey</v>
      </c>
    </row>
    <row r="2042" spans="1:7" x14ac:dyDescent="0.35">
      <c r="A2042" s="9" t="s">
        <v>487</v>
      </c>
      <c r="B2042" s="9" t="s">
        <v>788</v>
      </c>
      <c r="C2042" s="9" t="s">
        <v>1065</v>
      </c>
      <c r="D2042" s="9" t="s">
        <v>129</v>
      </c>
      <c r="E2042" s="9" t="s">
        <v>670</v>
      </c>
      <c r="F2042" s="9" t="s">
        <v>1698</v>
      </c>
      <c r="G2042" s="9" t="str">
        <f t="shared" si="31"/>
        <v>P1102: One Recovery Bucks</v>
      </c>
    </row>
    <row r="2043" spans="1:7" x14ac:dyDescent="0.35">
      <c r="A2043" s="9" t="s">
        <v>2005</v>
      </c>
      <c r="B2043" s="9" t="s">
        <v>2011</v>
      </c>
      <c r="C2043" s="9" t="s">
        <v>1065</v>
      </c>
      <c r="D2043" s="9" t="s">
        <v>129</v>
      </c>
      <c r="E2043" s="9" t="s">
        <v>670</v>
      </c>
      <c r="F2043" s="9" t="s">
        <v>1923</v>
      </c>
      <c r="G2043" s="9" t="str">
        <f t="shared" si="31"/>
        <v>P1118: Inclusion IPD</v>
      </c>
    </row>
    <row r="2044" spans="1:7" x14ac:dyDescent="0.35">
      <c r="A2044" s="9" t="s">
        <v>2061</v>
      </c>
      <c r="B2044" s="9" t="s">
        <v>2062</v>
      </c>
      <c r="C2044" s="9" t="s">
        <v>1065</v>
      </c>
      <c r="D2044" s="9" t="s">
        <v>129</v>
      </c>
      <c r="E2044" s="9" t="s">
        <v>670</v>
      </c>
      <c r="F2044" s="9" t="s">
        <v>1923</v>
      </c>
      <c r="G2044" s="9" t="str">
        <f t="shared" si="31"/>
        <v>P1125: Addiction Recovery Centre Portsmouth</v>
      </c>
    </row>
    <row r="2045" spans="1:7" x14ac:dyDescent="0.35">
      <c r="A2045" s="9" t="s">
        <v>325</v>
      </c>
      <c r="B2045" s="9" t="s">
        <v>2063</v>
      </c>
      <c r="C2045" s="9" t="s">
        <v>1065</v>
      </c>
      <c r="D2045" s="9" t="s">
        <v>129</v>
      </c>
      <c r="E2045" s="9" t="s">
        <v>635</v>
      </c>
      <c r="F2045" s="9" t="s">
        <v>1734</v>
      </c>
      <c r="G2045" s="9" t="str">
        <f t="shared" si="31"/>
        <v>Q1647: Via - Passmores House</v>
      </c>
    </row>
    <row r="2046" spans="1:7" x14ac:dyDescent="0.35">
      <c r="A2046" s="9" t="s">
        <v>340</v>
      </c>
      <c r="B2046" s="9" t="s">
        <v>657</v>
      </c>
      <c r="C2046" s="9" t="s">
        <v>1065</v>
      </c>
      <c r="D2046" s="9" t="s">
        <v>129</v>
      </c>
      <c r="E2046" s="9" t="s">
        <v>635</v>
      </c>
      <c r="F2046" s="9" t="s">
        <v>1752</v>
      </c>
      <c r="G2046" s="9" t="str">
        <f t="shared" si="31"/>
        <v>Q1728: Oxygen Recovery Service</v>
      </c>
    </row>
    <row r="2047" spans="1:7" x14ac:dyDescent="0.35">
      <c r="A2047" s="9" t="s">
        <v>380</v>
      </c>
      <c r="B2047" s="9" t="s">
        <v>991</v>
      </c>
      <c r="C2047" s="9" t="s">
        <v>1065</v>
      </c>
      <c r="D2047" s="9" t="s">
        <v>129</v>
      </c>
      <c r="E2047" s="9" t="s">
        <v>639</v>
      </c>
      <c r="F2047" s="9" t="s">
        <v>1756</v>
      </c>
      <c r="G2047" s="9" t="str">
        <f t="shared" si="31"/>
        <v>SB206: PROVIDENCE PROJECT</v>
      </c>
    </row>
    <row r="2048" spans="1:7" x14ac:dyDescent="0.35">
      <c r="A2048" s="9" t="s">
        <v>381</v>
      </c>
      <c r="B2048" s="9" t="s">
        <v>638</v>
      </c>
      <c r="C2048" s="9" t="s">
        <v>1065</v>
      </c>
      <c r="D2048" s="9" t="s">
        <v>129</v>
      </c>
      <c r="E2048" s="9" t="s">
        <v>639</v>
      </c>
      <c r="F2048" s="9" t="s">
        <v>1737</v>
      </c>
      <c r="G2048" s="9" t="str">
        <f t="shared" si="31"/>
        <v>SB317: StreetScene Bournemouth</v>
      </c>
    </row>
    <row r="2049" spans="1:7" x14ac:dyDescent="0.35">
      <c r="A2049" s="9" t="s">
        <v>391</v>
      </c>
      <c r="B2049" s="9" t="s">
        <v>658</v>
      </c>
      <c r="C2049" s="9" t="s">
        <v>1065</v>
      </c>
      <c r="D2049" s="9" t="s">
        <v>129</v>
      </c>
      <c r="E2049" s="9" t="s">
        <v>639</v>
      </c>
      <c r="F2049" s="9" t="s">
        <v>1744</v>
      </c>
      <c r="G2049" s="9" t="str">
        <f t="shared" si="31"/>
        <v>SG309: THE NELSON TRUST</v>
      </c>
    </row>
    <row r="2050" spans="1:7" x14ac:dyDescent="0.35">
      <c r="A2050" s="9" t="s">
        <v>398</v>
      </c>
      <c r="B2050" s="9" t="s">
        <v>2070</v>
      </c>
      <c r="C2050" s="9" t="s">
        <v>1065</v>
      </c>
      <c r="D2050" s="9" t="s">
        <v>129</v>
      </c>
      <c r="E2050" s="9" t="s">
        <v>639</v>
      </c>
      <c r="F2050" s="9" t="s">
        <v>677</v>
      </c>
      <c r="G2050" s="9" t="str">
        <f t="shared" si="31"/>
        <v>SH307: Jasmine Mother's Recovery (Trevi)</v>
      </c>
    </row>
    <row r="2051" spans="1:7" x14ac:dyDescent="0.35">
      <c r="A2051" s="9" t="s">
        <v>402</v>
      </c>
      <c r="B2051" s="9" t="s">
        <v>812</v>
      </c>
      <c r="C2051" s="9" t="s">
        <v>1065</v>
      </c>
      <c r="D2051" s="9" t="s">
        <v>129</v>
      </c>
      <c r="E2051" s="9" t="s">
        <v>639</v>
      </c>
      <c r="F2051" s="9" t="s">
        <v>812</v>
      </c>
      <c r="G2051" s="9" t="str">
        <f t="shared" ref="G2051:G2114" si="32">CONCATENATE(A2051,": ",B2051)</f>
        <v>SJ207: Western Counselling</v>
      </c>
    </row>
    <row r="2052" spans="1:7" x14ac:dyDescent="0.35">
      <c r="A2052" s="9" t="s">
        <v>404</v>
      </c>
      <c r="B2052" s="9" t="s">
        <v>672</v>
      </c>
      <c r="C2052" s="9" t="s">
        <v>1065</v>
      </c>
      <c r="D2052" s="9" t="s">
        <v>129</v>
      </c>
      <c r="E2052" s="9" t="s">
        <v>639</v>
      </c>
      <c r="F2052" s="9" t="s">
        <v>1667</v>
      </c>
      <c r="G2052" s="9" t="str">
        <f t="shared" si="32"/>
        <v>SJ302: BROADWAY LODGE</v>
      </c>
    </row>
    <row r="2053" spans="1:7" x14ac:dyDescent="0.35">
      <c r="A2053" s="9" t="s">
        <v>416</v>
      </c>
      <c r="B2053" s="9" t="s">
        <v>1764</v>
      </c>
      <c r="C2053" s="9" t="s">
        <v>1065</v>
      </c>
      <c r="D2053" s="9" t="s">
        <v>129</v>
      </c>
      <c r="E2053" s="9" t="s">
        <v>639</v>
      </c>
      <c r="F2053" s="9" t="s">
        <v>1655</v>
      </c>
      <c r="G2053" s="9" t="str">
        <f t="shared" si="32"/>
        <v>SO203: Forward Trust - Clouds House</v>
      </c>
    </row>
    <row r="2054" spans="1:7" x14ac:dyDescent="0.35">
      <c r="A2054" s="9" t="s">
        <v>474</v>
      </c>
      <c r="B2054" s="9" t="s">
        <v>734</v>
      </c>
      <c r="C2054" s="9" t="s">
        <v>1065</v>
      </c>
      <c r="D2054" s="9" t="s">
        <v>129</v>
      </c>
      <c r="E2054" s="9" t="s">
        <v>662</v>
      </c>
      <c r="F2054" s="9" t="s">
        <v>1751</v>
      </c>
      <c r="G2054" s="9" t="str">
        <f t="shared" si="32"/>
        <v>W0444: Turning Point Smithfield Detox</v>
      </c>
    </row>
    <row r="2055" spans="1:7" x14ac:dyDescent="0.35">
      <c r="A2055" s="9" t="s">
        <v>253</v>
      </c>
      <c r="B2055" s="9" t="s">
        <v>726</v>
      </c>
      <c r="C2055" s="9" t="s">
        <v>1068</v>
      </c>
      <c r="D2055" s="9" t="s">
        <v>116</v>
      </c>
      <c r="E2055" s="9" t="s">
        <v>662</v>
      </c>
      <c r="F2055" s="9" t="s">
        <v>1680</v>
      </c>
      <c r="G2055" s="9" t="str">
        <f t="shared" si="32"/>
        <v>M0341: The Pavilion</v>
      </c>
    </row>
    <row r="2056" spans="1:7" x14ac:dyDescent="0.35">
      <c r="A2056" s="9" t="s">
        <v>275</v>
      </c>
      <c r="B2056" s="9" t="s">
        <v>669</v>
      </c>
      <c r="C2056" s="9" t="s">
        <v>1068</v>
      </c>
      <c r="D2056" s="9" t="s">
        <v>116</v>
      </c>
      <c r="E2056" s="9" t="s">
        <v>670</v>
      </c>
      <c r="F2056" s="9" t="s">
        <v>1757</v>
      </c>
      <c r="G2056" s="9" t="str">
        <f t="shared" si="32"/>
        <v>P0034: Yeldall Manor</v>
      </c>
    </row>
    <row r="2057" spans="1:7" x14ac:dyDescent="0.35">
      <c r="A2057" s="9" t="s">
        <v>277</v>
      </c>
      <c r="B2057" s="9" t="s">
        <v>741</v>
      </c>
      <c r="C2057" s="9" t="s">
        <v>1068</v>
      </c>
      <c r="D2057" s="9" t="s">
        <v>116</v>
      </c>
      <c r="E2057" s="9" t="s">
        <v>670</v>
      </c>
      <c r="F2057" s="9" t="s">
        <v>1736</v>
      </c>
      <c r="G2057" s="9" t="str">
        <f t="shared" si="32"/>
        <v>P0544: Francis HouseStreetsceneSouthampton</v>
      </c>
    </row>
    <row r="2058" spans="1:7" x14ac:dyDescent="0.35">
      <c r="A2058" s="9" t="s">
        <v>294</v>
      </c>
      <c r="B2058" s="9" t="s">
        <v>1767</v>
      </c>
      <c r="C2058" s="9" t="s">
        <v>1068</v>
      </c>
      <c r="D2058" s="9" t="s">
        <v>116</v>
      </c>
      <c r="E2058" s="9" t="s">
        <v>670</v>
      </c>
      <c r="F2058" s="9" t="s">
        <v>1739</v>
      </c>
      <c r="G2058" s="9" t="str">
        <f t="shared" si="32"/>
        <v>P1071: Cranstoun West Berkshire</v>
      </c>
    </row>
    <row r="2059" spans="1:7" x14ac:dyDescent="0.35">
      <c r="A2059" s="9" t="s">
        <v>297</v>
      </c>
      <c r="B2059" s="9" t="s">
        <v>709</v>
      </c>
      <c r="C2059" s="9" t="s">
        <v>1068</v>
      </c>
      <c r="D2059" s="9" t="s">
        <v>116</v>
      </c>
      <c r="E2059" s="9" t="s">
        <v>670</v>
      </c>
      <c r="F2059" s="9" t="s">
        <v>1751</v>
      </c>
      <c r="G2059" s="9" t="str">
        <f t="shared" si="32"/>
        <v>P1076: Oxfordshire Roads to Recovery</v>
      </c>
    </row>
    <row r="2060" spans="1:7" x14ac:dyDescent="0.35">
      <c r="A2060" s="9" t="s">
        <v>300</v>
      </c>
      <c r="B2060" s="9" t="s">
        <v>798</v>
      </c>
      <c r="C2060" s="9" t="s">
        <v>1068</v>
      </c>
      <c r="D2060" s="9" t="s">
        <v>116</v>
      </c>
      <c r="E2060" s="9" t="s">
        <v>670</v>
      </c>
      <c r="F2060" s="9" t="s">
        <v>1698</v>
      </c>
      <c r="G2060" s="9" t="str">
        <f t="shared" si="32"/>
        <v>P1081: Basingstoke - Inclusion Recovery Hampshire</v>
      </c>
    </row>
    <row r="2061" spans="1:7" x14ac:dyDescent="0.35">
      <c r="A2061" s="9" t="s">
        <v>476</v>
      </c>
      <c r="B2061" s="9" t="s">
        <v>2213</v>
      </c>
      <c r="C2061" s="9" t="s">
        <v>1068</v>
      </c>
      <c r="D2061" s="9" t="s">
        <v>116</v>
      </c>
      <c r="E2061" s="9" t="s">
        <v>670</v>
      </c>
      <c r="F2061" s="9" t="s">
        <v>1677</v>
      </c>
      <c r="G2061" s="9" t="str">
        <f t="shared" si="32"/>
        <v>P1098: Cranstoun RBWM</v>
      </c>
    </row>
    <row r="2062" spans="1:7" x14ac:dyDescent="0.35">
      <c r="A2062" s="9" t="s">
        <v>484</v>
      </c>
      <c r="B2062" s="9" t="s">
        <v>884</v>
      </c>
      <c r="C2062" s="9" t="s">
        <v>1068</v>
      </c>
      <c r="D2062" s="9" t="s">
        <v>116</v>
      </c>
      <c r="E2062" s="9" t="s">
        <v>670</v>
      </c>
      <c r="F2062" s="9" t="s">
        <v>1691</v>
      </c>
      <c r="G2062" s="9" t="str">
        <f t="shared" si="32"/>
        <v>P1101: East Kent Community Drug &amp; Alcohol Services</v>
      </c>
    </row>
    <row r="2063" spans="1:7" x14ac:dyDescent="0.35">
      <c r="A2063" s="9" t="s">
        <v>617</v>
      </c>
      <c r="B2063" s="9" t="s">
        <v>1069</v>
      </c>
      <c r="C2063" s="9" t="s">
        <v>1068</v>
      </c>
      <c r="D2063" s="9" t="s">
        <v>116</v>
      </c>
      <c r="E2063" s="9" t="s">
        <v>670</v>
      </c>
      <c r="F2063" s="9" t="s">
        <v>1674</v>
      </c>
      <c r="G2063" s="9" t="str">
        <f t="shared" si="32"/>
        <v>P1112: CGL Reading</v>
      </c>
    </row>
    <row r="2064" spans="1:7" x14ac:dyDescent="0.35">
      <c r="A2064" s="9" t="s">
        <v>1187</v>
      </c>
      <c r="B2064" s="9" t="s">
        <v>1191</v>
      </c>
      <c r="C2064" s="9" t="s">
        <v>1068</v>
      </c>
      <c r="D2064" s="9" t="s">
        <v>116</v>
      </c>
      <c r="E2064" s="9" t="s">
        <v>670</v>
      </c>
      <c r="F2064" s="9" t="s">
        <v>1677</v>
      </c>
      <c r="G2064" s="9" t="str">
        <f t="shared" si="32"/>
        <v>P1116: Cranstoun Wokingham Adults</v>
      </c>
    </row>
    <row r="2065" spans="1:7" x14ac:dyDescent="0.35">
      <c r="A2065" s="9" t="s">
        <v>2005</v>
      </c>
      <c r="B2065" s="9" t="s">
        <v>2011</v>
      </c>
      <c r="C2065" s="9" t="s">
        <v>1068</v>
      </c>
      <c r="D2065" s="9" t="s">
        <v>116</v>
      </c>
      <c r="E2065" s="9" t="s">
        <v>670</v>
      </c>
      <c r="F2065" s="9" t="s">
        <v>1923</v>
      </c>
      <c r="G2065" s="9" t="str">
        <f t="shared" si="32"/>
        <v>P1118: Inclusion IPD</v>
      </c>
    </row>
    <row r="2066" spans="1:7" x14ac:dyDescent="0.35">
      <c r="A2066" s="9" t="s">
        <v>2061</v>
      </c>
      <c r="B2066" s="9" t="s">
        <v>2062</v>
      </c>
      <c r="C2066" s="9" t="s">
        <v>1068</v>
      </c>
      <c r="D2066" s="9" t="s">
        <v>116</v>
      </c>
      <c r="E2066" s="9" t="s">
        <v>670</v>
      </c>
      <c r="F2066" s="9" t="s">
        <v>1923</v>
      </c>
      <c r="G2066" s="9" t="str">
        <f t="shared" si="32"/>
        <v>P1125: Addiction Recovery Centre Portsmouth</v>
      </c>
    </row>
    <row r="2067" spans="1:7" x14ac:dyDescent="0.35">
      <c r="A2067" s="9" t="s">
        <v>2133</v>
      </c>
      <c r="B2067" s="9" t="s">
        <v>2214</v>
      </c>
      <c r="C2067" s="9" t="s">
        <v>1068</v>
      </c>
      <c r="D2067" s="9" t="s">
        <v>116</v>
      </c>
      <c r="E2067" s="9" t="s">
        <v>670</v>
      </c>
      <c r="F2067" s="9" t="s">
        <v>1923</v>
      </c>
      <c r="G2067" s="9" t="str">
        <f t="shared" si="32"/>
        <v>P1126: Phoenix Futures Ophelia House</v>
      </c>
    </row>
    <row r="2068" spans="1:7" x14ac:dyDescent="0.35">
      <c r="A2068" s="9" t="s">
        <v>369</v>
      </c>
      <c r="B2068" s="9" t="s">
        <v>697</v>
      </c>
      <c r="C2068" s="9" t="s">
        <v>1068</v>
      </c>
      <c r="D2068" s="9" t="s">
        <v>116</v>
      </c>
      <c r="E2068" s="9" t="s">
        <v>643</v>
      </c>
      <c r="F2068" s="9" t="s">
        <v>1674</v>
      </c>
      <c r="G2068" s="9" t="str">
        <f t="shared" si="32"/>
        <v>R0487: CGL Birmingham ROR - Park House</v>
      </c>
    </row>
    <row r="2069" spans="1:7" x14ac:dyDescent="0.35">
      <c r="A2069" s="9" t="s">
        <v>381</v>
      </c>
      <c r="B2069" s="9" t="s">
        <v>638</v>
      </c>
      <c r="C2069" s="9" t="s">
        <v>1068</v>
      </c>
      <c r="D2069" s="9" t="s">
        <v>116</v>
      </c>
      <c r="E2069" s="9" t="s">
        <v>639</v>
      </c>
      <c r="F2069" s="9" t="s">
        <v>1737</v>
      </c>
      <c r="G2069" s="9" t="str">
        <f t="shared" si="32"/>
        <v>SB317: StreetScene Bournemouth</v>
      </c>
    </row>
    <row r="2070" spans="1:7" x14ac:dyDescent="0.35">
      <c r="A2070" s="9" t="s">
        <v>389</v>
      </c>
      <c r="B2070" s="9" t="s">
        <v>737</v>
      </c>
      <c r="C2070" s="9" t="s">
        <v>1068</v>
      </c>
      <c r="D2070" s="9" t="s">
        <v>116</v>
      </c>
      <c r="E2070" s="9" t="s">
        <v>639</v>
      </c>
      <c r="F2070" s="9" t="s">
        <v>1663</v>
      </c>
      <c r="G2070" s="9" t="str">
        <f t="shared" si="32"/>
        <v>SD303: BOSENCE FARM COMMUNITY LTD</v>
      </c>
    </row>
    <row r="2071" spans="1:7" x14ac:dyDescent="0.35">
      <c r="A2071" s="9" t="s">
        <v>404</v>
      </c>
      <c r="B2071" s="9" t="s">
        <v>672</v>
      </c>
      <c r="C2071" s="9" t="s">
        <v>1068</v>
      </c>
      <c r="D2071" s="9" t="s">
        <v>116</v>
      </c>
      <c r="E2071" s="9" t="s">
        <v>639</v>
      </c>
      <c r="F2071" s="9" t="s">
        <v>1667</v>
      </c>
      <c r="G2071" s="9" t="str">
        <f t="shared" si="32"/>
        <v>SJ302: BROADWAY LODGE</v>
      </c>
    </row>
    <row r="2072" spans="1:7" x14ac:dyDescent="0.35">
      <c r="A2072" s="9" t="s">
        <v>405</v>
      </c>
      <c r="B2072" s="9" t="s">
        <v>675</v>
      </c>
      <c r="C2072" s="9" t="s">
        <v>1068</v>
      </c>
      <c r="D2072" s="9" t="s">
        <v>116</v>
      </c>
      <c r="E2072" s="9" t="s">
        <v>639</v>
      </c>
      <c r="F2072" s="9" t="s">
        <v>675</v>
      </c>
      <c r="G2072" s="9" t="str">
        <f t="shared" si="32"/>
        <v>SJ308: Sefton Park</v>
      </c>
    </row>
    <row r="2073" spans="1:7" x14ac:dyDescent="0.35">
      <c r="A2073" s="9" t="s">
        <v>463</v>
      </c>
      <c r="B2073" s="9" t="s">
        <v>710</v>
      </c>
      <c r="C2073" s="9" t="s">
        <v>1068</v>
      </c>
      <c r="D2073" s="9" t="s">
        <v>116</v>
      </c>
      <c r="E2073" s="9" t="s">
        <v>661</v>
      </c>
      <c r="F2073" s="9" t="s">
        <v>1717</v>
      </c>
      <c r="G2073" s="9" t="str">
        <f t="shared" si="32"/>
        <v>U0515: Phoenix Futures Sheffield Family Service</v>
      </c>
    </row>
    <row r="2074" spans="1:7" x14ac:dyDescent="0.35">
      <c r="A2074" s="9" t="s">
        <v>1916</v>
      </c>
      <c r="B2074" s="9" t="s">
        <v>2036</v>
      </c>
      <c r="C2074" s="9" t="s">
        <v>1070</v>
      </c>
      <c r="D2074" s="9" t="s">
        <v>91</v>
      </c>
      <c r="E2074" s="9" t="s">
        <v>632</v>
      </c>
      <c r="F2074" s="9" t="s">
        <v>1753</v>
      </c>
      <c r="G2074" s="9" t="str">
        <f t="shared" si="32"/>
        <v>L0992: Via - Redbridge YOS</v>
      </c>
    </row>
    <row r="2075" spans="1:7" x14ac:dyDescent="0.35">
      <c r="A2075" s="9" t="s">
        <v>179</v>
      </c>
      <c r="B2075" s="9" t="s">
        <v>1035</v>
      </c>
      <c r="C2075" s="9" t="s">
        <v>1070</v>
      </c>
      <c r="D2075" s="9" t="s">
        <v>91</v>
      </c>
      <c r="E2075" s="9" t="s">
        <v>632</v>
      </c>
      <c r="F2075" s="9" t="s">
        <v>1674</v>
      </c>
      <c r="G2075" s="9" t="str">
        <f t="shared" si="32"/>
        <v>L1254: CGL Newham RISE</v>
      </c>
    </row>
    <row r="2076" spans="1:7" x14ac:dyDescent="0.35">
      <c r="A2076" s="9" t="s">
        <v>187</v>
      </c>
      <c r="B2076" s="9" t="s">
        <v>1145</v>
      </c>
      <c r="C2076" s="9" t="s">
        <v>1070</v>
      </c>
      <c r="D2076" s="9" t="s">
        <v>91</v>
      </c>
      <c r="E2076" s="9" t="s">
        <v>632</v>
      </c>
      <c r="F2076" s="9" t="s">
        <v>1674</v>
      </c>
      <c r="G2076" s="9" t="str">
        <f t="shared" si="32"/>
        <v>L1265: CGL Waltham Forest</v>
      </c>
    </row>
    <row r="2077" spans="1:7" x14ac:dyDescent="0.35">
      <c r="A2077" s="9" t="s">
        <v>200</v>
      </c>
      <c r="B2077" s="9" t="s">
        <v>648</v>
      </c>
      <c r="C2077" s="9" t="s">
        <v>1070</v>
      </c>
      <c r="D2077" s="9" t="s">
        <v>91</v>
      </c>
      <c r="E2077" s="9" t="s">
        <v>632</v>
      </c>
      <c r="F2077" s="9" t="s">
        <v>1751</v>
      </c>
      <c r="G2077" s="9" t="str">
        <f t="shared" si="32"/>
        <v>L1279: Drug and Alcohol Wellbeing Service (DAWS)</v>
      </c>
    </row>
    <row r="2078" spans="1:7" x14ac:dyDescent="0.35">
      <c r="A2078" s="9" t="s">
        <v>520</v>
      </c>
      <c r="B2078" s="9" t="s">
        <v>2038</v>
      </c>
      <c r="C2078" s="9" t="s">
        <v>1070</v>
      </c>
      <c r="D2078" s="9" t="s">
        <v>91</v>
      </c>
      <c r="E2078" s="9" t="s">
        <v>632</v>
      </c>
      <c r="F2078" s="9" t="s">
        <v>1753</v>
      </c>
      <c r="G2078" s="9" t="str">
        <f t="shared" si="32"/>
        <v>L1289: Via - R3 - Redbridge</v>
      </c>
    </row>
    <row r="2079" spans="1:7" x14ac:dyDescent="0.35">
      <c r="A2079" s="9" t="s">
        <v>606</v>
      </c>
      <c r="B2079" s="9" t="s">
        <v>806</v>
      </c>
      <c r="C2079" s="9" t="s">
        <v>1070</v>
      </c>
      <c r="D2079" s="9" t="s">
        <v>91</v>
      </c>
      <c r="E2079" s="9" t="s">
        <v>632</v>
      </c>
      <c r="F2079" s="9" t="s">
        <v>1751</v>
      </c>
      <c r="G2079" s="9" t="str">
        <f t="shared" si="32"/>
        <v>L1303: City and Hackney Recovery Service</v>
      </c>
    </row>
    <row r="2080" spans="1:7" x14ac:dyDescent="0.35">
      <c r="A2080" s="9" t="s">
        <v>1184</v>
      </c>
      <c r="B2080" s="9" t="s">
        <v>1768</v>
      </c>
      <c r="C2080" s="9" t="s">
        <v>1070</v>
      </c>
      <c r="D2080" s="9" t="s">
        <v>91</v>
      </c>
      <c r="E2080" s="9" t="s">
        <v>632</v>
      </c>
      <c r="F2080" s="9" t="s">
        <v>1674</v>
      </c>
      <c r="G2080" s="9" t="str">
        <f t="shared" si="32"/>
        <v>L1304: CGL Havering Adults</v>
      </c>
    </row>
    <row r="2081" spans="1:7" x14ac:dyDescent="0.35">
      <c r="A2081" s="9" t="s">
        <v>1480</v>
      </c>
      <c r="B2081" s="9" t="s">
        <v>1920</v>
      </c>
      <c r="C2081" s="9" t="s">
        <v>1070</v>
      </c>
      <c r="D2081" s="9" t="s">
        <v>91</v>
      </c>
      <c r="E2081" s="9" t="s">
        <v>632</v>
      </c>
      <c r="F2081" s="9" t="s">
        <v>1752</v>
      </c>
      <c r="G2081" s="9" t="str">
        <f t="shared" si="32"/>
        <v>L1308: Guy's and St Thomas' NHS Foundation Trust Inpatient Detox Unit</v>
      </c>
    </row>
    <row r="2082" spans="1:7" x14ac:dyDescent="0.35">
      <c r="A2082" s="9" t="s">
        <v>314</v>
      </c>
      <c r="B2082" s="9" t="s">
        <v>814</v>
      </c>
      <c r="C2082" s="9" t="s">
        <v>1070</v>
      </c>
      <c r="D2082" s="9" t="s">
        <v>91</v>
      </c>
      <c r="E2082" s="9" t="s">
        <v>635</v>
      </c>
      <c r="F2082" s="9" t="s">
        <v>1711</v>
      </c>
      <c r="G2082" s="9" t="str">
        <f t="shared" si="32"/>
        <v>Q1419: Essex STARS (West)</v>
      </c>
    </row>
    <row r="2083" spans="1:7" x14ac:dyDescent="0.35">
      <c r="A2083" s="9" t="s">
        <v>325</v>
      </c>
      <c r="B2083" s="9" t="s">
        <v>2063</v>
      </c>
      <c r="C2083" s="9" t="s">
        <v>1070</v>
      </c>
      <c r="D2083" s="9" t="s">
        <v>91</v>
      </c>
      <c r="E2083" s="9" t="s">
        <v>635</v>
      </c>
      <c r="F2083" s="9" t="s">
        <v>1734</v>
      </c>
      <c r="G2083" s="9" t="str">
        <f t="shared" si="32"/>
        <v>Q1647: Via - Passmores House</v>
      </c>
    </row>
    <row r="2084" spans="1:7" x14ac:dyDescent="0.35">
      <c r="A2084" s="9" t="s">
        <v>328</v>
      </c>
      <c r="B2084" s="9" t="s">
        <v>815</v>
      </c>
      <c r="C2084" s="9" t="s">
        <v>1070</v>
      </c>
      <c r="D2084" s="9" t="s">
        <v>91</v>
      </c>
      <c r="E2084" s="9" t="s">
        <v>635</v>
      </c>
      <c r="F2084" s="9" t="s">
        <v>1715</v>
      </c>
      <c r="G2084" s="9" t="str">
        <f t="shared" si="32"/>
        <v>Q1660: Open Road Harlow</v>
      </c>
    </row>
    <row r="2085" spans="1:7" x14ac:dyDescent="0.35">
      <c r="A2085" s="9" t="s">
        <v>1179</v>
      </c>
      <c r="B2085" s="9" t="s">
        <v>1182</v>
      </c>
      <c r="C2085" s="9" t="s">
        <v>1070</v>
      </c>
      <c r="D2085" s="9" t="s">
        <v>91</v>
      </c>
      <c r="E2085" s="9" t="s">
        <v>635</v>
      </c>
      <c r="F2085" s="9" t="s">
        <v>1654</v>
      </c>
      <c r="G2085" s="9" t="str">
        <f t="shared" si="32"/>
        <v>Q1752: Community Recovery Essex: Psychosocial Intervention Service (SIS)</v>
      </c>
    </row>
    <row r="2086" spans="1:7" x14ac:dyDescent="0.35">
      <c r="A2086" s="9" t="s">
        <v>2023</v>
      </c>
      <c r="B2086" s="9" t="s">
        <v>2215</v>
      </c>
      <c r="C2086" s="9" t="s">
        <v>1070</v>
      </c>
      <c r="D2086" s="9" t="s">
        <v>91</v>
      </c>
      <c r="E2086" s="9" t="s">
        <v>635</v>
      </c>
      <c r="F2086" s="9" t="s">
        <v>1923</v>
      </c>
      <c r="G2086" s="9" t="str">
        <f t="shared" si="32"/>
        <v>Q1763: Oxygen Inpatient Detox</v>
      </c>
    </row>
    <row r="2087" spans="1:7" x14ac:dyDescent="0.35">
      <c r="A2087" s="9" t="s">
        <v>356</v>
      </c>
      <c r="B2087" s="9" t="s">
        <v>711</v>
      </c>
      <c r="C2087" s="9" t="s">
        <v>1070</v>
      </c>
      <c r="D2087" s="9" t="s">
        <v>91</v>
      </c>
      <c r="E2087" s="9" t="s">
        <v>643</v>
      </c>
      <c r="F2087" s="9" t="s">
        <v>1658</v>
      </c>
      <c r="G2087" s="9" t="str">
        <f t="shared" si="32"/>
        <v>R0468: Recovery Wolverhampton (Adult)</v>
      </c>
    </row>
    <row r="2088" spans="1:7" x14ac:dyDescent="0.35">
      <c r="A2088" s="9" t="s">
        <v>391</v>
      </c>
      <c r="B2088" s="9" t="s">
        <v>658</v>
      </c>
      <c r="C2088" s="9" t="s">
        <v>1070</v>
      </c>
      <c r="D2088" s="9" t="s">
        <v>91</v>
      </c>
      <c r="E2088" s="9" t="s">
        <v>639</v>
      </c>
      <c r="F2088" s="9" t="s">
        <v>1744</v>
      </c>
      <c r="G2088" s="9" t="str">
        <f t="shared" si="32"/>
        <v>SG309: THE NELSON TRUST</v>
      </c>
    </row>
    <row r="2089" spans="1:7" x14ac:dyDescent="0.35">
      <c r="A2089" s="9" t="s">
        <v>402</v>
      </c>
      <c r="B2089" s="9" t="s">
        <v>812</v>
      </c>
      <c r="C2089" s="9" t="s">
        <v>1070</v>
      </c>
      <c r="D2089" s="9" t="s">
        <v>91</v>
      </c>
      <c r="E2089" s="9" t="s">
        <v>639</v>
      </c>
      <c r="F2089" s="9" t="s">
        <v>812</v>
      </c>
      <c r="G2089" s="9" t="str">
        <f t="shared" si="32"/>
        <v>SJ207: Western Counselling</v>
      </c>
    </row>
    <row r="2090" spans="1:7" x14ac:dyDescent="0.35">
      <c r="A2090" s="9" t="s">
        <v>625</v>
      </c>
      <c r="B2090" s="9" t="s">
        <v>674</v>
      </c>
      <c r="C2090" s="9" t="s">
        <v>1070</v>
      </c>
      <c r="D2090" s="9" t="s">
        <v>91</v>
      </c>
      <c r="E2090" s="9" t="s">
        <v>639</v>
      </c>
      <c r="F2090" s="9" t="s">
        <v>1752</v>
      </c>
      <c r="G2090" s="9" t="str">
        <f t="shared" si="32"/>
        <v>SL205: PostScript360</v>
      </c>
    </row>
    <row r="2091" spans="1:7" x14ac:dyDescent="0.35">
      <c r="A2091" s="9" t="s">
        <v>513</v>
      </c>
      <c r="B2091" s="9" t="s">
        <v>1765</v>
      </c>
      <c r="C2091" s="9" t="s">
        <v>1070</v>
      </c>
      <c r="D2091" s="9" t="s">
        <v>91</v>
      </c>
      <c r="E2091" s="9" t="s">
        <v>715</v>
      </c>
      <c r="F2091" s="9" t="s">
        <v>1692</v>
      </c>
      <c r="G2091" s="9" t="str">
        <f t="shared" si="32"/>
        <v>T1214: The Level</v>
      </c>
    </row>
    <row r="2092" spans="1:7" x14ac:dyDescent="0.35">
      <c r="A2092" s="9" t="s">
        <v>463</v>
      </c>
      <c r="B2092" s="9" t="s">
        <v>710</v>
      </c>
      <c r="C2092" s="9" t="s">
        <v>1070</v>
      </c>
      <c r="D2092" s="9" t="s">
        <v>91</v>
      </c>
      <c r="E2092" s="9" t="s">
        <v>661</v>
      </c>
      <c r="F2092" s="9" t="s">
        <v>1717</v>
      </c>
      <c r="G2092" s="9" t="str">
        <f t="shared" si="32"/>
        <v>U0515: Phoenix Futures Sheffield Family Service</v>
      </c>
    </row>
    <row r="2093" spans="1:7" x14ac:dyDescent="0.35">
      <c r="A2093" s="9" t="s">
        <v>502</v>
      </c>
      <c r="B2093" s="9" t="s">
        <v>829</v>
      </c>
      <c r="C2093" s="9" t="s">
        <v>1072</v>
      </c>
      <c r="D2093" s="9" t="s">
        <v>7</v>
      </c>
      <c r="E2093" s="9" t="s">
        <v>757</v>
      </c>
      <c r="F2093" s="9" t="s">
        <v>1752</v>
      </c>
      <c r="G2093" s="9" t="str">
        <f t="shared" si="32"/>
        <v>N1010: County Durham Drug and Alcohol Adult Recovery Service</v>
      </c>
    </row>
    <row r="2094" spans="1:7" x14ac:dyDescent="0.35">
      <c r="A2094" s="9" t="s">
        <v>510</v>
      </c>
      <c r="B2094" s="9" t="s">
        <v>1073</v>
      </c>
      <c r="C2094" s="9" t="s">
        <v>1072</v>
      </c>
      <c r="D2094" s="9" t="s">
        <v>7</v>
      </c>
      <c r="E2094" s="9" t="s">
        <v>757</v>
      </c>
      <c r="F2094" s="9" t="s">
        <v>1754</v>
      </c>
      <c r="G2094" s="9" t="str">
        <f t="shared" si="32"/>
        <v>N1012: We Are With You - Redcar and Cleveland Adult</v>
      </c>
    </row>
    <row r="2095" spans="1:7" x14ac:dyDescent="0.35">
      <c r="A2095" s="9" t="s">
        <v>1074</v>
      </c>
      <c r="B2095" s="9" t="s">
        <v>1075</v>
      </c>
      <c r="C2095" s="9" t="s">
        <v>1072</v>
      </c>
      <c r="D2095" s="9" t="s">
        <v>7</v>
      </c>
      <c r="E2095" s="9" t="s">
        <v>757</v>
      </c>
      <c r="F2095" s="9" t="s">
        <v>1754</v>
      </c>
      <c r="G2095" s="9" t="str">
        <f t="shared" si="32"/>
        <v>N1013: We Are With You - Redcar and Cleveland YP</v>
      </c>
    </row>
    <row r="2096" spans="1:7" x14ac:dyDescent="0.35">
      <c r="A2096" s="9" t="s">
        <v>616</v>
      </c>
      <c r="B2096" s="9" t="s">
        <v>928</v>
      </c>
      <c r="C2096" s="9" t="s">
        <v>1072</v>
      </c>
      <c r="D2096" s="9" t="s">
        <v>7</v>
      </c>
      <c r="E2096" s="9" t="s">
        <v>757</v>
      </c>
      <c r="F2096" s="9" t="s">
        <v>1752</v>
      </c>
      <c r="G2096" s="9" t="str">
        <f t="shared" si="32"/>
        <v>N1024: Hartlepool Adult Substance Misuse Service</v>
      </c>
    </row>
    <row r="2097" spans="1:7" x14ac:dyDescent="0.35">
      <c r="A2097" s="9" t="s">
        <v>2131</v>
      </c>
      <c r="B2097" s="9" t="s">
        <v>2210</v>
      </c>
      <c r="C2097" s="9" t="s">
        <v>1072</v>
      </c>
      <c r="D2097" s="9" t="s">
        <v>7</v>
      </c>
      <c r="E2097" s="9" t="s">
        <v>757</v>
      </c>
      <c r="F2097" s="9" t="s">
        <v>1923</v>
      </c>
      <c r="G2097" s="9" t="str">
        <f t="shared" si="32"/>
        <v>N1032: START Hartlepool Adult</v>
      </c>
    </row>
    <row r="2098" spans="1:7" x14ac:dyDescent="0.35">
      <c r="A2098" s="9" t="s">
        <v>452</v>
      </c>
      <c r="B2098" s="9" t="s">
        <v>758</v>
      </c>
      <c r="C2098" s="9" t="s">
        <v>1072</v>
      </c>
      <c r="D2098" s="9" t="s">
        <v>7</v>
      </c>
      <c r="E2098" s="9" t="s">
        <v>661</v>
      </c>
      <c r="F2098" s="9" t="s">
        <v>1697</v>
      </c>
      <c r="G2098" s="9" t="str">
        <f t="shared" si="32"/>
        <v>U0484: North Yorkshire Horizons Drug and Alcohol Service (Humankind)</v>
      </c>
    </row>
    <row r="2099" spans="1:7" x14ac:dyDescent="0.35">
      <c r="A2099" s="9" t="s">
        <v>456</v>
      </c>
      <c r="B2099" s="9" t="s">
        <v>703</v>
      </c>
      <c r="C2099" s="9" t="s">
        <v>1072</v>
      </c>
      <c r="D2099" s="9" t="s">
        <v>7</v>
      </c>
      <c r="E2099" s="9" t="s">
        <v>661</v>
      </c>
      <c r="F2099" s="9" t="s">
        <v>1697</v>
      </c>
      <c r="G2099" s="9" t="str">
        <f t="shared" si="32"/>
        <v>U0489: Forward Leeds Adult (Humankind)</v>
      </c>
    </row>
    <row r="2100" spans="1:7" x14ac:dyDescent="0.35">
      <c r="A2100" s="9" t="s">
        <v>458</v>
      </c>
      <c r="B2100" s="9" t="s">
        <v>665</v>
      </c>
      <c r="C2100" s="9" t="s">
        <v>1072</v>
      </c>
      <c r="D2100" s="9" t="s">
        <v>7</v>
      </c>
      <c r="E2100" s="9" t="s">
        <v>661</v>
      </c>
      <c r="F2100" s="9" t="s">
        <v>1752</v>
      </c>
      <c r="G2100" s="9" t="str">
        <f t="shared" si="32"/>
        <v>U0494: East Riding Partnership Treatment Service - Adults</v>
      </c>
    </row>
    <row r="2101" spans="1:7" x14ac:dyDescent="0.35">
      <c r="A2101" s="9" t="s">
        <v>2085</v>
      </c>
      <c r="B2101" s="9" t="s">
        <v>2086</v>
      </c>
      <c r="C2101" s="9" t="s">
        <v>1072</v>
      </c>
      <c r="D2101" s="9" t="s">
        <v>7</v>
      </c>
      <c r="E2101" s="9" t="s">
        <v>661</v>
      </c>
      <c r="F2101" s="9" t="s">
        <v>1923</v>
      </c>
      <c r="G2101" s="9" t="str">
        <f t="shared" si="32"/>
        <v>U0654: New Vision Bradford Adult (Humankind)</v>
      </c>
    </row>
    <row r="2102" spans="1:7" x14ac:dyDescent="0.35">
      <c r="A2102" s="9" t="s">
        <v>966</v>
      </c>
      <c r="B2102" s="9" t="s">
        <v>967</v>
      </c>
      <c r="C2102" s="9" t="s">
        <v>1076</v>
      </c>
      <c r="D2102" s="9" t="s">
        <v>107</v>
      </c>
      <c r="E2102" s="9" t="s">
        <v>632</v>
      </c>
      <c r="F2102" s="9" t="s">
        <v>1653</v>
      </c>
      <c r="G2102" s="9" t="str">
        <f t="shared" si="32"/>
        <v>L0899: Young Peoples Drug &amp; Alcohol Support</v>
      </c>
    </row>
    <row r="2103" spans="1:7" x14ac:dyDescent="0.35">
      <c r="A2103" s="9" t="s">
        <v>185</v>
      </c>
      <c r="B2103" s="9" t="s">
        <v>926</v>
      </c>
      <c r="C2103" s="9" t="s">
        <v>1076</v>
      </c>
      <c r="D2103" s="9" t="s">
        <v>107</v>
      </c>
      <c r="E2103" s="9" t="s">
        <v>632</v>
      </c>
      <c r="F2103" s="9" t="s">
        <v>1731</v>
      </c>
      <c r="G2103" s="9" t="str">
        <f t="shared" si="32"/>
        <v>L1262: SLAM ADD Wandsworth Opioid</v>
      </c>
    </row>
    <row r="2104" spans="1:7" x14ac:dyDescent="0.35">
      <c r="A2104" s="9" t="s">
        <v>527</v>
      </c>
      <c r="B2104" s="9" t="s">
        <v>873</v>
      </c>
      <c r="C2104" s="9" t="s">
        <v>1076</v>
      </c>
      <c r="D2104" s="9" t="s">
        <v>107</v>
      </c>
      <c r="E2104" s="9" t="s">
        <v>632</v>
      </c>
      <c r="F2104" s="9" t="s">
        <v>1672</v>
      </c>
      <c r="G2104" s="9" t="str">
        <f t="shared" si="32"/>
        <v>L1292: Addictions Recovery Community Hounslow (ARC Hounslow)</v>
      </c>
    </row>
    <row r="2105" spans="1:7" x14ac:dyDescent="0.35">
      <c r="A2105" s="9" t="s">
        <v>602</v>
      </c>
      <c r="B2105" s="9" t="s">
        <v>1078</v>
      </c>
      <c r="C2105" s="9" t="s">
        <v>1076</v>
      </c>
      <c r="D2105" s="9" t="s">
        <v>107</v>
      </c>
      <c r="E2105" s="9" t="s">
        <v>632</v>
      </c>
      <c r="F2105" s="9" t="s">
        <v>1725</v>
      </c>
      <c r="G2105" s="9" t="str">
        <f t="shared" si="32"/>
        <v>L1298: SLAM ADD Richmond Day Programme</v>
      </c>
    </row>
    <row r="2106" spans="1:7" x14ac:dyDescent="0.35">
      <c r="A2106" s="9" t="s">
        <v>603</v>
      </c>
      <c r="B2106" s="9" t="s">
        <v>1077</v>
      </c>
      <c r="C2106" s="9" t="s">
        <v>1076</v>
      </c>
      <c r="D2106" s="9" t="s">
        <v>107</v>
      </c>
      <c r="E2106" s="9" t="s">
        <v>632</v>
      </c>
      <c r="F2106" s="9" t="s">
        <v>1725</v>
      </c>
      <c r="G2106" s="9" t="str">
        <f t="shared" si="32"/>
        <v>L1299: SLAM ADD Richmond Alcohol and Non-Opioid</v>
      </c>
    </row>
    <row r="2107" spans="1:7" x14ac:dyDescent="0.35">
      <c r="A2107" s="9" t="s">
        <v>604</v>
      </c>
      <c r="B2107" s="9" t="s">
        <v>1079</v>
      </c>
      <c r="C2107" s="9" t="s">
        <v>1076</v>
      </c>
      <c r="D2107" s="9" t="s">
        <v>107</v>
      </c>
      <c r="E2107" s="9" t="s">
        <v>632</v>
      </c>
      <c r="F2107" s="9" t="s">
        <v>1725</v>
      </c>
      <c r="G2107" s="9" t="str">
        <f t="shared" si="32"/>
        <v>L1300: SLAM ADD Richmond Opioid</v>
      </c>
    </row>
    <row r="2108" spans="1:7" x14ac:dyDescent="0.35">
      <c r="A2108" s="9" t="s">
        <v>1893</v>
      </c>
      <c r="B2108" s="9" t="s">
        <v>1894</v>
      </c>
      <c r="C2108" s="9" t="s">
        <v>1076</v>
      </c>
      <c r="D2108" s="9" t="s">
        <v>107</v>
      </c>
      <c r="E2108" s="9" t="s">
        <v>632</v>
      </c>
      <c r="F2108" s="9" t="s">
        <v>1752</v>
      </c>
      <c r="G2108" s="9" t="str">
        <f t="shared" si="32"/>
        <v>L1314: Richmond Homeless Pathway</v>
      </c>
    </row>
    <row r="2109" spans="1:7" x14ac:dyDescent="0.35">
      <c r="A2109" s="9" t="s">
        <v>306</v>
      </c>
      <c r="B2109" s="9" t="s">
        <v>751</v>
      </c>
      <c r="C2109" s="9" t="s">
        <v>1076</v>
      </c>
      <c r="D2109" s="9" t="s">
        <v>107</v>
      </c>
      <c r="E2109" s="9" t="s">
        <v>670</v>
      </c>
      <c r="F2109" s="9" t="s">
        <v>1738</v>
      </c>
      <c r="G2109" s="9" t="str">
        <f t="shared" si="32"/>
        <v>P1089: I-Access North West Surrey</v>
      </c>
    </row>
    <row r="2110" spans="1:7" x14ac:dyDescent="0.35">
      <c r="A2110" s="9" t="s">
        <v>391</v>
      </c>
      <c r="B2110" s="9" t="s">
        <v>658</v>
      </c>
      <c r="C2110" s="9" t="s">
        <v>1076</v>
      </c>
      <c r="D2110" s="9" t="s">
        <v>107</v>
      </c>
      <c r="E2110" s="9" t="s">
        <v>639</v>
      </c>
      <c r="F2110" s="9" t="s">
        <v>1744</v>
      </c>
      <c r="G2110" s="9" t="str">
        <f t="shared" si="32"/>
        <v>SG309: THE NELSON TRUST</v>
      </c>
    </row>
    <row r="2111" spans="1:7" x14ac:dyDescent="0.35">
      <c r="A2111" s="9" t="s">
        <v>404</v>
      </c>
      <c r="B2111" s="9" t="s">
        <v>672</v>
      </c>
      <c r="C2111" s="9" t="s">
        <v>1076</v>
      </c>
      <c r="D2111" s="9" t="s">
        <v>107</v>
      </c>
      <c r="E2111" s="9" t="s">
        <v>639</v>
      </c>
      <c r="F2111" s="9" t="s">
        <v>1667</v>
      </c>
      <c r="G2111" s="9" t="str">
        <f t="shared" si="32"/>
        <v>SJ302: BROADWAY LODGE</v>
      </c>
    </row>
    <row r="2112" spans="1:7" x14ac:dyDescent="0.35">
      <c r="A2112" s="9" t="s">
        <v>218</v>
      </c>
      <c r="B2112" s="9" t="s">
        <v>727</v>
      </c>
      <c r="C2112" s="9" t="s">
        <v>1080</v>
      </c>
      <c r="D2112" s="9" t="s">
        <v>23</v>
      </c>
      <c r="E2112" s="9" t="s">
        <v>662</v>
      </c>
      <c r="F2112" s="9" t="s">
        <v>1751</v>
      </c>
      <c r="G2112" s="9" t="str">
        <f t="shared" si="32"/>
        <v>M0083: Turning Point Stanfield House</v>
      </c>
    </row>
    <row r="2113" spans="1:7" x14ac:dyDescent="0.35">
      <c r="A2113" s="9" t="s">
        <v>223</v>
      </c>
      <c r="B2113" s="9" t="s">
        <v>725</v>
      </c>
      <c r="C2113" s="9" t="s">
        <v>1080</v>
      </c>
      <c r="D2113" s="9" t="s">
        <v>23</v>
      </c>
      <c r="E2113" s="9" t="s">
        <v>662</v>
      </c>
      <c r="F2113" s="9" t="s">
        <v>1694</v>
      </c>
      <c r="G2113" s="9" t="str">
        <f t="shared" si="32"/>
        <v>M0243: GMMH The Chapman-Barker Unit</v>
      </c>
    </row>
    <row r="2114" spans="1:7" x14ac:dyDescent="0.35">
      <c r="A2114" s="9" t="s">
        <v>504</v>
      </c>
      <c r="B2114" s="9" t="s">
        <v>1020</v>
      </c>
      <c r="C2114" s="9" t="s">
        <v>1080</v>
      </c>
      <c r="D2114" s="9" t="s">
        <v>23</v>
      </c>
      <c r="E2114" s="9" t="s">
        <v>662</v>
      </c>
      <c r="F2114" s="9" t="s">
        <v>1751</v>
      </c>
      <c r="G2114" s="9" t="str">
        <f t="shared" si="32"/>
        <v>M0354: Turning Point Oldham ROAR</v>
      </c>
    </row>
    <row r="2115" spans="1:7" x14ac:dyDescent="0.35">
      <c r="A2115" s="9" t="s">
        <v>505</v>
      </c>
      <c r="B2115" s="9" t="s">
        <v>733</v>
      </c>
      <c r="C2115" s="9" t="s">
        <v>1080</v>
      </c>
      <c r="D2115" s="9" t="s">
        <v>23</v>
      </c>
      <c r="E2115" s="9" t="s">
        <v>662</v>
      </c>
      <c r="F2115" s="9" t="s">
        <v>1751</v>
      </c>
      <c r="G2115" s="9" t="str">
        <f t="shared" ref="G2115:G2178" si="33">CONCATENATE(A2115,": ",B2115)</f>
        <v>M0355: Turning Point Rochdale ROAR</v>
      </c>
    </row>
    <row r="2116" spans="1:7" x14ac:dyDescent="0.35">
      <c r="A2116" s="9" t="s">
        <v>610</v>
      </c>
      <c r="B2116" s="9" t="s">
        <v>1011</v>
      </c>
      <c r="C2116" s="9" t="s">
        <v>1080</v>
      </c>
      <c r="D2116" s="9" t="s">
        <v>23</v>
      </c>
      <c r="E2116" s="9" t="s">
        <v>662</v>
      </c>
      <c r="F2116" s="9" t="s">
        <v>1755</v>
      </c>
      <c r="G2116" s="9" t="str">
        <f t="shared" si="33"/>
        <v>M0367: YMCA Liverpool and Sefton</v>
      </c>
    </row>
    <row r="2117" spans="1:7" x14ac:dyDescent="0.35">
      <c r="A2117" s="9" t="s">
        <v>381</v>
      </c>
      <c r="B2117" s="9" t="s">
        <v>638</v>
      </c>
      <c r="C2117" s="9" t="s">
        <v>1080</v>
      </c>
      <c r="D2117" s="9" t="s">
        <v>23</v>
      </c>
      <c r="E2117" s="9" t="s">
        <v>639</v>
      </c>
      <c r="F2117" s="9" t="s">
        <v>1737</v>
      </c>
      <c r="G2117" s="9" t="str">
        <f t="shared" si="33"/>
        <v>SB317: StreetScene Bournemouth</v>
      </c>
    </row>
    <row r="2118" spans="1:7" x14ac:dyDescent="0.35">
      <c r="A2118" s="9" t="s">
        <v>404</v>
      </c>
      <c r="B2118" s="9" t="s">
        <v>672</v>
      </c>
      <c r="C2118" s="9" t="s">
        <v>1080</v>
      </c>
      <c r="D2118" s="9" t="s">
        <v>23</v>
      </c>
      <c r="E2118" s="9" t="s">
        <v>639</v>
      </c>
      <c r="F2118" s="9" t="s">
        <v>1667</v>
      </c>
      <c r="G2118" s="9" t="str">
        <f t="shared" si="33"/>
        <v>SJ302: BROADWAY LODGE</v>
      </c>
    </row>
    <row r="2119" spans="1:7" x14ac:dyDescent="0.35">
      <c r="A2119" s="9" t="s">
        <v>625</v>
      </c>
      <c r="B2119" s="9" t="s">
        <v>674</v>
      </c>
      <c r="C2119" s="9" t="s">
        <v>1080</v>
      </c>
      <c r="D2119" s="9" t="s">
        <v>23</v>
      </c>
      <c r="E2119" s="9" t="s">
        <v>639</v>
      </c>
      <c r="F2119" s="9" t="s">
        <v>1752</v>
      </c>
      <c r="G2119" s="9" t="str">
        <f t="shared" si="33"/>
        <v>SL205: PostScript360</v>
      </c>
    </row>
    <row r="2120" spans="1:7" x14ac:dyDescent="0.35">
      <c r="A2120" s="9" t="s">
        <v>416</v>
      </c>
      <c r="B2120" s="9" t="s">
        <v>1764</v>
      </c>
      <c r="C2120" s="9" t="s">
        <v>1080</v>
      </c>
      <c r="D2120" s="9" t="s">
        <v>23</v>
      </c>
      <c r="E2120" s="9" t="s">
        <v>639</v>
      </c>
      <c r="F2120" s="9" t="s">
        <v>1655</v>
      </c>
      <c r="G2120" s="9" t="str">
        <f t="shared" si="33"/>
        <v>SO203: Forward Trust - Clouds House</v>
      </c>
    </row>
    <row r="2121" spans="1:7" x14ac:dyDescent="0.35">
      <c r="A2121" s="9" t="s">
        <v>471</v>
      </c>
      <c r="B2121" s="9" t="s">
        <v>718</v>
      </c>
      <c r="C2121" s="9" t="s">
        <v>1080</v>
      </c>
      <c r="D2121" s="9" t="s">
        <v>23</v>
      </c>
      <c r="E2121" s="9" t="s">
        <v>662</v>
      </c>
      <c r="F2121" s="9" t="s">
        <v>718</v>
      </c>
      <c r="G2121" s="9" t="str">
        <f t="shared" si="33"/>
        <v>W0053: ACORN</v>
      </c>
    </row>
    <row r="2122" spans="1:7" x14ac:dyDescent="0.35">
      <c r="A2122" s="9" t="s">
        <v>472</v>
      </c>
      <c r="B2122" s="9" t="s">
        <v>2237</v>
      </c>
      <c r="C2122" s="9" t="s">
        <v>1080</v>
      </c>
      <c r="D2122" s="9" t="s">
        <v>23</v>
      </c>
      <c r="E2122" s="9" t="s">
        <v>662</v>
      </c>
      <c r="F2122" s="9" t="s">
        <v>1746</v>
      </c>
      <c r="G2122" s="9" t="str">
        <f t="shared" si="33"/>
        <v>W0064: THOMAS Blackburn</v>
      </c>
    </row>
    <row r="2123" spans="1:7" x14ac:dyDescent="0.35">
      <c r="A2123" s="9" t="s">
        <v>792</v>
      </c>
      <c r="B2123" s="9" t="s">
        <v>2238</v>
      </c>
      <c r="C2123" s="9" t="s">
        <v>1080</v>
      </c>
      <c r="D2123" s="9" t="s">
        <v>23</v>
      </c>
      <c r="E2123" s="9" t="s">
        <v>662</v>
      </c>
      <c r="F2123" s="9" t="s">
        <v>793</v>
      </c>
      <c r="G2123" s="9" t="str">
        <f t="shared" si="33"/>
        <v>W0076: Early Break Rochdale YP</v>
      </c>
    </row>
    <row r="2124" spans="1:7" x14ac:dyDescent="0.35">
      <c r="A2124" s="9" t="s">
        <v>474</v>
      </c>
      <c r="B2124" s="9" t="s">
        <v>734</v>
      </c>
      <c r="C2124" s="9" t="s">
        <v>1080</v>
      </c>
      <c r="D2124" s="9" t="s">
        <v>23</v>
      </c>
      <c r="E2124" s="9" t="s">
        <v>662</v>
      </c>
      <c r="F2124" s="9" t="s">
        <v>1751</v>
      </c>
      <c r="G2124" s="9" t="str">
        <f t="shared" si="33"/>
        <v>W0444: Turning Point Smithfield Detox</v>
      </c>
    </row>
    <row r="2125" spans="1:7" x14ac:dyDescent="0.35">
      <c r="A2125" s="9" t="s">
        <v>214</v>
      </c>
      <c r="B2125" s="9" t="s">
        <v>667</v>
      </c>
      <c r="C2125" s="9" t="s">
        <v>1081</v>
      </c>
      <c r="D2125" s="9" t="s">
        <v>49</v>
      </c>
      <c r="E2125" s="9" t="s">
        <v>662</v>
      </c>
      <c r="F2125" s="9" t="s">
        <v>1717</v>
      </c>
      <c r="G2125" s="9" t="str">
        <f t="shared" si="33"/>
        <v>M0037: Phoenix Futures Wirral Adult Services</v>
      </c>
    </row>
    <row r="2126" spans="1:7" x14ac:dyDescent="0.35">
      <c r="A2126" s="9" t="s">
        <v>223</v>
      </c>
      <c r="B2126" s="9" t="s">
        <v>725</v>
      </c>
      <c r="C2126" s="9" t="s">
        <v>1081</v>
      </c>
      <c r="D2126" s="9" t="s">
        <v>49</v>
      </c>
      <c r="E2126" s="9" t="s">
        <v>662</v>
      </c>
      <c r="F2126" s="9" t="s">
        <v>1694</v>
      </c>
      <c r="G2126" s="9" t="str">
        <f t="shared" si="33"/>
        <v>M0243: GMMH The Chapman-Barker Unit</v>
      </c>
    </row>
    <row r="2127" spans="1:7" x14ac:dyDescent="0.35">
      <c r="A2127" s="9" t="s">
        <v>507</v>
      </c>
      <c r="B2127" s="9" t="s">
        <v>2046</v>
      </c>
      <c r="C2127" s="9" t="s">
        <v>1081</v>
      </c>
      <c r="D2127" s="9" t="s">
        <v>49</v>
      </c>
      <c r="E2127" s="9" t="s">
        <v>662</v>
      </c>
      <c r="F2127" s="9" t="s">
        <v>1668</v>
      </c>
      <c r="G2127" s="9" t="str">
        <f t="shared" si="33"/>
        <v>M0357: Parkland Place Lancashire</v>
      </c>
    </row>
    <row r="2128" spans="1:7" x14ac:dyDescent="0.35">
      <c r="A2128" s="9" t="s">
        <v>501</v>
      </c>
      <c r="B2128" s="9" t="s">
        <v>1037</v>
      </c>
      <c r="C2128" s="9" t="s">
        <v>1081</v>
      </c>
      <c r="D2128" s="9" t="s">
        <v>49</v>
      </c>
      <c r="E2128" s="9" t="s">
        <v>635</v>
      </c>
      <c r="F2128" s="9" t="s">
        <v>1674</v>
      </c>
      <c r="G2128" s="9" t="str">
        <f t="shared" si="33"/>
        <v>Q1750: CGL Norfolk Behaviour Change Service</v>
      </c>
    </row>
    <row r="2129" spans="1:7" x14ac:dyDescent="0.35">
      <c r="A2129" s="9" t="s">
        <v>622</v>
      </c>
      <c r="B2129" s="9" t="s">
        <v>704</v>
      </c>
      <c r="C2129" s="9" t="s">
        <v>1081</v>
      </c>
      <c r="D2129" s="9" t="s">
        <v>49</v>
      </c>
      <c r="E2129" s="9" t="s">
        <v>643</v>
      </c>
      <c r="F2129" s="9" t="s">
        <v>1697</v>
      </c>
      <c r="G2129" s="9" t="str">
        <f t="shared" si="33"/>
        <v>R0512: Humankind Staffordshire</v>
      </c>
    </row>
    <row r="2130" spans="1:7" x14ac:dyDescent="0.35">
      <c r="A2130" s="9" t="s">
        <v>420</v>
      </c>
      <c r="B2130" s="9" t="s">
        <v>787</v>
      </c>
      <c r="C2130" s="9" t="s">
        <v>1081</v>
      </c>
      <c r="D2130" s="9" t="s">
        <v>49</v>
      </c>
      <c r="E2130" s="9" t="s">
        <v>715</v>
      </c>
      <c r="F2130" s="9" t="s">
        <v>1682</v>
      </c>
      <c r="G2130" s="9" t="str">
        <f t="shared" si="33"/>
        <v>T0005: Derbyshire Recovery Partnership</v>
      </c>
    </row>
    <row r="2131" spans="1:7" x14ac:dyDescent="0.35">
      <c r="A2131" s="9" t="s">
        <v>423</v>
      </c>
      <c r="B2131" s="9" t="s">
        <v>847</v>
      </c>
      <c r="C2131" s="9" t="s">
        <v>1081</v>
      </c>
      <c r="D2131" s="9" t="s">
        <v>49</v>
      </c>
      <c r="E2131" s="9" t="s">
        <v>715</v>
      </c>
      <c r="F2131" s="9" t="s">
        <v>1681</v>
      </c>
      <c r="G2131" s="9" t="str">
        <f t="shared" si="33"/>
        <v>T1175: Derby City Prescribing Service</v>
      </c>
    </row>
    <row r="2132" spans="1:7" x14ac:dyDescent="0.35">
      <c r="A2132" s="9" t="s">
        <v>427</v>
      </c>
      <c r="B2132" s="9" t="s">
        <v>853</v>
      </c>
      <c r="C2132" s="9" t="s">
        <v>1081</v>
      </c>
      <c r="D2132" s="9" t="s">
        <v>49</v>
      </c>
      <c r="E2132" s="9" t="s">
        <v>715</v>
      </c>
      <c r="F2132" s="9" t="s">
        <v>1674</v>
      </c>
      <c r="G2132" s="9" t="str">
        <f t="shared" si="33"/>
        <v>T1189: CGL Nottinghamshire - North</v>
      </c>
    </row>
    <row r="2133" spans="1:7" x14ac:dyDescent="0.35">
      <c r="A2133" s="9" t="s">
        <v>431</v>
      </c>
      <c r="B2133" s="9" t="s">
        <v>854</v>
      </c>
      <c r="C2133" s="9" t="s">
        <v>1081</v>
      </c>
      <c r="D2133" s="9" t="s">
        <v>49</v>
      </c>
      <c r="E2133" s="9" t="s">
        <v>715</v>
      </c>
      <c r="F2133" s="9" t="s">
        <v>1692</v>
      </c>
      <c r="G2133" s="9" t="str">
        <f t="shared" si="33"/>
        <v>T1201: Clean Slate</v>
      </c>
    </row>
    <row r="2134" spans="1:7" x14ac:dyDescent="0.35">
      <c r="A2134" s="9" t="s">
        <v>1907</v>
      </c>
      <c r="B2134" s="9" t="s">
        <v>1908</v>
      </c>
      <c r="C2134" s="9" t="s">
        <v>1081</v>
      </c>
      <c r="D2134" s="9" t="s">
        <v>49</v>
      </c>
      <c r="E2134" s="9" t="s">
        <v>715</v>
      </c>
      <c r="F2134" s="9" t="s">
        <v>1911</v>
      </c>
      <c r="G2134" s="9" t="str">
        <f t="shared" si="33"/>
        <v>T1221: Turning Point Leicestershire and Rutland Adult</v>
      </c>
    </row>
    <row r="2135" spans="1:7" x14ac:dyDescent="0.35">
      <c r="A2135" s="9" t="s">
        <v>440</v>
      </c>
      <c r="B2135" s="9" t="s">
        <v>760</v>
      </c>
      <c r="C2135" s="9" t="s">
        <v>1081</v>
      </c>
      <c r="D2135" s="9" t="s">
        <v>49</v>
      </c>
      <c r="E2135" s="9" t="s">
        <v>661</v>
      </c>
      <c r="F2135" s="9" t="s">
        <v>1751</v>
      </c>
      <c r="G2135" s="9" t="str">
        <f t="shared" si="33"/>
        <v>U0039: Wakefield Inspiring Recovery</v>
      </c>
    </row>
    <row r="2136" spans="1:7" x14ac:dyDescent="0.35">
      <c r="A2136" s="9" t="s">
        <v>449</v>
      </c>
      <c r="B2136" s="9" t="s">
        <v>666</v>
      </c>
      <c r="C2136" s="9" t="s">
        <v>1081</v>
      </c>
      <c r="D2136" s="9" t="s">
        <v>49</v>
      </c>
      <c r="E2136" s="9" t="s">
        <v>661</v>
      </c>
      <c r="F2136" s="9" t="s">
        <v>1750</v>
      </c>
      <c r="G2136" s="9" t="str">
        <f t="shared" si="33"/>
        <v>U0430: Oasis Recovery Communities Bradford</v>
      </c>
    </row>
    <row r="2137" spans="1:7" x14ac:dyDescent="0.35">
      <c r="A2137" s="9" t="s">
        <v>452</v>
      </c>
      <c r="B2137" s="9" t="s">
        <v>758</v>
      </c>
      <c r="C2137" s="9" t="s">
        <v>1081</v>
      </c>
      <c r="D2137" s="9" t="s">
        <v>49</v>
      </c>
      <c r="E2137" s="9" t="s">
        <v>661</v>
      </c>
      <c r="F2137" s="9" t="s">
        <v>1697</v>
      </c>
      <c r="G2137" s="9" t="str">
        <f t="shared" si="33"/>
        <v>U0484: North Yorkshire Horizons Drug and Alcohol Service (Humankind)</v>
      </c>
    </row>
    <row r="2138" spans="1:7" x14ac:dyDescent="0.35">
      <c r="A2138" s="9" t="s">
        <v>456</v>
      </c>
      <c r="B2138" s="9" t="s">
        <v>703</v>
      </c>
      <c r="C2138" s="9" t="s">
        <v>1081</v>
      </c>
      <c r="D2138" s="9" t="s">
        <v>49</v>
      </c>
      <c r="E2138" s="9" t="s">
        <v>661</v>
      </c>
      <c r="F2138" s="9" t="s">
        <v>1697</v>
      </c>
      <c r="G2138" s="9" t="str">
        <f t="shared" si="33"/>
        <v>U0489: Forward Leeds Adult (Humankind)</v>
      </c>
    </row>
    <row r="2139" spans="1:7" x14ac:dyDescent="0.35">
      <c r="A2139" s="9" t="s">
        <v>461</v>
      </c>
      <c r="B2139" s="9" t="s">
        <v>663</v>
      </c>
      <c r="C2139" s="9" t="s">
        <v>1081</v>
      </c>
      <c r="D2139" s="9" t="s">
        <v>49</v>
      </c>
      <c r="E2139" s="9" t="s">
        <v>661</v>
      </c>
      <c r="F2139" s="9" t="s">
        <v>1721</v>
      </c>
      <c r="G2139" s="9" t="str">
        <f t="shared" si="33"/>
        <v>U0509: Doncaster Drugs Service - CDT</v>
      </c>
    </row>
    <row r="2140" spans="1:7" x14ac:dyDescent="0.35">
      <c r="A2140" s="9" t="s">
        <v>462</v>
      </c>
      <c r="B2140" s="9" t="s">
        <v>789</v>
      </c>
      <c r="C2140" s="9" t="s">
        <v>1081</v>
      </c>
      <c r="D2140" s="9" t="s">
        <v>49</v>
      </c>
      <c r="E2140" s="9" t="s">
        <v>661</v>
      </c>
      <c r="F2140" s="9" t="s">
        <v>1717</v>
      </c>
      <c r="G2140" s="9" t="str">
        <f t="shared" si="33"/>
        <v>U0514: Phoenix Futures Sheffield Adult Service</v>
      </c>
    </row>
    <row r="2141" spans="1:7" x14ac:dyDescent="0.35">
      <c r="A2141" s="9" t="s">
        <v>464</v>
      </c>
      <c r="B2141" s="9" t="s">
        <v>664</v>
      </c>
      <c r="C2141" s="9" t="s">
        <v>1081</v>
      </c>
      <c r="D2141" s="9" t="s">
        <v>49</v>
      </c>
      <c r="E2141" s="9" t="s">
        <v>661</v>
      </c>
      <c r="F2141" s="9" t="s">
        <v>664</v>
      </c>
      <c r="G2141" s="9" t="str">
        <f t="shared" si="33"/>
        <v>U0546: Doncaster SDC - New Beginnings</v>
      </c>
    </row>
    <row r="2142" spans="1:7" x14ac:dyDescent="0.35">
      <c r="A2142" s="9" t="s">
        <v>465</v>
      </c>
      <c r="B2142" s="9" t="s">
        <v>865</v>
      </c>
      <c r="C2142" s="9" t="s">
        <v>1081</v>
      </c>
      <c r="D2142" s="9" t="s">
        <v>49</v>
      </c>
      <c r="E2142" s="9" t="s">
        <v>661</v>
      </c>
      <c r="F2142" s="9" t="s">
        <v>1721</v>
      </c>
      <c r="G2142" s="9" t="str">
        <f t="shared" si="33"/>
        <v>U0577: Doncaster Criminal Justice Service</v>
      </c>
    </row>
    <row r="2143" spans="1:7" x14ac:dyDescent="0.35">
      <c r="A2143" s="9" t="s">
        <v>481</v>
      </c>
      <c r="B2143" s="9" t="s">
        <v>660</v>
      </c>
      <c r="C2143" s="9" t="s">
        <v>1081</v>
      </c>
      <c r="D2143" s="9" t="s">
        <v>49</v>
      </c>
      <c r="E2143" s="9" t="s">
        <v>661</v>
      </c>
      <c r="F2143" s="9" t="s">
        <v>1697</v>
      </c>
      <c r="G2143" s="9" t="str">
        <f t="shared" si="33"/>
        <v>U0635: Barnsley Substance Misuse Service (Humankind)</v>
      </c>
    </row>
    <row r="2144" spans="1:7" x14ac:dyDescent="0.35">
      <c r="A2144" s="9" t="s">
        <v>514</v>
      </c>
      <c r="B2144" s="9" t="s">
        <v>2233</v>
      </c>
      <c r="C2144" s="9" t="s">
        <v>1081</v>
      </c>
      <c r="D2144" s="9" t="s">
        <v>49</v>
      </c>
      <c r="E2144" s="9" t="s">
        <v>661</v>
      </c>
      <c r="F2144" s="9" t="s">
        <v>1674</v>
      </c>
      <c r="G2144" s="9" t="str">
        <f t="shared" si="33"/>
        <v>U0640: CGL Rotherham Adult Drug and Alcohol (deactive)</v>
      </c>
    </row>
    <row r="2145" spans="1:7" x14ac:dyDescent="0.35">
      <c r="A2145" s="9" t="s">
        <v>2083</v>
      </c>
      <c r="B2145" s="9" t="s">
        <v>2084</v>
      </c>
      <c r="C2145" s="9" t="s">
        <v>1081</v>
      </c>
      <c r="D2145" s="9" t="s">
        <v>49</v>
      </c>
      <c r="E2145" s="9" t="s">
        <v>661</v>
      </c>
      <c r="F2145" s="9" t="s">
        <v>1923</v>
      </c>
      <c r="G2145" s="9" t="str">
        <f t="shared" si="33"/>
        <v>U0652: We Are With You - Rotherham Adult</v>
      </c>
    </row>
    <row r="2146" spans="1:7" x14ac:dyDescent="0.35">
      <c r="A2146" s="9" t="s">
        <v>2196</v>
      </c>
      <c r="B2146" s="9" t="s">
        <v>2235</v>
      </c>
      <c r="C2146" s="9" t="s">
        <v>1081</v>
      </c>
      <c r="D2146" s="9" t="s">
        <v>49</v>
      </c>
      <c r="E2146" s="9" t="s">
        <v>661</v>
      </c>
      <c r="F2146" s="9" t="s">
        <v>1923</v>
      </c>
      <c r="G2146" s="9" t="str">
        <f t="shared" si="33"/>
        <v>U0653: We Are With You - Rotherham YP</v>
      </c>
    </row>
    <row r="2147" spans="1:7" x14ac:dyDescent="0.35">
      <c r="A2147" s="9" t="s">
        <v>2085</v>
      </c>
      <c r="B2147" s="9" t="s">
        <v>2086</v>
      </c>
      <c r="C2147" s="9" t="s">
        <v>1081</v>
      </c>
      <c r="D2147" s="9" t="s">
        <v>49</v>
      </c>
      <c r="E2147" s="9" t="s">
        <v>661</v>
      </c>
      <c r="F2147" s="9" t="s">
        <v>1923</v>
      </c>
      <c r="G2147" s="9" t="str">
        <f t="shared" si="33"/>
        <v>U0654: New Vision Bradford Adult (Humankind)</v>
      </c>
    </row>
    <row r="2148" spans="1:7" x14ac:dyDescent="0.35">
      <c r="A2148" s="9" t="s">
        <v>2137</v>
      </c>
      <c r="B2148" s="9" t="s">
        <v>2138</v>
      </c>
      <c r="C2148" s="9" t="s">
        <v>1081</v>
      </c>
      <c r="D2148" s="9" t="s">
        <v>49</v>
      </c>
      <c r="E2148" s="9" t="s">
        <v>661</v>
      </c>
      <c r="F2148" s="9" t="s">
        <v>1923</v>
      </c>
      <c r="G2148" s="9" t="str">
        <f t="shared" si="33"/>
        <v>U0655: Ark House Rehab Scarborough</v>
      </c>
    </row>
    <row r="2149" spans="1:7" x14ac:dyDescent="0.35">
      <c r="A2149" s="9" t="s">
        <v>2124</v>
      </c>
      <c r="B2149" s="9" t="s">
        <v>2236</v>
      </c>
      <c r="C2149" s="9" t="s">
        <v>1081</v>
      </c>
      <c r="D2149" s="9" t="s">
        <v>49</v>
      </c>
      <c r="E2149" s="9" t="s">
        <v>661</v>
      </c>
      <c r="F2149" s="9" t="s">
        <v>1923</v>
      </c>
      <c r="G2149" s="9" t="str">
        <f t="shared" si="33"/>
        <v>U0657: Likewise Sheffield (Humankind)</v>
      </c>
    </row>
    <row r="2150" spans="1:7" x14ac:dyDescent="0.35">
      <c r="A2150" s="9" t="s">
        <v>470</v>
      </c>
      <c r="B2150" s="9" t="s">
        <v>819</v>
      </c>
      <c r="C2150" s="9" t="s">
        <v>1081</v>
      </c>
      <c r="D2150" s="9" t="s">
        <v>49</v>
      </c>
      <c r="E2150" s="9" t="s">
        <v>662</v>
      </c>
      <c r="F2150" s="9" t="s">
        <v>1716</v>
      </c>
      <c r="G2150" s="9" t="str">
        <f t="shared" si="33"/>
        <v>W0017: PENC Stockport CDT</v>
      </c>
    </row>
    <row r="2151" spans="1:7" x14ac:dyDescent="0.35">
      <c r="A2151" s="9" t="s">
        <v>391</v>
      </c>
      <c r="B2151" s="9" t="s">
        <v>658</v>
      </c>
      <c r="C2151" s="9" t="s">
        <v>1082</v>
      </c>
      <c r="D2151" s="9" t="s">
        <v>52</v>
      </c>
      <c r="E2151" s="9" t="s">
        <v>639</v>
      </c>
      <c r="F2151" s="9" t="s">
        <v>1744</v>
      </c>
      <c r="G2151" s="9" t="str">
        <f t="shared" si="33"/>
        <v>SG309: THE NELSON TRUST</v>
      </c>
    </row>
    <row r="2152" spans="1:7" x14ac:dyDescent="0.35">
      <c r="A2152" s="9" t="s">
        <v>420</v>
      </c>
      <c r="B2152" s="9" t="s">
        <v>787</v>
      </c>
      <c r="C2152" s="9" t="s">
        <v>1082</v>
      </c>
      <c r="D2152" s="9" t="s">
        <v>52</v>
      </c>
      <c r="E2152" s="9" t="s">
        <v>715</v>
      </c>
      <c r="F2152" s="9" t="s">
        <v>1682</v>
      </c>
      <c r="G2152" s="9" t="str">
        <f t="shared" si="33"/>
        <v>T0005: Derbyshire Recovery Partnership</v>
      </c>
    </row>
    <row r="2153" spans="1:7" x14ac:dyDescent="0.35">
      <c r="A2153" s="9" t="s">
        <v>436</v>
      </c>
      <c r="B2153" s="9" t="s">
        <v>714</v>
      </c>
      <c r="C2153" s="9" t="s">
        <v>1082</v>
      </c>
      <c r="D2153" s="9" t="s">
        <v>52</v>
      </c>
      <c r="E2153" s="9" t="s">
        <v>715</v>
      </c>
      <c r="F2153" s="9" t="s">
        <v>1751</v>
      </c>
      <c r="G2153" s="9" t="str">
        <f t="shared" si="33"/>
        <v>T1209: Turning Point Leicester and Leicestershire</v>
      </c>
    </row>
    <row r="2154" spans="1:7" x14ac:dyDescent="0.35">
      <c r="A2154" s="9" t="s">
        <v>513</v>
      </c>
      <c r="B2154" s="9" t="s">
        <v>1765</v>
      </c>
      <c r="C2154" s="9" t="s">
        <v>1082</v>
      </c>
      <c r="D2154" s="9" t="s">
        <v>52</v>
      </c>
      <c r="E2154" s="9" t="s">
        <v>715</v>
      </c>
      <c r="F2154" s="9" t="s">
        <v>1692</v>
      </c>
      <c r="G2154" s="9" t="str">
        <f t="shared" si="33"/>
        <v>T1214: The Level</v>
      </c>
    </row>
    <row r="2155" spans="1:7" x14ac:dyDescent="0.35">
      <c r="A2155" s="9" t="s">
        <v>1907</v>
      </c>
      <c r="B2155" s="9" t="s">
        <v>1908</v>
      </c>
      <c r="C2155" s="9" t="s">
        <v>1082</v>
      </c>
      <c r="D2155" s="9" t="s">
        <v>52</v>
      </c>
      <c r="E2155" s="9" t="s">
        <v>715</v>
      </c>
      <c r="F2155" s="9" t="s">
        <v>1911</v>
      </c>
      <c r="G2155" s="9" t="str">
        <f t="shared" si="33"/>
        <v>T1221: Turning Point Leicestershire and Rutland Adult</v>
      </c>
    </row>
    <row r="2156" spans="1:7" x14ac:dyDescent="0.35">
      <c r="A2156" s="9" t="s">
        <v>2192</v>
      </c>
      <c r="B2156" s="9" t="s">
        <v>2226</v>
      </c>
      <c r="C2156" s="9" t="s">
        <v>1082</v>
      </c>
      <c r="D2156" s="9" t="s">
        <v>52</v>
      </c>
      <c r="E2156" s="9" t="s">
        <v>715</v>
      </c>
      <c r="F2156" s="9" t="s">
        <v>1923</v>
      </c>
      <c r="G2156" s="9" t="str">
        <f t="shared" si="33"/>
        <v>T1231: Turning Point - Lincolnshire Adult</v>
      </c>
    </row>
    <row r="2157" spans="1:7" x14ac:dyDescent="0.35">
      <c r="A2157" s="9" t="s">
        <v>465</v>
      </c>
      <c r="B2157" s="9" t="s">
        <v>865</v>
      </c>
      <c r="C2157" s="9" t="s">
        <v>1082</v>
      </c>
      <c r="D2157" s="9" t="s">
        <v>52</v>
      </c>
      <c r="E2157" s="9" t="s">
        <v>661</v>
      </c>
      <c r="F2157" s="9" t="s">
        <v>1721</v>
      </c>
      <c r="G2157" s="9" t="str">
        <f t="shared" si="33"/>
        <v>U0577: Doncaster Criminal Justice Service</v>
      </c>
    </row>
    <row r="2158" spans="1:7" x14ac:dyDescent="0.35">
      <c r="A2158" s="9" t="s">
        <v>213</v>
      </c>
      <c r="B2158" s="9" t="s">
        <v>706</v>
      </c>
      <c r="C2158" s="9" t="s">
        <v>1083</v>
      </c>
      <c r="D2158" s="9" t="s">
        <v>15</v>
      </c>
      <c r="E2158" s="9" t="s">
        <v>662</v>
      </c>
      <c r="F2158" s="9" t="s">
        <v>1701</v>
      </c>
      <c r="G2158" s="9" t="str">
        <f t="shared" si="33"/>
        <v>M0022: Kaleidoscope Birchwood</v>
      </c>
    </row>
    <row r="2159" spans="1:7" x14ac:dyDescent="0.35">
      <c r="A2159" s="9" t="s">
        <v>214</v>
      </c>
      <c r="B2159" s="9" t="s">
        <v>667</v>
      </c>
      <c r="C2159" s="9" t="s">
        <v>1083</v>
      </c>
      <c r="D2159" s="9" t="s">
        <v>15</v>
      </c>
      <c r="E2159" s="9" t="s">
        <v>662</v>
      </c>
      <c r="F2159" s="9" t="s">
        <v>1717</v>
      </c>
      <c r="G2159" s="9" t="str">
        <f t="shared" si="33"/>
        <v>M0037: Phoenix Futures Wirral Adult Services</v>
      </c>
    </row>
    <row r="2160" spans="1:7" x14ac:dyDescent="0.35">
      <c r="A2160" s="9" t="s">
        <v>223</v>
      </c>
      <c r="B2160" s="9" t="s">
        <v>725</v>
      </c>
      <c r="C2160" s="9" t="s">
        <v>1083</v>
      </c>
      <c r="D2160" s="9" t="s">
        <v>15</v>
      </c>
      <c r="E2160" s="9" t="s">
        <v>662</v>
      </c>
      <c r="F2160" s="9" t="s">
        <v>1694</v>
      </c>
      <c r="G2160" s="9" t="str">
        <f t="shared" si="33"/>
        <v>M0243: GMMH The Chapman-Barker Unit</v>
      </c>
    </row>
    <row r="2161" spans="1:7" x14ac:dyDescent="0.35">
      <c r="A2161" s="9" t="s">
        <v>228</v>
      </c>
      <c r="B2161" s="9" t="s">
        <v>791</v>
      </c>
      <c r="C2161" s="9" t="s">
        <v>1083</v>
      </c>
      <c r="D2161" s="9" t="s">
        <v>15</v>
      </c>
      <c r="E2161" s="9" t="s">
        <v>662</v>
      </c>
      <c r="F2161" s="9" t="s">
        <v>1674</v>
      </c>
      <c r="G2161" s="9" t="str">
        <f t="shared" si="33"/>
        <v>M0288: CGL Manchester RISE</v>
      </c>
    </row>
    <row r="2162" spans="1:7" x14ac:dyDescent="0.35">
      <c r="A2162" s="9" t="s">
        <v>232</v>
      </c>
      <c r="B2162" s="9" t="s">
        <v>1088</v>
      </c>
      <c r="C2162" s="9" t="s">
        <v>1083</v>
      </c>
      <c r="D2162" s="9" t="s">
        <v>15</v>
      </c>
      <c r="E2162" s="9" t="s">
        <v>662</v>
      </c>
      <c r="F2162" s="9" t="s">
        <v>1746</v>
      </c>
      <c r="G2162" s="9" t="str">
        <f t="shared" si="33"/>
        <v>M0297: THOMAS Community Recovery Salford</v>
      </c>
    </row>
    <row r="2163" spans="1:7" x14ac:dyDescent="0.35">
      <c r="A2163" s="9" t="s">
        <v>237</v>
      </c>
      <c r="B2163" s="9" t="s">
        <v>1085</v>
      </c>
      <c r="C2163" s="9" t="s">
        <v>1083</v>
      </c>
      <c r="D2163" s="9" t="s">
        <v>15</v>
      </c>
      <c r="E2163" s="9" t="s">
        <v>662</v>
      </c>
      <c r="F2163" s="9" t="s">
        <v>1694</v>
      </c>
      <c r="G2163" s="9" t="str">
        <f t="shared" si="33"/>
        <v>M0311: GMMH Salford Drug &amp; Alcohol Service</v>
      </c>
    </row>
    <row r="2164" spans="1:7" x14ac:dyDescent="0.35">
      <c r="A2164" s="9" t="s">
        <v>243</v>
      </c>
      <c r="B2164" s="9" t="s">
        <v>1084</v>
      </c>
      <c r="C2164" s="9" t="s">
        <v>1083</v>
      </c>
      <c r="D2164" s="9" t="s">
        <v>15</v>
      </c>
      <c r="E2164" s="9" t="s">
        <v>662</v>
      </c>
      <c r="F2164" s="9" t="s">
        <v>1694</v>
      </c>
      <c r="G2164" s="9" t="str">
        <f t="shared" si="33"/>
        <v>M0322: GMMH Salford Assertive Outreach Team</v>
      </c>
    </row>
    <row r="2165" spans="1:7" x14ac:dyDescent="0.35">
      <c r="A2165" s="9" t="s">
        <v>1086</v>
      </c>
      <c r="B2165" s="9" t="s">
        <v>1087</v>
      </c>
      <c r="C2165" s="9" t="s">
        <v>1083</v>
      </c>
      <c r="D2165" s="9" t="s">
        <v>15</v>
      </c>
      <c r="E2165" s="9" t="s">
        <v>662</v>
      </c>
      <c r="F2165" s="9" t="s">
        <v>1694</v>
      </c>
      <c r="G2165" s="9" t="str">
        <f t="shared" si="33"/>
        <v>M0323: GMMH Salford Young Persons service</v>
      </c>
    </row>
    <row r="2166" spans="1:7" x14ac:dyDescent="0.35">
      <c r="A2166" s="9" t="s">
        <v>250</v>
      </c>
      <c r="B2166" s="9" t="s">
        <v>818</v>
      </c>
      <c r="C2166" s="9" t="s">
        <v>1083</v>
      </c>
      <c r="D2166" s="9" t="s">
        <v>15</v>
      </c>
      <c r="E2166" s="9" t="s">
        <v>662</v>
      </c>
      <c r="F2166" s="9" t="s">
        <v>1674</v>
      </c>
      <c r="G2166" s="9" t="str">
        <f t="shared" si="33"/>
        <v>M0336: CGL Tameside</v>
      </c>
    </row>
    <row r="2167" spans="1:7" x14ac:dyDescent="0.35">
      <c r="A2167" s="9" t="s">
        <v>251</v>
      </c>
      <c r="B2167" s="9" t="s">
        <v>668</v>
      </c>
      <c r="C2167" s="9" t="s">
        <v>1083</v>
      </c>
      <c r="D2167" s="9" t="s">
        <v>15</v>
      </c>
      <c r="E2167" s="9" t="s">
        <v>662</v>
      </c>
      <c r="F2167" s="9" t="s">
        <v>668</v>
      </c>
      <c r="G2167" s="9" t="str">
        <f t="shared" si="33"/>
        <v>M0338: Salus Withnell Hall</v>
      </c>
    </row>
    <row r="2168" spans="1:7" x14ac:dyDescent="0.35">
      <c r="A2168" s="9" t="s">
        <v>496</v>
      </c>
      <c r="B2168" s="9" t="s">
        <v>732</v>
      </c>
      <c r="C2168" s="9" t="s">
        <v>1083</v>
      </c>
      <c r="D2168" s="9" t="s">
        <v>15</v>
      </c>
      <c r="E2168" s="9" t="s">
        <v>662</v>
      </c>
      <c r="F2168" s="9" t="s">
        <v>1694</v>
      </c>
      <c r="G2168" s="9" t="str">
        <f t="shared" si="33"/>
        <v>M0349: GMMH Bolton Adult Service</v>
      </c>
    </row>
    <row r="2169" spans="1:7" x14ac:dyDescent="0.35">
      <c r="A2169" s="9" t="s">
        <v>504</v>
      </c>
      <c r="B2169" s="9" t="s">
        <v>1020</v>
      </c>
      <c r="C2169" s="9" t="s">
        <v>1083</v>
      </c>
      <c r="D2169" s="9" t="s">
        <v>15</v>
      </c>
      <c r="E2169" s="9" t="s">
        <v>662</v>
      </c>
      <c r="F2169" s="9" t="s">
        <v>1751</v>
      </c>
      <c r="G2169" s="9" t="str">
        <f t="shared" si="33"/>
        <v>M0354: Turning Point Oldham ROAR</v>
      </c>
    </row>
    <row r="2170" spans="1:7" x14ac:dyDescent="0.35">
      <c r="A2170" s="9" t="s">
        <v>505</v>
      </c>
      <c r="B2170" s="9" t="s">
        <v>733</v>
      </c>
      <c r="C2170" s="9" t="s">
        <v>1083</v>
      </c>
      <c r="D2170" s="9" t="s">
        <v>15</v>
      </c>
      <c r="E2170" s="9" t="s">
        <v>662</v>
      </c>
      <c r="F2170" s="9" t="s">
        <v>1751</v>
      </c>
      <c r="G2170" s="9" t="str">
        <f t="shared" si="33"/>
        <v>M0355: Turning Point Rochdale ROAR</v>
      </c>
    </row>
    <row r="2171" spans="1:7" x14ac:dyDescent="0.35">
      <c r="A2171" s="9" t="s">
        <v>507</v>
      </c>
      <c r="B2171" s="9" t="s">
        <v>2046</v>
      </c>
      <c r="C2171" s="9" t="s">
        <v>1083</v>
      </c>
      <c r="D2171" s="9" t="s">
        <v>15</v>
      </c>
      <c r="E2171" s="9" t="s">
        <v>662</v>
      </c>
      <c r="F2171" s="9" t="s">
        <v>1668</v>
      </c>
      <c r="G2171" s="9" t="str">
        <f t="shared" si="33"/>
        <v>M0357: Parkland Place Lancashire</v>
      </c>
    </row>
    <row r="2172" spans="1:7" x14ac:dyDescent="0.35">
      <c r="A2172" s="9" t="s">
        <v>1484</v>
      </c>
      <c r="B2172" s="9" t="s">
        <v>1759</v>
      </c>
      <c r="C2172" s="9" t="s">
        <v>1083</v>
      </c>
      <c r="D2172" s="9" t="s">
        <v>15</v>
      </c>
      <c r="E2172" s="9" t="s">
        <v>662</v>
      </c>
      <c r="F2172" s="9" t="s">
        <v>1697</v>
      </c>
      <c r="G2172" s="9" t="str">
        <f t="shared" si="33"/>
        <v>M0375: Cumbria Addictions Service (Humankind)</v>
      </c>
    </row>
    <row r="2173" spans="1:7" x14ac:dyDescent="0.35">
      <c r="A2173" s="9" t="s">
        <v>622</v>
      </c>
      <c r="B2173" s="9" t="s">
        <v>704</v>
      </c>
      <c r="C2173" s="9" t="s">
        <v>1083</v>
      </c>
      <c r="D2173" s="9" t="s">
        <v>15</v>
      </c>
      <c r="E2173" s="9" t="s">
        <v>643</v>
      </c>
      <c r="F2173" s="9" t="s">
        <v>1697</v>
      </c>
      <c r="G2173" s="9" t="str">
        <f t="shared" si="33"/>
        <v>R0512: Humankind Staffordshire</v>
      </c>
    </row>
    <row r="2174" spans="1:7" x14ac:dyDescent="0.35">
      <c r="A2174" s="9" t="s">
        <v>456</v>
      </c>
      <c r="B2174" s="9" t="s">
        <v>703</v>
      </c>
      <c r="C2174" s="9" t="s">
        <v>1083</v>
      </c>
      <c r="D2174" s="9" t="s">
        <v>15</v>
      </c>
      <c r="E2174" s="9" t="s">
        <v>661</v>
      </c>
      <c r="F2174" s="9" t="s">
        <v>1697</v>
      </c>
      <c r="G2174" s="9" t="str">
        <f t="shared" si="33"/>
        <v>U0489: Forward Leeds Adult (Humankind)</v>
      </c>
    </row>
    <row r="2175" spans="1:7" x14ac:dyDescent="0.35">
      <c r="A2175" s="9" t="s">
        <v>481</v>
      </c>
      <c r="B2175" s="9" t="s">
        <v>660</v>
      </c>
      <c r="C2175" s="9" t="s">
        <v>1083</v>
      </c>
      <c r="D2175" s="9" t="s">
        <v>15</v>
      </c>
      <c r="E2175" s="9" t="s">
        <v>661</v>
      </c>
      <c r="F2175" s="9" t="s">
        <v>1697</v>
      </c>
      <c r="G2175" s="9" t="str">
        <f t="shared" si="33"/>
        <v>U0635: Barnsley Substance Misuse Service (Humankind)</v>
      </c>
    </row>
    <row r="2176" spans="1:7" x14ac:dyDescent="0.35">
      <c r="A2176" s="9" t="s">
        <v>474</v>
      </c>
      <c r="B2176" s="9" t="s">
        <v>734</v>
      </c>
      <c r="C2176" s="9" t="s">
        <v>1083</v>
      </c>
      <c r="D2176" s="9" t="s">
        <v>15</v>
      </c>
      <c r="E2176" s="9" t="s">
        <v>662</v>
      </c>
      <c r="F2176" s="9" t="s">
        <v>1751</v>
      </c>
      <c r="G2176" s="9" t="str">
        <f t="shared" si="33"/>
        <v>W0444: Turning Point Smithfield Detox</v>
      </c>
    </row>
    <row r="2177" spans="1:7" x14ac:dyDescent="0.35">
      <c r="A2177" s="9" t="s">
        <v>214</v>
      </c>
      <c r="B2177" s="9" t="s">
        <v>667</v>
      </c>
      <c r="C2177" s="9" t="s">
        <v>1089</v>
      </c>
      <c r="D2177" s="9" t="s">
        <v>67</v>
      </c>
      <c r="E2177" s="9" t="s">
        <v>662</v>
      </c>
      <c r="F2177" s="9" t="s">
        <v>1717</v>
      </c>
      <c r="G2177" s="9" t="str">
        <f t="shared" si="33"/>
        <v>M0037: Phoenix Futures Wirral Adult Services</v>
      </c>
    </row>
    <row r="2178" spans="1:7" x14ac:dyDescent="0.35">
      <c r="A2178" s="9" t="s">
        <v>2133</v>
      </c>
      <c r="B2178" s="9" t="s">
        <v>2214</v>
      </c>
      <c r="C2178" s="9" t="s">
        <v>1089</v>
      </c>
      <c r="D2178" s="9" t="s">
        <v>67</v>
      </c>
      <c r="E2178" s="9" t="s">
        <v>670</v>
      </c>
      <c r="F2178" s="9" t="s">
        <v>1923</v>
      </c>
      <c r="G2178" s="9" t="str">
        <f t="shared" si="33"/>
        <v>P1126: Phoenix Futures Ophelia House</v>
      </c>
    </row>
    <row r="2179" spans="1:7" x14ac:dyDescent="0.35">
      <c r="A2179" s="9" t="s">
        <v>353</v>
      </c>
      <c r="B2179" s="9" t="s">
        <v>870</v>
      </c>
      <c r="C2179" s="9" t="s">
        <v>1089</v>
      </c>
      <c r="D2179" s="9" t="s">
        <v>67</v>
      </c>
      <c r="E2179" s="9" t="s">
        <v>643</v>
      </c>
      <c r="F2179" s="9" t="s">
        <v>1674</v>
      </c>
      <c r="G2179" s="9" t="str">
        <f t="shared" ref="G2179:G2242" si="34">CONCATENATE(A2179,": ",B2179)</f>
        <v>R0036: CGL Dudley Atlantic Recovery Centre</v>
      </c>
    </row>
    <row r="2180" spans="1:7" x14ac:dyDescent="0.35">
      <c r="A2180" s="9" t="s">
        <v>354</v>
      </c>
      <c r="B2180" s="9" t="s">
        <v>641</v>
      </c>
      <c r="C2180" s="9" t="s">
        <v>1089</v>
      </c>
      <c r="D2180" s="9" t="s">
        <v>67</v>
      </c>
      <c r="E2180" s="9" t="s">
        <v>643</v>
      </c>
      <c r="F2180" s="9" t="s">
        <v>2001</v>
      </c>
      <c r="G2180" s="9" t="str">
        <f t="shared" si="34"/>
        <v>R0092: BAC O'Connor</v>
      </c>
    </row>
    <row r="2181" spans="1:7" x14ac:dyDescent="0.35">
      <c r="A2181" s="9" t="s">
        <v>356</v>
      </c>
      <c r="B2181" s="9" t="s">
        <v>711</v>
      </c>
      <c r="C2181" s="9" t="s">
        <v>1089</v>
      </c>
      <c r="D2181" s="9" t="s">
        <v>67</v>
      </c>
      <c r="E2181" s="9" t="s">
        <v>643</v>
      </c>
      <c r="F2181" s="9" t="s">
        <v>1658</v>
      </c>
      <c r="G2181" s="9" t="str">
        <f t="shared" si="34"/>
        <v>R0468: Recovery Wolverhampton (Adult)</v>
      </c>
    </row>
    <row r="2182" spans="1:7" x14ac:dyDescent="0.35">
      <c r="A2182" s="9" t="s">
        <v>357</v>
      </c>
      <c r="B2182" s="9" t="s">
        <v>707</v>
      </c>
      <c r="C2182" s="9" t="s">
        <v>1089</v>
      </c>
      <c r="D2182" s="9" t="s">
        <v>67</v>
      </c>
      <c r="E2182" s="9" t="s">
        <v>643</v>
      </c>
      <c r="F2182" s="9" t="s">
        <v>1710</v>
      </c>
      <c r="G2182" s="9" t="str">
        <f t="shared" si="34"/>
        <v>R0472: Livingstone House</v>
      </c>
    </row>
    <row r="2183" spans="1:7" x14ac:dyDescent="0.35">
      <c r="A2183" s="9" t="s">
        <v>358</v>
      </c>
      <c r="B2183" s="9" t="s">
        <v>705</v>
      </c>
      <c r="C2183" s="9" t="s">
        <v>1089</v>
      </c>
      <c r="D2183" s="9" t="s">
        <v>67</v>
      </c>
      <c r="E2183" s="9" t="s">
        <v>643</v>
      </c>
      <c r="F2183" s="9" t="s">
        <v>1677</v>
      </c>
      <c r="G2183" s="9" t="str">
        <f t="shared" si="34"/>
        <v>R0473: IRiS</v>
      </c>
    </row>
    <row r="2184" spans="1:7" x14ac:dyDescent="0.35">
      <c r="A2184" s="9" t="s">
        <v>362</v>
      </c>
      <c r="B2184" s="9" t="s">
        <v>1118</v>
      </c>
      <c r="C2184" s="9" t="s">
        <v>1089</v>
      </c>
      <c r="D2184" s="9" t="s">
        <v>67</v>
      </c>
      <c r="E2184" s="9" t="s">
        <v>643</v>
      </c>
      <c r="F2184" s="9" t="s">
        <v>1710</v>
      </c>
      <c r="G2184" s="9" t="str">
        <f t="shared" si="34"/>
        <v>R0479: Staffordshire Inpatients</v>
      </c>
    </row>
    <row r="2185" spans="1:7" x14ac:dyDescent="0.35">
      <c r="A2185" s="9" t="s">
        <v>366</v>
      </c>
      <c r="B2185" s="9" t="s">
        <v>698</v>
      </c>
      <c r="C2185" s="9" t="s">
        <v>1089</v>
      </c>
      <c r="D2185" s="9" t="s">
        <v>67</v>
      </c>
      <c r="E2185" s="9" t="s">
        <v>643</v>
      </c>
      <c r="F2185" s="9" t="s">
        <v>1674</v>
      </c>
      <c r="G2185" s="9" t="str">
        <f t="shared" si="34"/>
        <v>R0484: CGL Birmingham ROR - Perry Barr/Ladywood</v>
      </c>
    </row>
    <row r="2186" spans="1:7" x14ac:dyDescent="0.35">
      <c r="A2186" s="9" t="s">
        <v>369</v>
      </c>
      <c r="B2186" s="9" t="s">
        <v>697</v>
      </c>
      <c r="C2186" s="9" t="s">
        <v>1089</v>
      </c>
      <c r="D2186" s="9" t="s">
        <v>67</v>
      </c>
      <c r="E2186" s="9" t="s">
        <v>643</v>
      </c>
      <c r="F2186" s="9" t="s">
        <v>1674</v>
      </c>
      <c r="G2186" s="9" t="str">
        <f t="shared" si="34"/>
        <v>R0487: CGL Birmingham ROR - Park House</v>
      </c>
    </row>
    <row r="2187" spans="1:7" x14ac:dyDescent="0.35">
      <c r="A2187" s="9" t="s">
        <v>370</v>
      </c>
      <c r="B2187" s="9" t="s">
        <v>716</v>
      </c>
      <c r="C2187" s="9" t="s">
        <v>1089</v>
      </c>
      <c r="D2187" s="9" t="s">
        <v>67</v>
      </c>
      <c r="E2187" s="9" t="s">
        <v>643</v>
      </c>
      <c r="F2187" s="9" t="s">
        <v>1739</v>
      </c>
      <c r="G2187" s="9" t="str">
        <f t="shared" si="34"/>
        <v>R0488: Worcestershire Recovery Partnership (Adult)</v>
      </c>
    </row>
    <row r="2188" spans="1:7" x14ac:dyDescent="0.35">
      <c r="A2188" s="9" t="s">
        <v>371</v>
      </c>
      <c r="B2188" s="9" t="s">
        <v>708</v>
      </c>
      <c r="C2188" s="9" t="s">
        <v>1089</v>
      </c>
      <c r="D2188" s="9" t="s">
        <v>67</v>
      </c>
      <c r="E2188" s="9" t="s">
        <v>643</v>
      </c>
      <c r="F2188" s="9" t="s">
        <v>1710</v>
      </c>
      <c r="G2188" s="9" t="str">
        <f t="shared" si="34"/>
        <v>R0490: New Leaf Recovery</v>
      </c>
    </row>
    <row r="2189" spans="1:7" x14ac:dyDescent="0.35">
      <c r="A2189" s="9" t="s">
        <v>372</v>
      </c>
      <c r="B2189" s="9" t="s">
        <v>701</v>
      </c>
      <c r="C2189" s="9" t="s">
        <v>1089</v>
      </c>
      <c r="D2189" s="9" t="s">
        <v>67</v>
      </c>
      <c r="E2189" s="9" t="s">
        <v>643</v>
      </c>
      <c r="F2189" s="9" t="s">
        <v>1674</v>
      </c>
      <c r="G2189" s="9" t="str">
        <f t="shared" si="34"/>
        <v>R0491: CGL Walsall the Beacon Adult</v>
      </c>
    </row>
    <row r="2190" spans="1:7" x14ac:dyDescent="0.35">
      <c r="A2190" s="9" t="s">
        <v>622</v>
      </c>
      <c r="B2190" s="9" t="s">
        <v>704</v>
      </c>
      <c r="C2190" s="9" t="s">
        <v>1089</v>
      </c>
      <c r="D2190" s="9" t="s">
        <v>67</v>
      </c>
      <c r="E2190" s="9" t="s">
        <v>643</v>
      </c>
      <c r="F2190" s="9" t="s">
        <v>1697</v>
      </c>
      <c r="G2190" s="9" t="str">
        <f t="shared" si="34"/>
        <v>R0512: Humankind Staffordshire</v>
      </c>
    </row>
    <row r="2191" spans="1:7" x14ac:dyDescent="0.35">
      <c r="A2191" s="9" t="s">
        <v>2182</v>
      </c>
      <c r="B2191" s="9" t="s">
        <v>2219</v>
      </c>
      <c r="C2191" s="9" t="s">
        <v>1089</v>
      </c>
      <c r="D2191" s="9" t="s">
        <v>67</v>
      </c>
      <c r="E2191" s="9" t="s">
        <v>643</v>
      </c>
      <c r="F2191" s="9" t="s">
        <v>1923</v>
      </c>
      <c r="G2191" s="9" t="str">
        <f t="shared" si="34"/>
        <v>R0518: MPFT Adult - Staffordshire</v>
      </c>
    </row>
    <row r="2192" spans="1:7" x14ac:dyDescent="0.35">
      <c r="A2192" s="9" t="s">
        <v>389</v>
      </c>
      <c r="B2192" s="9" t="s">
        <v>737</v>
      </c>
      <c r="C2192" s="9" t="s">
        <v>1089</v>
      </c>
      <c r="D2192" s="9" t="s">
        <v>67</v>
      </c>
      <c r="E2192" s="9" t="s">
        <v>639</v>
      </c>
      <c r="F2192" s="9" t="s">
        <v>1663</v>
      </c>
      <c r="G2192" s="9" t="str">
        <f t="shared" si="34"/>
        <v>SD303: BOSENCE FARM COMMUNITY LTD</v>
      </c>
    </row>
    <row r="2193" spans="1:7" x14ac:dyDescent="0.35">
      <c r="A2193" s="9" t="s">
        <v>403</v>
      </c>
      <c r="B2193" s="9" t="s">
        <v>961</v>
      </c>
      <c r="C2193" s="9" t="s">
        <v>1089</v>
      </c>
      <c r="D2193" s="9" t="s">
        <v>67</v>
      </c>
      <c r="E2193" s="9" t="s">
        <v>639</v>
      </c>
      <c r="F2193" s="9" t="s">
        <v>1656</v>
      </c>
      <c r="G2193" s="9" t="str">
        <f t="shared" si="34"/>
        <v>SJ209: We Are With You North Somerset</v>
      </c>
    </row>
    <row r="2194" spans="1:7" x14ac:dyDescent="0.35">
      <c r="A2194" s="9" t="s">
        <v>404</v>
      </c>
      <c r="B2194" s="9" t="s">
        <v>672</v>
      </c>
      <c r="C2194" s="9" t="s">
        <v>1089</v>
      </c>
      <c r="D2194" s="9" t="s">
        <v>67</v>
      </c>
      <c r="E2194" s="9" t="s">
        <v>639</v>
      </c>
      <c r="F2194" s="9" t="s">
        <v>1667</v>
      </c>
      <c r="G2194" s="9" t="str">
        <f t="shared" si="34"/>
        <v>SJ302: BROADWAY LODGE</v>
      </c>
    </row>
    <row r="2195" spans="1:7" x14ac:dyDescent="0.35">
      <c r="A2195" s="9" t="s">
        <v>405</v>
      </c>
      <c r="B2195" s="9" t="s">
        <v>675</v>
      </c>
      <c r="C2195" s="9" t="s">
        <v>1089</v>
      </c>
      <c r="D2195" s="9" t="s">
        <v>67</v>
      </c>
      <c r="E2195" s="9" t="s">
        <v>639</v>
      </c>
      <c r="F2195" s="9" t="s">
        <v>675</v>
      </c>
      <c r="G2195" s="9" t="str">
        <f t="shared" si="34"/>
        <v>SJ308: Sefton Park</v>
      </c>
    </row>
    <row r="2196" spans="1:7" x14ac:dyDescent="0.35">
      <c r="A2196" s="9" t="s">
        <v>1905</v>
      </c>
      <c r="B2196" s="9" t="s">
        <v>1906</v>
      </c>
      <c r="C2196" s="9" t="s">
        <v>1089</v>
      </c>
      <c r="D2196" s="9" t="s">
        <v>67</v>
      </c>
      <c r="E2196" s="9" t="s">
        <v>715</v>
      </c>
      <c r="F2196" s="9" t="s">
        <v>1911</v>
      </c>
      <c r="G2196" s="9" t="str">
        <f t="shared" si="34"/>
        <v>T1219: Turning Point Leicester Adult</v>
      </c>
    </row>
    <row r="2197" spans="1:7" x14ac:dyDescent="0.35">
      <c r="A2197" s="9" t="s">
        <v>212</v>
      </c>
      <c r="B2197" s="9" t="s">
        <v>1004</v>
      </c>
      <c r="C2197" s="9" t="s">
        <v>1090</v>
      </c>
      <c r="D2197" s="9" t="s">
        <v>33</v>
      </c>
      <c r="E2197" s="9" t="s">
        <v>662</v>
      </c>
      <c r="F2197" s="9" t="s">
        <v>1706</v>
      </c>
      <c r="G2197" s="9" t="str">
        <f t="shared" si="34"/>
        <v>M0010: MERC Brook Place</v>
      </c>
    </row>
    <row r="2198" spans="1:7" x14ac:dyDescent="0.35">
      <c r="A2198" s="9" t="s">
        <v>213</v>
      </c>
      <c r="B2198" s="9" t="s">
        <v>706</v>
      </c>
      <c r="C2198" s="9" t="s">
        <v>1090</v>
      </c>
      <c r="D2198" s="9" t="s">
        <v>33</v>
      </c>
      <c r="E2198" s="9" t="s">
        <v>662</v>
      </c>
      <c r="F2198" s="9" t="s">
        <v>1701</v>
      </c>
      <c r="G2198" s="9" t="str">
        <f t="shared" si="34"/>
        <v>M0022: Kaleidoscope Birchwood</v>
      </c>
    </row>
    <row r="2199" spans="1:7" x14ac:dyDescent="0.35">
      <c r="A2199" s="9" t="s">
        <v>216</v>
      </c>
      <c r="B2199" s="9" t="s">
        <v>1006</v>
      </c>
      <c r="C2199" s="9" t="s">
        <v>1090</v>
      </c>
      <c r="D2199" s="9" t="s">
        <v>33</v>
      </c>
      <c r="E2199" s="9" t="s">
        <v>662</v>
      </c>
      <c r="F2199" s="9" t="s">
        <v>1706</v>
      </c>
      <c r="G2199" s="9" t="str">
        <f t="shared" si="34"/>
        <v>M0052: MERC Hope Centre Drugs</v>
      </c>
    </row>
    <row r="2200" spans="1:7" x14ac:dyDescent="0.35">
      <c r="A2200" s="9" t="s">
        <v>219</v>
      </c>
      <c r="B2200" s="9" t="s">
        <v>1005</v>
      </c>
      <c r="C2200" s="9" t="s">
        <v>1090</v>
      </c>
      <c r="D2200" s="9" t="s">
        <v>33</v>
      </c>
      <c r="E2200" s="9" t="s">
        <v>662</v>
      </c>
      <c r="F2200" s="9" t="s">
        <v>1706</v>
      </c>
      <c r="G2200" s="9" t="str">
        <f t="shared" si="34"/>
        <v>M0092: MERC DRR</v>
      </c>
    </row>
    <row r="2201" spans="1:7" x14ac:dyDescent="0.35">
      <c r="A2201" s="9" t="s">
        <v>220</v>
      </c>
      <c r="B2201" s="9" t="s">
        <v>1925</v>
      </c>
      <c r="C2201" s="9" t="s">
        <v>1090</v>
      </c>
      <c r="D2201" s="9" t="s">
        <v>33</v>
      </c>
      <c r="E2201" s="9" t="s">
        <v>662</v>
      </c>
      <c r="F2201" s="9" t="s">
        <v>1923</v>
      </c>
      <c r="G2201" s="9" t="str">
        <f t="shared" si="34"/>
        <v>M0119: Holgate House</v>
      </c>
    </row>
    <row r="2202" spans="1:7" x14ac:dyDescent="0.35">
      <c r="A2202" s="9" t="s">
        <v>221</v>
      </c>
      <c r="B2202" s="9" t="s">
        <v>974</v>
      </c>
      <c r="C2202" s="9" t="s">
        <v>1090</v>
      </c>
      <c r="D2202" s="9" t="s">
        <v>33</v>
      </c>
      <c r="E2202" s="9" t="s">
        <v>662</v>
      </c>
      <c r="F2202" s="9" t="s">
        <v>1706</v>
      </c>
      <c r="G2202" s="9" t="str">
        <f t="shared" si="34"/>
        <v>M0168: MERC Hope Centre Alcohol</v>
      </c>
    </row>
    <row r="2203" spans="1:7" x14ac:dyDescent="0.35">
      <c r="A2203" s="9" t="s">
        <v>235</v>
      </c>
      <c r="B2203" s="9" t="s">
        <v>1898</v>
      </c>
      <c r="C2203" s="9" t="s">
        <v>1090</v>
      </c>
      <c r="D2203" s="9" t="s">
        <v>33</v>
      </c>
      <c r="E2203" s="9" t="s">
        <v>662</v>
      </c>
      <c r="F2203" s="9" t="s">
        <v>1752</v>
      </c>
      <c r="G2203" s="9" t="str">
        <f t="shared" si="34"/>
        <v>M0309: Cyngor Alcohol Information Service (CAIS)</v>
      </c>
    </row>
    <row r="2204" spans="1:7" x14ac:dyDescent="0.35">
      <c r="A2204" s="9" t="s">
        <v>236</v>
      </c>
      <c r="B2204" s="9" t="s">
        <v>729</v>
      </c>
      <c r="C2204" s="9" t="s">
        <v>1090</v>
      </c>
      <c r="D2204" s="9" t="s">
        <v>33</v>
      </c>
      <c r="E2204" s="9" t="s">
        <v>662</v>
      </c>
      <c r="F2204" s="9" t="s">
        <v>1722</v>
      </c>
      <c r="G2204" s="9" t="str">
        <f t="shared" si="34"/>
        <v>M0310: Shardale St Annes Limited</v>
      </c>
    </row>
    <row r="2205" spans="1:7" x14ac:dyDescent="0.35">
      <c r="A2205" s="9" t="s">
        <v>254</v>
      </c>
      <c r="B2205" s="9" t="s">
        <v>1008</v>
      </c>
      <c r="C2205" s="9" t="s">
        <v>1090</v>
      </c>
      <c r="D2205" s="9" t="s">
        <v>33</v>
      </c>
      <c r="E2205" s="9" t="s">
        <v>662</v>
      </c>
      <c r="F2205" s="9" t="s">
        <v>1754</v>
      </c>
      <c r="G2205" s="9" t="str">
        <f t="shared" si="34"/>
        <v>M0342: We Are With You - Liverpool Integrated Treatment Service</v>
      </c>
    </row>
    <row r="2206" spans="1:7" x14ac:dyDescent="0.35">
      <c r="A2206" s="9" t="s">
        <v>255</v>
      </c>
      <c r="B2206" s="9" t="s">
        <v>984</v>
      </c>
      <c r="C2206" s="9" t="s">
        <v>1090</v>
      </c>
      <c r="D2206" s="9" t="s">
        <v>33</v>
      </c>
      <c r="E2206" s="9" t="s">
        <v>662</v>
      </c>
      <c r="F2206" s="9" t="s">
        <v>1706</v>
      </c>
      <c r="G2206" s="9" t="str">
        <f t="shared" si="34"/>
        <v>M0344: MERC Ambition North Sefton</v>
      </c>
    </row>
    <row r="2207" spans="1:7" x14ac:dyDescent="0.35">
      <c r="A2207" s="9" t="s">
        <v>256</v>
      </c>
      <c r="B2207" s="9" t="s">
        <v>1003</v>
      </c>
      <c r="C2207" s="9" t="s">
        <v>1090</v>
      </c>
      <c r="D2207" s="9" t="s">
        <v>33</v>
      </c>
      <c r="E2207" s="9" t="s">
        <v>662</v>
      </c>
      <c r="F2207" s="9" t="s">
        <v>1706</v>
      </c>
      <c r="G2207" s="9" t="str">
        <f t="shared" si="34"/>
        <v>M0345: MERC Ambition South Sefton</v>
      </c>
    </row>
    <row r="2208" spans="1:7" x14ac:dyDescent="0.35">
      <c r="A2208" s="9" t="s">
        <v>610</v>
      </c>
      <c r="B2208" s="9" t="s">
        <v>1011</v>
      </c>
      <c r="C2208" s="9" t="s">
        <v>1090</v>
      </c>
      <c r="D2208" s="9" t="s">
        <v>33</v>
      </c>
      <c r="E2208" s="9" t="s">
        <v>662</v>
      </c>
      <c r="F2208" s="9" t="s">
        <v>1755</v>
      </c>
      <c r="G2208" s="9" t="str">
        <f t="shared" si="34"/>
        <v>M0367: YMCA Liverpool and Sefton</v>
      </c>
    </row>
    <row r="2209" spans="1:7" x14ac:dyDescent="0.35">
      <c r="A2209" s="9" t="s">
        <v>1483</v>
      </c>
      <c r="B2209" s="9" t="s">
        <v>1770</v>
      </c>
      <c r="C2209" s="9" t="s">
        <v>1090</v>
      </c>
      <c r="D2209" s="9" t="s">
        <v>33</v>
      </c>
      <c r="E2209" s="9" t="s">
        <v>662</v>
      </c>
      <c r="F2209" s="9" t="s">
        <v>1706</v>
      </c>
      <c r="G2209" s="9" t="str">
        <f t="shared" si="34"/>
        <v>M0372: Liverpool University Hospitals NHS Foundation Trust</v>
      </c>
    </row>
    <row r="2210" spans="1:7" x14ac:dyDescent="0.35">
      <c r="A2210" s="9" t="s">
        <v>1484</v>
      </c>
      <c r="B2210" s="9" t="s">
        <v>1759</v>
      </c>
      <c r="C2210" s="9" t="s">
        <v>1090</v>
      </c>
      <c r="D2210" s="9" t="s">
        <v>33</v>
      </c>
      <c r="E2210" s="9" t="s">
        <v>662</v>
      </c>
      <c r="F2210" s="9" t="s">
        <v>1697</v>
      </c>
      <c r="G2210" s="9" t="str">
        <f t="shared" si="34"/>
        <v>M0375: Cumbria Addictions Service (Humankind)</v>
      </c>
    </row>
    <row r="2211" spans="1:7" x14ac:dyDescent="0.35">
      <c r="A2211" s="9" t="s">
        <v>1928</v>
      </c>
      <c r="B2211" s="9" t="s">
        <v>1929</v>
      </c>
      <c r="C2211" s="9" t="s">
        <v>1090</v>
      </c>
      <c r="D2211" s="9" t="s">
        <v>33</v>
      </c>
      <c r="E2211" s="9" t="s">
        <v>662</v>
      </c>
      <c r="F2211" s="9" t="s">
        <v>1923</v>
      </c>
      <c r="G2211" s="9" t="str">
        <f t="shared" si="34"/>
        <v>M0376: CGL Sefton</v>
      </c>
    </row>
    <row r="2212" spans="1:7" x14ac:dyDescent="0.35">
      <c r="A2212" s="9" t="s">
        <v>2122</v>
      </c>
      <c r="B2212" s="9" t="s">
        <v>2126</v>
      </c>
      <c r="C2212" s="9" t="s">
        <v>1090</v>
      </c>
      <c r="D2212" s="9" t="s">
        <v>33</v>
      </c>
      <c r="E2212" s="9" t="s">
        <v>662</v>
      </c>
      <c r="F2212" s="9" t="s">
        <v>1923</v>
      </c>
      <c r="G2212" s="9" t="str">
        <f t="shared" si="34"/>
        <v>M0379: CGL Sefton YP</v>
      </c>
    </row>
    <row r="2213" spans="1:7" x14ac:dyDescent="0.35">
      <c r="A2213" s="9" t="s">
        <v>411</v>
      </c>
      <c r="B2213" s="9" t="s">
        <v>809</v>
      </c>
      <c r="C2213" s="9" t="s">
        <v>1090</v>
      </c>
      <c r="D2213" s="9" t="s">
        <v>33</v>
      </c>
      <c r="E2213" s="9" t="s">
        <v>639</v>
      </c>
      <c r="F2213" s="9" t="s">
        <v>809</v>
      </c>
      <c r="G2213" s="9" t="str">
        <f t="shared" si="34"/>
        <v>SK317: Somewhere House</v>
      </c>
    </row>
    <row r="2214" spans="1:7" x14ac:dyDescent="0.35">
      <c r="A2214" s="9" t="s">
        <v>452</v>
      </c>
      <c r="B2214" s="9" t="s">
        <v>758</v>
      </c>
      <c r="C2214" s="9" t="s">
        <v>1090</v>
      </c>
      <c r="D2214" s="9" t="s">
        <v>33</v>
      </c>
      <c r="E2214" s="9" t="s">
        <v>661</v>
      </c>
      <c r="F2214" s="9" t="s">
        <v>1697</v>
      </c>
      <c r="G2214" s="9" t="str">
        <f t="shared" si="34"/>
        <v>U0484: North Yorkshire Horizons Drug and Alcohol Service (Humankind)</v>
      </c>
    </row>
    <row r="2215" spans="1:7" x14ac:dyDescent="0.35">
      <c r="A2215" s="9" t="s">
        <v>456</v>
      </c>
      <c r="B2215" s="9" t="s">
        <v>703</v>
      </c>
      <c r="C2215" s="9" t="s">
        <v>1090</v>
      </c>
      <c r="D2215" s="9" t="s">
        <v>33</v>
      </c>
      <c r="E2215" s="9" t="s">
        <v>661</v>
      </c>
      <c r="F2215" s="9" t="s">
        <v>1697</v>
      </c>
      <c r="G2215" s="9" t="str">
        <f t="shared" si="34"/>
        <v>U0489: Forward Leeds Adult (Humankind)</v>
      </c>
    </row>
    <row r="2216" spans="1:7" x14ac:dyDescent="0.35">
      <c r="A2216" s="9" t="s">
        <v>462</v>
      </c>
      <c r="B2216" s="9" t="s">
        <v>789</v>
      </c>
      <c r="C2216" s="9" t="s">
        <v>1090</v>
      </c>
      <c r="D2216" s="9" t="s">
        <v>33</v>
      </c>
      <c r="E2216" s="9" t="s">
        <v>661</v>
      </c>
      <c r="F2216" s="9" t="s">
        <v>1717</v>
      </c>
      <c r="G2216" s="9" t="str">
        <f t="shared" si="34"/>
        <v>U0514: Phoenix Futures Sheffield Adult Service</v>
      </c>
    </row>
    <row r="2217" spans="1:7" x14ac:dyDescent="0.35">
      <c r="A2217" s="9" t="s">
        <v>471</v>
      </c>
      <c r="B2217" s="9" t="s">
        <v>718</v>
      </c>
      <c r="C2217" s="9" t="s">
        <v>1090</v>
      </c>
      <c r="D2217" s="9" t="s">
        <v>33</v>
      </c>
      <c r="E2217" s="9" t="s">
        <v>662</v>
      </c>
      <c r="F2217" s="9" t="s">
        <v>718</v>
      </c>
      <c r="G2217" s="9" t="str">
        <f t="shared" si="34"/>
        <v>W0053: ACORN</v>
      </c>
    </row>
    <row r="2218" spans="1:7" x14ac:dyDescent="0.35">
      <c r="A2218" s="9" t="s">
        <v>472</v>
      </c>
      <c r="B2218" s="9" t="s">
        <v>2237</v>
      </c>
      <c r="C2218" s="9" t="s">
        <v>1090</v>
      </c>
      <c r="D2218" s="9" t="s">
        <v>33</v>
      </c>
      <c r="E2218" s="9" t="s">
        <v>662</v>
      </c>
      <c r="F2218" s="9" t="s">
        <v>1746</v>
      </c>
      <c r="G2218" s="9" t="str">
        <f t="shared" si="34"/>
        <v>W0064: THOMAS Blackburn</v>
      </c>
    </row>
    <row r="2219" spans="1:7" x14ac:dyDescent="0.35">
      <c r="A2219" s="9" t="s">
        <v>474</v>
      </c>
      <c r="B2219" s="9" t="s">
        <v>734</v>
      </c>
      <c r="C2219" s="9" t="s">
        <v>1090</v>
      </c>
      <c r="D2219" s="9" t="s">
        <v>33</v>
      </c>
      <c r="E2219" s="9" t="s">
        <v>662</v>
      </c>
      <c r="F2219" s="9" t="s">
        <v>1751</v>
      </c>
      <c r="G2219" s="9" t="str">
        <f t="shared" si="34"/>
        <v>W0444: Turning Point Smithfield Detox</v>
      </c>
    </row>
    <row r="2220" spans="1:7" x14ac:dyDescent="0.35">
      <c r="A2220" s="9" t="s">
        <v>223</v>
      </c>
      <c r="B2220" s="9" t="s">
        <v>725</v>
      </c>
      <c r="C2220" s="9" t="s">
        <v>1091</v>
      </c>
      <c r="D2220" s="9" t="s">
        <v>45</v>
      </c>
      <c r="E2220" s="9" t="s">
        <v>662</v>
      </c>
      <c r="F2220" s="9" t="s">
        <v>1694</v>
      </c>
      <c r="G2220" s="9" t="str">
        <f t="shared" si="34"/>
        <v>M0243: GMMH The Chapman-Barker Unit</v>
      </c>
    </row>
    <row r="2221" spans="1:7" x14ac:dyDescent="0.35">
      <c r="A2221" s="9" t="s">
        <v>251</v>
      </c>
      <c r="B2221" s="9" t="s">
        <v>668</v>
      </c>
      <c r="C2221" s="9" t="s">
        <v>1091</v>
      </c>
      <c r="D2221" s="9" t="s">
        <v>45</v>
      </c>
      <c r="E2221" s="9" t="s">
        <v>662</v>
      </c>
      <c r="F2221" s="9" t="s">
        <v>668</v>
      </c>
      <c r="G2221" s="9" t="str">
        <f t="shared" si="34"/>
        <v>M0338: Salus Withnell Hall</v>
      </c>
    </row>
    <row r="2222" spans="1:7" x14ac:dyDescent="0.35">
      <c r="A2222" s="9" t="s">
        <v>502</v>
      </c>
      <c r="B2222" s="9" t="s">
        <v>829</v>
      </c>
      <c r="C2222" s="9" t="s">
        <v>1091</v>
      </c>
      <c r="D2222" s="9" t="s">
        <v>45</v>
      </c>
      <c r="E2222" s="9" t="s">
        <v>757</v>
      </c>
      <c r="F2222" s="9" t="s">
        <v>1752</v>
      </c>
      <c r="G2222" s="9" t="str">
        <f t="shared" si="34"/>
        <v>N1010: County Durham Drug and Alcohol Adult Recovery Service</v>
      </c>
    </row>
    <row r="2223" spans="1:7" x14ac:dyDescent="0.35">
      <c r="A2223" s="9" t="s">
        <v>275</v>
      </c>
      <c r="B2223" s="9" t="s">
        <v>669</v>
      </c>
      <c r="C2223" s="9" t="s">
        <v>1091</v>
      </c>
      <c r="D2223" s="9" t="s">
        <v>45</v>
      </c>
      <c r="E2223" s="9" t="s">
        <v>670</v>
      </c>
      <c r="F2223" s="9" t="s">
        <v>1757</v>
      </c>
      <c r="G2223" s="9" t="str">
        <f t="shared" si="34"/>
        <v>P0034: Yeldall Manor</v>
      </c>
    </row>
    <row r="2224" spans="1:7" x14ac:dyDescent="0.35">
      <c r="A2224" s="9" t="s">
        <v>297</v>
      </c>
      <c r="B2224" s="9" t="s">
        <v>709</v>
      </c>
      <c r="C2224" s="9" t="s">
        <v>1091</v>
      </c>
      <c r="D2224" s="9" t="s">
        <v>45</v>
      </c>
      <c r="E2224" s="9" t="s">
        <v>670</v>
      </c>
      <c r="F2224" s="9" t="s">
        <v>1751</v>
      </c>
      <c r="G2224" s="9" t="str">
        <f t="shared" si="34"/>
        <v>P1076: Oxfordshire Roads to Recovery</v>
      </c>
    </row>
    <row r="2225" spans="1:7" x14ac:dyDescent="0.35">
      <c r="A2225" s="9" t="s">
        <v>310</v>
      </c>
      <c r="B2225" s="9" t="s">
        <v>837</v>
      </c>
      <c r="C2225" s="9" t="s">
        <v>1091</v>
      </c>
      <c r="D2225" s="9" t="s">
        <v>45</v>
      </c>
      <c r="E2225" s="9" t="s">
        <v>635</v>
      </c>
      <c r="F2225" s="9" t="s">
        <v>837</v>
      </c>
      <c r="G2225" s="9" t="str">
        <f t="shared" si="34"/>
        <v>Q1311: Hebron Trust</v>
      </c>
    </row>
    <row r="2226" spans="1:7" x14ac:dyDescent="0.35">
      <c r="A2226" s="9" t="s">
        <v>2180</v>
      </c>
      <c r="B2226" s="9" t="s">
        <v>2218</v>
      </c>
      <c r="C2226" s="9" t="s">
        <v>1091</v>
      </c>
      <c r="D2226" s="9" t="s">
        <v>45</v>
      </c>
      <c r="E2226" s="9" t="s">
        <v>643</v>
      </c>
      <c r="F2226" s="9" t="s">
        <v>1923</v>
      </c>
      <c r="G2226" s="9" t="str">
        <f t="shared" si="34"/>
        <v>R0516: With You at Stoke-on-Trent Adult</v>
      </c>
    </row>
    <row r="2227" spans="1:7" x14ac:dyDescent="0.35">
      <c r="A2227" s="9" t="s">
        <v>391</v>
      </c>
      <c r="B2227" s="9" t="s">
        <v>658</v>
      </c>
      <c r="C2227" s="9" t="s">
        <v>1091</v>
      </c>
      <c r="D2227" s="9" t="s">
        <v>45</v>
      </c>
      <c r="E2227" s="9" t="s">
        <v>639</v>
      </c>
      <c r="F2227" s="9" t="s">
        <v>1744</v>
      </c>
      <c r="G2227" s="9" t="str">
        <f t="shared" si="34"/>
        <v>SG309: THE NELSON TRUST</v>
      </c>
    </row>
    <row r="2228" spans="1:7" x14ac:dyDescent="0.35">
      <c r="A2228" s="9" t="s">
        <v>420</v>
      </c>
      <c r="B2228" s="9" t="s">
        <v>787</v>
      </c>
      <c r="C2228" s="9" t="s">
        <v>1091</v>
      </c>
      <c r="D2228" s="9" t="s">
        <v>45</v>
      </c>
      <c r="E2228" s="9" t="s">
        <v>715</v>
      </c>
      <c r="F2228" s="9" t="s">
        <v>1682</v>
      </c>
      <c r="G2228" s="9" t="str">
        <f t="shared" si="34"/>
        <v>T0005: Derbyshire Recovery Partnership</v>
      </c>
    </row>
    <row r="2229" spans="1:7" x14ac:dyDescent="0.35">
      <c r="A2229" s="9" t="s">
        <v>423</v>
      </c>
      <c r="B2229" s="9" t="s">
        <v>847</v>
      </c>
      <c r="C2229" s="9" t="s">
        <v>1091</v>
      </c>
      <c r="D2229" s="9" t="s">
        <v>45</v>
      </c>
      <c r="E2229" s="9" t="s">
        <v>715</v>
      </c>
      <c r="F2229" s="9" t="s">
        <v>1681</v>
      </c>
      <c r="G2229" s="9" t="str">
        <f t="shared" si="34"/>
        <v>T1175: Derby City Prescribing Service</v>
      </c>
    </row>
    <row r="2230" spans="1:7" x14ac:dyDescent="0.35">
      <c r="A2230" s="9" t="s">
        <v>436</v>
      </c>
      <c r="B2230" s="9" t="s">
        <v>714</v>
      </c>
      <c r="C2230" s="9" t="s">
        <v>1091</v>
      </c>
      <c r="D2230" s="9" t="s">
        <v>45</v>
      </c>
      <c r="E2230" s="9" t="s">
        <v>715</v>
      </c>
      <c r="F2230" s="9" t="s">
        <v>1751</v>
      </c>
      <c r="G2230" s="9" t="str">
        <f t="shared" si="34"/>
        <v>T1209: Turning Point Leicester and Leicestershire</v>
      </c>
    </row>
    <row r="2231" spans="1:7" x14ac:dyDescent="0.35">
      <c r="A2231" s="9" t="s">
        <v>456</v>
      </c>
      <c r="B2231" s="9" t="s">
        <v>703</v>
      </c>
      <c r="C2231" s="9" t="s">
        <v>1091</v>
      </c>
      <c r="D2231" s="9" t="s">
        <v>45</v>
      </c>
      <c r="E2231" s="9" t="s">
        <v>661</v>
      </c>
      <c r="F2231" s="9" t="s">
        <v>1697</v>
      </c>
      <c r="G2231" s="9" t="str">
        <f t="shared" si="34"/>
        <v>U0489: Forward Leeds Adult (Humankind)</v>
      </c>
    </row>
    <row r="2232" spans="1:7" x14ac:dyDescent="0.35">
      <c r="A2232" s="9" t="s">
        <v>460</v>
      </c>
      <c r="B2232" s="9" t="s">
        <v>2228</v>
      </c>
      <c r="C2232" s="9" t="s">
        <v>1091</v>
      </c>
      <c r="D2232" s="9" t="s">
        <v>45</v>
      </c>
      <c r="E2232" s="9" t="s">
        <v>661</v>
      </c>
      <c r="F2232" s="9" t="s">
        <v>1723</v>
      </c>
      <c r="G2232" s="9" t="str">
        <f t="shared" si="34"/>
        <v>U0505: Sheffield Treatment and Recovery Team (NHS) - Deactive</v>
      </c>
    </row>
    <row r="2233" spans="1:7" x14ac:dyDescent="0.35">
      <c r="A2233" s="9" t="s">
        <v>461</v>
      </c>
      <c r="B2233" s="9" t="s">
        <v>663</v>
      </c>
      <c r="C2233" s="9" t="s">
        <v>1091</v>
      </c>
      <c r="D2233" s="9" t="s">
        <v>45</v>
      </c>
      <c r="E2233" s="9" t="s">
        <v>661</v>
      </c>
      <c r="F2233" s="9" t="s">
        <v>1721</v>
      </c>
      <c r="G2233" s="9" t="str">
        <f t="shared" si="34"/>
        <v>U0509: Doncaster Drugs Service - CDT</v>
      </c>
    </row>
    <row r="2234" spans="1:7" x14ac:dyDescent="0.35">
      <c r="A2234" s="9" t="s">
        <v>462</v>
      </c>
      <c r="B2234" s="9" t="s">
        <v>789</v>
      </c>
      <c r="C2234" s="9" t="s">
        <v>1091</v>
      </c>
      <c r="D2234" s="9" t="s">
        <v>45</v>
      </c>
      <c r="E2234" s="9" t="s">
        <v>661</v>
      </c>
      <c r="F2234" s="9" t="s">
        <v>1717</v>
      </c>
      <c r="G2234" s="9" t="str">
        <f t="shared" si="34"/>
        <v>U0514: Phoenix Futures Sheffield Adult Service</v>
      </c>
    </row>
    <row r="2235" spans="1:7" x14ac:dyDescent="0.35">
      <c r="A2235" s="9" t="s">
        <v>463</v>
      </c>
      <c r="B2235" s="9" t="s">
        <v>710</v>
      </c>
      <c r="C2235" s="9" t="s">
        <v>1091</v>
      </c>
      <c r="D2235" s="9" t="s">
        <v>45</v>
      </c>
      <c r="E2235" s="9" t="s">
        <v>661</v>
      </c>
      <c r="F2235" s="9" t="s">
        <v>1717</v>
      </c>
      <c r="G2235" s="9" t="str">
        <f t="shared" si="34"/>
        <v>U0515: Phoenix Futures Sheffield Family Service</v>
      </c>
    </row>
    <row r="2236" spans="1:7" x14ac:dyDescent="0.35">
      <c r="A2236" s="9" t="s">
        <v>464</v>
      </c>
      <c r="B2236" s="9" t="s">
        <v>664</v>
      </c>
      <c r="C2236" s="9" t="s">
        <v>1091</v>
      </c>
      <c r="D2236" s="9" t="s">
        <v>45</v>
      </c>
      <c r="E2236" s="9" t="s">
        <v>661</v>
      </c>
      <c r="F2236" s="9" t="s">
        <v>664</v>
      </c>
      <c r="G2236" s="9" t="str">
        <f t="shared" si="34"/>
        <v>U0546: Doncaster SDC - New Beginnings</v>
      </c>
    </row>
    <row r="2237" spans="1:7" x14ac:dyDescent="0.35">
      <c r="A2237" s="9" t="s">
        <v>2079</v>
      </c>
      <c r="B2237" s="9" t="s">
        <v>2080</v>
      </c>
      <c r="C2237" s="9" t="s">
        <v>1091</v>
      </c>
      <c r="D2237" s="9" t="s">
        <v>45</v>
      </c>
      <c r="E2237" s="9" t="s">
        <v>661</v>
      </c>
      <c r="F2237" s="9" t="s">
        <v>1923</v>
      </c>
      <c r="G2237" s="9" t="str">
        <f t="shared" si="34"/>
        <v>U0589: CGL Sheffield YP</v>
      </c>
    </row>
    <row r="2238" spans="1:7" x14ac:dyDescent="0.35">
      <c r="A2238" s="9" t="s">
        <v>466</v>
      </c>
      <c r="B2238" s="9" t="s">
        <v>2229</v>
      </c>
      <c r="C2238" s="9" t="s">
        <v>1091</v>
      </c>
      <c r="D2238" s="9" t="s">
        <v>45</v>
      </c>
      <c r="E2238" s="9" t="s">
        <v>661</v>
      </c>
      <c r="F2238" s="9" t="s">
        <v>1723</v>
      </c>
      <c r="G2238" s="9" t="str">
        <f t="shared" si="34"/>
        <v>U0593: Sheffield Treatment &amp; Recovery Team (NHS) Alcohol - Deactive</v>
      </c>
    </row>
    <row r="2239" spans="1:7" x14ac:dyDescent="0.35">
      <c r="A2239" s="9" t="s">
        <v>481</v>
      </c>
      <c r="B2239" s="9" t="s">
        <v>660</v>
      </c>
      <c r="C2239" s="9" t="s">
        <v>1091</v>
      </c>
      <c r="D2239" s="9" t="s">
        <v>45</v>
      </c>
      <c r="E2239" s="9" t="s">
        <v>661</v>
      </c>
      <c r="F2239" s="9" t="s">
        <v>1697</v>
      </c>
      <c r="G2239" s="9" t="str">
        <f t="shared" si="34"/>
        <v>U0635: Barnsley Substance Misuse Service (Humankind)</v>
      </c>
    </row>
    <row r="2240" spans="1:7" x14ac:dyDescent="0.35">
      <c r="A2240" s="9" t="s">
        <v>514</v>
      </c>
      <c r="B2240" s="9" t="s">
        <v>2233</v>
      </c>
      <c r="C2240" s="9" t="s">
        <v>1091</v>
      </c>
      <c r="D2240" s="9" t="s">
        <v>45</v>
      </c>
      <c r="E2240" s="9" t="s">
        <v>661</v>
      </c>
      <c r="F2240" s="9" t="s">
        <v>1674</v>
      </c>
      <c r="G2240" s="9" t="str">
        <f t="shared" si="34"/>
        <v>U0640: CGL Rotherham Adult Drug and Alcohol (deactive)</v>
      </c>
    </row>
    <row r="2241" spans="1:7" x14ac:dyDescent="0.35">
      <c r="A2241" s="9" t="s">
        <v>2083</v>
      </c>
      <c r="B2241" s="9" t="s">
        <v>2084</v>
      </c>
      <c r="C2241" s="9" t="s">
        <v>1091</v>
      </c>
      <c r="D2241" s="9" t="s">
        <v>45</v>
      </c>
      <c r="E2241" s="9" t="s">
        <v>661</v>
      </c>
      <c r="F2241" s="9" t="s">
        <v>1923</v>
      </c>
      <c r="G2241" s="9" t="str">
        <f t="shared" si="34"/>
        <v>U0652: We Are With You - Rotherham Adult</v>
      </c>
    </row>
    <row r="2242" spans="1:7" x14ac:dyDescent="0.35">
      <c r="A2242" s="9" t="s">
        <v>2137</v>
      </c>
      <c r="B2242" s="9" t="s">
        <v>2138</v>
      </c>
      <c r="C2242" s="9" t="s">
        <v>1091</v>
      </c>
      <c r="D2242" s="9" t="s">
        <v>45</v>
      </c>
      <c r="E2242" s="9" t="s">
        <v>661</v>
      </c>
      <c r="F2242" s="9" t="s">
        <v>1923</v>
      </c>
      <c r="G2242" s="9" t="str">
        <f t="shared" si="34"/>
        <v>U0655: Ark House Rehab Scarborough</v>
      </c>
    </row>
    <row r="2243" spans="1:7" x14ac:dyDescent="0.35">
      <c r="A2243" s="9" t="s">
        <v>2087</v>
      </c>
      <c r="B2243" s="9" t="s">
        <v>2088</v>
      </c>
      <c r="C2243" s="9" t="s">
        <v>1091</v>
      </c>
      <c r="D2243" s="9" t="s">
        <v>45</v>
      </c>
      <c r="E2243" s="9" t="s">
        <v>661</v>
      </c>
      <c r="F2243" s="9" t="s">
        <v>1923</v>
      </c>
      <c r="G2243" s="9" t="str">
        <f t="shared" ref="G2243:G2306" si="35">CONCATENATE(A2243,": ",B2243)</f>
        <v>U0656: Aspire Drug &amp; Alcohol Inpatient Doncaster</v>
      </c>
    </row>
    <row r="2244" spans="1:7" x14ac:dyDescent="0.35">
      <c r="A2244" s="9" t="s">
        <v>2124</v>
      </c>
      <c r="B2244" s="9" t="s">
        <v>2236</v>
      </c>
      <c r="C2244" s="9" t="s">
        <v>1091</v>
      </c>
      <c r="D2244" s="9" t="s">
        <v>45</v>
      </c>
      <c r="E2244" s="9" t="s">
        <v>661</v>
      </c>
      <c r="F2244" s="9" t="s">
        <v>1923</v>
      </c>
      <c r="G2244" s="9" t="str">
        <f t="shared" si="35"/>
        <v>U0657: Likewise Sheffield (Humankind)</v>
      </c>
    </row>
    <row r="2245" spans="1:7" x14ac:dyDescent="0.35">
      <c r="A2245" s="9" t="s">
        <v>213</v>
      </c>
      <c r="B2245" s="9" t="s">
        <v>706</v>
      </c>
      <c r="C2245" s="9" t="s">
        <v>1092</v>
      </c>
      <c r="D2245" s="9" t="s">
        <v>59</v>
      </c>
      <c r="E2245" s="9" t="s">
        <v>662</v>
      </c>
      <c r="F2245" s="9" t="s">
        <v>1701</v>
      </c>
      <c r="G2245" s="9" t="str">
        <f t="shared" si="35"/>
        <v>M0022: Kaleidoscope Birchwood</v>
      </c>
    </row>
    <row r="2246" spans="1:7" x14ac:dyDescent="0.35">
      <c r="A2246" s="9" t="s">
        <v>214</v>
      </c>
      <c r="B2246" s="9" t="s">
        <v>667</v>
      </c>
      <c r="C2246" s="9" t="s">
        <v>1092</v>
      </c>
      <c r="D2246" s="9" t="s">
        <v>59</v>
      </c>
      <c r="E2246" s="9" t="s">
        <v>662</v>
      </c>
      <c r="F2246" s="9" t="s">
        <v>1717</v>
      </c>
      <c r="G2246" s="9" t="str">
        <f t="shared" si="35"/>
        <v>M0037: Phoenix Futures Wirral Adult Services</v>
      </c>
    </row>
    <row r="2247" spans="1:7" x14ac:dyDescent="0.35">
      <c r="A2247" s="9" t="s">
        <v>218</v>
      </c>
      <c r="B2247" s="9" t="s">
        <v>727</v>
      </c>
      <c r="C2247" s="9" t="s">
        <v>1092</v>
      </c>
      <c r="D2247" s="9" t="s">
        <v>59</v>
      </c>
      <c r="E2247" s="9" t="s">
        <v>662</v>
      </c>
      <c r="F2247" s="9" t="s">
        <v>1751</v>
      </c>
      <c r="G2247" s="9" t="str">
        <f t="shared" si="35"/>
        <v>M0083: Turning Point Stanfield House</v>
      </c>
    </row>
    <row r="2248" spans="1:7" x14ac:dyDescent="0.35">
      <c r="A2248" s="9" t="s">
        <v>229</v>
      </c>
      <c r="B2248" s="9" t="s">
        <v>1771</v>
      </c>
      <c r="C2248" s="9" t="s">
        <v>1092</v>
      </c>
      <c r="D2248" s="9" t="s">
        <v>59</v>
      </c>
      <c r="E2248" s="9" t="s">
        <v>662</v>
      </c>
      <c r="F2248" s="9" t="s">
        <v>1751</v>
      </c>
      <c r="G2248" s="9" t="str">
        <f t="shared" si="35"/>
        <v>M0289: Turning Point Leigh Bank</v>
      </c>
    </row>
    <row r="2249" spans="1:7" x14ac:dyDescent="0.35">
      <c r="A2249" s="9" t="s">
        <v>235</v>
      </c>
      <c r="B2249" s="9" t="s">
        <v>1898</v>
      </c>
      <c r="C2249" s="9" t="s">
        <v>1092</v>
      </c>
      <c r="D2249" s="9" t="s">
        <v>59</v>
      </c>
      <c r="E2249" s="9" t="s">
        <v>662</v>
      </c>
      <c r="F2249" s="9" t="s">
        <v>1752</v>
      </c>
      <c r="G2249" s="9" t="str">
        <f t="shared" si="35"/>
        <v>M0309: Cyngor Alcohol Information Service (CAIS)</v>
      </c>
    </row>
    <row r="2250" spans="1:7" x14ac:dyDescent="0.35">
      <c r="A2250" s="9" t="s">
        <v>1484</v>
      </c>
      <c r="B2250" s="9" t="s">
        <v>1759</v>
      </c>
      <c r="C2250" s="9" t="s">
        <v>1092</v>
      </c>
      <c r="D2250" s="9" t="s">
        <v>59</v>
      </c>
      <c r="E2250" s="9" t="s">
        <v>662</v>
      </c>
      <c r="F2250" s="9" t="s">
        <v>1697</v>
      </c>
      <c r="G2250" s="9" t="str">
        <f t="shared" si="35"/>
        <v>M0375: Cumbria Addictions Service (Humankind)</v>
      </c>
    </row>
    <row r="2251" spans="1:7" x14ac:dyDescent="0.35">
      <c r="A2251" s="9" t="s">
        <v>275</v>
      </c>
      <c r="B2251" s="9" t="s">
        <v>669</v>
      </c>
      <c r="C2251" s="9" t="s">
        <v>1092</v>
      </c>
      <c r="D2251" s="9" t="s">
        <v>59</v>
      </c>
      <c r="E2251" s="9" t="s">
        <v>670</v>
      </c>
      <c r="F2251" s="9" t="s">
        <v>1757</v>
      </c>
      <c r="G2251" s="9" t="str">
        <f t="shared" si="35"/>
        <v>P0034: Yeldall Manor</v>
      </c>
    </row>
    <row r="2252" spans="1:7" x14ac:dyDescent="0.35">
      <c r="A2252" s="9" t="s">
        <v>2061</v>
      </c>
      <c r="B2252" s="9" t="s">
        <v>2062</v>
      </c>
      <c r="C2252" s="9" t="s">
        <v>1092</v>
      </c>
      <c r="D2252" s="9" t="s">
        <v>59</v>
      </c>
      <c r="E2252" s="9" t="s">
        <v>670</v>
      </c>
      <c r="F2252" s="9" t="s">
        <v>1923</v>
      </c>
      <c r="G2252" s="9" t="str">
        <f t="shared" si="35"/>
        <v>P1125: Addiction Recovery Centre Portsmouth</v>
      </c>
    </row>
    <row r="2253" spans="1:7" x14ac:dyDescent="0.35">
      <c r="A2253" s="9" t="s">
        <v>356</v>
      </c>
      <c r="B2253" s="9" t="s">
        <v>711</v>
      </c>
      <c r="C2253" s="9" t="s">
        <v>1092</v>
      </c>
      <c r="D2253" s="9" t="s">
        <v>59</v>
      </c>
      <c r="E2253" s="9" t="s">
        <v>643</v>
      </c>
      <c r="F2253" s="9" t="s">
        <v>1658</v>
      </c>
      <c r="G2253" s="9" t="str">
        <f t="shared" si="35"/>
        <v>R0468: Recovery Wolverhampton (Adult)</v>
      </c>
    </row>
    <row r="2254" spans="1:7" x14ac:dyDescent="0.35">
      <c r="A2254" s="9" t="s">
        <v>358</v>
      </c>
      <c r="B2254" s="9" t="s">
        <v>705</v>
      </c>
      <c r="C2254" s="9" t="s">
        <v>1092</v>
      </c>
      <c r="D2254" s="9" t="s">
        <v>59</v>
      </c>
      <c r="E2254" s="9" t="s">
        <v>643</v>
      </c>
      <c r="F2254" s="9" t="s">
        <v>1677</v>
      </c>
      <c r="G2254" s="9" t="str">
        <f t="shared" si="35"/>
        <v>R0473: IRiS</v>
      </c>
    </row>
    <row r="2255" spans="1:7" x14ac:dyDescent="0.35">
      <c r="A2255" s="9" t="s">
        <v>370</v>
      </c>
      <c r="B2255" s="9" t="s">
        <v>716</v>
      </c>
      <c r="C2255" s="9" t="s">
        <v>1092</v>
      </c>
      <c r="D2255" s="9" t="s">
        <v>59</v>
      </c>
      <c r="E2255" s="9" t="s">
        <v>643</v>
      </c>
      <c r="F2255" s="9" t="s">
        <v>1739</v>
      </c>
      <c r="G2255" s="9" t="str">
        <f t="shared" si="35"/>
        <v>R0488: Worcestershire Recovery Partnership (Adult)</v>
      </c>
    </row>
    <row r="2256" spans="1:7" x14ac:dyDescent="0.35">
      <c r="A2256" s="9" t="s">
        <v>374</v>
      </c>
      <c r="B2256" s="9" t="s">
        <v>1094</v>
      </c>
      <c r="C2256" s="9" t="s">
        <v>1092</v>
      </c>
      <c r="D2256" s="9" t="s">
        <v>59</v>
      </c>
      <c r="E2256" s="9" t="s">
        <v>643</v>
      </c>
      <c r="F2256" s="9" t="s">
        <v>1656</v>
      </c>
      <c r="G2256" s="9" t="str">
        <f t="shared" si="35"/>
        <v>R0499: Shropshire Recovery Partnership - Adult</v>
      </c>
    </row>
    <row r="2257" spans="1:7" x14ac:dyDescent="0.35">
      <c r="A2257" s="9" t="s">
        <v>1951</v>
      </c>
      <c r="B2257" s="9" t="s">
        <v>1952</v>
      </c>
      <c r="C2257" s="9" t="s">
        <v>1092</v>
      </c>
      <c r="D2257" s="9" t="s">
        <v>59</v>
      </c>
      <c r="E2257" s="9" t="s">
        <v>643</v>
      </c>
      <c r="F2257" s="9" t="s">
        <v>1656</v>
      </c>
      <c r="G2257" s="9" t="str">
        <f t="shared" si="35"/>
        <v>R0500: Shropshire Recovery YP</v>
      </c>
    </row>
    <row r="2258" spans="1:7" x14ac:dyDescent="0.35">
      <c r="A2258" s="9" t="s">
        <v>506</v>
      </c>
      <c r="B2258" s="9" t="s">
        <v>1093</v>
      </c>
      <c r="C2258" s="9" t="s">
        <v>1092</v>
      </c>
      <c r="D2258" s="9" t="s">
        <v>59</v>
      </c>
      <c r="E2258" s="9" t="s">
        <v>643</v>
      </c>
      <c r="F2258" s="9" t="s">
        <v>1698</v>
      </c>
      <c r="G2258" s="9" t="str">
        <f t="shared" si="35"/>
        <v>R0507: Inclusion Telford Adult Service (Telford STARS)</v>
      </c>
    </row>
    <row r="2259" spans="1:7" x14ac:dyDescent="0.35">
      <c r="A2259" s="9" t="s">
        <v>622</v>
      </c>
      <c r="B2259" s="9" t="s">
        <v>704</v>
      </c>
      <c r="C2259" s="9" t="s">
        <v>1092</v>
      </c>
      <c r="D2259" s="9" t="s">
        <v>59</v>
      </c>
      <c r="E2259" s="9" t="s">
        <v>643</v>
      </c>
      <c r="F2259" s="9" t="s">
        <v>1697</v>
      </c>
      <c r="G2259" s="9" t="str">
        <f t="shared" si="35"/>
        <v>R0512: Humankind Staffordshire</v>
      </c>
    </row>
    <row r="2260" spans="1:7" x14ac:dyDescent="0.35">
      <c r="A2260" s="9" t="s">
        <v>1189</v>
      </c>
      <c r="B2260" s="9" t="s">
        <v>1190</v>
      </c>
      <c r="C2260" s="9" t="s">
        <v>1092</v>
      </c>
      <c r="D2260" s="9" t="s">
        <v>59</v>
      </c>
      <c r="E2260" s="9" t="s">
        <v>643</v>
      </c>
      <c r="F2260" s="9" t="s">
        <v>1751</v>
      </c>
      <c r="G2260" s="9" t="str">
        <f t="shared" si="35"/>
        <v>R0514: Turning Point Adult</v>
      </c>
    </row>
    <row r="2261" spans="1:7" x14ac:dyDescent="0.35">
      <c r="A2261" s="9" t="s">
        <v>452</v>
      </c>
      <c r="B2261" s="9" t="s">
        <v>758</v>
      </c>
      <c r="C2261" s="9" t="s">
        <v>1092</v>
      </c>
      <c r="D2261" s="9" t="s">
        <v>59</v>
      </c>
      <c r="E2261" s="9" t="s">
        <v>661</v>
      </c>
      <c r="F2261" s="9" t="s">
        <v>1697</v>
      </c>
      <c r="G2261" s="9" t="str">
        <f t="shared" si="35"/>
        <v>U0484: North Yorkshire Horizons Drug and Alcohol Service (Humankind)</v>
      </c>
    </row>
    <row r="2262" spans="1:7" x14ac:dyDescent="0.35">
      <c r="A2262" s="9" t="s">
        <v>462</v>
      </c>
      <c r="B2262" s="9" t="s">
        <v>789</v>
      </c>
      <c r="C2262" s="9" t="s">
        <v>1092</v>
      </c>
      <c r="D2262" s="9" t="s">
        <v>59</v>
      </c>
      <c r="E2262" s="9" t="s">
        <v>661</v>
      </c>
      <c r="F2262" s="9" t="s">
        <v>1717</v>
      </c>
      <c r="G2262" s="9" t="str">
        <f t="shared" si="35"/>
        <v>U0514: Phoenix Futures Sheffield Adult Service</v>
      </c>
    </row>
    <row r="2263" spans="1:7" x14ac:dyDescent="0.35">
      <c r="A2263" s="9" t="s">
        <v>527</v>
      </c>
      <c r="B2263" s="9" t="s">
        <v>873</v>
      </c>
      <c r="C2263" s="9" t="s">
        <v>1097</v>
      </c>
      <c r="D2263" s="9" t="s">
        <v>117</v>
      </c>
      <c r="E2263" s="9" t="s">
        <v>632</v>
      </c>
      <c r="F2263" s="9" t="s">
        <v>1672</v>
      </c>
      <c r="G2263" s="9" t="str">
        <f t="shared" si="35"/>
        <v>L1292: Addictions Recovery Community Hounslow (ARC Hounslow)</v>
      </c>
    </row>
    <row r="2264" spans="1:7" x14ac:dyDescent="0.35">
      <c r="A2264" s="9" t="s">
        <v>214</v>
      </c>
      <c r="B2264" s="9" t="s">
        <v>667</v>
      </c>
      <c r="C2264" s="9" t="s">
        <v>1097</v>
      </c>
      <c r="D2264" s="9" t="s">
        <v>117</v>
      </c>
      <c r="E2264" s="9" t="s">
        <v>662</v>
      </c>
      <c r="F2264" s="9" t="s">
        <v>1717</v>
      </c>
      <c r="G2264" s="9" t="str">
        <f t="shared" si="35"/>
        <v>M0037: Phoenix Futures Wirral Adult Services</v>
      </c>
    </row>
    <row r="2265" spans="1:7" x14ac:dyDescent="0.35">
      <c r="A2265" s="9" t="s">
        <v>218</v>
      </c>
      <c r="B2265" s="9" t="s">
        <v>727</v>
      </c>
      <c r="C2265" s="9" t="s">
        <v>1097</v>
      </c>
      <c r="D2265" s="9" t="s">
        <v>117</v>
      </c>
      <c r="E2265" s="9" t="s">
        <v>662</v>
      </c>
      <c r="F2265" s="9" t="s">
        <v>1751</v>
      </c>
      <c r="G2265" s="9" t="str">
        <f t="shared" si="35"/>
        <v>M0083: Turning Point Stanfield House</v>
      </c>
    </row>
    <row r="2266" spans="1:7" x14ac:dyDescent="0.35">
      <c r="A2266" s="9" t="s">
        <v>229</v>
      </c>
      <c r="B2266" s="9" t="s">
        <v>1771</v>
      </c>
      <c r="C2266" s="9" t="s">
        <v>1097</v>
      </c>
      <c r="D2266" s="9" t="s">
        <v>117</v>
      </c>
      <c r="E2266" s="9" t="s">
        <v>662</v>
      </c>
      <c r="F2266" s="9" t="s">
        <v>1751</v>
      </c>
      <c r="G2266" s="9" t="str">
        <f t="shared" si="35"/>
        <v>M0289: Turning Point Leigh Bank</v>
      </c>
    </row>
    <row r="2267" spans="1:7" x14ac:dyDescent="0.35">
      <c r="A2267" s="9" t="s">
        <v>276</v>
      </c>
      <c r="B2267" s="9" t="s">
        <v>765</v>
      </c>
      <c r="C2267" s="9" t="s">
        <v>1097</v>
      </c>
      <c r="D2267" s="9" t="s">
        <v>117</v>
      </c>
      <c r="E2267" s="9" t="s">
        <v>670</v>
      </c>
      <c r="F2267" s="9" t="s">
        <v>1657</v>
      </c>
      <c r="G2267" s="9" t="str">
        <f t="shared" si="35"/>
        <v>P0523: ANA</v>
      </c>
    </row>
    <row r="2268" spans="1:7" x14ac:dyDescent="0.35">
      <c r="A2268" s="9" t="s">
        <v>297</v>
      </c>
      <c r="B2268" s="9" t="s">
        <v>709</v>
      </c>
      <c r="C2268" s="9" t="s">
        <v>1097</v>
      </c>
      <c r="D2268" s="9" t="s">
        <v>117</v>
      </c>
      <c r="E2268" s="9" t="s">
        <v>670</v>
      </c>
      <c r="F2268" s="9" t="s">
        <v>1751</v>
      </c>
      <c r="G2268" s="9" t="str">
        <f t="shared" si="35"/>
        <v>P1076: Oxfordshire Roads to Recovery</v>
      </c>
    </row>
    <row r="2269" spans="1:7" x14ac:dyDescent="0.35">
      <c r="A2269" s="9" t="s">
        <v>308</v>
      </c>
      <c r="B2269" s="9" t="s">
        <v>857</v>
      </c>
      <c r="C2269" s="9" t="s">
        <v>1097</v>
      </c>
      <c r="D2269" s="9" t="s">
        <v>117</v>
      </c>
      <c r="E2269" s="9" t="s">
        <v>670</v>
      </c>
      <c r="F2269" s="9" t="s">
        <v>1738</v>
      </c>
      <c r="G2269" s="9" t="str">
        <f t="shared" si="35"/>
        <v>P1091: I-Access South West Surrey</v>
      </c>
    </row>
    <row r="2270" spans="1:7" x14ac:dyDescent="0.35">
      <c r="A2270" s="9" t="s">
        <v>476</v>
      </c>
      <c r="B2270" s="9" t="s">
        <v>2213</v>
      </c>
      <c r="C2270" s="9" t="s">
        <v>1097</v>
      </c>
      <c r="D2270" s="9" t="s">
        <v>117</v>
      </c>
      <c r="E2270" s="9" t="s">
        <v>670</v>
      </c>
      <c r="F2270" s="9" t="s">
        <v>1677</v>
      </c>
      <c r="G2270" s="9" t="str">
        <f t="shared" si="35"/>
        <v>P1098: Cranstoun RBWM</v>
      </c>
    </row>
    <row r="2271" spans="1:7" x14ac:dyDescent="0.35">
      <c r="A2271" s="9" t="s">
        <v>478</v>
      </c>
      <c r="B2271" s="9" t="s">
        <v>908</v>
      </c>
      <c r="C2271" s="9" t="s">
        <v>1097</v>
      </c>
      <c r="D2271" s="9" t="s">
        <v>117</v>
      </c>
      <c r="E2271" s="9" t="s">
        <v>670</v>
      </c>
      <c r="F2271" s="9" t="s">
        <v>1751</v>
      </c>
      <c r="G2271" s="9" t="str">
        <f t="shared" si="35"/>
        <v>P1100: Slough Treatment, Advice and Recovery Team (START)</v>
      </c>
    </row>
    <row r="2272" spans="1:7" x14ac:dyDescent="0.35">
      <c r="A2272" s="9" t="s">
        <v>487</v>
      </c>
      <c r="B2272" s="9" t="s">
        <v>788</v>
      </c>
      <c r="C2272" s="9" t="s">
        <v>1097</v>
      </c>
      <c r="D2272" s="9" t="s">
        <v>117</v>
      </c>
      <c r="E2272" s="9" t="s">
        <v>670</v>
      </c>
      <c r="F2272" s="9" t="s">
        <v>1698</v>
      </c>
      <c r="G2272" s="9" t="str">
        <f t="shared" si="35"/>
        <v>P1102: One Recovery Bucks</v>
      </c>
    </row>
    <row r="2273" spans="1:7" x14ac:dyDescent="0.35">
      <c r="A2273" s="9" t="s">
        <v>1187</v>
      </c>
      <c r="B2273" s="9" t="s">
        <v>1191</v>
      </c>
      <c r="C2273" s="9" t="s">
        <v>1097</v>
      </c>
      <c r="D2273" s="9" t="s">
        <v>117</v>
      </c>
      <c r="E2273" s="9" t="s">
        <v>670</v>
      </c>
      <c r="F2273" s="9" t="s">
        <v>1677</v>
      </c>
      <c r="G2273" s="9" t="str">
        <f t="shared" si="35"/>
        <v>P1116: Cranstoun Wokingham Adults</v>
      </c>
    </row>
    <row r="2274" spans="1:7" x14ac:dyDescent="0.35">
      <c r="A2274" s="9" t="s">
        <v>2133</v>
      </c>
      <c r="B2274" s="9" t="s">
        <v>2214</v>
      </c>
      <c r="C2274" s="9" t="s">
        <v>1097</v>
      </c>
      <c r="D2274" s="9" t="s">
        <v>117</v>
      </c>
      <c r="E2274" s="9" t="s">
        <v>670</v>
      </c>
      <c r="F2274" s="9" t="s">
        <v>1923</v>
      </c>
      <c r="G2274" s="9" t="str">
        <f t="shared" si="35"/>
        <v>P1126: Phoenix Futures Ophelia House</v>
      </c>
    </row>
    <row r="2275" spans="1:7" x14ac:dyDescent="0.35">
      <c r="A2275" s="9" t="s">
        <v>463</v>
      </c>
      <c r="B2275" s="9" t="s">
        <v>710</v>
      </c>
      <c r="C2275" s="9" t="s">
        <v>1097</v>
      </c>
      <c r="D2275" s="9" t="s">
        <v>117</v>
      </c>
      <c r="E2275" s="9" t="s">
        <v>661</v>
      </c>
      <c r="F2275" s="9" t="s">
        <v>1717</v>
      </c>
      <c r="G2275" s="9" t="str">
        <f t="shared" si="35"/>
        <v>U0515: Phoenix Futures Sheffield Family Service</v>
      </c>
    </row>
    <row r="2276" spans="1:7" x14ac:dyDescent="0.35">
      <c r="A2276" s="9" t="s">
        <v>1099</v>
      </c>
      <c r="B2276" s="9" t="s">
        <v>1100</v>
      </c>
      <c r="C2276" s="9" t="s">
        <v>1098</v>
      </c>
      <c r="D2276" s="9" t="s">
        <v>68</v>
      </c>
      <c r="E2276" s="9" t="s">
        <v>643</v>
      </c>
      <c r="F2276" s="9" t="s">
        <v>1729</v>
      </c>
      <c r="G2276" s="9" t="str">
        <f t="shared" si="35"/>
        <v>R0341: Solihull YOT</v>
      </c>
    </row>
    <row r="2277" spans="1:7" x14ac:dyDescent="0.35">
      <c r="A2277" s="9" t="s">
        <v>362</v>
      </c>
      <c r="B2277" s="9" t="s">
        <v>1118</v>
      </c>
      <c r="C2277" s="9" t="s">
        <v>1098</v>
      </c>
      <c r="D2277" s="9" t="s">
        <v>68</v>
      </c>
      <c r="E2277" s="9" t="s">
        <v>643</v>
      </c>
      <c r="F2277" s="9" t="s">
        <v>1710</v>
      </c>
      <c r="G2277" s="9" t="str">
        <f t="shared" si="35"/>
        <v>R0479: Staffordshire Inpatients</v>
      </c>
    </row>
    <row r="2278" spans="1:7" x14ac:dyDescent="0.35">
      <c r="A2278" s="9" t="s">
        <v>363</v>
      </c>
      <c r="B2278" s="9" t="s">
        <v>712</v>
      </c>
      <c r="C2278" s="9" t="s">
        <v>1098</v>
      </c>
      <c r="D2278" s="9" t="s">
        <v>68</v>
      </c>
      <c r="E2278" s="9" t="s">
        <v>643</v>
      </c>
      <c r="F2278" s="9" t="s">
        <v>1661</v>
      </c>
      <c r="G2278" s="9" t="str">
        <f t="shared" si="35"/>
        <v>R0480: SIAS (Adult)</v>
      </c>
    </row>
    <row r="2279" spans="1:7" x14ac:dyDescent="0.35">
      <c r="A2279" s="9" t="s">
        <v>368</v>
      </c>
      <c r="B2279" s="9" t="s">
        <v>700</v>
      </c>
      <c r="C2279" s="9" t="s">
        <v>1098</v>
      </c>
      <c r="D2279" s="9" t="s">
        <v>68</v>
      </c>
      <c r="E2279" s="9" t="s">
        <v>643</v>
      </c>
      <c r="F2279" s="9" t="s">
        <v>1674</v>
      </c>
      <c r="G2279" s="9" t="str">
        <f t="shared" si="35"/>
        <v>R0486: CGL Birmingham ROR - Sutton Coldfield/Erdington</v>
      </c>
    </row>
    <row r="2280" spans="1:7" x14ac:dyDescent="0.35">
      <c r="A2280" s="9" t="s">
        <v>371</v>
      </c>
      <c r="B2280" s="9" t="s">
        <v>708</v>
      </c>
      <c r="C2280" s="9" t="s">
        <v>1098</v>
      </c>
      <c r="D2280" s="9" t="s">
        <v>68</v>
      </c>
      <c r="E2280" s="9" t="s">
        <v>643</v>
      </c>
      <c r="F2280" s="9" t="s">
        <v>1710</v>
      </c>
      <c r="G2280" s="9" t="str">
        <f t="shared" si="35"/>
        <v>R0490: New Leaf Recovery</v>
      </c>
    </row>
    <row r="2281" spans="1:7" x14ac:dyDescent="0.35">
      <c r="A2281" s="9" t="s">
        <v>391</v>
      </c>
      <c r="B2281" s="9" t="s">
        <v>658</v>
      </c>
      <c r="C2281" s="9" t="s">
        <v>1098</v>
      </c>
      <c r="D2281" s="9" t="s">
        <v>68</v>
      </c>
      <c r="E2281" s="9" t="s">
        <v>639</v>
      </c>
      <c r="F2281" s="9" t="s">
        <v>1744</v>
      </c>
      <c r="G2281" s="9" t="str">
        <f t="shared" si="35"/>
        <v>SG309: THE NELSON TRUST</v>
      </c>
    </row>
    <row r="2282" spans="1:7" x14ac:dyDescent="0.35">
      <c r="A2282" s="9" t="s">
        <v>398</v>
      </c>
      <c r="B2282" s="9" t="s">
        <v>2070</v>
      </c>
      <c r="C2282" s="9" t="s">
        <v>1098</v>
      </c>
      <c r="D2282" s="9" t="s">
        <v>68</v>
      </c>
      <c r="E2282" s="9" t="s">
        <v>639</v>
      </c>
      <c r="F2282" s="9" t="s">
        <v>677</v>
      </c>
      <c r="G2282" s="9" t="str">
        <f t="shared" si="35"/>
        <v>SH307: Jasmine Mother's Recovery (Trevi)</v>
      </c>
    </row>
    <row r="2283" spans="1:7" x14ac:dyDescent="0.35">
      <c r="A2283" s="9" t="s">
        <v>196</v>
      </c>
      <c r="B2283" s="9" t="s">
        <v>840</v>
      </c>
      <c r="C2283" s="9" t="s">
        <v>1101</v>
      </c>
      <c r="D2283" s="9" t="s">
        <v>145</v>
      </c>
      <c r="E2283" s="9" t="s">
        <v>632</v>
      </c>
      <c r="F2283" s="9" t="s">
        <v>1677</v>
      </c>
      <c r="G2283" s="9" t="str">
        <f t="shared" si="35"/>
        <v>L1275: INSPIRE Sutton</v>
      </c>
    </row>
    <row r="2284" spans="1:7" x14ac:dyDescent="0.35">
      <c r="A2284" s="9" t="s">
        <v>229</v>
      </c>
      <c r="B2284" s="9" t="s">
        <v>1771</v>
      </c>
      <c r="C2284" s="9" t="s">
        <v>1101</v>
      </c>
      <c r="D2284" s="9" t="s">
        <v>145</v>
      </c>
      <c r="E2284" s="9" t="s">
        <v>662</v>
      </c>
      <c r="F2284" s="9" t="s">
        <v>1751</v>
      </c>
      <c r="G2284" s="9" t="str">
        <f t="shared" si="35"/>
        <v>M0289: Turning Point Leigh Bank</v>
      </c>
    </row>
    <row r="2285" spans="1:7" x14ac:dyDescent="0.35">
      <c r="A2285" s="9" t="s">
        <v>297</v>
      </c>
      <c r="B2285" s="9" t="s">
        <v>709</v>
      </c>
      <c r="C2285" s="9" t="s">
        <v>1101</v>
      </c>
      <c r="D2285" s="9" t="s">
        <v>145</v>
      </c>
      <c r="E2285" s="9" t="s">
        <v>670</v>
      </c>
      <c r="F2285" s="9" t="s">
        <v>1751</v>
      </c>
      <c r="G2285" s="9" t="str">
        <f t="shared" si="35"/>
        <v>P1076: Oxfordshire Roads to Recovery</v>
      </c>
    </row>
    <row r="2286" spans="1:7" x14ac:dyDescent="0.35">
      <c r="A2286" s="9" t="s">
        <v>307</v>
      </c>
      <c r="B2286" s="9" t="s">
        <v>784</v>
      </c>
      <c r="C2286" s="9" t="s">
        <v>1101</v>
      </c>
      <c r="D2286" s="9" t="s">
        <v>145</v>
      </c>
      <c r="E2286" s="9" t="s">
        <v>670</v>
      </c>
      <c r="F2286" s="9" t="s">
        <v>1738</v>
      </c>
      <c r="G2286" s="9" t="str">
        <f t="shared" si="35"/>
        <v>P1090: I-Access East Surrey</v>
      </c>
    </row>
    <row r="2287" spans="1:7" x14ac:dyDescent="0.35">
      <c r="A2287" s="9" t="s">
        <v>484</v>
      </c>
      <c r="B2287" s="9" t="s">
        <v>884</v>
      </c>
      <c r="C2287" s="9" t="s">
        <v>1101</v>
      </c>
      <c r="D2287" s="9" t="s">
        <v>145</v>
      </c>
      <c r="E2287" s="9" t="s">
        <v>670</v>
      </c>
      <c r="F2287" s="9" t="s">
        <v>1691</v>
      </c>
      <c r="G2287" s="9" t="str">
        <f t="shared" si="35"/>
        <v>P1101: East Kent Community Drug &amp; Alcohol Services</v>
      </c>
    </row>
    <row r="2288" spans="1:7" x14ac:dyDescent="0.35">
      <c r="A2288" s="9" t="s">
        <v>1187</v>
      </c>
      <c r="B2288" s="9" t="s">
        <v>1191</v>
      </c>
      <c r="C2288" s="9" t="s">
        <v>1101</v>
      </c>
      <c r="D2288" s="9" t="s">
        <v>145</v>
      </c>
      <c r="E2288" s="9" t="s">
        <v>670</v>
      </c>
      <c r="F2288" s="9" t="s">
        <v>1677</v>
      </c>
      <c r="G2288" s="9" t="str">
        <f t="shared" si="35"/>
        <v>P1116: Cranstoun Wokingham Adults</v>
      </c>
    </row>
    <row r="2289" spans="1:7" x14ac:dyDescent="0.35">
      <c r="A2289" s="9" t="s">
        <v>350</v>
      </c>
      <c r="B2289" s="9" t="s">
        <v>1945</v>
      </c>
      <c r="C2289" s="9" t="s">
        <v>1101</v>
      </c>
      <c r="D2289" s="9" t="s">
        <v>145</v>
      </c>
      <c r="E2289" s="9" t="s">
        <v>635</v>
      </c>
      <c r="F2289" s="9" t="s">
        <v>1698</v>
      </c>
      <c r="G2289" s="9" t="str">
        <f t="shared" si="35"/>
        <v>Q1747: Inclusion Visions</v>
      </c>
    </row>
    <row r="2290" spans="1:7" x14ac:dyDescent="0.35">
      <c r="A2290" s="9" t="s">
        <v>623</v>
      </c>
      <c r="B2290" s="9" t="s">
        <v>673</v>
      </c>
      <c r="C2290" s="9" t="s">
        <v>1101</v>
      </c>
      <c r="D2290" s="9" t="s">
        <v>145</v>
      </c>
      <c r="E2290" s="9" t="s">
        <v>639</v>
      </c>
      <c r="F2290" s="9" t="s">
        <v>1752</v>
      </c>
      <c r="G2290" s="9" t="str">
        <f t="shared" si="35"/>
        <v>SA206: Developing Health &amp; Independence (BANES)</v>
      </c>
    </row>
    <row r="2291" spans="1:7" x14ac:dyDescent="0.35">
      <c r="A2291" s="9" t="s">
        <v>498</v>
      </c>
      <c r="B2291" s="9" t="s">
        <v>773</v>
      </c>
      <c r="C2291" s="9" t="s">
        <v>1101</v>
      </c>
      <c r="D2291" s="9" t="s">
        <v>145</v>
      </c>
      <c r="E2291" s="9" t="s">
        <v>639</v>
      </c>
      <c r="F2291" s="9" t="s">
        <v>773</v>
      </c>
      <c r="G2291" s="9" t="str">
        <f t="shared" si="35"/>
        <v>SC214: Bristol Drugs Project</v>
      </c>
    </row>
    <row r="2292" spans="1:7" x14ac:dyDescent="0.35">
      <c r="A2292" s="9" t="s">
        <v>389</v>
      </c>
      <c r="B2292" s="9" t="s">
        <v>737</v>
      </c>
      <c r="C2292" s="9" t="s">
        <v>1101</v>
      </c>
      <c r="D2292" s="9" t="s">
        <v>145</v>
      </c>
      <c r="E2292" s="9" t="s">
        <v>639</v>
      </c>
      <c r="F2292" s="9" t="s">
        <v>1663</v>
      </c>
      <c r="G2292" s="9" t="str">
        <f t="shared" si="35"/>
        <v>SD303: BOSENCE FARM COMMUNITY LTD</v>
      </c>
    </row>
    <row r="2293" spans="1:7" x14ac:dyDescent="0.35">
      <c r="A2293" s="9" t="s">
        <v>503</v>
      </c>
      <c r="B2293" s="9" t="s">
        <v>713</v>
      </c>
      <c r="C2293" s="9" t="s">
        <v>1101</v>
      </c>
      <c r="D2293" s="9" t="s">
        <v>145</v>
      </c>
      <c r="E2293" s="9" t="s">
        <v>639</v>
      </c>
      <c r="F2293" s="9" t="s">
        <v>1690</v>
      </c>
      <c r="G2293" s="9" t="str">
        <f t="shared" si="35"/>
        <v>SE222: Together</v>
      </c>
    </row>
    <row r="2294" spans="1:7" x14ac:dyDescent="0.35">
      <c r="A2294" s="9" t="s">
        <v>495</v>
      </c>
      <c r="B2294" s="9" t="s">
        <v>743</v>
      </c>
      <c r="C2294" s="9" t="s">
        <v>1101</v>
      </c>
      <c r="D2294" s="9" t="s">
        <v>145</v>
      </c>
      <c r="E2294" s="9" t="s">
        <v>639</v>
      </c>
      <c r="F2294" s="9" t="s">
        <v>1690</v>
      </c>
      <c r="G2294" s="9" t="str">
        <f t="shared" si="35"/>
        <v>SF219: REACH ADULTS</v>
      </c>
    </row>
    <row r="2295" spans="1:7" x14ac:dyDescent="0.35">
      <c r="A2295" s="9" t="s">
        <v>391</v>
      </c>
      <c r="B2295" s="9" t="s">
        <v>658</v>
      </c>
      <c r="C2295" s="9" t="s">
        <v>1101</v>
      </c>
      <c r="D2295" s="9" t="s">
        <v>145</v>
      </c>
      <c r="E2295" s="9" t="s">
        <v>639</v>
      </c>
      <c r="F2295" s="9" t="s">
        <v>1744</v>
      </c>
      <c r="G2295" s="9" t="str">
        <f t="shared" si="35"/>
        <v>SG309: THE NELSON TRUST</v>
      </c>
    </row>
    <row r="2296" spans="1:7" x14ac:dyDescent="0.35">
      <c r="A2296" s="9" t="s">
        <v>402</v>
      </c>
      <c r="B2296" s="9" t="s">
        <v>812</v>
      </c>
      <c r="C2296" s="9" t="s">
        <v>1101</v>
      </c>
      <c r="D2296" s="9" t="s">
        <v>145</v>
      </c>
      <c r="E2296" s="9" t="s">
        <v>639</v>
      </c>
      <c r="F2296" s="9" t="s">
        <v>812</v>
      </c>
      <c r="G2296" s="9" t="str">
        <f t="shared" si="35"/>
        <v>SJ207: Western Counselling</v>
      </c>
    </row>
    <row r="2297" spans="1:7" x14ac:dyDescent="0.35">
      <c r="A2297" s="9" t="s">
        <v>403</v>
      </c>
      <c r="B2297" s="9" t="s">
        <v>961</v>
      </c>
      <c r="C2297" s="9" t="s">
        <v>1101</v>
      </c>
      <c r="D2297" s="9" t="s">
        <v>145</v>
      </c>
      <c r="E2297" s="9" t="s">
        <v>639</v>
      </c>
      <c r="F2297" s="9" t="s">
        <v>1656</v>
      </c>
      <c r="G2297" s="9" t="str">
        <f t="shared" si="35"/>
        <v>SJ209: We Are With You North Somerset</v>
      </c>
    </row>
    <row r="2298" spans="1:7" x14ac:dyDescent="0.35">
      <c r="A2298" s="9" t="s">
        <v>404</v>
      </c>
      <c r="B2298" s="9" t="s">
        <v>672</v>
      </c>
      <c r="C2298" s="9" t="s">
        <v>1101</v>
      </c>
      <c r="D2298" s="9" t="s">
        <v>145</v>
      </c>
      <c r="E2298" s="9" t="s">
        <v>639</v>
      </c>
      <c r="F2298" s="9" t="s">
        <v>1667</v>
      </c>
      <c r="G2298" s="9" t="str">
        <f t="shared" si="35"/>
        <v>SJ302: BROADWAY LODGE</v>
      </c>
    </row>
    <row r="2299" spans="1:7" x14ac:dyDescent="0.35">
      <c r="A2299" s="9" t="s">
        <v>405</v>
      </c>
      <c r="B2299" s="9" t="s">
        <v>675</v>
      </c>
      <c r="C2299" s="9" t="s">
        <v>1101</v>
      </c>
      <c r="D2299" s="9" t="s">
        <v>145</v>
      </c>
      <c r="E2299" s="9" t="s">
        <v>639</v>
      </c>
      <c r="F2299" s="9" t="s">
        <v>675</v>
      </c>
      <c r="G2299" s="9" t="str">
        <f t="shared" si="35"/>
        <v>SJ308: Sefton Park</v>
      </c>
    </row>
    <row r="2300" spans="1:7" x14ac:dyDescent="0.35">
      <c r="A2300" s="9" t="s">
        <v>624</v>
      </c>
      <c r="B2300" s="9" t="s">
        <v>862</v>
      </c>
      <c r="C2300" s="9" t="s">
        <v>1101</v>
      </c>
      <c r="D2300" s="9" t="s">
        <v>145</v>
      </c>
      <c r="E2300" s="9" t="s">
        <v>639</v>
      </c>
      <c r="F2300" s="9" t="s">
        <v>1751</v>
      </c>
      <c r="G2300" s="9" t="str">
        <f t="shared" si="35"/>
        <v>SK205: Somerset Drug and Alcohol Service - SDAS</v>
      </c>
    </row>
    <row r="2301" spans="1:7" x14ac:dyDescent="0.35">
      <c r="A2301" s="9" t="s">
        <v>411</v>
      </c>
      <c r="B2301" s="9" t="s">
        <v>809</v>
      </c>
      <c r="C2301" s="9" t="s">
        <v>1101</v>
      </c>
      <c r="D2301" s="9" t="s">
        <v>145</v>
      </c>
      <c r="E2301" s="9" t="s">
        <v>639</v>
      </c>
      <c r="F2301" s="9" t="s">
        <v>809</v>
      </c>
      <c r="G2301" s="9" t="str">
        <f t="shared" si="35"/>
        <v>SK317: Somewhere House</v>
      </c>
    </row>
    <row r="2302" spans="1:7" x14ac:dyDescent="0.35">
      <c r="A2302" s="9" t="s">
        <v>1102</v>
      </c>
      <c r="B2302" s="9" t="s">
        <v>1103</v>
      </c>
      <c r="C2302" s="9" t="s">
        <v>1101</v>
      </c>
      <c r="D2302" s="9" t="s">
        <v>145</v>
      </c>
      <c r="E2302" s="9" t="s">
        <v>639</v>
      </c>
      <c r="F2302" s="9" t="s">
        <v>1751</v>
      </c>
      <c r="G2302" s="9" t="str">
        <f t="shared" si="35"/>
        <v>SK507: Turning Point YP Service</v>
      </c>
    </row>
    <row r="2303" spans="1:7" x14ac:dyDescent="0.35">
      <c r="A2303" s="9" t="s">
        <v>625</v>
      </c>
      <c r="B2303" s="9" t="s">
        <v>674</v>
      </c>
      <c r="C2303" s="9" t="s">
        <v>1101</v>
      </c>
      <c r="D2303" s="9" t="s">
        <v>145</v>
      </c>
      <c r="E2303" s="9" t="s">
        <v>639</v>
      </c>
      <c r="F2303" s="9" t="s">
        <v>1752</v>
      </c>
      <c r="G2303" s="9" t="str">
        <f t="shared" si="35"/>
        <v>SL205: PostScript360</v>
      </c>
    </row>
    <row r="2304" spans="1:7" x14ac:dyDescent="0.35">
      <c r="A2304" s="9" t="s">
        <v>416</v>
      </c>
      <c r="B2304" s="9" t="s">
        <v>1764</v>
      </c>
      <c r="C2304" s="9" t="s">
        <v>1101</v>
      </c>
      <c r="D2304" s="9" t="s">
        <v>145</v>
      </c>
      <c r="E2304" s="9" t="s">
        <v>639</v>
      </c>
      <c r="F2304" s="9" t="s">
        <v>1655</v>
      </c>
      <c r="G2304" s="9" t="str">
        <f t="shared" si="35"/>
        <v>SO203: Forward Trust - Clouds House</v>
      </c>
    </row>
    <row r="2305" spans="1:7" x14ac:dyDescent="0.35">
      <c r="A2305" s="9" t="s">
        <v>1905</v>
      </c>
      <c r="B2305" s="9" t="s">
        <v>1906</v>
      </c>
      <c r="C2305" s="9" t="s">
        <v>1101</v>
      </c>
      <c r="D2305" s="9" t="s">
        <v>145</v>
      </c>
      <c r="E2305" s="9" t="s">
        <v>715</v>
      </c>
      <c r="F2305" s="9" t="s">
        <v>1911</v>
      </c>
      <c r="G2305" s="9" t="str">
        <f t="shared" si="35"/>
        <v>T1219: Turning Point Leicester Adult</v>
      </c>
    </row>
    <row r="2306" spans="1:7" x14ac:dyDescent="0.35">
      <c r="A2306" s="9" t="s">
        <v>1907</v>
      </c>
      <c r="B2306" s="9" t="s">
        <v>1908</v>
      </c>
      <c r="C2306" s="9" t="s">
        <v>1101</v>
      </c>
      <c r="D2306" s="9" t="s">
        <v>145</v>
      </c>
      <c r="E2306" s="9" t="s">
        <v>715</v>
      </c>
      <c r="F2306" s="9" t="s">
        <v>1911</v>
      </c>
      <c r="G2306" s="9" t="str">
        <f t="shared" si="35"/>
        <v>T1221: Turning Point Leicestershire and Rutland Adult</v>
      </c>
    </row>
    <row r="2307" spans="1:7" x14ac:dyDescent="0.35">
      <c r="A2307" s="9" t="s">
        <v>474</v>
      </c>
      <c r="B2307" s="9" t="s">
        <v>734</v>
      </c>
      <c r="C2307" s="9" t="s">
        <v>1101</v>
      </c>
      <c r="D2307" s="9" t="s">
        <v>145</v>
      </c>
      <c r="E2307" s="9" t="s">
        <v>662</v>
      </c>
      <c r="F2307" s="9" t="s">
        <v>1751</v>
      </c>
      <c r="G2307" s="9" t="str">
        <f t="shared" ref="G2307:G2370" si="36">CONCATENATE(A2307,": ",B2307)</f>
        <v>W0444: Turning Point Smithfield Detox</v>
      </c>
    </row>
    <row r="2308" spans="1:7" x14ac:dyDescent="0.35">
      <c r="A2308" s="9" t="s">
        <v>487</v>
      </c>
      <c r="B2308" s="9" t="s">
        <v>788</v>
      </c>
      <c r="C2308" s="9" t="s">
        <v>1104</v>
      </c>
      <c r="D2308" s="9" t="s">
        <v>135</v>
      </c>
      <c r="E2308" s="9" t="s">
        <v>670</v>
      </c>
      <c r="F2308" s="9" t="s">
        <v>1698</v>
      </c>
      <c r="G2308" s="9" t="str">
        <f t="shared" si="36"/>
        <v>P1102: One Recovery Bucks</v>
      </c>
    </row>
    <row r="2309" spans="1:7" x14ac:dyDescent="0.35">
      <c r="A2309" s="9" t="s">
        <v>314</v>
      </c>
      <c r="B2309" s="9" t="s">
        <v>814</v>
      </c>
      <c r="C2309" s="9" t="s">
        <v>1104</v>
      </c>
      <c r="D2309" s="9" t="s">
        <v>135</v>
      </c>
      <c r="E2309" s="9" t="s">
        <v>635</v>
      </c>
      <c r="F2309" s="9" t="s">
        <v>1711</v>
      </c>
      <c r="G2309" s="9" t="str">
        <f t="shared" si="36"/>
        <v>Q1419: Essex STARS (West)</v>
      </c>
    </row>
    <row r="2310" spans="1:7" x14ac:dyDescent="0.35">
      <c r="A2310" s="9" t="s">
        <v>328</v>
      </c>
      <c r="B2310" s="9" t="s">
        <v>815</v>
      </c>
      <c r="C2310" s="9" t="s">
        <v>1104</v>
      </c>
      <c r="D2310" s="9" t="s">
        <v>135</v>
      </c>
      <c r="E2310" s="9" t="s">
        <v>635</v>
      </c>
      <c r="F2310" s="9" t="s">
        <v>1715</v>
      </c>
      <c r="G2310" s="9" t="str">
        <f t="shared" si="36"/>
        <v>Q1660: Open Road Harlow</v>
      </c>
    </row>
    <row r="2311" spans="1:7" x14ac:dyDescent="0.35">
      <c r="A2311" s="9" t="s">
        <v>621</v>
      </c>
      <c r="B2311" s="9" t="s">
        <v>678</v>
      </c>
      <c r="C2311" s="9" t="s">
        <v>1104</v>
      </c>
      <c r="D2311" s="9" t="s">
        <v>135</v>
      </c>
      <c r="E2311" s="9" t="s">
        <v>635</v>
      </c>
      <c r="F2311" s="9" t="s">
        <v>1673</v>
      </c>
      <c r="G2311" s="9" t="str">
        <f t="shared" si="36"/>
        <v>Q1758: Addiction Recovery Community MK</v>
      </c>
    </row>
    <row r="2312" spans="1:7" x14ac:dyDescent="0.35">
      <c r="A2312" s="9" t="s">
        <v>623</v>
      </c>
      <c r="B2312" s="9" t="s">
        <v>673</v>
      </c>
      <c r="C2312" s="9" t="s">
        <v>1104</v>
      </c>
      <c r="D2312" s="9" t="s">
        <v>135</v>
      </c>
      <c r="E2312" s="9" t="s">
        <v>639</v>
      </c>
      <c r="F2312" s="9" t="s">
        <v>1752</v>
      </c>
      <c r="G2312" s="9" t="str">
        <f t="shared" si="36"/>
        <v>SA206: Developing Health &amp; Independence (BANES)</v>
      </c>
    </row>
    <row r="2313" spans="1:7" x14ac:dyDescent="0.35">
      <c r="A2313" s="9" t="s">
        <v>1903</v>
      </c>
      <c r="B2313" s="9" t="s">
        <v>1904</v>
      </c>
      <c r="C2313" s="9" t="s">
        <v>1104</v>
      </c>
      <c r="D2313" s="9" t="s">
        <v>135</v>
      </c>
      <c r="E2313" s="9" t="s">
        <v>639</v>
      </c>
      <c r="F2313" s="9" t="s">
        <v>1752</v>
      </c>
      <c r="G2313" s="9" t="str">
        <f t="shared" si="36"/>
        <v>SC106: BSDAS Accelerator Psychosocial</v>
      </c>
    </row>
    <row r="2314" spans="1:7" x14ac:dyDescent="0.35">
      <c r="A2314" s="9" t="s">
        <v>499</v>
      </c>
      <c r="B2314" s="9" t="s">
        <v>776</v>
      </c>
      <c r="C2314" s="9" t="s">
        <v>1104</v>
      </c>
      <c r="D2314" s="9" t="s">
        <v>135</v>
      </c>
      <c r="E2314" s="9" t="s">
        <v>639</v>
      </c>
      <c r="F2314" s="9" t="s">
        <v>1683</v>
      </c>
      <c r="G2314" s="9" t="str">
        <f t="shared" si="36"/>
        <v>SC212: DHI ROADS</v>
      </c>
    </row>
    <row r="2315" spans="1:7" x14ac:dyDescent="0.35">
      <c r="A2315" s="9" t="s">
        <v>498</v>
      </c>
      <c r="B2315" s="9" t="s">
        <v>773</v>
      </c>
      <c r="C2315" s="9" t="s">
        <v>1104</v>
      </c>
      <c r="D2315" s="9" t="s">
        <v>135</v>
      </c>
      <c r="E2315" s="9" t="s">
        <v>639</v>
      </c>
      <c r="F2315" s="9" t="s">
        <v>773</v>
      </c>
      <c r="G2315" s="9" t="str">
        <f t="shared" si="36"/>
        <v>SC214: Bristol Drugs Project</v>
      </c>
    </row>
    <row r="2316" spans="1:7" x14ac:dyDescent="0.35">
      <c r="A2316" s="9" t="s">
        <v>500</v>
      </c>
      <c r="B2316" s="9" t="s">
        <v>774</v>
      </c>
      <c r="C2316" s="9" t="s">
        <v>1104</v>
      </c>
      <c r="D2316" s="9" t="s">
        <v>135</v>
      </c>
      <c r="E2316" s="9" t="s">
        <v>639</v>
      </c>
      <c r="F2316" s="9" t="s">
        <v>1659</v>
      </c>
      <c r="G2316" s="9" t="str">
        <f t="shared" si="36"/>
        <v>SC215: BSDAS Acer Inpatient Unit</v>
      </c>
    </row>
    <row r="2317" spans="1:7" x14ac:dyDescent="0.35">
      <c r="A2317" s="9" t="s">
        <v>2068</v>
      </c>
      <c r="B2317" s="9" t="s">
        <v>2069</v>
      </c>
      <c r="C2317" s="9" t="s">
        <v>1104</v>
      </c>
      <c r="D2317" s="9" t="s">
        <v>135</v>
      </c>
      <c r="E2317" s="9" t="s">
        <v>639</v>
      </c>
      <c r="F2317" s="9" t="s">
        <v>1923</v>
      </c>
      <c r="G2317" s="9" t="str">
        <f t="shared" si="36"/>
        <v>SC216: Addiction Recovery Agency (ARA)</v>
      </c>
    </row>
    <row r="2318" spans="1:7" x14ac:dyDescent="0.35">
      <c r="A2318" s="9" t="s">
        <v>533</v>
      </c>
      <c r="B2318" s="9" t="s">
        <v>775</v>
      </c>
      <c r="C2318" s="9" t="s">
        <v>1104</v>
      </c>
      <c r="D2318" s="9" t="s">
        <v>135</v>
      </c>
      <c r="E2318" s="9" t="s">
        <v>639</v>
      </c>
      <c r="F2318" s="9" t="s">
        <v>1666</v>
      </c>
      <c r="G2318" s="9" t="str">
        <f t="shared" si="36"/>
        <v>SC402: CHART</v>
      </c>
    </row>
    <row r="2319" spans="1:7" x14ac:dyDescent="0.35">
      <c r="A2319" s="9" t="s">
        <v>386</v>
      </c>
      <c r="B2319" s="9" t="s">
        <v>825</v>
      </c>
      <c r="C2319" s="9" t="s">
        <v>1104</v>
      </c>
      <c r="D2319" s="9" t="s">
        <v>135</v>
      </c>
      <c r="E2319" s="9" t="s">
        <v>639</v>
      </c>
      <c r="F2319" s="9" t="s">
        <v>1656</v>
      </c>
      <c r="G2319" s="9" t="str">
        <f t="shared" si="36"/>
        <v>SD208: We Are With You Cornwall Adults</v>
      </c>
    </row>
    <row r="2320" spans="1:7" x14ac:dyDescent="0.35">
      <c r="A2320" s="9" t="s">
        <v>388</v>
      </c>
      <c r="B2320" s="9" t="s">
        <v>811</v>
      </c>
      <c r="C2320" s="9" t="s">
        <v>1104</v>
      </c>
      <c r="D2320" s="9" t="s">
        <v>135</v>
      </c>
      <c r="E2320" s="9" t="s">
        <v>639</v>
      </c>
      <c r="F2320" s="9" t="s">
        <v>1656</v>
      </c>
      <c r="G2320" s="9" t="str">
        <f t="shared" si="36"/>
        <v>SD301: We Are With You Chy</v>
      </c>
    </row>
    <row r="2321" spans="1:7" x14ac:dyDescent="0.35">
      <c r="A2321" s="9" t="s">
        <v>389</v>
      </c>
      <c r="B2321" s="9" t="s">
        <v>737</v>
      </c>
      <c r="C2321" s="9" t="s">
        <v>1104</v>
      </c>
      <c r="D2321" s="9" t="s">
        <v>135</v>
      </c>
      <c r="E2321" s="9" t="s">
        <v>639</v>
      </c>
      <c r="F2321" s="9" t="s">
        <v>1663</v>
      </c>
      <c r="G2321" s="9" t="str">
        <f t="shared" si="36"/>
        <v>SD303: BOSENCE FARM COMMUNITY LTD</v>
      </c>
    </row>
    <row r="2322" spans="1:7" x14ac:dyDescent="0.35">
      <c r="A2322" s="9" t="s">
        <v>391</v>
      </c>
      <c r="B2322" s="9" t="s">
        <v>658</v>
      </c>
      <c r="C2322" s="9" t="s">
        <v>1104</v>
      </c>
      <c r="D2322" s="9" t="s">
        <v>135</v>
      </c>
      <c r="E2322" s="9" t="s">
        <v>639</v>
      </c>
      <c r="F2322" s="9" t="s">
        <v>1744</v>
      </c>
      <c r="G2322" s="9" t="str">
        <f t="shared" si="36"/>
        <v>SG309: THE NELSON TRUST</v>
      </c>
    </row>
    <row r="2323" spans="1:7" x14ac:dyDescent="0.35">
      <c r="A2323" s="9" t="s">
        <v>402</v>
      </c>
      <c r="B2323" s="9" t="s">
        <v>812</v>
      </c>
      <c r="C2323" s="9" t="s">
        <v>1104</v>
      </c>
      <c r="D2323" s="9" t="s">
        <v>135</v>
      </c>
      <c r="E2323" s="9" t="s">
        <v>639</v>
      </c>
      <c r="F2323" s="9" t="s">
        <v>812</v>
      </c>
      <c r="G2323" s="9" t="str">
        <f t="shared" si="36"/>
        <v>SJ207: Western Counselling</v>
      </c>
    </row>
    <row r="2324" spans="1:7" x14ac:dyDescent="0.35">
      <c r="A2324" s="9" t="s">
        <v>404</v>
      </c>
      <c r="B2324" s="9" t="s">
        <v>672</v>
      </c>
      <c r="C2324" s="9" t="s">
        <v>1104</v>
      </c>
      <c r="D2324" s="9" t="s">
        <v>135</v>
      </c>
      <c r="E2324" s="9" t="s">
        <v>639</v>
      </c>
      <c r="F2324" s="9" t="s">
        <v>1667</v>
      </c>
      <c r="G2324" s="9" t="str">
        <f t="shared" si="36"/>
        <v>SJ302: BROADWAY LODGE</v>
      </c>
    </row>
    <row r="2325" spans="1:7" x14ac:dyDescent="0.35">
      <c r="A2325" s="9" t="s">
        <v>405</v>
      </c>
      <c r="B2325" s="9" t="s">
        <v>675</v>
      </c>
      <c r="C2325" s="9" t="s">
        <v>1104</v>
      </c>
      <c r="D2325" s="9" t="s">
        <v>135</v>
      </c>
      <c r="E2325" s="9" t="s">
        <v>639</v>
      </c>
      <c r="F2325" s="9" t="s">
        <v>675</v>
      </c>
      <c r="G2325" s="9" t="str">
        <f t="shared" si="36"/>
        <v>SJ308: Sefton Park</v>
      </c>
    </row>
    <row r="2326" spans="1:7" x14ac:dyDescent="0.35">
      <c r="A2326" s="9" t="s">
        <v>411</v>
      </c>
      <c r="B2326" s="9" t="s">
        <v>809</v>
      </c>
      <c r="C2326" s="9" t="s">
        <v>1104</v>
      </c>
      <c r="D2326" s="9" t="s">
        <v>135</v>
      </c>
      <c r="E2326" s="9" t="s">
        <v>639</v>
      </c>
      <c r="F2326" s="9" t="s">
        <v>809</v>
      </c>
      <c r="G2326" s="9" t="str">
        <f t="shared" si="36"/>
        <v>SK317: Somewhere House</v>
      </c>
    </row>
    <row r="2327" spans="1:7" x14ac:dyDescent="0.35">
      <c r="A2327" s="9" t="s">
        <v>490</v>
      </c>
      <c r="B2327" s="9" t="s">
        <v>676</v>
      </c>
      <c r="C2327" s="9" t="s">
        <v>1104</v>
      </c>
      <c r="D2327" s="9" t="s">
        <v>135</v>
      </c>
      <c r="E2327" s="9" t="s">
        <v>639</v>
      </c>
      <c r="F2327" s="9" t="s">
        <v>1683</v>
      </c>
      <c r="G2327" s="9" t="str">
        <f t="shared" si="36"/>
        <v>SL204: South Gloucestershire Integrated Service</v>
      </c>
    </row>
    <row r="2328" spans="1:7" x14ac:dyDescent="0.35">
      <c r="A2328" s="9" t="s">
        <v>625</v>
      </c>
      <c r="B2328" s="9" t="s">
        <v>674</v>
      </c>
      <c r="C2328" s="9" t="s">
        <v>1104</v>
      </c>
      <c r="D2328" s="9" t="s">
        <v>135</v>
      </c>
      <c r="E2328" s="9" t="s">
        <v>639</v>
      </c>
      <c r="F2328" s="9" t="s">
        <v>1752</v>
      </c>
      <c r="G2328" s="9" t="str">
        <f t="shared" si="36"/>
        <v>SL205: PostScript360</v>
      </c>
    </row>
    <row r="2329" spans="1:7" x14ac:dyDescent="0.35">
      <c r="A2329" s="9" t="s">
        <v>412</v>
      </c>
      <c r="B2329" s="9" t="s">
        <v>905</v>
      </c>
      <c r="C2329" s="9" t="s">
        <v>1104</v>
      </c>
      <c r="D2329" s="9" t="s">
        <v>135</v>
      </c>
      <c r="E2329" s="9" t="s">
        <v>639</v>
      </c>
      <c r="F2329" s="9" t="s">
        <v>1745</v>
      </c>
      <c r="G2329" s="9" t="str">
        <f t="shared" si="36"/>
        <v>SM305: Salvation Army - Gloucester House</v>
      </c>
    </row>
    <row r="2330" spans="1:7" x14ac:dyDescent="0.35">
      <c r="A2330" s="9" t="s">
        <v>222</v>
      </c>
      <c r="B2330" s="9" t="s">
        <v>971</v>
      </c>
      <c r="C2330" s="9" t="s">
        <v>1105</v>
      </c>
      <c r="D2330" s="9" t="s">
        <v>13</v>
      </c>
      <c r="E2330" s="9" t="s">
        <v>662</v>
      </c>
      <c r="F2330" s="9" t="s">
        <v>1714</v>
      </c>
      <c r="G2330" s="9" t="str">
        <f t="shared" si="36"/>
        <v>M0189: OASIS Recovery Communities Runcorn</v>
      </c>
    </row>
    <row r="2331" spans="1:7" x14ac:dyDescent="0.35">
      <c r="A2331" s="9" t="s">
        <v>235</v>
      </c>
      <c r="B2331" s="9" t="s">
        <v>1898</v>
      </c>
      <c r="C2331" s="9" t="s">
        <v>1105</v>
      </c>
      <c r="D2331" s="9" t="s">
        <v>13</v>
      </c>
      <c r="E2331" s="9" t="s">
        <v>662</v>
      </c>
      <c r="F2331" s="9" t="s">
        <v>1752</v>
      </c>
      <c r="G2331" s="9" t="str">
        <f t="shared" si="36"/>
        <v>M0309: Cyngor Alcohol Information Service (CAIS)</v>
      </c>
    </row>
    <row r="2332" spans="1:7" x14ac:dyDescent="0.35">
      <c r="A2332" s="9" t="s">
        <v>507</v>
      </c>
      <c r="B2332" s="9" t="s">
        <v>2046</v>
      </c>
      <c r="C2332" s="9" t="s">
        <v>1105</v>
      </c>
      <c r="D2332" s="9" t="s">
        <v>13</v>
      </c>
      <c r="E2332" s="9" t="s">
        <v>662</v>
      </c>
      <c r="F2332" s="9" t="s">
        <v>1668</v>
      </c>
      <c r="G2332" s="9" t="str">
        <f t="shared" si="36"/>
        <v>M0357: Parkland Place Lancashire</v>
      </c>
    </row>
    <row r="2333" spans="1:7" x14ac:dyDescent="0.35">
      <c r="A2333" s="9" t="s">
        <v>1484</v>
      </c>
      <c r="B2333" s="9" t="s">
        <v>1759</v>
      </c>
      <c r="C2333" s="9" t="s">
        <v>1105</v>
      </c>
      <c r="D2333" s="9" t="s">
        <v>13</v>
      </c>
      <c r="E2333" s="9" t="s">
        <v>662</v>
      </c>
      <c r="F2333" s="9" t="s">
        <v>1697</v>
      </c>
      <c r="G2333" s="9" t="str">
        <f t="shared" si="36"/>
        <v>M0375: Cumbria Addictions Service (Humankind)</v>
      </c>
    </row>
    <row r="2334" spans="1:7" x14ac:dyDescent="0.35">
      <c r="A2334" s="9" t="s">
        <v>266</v>
      </c>
      <c r="B2334" s="9" t="s">
        <v>1049</v>
      </c>
      <c r="C2334" s="9" t="s">
        <v>1105</v>
      </c>
      <c r="D2334" s="9" t="s">
        <v>13</v>
      </c>
      <c r="E2334" s="9" t="s">
        <v>757</v>
      </c>
      <c r="F2334" s="9" t="s">
        <v>1678</v>
      </c>
      <c r="G2334" s="9" t="str">
        <f t="shared" si="36"/>
        <v>N0977: Northumberland Recovery Partnership</v>
      </c>
    </row>
    <row r="2335" spans="1:7" x14ac:dyDescent="0.35">
      <c r="A2335" s="9" t="s">
        <v>272</v>
      </c>
      <c r="B2335" s="9" t="s">
        <v>834</v>
      </c>
      <c r="C2335" s="9" t="s">
        <v>1105</v>
      </c>
      <c r="D2335" s="9" t="s">
        <v>13</v>
      </c>
      <c r="E2335" s="9" t="s">
        <v>757</v>
      </c>
      <c r="F2335" s="9" t="s">
        <v>1678</v>
      </c>
      <c r="G2335" s="9" t="str">
        <f t="shared" si="36"/>
        <v>N1005: Sunderland Integrated Substance Misuse Service</v>
      </c>
    </row>
    <row r="2336" spans="1:7" x14ac:dyDescent="0.35">
      <c r="A2336" s="9" t="s">
        <v>511</v>
      </c>
      <c r="B2336" s="9" t="s">
        <v>833</v>
      </c>
      <c r="C2336" s="9" t="s">
        <v>1105</v>
      </c>
      <c r="D2336" s="9" t="s">
        <v>13</v>
      </c>
      <c r="E2336" s="9" t="s">
        <v>757</v>
      </c>
      <c r="F2336" s="9" t="s">
        <v>1697</v>
      </c>
      <c r="G2336" s="9" t="str">
        <f t="shared" si="36"/>
        <v>N1014: South Tyneside Substance Misuse Service (Humankind)</v>
      </c>
    </row>
    <row r="2337" spans="1:7" x14ac:dyDescent="0.35">
      <c r="A2337" s="9" t="s">
        <v>612</v>
      </c>
      <c r="B2337" s="9" t="s">
        <v>756</v>
      </c>
      <c r="C2337" s="9" t="s">
        <v>1105</v>
      </c>
      <c r="D2337" s="9" t="s">
        <v>13</v>
      </c>
      <c r="E2337" s="9" t="s">
        <v>757</v>
      </c>
      <c r="F2337" s="9" t="s">
        <v>1678</v>
      </c>
      <c r="G2337" s="9" t="str">
        <f t="shared" si="36"/>
        <v>N1016: Newcastle Treatment and Recovery - Adult</v>
      </c>
    </row>
    <row r="2338" spans="1:7" x14ac:dyDescent="0.35">
      <c r="A2338" s="9" t="s">
        <v>1197</v>
      </c>
      <c r="B2338" s="9" t="s">
        <v>1762</v>
      </c>
      <c r="C2338" s="9" t="s">
        <v>1105</v>
      </c>
      <c r="D2338" s="9" t="s">
        <v>13</v>
      </c>
      <c r="E2338" s="9" t="s">
        <v>757</v>
      </c>
      <c r="F2338" s="9" t="s">
        <v>1674</v>
      </c>
      <c r="G2338" s="9" t="str">
        <f t="shared" si="36"/>
        <v>N1028: CGL Wear Recovery Sunderland</v>
      </c>
    </row>
    <row r="2339" spans="1:7" x14ac:dyDescent="0.35">
      <c r="A2339" s="9" t="s">
        <v>2024</v>
      </c>
      <c r="B2339" s="9" t="s">
        <v>2225</v>
      </c>
      <c r="C2339" s="9" t="s">
        <v>1105</v>
      </c>
      <c r="D2339" s="9" t="s">
        <v>13</v>
      </c>
      <c r="E2339" s="9" t="s">
        <v>715</v>
      </c>
      <c r="F2339" s="9" t="s">
        <v>1923</v>
      </c>
      <c r="G2339" s="9" t="str">
        <f t="shared" si="36"/>
        <v>T1224: New Oakwood Lodge - Derby Rehab (Phoenix Futures)</v>
      </c>
    </row>
    <row r="2340" spans="1:7" x14ac:dyDescent="0.35">
      <c r="A2340" s="9" t="s">
        <v>449</v>
      </c>
      <c r="B2340" s="9" t="s">
        <v>666</v>
      </c>
      <c r="C2340" s="9" t="s">
        <v>1105</v>
      </c>
      <c r="D2340" s="9" t="s">
        <v>13</v>
      </c>
      <c r="E2340" s="9" t="s">
        <v>661</v>
      </c>
      <c r="F2340" s="9" t="s">
        <v>1750</v>
      </c>
      <c r="G2340" s="9" t="str">
        <f t="shared" si="36"/>
        <v>U0430: Oasis Recovery Communities Bradford</v>
      </c>
    </row>
    <row r="2341" spans="1:7" x14ac:dyDescent="0.35">
      <c r="A2341" s="9" t="s">
        <v>275</v>
      </c>
      <c r="B2341" s="9" t="s">
        <v>669</v>
      </c>
      <c r="C2341" s="9" t="s">
        <v>1106</v>
      </c>
      <c r="D2341" s="9" t="s">
        <v>130</v>
      </c>
      <c r="E2341" s="9" t="s">
        <v>670</v>
      </c>
      <c r="F2341" s="9" t="s">
        <v>1757</v>
      </c>
      <c r="G2341" s="9" t="str">
        <f t="shared" si="36"/>
        <v>P0034: Yeldall Manor</v>
      </c>
    </row>
    <row r="2342" spans="1:7" x14ac:dyDescent="0.35">
      <c r="A2342" s="9" t="s">
        <v>276</v>
      </c>
      <c r="B2342" s="9" t="s">
        <v>765</v>
      </c>
      <c r="C2342" s="9" t="s">
        <v>1106</v>
      </c>
      <c r="D2342" s="9" t="s">
        <v>130</v>
      </c>
      <c r="E2342" s="9" t="s">
        <v>670</v>
      </c>
      <c r="F2342" s="9" t="s">
        <v>1657</v>
      </c>
      <c r="G2342" s="9" t="str">
        <f t="shared" si="36"/>
        <v>P0523: ANA</v>
      </c>
    </row>
    <row r="2343" spans="1:7" x14ac:dyDescent="0.35">
      <c r="A2343" s="9" t="s">
        <v>277</v>
      </c>
      <c r="B2343" s="9" t="s">
        <v>741</v>
      </c>
      <c r="C2343" s="9" t="s">
        <v>1106</v>
      </c>
      <c r="D2343" s="9" t="s">
        <v>130</v>
      </c>
      <c r="E2343" s="9" t="s">
        <v>670</v>
      </c>
      <c r="F2343" s="9" t="s">
        <v>1736</v>
      </c>
      <c r="G2343" s="9" t="str">
        <f t="shared" si="36"/>
        <v>P0544: Francis HouseStreetsceneSouthampton</v>
      </c>
    </row>
    <row r="2344" spans="1:7" x14ac:dyDescent="0.35">
      <c r="A2344" s="9" t="s">
        <v>278</v>
      </c>
      <c r="B2344" s="9" t="s">
        <v>685</v>
      </c>
      <c r="C2344" s="9" t="s">
        <v>1106</v>
      </c>
      <c r="D2344" s="9" t="s">
        <v>130</v>
      </c>
      <c r="E2344" s="9" t="s">
        <v>670</v>
      </c>
      <c r="F2344" s="9" t="s">
        <v>1702</v>
      </c>
      <c r="G2344" s="9" t="str">
        <f t="shared" si="36"/>
        <v>P0611: Bridge House</v>
      </c>
    </row>
    <row r="2345" spans="1:7" x14ac:dyDescent="0.35">
      <c r="A2345" s="9" t="s">
        <v>281</v>
      </c>
      <c r="B2345" s="9" t="s">
        <v>689</v>
      </c>
      <c r="C2345" s="9" t="s">
        <v>1106</v>
      </c>
      <c r="D2345" s="9" t="s">
        <v>130</v>
      </c>
      <c r="E2345" s="9" t="s">
        <v>670</v>
      </c>
      <c r="F2345" s="9" t="s">
        <v>1703</v>
      </c>
      <c r="G2345" s="9" t="str">
        <f t="shared" si="36"/>
        <v>P0835: Kenward Residential</v>
      </c>
    </row>
    <row r="2346" spans="1:7" x14ac:dyDescent="0.35">
      <c r="A2346" s="9" t="s">
        <v>287</v>
      </c>
      <c r="B2346" s="9" t="s">
        <v>1066</v>
      </c>
      <c r="C2346" s="9" t="s">
        <v>1106</v>
      </c>
      <c r="D2346" s="9" t="s">
        <v>130</v>
      </c>
      <c r="E2346" s="9" t="s">
        <v>670</v>
      </c>
      <c r="F2346" s="9" t="s">
        <v>1727</v>
      </c>
      <c r="G2346" s="9" t="str">
        <f t="shared" si="36"/>
        <v>P1049: Recovery Hub</v>
      </c>
    </row>
    <row r="2347" spans="1:7" x14ac:dyDescent="0.35">
      <c r="A2347" s="9" t="s">
        <v>1107</v>
      </c>
      <c r="B2347" s="9" t="s">
        <v>1108</v>
      </c>
      <c r="C2347" s="9" t="s">
        <v>1106</v>
      </c>
      <c r="D2347" s="9" t="s">
        <v>130</v>
      </c>
      <c r="E2347" s="9" t="s">
        <v>670</v>
      </c>
      <c r="F2347" s="9" t="s">
        <v>1709</v>
      </c>
      <c r="G2347" s="9" t="str">
        <f t="shared" si="36"/>
        <v>P1069: No Limits (South) Ltd</v>
      </c>
    </row>
    <row r="2348" spans="1:7" x14ac:dyDescent="0.35">
      <c r="A2348" s="9" t="s">
        <v>293</v>
      </c>
      <c r="B2348" s="9" t="s">
        <v>1067</v>
      </c>
      <c r="C2348" s="9" t="s">
        <v>1106</v>
      </c>
      <c r="D2348" s="9" t="s">
        <v>130</v>
      </c>
      <c r="E2348" s="9" t="s">
        <v>670</v>
      </c>
      <c r="F2348" s="9" t="s">
        <v>1728</v>
      </c>
      <c r="G2348" s="9" t="str">
        <f t="shared" si="36"/>
        <v>P1070: Southampton Adults</v>
      </c>
    </row>
    <row r="2349" spans="1:7" x14ac:dyDescent="0.35">
      <c r="A2349" s="9" t="s">
        <v>299</v>
      </c>
      <c r="B2349" s="9" t="s">
        <v>916</v>
      </c>
      <c r="C2349" s="9" t="s">
        <v>1106</v>
      </c>
      <c r="D2349" s="9" t="s">
        <v>130</v>
      </c>
      <c r="E2349" s="9" t="s">
        <v>670</v>
      </c>
      <c r="F2349" s="9" t="s">
        <v>1698</v>
      </c>
      <c r="G2349" s="9" t="str">
        <f t="shared" si="36"/>
        <v>P1080: Andover - Inclusion Recovery Hampshire</v>
      </c>
    </row>
    <row r="2350" spans="1:7" x14ac:dyDescent="0.35">
      <c r="A2350" s="9" t="s">
        <v>301</v>
      </c>
      <c r="B2350" s="9" t="s">
        <v>917</v>
      </c>
      <c r="C2350" s="9" t="s">
        <v>1106</v>
      </c>
      <c r="D2350" s="9" t="s">
        <v>130</v>
      </c>
      <c r="E2350" s="9" t="s">
        <v>670</v>
      </c>
      <c r="F2350" s="9" t="s">
        <v>1698</v>
      </c>
      <c r="G2350" s="9" t="str">
        <f t="shared" si="36"/>
        <v>P1082: Eastleigh - Inclusion Recovery Hampshire</v>
      </c>
    </row>
    <row r="2351" spans="1:7" x14ac:dyDescent="0.35">
      <c r="A2351" s="9" t="s">
        <v>302</v>
      </c>
      <c r="B2351" s="9" t="s">
        <v>918</v>
      </c>
      <c r="C2351" s="9" t="s">
        <v>1106</v>
      </c>
      <c r="D2351" s="9" t="s">
        <v>130</v>
      </c>
      <c r="E2351" s="9" t="s">
        <v>670</v>
      </c>
      <c r="F2351" s="9" t="s">
        <v>1698</v>
      </c>
      <c r="G2351" s="9" t="str">
        <f t="shared" si="36"/>
        <v>P1083: Fareham - Inclusion Recovery Hampshire</v>
      </c>
    </row>
    <row r="2352" spans="1:7" x14ac:dyDescent="0.35">
      <c r="A2352" s="9" t="s">
        <v>303</v>
      </c>
      <c r="B2352" s="9" t="s">
        <v>919</v>
      </c>
      <c r="C2352" s="9" t="s">
        <v>1106</v>
      </c>
      <c r="D2352" s="9" t="s">
        <v>130</v>
      </c>
      <c r="E2352" s="9" t="s">
        <v>670</v>
      </c>
      <c r="F2352" s="9" t="s">
        <v>1698</v>
      </c>
      <c r="G2352" s="9" t="str">
        <f t="shared" si="36"/>
        <v>P1084: Havant - Inclusion Recovery Hampshire</v>
      </c>
    </row>
    <row r="2353" spans="1:7" x14ac:dyDescent="0.35">
      <c r="A2353" s="9" t="s">
        <v>304</v>
      </c>
      <c r="B2353" s="9" t="s">
        <v>746</v>
      </c>
      <c r="C2353" s="9" t="s">
        <v>1106</v>
      </c>
      <c r="D2353" s="9" t="s">
        <v>130</v>
      </c>
      <c r="E2353" s="9" t="s">
        <v>670</v>
      </c>
      <c r="F2353" s="9" t="s">
        <v>1698</v>
      </c>
      <c r="G2353" s="9" t="str">
        <f t="shared" si="36"/>
        <v>P1085: Ringwood - Inclusion Recovery Hampshire</v>
      </c>
    </row>
    <row r="2354" spans="1:7" x14ac:dyDescent="0.35">
      <c r="A2354" s="9" t="s">
        <v>308</v>
      </c>
      <c r="B2354" s="9" t="s">
        <v>857</v>
      </c>
      <c r="C2354" s="9" t="s">
        <v>1106</v>
      </c>
      <c r="D2354" s="9" t="s">
        <v>130</v>
      </c>
      <c r="E2354" s="9" t="s">
        <v>670</v>
      </c>
      <c r="F2354" s="9" t="s">
        <v>1738</v>
      </c>
      <c r="G2354" s="9" t="str">
        <f t="shared" si="36"/>
        <v>P1091: I-Access South West Surrey</v>
      </c>
    </row>
    <row r="2355" spans="1:7" x14ac:dyDescent="0.35">
      <c r="A2355" s="9" t="s">
        <v>2005</v>
      </c>
      <c r="B2355" s="9" t="s">
        <v>2011</v>
      </c>
      <c r="C2355" s="9" t="s">
        <v>1106</v>
      </c>
      <c r="D2355" s="9" t="s">
        <v>130</v>
      </c>
      <c r="E2355" s="9" t="s">
        <v>670</v>
      </c>
      <c r="F2355" s="9" t="s">
        <v>1923</v>
      </c>
      <c r="G2355" s="9" t="str">
        <f t="shared" si="36"/>
        <v>P1118: Inclusion IPD</v>
      </c>
    </row>
    <row r="2356" spans="1:7" x14ac:dyDescent="0.35">
      <c r="A2356" s="9" t="s">
        <v>2061</v>
      </c>
      <c r="B2356" s="9" t="s">
        <v>2062</v>
      </c>
      <c r="C2356" s="9" t="s">
        <v>1106</v>
      </c>
      <c r="D2356" s="9" t="s">
        <v>130</v>
      </c>
      <c r="E2356" s="9" t="s">
        <v>670</v>
      </c>
      <c r="F2356" s="9" t="s">
        <v>1923</v>
      </c>
      <c r="G2356" s="9" t="str">
        <f t="shared" si="36"/>
        <v>P1125: Addiction Recovery Centre Portsmouth</v>
      </c>
    </row>
    <row r="2357" spans="1:7" x14ac:dyDescent="0.35">
      <c r="A2357" s="9" t="s">
        <v>380</v>
      </c>
      <c r="B2357" s="9" t="s">
        <v>991</v>
      </c>
      <c r="C2357" s="9" t="s">
        <v>1106</v>
      </c>
      <c r="D2357" s="9" t="s">
        <v>130</v>
      </c>
      <c r="E2357" s="9" t="s">
        <v>639</v>
      </c>
      <c r="F2357" s="9" t="s">
        <v>1756</v>
      </c>
      <c r="G2357" s="9" t="str">
        <f t="shared" si="36"/>
        <v>SB206: PROVIDENCE PROJECT</v>
      </c>
    </row>
    <row r="2358" spans="1:7" x14ac:dyDescent="0.35">
      <c r="A2358" s="9" t="s">
        <v>381</v>
      </c>
      <c r="B2358" s="9" t="s">
        <v>638</v>
      </c>
      <c r="C2358" s="9" t="s">
        <v>1106</v>
      </c>
      <c r="D2358" s="9" t="s">
        <v>130</v>
      </c>
      <c r="E2358" s="9" t="s">
        <v>639</v>
      </c>
      <c r="F2358" s="9" t="s">
        <v>1737</v>
      </c>
      <c r="G2358" s="9" t="str">
        <f t="shared" si="36"/>
        <v>SB317: StreetScene Bournemouth</v>
      </c>
    </row>
    <row r="2359" spans="1:7" x14ac:dyDescent="0.35">
      <c r="A2359" s="9" t="s">
        <v>389</v>
      </c>
      <c r="B2359" s="9" t="s">
        <v>737</v>
      </c>
      <c r="C2359" s="9" t="s">
        <v>1106</v>
      </c>
      <c r="D2359" s="9" t="s">
        <v>130</v>
      </c>
      <c r="E2359" s="9" t="s">
        <v>639</v>
      </c>
      <c r="F2359" s="9" t="s">
        <v>1663</v>
      </c>
      <c r="G2359" s="9" t="str">
        <f t="shared" si="36"/>
        <v>SD303: BOSENCE FARM COMMUNITY LTD</v>
      </c>
    </row>
    <row r="2360" spans="1:7" x14ac:dyDescent="0.35">
      <c r="A2360" s="9" t="s">
        <v>391</v>
      </c>
      <c r="B2360" s="9" t="s">
        <v>658</v>
      </c>
      <c r="C2360" s="9" t="s">
        <v>1106</v>
      </c>
      <c r="D2360" s="9" t="s">
        <v>130</v>
      </c>
      <c r="E2360" s="9" t="s">
        <v>639</v>
      </c>
      <c r="F2360" s="9" t="s">
        <v>1744</v>
      </c>
      <c r="G2360" s="9" t="str">
        <f t="shared" si="36"/>
        <v>SG309: THE NELSON TRUST</v>
      </c>
    </row>
    <row r="2361" spans="1:7" x14ac:dyDescent="0.35">
      <c r="A2361" s="9" t="s">
        <v>404</v>
      </c>
      <c r="B2361" s="9" t="s">
        <v>672</v>
      </c>
      <c r="C2361" s="9" t="s">
        <v>1106</v>
      </c>
      <c r="D2361" s="9" t="s">
        <v>130</v>
      </c>
      <c r="E2361" s="9" t="s">
        <v>639</v>
      </c>
      <c r="F2361" s="9" t="s">
        <v>1667</v>
      </c>
      <c r="G2361" s="9" t="str">
        <f t="shared" si="36"/>
        <v>SJ302: BROADWAY LODGE</v>
      </c>
    </row>
    <row r="2362" spans="1:7" x14ac:dyDescent="0.35">
      <c r="A2362" s="9" t="s">
        <v>405</v>
      </c>
      <c r="B2362" s="9" t="s">
        <v>675</v>
      </c>
      <c r="C2362" s="9" t="s">
        <v>1106</v>
      </c>
      <c r="D2362" s="9" t="s">
        <v>130</v>
      </c>
      <c r="E2362" s="9" t="s">
        <v>639</v>
      </c>
      <c r="F2362" s="9" t="s">
        <v>675</v>
      </c>
      <c r="G2362" s="9" t="str">
        <f t="shared" si="36"/>
        <v>SJ308: Sefton Park</v>
      </c>
    </row>
    <row r="2363" spans="1:7" x14ac:dyDescent="0.35">
      <c r="A2363" s="9" t="s">
        <v>625</v>
      </c>
      <c r="B2363" s="9" t="s">
        <v>674</v>
      </c>
      <c r="C2363" s="9" t="s">
        <v>1106</v>
      </c>
      <c r="D2363" s="9" t="s">
        <v>130</v>
      </c>
      <c r="E2363" s="9" t="s">
        <v>639</v>
      </c>
      <c r="F2363" s="9" t="s">
        <v>1752</v>
      </c>
      <c r="G2363" s="9" t="str">
        <f t="shared" si="36"/>
        <v>SL205: PostScript360</v>
      </c>
    </row>
    <row r="2364" spans="1:7" x14ac:dyDescent="0.35">
      <c r="A2364" s="9" t="s">
        <v>419</v>
      </c>
      <c r="B2364" s="9" t="s">
        <v>1166</v>
      </c>
      <c r="C2364" s="9" t="s">
        <v>1106</v>
      </c>
      <c r="D2364" s="9" t="s">
        <v>130</v>
      </c>
      <c r="E2364" s="9" t="s">
        <v>639</v>
      </c>
      <c r="F2364" s="9" t="s">
        <v>1751</v>
      </c>
      <c r="G2364" s="9" t="str">
        <f t="shared" si="36"/>
        <v>SO206: Wiltshire Substance Misuse Services Trowbridge</v>
      </c>
    </row>
    <row r="2365" spans="1:7" x14ac:dyDescent="0.35">
      <c r="A2365" s="9" t="s">
        <v>276</v>
      </c>
      <c r="B2365" s="9" t="s">
        <v>765</v>
      </c>
      <c r="C2365" s="9" t="s">
        <v>1109</v>
      </c>
      <c r="D2365" s="9" t="s">
        <v>77</v>
      </c>
      <c r="E2365" s="9" t="s">
        <v>670</v>
      </c>
      <c r="F2365" s="9" t="s">
        <v>1657</v>
      </c>
      <c r="G2365" s="9" t="str">
        <f t="shared" si="36"/>
        <v>P0523: ANA</v>
      </c>
    </row>
    <row r="2366" spans="1:7" x14ac:dyDescent="0.35">
      <c r="A2366" s="9" t="s">
        <v>2061</v>
      </c>
      <c r="B2366" s="9" t="s">
        <v>2062</v>
      </c>
      <c r="C2366" s="9" t="s">
        <v>1109</v>
      </c>
      <c r="D2366" s="9" t="s">
        <v>77</v>
      </c>
      <c r="E2366" s="9" t="s">
        <v>670</v>
      </c>
      <c r="F2366" s="9" t="s">
        <v>1923</v>
      </c>
      <c r="G2366" s="9" t="str">
        <f t="shared" si="36"/>
        <v>P1125: Addiction Recovery Centre Portsmouth</v>
      </c>
    </row>
    <row r="2367" spans="1:7" x14ac:dyDescent="0.35">
      <c r="A2367" s="9" t="s">
        <v>312</v>
      </c>
      <c r="B2367" s="9" t="s">
        <v>634</v>
      </c>
      <c r="C2367" s="9" t="s">
        <v>1109</v>
      </c>
      <c r="D2367" s="9" t="s">
        <v>77</v>
      </c>
      <c r="E2367" s="9" t="s">
        <v>635</v>
      </c>
      <c r="F2367" s="9" t="s">
        <v>1730</v>
      </c>
      <c r="G2367" s="9" t="str">
        <f t="shared" si="36"/>
        <v>Q1405: Essex STARS (South)</v>
      </c>
    </row>
    <row r="2368" spans="1:7" x14ac:dyDescent="0.35">
      <c r="A2368" s="9" t="s">
        <v>318</v>
      </c>
      <c r="B2368" s="9" t="s">
        <v>892</v>
      </c>
      <c r="C2368" s="9" t="s">
        <v>1109</v>
      </c>
      <c r="D2368" s="9" t="s">
        <v>77</v>
      </c>
      <c r="E2368" s="9" t="s">
        <v>635</v>
      </c>
      <c r="F2368" s="9" t="s">
        <v>1711</v>
      </c>
      <c r="G2368" s="9" t="str">
        <f t="shared" si="36"/>
        <v>Q1426: Essex STARS (Mid)</v>
      </c>
    </row>
    <row r="2369" spans="1:7" x14ac:dyDescent="0.35">
      <c r="A2369" s="9" t="s">
        <v>898</v>
      </c>
      <c r="B2369" s="9" t="s">
        <v>899</v>
      </c>
      <c r="C2369" s="9" t="s">
        <v>1109</v>
      </c>
      <c r="D2369" s="9" t="s">
        <v>77</v>
      </c>
      <c r="E2369" s="9" t="s">
        <v>635</v>
      </c>
      <c r="F2369" s="9" t="s">
        <v>1732</v>
      </c>
      <c r="G2369" s="9" t="str">
        <f t="shared" si="36"/>
        <v>Q1568: Southend Young People Substance Misuse Service</v>
      </c>
    </row>
    <row r="2370" spans="1:7" x14ac:dyDescent="0.35">
      <c r="A2370" s="9" t="s">
        <v>324</v>
      </c>
      <c r="B2370" s="9" t="s">
        <v>637</v>
      </c>
      <c r="C2370" s="9" t="s">
        <v>1109</v>
      </c>
      <c r="D2370" s="9" t="s">
        <v>77</v>
      </c>
      <c r="E2370" s="9" t="s">
        <v>635</v>
      </c>
      <c r="F2370" s="9" t="s">
        <v>1715</v>
      </c>
      <c r="G2370" s="9" t="str">
        <f t="shared" si="36"/>
        <v>Q1642: Open Road Basildon</v>
      </c>
    </row>
    <row r="2371" spans="1:7" x14ac:dyDescent="0.35">
      <c r="A2371" s="9" t="s">
        <v>327</v>
      </c>
      <c r="B2371" s="9" t="s">
        <v>895</v>
      </c>
      <c r="C2371" s="9" t="s">
        <v>1109</v>
      </c>
      <c r="D2371" s="9" t="s">
        <v>77</v>
      </c>
      <c r="E2371" s="9" t="s">
        <v>635</v>
      </c>
      <c r="F2371" s="9" t="s">
        <v>1715</v>
      </c>
      <c r="G2371" s="9" t="str">
        <f t="shared" ref="G2371:G2434" si="37">CONCATENATE(A2371,": ",B2371)</f>
        <v>Q1659: Open Road Chelmsford</v>
      </c>
    </row>
    <row r="2372" spans="1:7" x14ac:dyDescent="0.35">
      <c r="A2372" s="9" t="s">
        <v>341</v>
      </c>
      <c r="B2372" s="9" t="s">
        <v>1110</v>
      </c>
      <c r="C2372" s="9" t="s">
        <v>1109</v>
      </c>
      <c r="D2372" s="9" t="s">
        <v>77</v>
      </c>
      <c r="E2372" s="9" t="s">
        <v>635</v>
      </c>
      <c r="F2372" s="9" t="s">
        <v>1674</v>
      </c>
      <c r="G2372" s="9" t="str">
        <f t="shared" si="37"/>
        <v>Q1730: CGL Southend (STARS)</v>
      </c>
    </row>
    <row r="2373" spans="1:7" x14ac:dyDescent="0.35">
      <c r="A2373" s="9" t="s">
        <v>345</v>
      </c>
      <c r="B2373" s="9" t="s">
        <v>877</v>
      </c>
      <c r="C2373" s="9" t="s">
        <v>1109</v>
      </c>
      <c r="D2373" s="9" t="s">
        <v>77</v>
      </c>
      <c r="E2373" s="9" t="s">
        <v>635</v>
      </c>
      <c r="F2373" s="9" t="s">
        <v>1751</v>
      </c>
      <c r="G2373" s="9" t="str">
        <f t="shared" si="37"/>
        <v>Q1734: Suffolk Recovery Service - Ipswich</v>
      </c>
    </row>
    <row r="2374" spans="1:7" x14ac:dyDescent="0.35">
      <c r="A2374" s="9" t="s">
        <v>350</v>
      </c>
      <c r="B2374" s="9" t="s">
        <v>1945</v>
      </c>
      <c r="C2374" s="9" t="s">
        <v>1109</v>
      </c>
      <c r="D2374" s="9" t="s">
        <v>77</v>
      </c>
      <c r="E2374" s="9" t="s">
        <v>635</v>
      </c>
      <c r="F2374" s="9" t="s">
        <v>1698</v>
      </c>
      <c r="G2374" s="9" t="str">
        <f t="shared" si="37"/>
        <v>Q1747: Inclusion Visions</v>
      </c>
    </row>
    <row r="2375" spans="1:7" x14ac:dyDescent="0.35">
      <c r="A2375" s="9" t="s">
        <v>1947</v>
      </c>
      <c r="B2375" s="9" t="s">
        <v>1948</v>
      </c>
      <c r="C2375" s="9" t="s">
        <v>1109</v>
      </c>
      <c r="D2375" s="9" t="s">
        <v>77</v>
      </c>
      <c r="E2375" s="9" t="s">
        <v>635</v>
      </c>
      <c r="F2375" s="9" t="s">
        <v>1923</v>
      </c>
      <c r="G2375" s="9" t="str">
        <f t="shared" si="37"/>
        <v>Q1760: The Forward Trust (Southend Adult)</v>
      </c>
    </row>
    <row r="2376" spans="1:7" x14ac:dyDescent="0.35">
      <c r="A2376" s="9" t="s">
        <v>506</v>
      </c>
      <c r="B2376" s="9" t="s">
        <v>1093</v>
      </c>
      <c r="C2376" s="9" t="s">
        <v>1109</v>
      </c>
      <c r="D2376" s="9" t="s">
        <v>77</v>
      </c>
      <c r="E2376" s="9" t="s">
        <v>643</v>
      </c>
      <c r="F2376" s="9" t="s">
        <v>1698</v>
      </c>
      <c r="G2376" s="9" t="str">
        <f t="shared" si="37"/>
        <v>R0507: Inclusion Telford Adult Service (Telford STARS)</v>
      </c>
    </row>
    <row r="2377" spans="1:7" x14ac:dyDescent="0.35">
      <c r="A2377" s="9" t="s">
        <v>389</v>
      </c>
      <c r="B2377" s="9" t="s">
        <v>737</v>
      </c>
      <c r="C2377" s="9" t="s">
        <v>1109</v>
      </c>
      <c r="D2377" s="9" t="s">
        <v>77</v>
      </c>
      <c r="E2377" s="9" t="s">
        <v>639</v>
      </c>
      <c r="F2377" s="9" t="s">
        <v>1663</v>
      </c>
      <c r="G2377" s="9" t="str">
        <f t="shared" si="37"/>
        <v>SD303: BOSENCE FARM COMMUNITY LTD</v>
      </c>
    </row>
    <row r="2378" spans="1:7" x14ac:dyDescent="0.35">
      <c r="A2378" s="9" t="s">
        <v>391</v>
      </c>
      <c r="B2378" s="9" t="s">
        <v>658</v>
      </c>
      <c r="C2378" s="9" t="s">
        <v>1109</v>
      </c>
      <c r="D2378" s="9" t="s">
        <v>77</v>
      </c>
      <c r="E2378" s="9" t="s">
        <v>639</v>
      </c>
      <c r="F2378" s="9" t="s">
        <v>1744</v>
      </c>
      <c r="G2378" s="9" t="str">
        <f t="shared" si="37"/>
        <v>SG309: THE NELSON TRUST</v>
      </c>
    </row>
    <row r="2379" spans="1:7" x14ac:dyDescent="0.35">
      <c r="A2379" s="9" t="s">
        <v>402</v>
      </c>
      <c r="B2379" s="9" t="s">
        <v>812</v>
      </c>
      <c r="C2379" s="9" t="s">
        <v>1109</v>
      </c>
      <c r="D2379" s="9" t="s">
        <v>77</v>
      </c>
      <c r="E2379" s="9" t="s">
        <v>639</v>
      </c>
      <c r="F2379" s="9" t="s">
        <v>812</v>
      </c>
      <c r="G2379" s="9" t="str">
        <f t="shared" si="37"/>
        <v>SJ207: Western Counselling</v>
      </c>
    </row>
    <row r="2380" spans="1:7" x14ac:dyDescent="0.35">
      <c r="A2380" s="9" t="s">
        <v>404</v>
      </c>
      <c r="B2380" s="9" t="s">
        <v>672</v>
      </c>
      <c r="C2380" s="9" t="s">
        <v>1109</v>
      </c>
      <c r="D2380" s="9" t="s">
        <v>77</v>
      </c>
      <c r="E2380" s="9" t="s">
        <v>639</v>
      </c>
      <c r="F2380" s="9" t="s">
        <v>1667</v>
      </c>
      <c r="G2380" s="9" t="str">
        <f t="shared" si="37"/>
        <v>SJ302: BROADWAY LODGE</v>
      </c>
    </row>
    <row r="2381" spans="1:7" x14ac:dyDescent="0.35">
      <c r="A2381" s="9" t="s">
        <v>405</v>
      </c>
      <c r="B2381" s="9" t="s">
        <v>675</v>
      </c>
      <c r="C2381" s="9" t="s">
        <v>1109</v>
      </c>
      <c r="D2381" s="9" t="s">
        <v>77</v>
      </c>
      <c r="E2381" s="9" t="s">
        <v>639</v>
      </c>
      <c r="F2381" s="9" t="s">
        <v>675</v>
      </c>
      <c r="G2381" s="9" t="str">
        <f t="shared" si="37"/>
        <v>SJ308: Sefton Park</v>
      </c>
    </row>
    <row r="2382" spans="1:7" x14ac:dyDescent="0.35">
      <c r="A2382" s="9" t="s">
        <v>411</v>
      </c>
      <c r="B2382" s="9" t="s">
        <v>809</v>
      </c>
      <c r="C2382" s="9" t="s">
        <v>1109</v>
      </c>
      <c r="D2382" s="9" t="s">
        <v>77</v>
      </c>
      <c r="E2382" s="9" t="s">
        <v>639</v>
      </c>
      <c r="F2382" s="9" t="s">
        <v>809</v>
      </c>
      <c r="G2382" s="9" t="str">
        <f t="shared" si="37"/>
        <v>SK317: Somewhere House</v>
      </c>
    </row>
    <row r="2383" spans="1:7" x14ac:dyDescent="0.35">
      <c r="A2383" s="9" t="s">
        <v>416</v>
      </c>
      <c r="B2383" s="9" t="s">
        <v>1764</v>
      </c>
      <c r="C2383" s="9" t="s">
        <v>1109</v>
      </c>
      <c r="D2383" s="9" t="s">
        <v>77</v>
      </c>
      <c r="E2383" s="9" t="s">
        <v>639</v>
      </c>
      <c r="F2383" s="9" t="s">
        <v>1655</v>
      </c>
      <c r="G2383" s="9" t="str">
        <f t="shared" si="37"/>
        <v>SO203: Forward Trust - Clouds House</v>
      </c>
    </row>
    <row r="2384" spans="1:7" x14ac:dyDescent="0.35">
      <c r="A2384" s="9" t="s">
        <v>153</v>
      </c>
      <c r="B2384" s="9" t="s">
        <v>636</v>
      </c>
      <c r="C2384" s="9" t="s">
        <v>1111</v>
      </c>
      <c r="D2384" s="9" t="s">
        <v>90</v>
      </c>
      <c r="E2384" s="9" t="s">
        <v>632</v>
      </c>
      <c r="F2384" s="9" t="s">
        <v>1700</v>
      </c>
      <c r="G2384" s="9" t="str">
        <f t="shared" si="37"/>
        <v>L0296: Kairos Community Trust (Rehab)</v>
      </c>
    </row>
    <row r="2385" spans="1:7" x14ac:dyDescent="0.35">
      <c r="A2385" s="9" t="s">
        <v>157</v>
      </c>
      <c r="B2385" s="9" t="s">
        <v>980</v>
      </c>
      <c r="C2385" s="9" t="s">
        <v>1111</v>
      </c>
      <c r="D2385" s="9" t="s">
        <v>90</v>
      </c>
      <c r="E2385" s="9" t="s">
        <v>632</v>
      </c>
      <c r="F2385" s="9" t="s">
        <v>1731</v>
      </c>
      <c r="G2385" s="9" t="str">
        <f t="shared" si="37"/>
        <v>L0658: SLAM Lambeth DTTO/DRR</v>
      </c>
    </row>
    <row r="2386" spans="1:7" x14ac:dyDescent="0.35">
      <c r="A2386" s="9" t="s">
        <v>2121</v>
      </c>
      <c r="B2386" s="9" t="s">
        <v>2125</v>
      </c>
      <c r="C2386" s="9" t="s">
        <v>1111</v>
      </c>
      <c r="D2386" s="9" t="s">
        <v>90</v>
      </c>
      <c r="E2386" s="9" t="s">
        <v>632</v>
      </c>
      <c r="F2386" s="9" t="s">
        <v>1674</v>
      </c>
      <c r="G2386" s="9" t="str">
        <f t="shared" si="37"/>
        <v>L0984: CGL YP Southwark</v>
      </c>
    </row>
    <row r="2387" spans="1:7" x14ac:dyDescent="0.35">
      <c r="A2387" s="9" t="s">
        <v>160</v>
      </c>
      <c r="B2387" s="9" t="s">
        <v>955</v>
      </c>
      <c r="C2387" s="9" t="s">
        <v>1111</v>
      </c>
      <c r="D2387" s="9" t="s">
        <v>90</v>
      </c>
      <c r="E2387" s="9" t="s">
        <v>632</v>
      </c>
      <c r="F2387" s="9" t="s">
        <v>1693</v>
      </c>
      <c r="G2387" s="9" t="str">
        <f t="shared" si="37"/>
        <v>L1005: Freedom Recovery Centre Ltd (Rehab)</v>
      </c>
    </row>
    <row r="2388" spans="1:7" x14ac:dyDescent="0.35">
      <c r="A2388" s="9" t="s">
        <v>164</v>
      </c>
      <c r="B2388" s="9" t="s">
        <v>993</v>
      </c>
      <c r="C2388" s="9" t="s">
        <v>1111</v>
      </c>
      <c r="D2388" s="9" t="s">
        <v>90</v>
      </c>
      <c r="E2388" s="9" t="s">
        <v>632</v>
      </c>
      <c r="F2388" s="9" t="s">
        <v>1674</v>
      </c>
      <c r="G2388" s="9" t="str">
        <f t="shared" si="37"/>
        <v>L1184: CGL Lewisham Integrated Adult Service</v>
      </c>
    </row>
    <row r="2389" spans="1:7" x14ac:dyDescent="0.35">
      <c r="A2389" s="9" t="s">
        <v>166</v>
      </c>
      <c r="B2389" s="9" t="s">
        <v>1918</v>
      </c>
      <c r="C2389" s="9" t="s">
        <v>1111</v>
      </c>
      <c r="D2389" s="9" t="s">
        <v>90</v>
      </c>
      <c r="E2389" s="9" t="s">
        <v>632</v>
      </c>
      <c r="F2389" s="9" t="s">
        <v>1731</v>
      </c>
      <c r="G2389" s="9" t="str">
        <f t="shared" si="37"/>
        <v>L1198: Consortium - Central Team - Lorraine Hewitt House</v>
      </c>
    </row>
    <row r="2390" spans="1:7" x14ac:dyDescent="0.35">
      <c r="A2390" s="9" t="s">
        <v>167</v>
      </c>
      <c r="B2390" s="9" t="s">
        <v>1919</v>
      </c>
      <c r="C2390" s="9" t="s">
        <v>1111</v>
      </c>
      <c r="D2390" s="9" t="s">
        <v>90</v>
      </c>
      <c r="E2390" s="9" t="s">
        <v>632</v>
      </c>
      <c r="F2390" s="9" t="s">
        <v>1731</v>
      </c>
      <c r="G2390" s="9" t="str">
        <f t="shared" si="37"/>
        <v>L1199: Consortium - Shared Care</v>
      </c>
    </row>
    <row r="2391" spans="1:7" x14ac:dyDescent="0.35">
      <c r="A2391" s="9" t="s">
        <v>170</v>
      </c>
      <c r="B2391" s="9" t="s">
        <v>688</v>
      </c>
      <c r="C2391" s="9" t="s">
        <v>1111</v>
      </c>
      <c r="D2391" s="9" t="s">
        <v>90</v>
      </c>
      <c r="E2391" s="9" t="s">
        <v>632</v>
      </c>
      <c r="F2391" s="9" t="s">
        <v>1699</v>
      </c>
      <c r="G2391" s="9" t="str">
        <f t="shared" si="37"/>
        <v>L1219: Janus Enterprise</v>
      </c>
    </row>
    <row r="2392" spans="1:7" x14ac:dyDescent="0.35">
      <c r="A2392" s="9" t="s">
        <v>172</v>
      </c>
      <c r="B2392" s="9" t="s">
        <v>1113</v>
      </c>
      <c r="C2392" s="9" t="s">
        <v>1111</v>
      </c>
      <c r="D2392" s="9" t="s">
        <v>90</v>
      </c>
      <c r="E2392" s="9" t="s">
        <v>632</v>
      </c>
      <c r="F2392" s="9" t="s">
        <v>1700</v>
      </c>
      <c r="G2392" s="9" t="str">
        <f t="shared" si="37"/>
        <v>L1238: Kairos Community Trust Garden Day Programme</v>
      </c>
    </row>
    <row r="2393" spans="1:7" x14ac:dyDescent="0.35">
      <c r="A2393" s="9" t="s">
        <v>183</v>
      </c>
      <c r="B2393" s="9" t="s">
        <v>687</v>
      </c>
      <c r="C2393" s="9" t="s">
        <v>1111</v>
      </c>
      <c r="D2393" s="9" t="s">
        <v>90</v>
      </c>
      <c r="E2393" s="9" t="s">
        <v>632</v>
      </c>
      <c r="F2393" s="9" t="s">
        <v>1697</v>
      </c>
      <c r="G2393" s="9" t="str">
        <f t="shared" si="37"/>
        <v>L1260: Humankind PCRS</v>
      </c>
    </row>
    <row r="2394" spans="1:7" x14ac:dyDescent="0.35">
      <c r="A2394" s="9" t="s">
        <v>195</v>
      </c>
      <c r="B2394" s="9" t="s">
        <v>1112</v>
      </c>
      <c r="C2394" s="9" t="s">
        <v>1111</v>
      </c>
      <c r="D2394" s="9" t="s">
        <v>90</v>
      </c>
      <c r="E2394" s="9" t="s">
        <v>632</v>
      </c>
      <c r="F2394" s="9" t="s">
        <v>1674</v>
      </c>
      <c r="G2394" s="9" t="str">
        <f t="shared" si="37"/>
        <v>L1273: CGL Southwark</v>
      </c>
    </row>
    <row r="2395" spans="1:7" x14ac:dyDescent="0.35">
      <c r="A2395" s="9" t="s">
        <v>196</v>
      </c>
      <c r="B2395" s="9" t="s">
        <v>840</v>
      </c>
      <c r="C2395" s="9" t="s">
        <v>1111</v>
      </c>
      <c r="D2395" s="9" t="s">
        <v>90</v>
      </c>
      <c r="E2395" s="9" t="s">
        <v>632</v>
      </c>
      <c r="F2395" s="9" t="s">
        <v>1677</v>
      </c>
      <c r="G2395" s="9" t="str">
        <f t="shared" si="37"/>
        <v>L1275: INSPIRE Sutton</v>
      </c>
    </row>
    <row r="2396" spans="1:7" x14ac:dyDescent="0.35">
      <c r="A2396" s="9" t="s">
        <v>200</v>
      </c>
      <c r="B2396" s="9" t="s">
        <v>648</v>
      </c>
      <c r="C2396" s="9" t="s">
        <v>1111</v>
      </c>
      <c r="D2396" s="9" t="s">
        <v>90</v>
      </c>
      <c r="E2396" s="9" t="s">
        <v>632</v>
      </c>
      <c r="F2396" s="9" t="s">
        <v>1751</v>
      </c>
      <c r="G2396" s="9" t="str">
        <f t="shared" si="37"/>
        <v>L1279: Drug and Alcohol Wellbeing Service (DAWS)</v>
      </c>
    </row>
    <row r="2397" spans="1:7" x14ac:dyDescent="0.35">
      <c r="A2397" s="9" t="s">
        <v>600</v>
      </c>
      <c r="B2397" s="9" t="s">
        <v>644</v>
      </c>
      <c r="C2397" s="9" t="s">
        <v>1111</v>
      </c>
      <c r="D2397" s="9" t="s">
        <v>90</v>
      </c>
      <c r="E2397" s="9" t="s">
        <v>632</v>
      </c>
      <c r="F2397" s="9" t="s">
        <v>1674</v>
      </c>
      <c r="G2397" s="9" t="str">
        <f t="shared" si="37"/>
        <v>L1296: CGL Barnet Adult</v>
      </c>
    </row>
    <row r="2398" spans="1:7" x14ac:dyDescent="0.35">
      <c r="A2398" s="9" t="s">
        <v>606</v>
      </c>
      <c r="B2398" s="9" t="s">
        <v>806</v>
      </c>
      <c r="C2398" s="9" t="s">
        <v>1111</v>
      </c>
      <c r="D2398" s="9" t="s">
        <v>90</v>
      </c>
      <c r="E2398" s="9" t="s">
        <v>632</v>
      </c>
      <c r="F2398" s="9" t="s">
        <v>1751</v>
      </c>
      <c r="G2398" s="9" t="str">
        <f t="shared" si="37"/>
        <v>L1303: City and Hackney Recovery Service</v>
      </c>
    </row>
    <row r="2399" spans="1:7" x14ac:dyDescent="0.35">
      <c r="A2399" s="9" t="s">
        <v>1480</v>
      </c>
      <c r="B2399" s="9" t="s">
        <v>1920</v>
      </c>
      <c r="C2399" s="9" t="s">
        <v>1111</v>
      </c>
      <c r="D2399" s="9" t="s">
        <v>90</v>
      </c>
      <c r="E2399" s="9" t="s">
        <v>632</v>
      </c>
      <c r="F2399" s="9" t="s">
        <v>1752</v>
      </c>
      <c r="G2399" s="9" t="str">
        <f t="shared" si="37"/>
        <v>L1308: Guy's and St Thomas' NHS Foundation Trust Inpatient Detox Unit</v>
      </c>
    </row>
    <row r="2400" spans="1:7" x14ac:dyDescent="0.35">
      <c r="A2400" s="9" t="s">
        <v>1921</v>
      </c>
      <c r="B2400" s="9" t="s">
        <v>1922</v>
      </c>
      <c r="C2400" s="9" t="s">
        <v>1111</v>
      </c>
      <c r="D2400" s="9" t="s">
        <v>90</v>
      </c>
      <c r="E2400" s="9" t="s">
        <v>632</v>
      </c>
      <c r="F2400" s="9" t="s">
        <v>1923</v>
      </c>
      <c r="G2400" s="9" t="str">
        <f t="shared" si="37"/>
        <v>L1312: Guy's and St Thomas' NHS Foundation Trust Non-rough sleeping Addictions Clinical Care Suite</v>
      </c>
    </row>
    <row r="2401" spans="1:7" x14ac:dyDescent="0.35">
      <c r="A2401" s="9" t="s">
        <v>206</v>
      </c>
      <c r="B2401" s="9" t="s">
        <v>651</v>
      </c>
      <c r="C2401" s="9" t="s">
        <v>1111</v>
      </c>
      <c r="D2401" s="9" t="s">
        <v>90</v>
      </c>
      <c r="E2401" s="9" t="s">
        <v>632</v>
      </c>
      <c r="F2401" s="9" t="s">
        <v>1697</v>
      </c>
      <c r="G2401" s="9" t="str">
        <f t="shared" si="37"/>
        <v>L5059: Haringey Alcohol Treatment Service</v>
      </c>
    </row>
    <row r="2402" spans="1:7" x14ac:dyDescent="0.35">
      <c r="A2402" s="9" t="s">
        <v>213</v>
      </c>
      <c r="B2402" s="9" t="s">
        <v>706</v>
      </c>
      <c r="C2402" s="9" t="s">
        <v>1111</v>
      </c>
      <c r="D2402" s="9" t="s">
        <v>90</v>
      </c>
      <c r="E2402" s="9" t="s">
        <v>662</v>
      </c>
      <c r="F2402" s="9" t="s">
        <v>1701</v>
      </c>
      <c r="G2402" s="9" t="str">
        <f t="shared" si="37"/>
        <v>M0022: Kaleidoscope Birchwood</v>
      </c>
    </row>
    <row r="2403" spans="1:7" x14ac:dyDescent="0.35">
      <c r="A2403" s="9" t="s">
        <v>222</v>
      </c>
      <c r="B2403" s="9" t="s">
        <v>971</v>
      </c>
      <c r="C2403" s="9" t="s">
        <v>1111</v>
      </c>
      <c r="D2403" s="9" t="s">
        <v>90</v>
      </c>
      <c r="E2403" s="9" t="s">
        <v>662</v>
      </c>
      <c r="F2403" s="9" t="s">
        <v>1714</v>
      </c>
      <c r="G2403" s="9" t="str">
        <f t="shared" si="37"/>
        <v>M0189: OASIS Recovery Communities Runcorn</v>
      </c>
    </row>
    <row r="2404" spans="1:7" x14ac:dyDescent="0.35">
      <c r="A2404" s="9" t="s">
        <v>307</v>
      </c>
      <c r="B2404" s="9" t="s">
        <v>784</v>
      </c>
      <c r="C2404" s="9" t="s">
        <v>1111</v>
      </c>
      <c r="D2404" s="9" t="s">
        <v>90</v>
      </c>
      <c r="E2404" s="9" t="s">
        <v>670</v>
      </c>
      <c r="F2404" s="9" t="s">
        <v>1738</v>
      </c>
      <c r="G2404" s="9" t="str">
        <f t="shared" si="37"/>
        <v>P1090: I-Access East Surrey</v>
      </c>
    </row>
    <row r="2405" spans="1:7" x14ac:dyDescent="0.35">
      <c r="A2405" s="9" t="s">
        <v>2061</v>
      </c>
      <c r="B2405" s="9" t="s">
        <v>2062</v>
      </c>
      <c r="C2405" s="9" t="s">
        <v>1111</v>
      </c>
      <c r="D2405" s="9" t="s">
        <v>90</v>
      </c>
      <c r="E2405" s="9" t="s">
        <v>670</v>
      </c>
      <c r="F2405" s="9" t="s">
        <v>1923</v>
      </c>
      <c r="G2405" s="9" t="str">
        <f t="shared" si="37"/>
        <v>P1125: Addiction Recovery Centre Portsmouth</v>
      </c>
    </row>
    <row r="2406" spans="1:7" x14ac:dyDescent="0.35">
      <c r="A2406" s="9" t="s">
        <v>340</v>
      </c>
      <c r="B2406" s="9" t="s">
        <v>657</v>
      </c>
      <c r="C2406" s="9" t="s">
        <v>1111</v>
      </c>
      <c r="D2406" s="9" t="s">
        <v>90</v>
      </c>
      <c r="E2406" s="9" t="s">
        <v>635</v>
      </c>
      <c r="F2406" s="9" t="s">
        <v>1752</v>
      </c>
      <c r="G2406" s="9" t="str">
        <f t="shared" si="37"/>
        <v>Q1728: Oxygen Recovery Service</v>
      </c>
    </row>
    <row r="2407" spans="1:7" x14ac:dyDescent="0.35">
      <c r="A2407" s="9" t="s">
        <v>506</v>
      </c>
      <c r="B2407" s="9" t="s">
        <v>1093</v>
      </c>
      <c r="C2407" s="9" t="s">
        <v>1111</v>
      </c>
      <c r="D2407" s="9" t="s">
        <v>90</v>
      </c>
      <c r="E2407" s="9" t="s">
        <v>643</v>
      </c>
      <c r="F2407" s="9" t="s">
        <v>1698</v>
      </c>
      <c r="G2407" s="9" t="str">
        <f t="shared" si="37"/>
        <v>R0507: Inclusion Telford Adult Service (Telford STARS)</v>
      </c>
    </row>
    <row r="2408" spans="1:7" x14ac:dyDescent="0.35">
      <c r="A2408" s="9" t="s">
        <v>381</v>
      </c>
      <c r="B2408" s="9" t="s">
        <v>638</v>
      </c>
      <c r="C2408" s="9" t="s">
        <v>1111</v>
      </c>
      <c r="D2408" s="9" t="s">
        <v>90</v>
      </c>
      <c r="E2408" s="9" t="s">
        <v>639</v>
      </c>
      <c r="F2408" s="9" t="s">
        <v>1737</v>
      </c>
      <c r="G2408" s="9" t="str">
        <f t="shared" si="37"/>
        <v>SB317: StreetScene Bournemouth</v>
      </c>
    </row>
    <row r="2409" spans="1:7" x14ac:dyDescent="0.35">
      <c r="A2409" s="9" t="s">
        <v>389</v>
      </c>
      <c r="B2409" s="9" t="s">
        <v>737</v>
      </c>
      <c r="C2409" s="9" t="s">
        <v>1111</v>
      </c>
      <c r="D2409" s="9" t="s">
        <v>90</v>
      </c>
      <c r="E2409" s="9" t="s">
        <v>639</v>
      </c>
      <c r="F2409" s="9" t="s">
        <v>1663</v>
      </c>
      <c r="G2409" s="9" t="str">
        <f t="shared" si="37"/>
        <v>SD303: BOSENCE FARM COMMUNITY LTD</v>
      </c>
    </row>
    <row r="2410" spans="1:7" x14ac:dyDescent="0.35">
      <c r="A2410" s="9" t="s">
        <v>391</v>
      </c>
      <c r="B2410" s="9" t="s">
        <v>658</v>
      </c>
      <c r="C2410" s="9" t="s">
        <v>1111</v>
      </c>
      <c r="D2410" s="9" t="s">
        <v>90</v>
      </c>
      <c r="E2410" s="9" t="s">
        <v>639</v>
      </c>
      <c r="F2410" s="9" t="s">
        <v>1744</v>
      </c>
      <c r="G2410" s="9" t="str">
        <f t="shared" si="37"/>
        <v>SG309: THE NELSON TRUST</v>
      </c>
    </row>
    <row r="2411" spans="1:7" x14ac:dyDescent="0.35">
      <c r="A2411" s="9" t="s">
        <v>405</v>
      </c>
      <c r="B2411" s="9" t="s">
        <v>675</v>
      </c>
      <c r="C2411" s="9" t="s">
        <v>1111</v>
      </c>
      <c r="D2411" s="9" t="s">
        <v>90</v>
      </c>
      <c r="E2411" s="9" t="s">
        <v>639</v>
      </c>
      <c r="F2411" s="9" t="s">
        <v>675</v>
      </c>
      <c r="G2411" s="9" t="str">
        <f t="shared" si="37"/>
        <v>SJ308: Sefton Park</v>
      </c>
    </row>
    <row r="2412" spans="1:7" x14ac:dyDescent="0.35">
      <c r="A2412" s="9" t="s">
        <v>513</v>
      </c>
      <c r="B2412" s="9" t="s">
        <v>1765</v>
      </c>
      <c r="C2412" s="9" t="s">
        <v>1111</v>
      </c>
      <c r="D2412" s="9" t="s">
        <v>90</v>
      </c>
      <c r="E2412" s="9" t="s">
        <v>715</v>
      </c>
      <c r="F2412" s="9" t="s">
        <v>1692</v>
      </c>
      <c r="G2412" s="9" t="str">
        <f t="shared" si="37"/>
        <v>T1214: The Level</v>
      </c>
    </row>
    <row r="2413" spans="1:7" x14ac:dyDescent="0.35">
      <c r="A2413" s="9" t="s">
        <v>205</v>
      </c>
      <c r="B2413" s="9" t="s">
        <v>655</v>
      </c>
      <c r="C2413" s="9" t="s">
        <v>1114</v>
      </c>
      <c r="D2413" s="9" t="s">
        <v>24</v>
      </c>
      <c r="E2413" s="9" t="s">
        <v>632</v>
      </c>
      <c r="F2413" s="9" t="s">
        <v>1707</v>
      </c>
      <c r="G2413" s="9" t="str">
        <f t="shared" si="37"/>
        <v>L5046: Mount Carmel (Rehab)</v>
      </c>
    </row>
    <row r="2414" spans="1:7" x14ac:dyDescent="0.35">
      <c r="A2414" s="9" t="s">
        <v>213</v>
      </c>
      <c r="B2414" s="9" t="s">
        <v>706</v>
      </c>
      <c r="C2414" s="9" t="s">
        <v>1114</v>
      </c>
      <c r="D2414" s="9" t="s">
        <v>24</v>
      </c>
      <c r="E2414" s="9" t="s">
        <v>662</v>
      </c>
      <c r="F2414" s="9" t="s">
        <v>1701</v>
      </c>
      <c r="G2414" s="9" t="str">
        <f t="shared" si="37"/>
        <v>M0022: Kaleidoscope Birchwood</v>
      </c>
    </row>
    <row r="2415" spans="1:7" x14ac:dyDescent="0.35">
      <c r="A2415" s="9" t="s">
        <v>214</v>
      </c>
      <c r="B2415" s="9" t="s">
        <v>667</v>
      </c>
      <c r="C2415" s="9" t="s">
        <v>1114</v>
      </c>
      <c r="D2415" s="9" t="s">
        <v>24</v>
      </c>
      <c r="E2415" s="9" t="s">
        <v>662</v>
      </c>
      <c r="F2415" s="9" t="s">
        <v>1717</v>
      </c>
      <c r="G2415" s="9" t="str">
        <f t="shared" si="37"/>
        <v>M0037: Phoenix Futures Wirral Adult Services</v>
      </c>
    </row>
    <row r="2416" spans="1:7" x14ac:dyDescent="0.35">
      <c r="A2416" s="9" t="s">
        <v>223</v>
      </c>
      <c r="B2416" s="9" t="s">
        <v>725</v>
      </c>
      <c r="C2416" s="9" t="s">
        <v>1114</v>
      </c>
      <c r="D2416" s="9" t="s">
        <v>24</v>
      </c>
      <c r="E2416" s="9" t="s">
        <v>662</v>
      </c>
      <c r="F2416" s="9" t="s">
        <v>1694</v>
      </c>
      <c r="G2416" s="9" t="str">
        <f t="shared" si="37"/>
        <v>M0243: GMMH The Chapman-Barker Unit</v>
      </c>
    </row>
    <row r="2417" spans="1:7" x14ac:dyDescent="0.35">
      <c r="A2417" s="9" t="s">
        <v>257</v>
      </c>
      <c r="B2417" s="9" t="s">
        <v>2205</v>
      </c>
      <c r="C2417" s="9" t="s">
        <v>1114</v>
      </c>
      <c r="D2417" s="9" t="s">
        <v>24</v>
      </c>
      <c r="E2417" s="9" t="s">
        <v>662</v>
      </c>
      <c r="F2417" s="9" t="s">
        <v>1674</v>
      </c>
      <c r="G2417" s="9" t="str">
        <f t="shared" si="37"/>
        <v>M0346: CGL St Helens Integrated Recovery Service</v>
      </c>
    </row>
    <row r="2418" spans="1:7" x14ac:dyDescent="0.35">
      <c r="A2418" s="9" t="s">
        <v>325</v>
      </c>
      <c r="B2418" s="9" t="s">
        <v>2063</v>
      </c>
      <c r="C2418" s="9" t="s">
        <v>1114</v>
      </c>
      <c r="D2418" s="9" t="s">
        <v>24</v>
      </c>
      <c r="E2418" s="9" t="s">
        <v>635</v>
      </c>
      <c r="F2418" s="9" t="s">
        <v>1734</v>
      </c>
      <c r="G2418" s="9" t="str">
        <f t="shared" si="37"/>
        <v>Q1647: Via - Passmores House</v>
      </c>
    </row>
    <row r="2419" spans="1:7" x14ac:dyDescent="0.35">
      <c r="A2419" s="9" t="s">
        <v>463</v>
      </c>
      <c r="B2419" s="9" t="s">
        <v>710</v>
      </c>
      <c r="C2419" s="9" t="s">
        <v>1114</v>
      </c>
      <c r="D2419" s="9" t="s">
        <v>24</v>
      </c>
      <c r="E2419" s="9" t="s">
        <v>661</v>
      </c>
      <c r="F2419" s="9" t="s">
        <v>1717</v>
      </c>
      <c r="G2419" s="9" t="str">
        <f t="shared" si="37"/>
        <v>U0515: Phoenix Futures Sheffield Family Service</v>
      </c>
    </row>
    <row r="2420" spans="1:7" x14ac:dyDescent="0.35">
      <c r="A2420" s="9" t="s">
        <v>213</v>
      </c>
      <c r="B2420" s="9" t="s">
        <v>706</v>
      </c>
      <c r="C2420" s="9" t="s">
        <v>1116</v>
      </c>
      <c r="D2420" s="9" t="s">
        <v>61</v>
      </c>
      <c r="E2420" s="9" t="s">
        <v>662</v>
      </c>
      <c r="F2420" s="9" t="s">
        <v>1701</v>
      </c>
      <c r="G2420" s="9" t="str">
        <f t="shared" si="37"/>
        <v>M0022: Kaleidoscope Birchwood</v>
      </c>
    </row>
    <row r="2421" spans="1:7" x14ac:dyDescent="0.35">
      <c r="A2421" s="9" t="s">
        <v>214</v>
      </c>
      <c r="B2421" s="9" t="s">
        <v>667</v>
      </c>
      <c r="C2421" s="9" t="s">
        <v>1116</v>
      </c>
      <c r="D2421" s="9" t="s">
        <v>61</v>
      </c>
      <c r="E2421" s="9" t="s">
        <v>662</v>
      </c>
      <c r="F2421" s="9" t="s">
        <v>1717</v>
      </c>
      <c r="G2421" s="9" t="str">
        <f t="shared" si="37"/>
        <v>M0037: Phoenix Futures Wirral Adult Services</v>
      </c>
    </row>
    <row r="2422" spans="1:7" x14ac:dyDescent="0.35">
      <c r="A2422" s="9" t="s">
        <v>235</v>
      </c>
      <c r="B2422" s="9" t="s">
        <v>1898</v>
      </c>
      <c r="C2422" s="9" t="s">
        <v>1116</v>
      </c>
      <c r="D2422" s="9" t="s">
        <v>61</v>
      </c>
      <c r="E2422" s="9" t="s">
        <v>662</v>
      </c>
      <c r="F2422" s="9" t="s">
        <v>1752</v>
      </c>
      <c r="G2422" s="9" t="str">
        <f t="shared" si="37"/>
        <v>M0309: Cyngor Alcohol Information Service (CAIS)</v>
      </c>
    </row>
    <row r="2423" spans="1:7" x14ac:dyDescent="0.35">
      <c r="A2423" s="9" t="s">
        <v>621</v>
      </c>
      <c r="B2423" s="9" t="s">
        <v>678</v>
      </c>
      <c r="C2423" s="9" t="s">
        <v>1116</v>
      </c>
      <c r="D2423" s="9" t="s">
        <v>61</v>
      </c>
      <c r="E2423" s="9" t="s">
        <v>635</v>
      </c>
      <c r="F2423" s="9" t="s">
        <v>1673</v>
      </c>
      <c r="G2423" s="9" t="str">
        <f t="shared" si="37"/>
        <v>Q1758: Addiction Recovery Community MK</v>
      </c>
    </row>
    <row r="2424" spans="1:7" x14ac:dyDescent="0.35">
      <c r="A2424" s="9" t="s">
        <v>354</v>
      </c>
      <c r="B2424" s="9" t="s">
        <v>641</v>
      </c>
      <c r="C2424" s="9" t="s">
        <v>1116</v>
      </c>
      <c r="D2424" s="9" t="s">
        <v>61</v>
      </c>
      <c r="E2424" s="9" t="s">
        <v>643</v>
      </c>
      <c r="F2424" s="9" t="s">
        <v>2001</v>
      </c>
      <c r="G2424" s="9" t="str">
        <f t="shared" si="37"/>
        <v>R0092: BAC O'Connor</v>
      </c>
    </row>
    <row r="2425" spans="1:7" x14ac:dyDescent="0.35">
      <c r="A2425" s="9" t="s">
        <v>356</v>
      </c>
      <c r="B2425" s="9" t="s">
        <v>711</v>
      </c>
      <c r="C2425" s="9" t="s">
        <v>1116</v>
      </c>
      <c r="D2425" s="9" t="s">
        <v>61</v>
      </c>
      <c r="E2425" s="9" t="s">
        <v>643</v>
      </c>
      <c r="F2425" s="9" t="s">
        <v>1658</v>
      </c>
      <c r="G2425" s="9" t="str">
        <f t="shared" si="37"/>
        <v>R0468: Recovery Wolverhampton (Adult)</v>
      </c>
    </row>
    <row r="2426" spans="1:7" x14ac:dyDescent="0.35">
      <c r="A2426" s="9" t="s">
        <v>358</v>
      </c>
      <c r="B2426" s="9" t="s">
        <v>705</v>
      </c>
      <c r="C2426" s="9" t="s">
        <v>1116</v>
      </c>
      <c r="D2426" s="9" t="s">
        <v>61</v>
      </c>
      <c r="E2426" s="9" t="s">
        <v>643</v>
      </c>
      <c r="F2426" s="9" t="s">
        <v>1677</v>
      </c>
      <c r="G2426" s="9" t="str">
        <f t="shared" si="37"/>
        <v>R0473: IRiS</v>
      </c>
    </row>
    <row r="2427" spans="1:7" x14ac:dyDescent="0.35">
      <c r="A2427" s="9" t="s">
        <v>362</v>
      </c>
      <c r="B2427" s="9" t="s">
        <v>1118</v>
      </c>
      <c r="C2427" s="9" t="s">
        <v>1116</v>
      </c>
      <c r="D2427" s="9" t="s">
        <v>61</v>
      </c>
      <c r="E2427" s="9" t="s">
        <v>643</v>
      </c>
      <c r="F2427" s="9" t="s">
        <v>1710</v>
      </c>
      <c r="G2427" s="9" t="str">
        <f t="shared" si="37"/>
        <v>R0479: Staffordshire Inpatients</v>
      </c>
    </row>
    <row r="2428" spans="1:7" x14ac:dyDescent="0.35">
      <c r="A2428" s="9" t="s">
        <v>369</v>
      </c>
      <c r="B2428" s="9" t="s">
        <v>697</v>
      </c>
      <c r="C2428" s="9" t="s">
        <v>1116</v>
      </c>
      <c r="D2428" s="9" t="s">
        <v>61</v>
      </c>
      <c r="E2428" s="9" t="s">
        <v>643</v>
      </c>
      <c r="F2428" s="9" t="s">
        <v>1674</v>
      </c>
      <c r="G2428" s="9" t="str">
        <f t="shared" si="37"/>
        <v>R0487: CGL Birmingham ROR - Park House</v>
      </c>
    </row>
    <row r="2429" spans="1:7" x14ac:dyDescent="0.35">
      <c r="A2429" s="9" t="s">
        <v>370</v>
      </c>
      <c r="B2429" s="9" t="s">
        <v>716</v>
      </c>
      <c r="C2429" s="9" t="s">
        <v>1116</v>
      </c>
      <c r="D2429" s="9" t="s">
        <v>61</v>
      </c>
      <c r="E2429" s="9" t="s">
        <v>643</v>
      </c>
      <c r="F2429" s="9" t="s">
        <v>1739</v>
      </c>
      <c r="G2429" s="9" t="str">
        <f t="shared" si="37"/>
        <v>R0488: Worcestershire Recovery Partnership (Adult)</v>
      </c>
    </row>
    <row r="2430" spans="1:7" x14ac:dyDescent="0.35">
      <c r="A2430" s="9" t="s">
        <v>372</v>
      </c>
      <c r="B2430" s="9" t="s">
        <v>701</v>
      </c>
      <c r="C2430" s="9" t="s">
        <v>1116</v>
      </c>
      <c r="D2430" s="9" t="s">
        <v>61</v>
      </c>
      <c r="E2430" s="9" t="s">
        <v>643</v>
      </c>
      <c r="F2430" s="9" t="s">
        <v>1674</v>
      </c>
      <c r="G2430" s="9" t="str">
        <f t="shared" si="37"/>
        <v>R0491: CGL Walsall the Beacon Adult</v>
      </c>
    </row>
    <row r="2431" spans="1:7" x14ac:dyDescent="0.35">
      <c r="A2431" s="9" t="s">
        <v>506</v>
      </c>
      <c r="B2431" s="9" t="s">
        <v>1093</v>
      </c>
      <c r="C2431" s="9" t="s">
        <v>1116</v>
      </c>
      <c r="D2431" s="9" t="s">
        <v>61</v>
      </c>
      <c r="E2431" s="9" t="s">
        <v>643</v>
      </c>
      <c r="F2431" s="9" t="s">
        <v>1698</v>
      </c>
      <c r="G2431" s="9" t="str">
        <f t="shared" si="37"/>
        <v>R0507: Inclusion Telford Adult Service (Telford STARS)</v>
      </c>
    </row>
    <row r="2432" spans="1:7" x14ac:dyDescent="0.35">
      <c r="A2432" s="9" t="s">
        <v>622</v>
      </c>
      <c r="B2432" s="9" t="s">
        <v>704</v>
      </c>
      <c r="C2432" s="9" t="s">
        <v>1116</v>
      </c>
      <c r="D2432" s="9" t="s">
        <v>61</v>
      </c>
      <c r="E2432" s="9" t="s">
        <v>643</v>
      </c>
      <c r="F2432" s="9" t="s">
        <v>1697</v>
      </c>
      <c r="G2432" s="9" t="str">
        <f t="shared" si="37"/>
        <v>R0512: Humankind Staffordshire</v>
      </c>
    </row>
    <row r="2433" spans="1:7" x14ac:dyDescent="0.35">
      <c r="A2433" s="9" t="s">
        <v>855</v>
      </c>
      <c r="B2433" s="9" t="s">
        <v>856</v>
      </c>
      <c r="C2433" s="9" t="s">
        <v>1116</v>
      </c>
      <c r="D2433" s="9" t="s">
        <v>61</v>
      </c>
      <c r="E2433" s="9" t="s">
        <v>643</v>
      </c>
      <c r="F2433" s="9" t="s">
        <v>1697</v>
      </c>
      <c r="G2433" s="9" t="str">
        <f t="shared" si="37"/>
        <v>R0513: Humankind Staffordshire YP</v>
      </c>
    </row>
    <row r="2434" spans="1:7" x14ac:dyDescent="0.35">
      <c r="A2434" s="9" t="s">
        <v>2180</v>
      </c>
      <c r="B2434" s="9" t="s">
        <v>2218</v>
      </c>
      <c r="C2434" s="9" t="s">
        <v>1116</v>
      </c>
      <c r="D2434" s="9" t="s">
        <v>61</v>
      </c>
      <c r="E2434" s="9" t="s">
        <v>643</v>
      </c>
      <c r="F2434" s="9" t="s">
        <v>1923</v>
      </c>
      <c r="G2434" s="9" t="str">
        <f t="shared" si="37"/>
        <v>R0516: With You at Stoke-on-Trent Adult</v>
      </c>
    </row>
    <row r="2435" spans="1:7" x14ac:dyDescent="0.35">
      <c r="A2435" s="9" t="s">
        <v>2182</v>
      </c>
      <c r="B2435" s="9" t="s">
        <v>2219</v>
      </c>
      <c r="C2435" s="9" t="s">
        <v>1116</v>
      </c>
      <c r="D2435" s="9" t="s">
        <v>61</v>
      </c>
      <c r="E2435" s="9" t="s">
        <v>643</v>
      </c>
      <c r="F2435" s="9" t="s">
        <v>1923</v>
      </c>
      <c r="G2435" s="9" t="str">
        <f t="shared" ref="G2435:G2498" si="38">CONCATENATE(A2435,": ",B2435)</f>
        <v>R0518: MPFT Adult - Staffordshire</v>
      </c>
    </row>
    <row r="2436" spans="1:7" x14ac:dyDescent="0.35">
      <c r="A2436" s="9" t="s">
        <v>389</v>
      </c>
      <c r="B2436" s="9" t="s">
        <v>737</v>
      </c>
      <c r="C2436" s="9" t="s">
        <v>1116</v>
      </c>
      <c r="D2436" s="9" t="s">
        <v>61</v>
      </c>
      <c r="E2436" s="9" t="s">
        <v>639</v>
      </c>
      <c r="F2436" s="9" t="s">
        <v>1663</v>
      </c>
      <c r="G2436" s="9" t="str">
        <f t="shared" si="38"/>
        <v>SD303: BOSENCE FARM COMMUNITY LTD</v>
      </c>
    </row>
    <row r="2437" spans="1:7" x14ac:dyDescent="0.35">
      <c r="A2437" s="9" t="s">
        <v>404</v>
      </c>
      <c r="B2437" s="9" t="s">
        <v>672</v>
      </c>
      <c r="C2437" s="9" t="s">
        <v>1116</v>
      </c>
      <c r="D2437" s="9" t="s">
        <v>61</v>
      </c>
      <c r="E2437" s="9" t="s">
        <v>639</v>
      </c>
      <c r="F2437" s="9" t="s">
        <v>1667</v>
      </c>
      <c r="G2437" s="9" t="str">
        <f t="shared" si="38"/>
        <v>SJ302: BROADWAY LODGE</v>
      </c>
    </row>
    <row r="2438" spans="1:7" x14ac:dyDescent="0.35">
      <c r="A2438" s="9" t="s">
        <v>625</v>
      </c>
      <c r="B2438" s="9" t="s">
        <v>674</v>
      </c>
      <c r="C2438" s="9" t="s">
        <v>1116</v>
      </c>
      <c r="D2438" s="9" t="s">
        <v>61</v>
      </c>
      <c r="E2438" s="9" t="s">
        <v>639</v>
      </c>
      <c r="F2438" s="9" t="s">
        <v>1752</v>
      </c>
      <c r="G2438" s="9" t="str">
        <f t="shared" si="38"/>
        <v>SL205: PostScript360</v>
      </c>
    </row>
    <row r="2439" spans="1:7" x14ac:dyDescent="0.35">
      <c r="A2439" s="9" t="s">
        <v>420</v>
      </c>
      <c r="B2439" s="9" t="s">
        <v>787</v>
      </c>
      <c r="C2439" s="9" t="s">
        <v>1116</v>
      </c>
      <c r="D2439" s="9" t="s">
        <v>61</v>
      </c>
      <c r="E2439" s="9" t="s">
        <v>715</v>
      </c>
      <c r="F2439" s="9" t="s">
        <v>1682</v>
      </c>
      <c r="G2439" s="9" t="str">
        <f t="shared" si="38"/>
        <v>T0005: Derbyshire Recovery Partnership</v>
      </c>
    </row>
    <row r="2440" spans="1:7" x14ac:dyDescent="0.35">
      <c r="A2440" s="9" t="s">
        <v>423</v>
      </c>
      <c r="B2440" s="9" t="s">
        <v>847</v>
      </c>
      <c r="C2440" s="9" t="s">
        <v>1116</v>
      </c>
      <c r="D2440" s="9" t="s">
        <v>61</v>
      </c>
      <c r="E2440" s="9" t="s">
        <v>715</v>
      </c>
      <c r="F2440" s="9" t="s">
        <v>1681</v>
      </c>
      <c r="G2440" s="9" t="str">
        <f t="shared" si="38"/>
        <v>T1175: Derby City Prescribing Service</v>
      </c>
    </row>
    <row r="2441" spans="1:7" x14ac:dyDescent="0.35">
      <c r="A2441" s="9" t="s">
        <v>436</v>
      </c>
      <c r="B2441" s="9" t="s">
        <v>714</v>
      </c>
      <c r="C2441" s="9" t="s">
        <v>1116</v>
      </c>
      <c r="D2441" s="9" t="s">
        <v>61</v>
      </c>
      <c r="E2441" s="9" t="s">
        <v>715</v>
      </c>
      <c r="F2441" s="9" t="s">
        <v>1751</v>
      </c>
      <c r="G2441" s="9" t="str">
        <f t="shared" si="38"/>
        <v>T1209: Turning Point Leicester and Leicestershire</v>
      </c>
    </row>
    <row r="2442" spans="1:7" x14ac:dyDescent="0.35">
      <c r="A2442" s="9" t="s">
        <v>513</v>
      </c>
      <c r="B2442" s="9" t="s">
        <v>1765</v>
      </c>
      <c r="C2442" s="9" t="s">
        <v>1116</v>
      </c>
      <c r="D2442" s="9" t="s">
        <v>61</v>
      </c>
      <c r="E2442" s="9" t="s">
        <v>715</v>
      </c>
      <c r="F2442" s="9" t="s">
        <v>1692</v>
      </c>
      <c r="G2442" s="9" t="str">
        <f t="shared" si="38"/>
        <v>T1214: The Level</v>
      </c>
    </row>
    <row r="2443" spans="1:7" x14ac:dyDescent="0.35">
      <c r="A2443" s="9" t="s">
        <v>1905</v>
      </c>
      <c r="B2443" s="9" t="s">
        <v>1906</v>
      </c>
      <c r="C2443" s="9" t="s">
        <v>1116</v>
      </c>
      <c r="D2443" s="9" t="s">
        <v>61</v>
      </c>
      <c r="E2443" s="9" t="s">
        <v>715</v>
      </c>
      <c r="F2443" s="9" t="s">
        <v>1911</v>
      </c>
      <c r="G2443" s="9" t="str">
        <f t="shared" si="38"/>
        <v>T1219: Turning Point Leicester Adult</v>
      </c>
    </row>
    <row r="2444" spans="1:7" x14ac:dyDescent="0.35">
      <c r="A2444" s="9" t="s">
        <v>1907</v>
      </c>
      <c r="B2444" s="9" t="s">
        <v>1908</v>
      </c>
      <c r="C2444" s="9" t="s">
        <v>1116</v>
      </c>
      <c r="D2444" s="9" t="s">
        <v>61</v>
      </c>
      <c r="E2444" s="9" t="s">
        <v>715</v>
      </c>
      <c r="F2444" s="9" t="s">
        <v>1911</v>
      </c>
      <c r="G2444" s="9" t="str">
        <f t="shared" si="38"/>
        <v>T1221: Turning Point Leicestershire and Rutland Adult</v>
      </c>
    </row>
    <row r="2445" spans="1:7" x14ac:dyDescent="0.35">
      <c r="A2445" s="9" t="s">
        <v>456</v>
      </c>
      <c r="B2445" s="9" t="s">
        <v>703</v>
      </c>
      <c r="C2445" s="9" t="s">
        <v>1116</v>
      </c>
      <c r="D2445" s="9" t="s">
        <v>61</v>
      </c>
      <c r="E2445" s="9" t="s">
        <v>661</v>
      </c>
      <c r="F2445" s="9" t="s">
        <v>1697</v>
      </c>
      <c r="G2445" s="9" t="str">
        <f t="shared" si="38"/>
        <v>U0489: Forward Leeds Adult (Humankind)</v>
      </c>
    </row>
    <row r="2446" spans="1:7" x14ac:dyDescent="0.35">
      <c r="A2446" s="9" t="s">
        <v>481</v>
      </c>
      <c r="B2446" s="9" t="s">
        <v>660</v>
      </c>
      <c r="C2446" s="9" t="s">
        <v>1116</v>
      </c>
      <c r="D2446" s="9" t="s">
        <v>61</v>
      </c>
      <c r="E2446" s="9" t="s">
        <v>661</v>
      </c>
      <c r="F2446" s="9" t="s">
        <v>1697</v>
      </c>
      <c r="G2446" s="9" t="str">
        <f t="shared" si="38"/>
        <v>U0635: Barnsley Substance Misuse Service (Humankind)</v>
      </c>
    </row>
    <row r="2447" spans="1:7" x14ac:dyDescent="0.35">
      <c r="A2447" s="9" t="s">
        <v>2124</v>
      </c>
      <c r="B2447" s="9" t="s">
        <v>2236</v>
      </c>
      <c r="C2447" s="9" t="s">
        <v>1116</v>
      </c>
      <c r="D2447" s="9" t="s">
        <v>61</v>
      </c>
      <c r="E2447" s="9" t="s">
        <v>661</v>
      </c>
      <c r="F2447" s="9" t="s">
        <v>1923</v>
      </c>
      <c r="G2447" s="9" t="str">
        <f t="shared" si="38"/>
        <v>U0657: Likewise Sheffield (Humankind)</v>
      </c>
    </row>
    <row r="2448" spans="1:7" x14ac:dyDescent="0.35">
      <c r="A2448" s="9" t="s">
        <v>471</v>
      </c>
      <c r="B2448" s="9" t="s">
        <v>718</v>
      </c>
      <c r="C2448" s="9" t="s">
        <v>1116</v>
      </c>
      <c r="D2448" s="9" t="s">
        <v>61</v>
      </c>
      <c r="E2448" s="9" t="s">
        <v>662</v>
      </c>
      <c r="F2448" s="9" t="s">
        <v>718</v>
      </c>
      <c r="G2448" s="9" t="str">
        <f t="shared" si="38"/>
        <v>W0053: ACORN</v>
      </c>
    </row>
    <row r="2449" spans="1:7" x14ac:dyDescent="0.35">
      <c r="A2449" s="9" t="s">
        <v>223</v>
      </c>
      <c r="B2449" s="9" t="s">
        <v>725</v>
      </c>
      <c r="C2449" s="9" t="s">
        <v>1119</v>
      </c>
      <c r="D2449" s="9" t="s">
        <v>34</v>
      </c>
      <c r="E2449" s="9" t="s">
        <v>662</v>
      </c>
      <c r="F2449" s="9" t="s">
        <v>1694</v>
      </c>
      <c r="G2449" s="9" t="str">
        <f t="shared" si="38"/>
        <v>M0243: GMMH The Chapman-Barker Unit</v>
      </c>
    </row>
    <row r="2450" spans="1:7" x14ac:dyDescent="0.35">
      <c r="A2450" s="9" t="s">
        <v>225</v>
      </c>
      <c r="B2450" s="9" t="s">
        <v>1019</v>
      </c>
      <c r="C2450" s="9" t="s">
        <v>1119</v>
      </c>
      <c r="D2450" s="9" t="s">
        <v>34</v>
      </c>
      <c r="E2450" s="9" t="s">
        <v>662</v>
      </c>
      <c r="F2450" s="9" t="s">
        <v>1735</v>
      </c>
      <c r="G2450" s="9" t="str">
        <f t="shared" si="38"/>
        <v>M0258: MOSAIC Transition Service</v>
      </c>
    </row>
    <row r="2451" spans="1:7" x14ac:dyDescent="0.35">
      <c r="A2451" s="9" t="s">
        <v>228</v>
      </c>
      <c r="B2451" s="9" t="s">
        <v>791</v>
      </c>
      <c r="C2451" s="9" t="s">
        <v>1119</v>
      </c>
      <c r="D2451" s="9" t="s">
        <v>34</v>
      </c>
      <c r="E2451" s="9" t="s">
        <v>662</v>
      </c>
      <c r="F2451" s="9" t="s">
        <v>1674</v>
      </c>
      <c r="G2451" s="9" t="str">
        <f t="shared" si="38"/>
        <v>M0288: CGL Manchester RISE</v>
      </c>
    </row>
    <row r="2452" spans="1:7" x14ac:dyDescent="0.35">
      <c r="A2452" s="9" t="s">
        <v>233</v>
      </c>
      <c r="B2452" s="9" t="s">
        <v>1926</v>
      </c>
      <c r="C2452" s="9" t="s">
        <v>1119</v>
      </c>
      <c r="D2452" s="9" t="s">
        <v>34</v>
      </c>
      <c r="E2452" s="9" t="s">
        <v>662</v>
      </c>
      <c r="F2452" s="9" t="s">
        <v>1752</v>
      </c>
      <c r="G2452" s="9" t="str">
        <f t="shared" si="38"/>
        <v>M0300: GMMH Chapman Barker Unit - RADAR Ward</v>
      </c>
    </row>
    <row r="2453" spans="1:7" x14ac:dyDescent="0.35">
      <c r="A2453" s="9" t="s">
        <v>235</v>
      </c>
      <c r="B2453" s="9" t="s">
        <v>1898</v>
      </c>
      <c r="C2453" s="9" t="s">
        <v>1119</v>
      </c>
      <c r="D2453" s="9" t="s">
        <v>34</v>
      </c>
      <c r="E2453" s="9" t="s">
        <v>662</v>
      </c>
      <c r="F2453" s="9" t="s">
        <v>1752</v>
      </c>
      <c r="G2453" s="9" t="str">
        <f t="shared" si="38"/>
        <v>M0309: Cyngor Alcohol Information Service (CAIS)</v>
      </c>
    </row>
    <row r="2454" spans="1:7" x14ac:dyDescent="0.35">
      <c r="A2454" s="9" t="s">
        <v>252</v>
      </c>
      <c r="B2454" s="9" t="s">
        <v>1120</v>
      </c>
      <c r="C2454" s="9" t="s">
        <v>1119</v>
      </c>
      <c r="D2454" s="9" t="s">
        <v>34</v>
      </c>
      <c r="E2454" s="9" t="s">
        <v>662</v>
      </c>
      <c r="F2454" s="9" t="s">
        <v>1674</v>
      </c>
      <c r="G2454" s="9" t="str">
        <f t="shared" si="38"/>
        <v>M0339: CGL Stockport (Adults)</v>
      </c>
    </row>
    <row r="2455" spans="1:7" x14ac:dyDescent="0.35">
      <c r="A2455" s="9" t="s">
        <v>253</v>
      </c>
      <c r="B2455" s="9" t="s">
        <v>726</v>
      </c>
      <c r="C2455" s="9" t="s">
        <v>1119</v>
      </c>
      <c r="D2455" s="9" t="s">
        <v>34</v>
      </c>
      <c r="E2455" s="9" t="s">
        <v>662</v>
      </c>
      <c r="F2455" s="9" t="s">
        <v>1680</v>
      </c>
      <c r="G2455" s="9" t="str">
        <f t="shared" si="38"/>
        <v>M0341: The Pavilion</v>
      </c>
    </row>
    <row r="2456" spans="1:7" x14ac:dyDescent="0.35">
      <c r="A2456" s="9" t="s">
        <v>507</v>
      </c>
      <c r="B2456" s="9" t="s">
        <v>2046</v>
      </c>
      <c r="C2456" s="9" t="s">
        <v>1119</v>
      </c>
      <c r="D2456" s="9" t="s">
        <v>34</v>
      </c>
      <c r="E2456" s="9" t="s">
        <v>662</v>
      </c>
      <c r="F2456" s="9" t="s">
        <v>1668</v>
      </c>
      <c r="G2456" s="9" t="str">
        <f t="shared" si="38"/>
        <v>M0357: Parkland Place Lancashire</v>
      </c>
    </row>
    <row r="2457" spans="1:7" x14ac:dyDescent="0.35">
      <c r="A2457" s="9" t="s">
        <v>276</v>
      </c>
      <c r="B2457" s="9" t="s">
        <v>765</v>
      </c>
      <c r="C2457" s="9" t="s">
        <v>1119</v>
      </c>
      <c r="D2457" s="9" t="s">
        <v>34</v>
      </c>
      <c r="E2457" s="9" t="s">
        <v>670</v>
      </c>
      <c r="F2457" s="9" t="s">
        <v>1657</v>
      </c>
      <c r="G2457" s="9" t="str">
        <f t="shared" si="38"/>
        <v>P0523: ANA</v>
      </c>
    </row>
    <row r="2458" spans="1:7" x14ac:dyDescent="0.35">
      <c r="A2458" s="9" t="s">
        <v>354</v>
      </c>
      <c r="B2458" s="9" t="s">
        <v>641</v>
      </c>
      <c r="C2458" s="9" t="s">
        <v>1119</v>
      </c>
      <c r="D2458" s="9" t="s">
        <v>34</v>
      </c>
      <c r="E2458" s="9" t="s">
        <v>643</v>
      </c>
      <c r="F2458" s="9" t="s">
        <v>2001</v>
      </c>
      <c r="G2458" s="9" t="str">
        <f t="shared" si="38"/>
        <v>R0092: BAC O'Connor</v>
      </c>
    </row>
    <row r="2459" spans="1:7" x14ac:dyDescent="0.35">
      <c r="A2459" s="9" t="s">
        <v>391</v>
      </c>
      <c r="B2459" s="9" t="s">
        <v>658</v>
      </c>
      <c r="C2459" s="9" t="s">
        <v>1119</v>
      </c>
      <c r="D2459" s="9" t="s">
        <v>34</v>
      </c>
      <c r="E2459" s="9" t="s">
        <v>639</v>
      </c>
      <c r="F2459" s="9" t="s">
        <v>1744</v>
      </c>
      <c r="G2459" s="9" t="str">
        <f t="shared" si="38"/>
        <v>SG309: THE NELSON TRUST</v>
      </c>
    </row>
    <row r="2460" spans="1:7" x14ac:dyDescent="0.35">
      <c r="A2460" s="9" t="s">
        <v>625</v>
      </c>
      <c r="B2460" s="9" t="s">
        <v>674</v>
      </c>
      <c r="C2460" s="9" t="s">
        <v>1119</v>
      </c>
      <c r="D2460" s="9" t="s">
        <v>34</v>
      </c>
      <c r="E2460" s="9" t="s">
        <v>639</v>
      </c>
      <c r="F2460" s="9" t="s">
        <v>1752</v>
      </c>
      <c r="G2460" s="9" t="str">
        <f t="shared" si="38"/>
        <v>SL205: PostScript360</v>
      </c>
    </row>
    <row r="2461" spans="1:7" x14ac:dyDescent="0.35">
      <c r="A2461" s="9" t="s">
        <v>2124</v>
      </c>
      <c r="B2461" s="9" t="s">
        <v>2236</v>
      </c>
      <c r="C2461" s="9" t="s">
        <v>1119</v>
      </c>
      <c r="D2461" s="9" t="s">
        <v>34</v>
      </c>
      <c r="E2461" s="9" t="s">
        <v>661</v>
      </c>
      <c r="F2461" s="9" t="s">
        <v>1923</v>
      </c>
      <c r="G2461" s="9" t="str">
        <f t="shared" si="38"/>
        <v>U0657: Likewise Sheffield (Humankind)</v>
      </c>
    </row>
    <row r="2462" spans="1:7" x14ac:dyDescent="0.35">
      <c r="A2462" s="9" t="s">
        <v>470</v>
      </c>
      <c r="B2462" s="9" t="s">
        <v>819</v>
      </c>
      <c r="C2462" s="9" t="s">
        <v>1119</v>
      </c>
      <c r="D2462" s="9" t="s">
        <v>34</v>
      </c>
      <c r="E2462" s="9" t="s">
        <v>662</v>
      </c>
      <c r="F2462" s="9" t="s">
        <v>1716</v>
      </c>
      <c r="G2462" s="9" t="str">
        <f t="shared" si="38"/>
        <v>W0017: PENC Stockport CDT</v>
      </c>
    </row>
    <row r="2463" spans="1:7" x14ac:dyDescent="0.35">
      <c r="A2463" s="9" t="s">
        <v>471</v>
      </c>
      <c r="B2463" s="9" t="s">
        <v>718</v>
      </c>
      <c r="C2463" s="9" t="s">
        <v>1119</v>
      </c>
      <c r="D2463" s="9" t="s">
        <v>34</v>
      </c>
      <c r="E2463" s="9" t="s">
        <v>662</v>
      </c>
      <c r="F2463" s="9" t="s">
        <v>718</v>
      </c>
      <c r="G2463" s="9" t="str">
        <f t="shared" si="38"/>
        <v>W0053: ACORN</v>
      </c>
    </row>
    <row r="2464" spans="1:7" x14ac:dyDescent="0.35">
      <c r="A2464" s="9" t="s">
        <v>474</v>
      </c>
      <c r="B2464" s="9" t="s">
        <v>734</v>
      </c>
      <c r="C2464" s="9" t="s">
        <v>1119</v>
      </c>
      <c r="D2464" s="9" t="s">
        <v>34</v>
      </c>
      <c r="E2464" s="9" t="s">
        <v>662</v>
      </c>
      <c r="F2464" s="9" t="s">
        <v>1751</v>
      </c>
      <c r="G2464" s="9" t="str">
        <f t="shared" si="38"/>
        <v>W0444: Turning Point Smithfield Detox</v>
      </c>
    </row>
    <row r="2465" spans="1:7" x14ac:dyDescent="0.35">
      <c r="A2465" s="9" t="s">
        <v>213</v>
      </c>
      <c r="B2465" s="9" t="s">
        <v>706</v>
      </c>
      <c r="C2465" s="9" t="s">
        <v>1121</v>
      </c>
      <c r="D2465" s="9" t="s">
        <v>524</v>
      </c>
      <c r="E2465" s="9" t="s">
        <v>662</v>
      </c>
      <c r="F2465" s="9" t="s">
        <v>1701</v>
      </c>
      <c r="G2465" s="9" t="str">
        <f t="shared" si="38"/>
        <v>M0022: Kaleidoscope Birchwood</v>
      </c>
    </row>
    <row r="2466" spans="1:7" x14ac:dyDescent="0.35">
      <c r="A2466" s="9" t="s">
        <v>214</v>
      </c>
      <c r="B2466" s="9" t="s">
        <v>667</v>
      </c>
      <c r="C2466" s="9" t="s">
        <v>1121</v>
      </c>
      <c r="D2466" s="9" t="s">
        <v>524</v>
      </c>
      <c r="E2466" s="9" t="s">
        <v>662</v>
      </c>
      <c r="F2466" s="9" t="s">
        <v>1717</v>
      </c>
      <c r="G2466" s="9" t="str">
        <f t="shared" si="38"/>
        <v>M0037: Phoenix Futures Wirral Adult Services</v>
      </c>
    </row>
    <row r="2467" spans="1:7" x14ac:dyDescent="0.35">
      <c r="A2467" s="9" t="s">
        <v>222</v>
      </c>
      <c r="B2467" s="9" t="s">
        <v>971</v>
      </c>
      <c r="C2467" s="9" t="s">
        <v>1121</v>
      </c>
      <c r="D2467" s="9" t="s">
        <v>524</v>
      </c>
      <c r="E2467" s="9" t="s">
        <v>662</v>
      </c>
      <c r="F2467" s="9" t="s">
        <v>1714</v>
      </c>
      <c r="G2467" s="9" t="str">
        <f t="shared" si="38"/>
        <v>M0189: OASIS Recovery Communities Runcorn</v>
      </c>
    </row>
    <row r="2468" spans="1:7" x14ac:dyDescent="0.35">
      <c r="A2468" s="9" t="s">
        <v>507</v>
      </c>
      <c r="B2468" s="9" t="s">
        <v>2046</v>
      </c>
      <c r="C2468" s="9" t="s">
        <v>1121</v>
      </c>
      <c r="D2468" s="9" t="s">
        <v>524</v>
      </c>
      <c r="E2468" s="9" t="s">
        <v>662</v>
      </c>
      <c r="F2468" s="9" t="s">
        <v>1668</v>
      </c>
      <c r="G2468" s="9" t="str">
        <f t="shared" si="38"/>
        <v>M0357: Parkland Place Lancashire</v>
      </c>
    </row>
    <row r="2469" spans="1:7" x14ac:dyDescent="0.35">
      <c r="A2469" s="9" t="s">
        <v>262</v>
      </c>
      <c r="B2469" s="9" t="s">
        <v>1122</v>
      </c>
      <c r="C2469" s="9" t="s">
        <v>1121</v>
      </c>
      <c r="D2469" s="9" t="s">
        <v>524</v>
      </c>
      <c r="E2469" s="9" t="s">
        <v>757</v>
      </c>
      <c r="F2469" s="9" t="s">
        <v>1674</v>
      </c>
      <c r="G2469" s="9" t="str">
        <f t="shared" si="38"/>
        <v>N0932: CGL Stockton Recovery Service</v>
      </c>
    </row>
    <row r="2470" spans="1:7" x14ac:dyDescent="0.35">
      <c r="A2470" s="9" t="s">
        <v>266</v>
      </c>
      <c r="B2470" s="9" t="s">
        <v>1049</v>
      </c>
      <c r="C2470" s="9" t="s">
        <v>1121</v>
      </c>
      <c r="D2470" s="9" t="s">
        <v>524</v>
      </c>
      <c r="E2470" s="9" t="s">
        <v>757</v>
      </c>
      <c r="F2470" s="9" t="s">
        <v>1678</v>
      </c>
      <c r="G2470" s="9" t="str">
        <f t="shared" si="38"/>
        <v>N0977: Northumberland Recovery Partnership</v>
      </c>
    </row>
    <row r="2471" spans="1:7" x14ac:dyDescent="0.35">
      <c r="A2471" s="9" t="s">
        <v>502</v>
      </c>
      <c r="B2471" s="9" t="s">
        <v>829</v>
      </c>
      <c r="C2471" s="9" t="s">
        <v>1121</v>
      </c>
      <c r="D2471" s="9" t="s">
        <v>524</v>
      </c>
      <c r="E2471" s="9" t="s">
        <v>757</v>
      </c>
      <c r="F2471" s="9" t="s">
        <v>1752</v>
      </c>
      <c r="G2471" s="9" t="str">
        <f t="shared" si="38"/>
        <v>N1010: County Durham Drug and Alcohol Adult Recovery Service</v>
      </c>
    </row>
    <row r="2472" spans="1:7" x14ac:dyDescent="0.35">
      <c r="A2472" s="9" t="s">
        <v>612</v>
      </c>
      <c r="B2472" s="9" t="s">
        <v>756</v>
      </c>
      <c r="C2472" s="9" t="s">
        <v>1121</v>
      </c>
      <c r="D2472" s="9" t="s">
        <v>524</v>
      </c>
      <c r="E2472" s="9" t="s">
        <v>757</v>
      </c>
      <c r="F2472" s="9" t="s">
        <v>1678</v>
      </c>
      <c r="G2472" s="9" t="str">
        <f t="shared" si="38"/>
        <v>N1016: Newcastle Treatment and Recovery - Adult</v>
      </c>
    </row>
    <row r="2473" spans="1:7" x14ac:dyDescent="0.35">
      <c r="A2473" s="9" t="s">
        <v>615</v>
      </c>
      <c r="B2473" s="9" t="s">
        <v>844</v>
      </c>
      <c r="C2473" s="9" t="s">
        <v>1121</v>
      </c>
      <c r="D2473" s="9" t="s">
        <v>524</v>
      </c>
      <c r="E2473" s="9" t="s">
        <v>757</v>
      </c>
      <c r="F2473" s="9" t="s">
        <v>1754</v>
      </c>
      <c r="G2473" s="9" t="str">
        <f t="shared" si="38"/>
        <v>N1023: We Are With You - Darlington Adult - STRIDE</v>
      </c>
    </row>
    <row r="2474" spans="1:7" x14ac:dyDescent="0.35">
      <c r="A2474" s="9" t="s">
        <v>616</v>
      </c>
      <c r="B2474" s="9" t="s">
        <v>928</v>
      </c>
      <c r="C2474" s="9" t="s">
        <v>1121</v>
      </c>
      <c r="D2474" s="9" t="s">
        <v>524</v>
      </c>
      <c r="E2474" s="9" t="s">
        <v>757</v>
      </c>
      <c r="F2474" s="9" t="s">
        <v>1752</v>
      </c>
      <c r="G2474" s="9" t="str">
        <f t="shared" si="38"/>
        <v>N1024: Hartlepool Adult Substance Misuse Service</v>
      </c>
    </row>
    <row r="2475" spans="1:7" x14ac:dyDescent="0.35">
      <c r="A2475" s="9" t="s">
        <v>2131</v>
      </c>
      <c r="B2475" s="9" t="s">
        <v>2210</v>
      </c>
      <c r="C2475" s="9" t="s">
        <v>1121</v>
      </c>
      <c r="D2475" s="9" t="s">
        <v>524</v>
      </c>
      <c r="E2475" s="9" t="s">
        <v>757</v>
      </c>
      <c r="F2475" s="9" t="s">
        <v>1923</v>
      </c>
      <c r="G2475" s="9" t="str">
        <f t="shared" si="38"/>
        <v>N1032: START Hartlepool Adult</v>
      </c>
    </row>
    <row r="2476" spans="1:7" x14ac:dyDescent="0.35">
      <c r="A2476" s="9" t="s">
        <v>275</v>
      </c>
      <c r="B2476" s="9" t="s">
        <v>669</v>
      </c>
      <c r="C2476" s="9" t="s">
        <v>1121</v>
      </c>
      <c r="D2476" s="9" t="s">
        <v>524</v>
      </c>
      <c r="E2476" s="9" t="s">
        <v>670</v>
      </c>
      <c r="F2476" s="9" t="s">
        <v>1757</v>
      </c>
      <c r="G2476" s="9" t="str">
        <f t="shared" si="38"/>
        <v>P0034: Yeldall Manor</v>
      </c>
    </row>
    <row r="2477" spans="1:7" x14ac:dyDescent="0.35">
      <c r="A2477" s="9" t="s">
        <v>362</v>
      </c>
      <c r="B2477" s="9" t="s">
        <v>1118</v>
      </c>
      <c r="C2477" s="9" t="s">
        <v>1121</v>
      </c>
      <c r="D2477" s="9" t="s">
        <v>524</v>
      </c>
      <c r="E2477" s="9" t="s">
        <v>643</v>
      </c>
      <c r="F2477" s="9" t="s">
        <v>1710</v>
      </c>
      <c r="G2477" s="9" t="str">
        <f t="shared" si="38"/>
        <v>R0479: Staffordshire Inpatients</v>
      </c>
    </row>
    <row r="2478" spans="1:7" x14ac:dyDescent="0.35">
      <c r="A2478" s="9" t="s">
        <v>391</v>
      </c>
      <c r="B2478" s="9" t="s">
        <v>658</v>
      </c>
      <c r="C2478" s="9" t="s">
        <v>1121</v>
      </c>
      <c r="D2478" s="9" t="s">
        <v>524</v>
      </c>
      <c r="E2478" s="9" t="s">
        <v>639</v>
      </c>
      <c r="F2478" s="9" t="s">
        <v>1744</v>
      </c>
      <c r="G2478" s="9" t="str">
        <f t="shared" si="38"/>
        <v>SG309: THE NELSON TRUST</v>
      </c>
    </row>
    <row r="2479" spans="1:7" x14ac:dyDescent="0.35">
      <c r="A2479" s="9" t="s">
        <v>411</v>
      </c>
      <c r="B2479" s="9" t="s">
        <v>809</v>
      </c>
      <c r="C2479" s="9" t="s">
        <v>1121</v>
      </c>
      <c r="D2479" s="9" t="s">
        <v>524</v>
      </c>
      <c r="E2479" s="9" t="s">
        <v>639</v>
      </c>
      <c r="F2479" s="9" t="s">
        <v>809</v>
      </c>
      <c r="G2479" s="9" t="str">
        <f t="shared" si="38"/>
        <v>SK317: Somewhere House</v>
      </c>
    </row>
    <row r="2480" spans="1:7" x14ac:dyDescent="0.35">
      <c r="A2480" s="9" t="s">
        <v>449</v>
      </c>
      <c r="B2480" s="9" t="s">
        <v>666</v>
      </c>
      <c r="C2480" s="9" t="s">
        <v>1121</v>
      </c>
      <c r="D2480" s="9" t="s">
        <v>524</v>
      </c>
      <c r="E2480" s="9" t="s">
        <v>661</v>
      </c>
      <c r="F2480" s="9" t="s">
        <v>1750</v>
      </c>
      <c r="G2480" s="9" t="str">
        <f t="shared" si="38"/>
        <v>U0430: Oasis Recovery Communities Bradford</v>
      </c>
    </row>
    <row r="2481" spans="1:7" x14ac:dyDescent="0.35">
      <c r="A2481" s="9" t="s">
        <v>452</v>
      </c>
      <c r="B2481" s="9" t="s">
        <v>758</v>
      </c>
      <c r="C2481" s="9" t="s">
        <v>1121</v>
      </c>
      <c r="D2481" s="9" t="s">
        <v>524</v>
      </c>
      <c r="E2481" s="9" t="s">
        <v>661</v>
      </c>
      <c r="F2481" s="9" t="s">
        <v>1697</v>
      </c>
      <c r="G2481" s="9" t="str">
        <f t="shared" si="38"/>
        <v>U0484: North Yorkshire Horizons Drug and Alcohol Service (Humankind)</v>
      </c>
    </row>
    <row r="2482" spans="1:7" x14ac:dyDescent="0.35">
      <c r="A2482" s="9" t="s">
        <v>456</v>
      </c>
      <c r="B2482" s="9" t="s">
        <v>703</v>
      </c>
      <c r="C2482" s="9" t="s">
        <v>1121</v>
      </c>
      <c r="D2482" s="9" t="s">
        <v>524</v>
      </c>
      <c r="E2482" s="9" t="s">
        <v>661</v>
      </c>
      <c r="F2482" s="9" t="s">
        <v>1697</v>
      </c>
      <c r="G2482" s="9" t="str">
        <f t="shared" si="38"/>
        <v>U0489: Forward Leeds Adult (Humankind)</v>
      </c>
    </row>
    <row r="2483" spans="1:7" x14ac:dyDescent="0.35">
      <c r="A2483" s="9" t="s">
        <v>461</v>
      </c>
      <c r="B2483" s="9" t="s">
        <v>663</v>
      </c>
      <c r="C2483" s="9" t="s">
        <v>1121</v>
      </c>
      <c r="D2483" s="9" t="s">
        <v>524</v>
      </c>
      <c r="E2483" s="9" t="s">
        <v>661</v>
      </c>
      <c r="F2483" s="9" t="s">
        <v>1721</v>
      </c>
      <c r="G2483" s="9" t="str">
        <f t="shared" si="38"/>
        <v>U0509: Doncaster Drugs Service - CDT</v>
      </c>
    </row>
    <row r="2484" spans="1:7" x14ac:dyDescent="0.35">
      <c r="A2484" s="9" t="s">
        <v>465</v>
      </c>
      <c r="B2484" s="9" t="s">
        <v>865</v>
      </c>
      <c r="C2484" s="9" t="s">
        <v>1121</v>
      </c>
      <c r="D2484" s="9" t="s">
        <v>524</v>
      </c>
      <c r="E2484" s="9" t="s">
        <v>661</v>
      </c>
      <c r="F2484" s="9" t="s">
        <v>1721</v>
      </c>
      <c r="G2484" s="9" t="str">
        <f t="shared" si="38"/>
        <v>U0577: Doncaster Criminal Justice Service</v>
      </c>
    </row>
    <row r="2485" spans="1:7" x14ac:dyDescent="0.35">
      <c r="A2485" s="9" t="s">
        <v>181</v>
      </c>
      <c r="B2485" s="9" t="s">
        <v>781</v>
      </c>
      <c r="C2485" s="9" t="s">
        <v>1123</v>
      </c>
      <c r="D2485" s="9" t="s">
        <v>62</v>
      </c>
      <c r="E2485" s="9" t="s">
        <v>632</v>
      </c>
      <c r="F2485" s="9" t="s">
        <v>1751</v>
      </c>
      <c r="G2485" s="9" t="str">
        <f t="shared" si="38"/>
        <v>L1256: Croydon Adult Recovery Network</v>
      </c>
    </row>
    <row r="2486" spans="1:7" x14ac:dyDescent="0.35">
      <c r="A2486" s="9" t="s">
        <v>235</v>
      </c>
      <c r="B2486" s="9" t="s">
        <v>1898</v>
      </c>
      <c r="C2486" s="9" t="s">
        <v>1123</v>
      </c>
      <c r="D2486" s="9" t="s">
        <v>62</v>
      </c>
      <c r="E2486" s="9" t="s">
        <v>662</v>
      </c>
      <c r="F2486" s="9" t="s">
        <v>1752</v>
      </c>
      <c r="G2486" s="9" t="str">
        <f t="shared" si="38"/>
        <v>M0309: Cyngor Alcohol Information Service (CAIS)</v>
      </c>
    </row>
    <row r="2487" spans="1:7" x14ac:dyDescent="0.35">
      <c r="A2487" s="9" t="s">
        <v>253</v>
      </c>
      <c r="B2487" s="9" t="s">
        <v>726</v>
      </c>
      <c r="C2487" s="9" t="s">
        <v>1123</v>
      </c>
      <c r="D2487" s="9" t="s">
        <v>62</v>
      </c>
      <c r="E2487" s="9" t="s">
        <v>662</v>
      </c>
      <c r="F2487" s="9" t="s">
        <v>1680</v>
      </c>
      <c r="G2487" s="9" t="str">
        <f t="shared" si="38"/>
        <v>M0341: The Pavilion</v>
      </c>
    </row>
    <row r="2488" spans="1:7" x14ac:dyDescent="0.35">
      <c r="A2488" s="9" t="s">
        <v>352</v>
      </c>
      <c r="B2488" s="9" t="s">
        <v>1117</v>
      </c>
      <c r="C2488" s="9" t="s">
        <v>1123</v>
      </c>
      <c r="D2488" s="9" t="s">
        <v>62</v>
      </c>
      <c r="E2488" s="9" t="s">
        <v>643</v>
      </c>
      <c r="F2488" s="9" t="s">
        <v>1712</v>
      </c>
      <c r="G2488" s="9" t="str">
        <f t="shared" si="38"/>
        <v>R0011: Edward Myers Centre (IP) Stoke</v>
      </c>
    </row>
    <row r="2489" spans="1:7" x14ac:dyDescent="0.35">
      <c r="A2489" s="9" t="s">
        <v>354</v>
      </c>
      <c r="B2489" s="9" t="s">
        <v>641</v>
      </c>
      <c r="C2489" s="9" t="s">
        <v>1123</v>
      </c>
      <c r="D2489" s="9" t="s">
        <v>62</v>
      </c>
      <c r="E2489" s="9" t="s">
        <v>643</v>
      </c>
      <c r="F2489" s="9" t="s">
        <v>2001</v>
      </c>
      <c r="G2489" s="9" t="str">
        <f t="shared" si="38"/>
        <v>R0092: BAC O'Connor</v>
      </c>
    </row>
    <row r="2490" spans="1:7" x14ac:dyDescent="0.35">
      <c r="A2490" s="9" t="s">
        <v>367</v>
      </c>
      <c r="B2490" s="9" t="s">
        <v>699</v>
      </c>
      <c r="C2490" s="9" t="s">
        <v>1123</v>
      </c>
      <c r="D2490" s="9" t="s">
        <v>62</v>
      </c>
      <c r="E2490" s="9" t="s">
        <v>643</v>
      </c>
      <c r="F2490" s="9" t="s">
        <v>1674</v>
      </c>
      <c r="G2490" s="9" t="str">
        <f t="shared" si="38"/>
        <v>R0485: CGL Birmingham ROR - Selly Oak/Northfield</v>
      </c>
    </row>
    <row r="2491" spans="1:7" x14ac:dyDescent="0.35">
      <c r="A2491" s="9" t="s">
        <v>370</v>
      </c>
      <c r="B2491" s="9" t="s">
        <v>716</v>
      </c>
      <c r="C2491" s="9" t="s">
        <v>1123</v>
      </c>
      <c r="D2491" s="9" t="s">
        <v>62</v>
      </c>
      <c r="E2491" s="9" t="s">
        <v>643</v>
      </c>
      <c r="F2491" s="9" t="s">
        <v>1739</v>
      </c>
      <c r="G2491" s="9" t="str">
        <f t="shared" si="38"/>
        <v>R0488: Worcestershire Recovery Partnership (Adult)</v>
      </c>
    </row>
    <row r="2492" spans="1:7" x14ac:dyDescent="0.35">
      <c r="A2492" s="9" t="s">
        <v>486</v>
      </c>
      <c r="B2492" s="9" t="s">
        <v>1124</v>
      </c>
      <c r="C2492" s="9" t="s">
        <v>1123</v>
      </c>
      <c r="D2492" s="9" t="s">
        <v>62</v>
      </c>
      <c r="E2492" s="9" t="s">
        <v>643</v>
      </c>
      <c r="F2492" s="9" t="s">
        <v>641</v>
      </c>
      <c r="G2492" s="9" t="str">
        <f t="shared" si="38"/>
        <v>R0502: Stoke-on-Trent Community Drug and Alcohol Service (Adult)</v>
      </c>
    </row>
    <row r="2493" spans="1:7" x14ac:dyDescent="0.35">
      <c r="A2493" s="9" t="s">
        <v>622</v>
      </c>
      <c r="B2493" s="9" t="s">
        <v>704</v>
      </c>
      <c r="C2493" s="9" t="s">
        <v>1123</v>
      </c>
      <c r="D2493" s="9" t="s">
        <v>62</v>
      </c>
      <c r="E2493" s="9" t="s">
        <v>643</v>
      </c>
      <c r="F2493" s="9" t="s">
        <v>1697</v>
      </c>
      <c r="G2493" s="9" t="str">
        <f t="shared" si="38"/>
        <v>R0512: Humankind Staffordshire</v>
      </c>
    </row>
    <row r="2494" spans="1:7" x14ac:dyDescent="0.35">
      <c r="A2494" s="9" t="s">
        <v>2180</v>
      </c>
      <c r="B2494" s="9" t="s">
        <v>2218</v>
      </c>
      <c r="C2494" s="9" t="s">
        <v>1123</v>
      </c>
      <c r="D2494" s="9" t="s">
        <v>62</v>
      </c>
      <c r="E2494" s="9" t="s">
        <v>643</v>
      </c>
      <c r="F2494" s="9" t="s">
        <v>1923</v>
      </c>
      <c r="G2494" s="9" t="str">
        <f t="shared" si="38"/>
        <v>R0516: With You at Stoke-on-Trent Adult</v>
      </c>
    </row>
    <row r="2495" spans="1:7" x14ac:dyDescent="0.35">
      <c r="A2495" s="9" t="s">
        <v>2182</v>
      </c>
      <c r="B2495" s="9" t="s">
        <v>2219</v>
      </c>
      <c r="C2495" s="9" t="s">
        <v>1123</v>
      </c>
      <c r="D2495" s="9" t="s">
        <v>62</v>
      </c>
      <c r="E2495" s="9" t="s">
        <v>643</v>
      </c>
      <c r="F2495" s="9" t="s">
        <v>1923</v>
      </c>
      <c r="G2495" s="9" t="str">
        <f t="shared" si="38"/>
        <v>R0518: MPFT Adult - Staffordshire</v>
      </c>
    </row>
    <row r="2496" spans="1:7" x14ac:dyDescent="0.35">
      <c r="A2496" s="9" t="s">
        <v>386</v>
      </c>
      <c r="B2496" s="9" t="s">
        <v>825</v>
      </c>
      <c r="C2496" s="9" t="s">
        <v>1123</v>
      </c>
      <c r="D2496" s="9" t="s">
        <v>62</v>
      </c>
      <c r="E2496" s="9" t="s">
        <v>639</v>
      </c>
      <c r="F2496" s="9" t="s">
        <v>1656</v>
      </c>
      <c r="G2496" s="9" t="str">
        <f t="shared" si="38"/>
        <v>SD208: We Are With You Cornwall Adults</v>
      </c>
    </row>
    <row r="2497" spans="1:7" x14ac:dyDescent="0.35">
      <c r="A2497" s="9" t="s">
        <v>420</v>
      </c>
      <c r="B2497" s="9" t="s">
        <v>787</v>
      </c>
      <c r="C2497" s="9" t="s">
        <v>1123</v>
      </c>
      <c r="D2497" s="9" t="s">
        <v>62</v>
      </c>
      <c r="E2497" s="9" t="s">
        <v>715</v>
      </c>
      <c r="F2497" s="9" t="s">
        <v>1682</v>
      </c>
      <c r="G2497" s="9" t="str">
        <f t="shared" si="38"/>
        <v>T0005: Derbyshire Recovery Partnership</v>
      </c>
    </row>
    <row r="2498" spans="1:7" x14ac:dyDescent="0.35">
      <c r="A2498" s="9" t="s">
        <v>423</v>
      </c>
      <c r="B2498" s="9" t="s">
        <v>847</v>
      </c>
      <c r="C2498" s="9" t="s">
        <v>1123</v>
      </c>
      <c r="D2498" s="9" t="s">
        <v>62</v>
      </c>
      <c r="E2498" s="9" t="s">
        <v>715</v>
      </c>
      <c r="F2498" s="9" t="s">
        <v>1681</v>
      </c>
      <c r="G2498" s="9" t="str">
        <f t="shared" si="38"/>
        <v>T1175: Derby City Prescribing Service</v>
      </c>
    </row>
    <row r="2499" spans="1:7" x14ac:dyDescent="0.35">
      <c r="A2499" s="9" t="s">
        <v>1905</v>
      </c>
      <c r="B2499" s="9" t="s">
        <v>1906</v>
      </c>
      <c r="C2499" s="9" t="s">
        <v>1123</v>
      </c>
      <c r="D2499" s="9" t="s">
        <v>62</v>
      </c>
      <c r="E2499" s="9" t="s">
        <v>715</v>
      </c>
      <c r="F2499" s="9" t="s">
        <v>1911</v>
      </c>
      <c r="G2499" s="9" t="str">
        <f t="shared" ref="G2499:G2562" si="39">CONCATENATE(A2499,": ",B2499)</f>
        <v>T1219: Turning Point Leicester Adult</v>
      </c>
    </row>
    <row r="2500" spans="1:7" x14ac:dyDescent="0.35">
      <c r="A2500" s="9" t="s">
        <v>444</v>
      </c>
      <c r="B2500" s="9" t="s">
        <v>771</v>
      </c>
      <c r="C2500" s="9" t="s">
        <v>1123</v>
      </c>
      <c r="D2500" s="9" t="s">
        <v>62</v>
      </c>
      <c r="E2500" s="9" t="s">
        <v>661</v>
      </c>
      <c r="F2500" s="9" t="s">
        <v>1720</v>
      </c>
      <c r="G2500" s="9" t="str">
        <f t="shared" si="39"/>
        <v>U0321: Forward Trust The Bridges Hull</v>
      </c>
    </row>
    <row r="2501" spans="1:7" x14ac:dyDescent="0.35">
      <c r="A2501" s="9" t="s">
        <v>449</v>
      </c>
      <c r="B2501" s="9" t="s">
        <v>666</v>
      </c>
      <c r="C2501" s="9" t="s">
        <v>1123</v>
      </c>
      <c r="D2501" s="9" t="s">
        <v>62</v>
      </c>
      <c r="E2501" s="9" t="s">
        <v>661</v>
      </c>
      <c r="F2501" s="9" t="s">
        <v>1750</v>
      </c>
      <c r="G2501" s="9" t="str">
        <f t="shared" si="39"/>
        <v>U0430: Oasis Recovery Communities Bradford</v>
      </c>
    </row>
    <row r="2502" spans="1:7" x14ac:dyDescent="0.35">
      <c r="A2502" s="9" t="s">
        <v>527</v>
      </c>
      <c r="B2502" s="9" t="s">
        <v>873</v>
      </c>
      <c r="C2502" s="9" t="s">
        <v>1125</v>
      </c>
      <c r="D2502" s="9" t="s">
        <v>81</v>
      </c>
      <c r="E2502" s="9" t="s">
        <v>632</v>
      </c>
      <c r="F2502" s="9" t="s">
        <v>1672</v>
      </c>
      <c r="G2502" s="9" t="str">
        <f t="shared" si="39"/>
        <v>L1292: Addictions Recovery Community Hounslow (ARC Hounslow)</v>
      </c>
    </row>
    <row r="2503" spans="1:7" x14ac:dyDescent="0.35">
      <c r="A2503" s="9" t="s">
        <v>229</v>
      </c>
      <c r="B2503" s="9" t="s">
        <v>1771</v>
      </c>
      <c r="C2503" s="9" t="s">
        <v>1125</v>
      </c>
      <c r="D2503" s="9" t="s">
        <v>81</v>
      </c>
      <c r="E2503" s="9" t="s">
        <v>662</v>
      </c>
      <c r="F2503" s="9" t="s">
        <v>1751</v>
      </c>
      <c r="G2503" s="9" t="str">
        <f t="shared" si="39"/>
        <v>M0289: Turning Point Leigh Bank</v>
      </c>
    </row>
    <row r="2504" spans="1:7" x14ac:dyDescent="0.35">
      <c r="A2504" s="9" t="s">
        <v>276</v>
      </c>
      <c r="B2504" s="9" t="s">
        <v>765</v>
      </c>
      <c r="C2504" s="9" t="s">
        <v>1125</v>
      </c>
      <c r="D2504" s="9" t="s">
        <v>81</v>
      </c>
      <c r="E2504" s="9" t="s">
        <v>670</v>
      </c>
      <c r="F2504" s="9" t="s">
        <v>1657</v>
      </c>
      <c r="G2504" s="9" t="str">
        <f t="shared" si="39"/>
        <v>P0523: ANA</v>
      </c>
    </row>
    <row r="2505" spans="1:7" x14ac:dyDescent="0.35">
      <c r="A2505" s="9" t="s">
        <v>484</v>
      </c>
      <c r="B2505" s="9" t="s">
        <v>884</v>
      </c>
      <c r="C2505" s="9" t="s">
        <v>1125</v>
      </c>
      <c r="D2505" s="9" t="s">
        <v>81</v>
      </c>
      <c r="E2505" s="9" t="s">
        <v>670</v>
      </c>
      <c r="F2505" s="9" t="s">
        <v>1691</v>
      </c>
      <c r="G2505" s="9" t="str">
        <f t="shared" si="39"/>
        <v>P1101: East Kent Community Drug &amp; Alcohol Services</v>
      </c>
    </row>
    <row r="2506" spans="1:7" x14ac:dyDescent="0.35">
      <c r="A2506" s="9" t="s">
        <v>540</v>
      </c>
      <c r="B2506" s="9" t="s">
        <v>954</v>
      </c>
      <c r="C2506" s="9" t="s">
        <v>1125</v>
      </c>
      <c r="D2506" s="9" t="s">
        <v>81</v>
      </c>
      <c r="E2506" s="9" t="s">
        <v>670</v>
      </c>
      <c r="F2506" s="9" t="s">
        <v>1674</v>
      </c>
      <c r="G2506" s="9" t="str">
        <f t="shared" si="39"/>
        <v>P1105: East Kent Residential Recovery Service</v>
      </c>
    </row>
    <row r="2507" spans="1:7" x14ac:dyDescent="0.35">
      <c r="A2507" s="9" t="s">
        <v>315</v>
      </c>
      <c r="B2507" s="9" t="s">
        <v>896</v>
      </c>
      <c r="C2507" s="9" t="s">
        <v>1125</v>
      </c>
      <c r="D2507" s="9" t="s">
        <v>81</v>
      </c>
      <c r="E2507" s="9" t="s">
        <v>635</v>
      </c>
      <c r="F2507" s="9" t="s">
        <v>1715</v>
      </c>
      <c r="G2507" s="9" t="str">
        <f t="shared" si="39"/>
        <v>Q1423: Open Road Clacton</v>
      </c>
    </row>
    <row r="2508" spans="1:7" x14ac:dyDescent="0.35">
      <c r="A2508" s="9" t="s">
        <v>316</v>
      </c>
      <c r="B2508" s="9" t="s">
        <v>656</v>
      </c>
      <c r="C2508" s="9" t="s">
        <v>1125</v>
      </c>
      <c r="D2508" s="9" t="s">
        <v>81</v>
      </c>
      <c r="E2508" s="9" t="s">
        <v>635</v>
      </c>
      <c r="F2508" s="9" t="s">
        <v>1715</v>
      </c>
      <c r="G2508" s="9" t="str">
        <f t="shared" si="39"/>
        <v>Q1424: Open Road Colchester</v>
      </c>
    </row>
    <row r="2509" spans="1:7" x14ac:dyDescent="0.35">
      <c r="A2509" s="9" t="s">
        <v>317</v>
      </c>
      <c r="B2509" s="9" t="s">
        <v>650</v>
      </c>
      <c r="C2509" s="9" t="s">
        <v>1125</v>
      </c>
      <c r="D2509" s="9" t="s">
        <v>81</v>
      </c>
      <c r="E2509" s="9" t="s">
        <v>635</v>
      </c>
      <c r="F2509" s="9" t="s">
        <v>1711</v>
      </c>
      <c r="G2509" s="9" t="str">
        <f t="shared" si="39"/>
        <v>Q1425: Essex STARS (North East)</v>
      </c>
    </row>
    <row r="2510" spans="1:7" x14ac:dyDescent="0.35">
      <c r="A2510" s="9" t="s">
        <v>318</v>
      </c>
      <c r="B2510" s="9" t="s">
        <v>892</v>
      </c>
      <c r="C2510" s="9" t="s">
        <v>1125</v>
      </c>
      <c r="D2510" s="9" t="s">
        <v>81</v>
      </c>
      <c r="E2510" s="9" t="s">
        <v>635</v>
      </c>
      <c r="F2510" s="9" t="s">
        <v>1711</v>
      </c>
      <c r="G2510" s="9" t="str">
        <f t="shared" si="39"/>
        <v>Q1426: Essex STARS (Mid)</v>
      </c>
    </row>
    <row r="2511" spans="1:7" x14ac:dyDescent="0.35">
      <c r="A2511" s="9" t="s">
        <v>325</v>
      </c>
      <c r="B2511" s="9" t="s">
        <v>2063</v>
      </c>
      <c r="C2511" s="9" t="s">
        <v>1125</v>
      </c>
      <c r="D2511" s="9" t="s">
        <v>81</v>
      </c>
      <c r="E2511" s="9" t="s">
        <v>635</v>
      </c>
      <c r="F2511" s="9" t="s">
        <v>1734</v>
      </c>
      <c r="G2511" s="9" t="str">
        <f t="shared" si="39"/>
        <v>Q1647: Via - Passmores House</v>
      </c>
    </row>
    <row r="2512" spans="1:7" x14ac:dyDescent="0.35">
      <c r="A2512" s="9" t="s">
        <v>326</v>
      </c>
      <c r="B2512" s="9" t="s">
        <v>686</v>
      </c>
      <c r="C2512" s="9" t="s">
        <v>1125</v>
      </c>
      <c r="D2512" s="9" t="s">
        <v>81</v>
      </c>
      <c r="E2512" s="9" t="s">
        <v>635</v>
      </c>
      <c r="F2512" s="9" t="s">
        <v>686</v>
      </c>
      <c r="G2512" s="9" t="str">
        <f t="shared" si="39"/>
        <v>Q1652: East Coast Recovery Limited</v>
      </c>
    </row>
    <row r="2513" spans="1:7" x14ac:dyDescent="0.35">
      <c r="A2513" s="9" t="s">
        <v>327</v>
      </c>
      <c r="B2513" s="9" t="s">
        <v>895</v>
      </c>
      <c r="C2513" s="9" t="s">
        <v>1125</v>
      </c>
      <c r="D2513" s="9" t="s">
        <v>81</v>
      </c>
      <c r="E2513" s="9" t="s">
        <v>635</v>
      </c>
      <c r="F2513" s="9" t="s">
        <v>1715</v>
      </c>
      <c r="G2513" s="9" t="str">
        <f t="shared" si="39"/>
        <v>Q1659: Open Road Chelmsford</v>
      </c>
    </row>
    <row r="2514" spans="1:7" x14ac:dyDescent="0.35">
      <c r="A2514" s="9" t="s">
        <v>344</v>
      </c>
      <c r="B2514" s="9" t="s">
        <v>683</v>
      </c>
      <c r="C2514" s="9" t="s">
        <v>1125</v>
      </c>
      <c r="D2514" s="9" t="s">
        <v>81</v>
      </c>
      <c r="E2514" s="9" t="s">
        <v>635</v>
      </c>
      <c r="F2514" s="9" t="s">
        <v>1751</v>
      </c>
      <c r="G2514" s="9" t="str">
        <f t="shared" si="39"/>
        <v>Q1733: Suffolk Recovery Service - Bury St Edmunds</v>
      </c>
    </row>
    <row r="2515" spans="1:7" x14ac:dyDescent="0.35">
      <c r="A2515" s="9" t="s">
        <v>345</v>
      </c>
      <c r="B2515" s="9" t="s">
        <v>877</v>
      </c>
      <c r="C2515" s="9" t="s">
        <v>1125</v>
      </c>
      <c r="D2515" s="9" t="s">
        <v>81</v>
      </c>
      <c r="E2515" s="9" t="s">
        <v>635</v>
      </c>
      <c r="F2515" s="9" t="s">
        <v>1751</v>
      </c>
      <c r="G2515" s="9" t="str">
        <f t="shared" si="39"/>
        <v>Q1734: Suffolk Recovery Service - Ipswich</v>
      </c>
    </row>
    <row r="2516" spans="1:7" x14ac:dyDescent="0.35">
      <c r="A2516" s="9" t="s">
        <v>346</v>
      </c>
      <c r="B2516" s="9" t="s">
        <v>777</v>
      </c>
      <c r="C2516" s="9" t="s">
        <v>1125</v>
      </c>
      <c r="D2516" s="9" t="s">
        <v>81</v>
      </c>
      <c r="E2516" s="9" t="s">
        <v>635</v>
      </c>
      <c r="F2516" s="9" t="s">
        <v>1751</v>
      </c>
      <c r="G2516" s="9" t="str">
        <f t="shared" si="39"/>
        <v>Q1735: Suffolk Recovery Service - Lowestoft</v>
      </c>
    </row>
    <row r="2517" spans="1:7" x14ac:dyDescent="0.35">
      <c r="A2517" s="9" t="s">
        <v>1038</v>
      </c>
      <c r="B2517" s="9" t="s">
        <v>1039</v>
      </c>
      <c r="C2517" s="9" t="s">
        <v>1125</v>
      </c>
      <c r="D2517" s="9" t="s">
        <v>81</v>
      </c>
      <c r="E2517" s="9" t="s">
        <v>635</v>
      </c>
      <c r="F2517" s="9" t="s">
        <v>1751</v>
      </c>
      <c r="G2517" s="9" t="str">
        <f t="shared" si="39"/>
        <v>Q1736: Suffolk Recovery Service YP</v>
      </c>
    </row>
    <row r="2518" spans="1:7" x14ac:dyDescent="0.35">
      <c r="A2518" s="9" t="s">
        <v>501</v>
      </c>
      <c r="B2518" s="9" t="s">
        <v>1037</v>
      </c>
      <c r="C2518" s="9" t="s">
        <v>1125</v>
      </c>
      <c r="D2518" s="9" t="s">
        <v>81</v>
      </c>
      <c r="E2518" s="9" t="s">
        <v>635</v>
      </c>
      <c r="F2518" s="9" t="s">
        <v>1674</v>
      </c>
      <c r="G2518" s="9" t="str">
        <f t="shared" si="39"/>
        <v>Q1750: CGL Norfolk Behaviour Change Service</v>
      </c>
    </row>
    <row r="2519" spans="1:7" x14ac:dyDescent="0.35">
      <c r="A2519" s="9" t="s">
        <v>380</v>
      </c>
      <c r="B2519" s="9" t="s">
        <v>991</v>
      </c>
      <c r="C2519" s="9" t="s">
        <v>1125</v>
      </c>
      <c r="D2519" s="9" t="s">
        <v>81</v>
      </c>
      <c r="E2519" s="9" t="s">
        <v>639</v>
      </c>
      <c r="F2519" s="9" t="s">
        <v>1756</v>
      </c>
      <c r="G2519" s="9" t="str">
        <f t="shared" si="39"/>
        <v>SB206: PROVIDENCE PROJECT</v>
      </c>
    </row>
    <row r="2520" spans="1:7" x14ac:dyDescent="0.35">
      <c r="A2520" s="9" t="s">
        <v>391</v>
      </c>
      <c r="B2520" s="9" t="s">
        <v>658</v>
      </c>
      <c r="C2520" s="9" t="s">
        <v>1125</v>
      </c>
      <c r="D2520" s="9" t="s">
        <v>81</v>
      </c>
      <c r="E2520" s="9" t="s">
        <v>639</v>
      </c>
      <c r="F2520" s="9" t="s">
        <v>1744</v>
      </c>
      <c r="G2520" s="9" t="str">
        <f t="shared" si="39"/>
        <v>SG309: THE NELSON TRUST</v>
      </c>
    </row>
    <row r="2521" spans="1:7" x14ac:dyDescent="0.35">
      <c r="A2521" s="9" t="s">
        <v>404</v>
      </c>
      <c r="B2521" s="9" t="s">
        <v>672</v>
      </c>
      <c r="C2521" s="9" t="s">
        <v>1125</v>
      </c>
      <c r="D2521" s="9" t="s">
        <v>81</v>
      </c>
      <c r="E2521" s="9" t="s">
        <v>639</v>
      </c>
      <c r="F2521" s="9" t="s">
        <v>1667</v>
      </c>
      <c r="G2521" s="9" t="str">
        <f t="shared" si="39"/>
        <v>SJ302: BROADWAY LODGE</v>
      </c>
    </row>
    <row r="2522" spans="1:7" x14ac:dyDescent="0.35">
      <c r="A2522" s="9" t="s">
        <v>405</v>
      </c>
      <c r="B2522" s="9" t="s">
        <v>675</v>
      </c>
      <c r="C2522" s="9" t="s">
        <v>1125</v>
      </c>
      <c r="D2522" s="9" t="s">
        <v>81</v>
      </c>
      <c r="E2522" s="9" t="s">
        <v>639</v>
      </c>
      <c r="F2522" s="9" t="s">
        <v>675</v>
      </c>
      <c r="G2522" s="9" t="str">
        <f t="shared" si="39"/>
        <v>SJ308: Sefton Park</v>
      </c>
    </row>
    <row r="2523" spans="1:7" x14ac:dyDescent="0.35">
      <c r="A2523" s="9" t="s">
        <v>1907</v>
      </c>
      <c r="B2523" s="9" t="s">
        <v>1908</v>
      </c>
      <c r="C2523" s="9" t="s">
        <v>1125</v>
      </c>
      <c r="D2523" s="9" t="s">
        <v>81</v>
      </c>
      <c r="E2523" s="9" t="s">
        <v>715</v>
      </c>
      <c r="F2523" s="9" t="s">
        <v>1911</v>
      </c>
      <c r="G2523" s="9" t="str">
        <f t="shared" si="39"/>
        <v>T1221: Turning Point Leicestershire and Rutland Adult</v>
      </c>
    </row>
    <row r="2524" spans="1:7" x14ac:dyDescent="0.35">
      <c r="A2524" s="9" t="s">
        <v>458</v>
      </c>
      <c r="B2524" s="9" t="s">
        <v>665</v>
      </c>
      <c r="C2524" s="9" t="s">
        <v>1125</v>
      </c>
      <c r="D2524" s="9" t="s">
        <v>81</v>
      </c>
      <c r="E2524" s="9" t="s">
        <v>661</v>
      </c>
      <c r="F2524" s="9" t="s">
        <v>1752</v>
      </c>
      <c r="G2524" s="9" t="str">
        <f t="shared" si="39"/>
        <v>U0494: East Riding Partnership Treatment Service - Adults</v>
      </c>
    </row>
    <row r="2525" spans="1:7" x14ac:dyDescent="0.35">
      <c r="A2525" s="9" t="s">
        <v>474</v>
      </c>
      <c r="B2525" s="9" t="s">
        <v>734</v>
      </c>
      <c r="C2525" s="9" t="s">
        <v>1125</v>
      </c>
      <c r="D2525" s="9" t="s">
        <v>81</v>
      </c>
      <c r="E2525" s="9" t="s">
        <v>662</v>
      </c>
      <c r="F2525" s="9" t="s">
        <v>1751</v>
      </c>
      <c r="G2525" s="9" t="str">
        <f t="shared" si="39"/>
        <v>W0444: Turning Point Smithfield Detox</v>
      </c>
    </row>
    <row r="2526" spans="1:7" x14ac:dyDescent="0.35">
      <c r="A2526" s="9" t="s">
        <v>214</v>
      </c>
      <c r="B2526" s="9" t="s">
        <v>667</v>
      </c>
      <c r="C2526" s="9" t="s">
        <v>1126</v>
      </c>
      <c r="D2526" s="9" t="s">
        <v>14</v>
      </c>
      <c r="E2526" s="9" t="s">
        <v>662</v>
      </c>
      <c r="F2526" s="9" t="s">
        <v>1717</v>
      </c>
      <c r="G2526" s="9" t="str">
        <f t="shared" si="39"/>
        <v>M0037: Phoenix Futures Wirral Adult Services</v>
      </c>
    </row>
    <row r="2527" spans="1:7" x14ac:dyDescent="0.35">
      <c r="A2527" s="9" t="s">
        <v>272</v>
      </c>
      <c r="B2527" s="9" t="s">
        <v>834</v>
      </c>
      <c r="C2527" s="9" t="s">
        <v>1126</v>
      </c>
      <c r="D2527" s="9" t="s">
        <v>14</v>
      </c>
      <c r="E2527" s="9" t="s">
        <v>757</v>
      </c>
      <c r="F2527" s="9" t="s">
        <v>1678</v>
      </c>
      <c r="G2527" s="9" t="str">
        <f t="shared" si="39"/>
        <v>N1005: Sunderland Integrated Substance Misuse Service</v>
      </c>
    </row>
    <row r="2528" spans="1:7" x14ac:dyDescent="0.35">
      <c r="A2528" s="9" t="s">
        <v>502</v>
      </c>
      <c r="B2528" s="9" t="s">
        <v>829</v>
      </c>
      <c r="C2528" s="9" t="s">
        <v>1126</v>
      </c>
      <c r="D2528" s="9" t="s">
        <v>14</v>
      </c>
      <c r="E2528" s="9" t="s">
        <v>757</v>
      </c>
      <c r="F2528" s="9" t="s">
        <v>1752</v>
      </c>
      <c r="G2528" s="9" t="str">
        <f t="shared" si="39"/>
        <v>N1010: County Durham Drug and Alcohol Adult Recovery Service</v>
      </c>
    </row>
    <row r="2529" spans="1:7" x14ac:dyDescent="0.35">
      <c r="A2529" s="9" t="s">
        <v>511</v>
      </c>
      <c r="B2529" s="9" t="s">
        <v>833</v>
      </c>
      <c r="C2529" s="9" t="s">
        <v>1126</v>
      </c>
      <c r="D2529" s="9" t="s">
        <v>14</v>
      </c>
      <c r="E2529" s="9" t="s">
        <v>757</v>
      </c>
      <c r="F2529" s="9" t="s">
        <v>1697</v>
      </c>
      <c r="G2529" s="9" t="str">
        <f t="shared" si="39"/>
        <v>N1014: South Tyneside Substance Misuse Service (Humankind)</v>
      </c>
    </row>
    <row r="2530" spans="1:7" x14ac:dyDescent="0.35">
      <c r="A2530" s="9" t="s">
        <v>612</v>
      </c>
      <c r="B2530" s="9" t="s">
        <v>756</v>
      </c>
      <c r="C2530" s="9" t="s">
        <v>1126</v>
      </c>
      <c r="D2530" s="9" t="s">
        <v>14</v>
      </c>
      <c r="E2530" s="9" t="s">
        <v>757</v>
      </c>
      <c r="F2530" s="9" t="s">
        <v>1678</v>
      </c>
      <c r="G2530" s="9" t="str">
        <f t="shared" si="39"/>
        <v>N1016: Newcastle Treatment and Recovery - Adult</v>
      </c>
    </row>
    <row r="2531" spans="1:7" x14ac:dyDescent="0.35">
      <c r="A2531" s="9" t="s">
        <v>616</v>
      </c>
      <c r="B2531" s="9" t="s">
        <v>928</v>
      </c>
      <c r="C2531" s="9" t="s">
        <v>1126</v>
      </c>
      <c r="D2531" s="9" t="s">
        <v>14</v>
      </c>
      <c r="E2531" s="9" t="s">
        <v>757</v>
      </c>
      <c r="F2531" s="9" t="s">
        <v>1752</v>
      </c>
      <c r="G2531" s="9" t="str">
        <f t="shared" si="39"/>
        <v>N1024: Hartlepool Adult Substance Misuse Service</v>
      </c>
    </row>
    <row r="2532" spans="1:7" x14ac:dyDescent="0.35">
      <c r="A2532" s="9" t="s">
        <v>1197</v>
      </c>
      <c r="B2532" s="9" t="s">
        <v>1762</v>
      </c>
      <c r="C2532" s="9" t="s">
        <v>1126</v>
      </c>
      <c r="D2532" s="9" t="s">
        <v>14</v>
      </c>
      <c r="E2532" s="9" t="s">
        <v>757</v>
      </c>
      <c r="F2532" s="9" t="s">
        <v>1674</v>
      </c>
      <c r="G2532" s="9" t="str">
        <f t="shared" si="39"/>
        <v>N1028: CGL Wear Recovery Sunderland</v>
      </c>
    </row>
    <row r="2533" spans="1:7" x14ac:dyDescent="0.35">
      <c r="A2533" s="9" t="s">
        <v>2131</v>
      </c>
      <c r="B2533" s="9" t="s">
        <v>2210</v>
      </c>
      <c r="C2533" s="9" t="s">
        <v>1126</v>
      </c>
      <c r="D2533" s="9" t="s">
        <v>14</v>
      </c>
      <c r="E2533" s="9" t="s">
        <v>757</v>
      </c>
      <c r="F2533" s="9" t="s">
        <v>1923</v>
      </c>
      <c r="G2533" s="9" t="str">
        <f t="shared" si="39"/>
        <v>N1032: START Hartlepool Adult</v>
      </c>
    </row>
    <row r="2534" spans="1:7" x14ac:dyDescent="0.35">
      <c r="A2534" s="9" t="s">
        <v>456</v>
      </c>
      <c r="B2534" s="9" t="s">
        <v>703</v>
      </c>
      <c r="C2534" s="9" t="s">
        <v>1126</v>
      </c>
      <c r="D2534" s="9" t="s">
        <v>14</v>
      </c>
      <c r="E2534" s="9" t="s">
        <v>661</v>
      </c>
      <c r="F2534" s="9" t="s">
        <v>1697</v>
      </c>
      <c r="G2534" s="9" t="str">
        <f t="shared" si="39"/>
        <v>U0489: Forward Leeds Adult (Humankind)</v>
      </c>
    </row>
    <row r="2535" spans="1:7" x14ac:dyDescent="0.35">
      <c r="A2535" s="9" t="s">
        <v>474</v>
      </c>
      <c r="B2535" s="9" t="s">
        <v>734</v>
      </c>
      <c r="C2535" s="9" t="s">
        <v>1126</v>
      </c>
      <c r="D2535" s="9" t="s">
        <v>14</v>
      </c>
      <c r="E2535" s="9" t="s">
        <v>662</v>
      </c>
      <c r="F2535" s="9" t="s">
        <v>1751</v>
      </c>
      <c r="G2535" s="9" t="str">
        <f t="shared" si="39"/>
        <v>W0444: Turning Point Smithfield Detox</v>
      </c>
    </row>
    <row r="2536" spans="1:7" x14ac:dyDescent="0.35">
      <c r="A2536" s="9" t="s">
        <v>174</v>
      </c>
      <c r="B2536" s="9" t="s">
        <v>965</v>
      </c>
      <c r="C2536" s="9" t="s">
        <v>1127</v>
      </c>
      <c r="D2536" s="9" t="s">
        <v>132</v>
      </c>
      <c r="E2536" s="9" t="s">
        <v>632</v>
      </c>
      <c r="F2536" s="9" t="s">
        <v>1672</v>
      </c>
      <c r="G2536" s="9" t="str">
        <f t="shared" si="39"/>
        <v>L1244: Kingston Wellbeing Service</v>
      </c>
    </row>
    <row r="2537" spans="1:7" x14ac:dyDescent="0.35">
      <c r="A2537" s="9" t="s">
        <v>176</v>
      </c>
      <c r="B2537" s="9" t="s">
        <v>652</v>
      </c>
      <c r="C2537" s="9" t="s">
        <v>1127</v>
      </c>
      <c r="D2537" s="9" t="s">
        <v>132</v>
      </c>
      <c r="E2537" s="9" t="s">
        <v>632</v>
      </c>
      <c r="F2537" s="9" t="s">
        <v>1660</v>
      </c>
      <c r="G2537" s="9" t="str">
        <f t="shared" si="39"/>
        <v>L1247: Haringey Specialist Drug Treatment Service</v>
      </c>
    </row>
    <row r="2538" spans="1:7" x14ac:dyDescent="0.35">
      <c r="A2538" s="9" t="s">
        <v>181</v>
      </c>
      <c r="B2538" s="9" t="s">
        <v>781</v>
      </c>
      <c r="C2538" s="9" t="s">
        <v>1127</v>
      </c>
      <c r="D2538" s="9" t="s">
        <v>132</v>
      </c>
      <c r="E2538" s="9" t="s">
        <v>632</v>
      </c>
      <c r="F2538" s="9" t="s">
        <v>1751</v>
      </c>
      <c r="G2538" s="9" t="str">
        <f t="shared" si="39"/>
        <v>L1256: Croydon Adult Recovery Network</v>
      </c>
    </row>
    <row r="2539" spans="1:7" x14ac:dyDescent="0.35">
      <c r="A2539" s="9" t="s">
        <v>196</v>
      </c>
      <c r="B2539" s="9" t="s">
        <v>840</v>
      </c>
      <c r="C2539" s="9" t="s">
        <v>1127</v>
      </c>
      <c r="D2539" s="9" t="s">
        <v>132</v>
      </c>
      <c r="E2539" s="9" t="s">
        <v>632</v>
      </c>
      <c r="F2539" s="9" t="s">
        <v>1677</v>
      </c>
      <c r="G2539" s="9" t="str">
        <f t="shared" si="39"/>
        <v>L1275: INSPIRE Sutton</v>
      </c>
    </row>
    <row r="2540" spans="1:7" x14ac:dyDescent="0.35">
      <c r="A2540" s="9" t="s">
        <v>527</v>
      </c>
      <c r="B2540" s="9" t="s">
        <v>873</v>
      </c>
      <c r="C2540" s="9" t="s">
        <v>1127</v>
      </c>
      <c r="D2540" s="9" t="s">
        <v>132</v>
      </c>
      <c r="E2540" s="9" t="s">
        <v>632</v>
      </c>
      <c r="F2540" s="9" t="s">
        <v>1672</v>
      </c>
      <c r="G2540" s="9" t="str">
        <f t="shared" si="39"/>
        <v>L1292: Addictions Recovery Community Hounslow (ARC Hounslow)</v>
      </c>
    </row>
    <row r="2541" spans="1:7" x14ac:dyDescent="0.35">
      <c r="A2541" s="9" t="s">
        <v>606</v>
      </c>
      <c r="B2541" s="9" t="s">
        <v>806</v>
      </c>
      <c r="C2541" s="9" t="s">
        <v>1127</v>
      </c>
      <c r="D2541" s="9" t="s">
        <v>132</v>
      </c>
      <c r="E2541" s="9" t="s">
        <v>632</v>
      </c>
      <c r="F2541" s="9" t="s">
        <v>1751</v>
      </c>
      <c r="G2541" s="9" t="str">
        <f t="shared" si="39"/>
        <v>L1303: City and Hackney Recovery Service</v>
      </c>
    </row>
    <row r="2542" spans="1:7" x14ac:dyDescent="0.35">
      <c r="A2542" s="9" t="s">
        <v>1481</v>
      </c>
      <c r="B2542" s="9" t="s">
        <v>1763</v>
      </c>
      <c r="C2542" s="9" t="s">
        <v>1127</v>
      </c>
      <c r="D2542" s="9" t="s">
        <v>132</v>
      </c>
      <c r="E2542" s="9" t="s">
        <v>632</v>
      </c>
      <c r="F2542" s="9" t="s">
        <v>1674</v>
      </c>
      <c r="G2542" s="9" t="str">
        <f t="shared" si="39"/>
        <v>L1311: CGL Croydon Adult</v>
      </c>
    </row>
    <row r="2543" spans="1:7" x14ac:dyDescent="0.35">
      <c r="A2543" s="9" t="s">
        <v>2155</v>
      </c>
      <c r="B2543" s="9" t="s">
        <v>2200</v>
      </c>
      <c r="C2543" s="9" t="s">
        <v>1127</v>
      </c>
      <c r="D2543" s="9" t="s">
        <v>132</v>
      </c>
      <c r="E2543" s="9" t="s">
        <v>632</v>
      </c>
      <c r="F2543" s="9" t="s">
        <v>1923</v>
      </c>
      <c r="G2543" s="9" t="str">
        <f t="shared" si="39"/>
        <v>L1318: Via - Kingston</v>
      </c>
    </row>
    <row r="2544" spans="1:7" x14ac:dyDescent="0.35">
      <c r="A2544" s="9" t="s">
        <v>205</v>
      </c>
      <c r="B2544" s="9" t="s">
        <v>655</v>
      </c>
      <c r="C2544" s="9" t="s">
        <v>1127</v>
      </c>
      <c r="D2544" s="9" t="s">
        <v>132</v>
      </c>
      <c r="E2544" s="9" t="s">
        <v>632</v>
      </c>
      <c r="F2544" s="9" t="s">
        <v>1707</v>
      </c>
      <c r="G2544" s="9" t="str">
        <f t="shared" si="39"/>
        <v>L5046: Mount Carmel (Rehab)</v>
      </c>
    </row>
    <row r="2545" spans="1:7" x14ac:dyDescent="0.35">
      <c r="A2545" s="9" t="s">
        <v>278</v>
      </c>
      <c r="B2545" s="9" t="s">
        <v>685</v>
      </c>
      <c r="C2545" s="9" t="s">
        <v>1127</v>
      </c>
      <c r="D2545" s="9" t="s">
        <v>132</v>
      </c>
      <c r="E2545" s="9" t="s">
        <v>670</v>
      </c>
      <c r="F2545" s="9" t="s">
        <v>1702</v>
      </c>
      <c r="G2545" s="9" t="str">
        <f t="shared" si="39"/>
        <v>P0611: Bridge House</v>
      </c>
    </row>
    <row r="2546" spans="1:7" x14ac:dyDescent="0.35">
      <c r="A2546" s="9" t="s">
        <v>281</v>
      </c>
      <c r="B2546" s="9" t="s">
        <v>689</v>
      </c>
      <c r="C2546" s="9" t="s">
        <v>1127</v>
      </c>
      <c r="D2546" s="9" t="s">
        <v>132</v>
      </c>
      <c r="E2546" s="9" t="s">
        <v>670</v>
      </c>
      <c r="F2546" s="9" t="s">
        <v>1703</v>
      </c>
      <c r="G2546" s="9" t="str">
        <f t="shared" si="39"/>
        <v>P0835: Kenward Residential</v>
      </c>
    </row>
    <row r="2547" spans="1:7" x14ac:dyDescent="0.35">
      <c r="A2547" s="9" t="s">
        <v>1128</v>
      </c>
      <c r="B2547" s="9" t="s">
        <v>1129</v>
      </c>
      <c r="C2547" s="9" t="s">
        <v>1127</v>
      </c>
      <c r="D2547" s="9" t="s">
        <v>132</v>
      </c>
      <c r="E2547" s="9" t="s">
        <v>670</v>
      </c>
      <c r="F2547" s="9" t="s">
        <v>1671</v>
      </c>
      <c r="G2547" s="9" t="str">
        <f t="shared" si="39"/>
        <v>P0942: Catch 22 Surrey</v>
      </c>
    </row>
    <row r="2548" spans="1:7" x14ac:dyDescent="0.35">
      <c r="A2548" s="9" t="s">
        <v>288</v>
      </c>
      <c r="B2548" s="9" t="s">
        <v>883</v>
      </c>
      <c r="C2548" s="9" t="s">
        <v>1127</v>
      </c>
      <c r="D2548" s="9" t="s">
        <v>132</v>
      </c>
      <c r="E2548" s="9" t="s">
        <v>670</v>
      </c>
      <c r="F2548" s="9" t="s">
        <v>1674</v>
      </c>
      <c r="G2548" s="9" t="str">
        <f t="shared" si="39"/>
        <v>P1054: CGL East Sussex DARS</v>
      </c>
    </row>
    <row r="2549" spans="1:7" x14ac:dyDescent="0.35">
      <c r="A2549" s="9" t="s">
        <v>298</v>
      </c>
      <c r="B2549" s="9" t="s">
        <v>915</v>
      </c>
      <c r="C2549" s="9" t="s">
        <v>1127</v>
      </c>
      <c r="D2549" s="9" t="s">
        <v>132</v>
      </c>
      <c r="E2549" s="9" t="s">
        <v>670</v>
      </c>
      <c r="F2549" s="9" t="s">
        <v>1698</v>
      </c>
      <c r="G2549" s="9" t="str">
        <f t="shared" si="39"/>
        <v>P1079: Aldershot - Inclusion Recovery Hampshire</v>
      </c>
    </row>
    <row r="2550" spans="1:7" x14ac:dyDescent="0.35">
      <c r="A2550" s="9" t="s">
        <v>300</v>
      </c>
      <c r="B2550" s="9" t="s">
        <v>798</v>
      </c>
      <c r="C2550" s="9" t="s">
        <v>1127</v>
      </c>
      <c r="D2550" s="9" t="s">
        <v>132</v>
      </c>
      <c r="E2550" s="9" t="s">
        <v>670</v>
      </c>
      <c r="F2550" s="9" t="s">
        <v>1698</v>
      </c>
      <c r="G2550" s="9" t="str">
        <f t="shared" si="39"/>
        <v>P1081: Basingstoke - Inclusion Recovery Hampshire</v>
      </c>
    </row>
    <row r="2551" spans="1:7" x14ac:dyDescent="0.35">
      <c r="A2551" s="9" t="s">
        <v>306</v>
      </c>
      <c r="B2551" s="9" t="s">
        <v>751</v>
      </c>
      <c r="C2551" s="9" t="s">
        <v>1127</v>
      </c>
      <c r="D2551" s="9" t="s">
        <v>132</v>
      </c>
      <c r="E2551" s="9" t="s">
        <v>670</v>
      </c>
      <c r="F2551" s="9" t="s">
        <v>1738</v>
      </c>
      <c r="G2551" s="9" t="str">
        <f t="shared" si="39"/>
        <v>P1089: I-Access North West Surrey</v>
      </c>
    </row>
    <row r="2552" spans="1:7" x14ac:dyDescent="0.35">
      <c r="A2552" s="9" t="s">
        <v>307</v>
      </c>
      <c r="B2552" s="9" t="s">
        <v>784</v>
      </c>
      <c r="C2552" s="9" t="s">
        <v>1127</v>
      </c>
      <c r="D2552" s="9" t="s">
        <v>132</v>
      </c>
      <c r="E2552" s="9" t="s">
        <v>670</v>
      </c>
      <c r="F2552" s="9" t="s">
        <v>1738</v>
      </c>
      <c r="G2552" s="9" t="str">
        <f t="shared" si="39"/>
        <v>P1090: I-Access East Surrey</v>
      </c>
    </row>
    <row r="2553" spans="1:7" x14ac:dyDescent="0.35">
      <c r="A2553" s="9" t="s">
        <v>308</v>
      </c>
      <c r="B2553" s="9" t="s">
        <v>857</v>
      </c>
      <c r="C2553" s="9" t="s">
        <v>1127</v>
      </c>
      <c r="D2553" s="9" t="s">
        <v>132</v>
      </c>
      <c r="E2553" s="9" t="s">
        <v>670</v>
      </c>
      <c r="F2553" s="9" t="s">
        <v>1738</v>
      </c>
      <c r="G2553" s="9" t="str">
        <f t="shared" si="39"/>
        <v>P1091: I-Access South West Surrey</v>
      </c>
    </row>
    <row r="2554" spans="1:7" x14ac:dyDescent="0.35">
      <c r="A2554" s="9" t="s">
        <v>309</v>
      </c>
      <c r="B2554" s="9" t="s">
        <v>1156</v>
      </c>
      <c r="C2554" s="9" t="s">
        <v>1127</v>
      </c>
      <c r="D2554" s="9" t="s">
        <v>132</v>
      </c>
      <c r="E2554" s="9" t="s">
        <v>670</v>
      </c>
      <c r="F2554" s="9" t="s">
        <v>1674</v>
      </c>
      <c r="G2554" s="9" t="str">
        <f t="shared" si="39"/>
        <v>P1094: CGL West Sussex Adults</v>
      </c>
    </row>
    <row r="2555" spans="1:7" x14ac:dyDescent="0.35">
      <c r="A2555" s="9" t="s">
        <v>478</v>
      </c>
      <c r="B2555" s="9" t="s">
        <v>908</v>
      </c>
      <c r="C2555" s="9" t="s">
        <v>1127</v>
      </c>
      <c r="D2555" s="9" t="s">
        <v>132</v>
      </c>
      <c r="E2555" s="9" t="s">
        <v>670</v>
      </c>
      <c r="F2555" s="9" t="s">
        <v>1751</v>
      </c>
      <c r="G2555" s="9" t="str">
        <f t="shared" si="39"/>
        <v>P1100: Slough Treatment, Advice and Recovery Team (START)</v>
      </c>
    </row>
    <row r="2556" spans="1:7" x14ac:dyDescent="0.35">
      <c r="A2556" s="9" t="s">
        <v>484</v>
      </c>
      <c r="B2556" s="9" t="s">
        <v>884</v>
      </c>
      <c r="C2556" s="9" t="s">
        <v>1127</v>
      </c>
      <c r="D2556" s="9" t="s">
        <v>132</v>
      </c>
      <c r="E2556" s="9" t="s">
        <v>670</v>
      </c>
      <c r="F2556" s="9" t="s">
        <v>1691</v>
      </c>
      <c r="G2556" s="9" t="str">
        <f t="shared" si="39"/>
        <v>P1101: East Kent Community Drug &amp; Alcohol Services</v>
      </c>
    </row>
    <row r="2557" spans="1:7" x14ac:dyDescent="0.35">
      <c r="A2557" s="9" t="s">
        <v>348</v>
      </c>
      <c r="B2557" s="9" t="s">
        <v>680</v>
      </c>
      <c r="C2557" s="9" t="s">
        <v>1127</v>
      </c>
      <c r="D2557" s="9" t="s">
        <v>132</v>
      </c>
      <c r="E2557" s="9" t="s">
        <v>635</v>
      </c>
      <c r="F2557" s="9" t="s">
        <v>1686</v>
      </c>
      <c r="G2557" s="9" t="str">
        <f t="shared" si="39"/>
        <v>Q1740: Bedford Borough Integrated Drug and Alcohol Service</v>
      </c>
    </row>
    <row r="2558" spans="1:7" x14ac:dyDescent="0.35">
      <c r="A2558" s="9" t="s">
        <v>621</v>
      </c>
      <c r="B2558" s="9" t="s">
        <v>678</v>
      </c>
      <c r="C2558" s="9" t="s">
        <v>1127</v>
      </c>
      <c r="D2558" s="9" t="s">
        <v>132</v>
      </c>
      <c r="E2558" s="9" t="s">
        <v>635</v>
      </c>
      <c r="F2558" s="9" t="s">
        <v>1673</v>
      </c>
      <c r="G2558" s="9" t="str">
        <f t="shared" si="39"/>
        <v>Q1758: Addiction Recovery Community MK</v>
      </c>
    </row>
    <row r="2559" spans="1:7" x14ac:dyDescent="0.35">
      <c r="A2559" s="9" t="s">
        <v>1947</v>
      </c>
      <c r="B2559" s="9" t="s">
        <v>1948</v>
      </c>
      <c r="C2559" s="9" t="s">
        <v>1127</v>
      </c>
      <c r="D2559" s="9" t="s">
        <v>132</v>
      </c>
      <c r="E2559" s="9" t="s">
        <v>635</v>
      </c>
      <c r="F2559" s="9" t="s">
        <v>1923</v>
      </c>
      <c r="G2559" s="9" t="str">
        <f t="shared" si="39"/>
        <v>Q1760: The Forward Trust (Southend Adult)</v>
      </c>
    </row>
    <row r="2560" spans="1:7" x14ac:dyDescent="0.35">
      <c r="A2560" s="9" t="s">
        <v>380</v>
      </c>
      <c r="B2560" s="9" t="s">
        <v>991</v>
      </c>
      <c r="C2560" s="9" t="s">
        <v>1127</v>
      </c>
      <c r="D2560" s="9" t="s">
        <v>132</v>
      </c>
      <c r="E2560" s="9" t="s">
        <v>639</v>
      </c>
      <c r="F2560" s="9" t="s">
        <v>1756</v>
      </c>
      <c r="G2560" s="9" t="str">
        <f t="shared" si="39"/>
        <v>SB206: PROVIDENCE PROJECT</v>
      </c>
    </row>
    <row r="2561" spans="1:7" x14ac:dyDescent="0.35">
      <c r="A2561" s="9" t="s">
        <v>381</v>
      </c>
      <c r="B2561" s="9" t="s">
        <v>638</v>
      </c>
      <c r="C2561" s="9" t="s">
        <v>1127</v>
      </c>
      <c r="D2561" s="9" t="s">
        <v>132</v>
      </c>
      <c r="E2561" s="9" t="s">
        <v>639</v>
      </c>
      <c r="F2561" s="9" t="s">
        <v>1737</v>
      </c>
      <c r="G2561" s="9" t="str">
        <f t="shared" si="39"/>
        <v>SB317: StreetScene Bournemouth</v>
      </c>
    </row>
    <row r="2562" spans="1:7" x14ac:dyDescent="0.35">
      <c r="A2562" s="9" t="s">
        <v>1903</v>
      </c>
      <c r="B2562" s="9" t="s">
        <v>1904</v>
      </c>
      <c r="C2562" s="9" t="s">
        <v>1127</v>
      </c>
      <c r="D2562" s="9" t="s">
        <v>132</v>
      </c>
      <c r="E2562" s="9" t="s">
        <v>639</v>
      </c>
      <c r="F2562" s="9" t="s">
        <v>1752</v>
      </c>
      <c r="G2562" s="9" t="str">
        <f t="shared" si="39"/>
        <v>SC106: BSDAS Accelerator Psychosocial</v>
      </c>
    </row>
    <row r="2563" spans="1:7" x14ac:dyDescent="0.35">
      <c r="A2563" s="9" t="s">
        <v>625</v>
      </c>
      <c r="B2563" s="9" t="s">
        <v>674</v>
      </c>
      <c r="C2563" s="9" t="s">
        <v>1127</v>
      </c>
      <c r="D2563" s="9" t="s">
        <v>132</v>
      </c>
      <c r="E2563" s="9" t="s">
        <v>639</v>
      </c>
      <c r="F2563" s="9" t="s">
        <v>1752</v>
      </c>
      <c r="G2563" s="9" t="str">
        <f>CONCATENATE(A2563,": ",B2563)</f>
        <v>SL205: PostScript360</v>
      </c>
    </row>
    <row r="2564" spans="1:7" x14ac:dyDescent="0.35">
      <c r="A2564" s="9" t="s">
        <v>416</v>
      </c>
      <c r="B2564" s="9" t="s">
        <v>1764</v>
      </c>
      <c r="C2564" s="9" t="s">
        <v>1127</v>
      </c>
      <c r="D2564" s="9" t="s">
        <v>132</v>
      </c>
      <c r="E2564" s="9" t="s">
        <v>639</v>
      </c>
      <c r="F2564" s="9" t="s">
        <v>1655</v>
      </c>
      <c r="G2564" s="9" t="str">
        <f>CONCATENATE(A2564,": ",B2564)</f>
        <v>SO203: Forward Trust - Clouds House</v>
      </c>
    </row>
    <row r="2565" spans="1:7" x14ac:dyDescent="0.35">
      <c r="A2565" s="9" t="s">
        <v>463</v>
      </c>
      <c r="B2565" s="9" t="s">
        <v>710</v>
      </c>
      <c r="C2565" s="9" t="s">
        <v>1127</v>
      </c>
      <c r="D2565" s="9" t="s">
        <v>132</v>
      </c>
      <c r="E2565" s="9" t="s">
        <v>661</v>
      </c>
      <c r="F2565" s="9" t="s">
        <v>1717</v>
      </c>
      <c r="G2565" s="9" t="str">
        <f>CONCATENATE(A2565,": ",B2565)</f>
        <v>U0515: Phoenix Futures Sheffield Family Service</v>
      </c>
    </row>
    <row r="2566" spans="1:7" x14ac:dyDescent="0.35">
      <c r="A2566" s="9" t="s">
        <v>181</v>
      </c>
      <c r="B2566" s="9" t="s">
        <v>781</v>
      </c>
      <c r="C2566" s="9" t="s">
        <v>1130</v>
      </c>
      <c r="D2566" s="9" t="s">
        <v>108</v>
      </c>
      <c r="E2566" s="9" t="s">
        <v>632</v>
      </c>
      <c r="F2566" s="9" t="s">
        <v>1751</v>
      </c>
      <c r="G2566" s="9" t="str">
        <f>CONCATENATE(A2566,": ",B2566)</f>
        <v>L1256: Croydon Adult Recovery Network</v>
      </c>
    </row>
    <row r="2567" spans="1:7" x14ac:dyDescent="0.35">
      <c r="A2567" s="9" t="s">
        <v>196</v>
      </c>
      <c r="B2567" s="9" t="s">
        <v>840</v>
      </c>
      <c r="C2567" s="9" t="s">
        <v>1130</v>
      </c>
      <c r="D2567" s="9" t="s">
        <v>108</v>
      </c>
      <c r="E2567" s="9" t="s">
        <v>632</v>
      </c>
      <c r="F2567" s="9" t="s">
        <v>1677</v>
      </c>
      <c r="G2567" s="9" t="str">
        <f>CONCATENATE(A2567,": ",B2567)</f>
        <v>L1275: INSPIRE Sutton</v>
      </c>
    </row>
    <row r="2568" spans="1:7" x14ac:dyDescent="0.35">
      <c r="A2568" s="9" t="s">
        <v>1921</v>
      </c>
      <c r="B2568" s="9" t="s">
        <v>1922</v>
      </c>
      <c r="C2568" s="9" t="s">
        <v>1130</v>
      </c>
      <c r="D2568" s="9" t="s">
        <v>108</v>
      </c>
      <c r="E2568" s="9" t="s">
        <v>632</v>
      </c>
      <c r="F2568" s="9" t="s">
        <v>1923</v>
      </c>
      <c r="G2568" s="9" t="str">
        <f t="shared" ref="G2568:G2631" si="40">CONCATENATE(A2568,": ",B2568)</f>
        <v>L1312: Guy's and St Thomas' NHS Foundation Trust Non-rough sleeping Addictions Clinical Care Suite</v>
      </c>
    </row>
    <row r="2569" spans="1:7" x14ac:dyDescent="0.35">
      <c r="A2569" s="9" t="s">
        <v>276</v>
      </c>
      <c r="B2569" s="9" t="s">
        <v>765</v>
      </c>
      <c r="C2569" s="9" t="s">
        <v>1130</v>
      </c>
      <c r="D2569" s="9" t="s">
        <v>108</v>
      </c>
      <c r="E2569" s="9" t="s">
        <v>670</v>
      </c>
      <c r="F2569" s="9" t="s">
        <v>1657</v>
      </c>
      <c r="G2569" s="9" t="str">
        <f t="shared" si="40"/>
        <v>P0523: ANA</v>
      </c>
    </row>
    <row r="2570" spans="1:7" x14ac:dyDescent="0.35">
      <c r="A2570" s="9" t="s">
        <v>277</v>
      </c>
      <c r="B2570" s="9" t="s">
        <v>741</v>
      </c>
      <c r="C2570" s="9" t="s">
        <v>1130</v>
      </c>
      <c r="D2570" s="9" t="s">
        <v>108</v>
      </c>
      <c r="E2570" s="9" t="s">
        <v>670</v>
      </c>
      <c r="F2570" s="9" t="s">
        <v>1736</v>
      </c>
      <c r="G2570" s="9" t="str">
        <f t="shared" si="40"/>
        <v>P0544: Francis HouseStreetsceneSouthampton</v>
      </c>
    </row>
    <row r="2571" spans="1:7" x14ac:dyDescent="0.35">
      <c r="A2571" s="9" t="s">
        <v>278</v>
      </c>
      <c r="B2571" s="9" t="s">
        <v>685</v>
      </c>
      <c r="C2571" s="9" t="s">
        <v>1130</v>
      </c>
      <c r="D2571" s="9" t="s">
        <v>108</v>
      </c>
      <c r="E2571" s="9" t="s">
        <v>670</v>
      </c>
      <c r="F2571" s="9" t="s">
        <v>1702</v>
      </c>
      <c r="G2571" s="9" t="str">
        <f t="shared" si="40"/>
        <v>P0611: Bridge House</v>
      </c>
    </row>
    <row r="2572" spans="1:7" x14ac:dyDescent="0.35">
      <c r="A2572" s="9" t="s">
        <v>281</v>
      </c>
      <c r="B2572" s="9" t="s">
        <v>689</v>
      </c>
      <c r="C2572" s="9" t="s">
        <v>1130</v>
      </c>
      <c r="D2572" s="9" t="s">
        <v>108</v>
      </c>
      <c r="E2572" s="9" t="s">
        <v>670</v>
      </c>
      <c r="F2572" s="9" t="s">
        <v>1703</v>
      </c>
      <c r="G2572" s="9" t="str">
        <f t="shared" si="40"/>
        <v>P0835: Kenward Residential</v>
      </c>
    </row>
    <row r="2573" spans="1:7" x14ac:dyDescent="0.35">
      <c r="A2573" s="9" t="s">
        <v>303</v>
      </c>
      <c r="B2573" s="9" t="s">
        <v>919</v>
      </c>
      <c r="C2573" s="9" t="s">
        <v>1130</v>
      </c>
      <c r="D2573" s="9" t="s">
        <v>108</v>
      </c>
      <c r="E2573" s="9" t="s">
        <v>670</v>
      </c>
      <c r="F2573" s="9" t="s">
        <v>1698</v>
      </c>
      <c r="G2573" s="9" t="str">
        <f t="shared" si="40"/>
        <v>P1084: Havant - Inclusion Recovery Hampshire</v>
      </c>
    </row>
    <row r="2574" spans="1:7" x14ac:dyDescent="0.35">
      <c r="A2574" s="9" t="s">
        <v>307</v>
      </c>
      <c r="B2574" s="9" t="s">
        <v>784</v>
      </c>
      <c r="C2574" s="9" t="s">
        <v>1130</v>
      </c>
      <c r="D2574" s="9" t="s">
        <v>108</v>
      </c>
      <c r="E2574" s="9" t="s">
        <v>670</v>
      </c>
      <c r="F2574" s="9" t="s">
        <v>1738</v>
      </c>
      <c r="G2574" s="9" t="str">
        <f t="shared" si="40"/>
        <v>P1090: I-Access East Surrey</v>
      </c>
    </row>
    <row r="2575" spans="1:7" x14ac:dyDescent="0.35">
      <c r="A2575" s="9" t="s">
        <v>484</v>
      </c>
      <c r="B2575" s="9" t="s">
        <v>884</v>
      </c>
      <c r="C2575" s="9" t="s">
        <v>1130</v>
      </c>
      <c r="D2575" s="9" t="s">
        <v>108</v>
      </c>
      <c r="E2575" s="9" t="s">
        <v>670</v>
      </c>
      <c r="F2575" s="9" t="s">
        <v>1691</v>
      </c>
      <c r="G2575" s="9" t="str">
        <f t="shared" si="40"/>
        <v>P1101: East Kent Community Drug &amp; Alcohol Services</v>
      </c>
    </row>
    <row r="2576" spans="1:7" x14ac:dyDescent="0.35">
      <c r="A2576" s="9" t="s">
        <v>325</v>
      </c>
      <c r="B2576" s="9" t="s">
        <v>2063</v>
      </c>
      <c r="C2576" s="9" t="s">
        <v>1130</v>
      </c>
      <c r="D2576" s="9" t="s">
        <v>108</v>
      </c>
      <c r="E2576" s="9" t="s">
        <v>635</v>
      </c>
      <c r="F2576" s="9" t="s">
        <v>1734</v>
      </c>
      <c r="G2576" s="9" t="str">
        <f t="shared" si="40"/>
        <v>Q1647: Via - Passmores House</v>
      </c>
    </row>
    <row r="2577" spans="1:7" x14ac:dyDescent="0.35">
      <c r="A2577" s="9" t="s">
        <v>345</v>
      </c>
      <c r="B2577" s="9" t="s">
        <v>877</v>
      </c>
      <c r="C2577" s="9" t="s">
        <v>1130</v>
      </c>
      <c r="D2577" s="9" t="s">
        <v>108</v>
      </c>
      <c r="E2577" s="9" t="s">
        <v>635</v>
      </c>
      <c r="F2577" s="9" t="s">
        <v>1751</v>
      </c>
      <c r="G2577" s="9" t="str">
        <f t="shared" si="40"/>
        <v>Q1734: Suffolk Recovery Service - Ipswich</v>
      </c>
    </row>
    <row r="2578" spans="1:7" x14ac:dyDescent="0.35">
      <c r="A2578" s="9" t="s">
        <v>381</v>
      </c>
      <c r="B2578" s="9" t="s">
        <v>638</v>
      </c>
      <c r="C2578" s="9" t="s">
        <v>1130</v>
      </c>
      <c r="D2578" s="9" t="s">
        <v>108</v>
      </c>
      <c r="E2578" s="9" t="s">
        <v>639</v>
      </c>
      <c r="F2578" s="9" t="s">
        <v>1737</v>
      </c>
      <c r="G2578" s="9" t="str">
        <f t="shared" si="40"/>
        <v>SB317: StreetScene Bournemouth</v>
      </c>
    </row>
    <row r="2579" spans="1:7" x14ac:dyDescent="0.35">
      <c r="A2579" s="9" t="s">
        <v>391</v>
      </c>
      <c r="B2579" s="9" t="s">
        <v>658</v>
      </c>
      <c r="C2579" s="9" t="s">
        <v>1130</v>
      </c>
      <c r="D2579" s="9" t="s">
        <v>108</v>
      </c>
      <c r="E2579" s="9" t="s">
        <v>639</v>
      </c>
      <c r="F2579" s="9" t="s">
        <v>1744</v>
      </c>
      <c r="G2579" s="9" t="str">
        <f t="shared" si="40"/>
        <v>SG309: THE NELSON TRUST</v>
      </c>
    </row>
    <row r="2580" spans="1:7" x14ac:dyDescent="0.35">
      <c r="A2580" s="9" t="s">
        <v>297</v>
      </c>
      <c r="B2580" s="9" t="s">
        <v>709</v>
      </c>
      <c r="C2580" s="9" t="s">
        <v>1131</v>
      </c>
      <c r="D2580" s="9" t="s">
        <v>141</v>
      </c>
      <c r="E2580" s="9" t="s">
        <v>670</v>
      </c>
      <c r="F2580" s="9" t="s">
        <v>1751</v>
      </c>
      <c r="G2580" s="9" t="str">
        <f t="shared" si="40"/>
        <v>P1076: Oxfordshire Roads to Recovery</v>
      </c>
    </row>
    <row r="2581" spans="1:7" x14ac:dyDescent="0.35">
      <c r="A2581" s="9" t="s">
        <v>307</v>
      </c>
      <c r="B2581" s="9" t="s">
        <v>784</v>
      </c>
      <c r="C2581" s="9" t="s">
        <v>1131</v>
      </c>
      <c r="D2581" s="9" t="s">
        <v>141</v>
      </c>
      <c r="E2581" s="9" t="s">
        <v>670</v>
      </c>
      <c r="F2581" s="9" t="s">
        <v>1738</v>
      </c>
      <c r="G2581" s="9" t="str">
        <f t="shared" si="40"/>
        <v>P1090: I-Access East Surrey</v>
      </c>
    </row>
    <row r="2582" spans="1:7" x14ac:dyDescent="0.35">
      <c r="A2582" s="9" t="s">
        <v>308</v>
      </c>
      <c r="B2582" s="9" t="s">
        <v>857</v>
      </c>
      <c r="C2582" s="9" t="s">
        <v>1131</v>
      </c>
      <c r="D2582" s="9" t="s">
        <v>141</v>
      </c>
      <c r="E2582" s="9" t="s">
        <v>670</v>
      </c>
      <c r="F2582" s="9" t="s">
        <v>1738</v>
      </c>
      <c r="G2582" s="9" t="str">
        <f t="shared" si="40"/>
        <v>P1091: I-Access South West Surrey</v>
      </c>
    </row>
    <row r="2583" spans="1:7" x14ac:dyDescent="0.35">
      <c r="A2583" s="9" t="s">
        <v>2133</v>
      </c>
      <c r="B2583" s="9" t="s">
        <v>2214</v>
      </c>
      <c r="C2583" s="9" t="s">
        <v>1131</v>
      </c>
      <c r="D2583" s="9" t="s">
        <v>141</v>
      </c>
      <c r="E2583" s="9" t="s">
        <v>670</v>
      </c>
      <c r="F2583" s="9" t="s">
        <v>1923</v>
      </c>
      <c r="G2583" s="9" t="str">
        <f t="shared" si="40"/>
        <v>P1126: Phoenix Futures Ophelia House</v>
      </c>
    </row>
    <row r="2584" spans="1:7" x14ac:dyDescent="0.35">
      <c r="A2584" s="9" t="s">
        <v>622</v>
      </c>
      <c r="B2584" s="9" t="s">
        <v>704</v>
      </c>
      <c r="C2584" s="9" t="s">
        <v>1131</v>
      </c>
      <c r="D2584" s="9" t="s">
        <v>141</v>
      </c>
      <c r="E2584" s="9" t="s">
        <v>643</v>
      </c>
      <c r="F2584" s="9" t="s">
        <v>1697</v>
      </c>
      <c r="G2584" s="9" t="str">
        <f t="shared" si="40"/>
        <v>R0512: Humankind Staffordshire</v>
      </c>
    </row>
    <row r="2585" spans="1:7" x14ac:dyDescent="0.35">
      <c r="A2585" s="9" t="s">
        <v>391</v>
      </c>
      <c r="B2585" s="9" t="s">
        <v>658</v>
      </c>
      <c r="C2585" s="9" t="s">
        <v>1131</v>
      </c>
      <c r="D2585" s="9" t="s">
        <v>141</v>
      </c>
      <c r="E2585" s="9" t="s">
        <v>639</v>
      </c>
      <c r="F2585" s="9" t="s">
        <v>1744</v>
      </c>
      <c r="G2585" s="9" t="str">
        <f t="shared" si="40"/>
        <v>SG309: THE NELSON TRUST</v>
      </c>
    </row>
    <row r="2586" spans="1:7" x14ac:dyDescent="0.35">
      <c r="A2586" s="9" t="s">
        <v>398</v>
      </c>
      <c r="B2586" s="9" t="s">
        <v>2070</v>
      </c>
      <c r="C2586" s="9" t="s">
        <v>1131</v>
      </c>
      <c r="D2586" s="9" t="s">
        <v>141</v>
      </c>
      <c r="E2586" s="9" t="s">
        <v>639</v>
      </c>
      <c r="F2586" s="9" t="s">
        <v>677</v>
      </c>
      <c r="G2586" s="9" t="str">
        <f t="shared" si="40"/>
        <v>SH307: Jasmine Mother's Recovery (Trevi)</v>
      </c>
    </row>
    <row r="2587" spans="1:7" x14ac:dyDescent="0.35">
      <c r="A2587" s="9" t="s">
        <v>512</v>
      </c>
      <c r="B2587" s="9" t="s">
        <v>1132</v>
      </c>
      <c r="C2587" s="9" t="s">
        <v>1131</v>
      </c>
      <c r="D2587" s="9" t="s">
        <v>141</v>
      </c>
      <c r="E2587" s="9" t="s">
        <v>639</v>
      </c>
      <c r="F2587" s="9" t="s">
        <v>1751</v>
      </c>
      <c r="G2587" s="9" t="str">
        <f t="shared" si="40"/>
        <v>SM209: Turning Point Swindon</v>
      </c>
    </row>
    <row r="2588" spans="1:7" x14ac:dyDescent="0.35">
      <c r="A2588" s="9" t="s">
        <v>2071</v>
      </c>
      <c r="B2588" s="9" t="s">
        <v>2072</v>
      </c>
      <c r="C2588" s="9" t="s">
        <v>1131</v>
      </c>
      <c r="D2588" s="9" t="s">
        <v>141</v>
      </c>
      <c r="E2588" s="9" t="s">
        <v>639</v>
      </c>
      <c r="F2588" s="9" t="s">
        <v>1923</v>
      </c>
      <c r="G2588" s="9" t="str">
        <f t="shared" si="40"/>
        <v>SM210: Change, Grow, Live (Swindon)</v>
      </c>
    </row>
    <row r="2589" spans="1:7" x14ac:dyDescent="0.35">
      <c r="A2589" s="9" t="s">
        <v>412</v>
      </c>
      <c r="B2589" s="9" t="s">
        <v>905</v>
      </c>
      <c r="C2589" s="9" t="s">
        <v>1131</v>
      </c>
      <c r="D2589" s="9" t="s">
        <v>141</v>
      </c>
      <c r="E2589" s="9" t="s">
        <v>639</v>
      </c>
      <c r="F2589" s="9" t="s">
        <v>1745</v>
      </c>
      <c r="G2589" s="9" t="str">
        <f t="shared" si="40"/>
        <v>SM305: Salvation Army - Gloucester House</v>
      </c>
    </row>
    <row r="2590" spans="1:7" x14ac:dyDescent="0.35">
      <c r="A2590" s="9" t="s">
        <v>416</v>
      </c>
      <c r="B2590" s="9" t="s">
        <v>1764</v>
      </c>
      <c r="C2590" s="9" t="s">
        <v>1131</v>
      </c>
      <c r="D2590" s="9" t="s">
        <v>141</v>
      </c>
      <c r="E2590" s="9" t="s">
        <v>639</v>
      </c>
      <c r="F2590" s="9" t="s">
        <v>1655</v>
      </c>
      <c r="G2590" s="9" t="str">
        <f t="shared" si="40"/>
        <v>SO203: Forward Trust - Clouds House</v>
      </c>
    </row>
    <row r="2591" spans="1:7" x14ac:dyDescent="0.35">
      <c r="A2591" s="9" t="s">
        <v>417</v>
      </c>
      <c r="B2591" s="9" t="s">
        <v>1164</v>
      </c>
      <c r="C2591" s="9" t="s">
        <v>1131</v>
      </c>
      <c r="D2591" s="9" t="s">
        <v>141</v>
      </c>
      <c r="E2591" s="9" t="s">
        <v>639</v>
      </c>
      <c r="F2591" s="9" t="s">
        <v>1751</v>
      </c>
      <c r="G2591" s="9" t="str">
        <f t="shared" si="40"/>
        <v>SO204: Wiltshire Substance Misuse Service Chippenham</v>
      </c>
    </row>
    <row r="2592" spans="1:7" x14ac:dyDescent="0.35">
      <c r="A2592" s="9" t="s">
        <v>419</v>
      </c>
      <c r="B2592" s="9" t="s">
        <v>1166</v>
      </c>
      <c r="C2592" s="9" t="s">
        <v>1131</v>
      </c>
      <c r="D2592" s="9" t="s">
        <v>141</v>
      </c>
      <c r="E2592" s="9" t="s">
        <v>639</v>
      </c>
      <c r="F2592" s="9" t="s">
        <v>1751</v>
      </c>
      <c r="G2592" s="9" t="str">
        <f t="shared" si="40"/>
        <v>SO206: Wiltshire Substance Misuse Services Trowbridge</v>
      </c>
    </row>
    <row r="2593" spans="1:7" x14ac:dyDescent="0.35">
      <c r="A2593" s="9" t="s">
        <v>474</v>
      </c>
      <c r="B2593" s="9" t="s">
        <v>734</v>
      </c>
      <c r="C2593" s="9" t="s">
        <v>1131</v>
      </c>
      <c r="D2593" s="9" t="s">
        <v>141</v>
      </c>
      <c r="E2593" s="9" t="s">
        <v>662</v>
      </c>
      <c r="F2593" s="9" t="s">
        <v>1751</v>
      </c>
      <c r="G2593" s="9" t="str">
        <f t="shared" si="40"/>
        <v>W0444: Turning Point Smithfield Detox</v>
      </c>
    </row>
    <row r="2594" spans="1:7" x14ac:dyDescent="0.35">
      <c r="A2594" s="9" t="s">
        <v>606</v>
      </c>
      <c r="B2594" s="9" t="s">
        <v>806</v>
      </c>
      <c r="C2594" s="9" t="s">
        <v>1133</v>
      </c>
      <c r="D2594" s="9" t="s">
        <v>26</v>
      </c>
      <c r="E2594" s="9" t="s">
        <v>632</v>
      </c>
      <c r="F2594" s="9" t="s">
        <v>1751</v>
      </c>
      <c r="G2594" s="9" t="str">
        <f t="shared" si="40"/>
        <v>L1303: City and Hackney Recovery Service</v>
      </c>
    </row>
    <row r="2595" spans="1:7" x14ac:dyDescent="0.35">
      <c r="A2595" s="9" t="s">
        <v>214</v>
      </c>
      <c r="B2595" s="9" t="s">
        <v>667</v>
      </c>
      <c r="C2595" s="9" t="s">
        <v>1133</v>
      </c>
      <c r="D2595" s="9" t="s">
        <v>26</v>
      </c>
      <c r="E2595" s="9" t="s">
        <v>662</v>
      </c>
      <c r="F2595" s="9" t="s">
        <v>1717</v>
      </c>
      <c r="G2595" s="9" t="str">
        <f t="shared" si="40"/>
        <v>M0037: Phoenix Futures Wirral Adult Services</v>
      </c>
    </row>
    <row r="2596" spans="1:7" x14ac:dyDescent="0.35">
      <c r="A2596" s="9" t="s">
        <v>223</v>
      </c>
      <c r="B2596" s="9" t="s">
        <v>725</v>
      </c>
      <c r="C2596" s="9" t="s">
        <v>1133</v>
      </c>
      <c r="D2596" s="9" t="s">
        <v>26</v>
      </c>
      <c r="E2596" s="9" t="s">
        <v>662</v>
      </c>
      <c r="F2596" s="9" t="s">
        <v>1694</v>
      </c>
      <c r="G2596" s="9" t="str">
        <f t="shared" si="40"/>
        <v>M0243: GMMH The Chapman-Barker Unit</v>
      </c>
    </row>
    <row r="2597" spans="1:7" x14ac:dyDescent="0.35">
      <c r="A2597" s="9" t="s">
        <v>228</v>
      </c>
      <c r="B2597" s="9" t="s">
        <v>791</v>
      </c>
      <c r="C2597" s="9" t="s">
        <v>1133</v>
      </c>
      <c r="D2597" s="9" t="s">
        <v>26</v>
      </c>
      <c r="E2597" s="9" t="s">
        <v>662</v>
      </c>
      <c r="F2597" s="9" t="s">
        <v>1674</v>
      </c>
      <c r="G2597" s="9" t="str">
        <f t="shared" si="40"/>
        <v>M0288: CGL Manchester RISE</v>
      </c>
    </row>
    <row r="2598" spans="1:7" x14ac:dyDescent="0.35">
      <c r="A2598" s="9" t="s">
        <v>229</v>
      </c>
      <c r="B2598" s="9" t="s">
        <v>1771</v>
      </c>
      <c r="C2598" s="9" t="s">
        <v>1133</v>
      </c>
      <c r="D2598" s="9" t="s">
        <v>26</v>
      </c>
      <c r="E2598" s="9" t="s">
        <v>662</v>
      </c>
      <c r="F2598" s="9" t="s">
        <v>1751</v>
      </c>
      <c r="G2598" s="9" t="str">
        <f t="shared" si="40"/>
        <v>M0289: Turning Point Leigh Bank</v>
      </c>
    </row>
    <row r="2599" spans="1:7" x14ac:dyDescent="0.35">
      <c r="A2599" s="9" t="s">
        <v>250</v>
      </c>
      <c r="B2599" s="9" t="s">
        <v>818</v>
      </c>
      <c r="C2599" s="9" t="s">
        <v>1133</v>
      </c>
      <c r="D2599" s="9" t="s">
        <v>26</v>
      </c>
      <c r="E2599" s="9" t="s">
        <v>662</v>
      </c>
      <c r="F2599" s="9" t="s">
        <v>1674</v>
      </c>
      <c r="G2599" s="9" t="str">
        <f t="shared" si="40"/>
        <v>M0336: CGL Tameside</v>
      </c>
    </row>
    <row r="2600" spans="1:7" x14ac:dyDescent="0.35">
      <c r="A2600" s="9" t="s">
        <v>253</v>
      </c>
      <c r="B2600" s="9" t="s">
        <v>726</v>
      </c>
      <c r="C2600" s="9" t="s">
        <v>1133</v>
      </c>
      <c r="D2600" s="9" t="s">
        <v>26</v>
      </c>
      <c r="E2600" s="9" t="s">
        <v>662</v>
      </c>
      <c r="F2600" s="9" t="s">
        <v>1680</v>
      </c>
      <c r="G2600" s="9" t="str">
        <f t="shared" si="40"/>
        <v>M0341: The Pavilion</v>
      </c>
    </row>
    <row r="2601" spans="1:7" x14ac:dyDescent="0.35">
      <c r="A2601" s="9" t="s">
        <v>504</v>
      </c>
      <c r="B2601" s="9" t="s">
        <v>1020</v>
      </c>
      <c r="C2601" s="9" t="s">
        <v>1133</v>
      </c>
      <c r="D2601" s="9" t="s">
        <v>26</v>
      </c>
      <c r="E2601" s="9" t="s">
        <v>662</v>
      </c>
      <c r="F2601" s="9" t="s">
        <v>1751</v>
      </c>
      <c r="G2601" s="9" t="str">
        <f t="shared" si="40"/>
        <v>M0354: Turning Point Oldham ROAR</v>
      </c>
    </row>
    <row r="2602" spans="1:7" x14ac:dyDescent="0.35">
      <c r="A2602" s="9" t="s">
        <v>505</v>
      </c>
      <c r="B2602" s="9" t="s">
        <v>733</v>
      </c>
      <c r="C2602" s="9" t="s">
        <v>1133</v>
      </c>
      <c r="D2602" s="9" t="s">
        <v>26</v>
      </c>
      <c r="E2602" s="9" t="s">
        <v>662</v>
      </c>
      <c r="F2602" s="9" t="s">
        <v>1751</v>
      </c>
      <c r="G2602" s="9" t="str">
        <f t="shared" si="40"/>
        <v>M0355: Turning Point Rochdale ROAR</v>
      </c>
    </row>
    <row r="2603" spans="1:7" x14ac:dyDescent="0.35">
      <c r="A2603" s="9" t="s">
        <v>507</v>
      </c>
      <c r="B2603" s="9" t="s">
        <v>2046</v>
      </c>
      <c r="C2603" s="9" t="s">
        <v>1133</v>
      </c>
      <c r="D2603" s="9" t="s">
        <v>26</v>
      </c>
      <c r="E2603" s="9" t="s">
        <v>662</v>
      </c>
      <c r="F2603" s="9" t="s">
        <v>1668</v>
      </c>
      <c r="G2603" s="9" t="str">
        <f t="shared" si="40"/>
        <v>M0357: Parkland Place Lancashire</v>
      </c>
    </row>
    <row r="2604" spans="1:7" x14ac:dyDescent="0.35">
      <c r="A2604" s="9" t="s">
        <v>420</v>
      </c>
      <c r="B2604" s="9" t="s">
        <v>787</v>
      </c>
      <c r="C2604" s="9" t="s">
        <v>1133</v>
      </c>
      <c r="D2604" s="9" t="s">
        <v>26</v>
      </c>
      <c r="E2604" s="9" t="s">
        <v>715</v>
      </c>
      <c r="F2604" s="9" t="s">
        <v>1682</v>
      </c>
      <c r="G2604" s="9" t="str">
        <f t="shared" si="40"/>
        <v>T0005: Derbyshire Recovery Partnership</v>
      </c>
    </row>
    <row r="2605" spans="1:7" x14ac:dyDescent="0.35">
      <c r="A2605" s="9" t="s">
        <v>449</v>
      </c>
      <c r="B2605" s="9" t="s">
        <v>666</v>
      </c>
      <c r="C2605" s="9" t="s">
        <v>1133</v>
      </c>
      <c r="D2605" s="9" t="s">
        <v>26</v>
      </c>
      <c r="E2605" s="9" t="s">
        <v>661</v>
      </c>
      <c r="F2605" s="9" t="s">
        <v>1750</v>
      </c>
      <c r="G2605" s="9" t="str">
        <f t="shared" si="40"/>
        <v>U0430: Oasis Recovery Communities Bradford</v>
      </c>
    </row>
    <row r="2606" spans="1:7" x14ac:dyDescent="0.35">
      <c r="A2606" s="9" t="s">
        <v>456</v>
      </c>
      <c r="B2606" s="9" t="s">
        <v>703</v>
      </c>
      <c r="C2606" s="9" t="s">
        <v>1133</v>
      </c>
      <c r="D2606" s="9" t="s">
        <v>26</v>
      </c>
      <c r="E2606" s="9" t="s">
        <v>661</v>
      </c>
      <c r="F2606" s="9" t="s">
        <v>1697</v>
      </c>
      <c r="G2606" s="9" t="str">
        <f t="shared" si="40"/>
        <v>U0489: Forward Leeds Adult (Humankind)</v>
      </c>
    </row>
    <row r="2607" spans="1:7" x14ac:dyDescent="0.35">
      <c r="A2607" s="9" t="s">
        <v>470</v>
      </c>
      <c r="B2607" s="9" t="s">
        <v>819</v>
      </c>
      <c r="C2607" s="9" t="s">
        <v>1133</v>
      </c>
      <c r="D2607" s="9" t="s">
        <v>26</v>
      </c>
      <c r="E2607" s="9" t="s">
        <v>662</v>
      </c>
      <c r="F2607" s="9" t="s">
        <v>1716</v>
      </c>
      <c r="G2607" s="9" t="str">
        <f t="shared" si="40"/>
        <v>W0017: PENC Stockport CDT</v>
      </c>
    </row>
    <row r="2608" spans="1:7" x14ac:dyDescent="0.35">
      <c r="A2608" s="9" t="s">
        <v>472</v>
      </c>
      <c r="B2608" s="9" t="s">
        <v>2237</v>
      </c>
      <c r="C2608" s="9" t="s">
        <v>1133</v>
      </c>
      <c r="D2608" s="9" t="s">
        <v>26</v>
      </c>
      <c r="E2608" s="9" t="s">
        <v>662</v>
      </c>
      <c r="F2608" s="9" t="s">
        <v>1746</v>
      </c>
      <c r="G2608" s="9" t="str">
        <f t="shared" si="40"/>
        <v>W0064: THOMAS Blackburn</v>
      </c>
    </row>
    <row r="2609" spans="1:7" x14ac:dyDescent="0.35">
      <c r="A2609" s="9" t="s">
        <v>474</v>
      </c>
      <c r="B2609" s="9" t="s">
        <v>734</v>
      </c>
      <c r="C2609" s="9" t="s">
        <v>1133</v>
      </c>
      <c r="D2609" s="9" t="s">
        <v>26</v>
      </c>
      <c r="E2609" s="9" t="s">
        <v>662</v>
      </c>
      <c r="F2609" s="9" t="s">
        <v>1751</v>
      </c>
      <c r="G2609" s="9" t="str">
        <f t="shared" si="40"/>
        <v>W0444: Turning Point Smithfield Detox</v>
      </c>
    </row>
    <row r="2610" spans="1:7" x14ac:dyDescent="0.35">
      <c r="A2610" s="9" t="s">
        <v>213</v>
      </c>
      <c r="B2610" s="9" t="s">
        <v>706</v>
      </c>
      <c r="C2610" s="9" t="s">
        <v>1134</v>
      </c>
      <c r="D2610" s="9" t="s">
        <v>60</v>
      </c>
      <c r="E2610" s="9" t="s">
        <v>662</v>
      </c>
      <c r="F2610" s="9" t="s">
        <v>1701</v>
      </c>
      <c r="G2610" s="9" t="str">
        <f t="shared" si="40"/>
        <v>M0022: Kaleidoscope Birchwood</v>
      </c>
    </row>
    <row r="2611" spans="1:7" x14ac:dyDescent="0.35">
      <c r="A2611" s="9" t="s">
        <v>235</v>
      </c>
      <c r="B2611" s="9" t="s">
        <v>1898</v>
      </c>
      <c r="C2611" s="9" t="s">
        <v>1134</v>
      </c>
      <c r="D2611" s="9" t="s">
        <v>60</v>
      </c>
      <c r="E2611" s="9" t="s">
        <v>662</v>
      </c>
      <c r="F2611" s="9" t="s">
        <v>1752</v>
      </c>
      <c r="G2611" s="9" t="str">
        <f t="shared" si="40"/>
        <v>M0309: Cyngor Alcohol Information Service (CAIS)</v>
      </c>
    </row>
    <row r="2612" spans="1:7" x14ac:dyDescent="0.35">
      <c r="A2612" s="9" t="s">
        <v>297</v>
      </c>
      <c r="B2612" s="9" t="s">
        <v>709</v>
      </c>
      <c r="C2612" s="9" t="s">
        <v>1134</v>
      </c>
      <c r="D2612" s="9" t="s">
        <v>60</v>
      </c>
      <c r="E2612" s="9" t="s">
        <v>670</v>
      </c>
      <c r="F2612" s="9" t="s">
        <v>1751</v>
      </c>
      <c r="G2612" s="9" t="str">
        <f t="shared" si="40"/>
        <v>P1076: Oxfordshire Roads to Recovery</v>
      </c>
    </row>
    <row r="2613" spans="1:7" x14ac:dyDescent="0.35">
      <c r="A2613" s="9" t="s">
        <v>308</v>
      </c>
      <c r="B2613" s="9" t="s">
        <v>857</v>
      </c>
      <c r="C2613" s="9" t="s">
        <v>1134</v>
      </c>
      <c r="D2613" s="9" t="s">
        <v>60</v>
      </c>
      <c r="E2613" s="9" t="s">
        <v>670</v>
      </c>
      <c r="F2613" s="9" t="s">
        <v>1738</v>
      </c>
      <c r="G2613" s="9" t="str">
        <f t="shared" si="40"/>
        <v>P1091: I-Access South West Surrey</v>
      </c>
    </row>
    <row r="2614" spans="1:7" x14ac:dyDescent="0.35">
      <c r="A2614" s="9" t="s">
        <v>2005</v>
      </c>
      <c r="B2614" s="9" t="s">
        <v>2011</v>
      </c>
      <c r="C2614" s="9" t="s">
        <v>1134</v>
      </c>
      <c r="D2614" s="9" t="s">
        <v>60</v>
      </c>
      <c r="E2614" s="9" t="s">
        <v>670</v>
      </c>
      <c r="F2614" s="9" t="s">
        <v>1923</v>
      </c>
      <c r="G2614" s="9" t="str">
        <f t="shared" si="40"/>
        <v>P1118: Inclusion IPD</v>
      </c>
    </row>
    <row r="2615" spans="1:7" x14ac:dyDescent="0.35">
      <c r="A2615" s="9" t="s">
        <v>354</v>
      </c>
      <c r="B2615" s="9" t="s">
        <v>641</v>
      </c>
      <c r="C2615" s="9" t="s">
        <v>1134</v>
      </c>
      <c r="D2615" s="9" t="s">
        <v>60</v>
      </c>
      <c r="E2615" s="9" t="s">
        <v>643</v>
      </c>
      <c r="F2615" s="9" t="s">
        <v>2001</v>
      </c>
      <c r="G2615" s="9" t="str">
        <f t="shared" si="40"/>
        <v>R0092: BAC O'Connor</v>
      </c>
    </row>
    <row r="2616" spans="1:7" x14ac:dyDescent="0.35">
      <c r="A2616" s="9" t="s">
        <v>1095</v>
      </c>
      <c r="B2616" s="9" t="s">
        <v>1096</v>
      </c>
      <c r="C2616" s="9" t="s">
        <v>1134</v>
      </c>
      <c r="D2616" s="9" t="s">
        <v>60</v>
      </c>
      <c r="E2616" s="9" t="s">
        <v>643</v>
      </c>
      <c r="F2616" s="9" t="s">
        <v>1740</v>
      </c>
      <c r="G2616" s="9" t="str">
        <f t="shared" si="40"/>
        <v>R0335: West Mercia Youth Offending Service (ShropshireTelford &amp; Wrekin YOT)</v>
      </c>
    </row>
    <row r="2617" spans="1:7" x14ac:dyDescent="0.35">
      <c r="A2617" s="9" t="s">
        <v>356</v>
      </c>
      <c r="B2617" s="9" t="s">
        <v>711</v>
      </c>
      <c r="C2617" s="9" t="s">
        <v>1134</v>
      </c>
      <c r="D2617" s="9" t="s">
        <v>60</v>
      </c>
      <c r="E2617" s="9" t="s">
        <v>643</v>
      </c>
      <c r="F2617" s="9" t="s">
        <v>1658</v>
      </c>
      <c r="G2617" s="9" t="str">
        <f t="shared" si="40"/>
        <v>R0468: Recovery Wolverhampton (Adult)</v>
      </c>
    </row>
    <row r="2618" spans="1:7" x14ac:dyDescent="0.35">
      <c r="A2618" s="9" t="s">
        <v>358</v>
      </c>
      <c r="B2618" s="9" t="s">
        <v>705</v>
      </c>
      <c r="C2618" s="9" t="s">
        <v>1134</v>
      </c>
      <c r="D2618" s="9" t="s">
        <v>60</v>
      </c>
      <c r="E2618" s="9" t="s">
        <v>643</v>
      </c>
      <c r="F2618" s="9" t="s">
        <v>1677</v>
      </c>
      <c r="G2618" s="9" t="str">
        <f t="shared" si="40"/>
        <v>R0473: IRiS</v>
      </c>
    </row>
    <row r="2619" spans="1:7" x14ac:dyDescent="0.35">
      <c r="A2619" s="9" t="s">
        <v>362</v>
      </c>
      <c r="B2619" s="9" t="s">
        <v>1118</v>
      </c>
      <c r="C2619" s="9" t="s">
        <v>1134</v>
      </c>
      <c r="D2619" s="9" t="s">
        <v>60</v>
      </c>
      <c r="E2619" s="9" t="s">
        <v>643</v>
      </c>
      <c r="F2619" s="9" t="s">
        <v>1710</v>
      </c>
      <c r="G2619" s="9" t="str">
        <f t="shared" si="40"/>
        <v>R0479: Staffordshire Inpatients</v>
      </c>
    </row>
    <row r="2620" spans="1:7" x14ac:dyDescent="0.35">
      <c r="A2620" s="9" t="s">
        <v>374</v>
      </c>
      <c r="B2620" s="9" t="s">
        <v>1094</v>
      </c>
      <c r="C2620" s="9" t="s">
        <v>1134</v>
      </c>
      <c r="D2620" s="9" t="s">
        <v>60</v>
      </c>
      <c r="E2620" s="9" t="s">
        <v>643</v>
      </c>
      <c r="F2620" s="9" t="s">
        <v>1656</v>
      </c>
      <c r="G2620" s="9" t="str">
        <f t="shared" si="40"/>
        <v>R0499: Shropshire Recovery Partnership - Adult</v>
      </c>
    </row>
    <row r="2621" spans="1:7" x14ac:dyDescent="0.35">
      <c r="A2621" s="9" t="s">
        <v>506</v>
      </c>
      <c r="B2621" s="9" t="s">
        <v>1093</v>
      </c>
      <c r="C2621" s="9" t="s">
        <v>1134</v>
      </c>
      <c r="D2621" s="9" t="s">
        <v>60</v>
      </c>
      <c r="E2621" s="9" t="s">
        <v>643</v>
      </c>
      <c r="F2621" s="9" t="s">
        <v>1698</v>
      </c>
      <c r="G2621" s="9" t="str">
        <f t="shared" si="40"/>
        <v>R0507: Inclusion Telford Adult Service (Telford STARS)</v>
      </c>
    </row>
    <row r="2622" spans="1:7" x14ac:dyDescent="0.35">
      <c r="A2622" s="9" t="s">
        <v>2177</v>
      </c>
      <c r="B2622" s="9" t="s">
        <v>2217</v>
      </c>
      <c r="C2622" s="9" t="s">
        <v>1134</v>
      </c>
      <c r="D2622" s="9" t="s">
        <v>60</v>
      </c>
      <c r="E2622" s="9" t="s">
        <v>643</v>
      </c>
      <c r="F2622" s="9" t="s">
        <v>1698</v>
      </c>
      <c r="G2622" s="9" t="str">
        <f t="shared" si="40"/>
        <v>R0508: Inclusion Telford YP (Telford STARS)</v>
      </c>
    </row>
    <row r="2623" spans="1:7" x14ac:dyDescent="0.35">
      <c r="A2623" s="9" t="s">
        <v>622</v>
      </c>
      <c r="B2623" s="9" t="s">
        <v>704</v>
      </c>
      <c r="C2623" s="9" t="s">
        <v>1134</v>
      </c>
      <c r="D2623" s="9" t="s">
        <v>60</v>
      </c>
      <c r="E2623" s="9" t="s">
        <v>643</v>
      </c>
      <c r="F2623" s="9" t="s">
        <v>1697</v>
      </c>
      <c r="G2623" s="9" t="str">
        <f t="shared" si="40"/>
        <v>R0512: Humankind Staffordshire</v>
      </c>
    </row>
    <row r="2624" spans="1:7" x14ac:dyDescent="0.35">
      <c r="A2624" s="9" t="s">
        <v>1189</v>
      </c>
      <c r="B2624" s="9" t="s">
        <v>1190</v>
      </c>
      <c r="C2624" s="9" t="s">
        <v>1134</v>
      </c>
      <c r="D2624" s="9" t="s">
        <v>60</v>
      </c>
      <c r="E2624" s="9" t="s">
        <v>643</v>
      </c>
      <c r="F2624" s="9" t="s">
        <v>1751</v>
      </c>
      <c r="G2624" s="9" t="str">
        <f t="shared" si="40"/>
        <v>R0514: Turning Point Adult</v>
      </c>
    </row>
    <row r="2625" spans="1:7" x14ac:dyDescent="0.35">
      <c r="A2625" s="9" t="s">
        <v>405</v>
      </c>
      <c r="B2625" s="9" t="s">
        <v>675</v>
      </c>
      <c r="C2625" s="9" t="s">
        <v>1134</v>
      </c>
      <c r="D2625" s="9" t="s">
        <v>60</v>
      </c>
      <c r="E2625" s="9" t="s">
        <v>639</v>
      </c>
      <c r="F2625" s="9" t="s">
        <v>675</v>
      </c>
      <c r="G2625" s="9" t="str">
        <f t="shared" si="40"/>
        <v>SJ308: Sefton Park</v>
      </c>
    </row>
    <row r="2626" spans="1:7" x14ac:dyDescent="0.35">
      <c r="A2626" s="9" t="s">
        <v>423</v>
      </c>
      <c r="B2626" s="9" t="s">
        <v>847</v>
      </c>
      <c r="C2626" s="9" t="s">
        <v>1134</v>
      </c>
      <c r="D2626" s="9" t="s">
        <v>60</v>
      </c>
      <c r="E2626" s="9" t="s">
        <v>715</v>
      </c>
      <c r="F2626" s="9" t="s">
        <v>1681</v>
      </c>
      <c r="G2626" s="9" t="str">
        <f t="shared" si="40"/>
        <v>T1175: Derby City Prescribing Service</v>
      </c>
    </row>
    <row r="2627" spans="1:7" x14ac:dyDescent="0.35">
      <c r="A2627" s="9" t="s">
        <v>153</v>
      </c>
      <c r="B2627" s="9" t="s">
        <v>636</v>
      </c>
      <c r="C2627" s="9" t="s">
        <v>1135</v>
      </c>
      <c r="D2627" s="9" t="s">
        <v>78</v>
      </c>
      <c r="E2627" s="9" t="s">
        <v>632</v>
      </c>
      <c r="F2627" s="9" t="s">
        <v>1700</v>
      </c>
      <c r="G2627" s="9" t="str">
        <f t="shared" si="40"/>
        <v>L0296: Kairos Community Trust (Rehab)</v>
      </c>
    </row>
    <row r="2628" spans="1:7" x14ac:dyDescent="0.35">
      <c r="A2628" s="9" t="s">
        <v>1184</v>
      </c>
      <c r="B2628" s="9" t="s">
        <v>1768</v>
      </c>
      <c r="C2628" s="9" t="s">
        <v>1135</v>
      </c>
      <c r="D2628" s="9" t="s">
        <v>78</v>
      </c>
      <c r="E2628" s="9" t="s">
        <v>632</v>
      </c>
      <c r="F2628" s="9" t="s">
        <v>1674</v>
      </c>
      <c r="G2628" s="9" t="str">
        <f t="shared" si="40"/>
        <v>L1304: CGL Havering Adults</v>
      </c>
    </row>
    <row r="2629" spans="1:7" x14ac:dyDescent="0.35">
      <c r="A2629" s="9" t="s">
        <v>312</v>
      </c>
      <c r="B2629" s="9" t="s">
        <v>634</v>
      </c>
      <c r="C2629" s="9" t="s">
        <v>1135</v>
      </c>
      <c r="D2629" s="9" t="s">
        <v>78</v>
      </c>
      <c r="E2629" s="9" t="s">
        <v>635</v>
      </c>
      <c r="F2629" s="9" t="s">
        <v>1730</v>
      </c>
      <c r="G2629" s="9" t="str">
        <f t="shared" si="40"/>
        <v>Q1405: Essex STARS (South)</v>
      </c>
    </row>
    <row r="2630" spans="1:7" x14ac:dyDescent="0.35">
      <c r="A2630" s="9" t="s">
        <v>318</v>
      </c>
      <c r="B2630" s="9" t="s">
        <v>892</v>
      </c>
      <c r="C2630" s="9" t="s">
        <v>1135</v>
      </c>
      <c r="D2630" s="9" t="s">
        <v>78</v>
      </c>
      <c r="E2630" s="9" t="s">
        <v>635</v>
      </c>
      <c r="F2630" s="9" t="s">
        <v>1711</v>
      </c>
      <c r="G2630" s="9" t="str">
        <f t="shared" si="40"/>
        <v>Q1426: Essex STARS (Mid)</v>
      </c>
    </row>
    <row r="2631" spans="1:7" x14ac:dyDescent="0.35">
      <c r="A2631" s="9" t="s">
        <v>324</v>
      </c>
      <c r="B2631" s="9" t="s">
        <v>637</v>
      </c>
      <c r="C2631" s="9" t="s">
        <v>1135</v>
      </c>
      <c r="D2631" s="9" t="s">
        <v>78</v>
      </c>
      <c r="E2631" s="9" t="s">
        <v>635</v>
      </c>
      <c r="F2631" s="9" t="s">
        <v>1715</v>
      </c>
      <c r="G2631" s="9" t="str">
        <f t="shared" si="40"/>
        <v>Q1642: Open Road Basildon</v>
      </c>
    </row>
    <row r="2632" spans="1:7" x14ac:dyDescent="0.35">
      <c r="A2632" s="9" t="s">
        <v>325</v>
      </c>
      <c r="B2632" s="9" t="s">
        <v>2063</v>
      </c>
      <c r="C2632" s="9" t="s">
        <v>1135</v>
      </c>
      <c r="D2632" s="9" t="s">
        <v>78</v>
      </c>
      <c r="E2632" s="9" t="s">
        <v>635</v>
      </c>
      <c r="F2632" s="9" t="s">
        <v>1734</v>
      </c>
      <c r="G2632" s="9" t="str">
        <f t="shared" ref="G2632:G2695" si="41">CONCATENATE(A2632,": ",B2632)</f>
        <v>Q1647: Via - Passmores House</v>
      </c>
    </row>
    <row r="2633" spans="1:7" x14ac:dyDescent="0.35">
      <c r="A2633" s="9" t="s">
        <v>327</v>
      </c>
      <c r="B2633" s="9" t="s">
        <v>895</v>
      </c>
      <c r="C2633" s="9" t="s">
        <v>1135</v>
      </c>
      <c r="D2633" s="9" t="s">
        <v>78</v>
      </c>
      <c r="E2633" s="9" t="s">
        <v>635</v>
      </c>
      <c r="F2633" s="9" t="s">
        <v>1715</v>
      </c>
      <c r="G2633" s="9" t="str">
        <f t="shared" si="41"/>
        <v>Q1659: Open Road Chelmsford</v>
      </c>
    </row>
    <row r="2634" spans="1:7" x14ac:dyDescent="0.35">
      <c r="A2634" s="9" t="s">
        <v>344</v>
      </c>
      <c r="B2634" s="9" t="s">
        <v>683</v>
      </c>
      <c r="C2634" s="9" t="s">
        <v>1135</v>
      </c>
      <c r="D2634" s="9" t="s">
        <v>78</v>
      </c>
      <c r="E2634" s="9" t="s">
        <v>635</v>
      </c>
      <c r="F2634" s="9" t="s">
        <v>1751</v>
      </c>
      <c r="G2634" s="9" t="str">
        <f t="shared" si="41"/>
        <v>Q1733: Suffolk Recovery Service - Bury St Edmunds</v>
      </c>
    </row>
    <row r="2635" spans="1:7" x14ac:dyDescent="0.35">
      <c r="A2635" s="9" t="s">
        <v>350</v>
      </c>
      <c r="B2635" s="9" t="s">
        <v>1945</v>
      </c>
      <c r="C2635" s="9" t="s">
        <v>1135</v>
      </c>
      <c r="D2635" s="9" t="s">
        <v>78</v>
      </c>
      <c r="E2635" s="9" t="s">
        <v>635</v>
      </c>
      <c r="F2635" s="9" t="s">
        <v>1698</v>
      </c>
      <c r="G2635" s="9" t="str">
        <f t="shared" si="41"/>
        <v>Q1747: Inclusion Visions</v>
      </c>
    </row>
    <row r="2636" spans="1:7" x14ac:dyDescent="0.35">
      <c r="A2636" s="9" t="s">
        <v>1179</v>
      </c>
      <c r="B2636" s="9" t="s">
        <v>1182</v>
      </c>
      <c r="C2636" s="9" t="s">
        <v>1135</v>
      </c>
      <c r="D2636" s="9" t="s">
        <v>78</v>
      </c>
      <c r="E2636" s="9" t="s">
        <v>635</v>
      </c>
      <c r="F2636" s="9" t="s">
        <v>1654</v>
      </c>
      <c r="G2636" s="9" t="str">
        <f t="shared" si="41"/>
        <v>Q1752: Community Recovery Essex: Psychosocial Intervention Service (SIS)</v>
      </c>
    </row>
    <row r="2637" spans="1:7" x14ac:dyDescent="0.35">
      <c r="A2637" s="9" t="s">
        <v>2175</v>
      </c>
      <c r="B2637" s="9" t="s">
        <v>2216</v>
      </c>
      <c r="C2637" s="9" t="s">
        <v>1135</v>
      </c>
      <c r="D2637" s="9" t="s">
        <v>78</v>
      </c>
      <c r="E2637" s="9" t="s">
        <v>635</v>
      </c>
      <c r="F2637" s="9" t="s">
        <v>1923</v>
      </c>
      <c r="G2637" s="9" t="str">
        <f t="shared" si="41"/>
        <v>Q1768: Forward Trust - Thurrock Adult</v>
      </c>
    </row>
    <row r="2638" spans="1:7" x14ac:dyDescent="0.35">
      <c r="A2638" s="9" t="s">
        <v>402</v>
      </c>
      <c r="B2638" s="9" t="s">
        <v>812</v>
      </c>
      <c r="C2638" s="9" t="s">
        <v>1135</v>
      </c>
      <c r="D2638" s="9" t="s">
        <v>78</v>
      </c>
      <c r="E2638" s="9" t="s">
        <v>639</v>
      </c>
      <c r="F2638" s="9" t="s">
        <v>812</v>
      </c>
      <c r="G2638" s="9" t="str">
        <f t="shared" si="41"/>
        <v>SJ207: Western Counselling</v>
      </c>
    </row>
    <row r="2639" spans="1:7" x14ac:dyDescent="0.35">
      <c r="A2639" s="9" t="s">
        <v>405</v>
      </c>
      <c r="B2639" s="9" t="s">
        <v>675</v>
      </c>
      <c r="C2639" s="9" t="s">
        <v>1135</v>
      </c>
      <c r="D2639" s="9" t="s">
        <v>78</v>
      </c>
      <c r="E2639" s="9" t="s">
        <v>639</v>
      </c>
      <c r="F2639" s="9" t="s">
        <v>675</v>
      </c>
      <c r="G2639" s="9" t="str">
        <f t="shared" si="41"/>
        <v>SJ308: Sefton Park</v>
      </c>
    </row>
    <row r="2640" spans="1:7" x14ac:dyDescent="0.35">
      <c r="A2640" s="9" t="s">
        <v>275</v>
      </c>
      <c r="B2640" s="9" t="s">
        <v>669</v>
      </c>
      <c r="C2640" s="9" t="s">
        <v>1136</v>
      </c>
      <c r="D2640" s="9" t="s">
        <v>140</v>
      </c>
      <c r="E2640" s="9" t="s">
        <v>670</v>
      </c>
      <c r="F2640" s="9" t="s">
        <v>1757</v>
      </c>
      <c r="G2640" s="9" t="str">
        <f t="shared" si="41"/>
        <v>P0034: Yeldall Manor</v>
      </c>
    </row>
    <row r="2641" spans="1:7" x14ac:dyDescent="0.35">
      <c r="A2641" s="9" t="s">
        <v>308</v>
      </c>
      <c r="B2641" s="9" t="s">
        <v>857</v>
      </c>
      <c r="C2641" s="9" t="s">
        <v>1136</v>
      </c>
      <c r="D2641" s="9" t="s">
        <v>140</v>
      </c>
      <c r="E2641" s="9" t="s">
        <v>670</v>
      </c>
      <c r="F2641" s="9" t="s">
        <v>1738</v>
      </c>
      <c r="G2641" s="9" t="str">
        <f t="shared" si="41"/>
        <v>P1091: I-Access South West Surrey</v>
      </c>
    </row>
    <row r="2642" spans="1:7" x14ac:dyDescent="0.35">
      <c r="A2642" s="9" t="s">
        <v>345</v>
      </c>
      <c r="B2642" s="9" t="s">
        <v>877</v>
      </c>
      <c r="C2642" s="9" t="s">
        <v>1136</v>
      </c>
      <c r="D2642" s="9" t="s">
        <v>140</v>
      </c>
      <c r="E2642" s="9" t="s">
        <v>635</v>
      </c>
      <c r="F2642" s="9" t="s">
        <v>1751</v>
      </c>
      <c r="G2642" s="9" t="str">
        <f t="shared" si="41"/>
        <v>Q1734: Suffolk Recovery Service - Ipswich</v>
      </c>
    </row>
    <row r="2643" spans="1:7" x14ac:dyDescent="0.35">
      <c r="A2643" s="9" t="s">
        <v>389</v>
      </c>
      <c r="B2643" s="9" t="s">
        <v>737</v>
      </c>
      <c r="C2643" s="9" t="s">
        <v>1136</v>
      </c>
      <c r="D2643" s="9" t="s">
        <v>140</v>
      </c>
      <c r="E2643" s="9" t="s">
        <v>639</v>
      </c>
      <c r="F2643" s="9" t="s">
        <v>1663</v>
      </c>
      <c r="G2643" s="9" t="str">
        <f t="shared" si="41"/>
        <v>SD303: BOSENCE FARM COMMUNITY LTD</v>
      </c>
    </row>
    <row r="2644" spans="1:7" x14ac:dyDescent="0.35">
      <c r="A2644" s="9" t="s">
        <v>503</v>
      </c>
      <c r="B2644" s="9" t="s">
        <v>713</v>
      </c>
      <c r="C2644" s="9" t="s">
        <v>1136</v>
      </c>
      <c r="D2644" s="9" t="s">
        <v>140</v>
      </c>
      <c r="E2644" s="9" t="s">
        <v>639</v>
      </c>
      <c r="F2644" s="9" t="s">
        <v>1690</v>
      </c>
      <c r="G2644" s="9" t="str">
        <f t="shared" si="41"/>
        <v>SE222: Together</v>
      </c>
    </row>
    <row r="2645" spans="1:7" x14ac:dyDescent="0.35">
      <c r="A2645" s="9" t="s">
        <v>404</v>
      </c>
      <c r="B2645" s="9" t="s">
        <v>672</v>
      </c>
      <c r="C2645" s="9" t="s">
        <v>1136</v>
      </c>
      <c r="D2645" s="9" t="s">
        <v>140</v>
      </c>
      <c r="E2645" s="9" t="s">
        <v>639</v>
      </c>
      <c r="F2645" s="9" t="s">
        <v>1667</v>
      </c>
      <c r="G2645" s="9" t="str">
        <f t="shared" si="41"/>
        <v>SJ302: BROADWAY LODGE</v>
      </c>
    </row>
    <row r="2646" spans="1:7" x14ac:dyDescent="0.35">
      <c r="A2646" s="9" t="s">
        <v>625</v>
      </c>
      <c r="B2646" s="9" t="s">
        <v>674</v>
      </c>
      <c r="C2646" s="9" t="s">
        <v>1136</v>
      </c>
      <c r="D2646" s="9" t="s">
        <v>140</v>
      </c>
      <c r="E2646" s="9" t="s">
        <v>639</v>
      </c>
      <c r="F2646" s="9" t="s">
        <v>1752</v>
      </c>
      <c r="G2646" s="9" t="str">
        <f t="shared" si="41"/>
        <v>SL205: PostScript360</v>
      </c>
    </row>
    <row r="2647" spans="1:7" x14ac:dyDescent="0.35">
      <c r="A2647" s="9" t="s">
        <v>413</v>
      </c>
      <c r="B2647" s="9" t="s">
        <v>861</v>
      </c>
      <c r="C2647" s="9" t="s">
        <v>1136</v>
      </c>
      <c r="D2647" s="9" t="s">
        <v>140</v>
      </c>
      <c r="E2647" s="9" t="s">
        <v>639</v>
      </c>
      <c r="F2647" s="9" t="s">
        <v>1685</v>
      </c>
      <c r="G2647" s="9" t="str">
        <f t="shared" si="41"/>
        <v>SN112: Shrublands Drug &amp; Alcohol Service</v>
      </c>
    </row>
    <row r="2648" spans="1:7" x14ac:dyDescent="0.35">
      <c r="A2648" s="9" t="s">
        <v>414</v>
      </c>
      <c r="B2648" s="9" t="s">
        <v>863</v>
      </c>
      <c r="C2648" s="9" t="s">
        <v>1136</v>
      </c>
      <c r="D2648" s="9" t="s">
        <v>140</v>
      </c>
      <c r="E2648" s="9" t="s">
        <v>639</v>
      </c>
      <c r="F2648" s="9" t="s">
        <v>1747</v>
      </c>
      <c r="G2648" s="9" t="str">
        <f t="shared" si="41"/>
        <v>SN403: Torbay Primary Care Drug Service</v>
      </c>
    </row>
    <row r="2649" spans="1:7" x14ac:dyDescent="0.35">
      <c r="A2649" s="9" t="s">
        <v>415</v>
      </c>
      <c r="B2649" s="9" t="s">
        <v>860</v>
      </c>
      <c r="C2649" s="9" t="s">
        <v>1136</v>
      </c>
      <c r="D2649" s="9" t="s">
        <v>140</v>
      </c>
      <c r="E2649" s="9" t="s">
        <v>639</v>
      </c>
      <c r="F2649" s="9" t="s">
        <v>1685</v>
      </c>
      <c r="G2649" s="9" t="str">
        <f t="shared" si="41"/>
        <v>SN507: Shrublands - Criminal Justice Team</v>
      </c>
    </row>
    <row r="2650" spans="1:7" x14ac:dyDescent="0.35">
      <c r="A2650" s="9" t="s">
        <v>461</v>
      </c>
      <c r="B2650" s="9" t="s">
        <v>663</v>
      </c>
      <c r="C2650" s="9" t="s">
        <v>1136</v>
      </c>
      <c r="D2650" s="9" t="s">
        <v>140</v>
      </c>
      <c r="E2650" s="9" t="s">
        <v>661</v>
      </c>
      <c r="F2650" s="9" t="s">
        <v>1721</v>
      </c>
      <c r="G2650" s="9" t="str">
        <f t="shared" si="41"/>
        <v>U0509: Doncaster Drugs Service - CDT</v>
      </c>
    </row>
    <row r="2651" spans="1:7" x14ac:dyDescent="0.35">
      <c r="A2651" s="9" t="s">
        <v>155</v>
      </c>
      <c r="B2651" s="9" t="s">
        <v>1138</v>
      </c>
      <c r="C2651" s="9" t="s">
        <v>1137</v>
      </c>
      <c r="D2651" s="9" t="s">
        <v>109</v>
      </c>
      <c r="E2651" s="9" t="s">
        <v>632</v>
      </c>
      <c r="F2651" s="9" t="s">
        <v>1748</v>
      </c>
      <c r="G2651" s="9" t="str">
        <f t="shared" si="41"/>
        <v>L0546: Charis Alcohol &amp; Drug Therapy Unit (Rehab)</v>
      </c>
    </row>
    <row r="2652" spans="1:7" x14ac:dyDescent="0.35">
      <c r="A2652" s="9" t="s">
        <v>640</v>
      </c>
      <c r="B2652" s="9" t="s">
        <v>1915</v>
      </c>
      <c r="C2652" s="9" t="s">
        <v>1137</v>
      </c>
      <c r="D2652" s="9" t="s">
        <v>109</v>
      </c>
      <c r="E2652" s="9" t="s">
        <v>632</v>
      </c>
      <c r="F2652" s="9" t="s">
        <v>1676</v>
      </c>
      <c r="G2652" s="9" t="str">
        <f t="shared" si="41"/>
        <v>L0985: Tower Hamlets Integrated Young People's Service (Compass)</v>
      </c>
    </row>
    <row r="2653" spans="1:7" x14ac:dyDescent="0.35">
      <c r="A2653" s="9" t="s">
        <v>179</v>
      </c>
      <c r="B2653" s="9" t="s">
        <v>1035</v>
      </c>
      <c r="C2653" s="9" t="s">
        <v>1137</v>
      </c>
      <c r="D2653" s="9" t="s">
        <v>109</v>
      </c>
      <c r="E2653" s="9" t="s">
        <v>632</v>
      </c>
      <c r="F2653" s="9" t="s">
        <v>1674</v>
      </c>
      <c r="G2653" s="9" t="str">
        <f t="shared" si="41"/>
        <v>L1254: CGL Newham RISE</v>
      </c>
    </row>
    <row r="2654" spans="1:7" x14ac:dyDescent="0.35">
      <c r="A2654" s="9" t="s">
        <v>479</v>
      </c>
      <c r="B2654" s="9" t="s">
        <v>649</v>
      </c>
      <c r="C2654" s="9" t="s">
        <v>1137</v>
      </c>
      <c r="D2654" s="9" t="s">
        <v>109</v>
      </c>
      <c r="E2654" s="9" t="s">
        <v>632</v>
      </c>
      <c r="F2654" s="9" t="s">
        <v>1660</v>
      </c>
      <c r="G2654" s="9" t="str">
        <f t="shared" si="41"/>
        <v>L1284: ENABLE Drug and Alcohol Service</v>
      </c>
    </row>
    <row r="2655" spans="1:7" x14ac:dyDescent="0.35">
      <c r="A2655" s="9" t="s">
        <v>598</v>
      </c>
      <c r="B2655" s="9" t="s">
        <v>633</v>
      </c>
      <c r="C2655" s="9" t="s">
        <v>1137</v>
      </c>
      <c r="D2655" s="9" t="s">
        <v>109</v>
      </c>
      <c r="E2655" s="9" t="s">
        <v>632</v>
      </c>
      <c r="F2655" s="9" t="s">
        <v>1674</v>
      </c>
      <c r="G2655" s="9" t="str">
        <f t="shared" si="41"/>
        <v>L1293: CGL Tower Hamlets Reset Treatment</v>
      </c>
    </row>
    <row r="2656" spans="1:7" x14ac:dyDescent="0.35">
      <c r="A2656" s="9" t="s">
        <v>606</v>
      </c>
      <c r="B2656" s="9" t="s">
        <v>806</v>
      </c>
      <c r="C2656" s="9" t="s">
        <v>1137</v>
      </c>
      <c r="D2656" s="9" t="s">
        <v>109</v>
      </c>
      <c r="E2656" s="9" t="s">
        <v>632</v>
      </c>
      <c r="F2656" s="9" t="s">
        <v>1751</v>
      </c>
      <c r="G2656" s="9" t="str">
        <f t="shared" si="41"/>
        <v>L1303: City and Hackney Recovery Service</v>
      </c>
    </row>
    <row r="2657" spans="1:7" x14ac:dyDescent="0.35">
      <c r="A2657" s="9" t="s">
        <v>1480</v>
      </c>
      <c r="B2657" s="9" t="s">
        <v>1920</v>
      </c>
      <c r="C2657" s="9" t="s">
        <v>1137</v>
      </c>
      <c r="D2657" s="9" t="s">
        <v>109</v>
      </c>
      <c r="E2657" s="9" t="s">
        <v>632</v>
      </c>
      <c r="F2657" s="9" t="s">
        <v>1752</v>
      </c>
      <c r="G2657" s="9" t="str">
        <f t="shared" si="41"/>
        <v>L1308: Guy's and St Thomas' NHS Foundation Trust Inpatient Detox Unit</v>
      </c>
    </row>
    <row r="2658" spans="1:7" x14ac:dyDescent="0.35">
      <c r="A2658" s="9" t="s">
        <v>1193</v>
      </c>
      <c r="B2658" s="9" t="s">
        <v>1761</v>
      </c>
      <c r="C2658" s="9" t="s">
        <v>1137</v>
      </c>
      <c r="D2658" s="9" t="s">
        <v>109</v>
      </c>
      <c r="E2658" s="9" t="s">
        <v>632</v>
      </c>
      <c r="F2658" s="9" t="s">
        <v>1751</v>
      </c>
      <c r="G2658" s="9" t="str">
        <f t="shared" si="41"/>
        <v>L1309: Drug and Alcohol Wellbeing Service Hammersmith and Fulham</v>
      </c>
    </row>
    <row r="2659" spans="1:7" x14ac:dyDescent="0.35">
      <c r="A2659" s="9" t="s">
        <v>1921</v>
      </c>
      <c r="B2659" s="9" t="s">
        <v>1922</v>
      </c>
      <c r="C2659" s="9" t="s">
        <v>1137</v>
      </c>
      <c r="D2659" s="9" t="s">
        <v>109</v>
      </c>
      <c r="E2659" s="9" t="s">
        <v>632</v>
      </c>
      <c r="F2659" s="9" t="s">
        <v>1923</v>
      </c>
      <c r="G2659" s="9" t="str">
        <f t="shared" si="41"/>
        <v>L1312: Guy's and St Thomas' NHS Foundation Trust Non-rough sleeping Addictions Clinical Care Suite</v>
      </c>
    </row>
    <row r="2660" spans="1:7" x14ac:dyDescent="0.35">
      <c r="A2660" s="9" t="s">
        <v>2022</v>
      </c>
      <c r="B2660" s="9" t="s">
        <v>2026</v>
      </c>
      <c r="C2660" s="9" t="s">
        <v>1137</v>
      </c>
      <c r="D2660" s="9" t="s">
        <v>109</v>
      </c>
      <c r="E2660" s="9" t="s">
        <v>632</v>
      </c>
      <c r="F2660" s="9" t="s">
        <v>1923</v>
      </c>
      <c r="G2660" s="9" t="str">
        <f t="shared" si="41"/>
        <v>L1315: Mildmay Mission Hospital Stabilisation-based Intermediate Rehabilitation beds</v>
      </c>
    </row>
    <row r="2661" spans="1:7" x14ac:dyDescent="0.35">
      <c r="A2661" s="9" t="s">
        <v>214</v>
      </c>
      <c r="B2661" s="9" t="s">
        <v>667</v>
      </c>
      <c r="C2661" s="9" t="s">
        <v>1137</v>
      </c>
      <c r="D2661" s="9" t="s">
        <v>109</v>
      </c>
      <c r="E2661" s="9" t="s">
        <v>662</v>
      </c>
      <c r="F2661" s="9" t="s">
        <v>1717</v>
      </c>
      <c r="G2661" s="9" t="str">
        <f t="shared" si="41"/>
        <v>M0037: Phoenix Futures Wirral Adult Services</v>
      </c>
    </row>
    <row r="2662" spans="1:7" x14ac:dyDescent="0.35">
      <c r="A2662" s="9" t="s">
        <v>278</v>
      </c>
      <c r="B2662" s="9" t="s">
        <v>685</v>
      </c>
      <c r="C2662" s="9" t="s">
        <v>1137</v>
      </c>
      <c r="D2662" s="9" t="s">
        <v>109</v>
      </c>
      <c r="E2662" s="9" t="s">
        <v>670</v>
      </c>
      <c r="F2662" s="9" t="s">
        <v>1702</v>
      </c>
      <c r="G2662" s="9" t="str">
        <f t="shared" si="41"/>
        <v>P0611: Bridge House</v>
      </c>
    </row>
    <row r="2663" spans="1:7" x14ac:dyDescent="0.35">
      <c r="A2663" s="9" t="s">
        <v>281</v>
      </c>
      <c r="B2663" s="9" t="s">
        <v>689</v>
      </c>
      <c r="C2663" s="9" t="s">
        <v>1137</v>
      </c>
      <c r="D2663" s="9" t="s">
        <v>109</v>
      </c>
      <c r="E2663" s="9" t="s">
        <v>670</v>
      </c>
      <c r="F2663" s="9" t="s">
        <v>1703</v>
      </c>
      <c r="G2663" s="9" t="str">
        <f t="shared" si="41"/>
        <v>P0835: Kenward Residential</v>
      </c>
    </row>
    <row r="2664" spans="1:7" x14ac:dyDescent="0.35">
      <c r="A2664" s="9" t="s">
        <v>297</v>
      </c>
      <c r="B2664" s="9" t="s">
        <v>709</v>
      </c>
      <c r="C2664" s="9" t="s">
        <v>1137</v>
      </c>
      <c r="D2664" s="9" t="s">
        <v>109</v>
      </c>
      <c r="E2664" s="9" t="s">
        <v>670</v>
      </c>
      <c r="F2664" s="9" t="s">
        <v>1751</v>
      </c>
      <c r="G2664" s="9" t="str">
        <f t="shared" si="41"/>
        <v>P1076: Oxfordshire Roads to Recovery</v>
      </c>
    </row>
    <row r="2665" spans="1:7" x14ac:dyDescent="0.35">
      <c r="A2665" s="9" t="s">
        <v>308</v>
      </c>
      <c r="B2665" s="9" t="s">
        <v>857</v>
      </c>
      <c r="C2665" s="9" t="s">
        <v>1137</v>
      </c>
      <c r="D2665" s="9" t="s">
        <v>109</v>
      </c>
      <c r="E2665" s="9" t="s">
        <v>670</v>
      </c>
      <c r="F2665" s="9" t="s">
        <v>1738</v>
      </c>
      <c r="G2665" s="9" t="str">
        <f t="shared" si="41"/>
        <v>P1091: I-Access South West Surrey</v>
      </c>
    </row>
    <row r="2666" spans="1:7" x14ac:dyDescent="0.35">
      <c r="A2666" s="9" t="s">
        <v>2133</v>
      </c>
      <c r="B2666" s="9" t="s">
        <v>2214</v>
      </c>
      <c r="C2666" s="9" t="s">
        <v>1137</v>
      </c>
      <c r="D2666" s="9" t="s">
        <v>109</v>
      </c>
      <c r="E2666" s="9" t="s">
        <v>670</v>
      </c>
      <c r="F2666" s="9" t="s">
        <v>1923</v>
      </c>
      <c r="G2666" s="9" t="str">
        <f t="shared" si="41"/>
        <v>P1126: Phoenix Futures Ophelia House</v>
      </c>
    </row>
    <row r="2667" spans="1:7" x14ac:dyDescent="0.35">
      <c r="A2667" s="9" t="s">
        <v>325</v>
      </c>
      <c r="B2667" s="9" t="s">
        <v>2063</v>
      </c>
      <c r="C2667" s="9" t="s">
        <v>1137</v>
      </c>
      <c r="D2667" s="9" t="s">
        <v>109</v>
      </c>
      <c r="E2667" s="9" t="s">
        <v>635</v>
      </c>
      <c r="F2667" s="9" t="s">
        <v>1734</v>
      </c>
      <c r="G2667" s="9" t="str">
        <f t="shared" si="41"/>
        <v>Q1647: Via - Passmores House</v>
      </c>
    </row>
    <row r="2668" spans="1:7" x14ac:dyDescent="0.35">
      <c r="A2668" s="9" t="s">
        <v>381</v>
      </c>
      <c r="B2668" s="9" t="s">
        <v>638</v>
      </c>
      <c r="C2668" s="9" t="s">
        <v>1137</v>
      </c>
      <c r="D2668" s="9" t="s">
        <v>109</v>
      </c>
      <c r="E2668" s="9" t="s">
        <v>639</v>
      </c>
      <c r="F2668" s="9" t="s">
        <v>1737</v>
      </c>
      <c r="G2668" s="9" t="str">
        <f t="shared" si="41"/>
        <v>SB317: StreetScene Bournemouth</v>
      </c>
    </row>
    <row r="2669" spans="1:7" x14ac:dyDescent="0.35">
      <c r="A2669" s="9" t="s">
        <v>389</v>
      </c>
      <c r="B2669" s="9" t="s">
        <v>737</v>
      </c>
      <c r="C2669" s="9" t="s">
        <v>1137</v>
      </c>
      <c r="D2669" s="9" t="s">
        <v>109</v>
      </c>
      <c r="E2669" s="9" t="s">
        <v>639</v>
      </c>
      <c r="F2669" s="9" t="s">
        <v>1663</v>
      </c>
      <c r="G2669" s="9" t="str">
        <f t="shared" si="41"/>
        <v>SD303: BOSENCE FARM COMMUNITY LTD</v>
      </c>
    </row>
    <row r="2670" spans="1:7" x14ac:dyDescent="0.35">
      <c r="A2670" s="9" t="s">
        <v>404</v>
      </c>
      <c r="B2670" s="9" t="s">
        <v>672</v>
      </c>
      <c r="C2670" s="9" t="s">
        <v>1137</v>
      </c>
      <c r="D2670" s="9" t="s">
        <v>109</v>
      </c>
      <c r="E2670" s="9" t="s">
        <v>639</v>
      </c>
      <c r="F2670" s="9" t="s">
        <v>1667</v>
      </c>
      <c r="G2670" s="9" t="str">
        <f t="shared" si="41"/>
        <v>SJ302: BROADWAY LODGE</v>
      </c>
    </row>
    <row r="2671" spans="1:7" x14ac:dyDescent="0.35">
      <c r="A2671" s="9" t="s">
        <v>416</v>
      </c>
      <c r="B2671" s="9" t="s">
        <v>1764</v>
      </c>
      <c r="C2671" s="9" t="s">
        <v>1137</v>
      </c>
      <c r="D2671" s="9" t="s">
        <v>109</v>
      </c>
      <c r="E2671" s="9" t="s">
        <v>639</v>
      </c>
      <c r="F2671" s="9" t="s">
        <v>1655</v>
      </c>
      <c r="G2671" s="9" t="str">
        <f t="shared" si="41"/>
        <v>SO203: Forward Trust - Clouds House</v>
      </c>
    </row>
    <row r="2672" spans="1:7" x14ac:dyDescent="0.35">
      <c r="A2672" s="9" t="s">
        <v>513</v>
      </c>
      <c r="B2672" s="9" t="s">
        <v>1765</v>
      </c>
      <c r="C2672" s="9" t="s">
        <v>1137</v>
      </c>
      <c r="D2672" s="9" t="s">
        <v>109</v>
      </c>
      <c r="E2672" s="9" t="s">
        <v>715</v>
      </c>
      <c r="F2672" s="9" t="s">
        <v>1692</v>
      </c>
      <c r="G2672" s="9" t="str">
        <f t="shared" si="41"/>
        <v>T1214: The Level</v>
      </c>
    </row>
    <row r="2673" spans="1:7" x14ac:dyDescent="0.35">
      <c r="A2673" s="9" t="s">
        <v>1907</v>
      </c>
      <c r="B2673" s="9" t="s">
        <v>1908</v>
      </c>
      <c r="C2673" s="9" t="s">
        <v>1137</v>
      </c>
      <c r="D2673" s="9" t="s">
        <v>109</v>
      </c>
      <c r="E2673" s="9" t="s">
        <v>715</v>
      </c>
      <c r="F2673" s="9" t="s">
        <v>1911</v>
      </c>
      <c r="G2673" s="9" t="str">
        <f t="shared" si="41"/>
        <v>T1221: Turning Point Leicestershire and Rutland Adult</v>
      </c>
    </row>
    <row r="2674" spans="1:7" x14ac:dyDescent="0.35">
      <c r="A2674" s="9" t="s">
        <v>2024</v>
      </c>
      <c r="B2674" s="9" t="s">
        <v>2225</v>
      </c>
      <c r="C2674" s="9" t="s">
        <v>1137</v>
      </c>
      <c r="D2674" s="9" t="s">
        <v>109</v>
      </c>
      <c r="E2674" s="9" t="s">
        <v>715</v>
      </c>
      <c r="F2674" s="9" t="s">
        <v>1923</v>
      </c>
      <c r="G2674" s="9" t="str">
        <f t="shared" si="41"/>
        <v>T1224: New Oakwood Lodge - Derby Rehab (Phoenix Futures)</v>
      </c>
    </row>
    <row r="2675" spans="1:7" x14ac:dyDescent="0.35">
      <c r="A2675" s="9" t="s">
        <v>458</v>
      </c>
      <c r="B2675" s="9" t="s">
        <v>665</v>
      </c>
      <c r="C2675" s="9" t="s">
        <v>1137</v>
      </c>
      <c r="D2675" s="9" t="s">
        <v>109</v>
      </c>
      <c r="E2675" s="9" t="s">
        <v>661</v>
      </c>
      <c r="F2675" s="9" t="s">
        <v>1752</v>
      </c>
      <c r="G2675" s="9" t="str">
        <f t="shared" si="41"/>
        <v>U0494: East Riding Partnership Treatment Service - Adults</v>
      </c>
    </row>
    <row r="2676" spans="1:7" x14ac:dyDescent="0.35">
      <c r="A2676" s="9" t="s">
        <v>463</v>
      </c>
      <c r="B2676" s="9" t="s">
        <v>710</v>
      </c>
      <c r="C2676" s="9" t="s">
        <v>1137</v>
      </c>
      <c r="D2676" s="9" t="s">
        <v>109</v>
      </c>
      <c r="E2676" s="9" t="s">
        <v>661</v>
      </c>
      <c r="F2676" s="9" t="s">
        <v>1717</v>
      </c>
      <c r="G2676" s="9" t="str">
        <f t="shared" si="41"/>
        <v>U0515: Phoenix Futures Sheffield Family Service</v>
      </c>
    </row>
    <row r="2677" spans="1:7" x14ac:dyDescent="0.35">
      <c r="A2677" s="9" t="s">
        <v>223</v>
      </c>
      <c r="B2677" s="9" t="s">
        <v>725</v>
      </c>
      <c r="C2677" s="9" t="s">
        <v>1139</v>
      </c>
      <c r="D2677" s="9" t="s">
        <v>16</v>
      </c>
      <c r="E2677" s="9" t="s">
        <v>662</v>
      </c>
      <c r="F2677" s="9" t="s">
        <v>1694</v>
      </c>
      <c r="G2677" s="9" t="str">
        <f t="shared" si="41"/>
        <v>M0243: GMMH The Chapman-Barker Unit</v>
      </c>
    </row>
    <row r="2678" spans="1:7" x14ac:dyDescent="0.35">
      <c r="A2678" s="9" t="s">
        <v>228</v>
      </c>
      <c r="B2678" s="9" t="s">
        <v>791</v>
      </c>
      <c r="C2678" s="9" t="s">
        <v>1139</v>
      </c>
      <c r="D2678" s="9" t="s">
        <v>16</v>
      </c>
      <c r="E2678" s="9" t="s">
        <v>662</v>
      </c>
      <c r="F2678" s="9" t="s">
        <v>1674</v>
      </c>
      <c r="G2678" s="9" t="str">
        <f t="shared" si="41"/>
        <v>M0288: CGL Manchester RISE</v>
      </c>
    </row>
    <row r="2679" spans="1:7" x14ac:dyDescent="0.35">
      <c r="A2679" s="9" t="s">
        <v>232</v>
      </c>
      <c r="B2679" s="9" t="s">
        <v>1088</v>
      </c>
      <c r="C2679" s="9" t="s">
        <v>1139</v>
      </c>
      <c r="D2679" s="9" t="s">
        <v>16</v>
      </c>
      <c r="E2679" s="9" t="s">
        <v>662</v>
      </c>
      <c r="F2679" s="9" t="s">
        <v>1746</v>
      </c>
      <c r="G2679" s="9" t="str">
        <f t="shared" si="41"/>
        <v>M0297: THOMAS Community Recovery Salford</v>
      </c>
    </row>
    <row r="2680" spans="1:7" x14ac:dyDescent="0.35">
      <c r="A2680" s="9" t="s">
        <v>233</v>
      </c>
      <c r="B2680" s="9" t="s">
        <v>1926</v>
      </c>
      <c r="C2680" s="9" t="s">
        <v>1139</v>
      </c>
      <c r="D2680" s="9" t="s">
        <v>16</v>
      </c>
      <c r="E2680" s="9" t="s">
        <v>662</v>
      </c>
      <c r="F2680" s="9" t="s">
        <v>1752</v>
      </c>
      <c r="G2680" s="9" t="str">
        <f t="shared" si="41"/>
        <v>M0300: GMMH Chapman Barker Unit - RADAR Ward</v>
      </c>
    </row>
    <row r="2681" spans="1:7" x14ac:dyDescent="0.35">
      <c r="A2681" s="9" t="s">
        <v>237</v>
      </c>
      <c r="B2681" s="9" t="s">
        <v>1085</v>
      </c>
      <c r="C2681" s="9" t="s">
        <v>1139</v>
      </c>
      <c r="D2681" s="9" t="s">
        <v>16</v>
      </c>
      <c r="E2681" s="9" t="s">
        <v>662</v>
      </c>
      <c r="F2681" s="9" t="s">
        <v>1694</v>
      </c>
      <c r="G2681" s="9" t="str">
        <f t="shared" si="41"/>
        <v>M0311: GMMH Salford Drug &amp; Alcohol Service</v>
      </c>
    </row>
    <row r="2682" spans="1:7" x14ac:dyDescent="0.35">
      <c r="A2682" s="9" t="s">
        <v>241</v>
      </c>
      <c r="B2682" s="9" t="s">
        <v>1018</v>
      </c>
      <c r="C2682" s="9" t="s">
        <v>1139</v>
      </c>
      <c r="D2682" s="9" t="s">
        <v>16</v>
      </c>
      <c r="E2682" s="9" t="s">
        <v>662</v>
      </c>
      <c r="F2682" s="9" t="s">
        <v>1694</v>
      </c>
      <c r="G2682" s="9" t="str">
        <f t="shared" si="41"/>
        <v>M0320: GMMH Trafford Drug Intensive Treatment Service</v>
      </c>
    </row>
    <row r="2683" spans="1:7" x14ac:dyDescent="0.35">
      <c r="A2683" s="9" t="s">
        <v>251</v>
      </c>
      <c r="B2683" s="9" t="s">
        <v>668</v>
      </c>
      <c r="C2683" s="9" t="s">
        <v>1139</v>
      </c>
      <c r="D2683" s="9" t="s">
        <v>16</v>
      </c>
      <c r="E2683" s="9" t="s">
        <v>662</v>
      </c>
      <c r="F2683" s="9" t="s">
        <v>668</v>
      </c>
      <c r="G2683" s="9" t="str">
        <f t="shared" si="41"/>
        <v>M0338: Salus Withnell Hall</v>
      </c>
    </row>
    <row r="2684" spans="1:7" x14ac:dyDescent="0.35">
      <c r="A2684" s="9" t="s">
        <v>1140</v>
      </c>
      <c r="B2684" s="9" t="s">
        <v>1141</v>
      </c>
      <c r="C2684" s="9" t="s">
        <v>1139</v>
      </c>
      <c r="D2684" s="9" t="s">
        <v>16</v>
      </c>
      <c r="E2684" s="9" t="s">
        <v>662</v>
      </c>
      <c r="F2684" s="9" t="s">
        <v>793</v>
      </c>
      <c r="G2684" s="9" t="str">
        <f t="shared" si="41"/>
        <v>M0351: Early Break Trafford YP</v>
      </c>
    </row>
    <row r="2685" spans="1:7" x14ac:dyDescent="0.35">
      <c r="A2685" s="9" t="s">
        <v>507</v>
      </c>
      <c r="B2685" s="9" t="s">
        <v>2046</v>
      </c>
      <c r="C2685" s="9" t="s">
        <v>1139</v>
      </c>
      <c r="D2685" s="9" t="s">
        <v>16</v>
      </c>
      <c r="E2685" s="9" t="s">
        <v>662</v>
      </c>
      <c r="F2685" s="9" t="s">
        <v>1668</v>
      </c>
      <c r="G2685" s="9" t="str">
        <f t="shared" si="41"/>
        <v>M0357: Parkland Place Lancashire</v>
      </c>
    </row>
    <row r="2686" spans="1:7" x14ac:dyDescent="0.35">
      <c r="A2686" s="9" t="s">
        <v>470</v>
      </c>
      <c r="B2686" s="9" t="s">
        <v>819</v>
      </c>
      <c r="C2686" s="9" t="s">
        <v>1139</v>
      </c>
      <c r="D2686" s="9" t="s">
        <v>16</v>
      </c>
      <c r="E2686" s="9" t="s">
        <v>662</v>
      </c>
      <c r="F2686" s="9" t="s">
        <v>1716</v>
      </c>
      <c r="G2686" s="9" t="str">
        <f t="shared" si="41"/>
        <v>W0017: PENC Stockport CDT</v>
      </c>
    </row>
    <row r="2687" spans="1:7" x14ac:dyDescent="0.35">
      <c r="A2687" s="9" t="s">
        <v>474</v>
      </c>
      <c r="B2687" s="9" t="s">
        <v>734</v>
      </c>
      <c r="C2687" s="9" t="s">
        <v>1139</v>
      </c>
      <c r="D2687" s="9" t="s">
        <v>16</v>
      </c>
      <c r="E2687" s="9" t="s">
        <v>662</v>
      </c>
      <c r="F2687" s="9" t="s">
        <v>1751</v>
      </c>
      <c r="G2687" s="9" t="str">
        <f t="shared" si="41"/>
        <v>W0444: Turning Point Smithfield Detox</v>
      </c>
    </row>
    <row r="2688" spans="1:7" x14ac:dyDescent="0.35">
      <c r="A2688" s="9" t="s">
        <v>218</v>
      </c>
      <c r="B2688" s="9" t="s">
        <v>727</v>
      </c>
      <c r="C2688" s="9" t="s">
        <v>1142</v>
      </c>
      <c r="D2688" s="9" t="s">
        <v>44</v>
      </c>
      <c r="E2688" s="9" t="s">
        <v>662</v>
      </c>
      <c r="F2688" s="9" t="s">
        <v>1751</v>
      </c>
      <c r="G2688" s="9" t="str">
        <f t="shared" si="41"/>
        <v>M0083: Turning Point Stanfield House</v>
      </c>
    </row>
    <row r="2689" spans="1:7" x14ac:dyDescent="0.35">
      <c r="A2689" s="9" t="s">
        <v>223</v>
      </c>
      <c r="B2689" s="9" t="s">
        <v>725</v>
      </c>
      <c r="C2689" s="9" t="s">
        <v>1142</v>
      </c>
      <c r="D2689" s="9" t="s">
        <v>44</v>
      </c>
      <c r="E2689" s="9" t="s">
        <v>662</v>
      </c>
      <c r="F2689" s="9" t="s">
        <v>1694</v>
      </c>
      <c r="G2689" s="9" t="str">
        <f t="shared" si="41"/>
        <v>M0243: GMMH The Chapman-Barker Unit</v>
      </c>
    </row>
    <row r="2690" spans="1:7" x14ac:dyDescent="0.35">
      <c r="A2690" s="9" t="s">
        <v>229</v>
      </c>
      <c r="B2690" s="9" t="s">
        <v>1771</v>
      </c>
      <c r="C2690" s="9" t="s">
        <v>1142</v>
      </c>
      <c r="D2690" s="9" t="s">
        <v>44</v>
      </c>
      <c r="E2690" s="9" t="s">
        <v>662</v>
      </c>
      <c r="F2690" s="9" t="s">
        <v>1751</v>
      </c>
      <c r="G2690" s="9" t="str">
        <f t="shared" si="41"/>
        <v>M0289: Turning Point Leigh Bank</v>
      </c>
    </row>
    <row r="2691" spans="1:7" x14ac:dyDescent="0.35">
      <c r="A2691" s="9" t="s">
        <v>504</v>
      </c>
      <c r="B2691" s="9" t="s">
        <v>1020</v>
      </c>
      <c r="C2691" s="9" t="s">
        <v>1142</v>
      </c>
      <c r="D2691" s="9" t="s">
        <v>44</v>
      </c>
      <c r="E2691" s="9" t="s">
        <v>662</v>
      </c>
      <c r="F2691" s="9" t="s">
        <v>1751</v>
      </c>
      <c r="G2691" s="9" t="str">
        <f t="shared" si="41"/>
        <v>M0354: Turning Point Oldham ROAR</v>
      </c>
    </row>
    <row r="2692" spans="1:7" x14ac:dyDescent="0.35">
      <c r="A2692" s="9" t="s">
        <v>616</v>
      </c>
      <c r="B2692" s="9" t="s">
        <v>928</v>
      </c>
      <c r="C2692" s="9" t="s">
        <v>1142</v>
      </c>
      <c r="D2692" s="9" t="s">
        <v>44</v>
      </c>
      <c r="E2692" s="9" t="s">
        <v>757</v>
      </c>
      <c r="F2692" s="9" t="s">
        <v>1752</v>
      </c>
      <c r="G2692" s="9" t="str">
        <f t="shared" si="41"/>
        <v>N1024: Hartlepool Adult Substance Misuse Service</v>
      </c>
    </row>
    <row r="2693" spans="1:7" x14ac:dyDescent="0.35">
      <c r="A2693" s="9" t="s">
        <v>345</v>
      </c>
      <c r="B2693" s="9" t="s">
        <v>877</v>
      </c>
      <c r="C2693" s="9" t="s">
        <v>1142</v>
      </c>
      <c r="D2693" s="9" t="s">
        <v>44</v>
      </c>
      <c r="E2693" s="9" t="s">
        <v>635</v>
      </c>
      <c r="F2693" s="9" t="s">
        <v>1751</v>
      </c>
      <c r="G2693" s="9" t="str">
        <f t="shared" si="41"/>
        <v>Q1734: Suffolk Recovery Service - Ipswich</v>
      </c>
    </row>
    <row r="2694" spans="1:7" x14ac:dyDescent="0.35">
      <c r="A2694" s="9" t="s">
        <v>622</v>
      </c>
      <c r="B2694" s="9" t="s">
        <v>704</v>
      </c>
      <c r="C2694" s="9" t="s">
        <v>1142</v>
      </c>
      <c r="D2694" s="9" t="s">
        <v>44</v>
      </c>
      <c r="E2694" s="9" t="s">
        <v>643</v>
      </c>
      <c r="F2694" s="9" t="s">
        <v>1697</v>
      </c>
      <c r="G2694" s="9" t="str">
        <f t="shared" si="41"/>
        <v>R0512: Humankind Staffordshire</v>
      </c>
    </row>
    <row r="2695" spans="1:7" x14ac:dyDescent="0.35">
      <c r="A2695" s="9" t="s">
        <v>625</v>
      </c>
      <c r="B2695" s="9" t="s">
        <v>674</v>
      </c>
      <c r="C2695" s="9" t="s">
        <v>1142</v>
      </c>
      <c r="D2695" s="9" t="s">
        <v>44</v>
      </c>
      <c r="E2695" s="9" t="s">
        <v>639</v>
      </c>
      <c r="F2695" s="9" t="s">
        <v>1752</v>
      </c>
      <c r="G2695" s="9" t="str">
        <f t="shared" si="41"/>
        <v>SL205: PostScript360</v>
      </c>
    </row>
    <row r="2696" spans="1:7" x14ac:dyDescent="0.35">
      <c r="A2696" s="9" t="s">
        <v>440</v>
      </c>
      <c r="B2696" s="9" t="s">
        <v>760</v>
      </c>
      <c r="C2696" s="9" t="s">
        <v>1142</v>
      </c>
      <c r="D2696" s="9" t="s">
        <v>44</v>
      </c>
      <c r="E2696" s="9" t="s">
        <v>661</v>
      </c>
      <c r="F2696" s="9" t="s">
        <v>1751</v>
      </c>
      <c r="G2696" s="9" t="str">
        <f t="shared" ref="G2696:G2759" si="42">CONCATENATE(A2696,": ",B2696)</f>
        <v>U0039: Wakefield Inspiring Recovery</v>
      </c>
    </row>
    <row r="2697" spans="1:7" x14ac:dyDescent="0.35">
      <c r="A2697" s="9" t="s">
        <v>452</v>
      </c>
      <c r="B2697" s="9" t="s">
        <v>758</v>
      </c>
      <c r="C2697" s="9" t="s">
        <v>1142</v>
      </c>
      <c r="D2697" s="9" t="s">
        <v>44</v>
      </c>
      <c r="E2697" s="9" t="s">
        <v>661</v>
      </c>
      <c r="F2697" s="9" t="s">
        <v>1697</v>
      </c>
      <c r="G2697" s="9" t="str">
        <f t="shared" si="42"/>
        <v>U0484: North Yorkshire Horizons Drug and Alcohol Service (Humankind)</v>
      </c>
    </row>
    <row r="2698" spans="1:7" x14ac:dyDescent="0.35">
      <c r="A2698" s="9" t="s">
        <v>455</v>
      </c>
      <c r="B2698" s="9" t="s">
        <v>755</v>
      </c>
      <c r="C2698" s="9" t="s">
        <v>1142</v>
      </c>
      <c r="D2698" s="9" t="s">
        <v>44</v>
      </c>
      <c r="E2698" s="9" t="s">
        <v>661</v>
      </c>
      <c r="F2698" s="9" t="s">
        <v>1697</v>
      </c>
      <c r="G2698" s="9" t="str">
        <f t="shared" si="42"/>
        <v>U0488: Calderdale Drug and Alcohol Service (Humankind)</v>
      </c>
    </row>
    <row r="2699" spans="1:7" x14ac:dyDescent="0.35">
      <c r="A2699" s="9" t="s">
        <v>456</v>
      </c>
      <c r="B2699" s="9" t="s">
        <v>703</v>
      </c>
      <c r="C2699" s="9" t="s">
        <v>1142</v>
      </c>
      <c r="D2699" s="9" t="s">
        <v>44</v>
      </c>
      <c r="E2699" s="9" t="s">
        <v>661</v>
      </c>
      <c r="F2699" s="9" t="s">
        <v>1697</v>
      </c>
      <c r="G2699" s="9" t="str">
        <f t="shared" si="42"/>
        <v>U0489: Forward Leeds Adult (Humankind)</v>
      </c>
    </row>
    <row r="2700" spans="1:7" x14ac:dyDescent="0.35">
      <c r="A2700" s="9" t="s">
        <v>458</v>
      </c>
      <c r="B2700" s="9" t="s">
        <v>665</v>
      </c>
      <c r="C2700" s="9" t="s">
        <v>1142</v>
      </c>
      <c r="D2700" s="9" t="s">
        <v>44</v>
      </c>
      <c r="E2700" s="9" t="s">
        <v>661</v>
      </c>
      <c r="F2700" s="9" t="s">
        <v>1752</v>
      </c>
      <c r="G2700" s="9" t="str">
        <f t="shared" si="42"/>
        <v>U0494: East Riding Partnership Treatment Service - Adults</v>
      </c>
    </row>
    <row r="2701" spans="1:7" x14ac:dyDescent="0.35">
      <c r="A2701" s="9" t="s">
        <v>461</v>
      </c>
      <c r="B2701" s="9" t="s">
        <v>663</v>
      </c>
      <c r="C2701" s="9" t="s">
        <v>1142</v>
      </c>
      <c r="D2701" s="9" t="s">
        <v>44</v>
      </c>
      <c r="E2701" s="9" t="s">
        <v>661</v>
      </c>
      <c r="F2701" s="9" t="s">
        <v>1721</v>
      </c>
      <c r="G2701" s="9" t="str">
        <f t="shared" si="42"/>
        <v>U0509: Doncaster Drugs Service - CDT</v>
      </c>
    </row>
    <row r="2702" spans="1:7" x14ac:dyDescent="0.35">
      <c r="A2702" s="9" t="s">
        <v>465</v>
      </c>
      <c r="B2702" s="9" t="s">
        <v>865</v>
      </c>
      <c r="C2702" s="9" t="s">
        <v>1142</v>
      </c>
      <c r="D2702" s="9" t="s">
        <v>44</v>
      </c>
      <c r="E2702" s="9" t="s">
        <v>661</v>
      </c>
      <c r="F2702" s="9" t="s">
        <v>1721</v>
      </c>
      <c r="G2702" s="9" t="str">
        <f t="shared" si="42"/>
        <v>U0577: Doncaster Criminal Justice Service</v>
      </c>
    </row>
    <row r="2703" spans="1:7" x14ac:dyDescent="0.35">
      <c r="A2703" s="9" t="s">
        <v>481</v>
      </c>
      <c r="B2703" s="9" t="s">
        <v>660</v>
      </c>
      <c r="C2703" s="9" t="s">
        <v>1142</v>
      </c>
      <c r="D2703" s="9" t="s">
        <v>44</v>
      </c>
      <c r="E2703" s="9" t="s">
        <v>661</v>
      </c>
      <c r="F2703" s="9" t="s">
        <v>1697</v>
      </c>
      <c r="G2703" s="9" t="str">
        <f t="shared" si="42"/>
        <v>U0635: Barnsley Substance Misuse Service (Humankind)</v>
      </c>
    </row>
    <row r="2704" spans="1:7" x14ac:dyDescent="0.35">
      <c r="A2704" s="9" t="s">
        <v>2008</v>
      </c>
      <c r="B2704" s="9" t="s">
        <v>2014</v>
      </c>
      <c r="C2704" s="9" t="s">
        <v>1142</v>
      </c>
      <c r="D2704" s="9" t="s">
        <v>44</v>
      </c>
      <c r="E2704" s="9" t="s">
        <v>661</v>
      </c>
      <c r="F2704" s="9" t="s">
        <v>1751</v>
      </c>
      <c r="G2704" s="9" t="str">
        <f t="shared" si="42"/>
        <v>U0649: Wakefield Turning Point - Inspiring Futures YP</v>
      </c>
    </row>
    <row r="2705" spans="1:7" x14ac:dyDescent="0.35">
      <c r="A2705" s="9" t="s">
        <v>2085</v>
      </c>
      <c r="B2705" s="9" t="s">
        <v>2086</v>
      </c>
      <c r="C2705" s="9" t="s">
        <v>1142</v>
      </c>
      <c r="D2705" s="9" t="s">
        <v>44</v>
      </c>
      <c r="E2705" s="9" t="s">
        <v>661</v>
      </c>
      <c r="F2705" s="9" t="s">
        <v>1923</v>
      </c>
      <c r="G2705" s="9" t="str">
        <f t="shared" si="42"/>
        <v>U0654: New Vision Bradford Adult (Humankind)</v>
      </c>
    </row>
    <row r="2706" spans="1:7" x14ac:dyDescent="0.35">
      <c r="A2706" s="9" t="s">
        <v>2137</v>
      </c>
      <c r="B2706" s="9" t="s">
        <v>2138</v>
      </c>
      <c r="C2706" s="9" t="s">
        <v>1142</v>
      </c>
      <c r="D2706" s="9" t="s">
        <v>44</v>
      </c>
      <c r="E2706" s="9" t="s">
        <v>661</v>
      </c>
      <c r="F2706" s="9" t="s">
        <v>1923</v>
      </c>
      <c r="G2706" s="9" t="str">
        <f t="shared" si="42"/>
        <v>U0655: Ark House Rehab Scarborough</v>
      </c>
    </row>
    <row r="2707" spans="1:7" x14ac:dyDescent="0.35">
      <c r="A2707" s="9" t="s">
        <v>2124</v>
      </c>
      <c r="B2707" s="9" t="s">
        <v>2236</v>
      </c>
      <c r="C2707" s="9" t="s">
        <v>1142</v>
      </c>
      <c r="D2707" s="9" t="s">
        <v>44</v>
      </c>
      <c r="E2707" s="9" t="s">
        <v>661</v>
      </c>
      <c r="F2707" s="9" t="s">
        <v>1923</v>
      </c>
      <c r="G2707" s="9" t="str">
        <f t="shared" si="42"/>
        <v>U0657: Likewise Sheffield (Humankind)</v>
      </c>
    </row>
    <row r="2708" spans="1:7" x14ac:dyDescent="0.35">
      <c r="A2708" s="9" t="s">
        <v>474</v>
      </c>
      <c r="B2708" s="9" t="s">
        <v>734</v>
      </c>
      <c r="C2708" s="9" t="s">
        <v>1142</v>
      </c>
      <c r="D2708" s="9" t="s">
        <v>44</v>
      </c>
      <c r="E2708" s="9" t="s">
        <v>662</v>
      </c>
      <c r="F2708" s="9" t="s">
        <v>1751</v>
      </c>
      <c r="G2708" s="9" t="str">
        <f t="shared" si="42"/>
        <v>W0444: Turning Point Smithfield Detox</v>
      </c>
    </row>
    <row r="2709" spans="1:7" x14ac:dyDescent="0.35">
      <c r="A2709" s="9" t="s">
        <v>258</v>
      </c>
      <c r="B2709" s="9" t="s">
        <v>694</v>
      </c>
      <c r="C2709" s="9" t="s">
        <v>1143</v>
      </c>
      <c r="D2709" s="9" t="s">
        <v>69</v>
      </c>
      <c r="E2709" s="9" t="s">
        <v>662</v>
      </c>
      <c r="F2709" s="9" t="s">
        <v>1680</v>
      </c>
      <c r="G2709" s="9" t="str">
        <f t="shared" si="42"/>
        <v>M0347: Blackpool Horizon/Delphi Medical</v>
      </c>
    </row>
    <row r="2710" spans="1:7" x14ac:dyDescent="0.35">
      <c r="A2710" s="9" t="s">
        <v>354</v>
      </c>
      <c r="B2710" s="9" t="s">
        <v>641</v>
      </c>
      <c r="C2710" s="9" t="s">
        <v>1143</v>
      </c>
      <c r="D2710" s="9" t="s">
        <v>69</v>
      </c>
      <c r="E2710" s="9" t="s">
        <v>643</v>
      </c>
      <c r="F2710" s="9" t="s">
        <v>2001</v>
      </c>
      <c r="G2710" s="9" t="str">
        <f t="shared" si="42"/>
        <v>R0092: BAC O'Connor</v>
      </c>
    </row>
    <row r="2711" spans="1:7" x14ac:dyDescent="0.35">
      <c r="A2711" s="9" t="s">
        <v>1949</v>
      </c>
      <c r="B2711" s="9" t="s">
        <v>1950</v>
      </c>
      <c r="C2711" s="9" t="s">
        <v>1143</v>
      </c>
      <c r="D2711" s="9" t="s">
        <v>69</v>
      </c>
      <c r="E2711" s="9" t="s">
        <v>643</v>
      </c>
      <c r="F2711" s="9" t="s">
        <v>1674</v>
      </c>
      <c r="G2711" s="9" t="str">
        <f t="shared" si="42"/>
        <v>R0401: CGL Walsall the Beacon YP</v>
      </c>
    </row>
    <row r="2712" spans="1:7" x14ac:dyDescent="0.35">
      <c r="A2712" s="9" t="s">
        <v>356</v>
      </c>
      <c r="B2712" s="9" t="s">
        <v>711</v>
      </c>
      <c r="C2712" s="9" t="s">
        <v>1143</v>
      </c>
      <c r="D2712" s="9" t="s">
        <v>69</v>
      </c>
      <c r="E2712" s="9" t="s">
        <v>643</v>
      </c>
      <c r="F2712" s="9" t="s">
        <v>1658</v>
      </c>
      <c r="G2712" s="9" t="str">
        <f t="shared" si="42"/>
        <v>R0468: Recovery Wolverhampton (Adult)</v>
      </c>
    </row>
    <row r="2713" spans="1:7" x14ac:dyDescent="0.35">
      <c r="A2713" s="9" t="s">
        <v>357</v>
      </c>
      <c r="B2713" s="9" t="s">
        <v>707</v>
      </c>
      <c r="C2713" s="9" t="s">
        <v>1143</v>
      </c>
      <c r="D2713" s="9" t="s">
        <v>69</v>
      </c>
      <c r="E2713" s="9" t="s">
        <v>643</v>
      </c>
      <c r="F2713" s="9" t="s">
        <v>1710</v>
      </c>
      <c r="G2713" s="9" t="str">
        <f t="shared" si="42"/>
        <v>R0472: Livingstone House</v>
      </c>
    </row>
    <row r="2714" spans="1:7" x14ac:dyDescent="0.35">
      <c r="A2714" s="9" t="s">
        <v>358</v>
      </c>
      <c r="B2714" s="9" t="s">
        <v>705</v>
      </c>
      <c r="C2714" s="9" t="s">
        <v>1143</v>
      </c>
      <c r="D2714" s="9" t="s">
        <v>69</v>
      </c>
      <c r="E2714" s="9" t="s">
        <v>643</v>
      </c>
      <c r="F2714" s="9" t="s">
        <v>1677</v>
      </c>
      <c r="G2714" s="9" t="str">
        <f t="shared" si="42"/>
        <v>R0473: IRiS</v>
      </c>
    </row>
    <row r="2715" spans="1:7" x14ac:dyDescent="0.35">
      <c r="A2715" s="9" t="s">
        <v>362</v>
      </c>
      <c r="B2715" s="9" t="s">
        <v>1118</v>
      </c>
      <c r="C2715" s="9" t="s">
        <v>1143</v>
      </c>
      <c r="D2715" s="9" t="s">
        <v>69</v>
      </c>
      <c r="E2715" s="9" t="s">
        <v>643</v>
      </c>
      <c r="F2715" s="9" t="s">
        <v>1710</v>
      </c>
      <c r="G2715" s="9" t="str">
        <f t="shared" si="42"/>
        <v>R0479: Staffordshire Inpatients</v>
      </c>
    </row>
    <row r="2716" spans="1:7" x14ac:dyDescent="0.35">
      <c r="A2716" s="9" t="s">
        <v>363</v>
      </c>
      <c r="B2716" s="9" t="s">
        <v>712</v>
      </c>
      <c r="C2716" s="9" t="s">
        <v>1143</v>
      </c>
      <c r="D2716" s="9" t="s">
        <v>69</v>
      </c>
      <c r="E2716" s="9" t="s">
        <v>643</v>
      </c>
      <c r="F2716" s="9" t="s">
        <v>1661</v>
      </c>
      <c r="G2716" s="9" t="str">
        <f t="shared" si="42"/>
        <v>R0480: SIAS (Adult)</v>
      </c>
    </row>
    <row r="2717" spans="1:7" x14ac:dyDescent="0.35">
      <c r="A2717" s="9" t="s">
        <v>367</v>
      </c>
      <c r="B2717" s="9" t="s">
        <v>699</v>
      </c>
      <c r="C2717" s="9" t="s">
        <v>1143</v>
      </c>
      <c r="D2717" s="9" t="s">
        <v>69</v>
      </c>
      <c r="E2717" s="9" t="s">
        <v>643</v>
      </c>
      <c r="F2717" s="9" t="s">
        <v>1674</v>
      </c>
      <c r="G2717" s="9" t="str">
        <f t="shared" si="42"/>
        <v>R0485: CGL Birmingham ROR - Selly Oak/Northfield</v>
      </c>
    </row>
    <row r="2718" spans="1:7" x14ac:dyDescent="0.35">
      <c r="A2718" s="9" t="s">
        <v>368</v>
      </c>
      <c r="B2718" s="9" t="s">
        <v>700</v>
      </c>
      <c r="C2718" s="9" t="s">
        <v>1143</v>
      </c>
      <c r="D2718" s="9" t="s">
        <v>69</v>
      </c>
      <c r="E2718" s="9" t="s">
        <v>643</v>
      </c>
      <c r="F2718" s="9" t="s">
        <v>1674</v>
      </c>
      <c r="G2718" s="9" t="str">
        <f t="shared" si="42"/>
        <v>R0486: CGL Birmingham ROR - Sutton Coldfield/Erdington</v>
      </c>
    </row>
    <row r="2719" spans="1:7" x14ac:dyDescent="0.35">
      <c r="A2719" s="9" t="s">
        <v>369</v>
      </c>
      <c r="B2719" s="9" t="s">
        <v>697</v>
      </c>
      <c r="C2719" s="9" t="s">
        <v>1143</v>
      </c>
      <c r="D2719" s="9" t="s">
        <v>69</v>
      </c>
      <c r="E2719" s="9" t="s">
        <v>643</v>
      </c>
      <c r="F2719" s="9" t="s">
        <v>1674</v>
      </c>
      <c r="G2719" s="9" t="str">
        <f t="shared" si="42"/>
        <v>R0487: CGL Birmingham ROR - Park House</v>
      </c>
    </row>
    <row r="2720" spans="1:7" x14ac:dyDescent="0.35">
      <c r="A2720" s="9" t="s">
        <v>371</v>
      </c>
      <c r="B2720" s="9" t="s">
        <v>708</v>
      </c>
      <c r="C2720" s="9" t="s">
        <v>1143</v>
      </c>
      <c r="D2720" s="9" t="s">
        <v>69</v>
      </c>
      <c r="E2720" s="9" t="s">
        <v>643</v>
      </c>
      <c r="F2720" s="9" t="s">
        <v>1710</v>
      </c>
      <c r="G2720" s="9" t="str">
        <f t="shared" si="42"/>
        <v>R0490: New Leaf Recovery</v>
      </c>
    </row>
    <row r="2721" spans="1:7" x14ac:dyDescent="0.35">
      <c r="A2721" s="9" t="s">
        <v>372</v>
      </c>
      <c r="B2721" s="9" t="s">
        <v>701</v>
      </c>
      <c r="C2721" s="9" t="s">
        <v>1143</v>
      </c>
      <c r="D2721" s="9" t="s">
        <v>69</v>
      </c>
      <c r="E2721" s="9" t="s">
        <v>643</v>
      </c>
      <c r="F2721" s="9" t="s">
        <v>1674</v>
      </c>
      <c r="G2721" s="9" t="str">
        <f t="shared" si="42"/>
        <v>R0491: CGL Walsall the Beacon Adult</v>
      </c>
    </row>
    <row r="2722" spans="1:7" x14ac:dyDescent="0.35">
      <c r="A2722" s="9" t="s">
        <v>506</v>
      </c>
      <c r="B2722" s="9" t="s">
        <v>1093</v>
      </c>
      <c r="C2722" s="9" t="s">
        <v>1143</v>
      </c>
      <c r="D2722" s="9" t="s">
        <v>69</v>
      </c>
      <c r="E2722" s="9" t="s">
        <v>643</v>
      </c>
      <c r="F2722" s="9" t="s">
        <v>1698</v>
      </c>
      <c r="G2722" s="9" t="str">
        <f t="shared" si="42"/>
        <v>R0507: Inclusion Telford Adult Service (Telford STARS)</v>
      </c>
    </row>
    <row r="2723" spans="1:7" x14ac:dyDescent="0.35">
      <c r="A2723" s="9" t="s">
        <v>622</v>
      </c>
      <c r="B2723" s="9" t="s">
        <v>704</v>
      </c>
      <c r="C2723" s="9" t="s">
        <v>1143</v>
      </c>
      <c r="D2723" s="9" t="s">
        <v>69</v>
      </c>
      <c r="E2723" s="9" t="s">
        <v>643</v>
      </c>
      <c r="F2723" s="9" t="s">
        <v>1697</v>
      </c>
      <c r="G2723" s="9" t="str">
        <f t="shared" si="42"/>
        <v>R0512: Humankind Staffordshire</v>
      </c>
    </row>
    <row r="2724" spans="1:7" x14ac:dyDescent="0.35">
      <c r="A2724" s="9" t="s">
        <v>416</v>
      </c>
      <c r="B2724" s="9" t="s">
        <v>1764</v>
      </c>
      <c r="C2724" s="9" t="s">
        <v>1143</v>
      </c>
      <c r="D2724" s="9" t="s">
        <v>69</v>
      </c>
      <c r="E2724" s="9" t="s">
        <v>639</v>
      </c>
      <c r="F2724" s="9" t="s">
        <v>1655</v>
      </c>
      <c r="G2724" s="9" t="str">
        <f t="shared" si="42"/>
        <v>SO203: Forward Trust - Clouds House</v>
      </c>
    </row>
    <row r="2725" spans="1:7" x14ac:dyDescent="0.35">
      <c r="A2725" s="9" t="s">
        <v>423</v>
      </c>
      <c r="B2725" s="9" t="s">
        <v>847</v>
      </c>
      <c r="C2725" s="9" t="s">
        <v>1143</v>
      </c>
      <c r="D2725" s="9" t="s">
        <v>69</v>
      </c>
      <c r="E2725" s="9" t="s">
        <v>715</v>
      </c>
      <c r="F2725" s="9" t="s">
        <v>1681</v>
      </c>
      <c r="G2725" s="9" t="str">
        <f t="shared" si="42"/>
        <v>T1175: Derby City Prescribing Service</v>
      </c>
    </row>
    <row r="2726" spans="1:7" x14ac:dyDescent="0.35">
      <c r="A2726" s="9" t="s">
        <v>153</v>
      </c>
      <c r="B2726" s="9" t="s">
        <v>636</v>
      </c>
      <c r="C2726" s="9" t="s">
        <v>1144</v>
      </c>
      <c r="D2726" s="9" t="s">
        <v>92</v>
      </c>
      <c r="E2726" s="9" t="s">
        <v>632</v>
      </c>
      <c r="F2726" s="9" t="s">
        <v>1700</v>
      </c>
      <c r="G2726" s="9" t="str">
        <f t="shared" si="42"/>
        <v>L0296: Kairos Community Trust (Rehab)</v>
      </c>
    </row>
    <row r="2727" spans="1:7" x14ac:dyDescent="0.35">
      <c r="A2727" s="9" t="s">
        <v>1146</v>
      </c>
      <c r="B2727" s="9" t="s">
        <v>1147</v>
      </c>
      <c r="C2727" s="9" t="s">
        <v>1144</v>
      </c>
      <c r="D2727" s="9" t="s">
        <v>92</v>
      </c>
      <c r="E2727" s="9" t="s">
        <v>632</v>
      </c>
      <c r="F2727" s="9" t="s">
        <v>1674</v>
      </c>
      <c r="G2727" s="9" t="str">
        <f t="shared" si="42"/>
        <v>L0996: CGL Waltham Forest YP</v>
      </c>
    </row>
    <row r="2728" spans="1:7" x14ac:dyDescent="0.35">
      <c r="A2728" s="9" t="s">
        <v>176</v>
      </c>
      <c r="B2728" s="9" t="s">
        <v>652</v>
      </c>
      <c r="C2728" s="9" t="s">
        <v>1144</v>
      </c>
      <c r="D2728" s="9" t="s">
        <v>92</v>
      </c>
      <c r="E2728" s="9" t="s">
        <v>632</v>
      </c>
      <c r="F2728" s="9" t="s">
        <v>1660</v>
      </c>
      <c r="G2728" s="9" t="str">
        <f t="shared" si="42"/>
        <v>L1247: Haringey Specialist Drug Treatment Service</v>
      </c>
    </row>
    <row r="2729" spans="1:7" x14ac:dyDescent="0.35">
      <c r="A2729" s="9" t="s">
        <v>181</v>
      </c>
      <c r="B2729" s="9" t="s">
        <v>781</v>
      </c>
      <c r="C2729" s="9" t="s">
        <v>1144</v>
      </c>
      <c r="D2729" s="9" t="s">
        <v>92</v>
      </c>
      <c r="E2729" s="9" t="s">
        <v>632</v>
      </c>
      <c r="F2729" s="9" t="s">
        <v>1751</v>
      </c>
      <c r="G2729" s="9" t="str">
        <f t="shared" si="42"/>
        <v>L1256: Croydon Adult Recovery Network</v>
      </c>
    </row>
    <row r="2730" spans="1:7" x14ac:dyDescent="0.35">
      <c r="A2730" s="9" t="s">
        <v>187</v>
      </c>
      <c r="B2730" s="9" t="s">
        <v>1145</v>
      </c>
      <c r="C2730" s="9" t="s">
        <v>1144</v>
      </c>
      <c r="D2730" s="9" t="s">
        <v>92</v>
      </c>
      <c r="E2730" s="9" t="s">
        <v>632</v>
      </c>
      <c r="F2730" s="9" t="s">
        <v>1674</v>
      </c>
      <c r="G2730" s="9" t="str">
        <f t="shared" si="42"/>
        <v>L1265: CGL Waltham Forest</v>
      </c>
    </row>
    <row r="2731" spans="1:7" x14ac:dyDescent="0.35">
      <c r="A2731" s="9" t="s">
        <v>479</v>
      </c>
      <c r="B2731" s="9" t="s">
        <v>649</v>
      </c>
      <c r="C2731" s="9" t="s">
        <v>1144</v>
      </c>
      <c r="D2731" s="9" t="s">
        <v>92</v>
      </c>
      <c r="E2731" s="9" t="s">
        <v>632</v>
      </c>
      <c r="F2731" s="9" t="s">
        <v>1660</v>
      </c>
      <c r="G2731" s="9" t="str">
        <f t="shared" si="42"/>
        <v>L1284: ENABLE Drug and Alcohol Service</v>
      </c>
    </row>
    <row r="2732" spans="1:7" x14ac:dyDescent="0.35">
      <c r="A2732" s="9" t="s">
        <v>520</v>
      </c>
      <c r="B2732" s="9" t="s">
        <v>2038</v>
      </c>
      <c r="C2732" s="9" t="s">
        <v>1144</v>
      </c>
      <c r="D2732" s="9" t="s">
        <v>92</v>
      </c>
      <c r="E2732" s="9" t="s">
        <v>632</v>
      </c>
      <c r="F2732" s="9" t="s">
        <v>1753</v>
      </c>
      <c r="G2732" s="9" t="str">
        <f t="shared" si="42"/>
        <v>L1289: Via - R3 - Redbridge</v>
      </c>
    </row>
    <row r="2733" spans="1:7" x14ac:dyDescent="0.35">
      <c r="A2733" s="9" t="s">
        <v>606</v>
      </c>
      <c r="B2733" s="9" t="s">
        <v>806</v>
      </c>
      <c r="C2733" s="9" t="s">
        <v>1144</v>
      </c>
      <c r="D2733" s="9" t="s">
        <v>92</v>
      </c>
      <c r="E2733" s="9" t="s">
        <v>632</v>
      </c>
      <c r="F2733" s="9" t="s">
        <v>1751</v>
      </c>
      <c r="G2733" s="9" t="str">
        <f t="shared" si="42"/>
        <v>L1303: City and Hackney Recovery Service</v>
      </c>
    </row>
    <row r="2734" spans="1:7" x14ac:dyDescent="0.35">
      <c r="A2734" s="9" t="s">
        <v>1480</v>
      </c>
      <c r="B2734" s="9" t="s">
        <v>1920</v>
      </c>
      <c r="C2734" s="9" t="s">
        <v>1144</v>
      </c>
      <c r="D2734" s="9" t="s">
        <v>92</v>
      </c>
      <c r="E2734" s="9" t="s">
        <v>632</v>
      </c>
      <c r="F2734" s="9" t="s">
        <v>1752</v>
      </c>
      <c r="G2734" s="9" t="str">
        <f t="shared" si="42"/>
        <v>L1308: Guy's and St Thomas' NHS Foundation Trust Inpatient Detox Unit</v>
      </c>
    </row>
    <row r="2735" spans="1:7" x14ac:dyDescent="0.35">
      <c r="A2735" s="9" t="s">
        <v>277</v>
      </c>
      <c r="B2735" s="9" t="s">
        <v>741</v>
      </c>
      <c r="C2735" s="9" t="s">
        <v>1144</v>
      </c>
      <c r="D2735" s="9" t="s">
        <v>92</v>
      </c>
      <c r="E2735" s="9" t="s">
        <v>670</v>
      </c>
      <c r="F2735" s="9" t="s">
        <v>1736</v>
      </c>
      <c r="G2735" s="9" t="str">
        <f t="shared" si="42"/>
        <v>P0544: Francis HouseStreetsceneSouthampton</v>
      </c>
    </row>
    <row r="2736" spans="1:7" x14ac:dyDescent="0.35">
      <c r="A2736" s="9" t="s">
        <v>278</v>
      </c>
      <c r="B2736" s="9" t="s">
        <v>685</v>
      </c>
      <c r="C2736" s="9" t="s">
        <v>1144</v>
      </c>
      <c r="D2736" s="9" t="s">
        <v>92</v>
      </c>
      <c r="E2736" s="9" t="s">
        <v>670</v>
      </c>
      <c r="F2736" s="9" t="s">
        <v>1702</v>
      </c>
      <c r="G2736" s="9" t="str">
        <f t="shared" si="42"/>
        <v>P0611: Bridge House</v>
      </c>
    </row>
    <row r="2737" spans="1:7" x14ac:dyDescent="0.35">
      <c r="A2737" s="9" t="s">
        <v>281</v>
      </c>
      <c r="B2737" s="9" t="s">
        <v>689</v>
      </c>
      <c r="C2737" s="9" t="s">
        <v>1144</v>
      </c>
      <c r="D2737" s="9" t="s">
        <v>92</v>
      </c>
      <c r="E2737" s="9" t="s">
        <v>670</v>
      </c>
      <c r="F2737" s="9" t="s">
        <v>1703</v>
      </c>
      <c r="G2737" s="9" t="str">
        <f t="shared" si="42"/>
        <v>P0835: Kenward Residential</v>
      </c>
    </row>
    <row r="2738" spans="1:7" x14ac:dyDescent="0.35">
      <c r="A2738" s="9" t="s">
        <v>340</v>
      </c>
      <c r="B2738" s="9" t="s">
        <v>657</v>
      </c>
      <c r="C2738" s="9" t="s">
        <v>1144</v>
      </c>
      <c r="D2738" s="9" t="s">
        <v>92</v>
      </c>
      <c r="E2738" s="9" t="s">
        <v>635</v>
      </c>
      <c r="F2738" s="9" t="s">
        <v>1752</v>
      </c>
      <c r="G2738" s="9" t="str">
        <f t="shared" si="42"/>
        <v>Q1728: Oxygen Recovery Service</v>
      </c>
    </row>
    <row r="2739" spans="1:7" x14ac:dyDescent="0.35">
      <c r="A2739" s="9" t="s">
        <v>350</v>
      </c>
      <c r="B2739" s="9" t="s">
        <v>1945</v>
      </c>
      <c r="C2739" s="9" t="s">
        <v>1144</v>
      </c>
      <c r="D2739" s="9" t="s">
        <v>92</v>
      </c>
      <c r="E2739" s="9" t="s">
        <v>635</v>
      </c>
      <c r="F2739" s="9" t="s">
        <v>1698</v>
      </c>
      <c r="G2739" s="9" t="str">
        <f t="shared" si="42"/>
        <v>Q1747: Inclusion Visions</v>
      </c>
    </row>
    <row r="2740" spans="1:7" x14ac:dyDescent="0.35">
      <c r="A2740" s="9" t="s">
        <v>2023</v>
      </c>
      <c r="B2740" s="9" t="s">
        <v>2215</v>
      </c>
      <c r="C2740" s="9" t="s">
        <v>1144</v>
      </c>
      <c r="D2740" s="9" t="s">
        <v>92</v>
      </c>
      <c r="E2740" s="9" t="s">
        <v>635</v>
      </c>
      <c r="F2740" s="9" t="s">
        <v>1923</v>
      </c>
      <c r="G2740" s="9" t="str">
        <f t="shared" si="42"/>
        <v>Q1763: Oxygen Inpatient Detox</v>
      </c>
    </row>
    <row r="2741" spans="1:7" x14ac:dyDescent="0.35">
      <c r="A2741" s="9" t="s">
        <v>404</v>
      </c>
      <c r="B2741" s="9" t="s">
        <v>672</v>
      </c>
      <c r="C2741" s="9" t="s">
        <v>1144</v>
      </c>
      <c r="D2741" s="9" t="s">
        <v>92</v>
      </c>
      <c r="E2741" s="9" t="s">
        <v>639</v>
      </c>
      <c r="F2741" s="9" t="s">
        <v>1667</v>
      </c>
      <c r="G2741" s="9" t="str">
        <f t="shared" si="42"/>
        <v>SJ302: BROADWAY LODGE</v>
      </c>
    </row>
    <row r="2742" spans="1:7" x14ac:dyDescent="0.35">
      <c r="A2742" s="9" t="s">
        <v>420</v>
      </c>
      <c r="B2742" s="9" t="s">
        <v>787</v>
      </c>
      <c r="C2742" s="9" t="s">
        <v>1144</v>
      </c>
      <c r="D2742" s="9" t="s">
        <v>92</v>
      </c>
      <c r="E2742" s="9" t="s">
        <v>715</v>
      </c>
      <c r="F2742" s="9" t="s">
        <v>1682</v>
      </c>
      <c r="G2742" s="9" t="str">
        <f t="shared" si="42"/>
        <v>T0005: Derbyshire Recovery Partnership</v>
      </c>
    </row>
    <row r="2743" spans="1:7" x14ac:dyDescent="0.35">
      <c r="A2743" s="9" t="s">
        <v>444</v>
      </c>
      <c r="B2743" s="9" t="s">
        <v>771</v>
      </c>
      <c r="C2743" s="9" t="s">
        <v>1144</v>
      </c>
      <c r="D2743" s="9" t="s">
        <v>92</v>
      </c>
      <c r="E2743" s="9" t="s">
        <v>661</v>
      </c>
      <c r="F2743" s="9" t="s">
        <v>1720</v>
      </c>
      <c r="G2743" s="9" t="str">
        <f t="shared" si="42"/>
        <v>U0321: Forward Trust The Bridges Hull</v>
      </c>
    </row>
    <row r="2744" spans="1:7" x14ac:dyDescent="0.35">
      <c r="A2744" s="9" t="s">
        <v>157</v>
      </c>
      <c r="B2744" s="9" t="s">
        <v>980</v>
      </c>
      <c r="C2744" s="9" t="s">
        <v>1148</v>
      </c>
      <c r="D2744" s="9" t="s">
        <v>110</v>
      </c>
      <c r="E2744" s="9" t="s">
        <v>632</v>
      </c>
      <c r="F2744" s="9" t="s">
        <v>1731</v>
      </c>
      <c r="G2744" s="9" t="str">
        <f t="shared" si="42"/>
        <v>L0658: SLAM Lambeth DTTO/DRR</v>
      </c>
    </row>
    <row r="2745" spans="1:7" x14ac:dyDescent="0.35">
      <c r="A2745" s="9" t="s">
        <v>165</v>
      </c>
      <c r="B2745" s="9" t="s">
        <v>1917</v>
      </c>
      <c r="C2745" s="9" t="s">
        <v>1148</v>
      </c>
      <c r="D2745" s="9" t="s">
        <v>110</v>
      </c>
      <c r="E2745" s="9" t="s">
        <v>632</v>
      </c>
      <c r="F2745" s="9" t="s">
        <v>1731</v>
      </c>
      <c r="G2745" s="9" t="str">
        <f t="shared" si="42"/>
        <v>L1195: Consortium - Assessment and Treatment Team - Lorraine Hewitt House</v>
      </c>
    </row>
    <row r="2746" spans="1:7" x14ac:dyDescent="0.35">
      <c r="A2746" s="9" t="s">
        <v>166</v>
      </c>
      <c r="B2746" s="9" t="s">
        <v>1918</v>
      </c>
      <c r="C2746" s="9" t="s">
        <v>1148</v>
      </c>
      <c r="D2746" s="9" t="s">
        <v>110</v>
      </c>
      <c r="E2746" s="9" t="s">
        <v>632</v>
      </c>
      <c r="F2746" s="9" t="s">
        <v>1731</v>
      </c>
      <c r="G2746" s="9" t="str">
        <f t="shared" si="42"/>
        <v>L1198: Consortium - Central Team - Lorraine Hewitt House</v>
      </c>
    </row>
    <row r="2747" spans="1:7" x14ac:dyDescent="0.35">
      <c r="A2747" s="9" t="s">
        <v>167</v>
      </c>
      <c r="B2747" s="9" t="s">
        <v>1919</v>
      </c>
      <c r="C2747" s="9" t="s">
        <v>1148</v>
      </c>
      <c r="D2747" s="9" t="s">
        <v>110</v>
      </c>
      <c r="E2747" s="9" t="s">
        <v>632</v>
      </c>
      <c r="F2747" s="9" t="s">
        <v>1731</v>
      </c>
      <c r="G2747" s="9" t="str">
        <f t="shared" si="42"/>
        <v>L1199: Consortium - Shared Care</v>
      </c>
    </row>
    <row r="2748" spans="1:7" x14ac:dyDescent="0.35">
      <c r="A2748" s="9" t="s">
        <v>184</v>
      </c>
      <c r="B2748" s="9" t="s">
        <v>1149</v>
      </c>
      <c r="C2748" s="9" t="s">
        <v>1148</v>
      </c>
      <c r="D2748" s="9" t="s">
        <v>110</v>
      </c>
      <c r="E2748" s="9" t="s">
        <v>632</v>
      </c>
      <c r="F2748" s="9" t="s">
        <v>1731</v>
      </c>
      <c r="G2748" s="9" t="str">
        <f t="shared" si="42"/>
        <v>L1261: SLAM ADD Wandsworth Alcohol and Non-Opioid</v>
      </c>
    </row>
    <row r="2749" spans="1:7" x14ac:dyDescent="0.35">
      <c r="A2749" s="9" t="s">
        <v>185</v>
      </c>
      <c r="B2749" s="9" t="s">
        <v>926</v>
      </c>
      <c r="C2749" s="9" t="s">
        <v>1148</v>
      </c>
      <c r="D2749" s="9" t="s">
        <v>110</v>
      </c>
      <c r="E2749" s="9" t="s">
        <v>632</v>
      </c>
      <c r="F2749" s="9" t="s">
        <v>1731</v>
      </c>
      <c r="G2749" s="9" t="str">
        <f t="shared" si="42"/>
        <v>L1262: SLAM ADD Wandsworth Opioid</v>
      </c>
    </row>
    <row r="2750" spans="1:7" x14ac:dyDescent="0.35">
      <c r="A2750" s="9" t="s">
        <v>186</v>
      </c>
      <c r="B2750" s="9" t="s">
        <v>979</v>
      </c>
      <c r="C2750" s="9" t="s">
        <v>1148</v>
      </c>
      <c r="D2750" s="9" t="s">
        <v>110</v>
      </c>
      <c r="E2750" s="9" t="s">
        <v>632</v>
      </c>
      <c r="F2750" s="9" t="s">
        <v>1731</v>
      </c>
      <c r="G2750" s="9" t="str">
        <f t="shared" si="42"/>
        <v>L1263: SLAM ADD Wandsworth Primary Care</v>
      </c>
    </row>
    <row r="2751" spans="1:7" x14ac:dyDescent="0.35">
      <c r="A2751" s="9" t="s">
        <v>196</v>
      </c>
      <c r="B2751" s="9" t="s">
        <v>840</v>
      </c>
      <c r="C2751" s="9" t="s">
        <v>1148</v>
      </c>
      <c r="D2751" s="9" t="s">
        <v>110</v>
      </c>
      <c r="E2751" s="9" t="s">
        <v>632</v>
      </c>
      <c r="F2751" s="9" t="s">
        <v>1677</v>
      </c>
      <c r="G2751" s="9" t="str">
        <f t="shared" si="42"/>
        <v>L1275: INSPIRE Sutton</v>
      </c>
    </row>
    <row r="2752" spans="1:7" x14ac:dyDescent="0.35">
      <c r="A2752" s="9" t="s">
        <v>527</v>
      </c>
      <c r="B2752" s="9" t="s">
        <v>873</v>
      </c>
      <c r="C2752" s="9" t="s">
        <v>1148</v>
      </c>
      <c r="D2752" s="9" t="s">
        <v>110</v>
      </c>
      <c r="E2752" s="9" t="s">
        <v>632</v>
      </c>
      <c r="F2752" s="9" t="s">
        <v>1672</v>
      </c>
      <c r="G2752" s="9" t="str">
        <f t="shared" si="42"/>
        <v>L1292: Addictions Recovery Community Hounslow (ARC Hounslow)</v>
      </c>
    </row>
    <row r="2753" spans="1:7" x14ac:dyDescent="0.35">
      <c r="A2753" s="9" t="s">
        <v>601</v>
      </c>
      <c r="B2753" s="9" t="s">
        <v>976</v>
      </c>
      <c r="C2753" s="9" t="s">
        <v>1148</v>
      </c>
      <c r="D2753" s="9" t="s">
        <v>110</v>
      </c>
      <c r="E2753" s="9" t="s">
        <v>632</v>
      </c>
      <c r="F2753" s="9" t="s">
        <v>1725</v>
      </c>
      <c r="G2753" s="9" t="str">
        <f t="shared" si="42"/>
        <v>L1297: ADD Wandsworth Day Programme</v>
      </c>
    </row>
    <row r="2754" spans="1:7" x14ac:dyDescent="0.35">
      <c r="A2754" s="9" t="s">
        <v>604</v>
      </c>
      <c r="B2754" s="9" t="s">
        <v>1079</v>
      </c>
      <c r="C2754" s="9" t="s">
        <v>1148</v>
      </c>
      <c r="D2754" s="9" t="s">
        <v>110</v>
      </c>
      <c r="E2754" s="9" t="s">
        <v>632</v>
      </c>
      <c r="F2754" s="9" t="s">
        <v>1725</v>
      </c>
      <c r="G2754" s="9" t="str">
        <f t="shared" si="42"/>
        <v>L1300: SLAM ADD Richmond Opioid</v>
      </c>
    </row>
    <row r="2755" spans="1:7" x14ac:dyDescent="0.35">
      <c r="A2755" s="9" t="s">
        <v>606</v>
      </c>
      <c r="B2755" s="9" t="s">
        <v>806</v>
      </c>
      <c r="C2755" s="9" t="s">
        <v>1148</v>
      </c>
      <c r="D2755" s="9" t="s">
        <v>110</v>
      </c>
      <c r="E2755" s="9" t="s">
        <v>632</v>
      </c>
      <c r="F2755" s="9" t="s">
        <v>1751</v>
      </c>
      <c r="G2755" s="9" t="str">
        <f t="shared" si="42"/>
        <v>L1303: City and Hackney Recovery Service</v>
      </c>
    </row>
    <row r="2756" spans="1:7" x14ac:dyDescent="0.35">
      <c r="A2756" s="9" t="s">
        <v>1921</v>
      </c>
      <c r="B2756" s="9" t="s">
        <v>1922</v>
      </c>
      <c r="C2756" s="9" t="s">
        <v>1148</v>
      </c>
      <c r="D2756" s="9" t="s">
        <v>110</v>
      </c>
      <c r="E2756" s="9" t="s">
        <v>632</v>
      </c>
      <c r="F2756" s="9" t="s">
        <v>1923</v>
      </c>
      <c r="G2756" s="9" t="str">
        <f t="shared" si="42"/>
        <v>L1312: Guy's and St Thomas' NHS Foundation Trust Non-rough sleeping Addictions Clinical Care Suite</v>
      </c>
    </row>
    <row r="2757" spans="1:7" x14ac:dyDescent="0.35">
      <c r="A2757" s="9" t="s">
        <v>1482</v>
      </c>
      <c r="B2757" s="9" t="s">
        <v>1774</v>
      </c>
      <c r="C2757" s="9" t="s">
        <v>1148</v>
      </c>
      <c r="D2757" s="9" t="s">
        <v>110</v>
      </c>
      <c r="E2757" s="9" t="s">
        <v>632</v>
      </c>
      <c r="F2757" s="9" t="s">
        <v>1752</v>
      </c>
      <c r="G2757" s="9" t="str">
        <f t="shared" si="42"/>
        <v>L1313: Wandsworth Homeless Pathway</v>
      </c>
    </row>
    <row r="2758" spans="1:7" x14ac:dyDescent="0.35">
      <c r="A2758" s="9" t="s">
        <v>205</v>
      </c>
      <c r="B2758" s="9" t="s">
        <v>655</v>
      </c>
      <c r="C2758" s="9" t="s">
        <v>1148</v>
      </c>
      <c r="D2758" s="9" t="s">
        <v>110</v>
      </c>
      <c r="E2758" s="9" t="s">
        <v>632</v>
      </c>
      <c r="F2758" s="9" t="s">
        <v>1707</v>
      </c>
      <c r="G2758" s="9" t="str">
        <f t="shared" si="42"/>
        <v>L5046: Mount Carmel (Rehab)</v>
      </c>
    </row>
    <row r="2759" spans="1:7" x14ac:dyDescent="0.35">
      <c r="A2759" s="9" t="s">
        <v>281</v>
      </c>
      <c r="B2759" s="9" t="s">
        <v>689</v>
      </c>
      <c r="C2759" s="9" t="s">
        <v>1148</v>
      </c>
      <c r="D2759" s="9" t="s">
        <v>110</v>
      </c>
      <c r="E2759" s="9" t="s">
        <v>670</v>
      </c>
      <c r="F2759" s="9" t="s">
        <v>1703</v>
      </c>
      <c r="G2759" s="9" t="str">
        <f t="shared" si="42"/>
        <v>P0835: Kenward Residential</v>
      </c>
    </row>
    <row r="2760" spans="1:7" x14ac:dyDescent="0.35">
      <c r="A2760" s="9" t="s">
        <v>306</v>
      </c>
      <c r="B2760" s="9" t="s">
        <v>751</v>
      </c>
      <c r="C2760" s="9" t="s">
        <v>1148</v>
      </c>
      <c r="D2760" s="9" t="s">
        <v>110</v>
      </c>
      <c r="E2760" s="9" t="s">
        <v>670</v>
      </c>
      <c r="F2760" s="9" t="s">
        <v>1738</v>
      </c>
      <c r="G2760" s="9" t="str">
        <f t="shared" ref="G2760:G2823" si="43">CONCATENATE(A2760,": ",B2760)</f>
        <v>P1089: I-Access North West Surrey</v>
      </c>
    </row>
    <row r="2761" spans="1:7" x14ac:dyDescent="0.35">
      <c r="A2761" s="9" t="s">
        <v>622</v>
      </c>
      <c r="B2761" s="9" t="s">
        <v>704</v>
      </c>
      <c r="C2761" s="9" t="s">
        <v>1148</v>
      </c>
      <c r="D2761" s="9" t="s">
        <v>110</v>
      </c>
      <c r="E2761" s="9" t="s">
        <v>643</v>
      </c>
      <c r="F2761" s="9" t="s">
        <v>1697</v>
      </c>
      <c r="G2761" s="9" t="str">
        <f t="shared" si="43"/>
        <v>R0512: Humankind Staffordshire</v>
      </c>
    </row>
    <row r="2762" spans="1:7" x14ac:dyDescent="0.35">
      <c r="A2762" s="9" t="s">
        <v>495</v>
      </c>
      <c r="B2762" s="9" t="s">
        <v>743</v>
      </c>
      <c r="C2762" s="9" t="s">
        <v>1148</v>
      </c>
      <c r="D2762" s="9" t="s">
        <v>110</v>
      </c>
      <c r="E2762" s="9" t="s">
        <v>639</v>
      </c>
      <c r="F2762" s="9" t="s">
        <v>1690</v>
      </c>
      <c r="G2762" s="9" t="str">
        <f t="shared" si="43"/>
        <v>SF219: REACH ADULTS</v>
      </c>
    </row>
    <row r="2763" spans="1:7" x14ac:dyDescent="0.35">
      <c r="A2763" s="9" t="s">
        <v>391</v>
      </c>
      <c r="B2763" s="9" t="s">
        <v>658</v>
      </c>
      <c r="C2763" s="9" t="s">
        <v>1148</v>
      </c>
      <c r="D2763" s="9" t="s">
        <v>110</v>
      </c>
      <c r="E2763" s="9" t="s">
        <v>639</v>
      </c>
      <c r="F2763" s="9" t="s">
        <v>1744</v>
      </c>
      <c r="G2763" s="9" t="str">
        <f t="shared" si="43"/>
        <v>SG309: THE NELSON TRUST</v>
      </c>
    </row>
    <row r="2764" spans="1:7" x14ac:dyDescent="0.35">
      <c r="A2764" s="9" t="s">
        <v>625</v>
      </c>
      <c r="B2764" s="9" t="s">
        <v>674</v>
      </c>
      <c r="C2764" s="9" t="s">
        <v>1148</v>
      </c>
      <c r="D2764" s="9" t="s">
        <v>110</v>
      </c>
      <c r="E2764" s="9" t="s">
        <v>639</v>
      </c>
      <c r="F2764" s="9" t="s">
        <v>1752</v>
      </c>
      <c r="G2764" s="9" t="str">
        <f t="shared" si="43"/>
        <v>SL205: PostScript360</v>
      </c>
    </row>
    <row r="2765" spans="1:7" x14ac:dyDescent="0.35">
      <c r="A2765" s="9" t="s">
        <v>416</v>
      </c>
      <c r="B2765" s="9" t="s">
        <v>1764</v>
      </c>
      <c r="C2765" s="9" t="s">
        <v>1148</v>
      </c>
      <c r="D2765" s="9" t="s">
        <v>110</v>
      </c>
      <c r="E2765" s="9" t="s">
        <v>639</v>
      </c>
      <c r="F2765" s="9" t="s">
        <v>1655</v>
      </c>
      <c r="G2765" s="9" t="str">
        <f t="shared" si="43"/>
        <v>SO203: Forward Trust - Clouds House</v>
      </c>
    </row>
    <row r="2766" spans="1:7" x14ac:dyDescent="0.35">
      <c r="A2766" s="9" t="s">
        <v>461</v>
      </c>
      <c r="B2766" s="9" t="s">
        <v>663</v>
      </c>
      <c r="C2766" s="9" t="s">
        <v>1148</v>
      </c>
      <c r="D2766" s="9" t="s">
        <v>110</v>
      </c>
      <c r="E2766" s="9" t="s">
        <v>661</v>
      </c>
      <c r="F2766" s="9" t="s">
        <v>1721</v>
      </c>
      <c r="G2766" s="9" t="str">
        <f t="shared" si="43"/>
        <v>U0509: Doncaster Drugs Service - CDT</v>
      </c>
    </row>
    <row r="2767" spans="1:7" x14ac:dyDescent="0.35">
      <c r="A2767" s="9" t="s">
        <v>209</v>
      </c>
      <c r="B2767" s="9" t="s">
        <v>1115</v>
      </c>
      <c r="C2767" s="9" t="s">
        <v>1150</v>
      </c>
      <c r="D2767" s="9" t="s">
        <v>21</v>
      </c>
      <c r="E2767" s="9" t="s">
        <v>662</v>
      </c>
      <c r="F2767" s="9" t="s">
        <v>1674</v>
      </c>
      <c r="G2767" s="9" t="str">
        <f t="shared" si="43"/>
        <v>M0004: CGL Warrington P2R</v>
      </c>
    </row>
    <row r="2768" spans="1:7" x14ac:dyDescent="0.35">
      <c r="A2768" s="9" t="s">
        <v>213</v>
      </c>
      <c r="B2768" s="9" t="s">
        <v>706</v>
      </c>
      <c r="C2768" s="9" t="s">
        <v>1150</v>
      </c>
      <c r="D2768" s="9" t="s">
        <v>21</v>
      </c>
      <c r="E2768" s="9" t="s">
        <v>662</v>
      </c>
      <c r="F2768" s="9" t="s">
        <v>1701</v>
      </c>
      <c r="G2768" s="9" t="str">
        <f t="shared" si="43"/>
        <v>M0022: Kaleidoscope Birchwood</v>
      </c>
    </row>
    <row r="2769" spans="1:7" x14ac:dyDescent="0.35">
      <c r="A2769" s="9" t="s">
        <v>214</v>
      </c>
      <c r="B2769" s="9" t="s">
        <v>667</v>
      </c>
      <c r="C2769" s="9" t="s">
        <v>1150</v>
      </c>
      <c r="D2769" s="9" t="s">
        <v>21</v>
      </c>
      <c r="E2769" s="9" t="s">
        <v>662</v>
      </c>
      <c r="F2769" s="9" t="s">
        <v>1717</v>
      </c>
      <c r="G2769" s="9" t="str">
        <f t="shared" si="43"/>
        <v>M0037: Phoenix Futures Wirral Adult Services</v>
      </c>
    </row>
    <row r="2770" spans="1:7" x14ac:dyDescent="0.35">
      <c r="A2770" s="9" t="s">
        <v>220</v>
      </c>
      <c r="B2770" s="9" t="s">
        <v>1925</v>
      </c>
      <c r="C2770" s="9" t="s">
        <v>1150</v>
      </c>
      <c r="D2770" s="9" t="s">
        <v>21</v>
      </c>
      <c r="E2770" s="9" t="s">
        <v>662</v>
      </c>
      <c r="F2770" s="9" t="s">
        <v>1923</v>
      </c>
      <c r="G2770" s="9" t="str">
        <f t="shared" si="43"/>
        <v>M0119: Holgate House</v>
      </c>
    </row>
    <row r="2771" spans="1:7" x14ac:dyDescent="0.35">
      <c r="A2771" s="9" t="s">
        <v>222</v>
      </c>
      <c r="B2771" s="9" t="s">
        <v>971</v>
      </c>
      <c r="C2771" s="9" t="s">
        <v>1150</v>
      </c>
      <c r="D2771" s="9" t="s">
        <v>21</v>
      </c>
      <c r="E2771" s="9" t="s">
        <v>662</v>
      </c>
      <c r="F2771" s="9" t="s">
        <v>1714</v>
      </c>
      <c r="G2771" s="9" t="str">
        <f t="shared" si="43"/>
        <v>M0189: OASIS Recovery Communities Runcorn</v>
      </c>
    </row>
    <row r="2772" spans="1:7" x14ac:dyDescent="0.35">
      <c r="A2772" s="9" t="s">
        <v>223</v>
      </c>
      <c r="B2772" s="9" t="s">
        <v>725</v>
      </c>
      <c r="C2772" s="9" t="s">
        <v>1150</v>
      </c>
      <c r="D2772" s="9" t="s">
        <v>21</v>
      </c>
      <c r="E2772" s="9" t="s">
        <v>662</v>
      </c>
      <c r="F2772" s="9" t="s">
        <v>1694</v>
      </c>
      <c r="G2772" s="9" t="str">
        <f t="shared" si="43"/>
        <v>M0243: GMMH The Chapman-Barker Unit</v>
      </c>
    </row>
    <row r="2773" spans="1:7" x14ac:dyDescent="0.35">
      <c r="A2773" s="9" t="s">
        <v>229</v>
      </c>
      <c r="B2773" s="9" t="s">
        <v>1771</v>
      </c>
      <c r="C2773" s="9" t="s">
        <v>1150</v>
      </c>
      <c r="D2773" s="9" t="s">
        <v>21</v>
      </c>
      <c r="E2773" s="9" t="s">
        <v>662</v>
      </c>
      <c r="F2773" s="9" t="s">
        <v>1751</v>
      </c>
      <c r="G2773" s="9" t="str">
        <f t="shared" si="43"/>
        <v>M0289: Turning Point Leigh Bank</v>
      </c>
    </row>
    <row r="2774" spans="1:7" x14ac:dyDescent="0.35">
      <c r="A2774" s="9" t="s">
        <v>235</v>
      </c>
      <c r="B2774" s="9" t="s">
        <v>1898</v>
      </c>
      <c r="C2774" s="9" t="s">
        <v>1150</v>
      </c>
      <c r="D2774" s="9" t="s">
        <v>21</v>
      </c>
      <c r="E2774" s="9" t="s">
        <v>662</v>
      </c>
      <c r="F2774" s="9" t="s">
        <v>1752</v>
      </c>
      <c r="G2774" s="9" t="str">
        <f t="shared" si="43"/>
        <v>M0309: Cyngor Alcohol Information Service (CAIS)</v>
      </c>
    </row>
    <row r="2775" spans="1:7" x14ac:dyDescent="0.35">
      <c r="A2775" s="9" t="s">
        <v>236</v>
      </c>
      <c r="B2775" s="9" t="s">
        <v>729</v>
      </c>
      <c r="C2775" s="9" t="s">
        <v>1150</v>
      </c>
      <c r="D2775" s="9" t="s">
        <v>21</v>
      </c>
      <c r="E2775" s="9" t="s">
        <v>662</v>
      </c>
      <c r="F2775" s="9" t="s">
        <v>1722</v>
      </c>
      <c r="G2775" s="9" t="str">
        <f t="shared" si="43"/>
        <v>M0310: Shardale St Annes Limited</v>
      </c>
    </row>
    <row r="2776" spans="1:7" x14ac:dyDescent="0.35">
      <c r="A2776" s="9" t="s">
        <v>247</v>
      </c>
      <c r="B2776" s="9" t="s">
        <v>1002</v>
      </c>
      <c r="C2776" s="9" t="s">
        <v>1150</v>
      </c>
      <c r="D2776" s="9" t="s">
        <v>21</v>
      </c>
      <c r="E2776" s="9" t="s">
        <v>662</v>
      </c>
      <c r="F2776" s="9" t="s">
        <v>1674</v>
      </c>
      <c r="G2776" s="9" t="str">
        <f t="shared" si="43"/>
        <v>M0331: CGL Wirral IRS</v>
      </c>
    </row>
    <row r="2777" spans="1:7" x14ac:dyDescent="0.35">
      <c r="A2777" s="9" t="s">
        <v>253</v>
      </c>
      <c r="B2777" s="9" t="s">
        <v>726</v>
      </c>
      <c r="C2777" s="9" t="s">
        <v>1150</v>
      </c>
      <c r="D2777" s="9" t="s">
        <v>21</v>
      </c>
      <c r="E2777" s="9" t="s">
        <v>662</v>
      </c>
      <c r="F2777" s="9" t="s">
        <v>1680</v>
      </c>
      <c r="G2777" s="9" t="str">
        <f t="shared" si="43"/>
        <v>M0341: The Pavilion</v>
      </c>
    </row>
    <row r="2778" spans="1:7" x14ac:dyDescent="0.35">
      <c r="A2778" s="9" t="s">
        <v>511</v>
      </c>
      <c r="B2778" s="9" t="s">
        <v>833</v>
      </c>
      <c r="C2778" s="9" t="s">
        <v>1150</v>
      </c>
      <c r="D2778" s="9" t="s">
        <v>21</v>
      </c>
      <c r="E2778" s="9" t="s">
        <v>757</v>
      </c>
      <c r="F2778" s="9" t="s">
        <v>1697</v>
      </c>
      <c r="G2778" s="9" t="str">
        <f t="shared" si="43"/>
        <v>N1014: South Tyneside Substance Misuse Service (Humankind)</v>
      </c>
    </row>
    <row r="2779" spans="1:7" x14ac:dyDescent="0.35">
      <c r="A2779" s="9" t="s">
        <v>389</v>
      </c>
      <c r="B2779" s="9" t="s">
        <v>737</v>
      </c>
      <c r="C2779" s="9" t="s">
        <v>1150</v>
      </c>
      <c r="D2779" s="9" t="s">
        <v>21</v>
      </c>
      <c r="E2779" s="9" t="s">
        <v>639</v>
      </c>
      <c r="F2779" s="9" t="s">
        <v>1663</v>
      </c>
      <c r="G2779" s="9" t="str">
        <f t="shared" si="43"/>
        <v>SD303: BOSENCE FARM COMMUNITY LTD</v>
      </c>
    </row>
    <row r="2780" spans="1:7" x14ac:dyDescent="0.35">
      <c r="A2780" s="9" t="s">
        <v>625</v>
      </c>
      <c r="B2780" s="9" t="s">
        <v>674</v>
      </c>
      <c r="C2780" s="9" t="s">
        <v>1150</v>
      </c>
      <c r="D2780" s="9" t="s">
        <v>21</v>
      </c>
      <c r="E2780" s="9" t="s">
        <v>639</v>
      </c>
      <c r="F2780" s="9" t="s">
        <v>1752</v>
      </c>
      <c r="G2780" s="9" t="str">
        <f t="shared" si="43"/>
        <v>SL205: PostScript360</v>
      </c>
    </row>
    <row r="2781" spans="1:7" x14ac:dyDescent="0.35">
      <c r="A2781" s="9" t="s">
        <v>423</v>
      </c>
      <c r="B2781" s="9" t="s">
        <v>847</v>
      </c>
      <c r="C2781" s="9" t="s">
        <v>1150</v>
      </c>
      <c r="D2781" s="9" t="s">
        <v>21</v>
      </c>
      <c r="E2781" s="9" t="s">
        <v>715</v>
      </c>
      <c r="F2781" s="9" t="s">
        <v>1681</v>
      </c>
      <c r="G2781" s="9" t="str">
        <f t="shared" si="43"/>
        <v>T1175: Derby City Prescribing Service</v>
      </c>
    </row>
    <row r="2782" spans="1:7" x14ac:dyDescent="0.35">
      <c r="A2782" s="9" t="s">
        <v>452</v>
      </c>
      <c r="B2782" s="9" t="s">
        <v>758</v>
      </c>
      <c r="C2782" s="9" t="s">
        <v>1150</v>
      </c>
      <c r="D2782" s="9" t="s">
        <v>21</v>
      </c>
      <c r="E2782" s="9" t="s">
        <v>661</v>
      </c>
      <c r="F2782" s="9" t="s">
        <v>1697</v>
      </c>
      <c r="G2782" s="9" t="str">
        <f t="shared" si="43"/>
        <v>U0484: North Yorkshire Horizons Drug and Alcohol Service (Humankind)</v>
      </c>
    </row>
    <row r="2783" spans="1:7" x14ac:dyDescent="0.35">
      <c r="A2783" s="9" t="s">
        <v>474</v>
      </c>
      <c r="B2783" s="9" t="s">
        <v>734</v>
      </c>
      <c r="C2783" s="9" t="s">
        <v>1150</v>
      </c>
      <c r="D2783" s="9" t="s">
        <v>21</v>
      </c>
      <c r="E2783" s="9" t="s">
        <v>662</v>
      </c>
      <c r="F2783" s="9" t="s">
        <v>1751</v>
      </c>
      <c r="G2783" s="9" t="str">
        <f t="shared" si="43"/>
        <v>W0444: Turning Point Smithfield Detox</v>
      </c>
    </row>
    <row r="2784" spans="1:7" x14ac:dyDescent="0.35">
      <c r="A2784" s="9" t="s">
        <v>229</v>
      </c>
      <c r="B2784" s="9" t="s">
        <v>1771</v>
      </c>
      <c r="C2784" s="9" t="s">
        <v>1151</v>
      </c>
      <c r="D2784" s="9" t="s">
        <v>70</v>
      </c>
      <c r="E2784" s="9" t="s">
        <v>662</v>
      </c>
      <c r="F2784" s="9" t="s">
        <v>1751</v>
      </c>
      <c r="G2784" s="9" t="str">
        <f t="shared" si="43"/>
        <v>M0289: Turning Point Leigh Bank</v>
      </c>
    </row>
    <row r="2785" spans="1:7" x14ac:dyDescent="0.35">
      <c r="A2785" s="9" t="s">
        <v>242</v>
      </c>
      <c r="B2785" s="9" t="s">
        <v>759</v>
      </c>
      <c r="C2785" s="9" t="s">
        <v>1151</v>
      </c>
      <c r="D2785" s="9" t="s">
        <v>70</v>
      </c>
      <c r="E2785" s="9" t="s">
        <v>662</v>
      </c>
      <c r="F2785" s="9" t="s">
        <v>759</v>
      </c>
      <c r="G2785" s="9" t="str">
        <f t="shared" si="43"/>
        <v>M0321: Tom Harrison House</v>
      </c>
    </row>
    <row r="2786" spans="1:7" x14ac:dyDescent="0.35">
      <c r="A2786" s="9" t="s">
        <v>253</v>
      </c>
      <c r="B2786" s="9" t="s">
        <v>726</v>
      </c>
      <c r="C2786" s="9" t="s">
        <v>1151</v>
      </c>
      <c r="D2786" s="9" t="s">
        <v>70</v>
      </c>
      <c r="E2786" s="9" t="s">
        <v>662</v>
      </c>
      <c r="F2786" s="9" t="s">
        <v>1680</v>
      </c>
      <c r="G2786" s="9" t="str">
        <f t="shared" si="43"/>
        <v>M0341: The Pavilion</v>
      </c>
    </row>
    <row r="2787" spans="1:7" x14ac:dyDescent="0.35">
      <c r="A2787" s="9" t="s">
        <v>507</v>
      </c>
      <c r="B2787" s="9" t="s">
        <v>2046</v>
      </c>
      <c r="C2787" s="9" t="s">
        <v>1151</v>
      </c>
      <c r="D2787" s="9" t="s">
        <v>70</v>
      </c>
      <c r="E2787" s="9" t="s">
        <v>662</v>
      </c>
      <c r="F2787" s="9" t="s">
        <v>1668</v>
      </c>
      <c r="G2787" s="9" t="str">
        <f t="shared" si="43"/>
        <v>M0357: Parkland Place Lancashire</v>
      </c>
    </row>
    <row r="2788" spans="1:7" x14ac:dyDescent="0.35">
      <c r="A2788" s="9" t="s">
        <v>1187</v>
      </c>
      <c r="B2788" s="9" t="s">
        <v>1191</v>
      </c>
      <c r="C2788" s="9" t="s">
        <v>1151</v>
      </c>
      <c r="D2788" s="9" t="s">
        <v>70</v>
      </c>
      <c r="E2788" s="9" t="s">
        <v>670</v>
      </c>
      <c r="F2788" s="9" t="s">
        <v>1677</v>
      </c>
      <c r="G2788" s="9" t="str">
        <f t="shared" si="43"/>
        <v>P1116: Cranstoun Wokingham Adults</v>
      </c>
    </row>
    <row r="2789" spans="1:7" x14ac:dyDescent="0.35">
      <c r="A2789" s="9" t="s">
        <v>354</v>
      </c>
      <c r="B2789" s="9" t="s">
        <v>641</v>
      </c>
      <c r="C2789" s="9" t="s">
        <v>1151</v>
      </c>
      <c r="D2789" s="9" t="s">
        <v>70</v>
      </c>
      <c r="E2789" s="9" t="s">
        <v>643</v>
      </c>
      <c r="F2789" s="9" t="s">
        <v>2001</v>
      </c>
      <c r="G2789" s="9" t="str">
        <f t="shared" si="43"/>
        <v>R0092: BAC O'Connor</v>
      </c>
    </row>
    <row r="2790" spans="1:7" x14ac:dyDescent="0.35">
      <c r="A2790" s="9" t="s">
        <v>577</v>
      </c>
      <c r="B2790" s="9" t="s">
        <v>838</v>
      </c>
      <c r="C2790" s="9" t="s">
        <v>1151</v>
      </c>
      <c r="D2790" s="9" t="s">
        <v>70</v>
      </c>
      <c r="E2790" s="9" t="s">
        <v>643</v>
      </c>
      <c r="F2790" s="9" t="s">
        <v>1752</v>
      </c>
      <c r="G2790" s="9" t="str">
        <f t="shared" si="43"/>
        <v>R0456: The Recovery Partnership Coventry</v>
      </c>
    </row>
    <row r="2791" spans="1:7" x14ac:dyDescent="0.35">
      <c r="A2791" s="9" t="s">
        <v>1152</v>
      </c>
      <c r="B2791" s="9" t="s">
        <v>1153</v>
      </c>
      <c r="C2791" s="9" t="s">
        <v>1151</v>
      </c>
      <c r="D2791" s="9" t="s">
        <v>70</v>
      </c>
      <c r="E2791" s="9" t="s">
        <v>643</v>
      </c>
      <c r="F2791" s="9" t="s">
        <v>1676</v>
      </c>
      <c r="G2791" s="9" t="str">
        <f t="shared" si="43"/>
        <v>R0461: Warwickshire Young Peoples Service</v>
      </c>
    </row>
    <row r="2792" spans="1:7" x14ac:dyDescent="0.35">
      <c r="A2792" s="9" t="s">
        <v>357</v>
      </c>
      <c r="B2792" s="9" t="s">
        <v>707</v>
      </c>
      <c r="C2792" s="9" t="s">
        <v>1151</v>
      </c>
      <c r="D2792" s="9" t="s">
        <v>70</v>
      </c>
      <c r="E2792" s="9" t="s">
        <v>643</v>
      </c>
      <c r="F2792" s="9" t="s">
        <v>1710</v>
      </c>
      <c r="G2792" s="9" t="str">
        <f t="shared" si="43"/>
        <v>R0472: Livingstone House</v>
      </c>
    </row>
    <row r="2793" spans="1:7" x14ac:dyDescent="0.35">
      <c r="A2793" s="9" t="s">
        <v>362</v>
      </c>
      <c r="B2793" s="9" t="s">
        <v>1118</v>
      </c>
      <c r="C2793" s="9" t="s">
        <v>1151</v>
      </c>
      <c r="D2793" s="9" t="s">
        <v>70</v>
      </c>
      <c r="E2793" s="9" t="s">
        <v>643</v>
      </c>
      <c r="F2793" s="9" t="s">
        <v>1710</v>
      </c>
      <c r="G2793" s="9" t="str">
        <f t="shared" si="43"/>
        <v>R0479: Staffordshire Inpatients</v>
      </c>
    </row>
    <row r="2794" spans="1:7" x14ac:dyDescent="0.35">
      <c r="A2794" s="9" t="s">
        <v>363</v>
      </c>
      <c r="B2794" s="9" t="s">
        <v>712</v>
      </c>
      <c r="C2794" s="9" t="s">
        <v>1151</v>
      </c>
      <c r="D2794" s="9" t="s">
        <v>70</v>
      </c>
      <c r="E2794" s="9" t="s">
        <v>643</v>
      </c>
      <c r="F2794" s="9" t="s">
        <v>1661</v>
      </c>
      <c r="G2794" s="9" t="str">
        <f t="shared" si="43"/>
        <v>R0480: SIAS (Adult)</v>
      </c>
    </row>
    <row r="2795" spans="1:7" x14ac:dyDescent="0.35">
      <c r="A2795" s="9" t="s">
        <v>369</v>
      </c>
      <c r="B2795" s="9" t="s">
        <v>697</v>
      </c>
      <c r="C2795" s="9" t="s">
        <v>1151</v>
      </c>
      <c r="D2795" s="9" t="s">
        <v>70</v>
      </c>
      <c r="E2795" s="9" t="s">
        <v>643</v>
      </c>
      <c r="F2795" s="9" t="s">
        <v>1674</v>
      </c>
      <c r="G2795" s="9" t="str">
        <f t="shared" si="43"/>
        <v>R0487: CGL Birmingham ROR - Park House</v>
      </c>
    </row>
    <row r="2796" spans="1:7" x14ac:dyDescent="0.35">
      <c r="A2796" s="9" t="s">
        <v>370</v>
      </c>
      <c r="B2796" s="9" t="s">
        <v>716</v>
      </c>
      <c r="C2796" s="9" t="s">
        <v>1151</v>
      </c>
      <c r="D2796" s="9" t="s">
        <v>70</v>
      </c>
      <c r="E2796" s="9" t="s">
        <v>643</v>
      </c>
      <c r="F2796" s="9" t="s">
        <v>1739</v>
      </c>
      <c r="G2796" s="9" t="str">
        <f t="shared" si="43"/>
        <v>R0488: Worcestershire Recovery Partnership (Adult)</v>
      </c>
    </row>
    <row r="2797" spans="1:7" x14ac:dyDescent="0.35">
      <c r="A2797" s="9" t="s">
        <v>493</v>
      </c>
      <c r="B2797" s="9" t="s">
        <v>836</v>
      </c>
      <c r="C2797" s="9" t="s">
        <v>1151</v>
      </c>
      <c r="D2797" s="9" t="s">
        <v>70</v>
      </c>
      <c r="E2797" s="9" t="s">
        <v>643</v>
      </c>
      <c r="F2797" s="9" t="s">
        <v>1674</v>
      </c>
      <c r="G2797" s="9" t="str">
        <f t="shared" si="43"/>
        <v>R0506: CGL Coventry</v>
      </c>
    </row>
    <row r="2798" spans="1:7" x14ac:dyDescent="0.35">
      <c r="A2798" s="9" t="s">
        <v>515</v>
      </c>
      <c r="B2798" s="9" t="s">
        <v>702</v>
      </c>
      <c r="C2798" s="9" t="s">
        <v>1151</v>
      </c>
      <c r="D2798" s="9" t="s">
        <v>70</v>
      </c>
      <c r="E2798" s="9" t="s">
        <v>643</v>
      </c>
      <c r="F2798" s="9" t="s">
        <v>1674</v>
      </c>
      <c r="G2798" s="9" t="str">
        <f t="shared" si="43"/>
        <v>R0510: CGL Warwickshire Services</v>
      </c>
    </row>
    <row r="2799" spans="1:7" x14ac:dyDescent="0.35">
      <c r="A2799" s="9" t="s">
        <v>622</v>
      </c>
      <c r="B2799" s="9" t="s">
        <v>704</v>
      </c>
      <c r="C2799" s="9" t="s">
        <v>1151</v>
      </c>
      <c r="D2799" s="9" t="s">
        <v>70</v>
      </c>
      <c r="E2799" s="9" t="s">
        <v>643</v>
      </c>
      <c r="F2799" s="9" t="s">
        <v>1697</v>
      </c>
      <c r="G2799" s="9" t="str">
        <f t="shared" si="43"/>
        <v>R0512: Humankind Staffordshire</v>
      </c>
    </row>
    <row r="2800" spans="1:7" x14ac:dyDescent="0.35">
      <c r="A2800" s="9" t="s">
        <v>381</v>
      </c>
      <c r="B2800" s="9" t="s">
        <v>638</v>
      </c>
      <c r="C2800" s="9" t="s">
        <v>1151</v>
      </c>
      <c r="D2800" s="9" t="s">
        <v>70</v>
      </c>
      <c r="E2800" s="9" t="s">
        <v>639</v>
      </c>
      <c r="F2800" s="9" t="s">
        <v>1737</v>
      </c>
      <c r="G2800" s="9" t="str">
        <f t="shared" si="43"/>
        <v>SB317: StreetScene Bournemouth</v>
      </c>
    </row>
    <row r="2801" spans="1:7" x14ac:dyDescent="0.35">
      <c r="A2801" s="9" t="s">
        <v>389</v>
      </c>
      <c r="B2801" s="9" t="s">
        <v>737</v>
      </c>
      <c r="C2801" s="9" t="s">
        <v>1151</v>
      </c>
      <c r="D2801" s="9" t="s">
        <v>70</v>
      </c>
      <c r="E2801" s="9" t="s">
        <v>639</v>
      </c>
      <c r="F2801" s="9" t="s">
        <v>1663</v>
      </c>
      <c r="G2801" s="9" t="str">
        <f t="shared" si="43"/>
        <v>SD303: BOSENCE FARM COMMUNITY LTD</v>
      </c>
    </row>
    <row r="2802" spans="1:7" x14ac:dyDescent="0.35">
      <c r="A2802" s="9" t="s">
        <v>391</v>
      </c>
      <c r="B2802" s="9" t="s">
        <v>658</v>
      </c>
      <c r="C2802" s="9" t="s">
        <v>1151</v>
      </c>
      <c r="D2802" s="9" t="s">
        <v>70</v>
      </c>
      <c r="E2802" s="9" t="s">
        <v>639</v>
      </c>
      <c r="F2802" s="9" t="s">
        <v>1744</v>
      </c>
      <c r="G2802" s="9" t="str">
        <f t="shared" si="43"/>
        <v>SG309: THE NELSON TRUST</v>
      </c>
    </row>
    <row r="2803" spans="1:7" x14ac:dyDescent="0.35">
      <c r="A2803" s="9" t="s">
        <v>404</v>
      </c>
      <c r="B2803" s="9" t="s">
        <v>672</v>
      </c>
      <c r="C2803" s="9" t="s">
        <v>1151</v>
      </c>
      <c r="D2803" s="9" t="s">
        <v>70</v>
      </c>
      <c r="E2803" s="9" t="s">
        <v>639</v>
      </c>
      <c r="F2803" s="9" t="s">
        <v>1667</v>
      </c>
      <c r="G2803" s="9" t="str">
        <f t="shared" si="43"/>
        <v>SJ302: BROADWAY LODGE</v>
      </c>
    </row>
    <row r="2804" spans="1:7" x14ac:dyDescent="0.35">
      <c r="A2804" s="9" t="s">
        <v>405</v>
      </c>
      <c r="B2804" s="9" t="s">
        <v>675</v>
      </c>
      <c r="C2804" s="9" t="s">
        <v>1151</v>
      </c>
      <c r="D2804" s="9" t="s">
        <v>70</v>
      </c>
      <c r="E2804" s="9" t="s">
        <v>639</v>
      </c>
      <c r="F2804" s="9" t="s">
        <v>675</v>
      </c>
      <c r="G2804" s="9" t="str">
        <f t="shared" si="43"/>
        <v>SJ308: Sefton Park</v>
      </c>
    </row>
    <row r="2805" spans="1:7" x14ac:dyDescent="0.35">
      <c r="A2805" s="9" t="s">
        <v>625</v>
      </c>
      <c r="B2805" s="9" t="s">
        <v>674</v>
      </c>
      <c r="C2805" s="9" t="s">
        <v>1151</v>
      </c>
      <c r="D2805" s="9" t="s">
        <v>70</v>
      </c>
      <c r="E2805" s="9" t="s">
        <v>639</v>
      </c>
      <c r="F2805" s="9" t="s">
        <v>1752</v>
      </c>
      <c r="G2805" s="9" t="str">
        <f t="shared" si="43"/>
        <v>SL205: PostScript360</v>
      </c>
    </row>
    <row r="2806" spans="1:7" x14ac:dyDescent="0.35">
      <c r="A2806" s="9" t="s">
        <v>420</v>
      </c>
      <c r="B2806" s="9" t="s">
        <v>787</v>
      </c>
      <c r="C2806" s="9" t="s">
        <v>1151</v>
      </c>
      <c r="D2806" s="9" t="s">
        <v>70</v>
      </c>
      <c r="E2806" s="9" t="s">
        <v>715</v>
      </c>
      <c r="F2806" s="9" t="s">
        <v>1682</v>
      </c>
      <c r="G2806" s="9" t="str">
        <f t="shared" si="43"/>
        <v>T0005: Derbyshire Recovery Partnership</v>
      </c>
    </row>
    <row r="2807" spans="1:7" x14ac:dyDescent="0.35">
      <c r="A2807" s="9" t="s">
        <v>423</v>
      </c>
      <c r="B2807" s="9" t="s">
        <v>847</v>
      </c>
      <c r="C2807" s="9" t="s">
        <v>1151</v>
      </c>
      <c r="D2807" s="9" t="s">
        <v>70</v>
      </c>
      <c r="E2807" s="9" t="s">
        <v>715</v>
      </c>
      <c r="F2807" s="9" t="s">
        <v>1681</v>
      </c>
      <c r="G2807" s="9" t="str">
        <f t="shared" si="43"/>
        <v>T1175: Derby City Prescribing Service</v>
      </c>
    </row>
    <row r="2808" spans="1:7" x14ac:dyDescent="0.35">
      <c r="A2808" s="9" t="s">
        <v>436</v>
      </c>
      <c r="B2808" s="9" t="s">
        <v>714</v>
      </c>
      <c r="C2808" s="9" t="s">
        <v>1151</v>
      </c>
      <c r="D2808" s="9" t="s">
        <v>70</v>
      </c>
      <c r="E2808" s="9" t="s">
        <v>715</v>
      </c>
      <c r="F2808" s="9" t="s">
        <v>1751</v>
      </c>
      <c r="G2808" s="9" t="str">
        <f t="shared" si="43"/>
        <v>T1209: Turning Point Leicester and Leicestershire</v>
      </c>
    </row>
    <row r="2809" spans="1:7" x14ac:dyDescent="0.35">
      <c r="A2809" s="9" t="s">
        <v>1905</v>
      </c>
      <c r="B2809" s="9" t="s">
        <v>1906</v>
      </c>
      <c r="C2809" s="9" t="s">
        <v>1151</v>
      </c>
      <c r="D2809" s="9" t="s">
        <v>70</v>
      </c>
      <c r="E2809" s="9" t="s">
        <v>715</v>
      </c>
      <c r="F2809" s="9" t="s">
        <v>1911</v>
      </c>
      <c r="G2809" s="9" t="str">
        <f t="shared" si="43"/>
        <v>T1219: Turning Point Leicester Adult</v>
      </c>
    </row>
    <row r="2810" spans="1:7" x14ac:dyDescent="0.35">
      <c r="A2810" s="9" t="s">
        <v>1907</v>
      </c>
      <c r="B2810" s="9" t="s">
        <v>1908</v>
      </c>
      <c r="C2810" s="9" t="s">
        <v>1151</v>
      </c>
      <c r="D2810" s="9" t="s">
        <v>70</v>
      </c>
      <c r="E2810" s="9" t="s">
        <v>715</v>
      </c>
      <c r="F2810" s="9" t="s">
        <v>1911</v>
      </c>
      <c r="G2810" s="9" t="str">
        <f t="shared" si="43"/>
        <v>T1221: Turning Point Leicestershire and Rutland Adult</v>
      </c>
    </row>
    <row r="2811" spans="1:7" x14ac:dyDescent="0.35">
      <c r="A2811" s="9" t="s">
        <v>449</v>
      </c>
      <c r="B2811" s="9" t="s">
        <v>666</v>
      </c>
      <c r="C2811" s="9" t="s">
        <v>1151</v>
      </c>
      <c r="D2811" s="9" t="s">
        <v>70</v>
      </c>
      <c r="E2811" s="9" t="s">
        <v>661</v>
      </c>
      <c r="F2811" s="9" t="s">
        <v>1750</v>
      </c>
      <c r="G2811" s="9" t="str">
        <f t="shared" si="43"/>
        <v>U0430: Oasis Recovery Communities Bradford</v>
      </c>
    </row>
    <row r="2812" spans="1:7" x14ac:dyDescent="0.35">
      <c r="A2812" s="9" t="s">
        <v>463</v>
      </c>
      <c r="B2812" s="9" t="s">
        <v>710</v>
      </c>
      <c r="C2812" s="9" t="s">
        <v>1151</v>
      </c>
      <c r="D2812" s="9" t="s">
        <v>70</v>
      </c>
      <c r="E2812" s="9" t="s">
        <v>661</v>
      </c>
      <c r="F2812" s="9" t="s">
        <v>1717</v>
      </c>
      <c r="G2812" s="9" t="str">
        <f t="shared" si="43"/>
        <v>U0515: Phoenix Futures Sheffield Family Service</v>
      </c>
    </row>
    <row r="2813" spans="1:7" x14ac:dyDescent="0.35">
      <c r="A2813" s="9" t="s">
        <v>474</v>
      </c>
      <c r="B2813" s="9" t="s">
        <v>734</v>
      </c>
      <c r="C2813" s="9" t="s">
        <v>1151</v>
      </c>
      <c r="D2813" s="9" t="s">
        <v>70</v>
      </c>
      <c r="E2813" s="9" t="s">
        <v>662</v>
      </c>
      <c r="F2813" s="9" t="s">
        <v>1751</v>
      </c>
      <c r="G2813" s="9" t="str">
        <f t="shared" si="43"/>
        <v>W0444: Turning Point Smithfield Detox</v>
      </c>
    </row>
    <row r="2814" spans="1:7" x14ac:dyDescent="0.35">
      <c r="A2814" s="9" t="s">
        <v>275</v>
      </c>
      <c r="B2814" s="9" t="s">
        <v>669</v>
      </c>
      <c r="C2814" s="9" t="s">
        <v>1154</v>
      </c>
      <c r="D2814" s="9" t="s">
        <v>118</v>
      </c>
      <c r="E2814" s="9" t="s">
        <v>670</v>
      </c>
      <c r="F2814" s="9" t="s">
        <v>1757</v>
      </c>
      <c r="G2814" s="9" t="str">
        <f t="shared" si="43"/>
        <v>P0034: Yeldall Manor</v>
      </c>
    </row>
    <row r="2815" spans="1:7" x14ac:dyDescent="0.35">
      <c r="A2815" s="9" t="s">
        <v>294</v>
      </c>
      <c r="B2815" s="9" t="s">
        <v>1767</v>
      </c>
      <c r="C2815" s="9" t="s">
        <v>1154</v>
      </c>
      <c r="D2815" s="9" t="s">
        <v>118</v>
      </c>
      <c r="E2815" s="9" t="s">
        <v>670</v>
      </c>
      <c r="F2815" s="9" t="s">
        <v>1739</v>
      </c>
      <c r="G2815" s="9" t="str">
        <f t="shared" si="43"/>
        <v>P1071: Cranstoun West Berkshire</v>
      </c>
    </row>
    <row r="2816" spans="1:7" x14ac:dyDescent="0.35">
      <c r="A2816" s="9" t="s">
        <v>307</v>
      </c>
      <c r="B2816" s="9" t="s">
        <v>784</v>
      </c>
      <c r="C2816" s="9" t="s">
        <v>1154</v>
      </c>
      <c r="D2816" s="9" t="s">
        <v>118</v>
      </c>
      <c r="E2816" s="9" t="s">
        <v>670</v>
      </c>
      <c r="F2816" s="9" t="s">
        <v>1738</v>
      </c>
      <c r="G2816" s="9" t="str">
        <f t="shared" si="43"/>
        <v>P1090: I-Access East Surrey</v>
      </c>
    </row>
    <row r="2817" spans="1:7" x14ac:dyDescent="0.35">
      <c r="A2817" s="9" t="s">
        <v>617</v>
      </c>
      <c r="B2817" s="9" t="s">
        <v>1069</v>
      </c>
      <c r="C2817" s="9" t="s">
        <v>1154</v>
      </c>
      <c r="D2817" s="9" t="s">
        <v>118</v>
      </c>
      <c r="E2817" s="9" t="s">
        <v>670</v>
      </c>
      <c r="F2817" s="9" t="s">
        <v>1674</v>
      </c>
      <c r="G2817" s="9" t="str">
        <f t="shared" si="43"/>
        <v>P1112: CGL Reading</v>
      </c>
    </row>
    <row r="2818" spans="1:7" x14ac:dyDescent="0.35">
      <c r="A2818" s="9" t="s">
        <v>2005</v>
      </c>
      <c r="B2818" s="9" t="s">
        <v>2011</v>
      </c>
      <c r="C2818" s="9" t="s">
        <v>1154</v>
      </c>
      <c r="D2818" s="9" t="s">
        <v>118</v>
      </c>
      <c r="E2818" s="9" t="s">
        <v>670</v>
      </c>
      <c r="F2818" s="9" t="s">
        <v>1923</v>
      </c>
      <c r="G2818" s="9" t="str">
        <f t="shared" si="43"/>
        <v>P1118: Inclusion IPD</v>
      </c>
    </row>
    <row r="2819" spans="1:7" x14ac:dyDescent="0.35">
      <c r="A2819" s="9" t="s">
        <v>1942</v>
      </c>
      <c r="B2819" s="9" t="s">
        <v>2056</v>
      </c>
      <c r="C2819" s="9" t="s">
        <v>1154</v>
      </c>
      <c r="D2819" s="9" t="s">
        <v>118</v>
      </c>
      <c r="E2819" s="9" t="s">
        <v>670</v>
      </c>
      <c r="F2819" s="9" t="s">
        <v>1923</v>
      </c>
      <c r="G2819" s="9" t="str">
        <f t="shared" si="43"/>
        <v>P1120: Via - West Berkshire</v>
      </c>
    </row>
    <row r="2820" spans="1:7" x14ac:dyDescent="0.35">
      <c r="A2820" s="9" t="s">
        <v>2061</v>
      </c>
      <c r="B2820" s="9" t="s">
        <v>2062</v>
      </c>
      <c r="C2820" s="9" t="s">
        <v>1154</v>
      </c>
      <c r="D2820" s="9" t="s">
        <v>118</v>
      </c>
      <c r="E2820" s="9" t="s">
        <v>670</v>
      </c>
      <c r="F2820" s="9" t="s">
        <v>1923</v>
      </c>
      <c r="G2820" s="9" t="str">
        <f t="shared" si="43"/>
        <v>P1125: Addiction Recovery Centre Portsmouth</v>
      </c>
    </row>
    <row r="2821" spans="1:7" x14ac:dyDescent="0.35">
      <c r="A2821" s="9" t="s">
        <v>347</v>
      </c>
      <c r="B2821" s="9" t="s">
        <v>681</v>
      </c>
      <c r="C2821" s="9" t="s">
        <v>1154</v>
      </c>
      <c r="D2821" s="9" t="s">
        <v>118</v>
      </c>
      <c r="E2821" s="9" t="s">
        <v>635</v>
      </c>
      <c r="F2821" s="9" t="s">
        <v>1686</v>
      </c>
      <c r="G2821" s="9" t="str">
        <f t="shared" si="43"/>
        <v>Q1739: Central Bedfordshire Integrated Drug and Alcohol Service</v>
      </c>
    </row>
    <row r="2822" spans="1:7" x14ac:dyDescent="0.35">
      <c r="A2822" s="9" t="s">
        <v>463</v>
      </c>
      <c r="B2822" s="9" t="s">
        <v>710</v>
      </c>
      <c r="C2822" s="9" t="s">
        <v>1154</v>
      </c>
      <c r="D2822" s="9" t="s">
        <v>118</v>
      </c>
      <c r="E2822" s="9" t="s">
        <v>661</v>
      </c>
      <c r="F2822" s="9" t="s">
        <v>1717</v>
      </c>
      <c r="G2822" s="9" t="str">
        <f t="shared" si="43"/>
        <v>U0515: Phoenix Futures Sheffield Family Service</v>
      </c>
    </row>
    <row r="2823" spans="1:7" x14ac:dyDescent="0.35">
      <c r="A2823" s="9" t="s">
        <v>242</v>
      </c>
      <c r="B2823" s="9" t="s">
        <v>759</v>
      </c>
      <c r="C2823" s="9" t="s">
        <v>1938</v>
      </c>
      <c r="D2823" s="9" t="s">
        <v>1939</v>
      </c>
      <c r="E2823" s="9" t="s">
        <v>662</v>
      </c>
      <c r="F2823" s="9" t="s">
        <v>759</v>
      </c>
      <c r="G2823" s="9" t="str">
        <f t="shared" si="43"/>
        <v>M0321: Tom Harrison House</v>
      </c>
    </row>
    <row r="2824" spans="1:7" x14ac:dyDescent="0.35">
      <c r="A2824" s="9" t="s">
        <v>253</v>
      </c>
      <c r="B2824" s="9" t="s">
        <v>726</v>
      </c>
      <c r="C2824" s="9" t="s">
        <v>1938</v>
      </c>
      <c r="D2824" s="9" t="s">
        <v>1939</v>
      </c>
      <c r="E2824" s="9" t="s">
        <v>662</v>
      </c>
      <c r="F2824" s="9" t="s">
        <v>1680</v>
      </c>
      <c r="G2824" s="9" t="str">
        <f t="shared" ref="G2824:G2862" si="44">CONCATENATE(A2824,": ",B2824)</f>
        <v>M0341: The Pavilion</v>
      </c>
    </row>
    <row r="2825" spans="1:7" x14ac:dyDescent="0.35">
      <c r="A2825" s="9" t="s">
        <v>297</v>
      </c>
      <c r="B2825" s="9" t="s">
        <v>709</v>
      </c>
      <c r="C2825" s="9" t="s">
        <v>1938</v>
      </c>
      <c r="D2825" s="9" t="s">
        <v>1939</v>
      </c>
      <c r="E2825" s="9" t="s">
        <v>670</v>
      </c>
      <c r="F2825" s="9" t="s">
        <v>1751</v>
      </c>
      <c r="G2825" s="9" t="str">
        <f t="shared" si="44"/>
        <v>P1076: Oxfordshire Roads to Recovery</v>
      </c>
    </row>
    <row r="2826" spans="1:7" x14ac:dyDescent="0.35">
      <c r="A2826" s="9" t="s">
        <v>487</v>
      </c>
      <c r="B2826" s="9" t="s">
        <v>788</v>
      </c>
      <c r="C2826" s="9" t="s">
        <v>1938</v>
      </c>
      <c r="D2826" s="9" t="s">
        <v>1939</v>
      </c>
      <c r="E2826" s="9" t="s">
        <v>670</v>
      </c>
      <c r="F2826" s="9" t="s">
        <v>1698</v>
      </c>
      <c r="G2826" s="9" t="str">
        <f t="shared" si="44"/>
        <v>P1102: One Recovery Bucks</v>
      </c>
    </row>
    <row r="2827" spans="1:7" x14ac:dyDescent="0.35">
      <c r="A2827" s="9" t="s">
        <v>2061</v>
      </c>
      <c r="B2827" s="9" t="s">
        <v>2062</v>
      </c>
      <c r="C2827" s="9" t="s">
        <v>1938</v>
      </c>
      <c r="D2827" s="9" t="s">
        <v>1939</v>
      </c>
      <c r="E2827" s="9" t="s">
        <v>670</v>
      </c>
      <c r="F2827" s="9" t="s">
        <v>1923</v>
      </c>
      <c r="G2827" s="9" t="str">
        <f t="shared" si="44"/>
        <v>P1125: Addiction Recovery Centre Portsmouth</v>
      </c>
    </row>
    <row r="2828" spans="1:7" x14ac:dyDescent="0.35">
      <c r="A2828" s="9" t="s">
        <v>310</v>
      </c>
      <c r="B2828" s="9" t="s">
        <v>837</v>
      </c>
      <c r="C2828" s="9" t="s">
        <v>1938</v>
      </c>
      <c r="D2828" s="9" t="s">
        <v>1939</v>
      </c>
      <c r="E2828" s="9" t="s">
        <v>635</v>
      </c>
      <c r="F2828" s="9" t="s">
        <v>837</v>
      </c>
      <c r="G2828" s="9" t="str">
        <f t="shared" si="44"/>
        <v>Q1311: Hebron Trust</v>
      </c>
    </row>
    <row r="2829" spans="1:7" x14ac:dyDescent="0.35">
      <c r="A2829" s="9" t="s">
        <v>348</v>
      </c>
      <c r="B2829" s="9" t="s">
        <v>680</v>
      </c>
      <c r="C2829" s="9" t="s">
        <v>1938</v>
      </c>
      <c r="D2829" s="9" t="s">
        <v>1939</v>
      </c>
      <c r="E2829" s="9" t="s">
        <v>635</v>
      </c>
      <c r="F2829" s="9" t="s">
        <v>1686</v>
      </c>
      <c r="G2829" s="9" t="str">
        <f t="shared" si="44"/>
        <v>Q1740: Bedford Borough Integrated Drug and Alcohol Service</v>
      </c>
    </row>
    <row r="2830" spans="1:7" x14ac:dyDescent="0.35">
      <c r="A2830" s="9" t="s">
        <v>621</v>
      </c>
      <c r="B2830" s="9" t="s">
        <v>678</v>
      </c>
      <c r="C2830" s="9" t="s">
        <v>1938</v>
      </c>
      <c r="D2830" s="9" t="s">
        <v>1939</v>
      </c>
      <c r="E2830" s="9" t="s">
        <v>635</v>
      </c>
      <c r="F2830" s="9" t="s">
        <v>1673</v>
      </c>
      <c r="G2830" s="9" t="str">
        <f t="shared" si="44"/>
        <v>Q1758: Addiction Recovery Community MK</v>
      </c>
    </row>
    <row r="2831" spans="1:7" x14ac:dyDescent="0.35">
      <c r="A2831" s="9" t="s">
        <v>357</v>
      </c>
      <c r="B2831" s="9" t="s">
        <v>707</v>
      </c>
      <c r="C2831" s="9" t="s">
        <v>1938</v>
      </c>
      <c r="D2831" s="9" t="s">
        <v>1939</v>
      </c>
      <c r="E2831" s="9" t="s">
        <v>643</v>
      </c>
      <c r="F2831" s="9" t="s">
        <v>1710</v>
      </c>
      <c r="G2831" s="9" t="str">
        <f t="shared" si="44"/>
        <v>R0472: Livingstone House</v>
      </c>
    </row>
    <row r="2832" spans="1:7" x14ac:dyDescent="0.35">
      <c r="A2832" s="9" t="s">
        <v>391</v>
      </c>
      <c r="B2832" s="9" t="s">
        <v>658</v>
      </c>
      <c r="C2832" s="9" t="s">
        <v>1938</v>
      </c>
      <c r="D2832" s="9" t="s">
        <v>1939</v>
      </c>
      <c r="E2832" s="9" t="s">
        <v>639</v>
      </c>
      <c r="F2832" s="9" t="s">
        <v>1744</v>
      </c>
      <c r="G2832" s="9" t="str">
        <f t="shared" si="44"/>
        <v>SG309: THE NELSON TRUST</v>
      </c>
    </row>
    <row r="2833" spans="1:7" x14ac:dyDescent="0.35">
      <c r="A2833" s="9" t="s">
        <v>425</v>
      </c>
      <c r="B2833" s="9" t="s">
        <v>786</v>
      </c>
      <c r="C2833" s="9" t="s">
        <v>1938</v>
      </c>
      <c r="D2833" s="9" t="s">
        <v>1939</v>
      </c>
      <c r="E2833" s="9" t="s">
        <v>715</v>
      </c>
      <c r="F2833" s="9" t="s">
        <v>1674</v>
      </c>
      <c r="G2833" s="9" t="str">
        <f t="shared" si="44"/>
        <v>T1182: CGL Northamptonshire S2S</v>
      </c>
    </row>
    <row r="2834" spans="1:7" x14ac:dyDescent="0.35">
      <c r="A2834" s="9" t="s">
        <v>513</v>
      </c>
      <c r="B2834" s="9" t="s">
        <v>1765</v>
      </c>
      <c r="C2834" s="9" t="s">
        <v>1938</v>
      </c>
      <c r="D2834" s="9" t="s">
        <v>1939</v>
      </c>
      <c r="E2834" s="9" t="s">
        <v>715</v>
      </c>
      <c r="F2834" s="9" t="s">
        <v>1692</v>
      </c>
      <c r="G2834" s="9" t="str">
        <f t="shared" si="44"/>
        <v>T1214: The Level</v>
      </c>
    </row>
    <row r="2835" spans="1:7" x14ac:dyDescent="0.35">
      <c r="A2835" s="9" t="s">
        <v>2073</v>
      </c>
      <c r="B2835" s="9" t="s">
        <v>2074</v>
      </c>
      <c r="C2835" s="9" t="s">
        <v>1938</v>
      </c>
      <c r="D2835" s="9" t="s">
        <v>1939</v>
      </c>
      <c r="E2835" s="9" t="s">
        <v>715</v>
      </c>
      <c r="F2835" s="9" t="s">
        <v>1923</v>
      </c>
      <c r="G2835" s="9" t="str">
        <f t="shared" si="44"/>
        <v>T1225: Substance to Solution (North Northants)</v>
      </c>
    </row>
    <row r="2836" spans="1:7" x14ac:dyDescent="0.35">
      <c r="A2836" s="9" t="s">
        <v>2075</v>
      </c>
      <c r="B2836" s="9" t="s">
        <v>2076</v>
      </c>
      <c r="C2836" s="9" t="s">
        <v>1938</v>
      </c>
      <c r="D2836" s="9" t="s">
        <v>1939</v>
      </c>
      <c r="E2836" s="9" t="s">
        <v>715</v>
      </c>
      <c r="F2836" s="9" t="s">
        <v>1923</v>
      </c>
      <c r="G2836" s="9" t="str">
        <f t="shared" si="44"/>
        <v>T1226: Substance to Solution (West Northants)</v>
      </c>
    </row>
    <row r="2837" spans="1:7" x14ac:dyDescent="0.35">
      <c r="A2837" s="9" t="s">
        <v>276</v>
      </c>
      <c r="B2837" s="9" t="s">
        <v>765</v>
      </c>
      <c r="C2837" s="9" t="s">
        <v>1155</v>
      </c>
      <c r="D2837" s="9" t="s">
        <v>126</v>
      </c>
      <c r="E2837" s="9" t="s">
        <v>670</v>
      </c>
      <c r="F2837" s="9" t="s">
        <v>1657</v>
      </c>
      <c r="G2837" s="9" t="str">
        <f t="shared" si="44"/>
        <v>P0523: ANA</v>
      </c>
    </row>
    <row r="2838" spans="1:7" x14ac:dyDescent="0.35">
      <c r="A2838" s="9" t="s">
        <v>278</v>
      </c>
      <c r="B2838" s="9" t="s">
        <v>685</v>
      </c>
      <c r="C2838" s="9" t="s">
        <v>1155</v>
      </c>
      <c r="D2838" s="9" t="s">
        <v>126</v>
      </c>
      <c r="E2838" s="9" t="s">
        <v>670</v>
      </c>
      <c r="F2838" s="9" t="s">
        <v>1702</v>
      </c>
      <c r="G2838" s="9" t="str">
        <f t="shared" si="44"/>
        <v>P0611: Bridge House</v>
      </c>
    </row>
    <row r="2839" spans="1:7" x14ac:dyDescent="0.35">
      <c r="A2839" s="9" t="s">
        <v>281</v>
      </c>
      <c r="B2839" s="9" t="s">
        <v>689</v>
      </c>
      <c r="C2839" s="9" t="s">
        <v>1155</v>
      </c>
      <c r="D2839" s="9" t="s">
        <v>126</v>
      </c>
      <c r="E2839" s="9" t="s">
        <v>670</v>
      </c>
      <c r="F2839" s="9" t="s">
        <v>1703</v>
      </c>
      <c r="G2839" s="9" t="str">
        <f t="shared" si="44"/>
        <v>P0835: Kenward Residential</v>
      </c>
    </row>
    <row r="2840" spans="1:7" x14ac:dyDescent="0.35">
      <c r="A2840" s="9" t="s">
        <v>284</v>
      </c>
      <c r="B2840" s="9" t="s">
        <v>1157</v>
      </c>
      <c r="C2840" s="9" t="s">
        <v>1155</v>
      </c>
      <c r="D2840" s="9" t="s">
        <v>126</v>
      </c>
      <c r="E2840" s="9" t="s">
        <v>670</v>
      </c>
      <c r="F2840" s="9" t="s">
        <v>1733</v>
      </c>
      <c r="G2840" s="9" t="str">
        <f t="shared" si="44"/>
        <v>P0919: Stonepillow Sands Service</v>
      </c>
    </row>
    <row r="2841" spans="1:7" x14ac:dyDescent="0.35">
      <c r="A2841" s="9" t="s">
        <v>298</v>
      </c>
      <c r="B2841" s="9" t="s">
        <v>915</v>
      </c>
      <c r="C2841" s="9" t="s">
        <v>1155</v>
      </c>
      <c r="D2841" s="9" t="s">
        <v>126</v>
      </c>
      <c r="E2841" s="9" t="s">
        <v>670</v>
      </c>
      <c r="F2841" s="9" t="s">
        <v>1698</v>
      </c>
      <c r="G2841" s="9" t="str">
        <f t="shared" si="44"/>
        <v>P1079: Aldershot - Inclusion Recovery Hampshire</v>
      </c>
    </row>
    <row r="2842" spans="1:7" x14ac:dyDescent="0.35">
      <c r="A2842" s="9" t="s">
        <v>302</v>
      </c>
      <c r="B2842" s="9" t="s">
        <v>918</v>
      </c>
      <c r="C2842" s="9" t="s">
        <v>1155</v>
      </c>
      <c r="D2842" s="9" t="s">
        <v>126</v>
      </c>
      <c r="E2842" s="9" t="s">
        <v>670</v>
      </c>
      <c r="F2842" s="9" t="s">
        <v>1698</v>
      </c>
      <c r="G2842" s="9" t="str">
        <f t="shared" si="44"/>
        <v>P1083: Fareham - Inclusion Recovery Hampshire</v>
      </c>
    </row>
    <row r="2843" spans="1:7" x14ac:dyDescent="0.35">
      <c r="A2843" s="9" t="s">
        <v>303</v>
      </c>
      <c r="B2843" s="9" t="s">
        <v>919</v>
      </c>
      <c r="C2843" s="9" t="s">
        <v>1155</v>
      </c>
      <c r="D2843" s="9" t="s">
        <v>126</v>
      </c>
      <c r="E2843" s="9" t="s">
        <v>670</v>
      </c>
      <c r="F2843" s="9" t="s">
        <v>1698</v>
      </c>
      <c r="G2843" s="9" t="str">
        <f t="shared" si="44"/>
        <v>P1084: Havant - Inclusion Recovery Hampshire</v>
      </c>
    </row>
    <row r="2844" spans="1:7" x14ac:dyDescent="0.35">
      <c r="A2844" s="9" t="s">
        <v>306</v>
      </c>
      <c r="B2844" s="9" t="s">
        <v>751</v>
      </c>
      <c r="C2844" s="9" t="s">
        <v>1155</v>
      </c>
      <c r="D2844" s="9" t="s">
        <v>126</v>
      </c>
      <c r="E2844" s="9" t="s">
        <v>670</v>
      </c>
      <c r="F2844" s="9" t="s">
        <v>1738</v>
      </c>
      <c r="G2844" s="9" t="str">
        <f t="shared" si="44"/>
        <v>P1089: I-Access North West Surrey</v>
      </c>
    </row>
    <row r="2845" spans="1:7" x14ac:dyDescent="0.35">
      <c r="A2845" s="9" t="s">
        <v>307</v>
      </c>
      <c r="B2845" s="9" t="s">
        <v>784</v>
      </c>
      <c r="C2845" s="9" t="s">
        <v>1155</v>
      </c>
      <c r="D2845" s="9" t="s">
        <v>126</v>
      </c>
      <c r="E2845" s="9" t="s">
        <v>670</v>
      </c>
      <c r="F2845" s="9" t="s">
        <v>1738</v>
      </c>
      <c r="G2845" s="9" t="str">
        <f t="shared" si="44"/>
        <v>P1090: I-Access East Surrey</v>
      </c>
    </row>
    <row r="2846" spans="1:7" x14ac:dyDescent="0.35">
      <c r="A2846" s="9" t="s">
        <v>308</v>
      </c>
      <c r="B2846" s="9" t="s">
        <v>857</v>
      </c>
      <c r="C2846" s="9" t="s">
        <v>1155</v>
      </c>
      <c r="D2846" s="9" t="s">
        <v>126</v>
      </c>
      <c r="E2846" s="9" t="s">
        <v>670</v>
      </c>
      <c r="F2846" s="9" t="s">
        <v>1738</v>
      </c>
      <c r="G2846" s="9" t="str">
        <f t="shared" si="44"/>
        <v>P1091: I-Access South West Surrey</v>
      </c>
    </row>
    <row r="2847" spans="1:7" x14ac:dyDescent="0.35">
      <c r="A2847" s="9" t="s">
        <v>309</v>
      </c>
      <c r="B2847" s="9" t="s">
        <v>1156</v>
      </c>
      <c r="C2847" s="9" t="s">
        <v>1155</v>
      </c>
      <c r="D2847" s="9" t="s">
        <v>126</v>
      </c>
      <c r="E2847" s="9" t="s">
        <v>670</v>
      </c>
      <c r="F2847" s="9" t="s">
        <v>1674</v>
      </c>
      <c r="G2847" s="9" t="str">
        <f t="shared" si="44"/>
        <v>P1094: CGL West Sussex Adults</v>
      </c>
    </row>
    <row r="2848" spans="1:7" x14ac:dyDescent="0.35">
      <c r="A2848" s="9" t="s">
        <v>768</v>
      </c>
      <c r="B2848" s="9" t="s">
        <v>769</v>
      </c>
      <c r="C2848" s="9" t="s">
        <v>1155</v>
      </c>
      <c r="D2848" s="9" t="s">
        <v>126</v>
      </c>
      <c r="E2848" s="9" t="s">
        <v>670</v>
      </c>
      <c r="F2848" s="9" t="s">
        <v>1674</v>
      </c>
      <c r="G2848" s="9" t="str">
        <f t="shared" si="44"/>
        <v>P1095: CGL West Sussex YP</v>
      </c>
    </row>
    <row r="2849" spans="1:7" x14ac:dyDescent="0.35">
      <c r="A2849" s="9" t="s">
        <v>484</v>
      </c>
      <c r="B2849" s="9" t="s">
        <v>884</v>
      </c>
      <c r="C2849" s="9" t="s">
        <v>1155</v>
      </c>
      <c r="D2849" s="9" t="s">
        <v>126</v>
      </c>
      <c r="E2849" s="9" t="s">
        <v>670</v>
      </c>
      <c r="F2849" s="9" t="s">
        <v>1691</v>
      </c>
      <c r="G2849" s="9" t="str">
        <f t="shared" si="44"/>
        <v>P1101: East Kent Community Drug &amp; Alcohol Services</v>
      </c>
    </row>
    <row r="2850" spans="1:7" x14ac:dyDescent="0.35">
      <c r="A2850" s="9" t="s">
        <v>618</v>
      </c>
      <c r="B2850" s="9" t="s">
        <v>767</v>
      </c>
      <c r="C2850" s="9" t="s">
        <v>1155</v>
      </c>
      <c r="D2850" s="9" t="s">
        <v>126</v>
      </c>
      <c r="E2850" s="9" t="s">
        <v>670</v>
      </c>
      <c r="F2850" s="9" t="s">
        <v>1674</v>
      </c>
      <c r="G2850" s="9" t="str">
        <f t="shared" si="44"/>
        <v>P1114: CGL Brighton &amp; Hove</v>
      </c>
    </row>
    <row r="2851" spans="1:7" x14ac:dyDescent="0.35">
      <c r="A2851" s="9" t="s">
        <v>2005</v>
      </c>
      <c r="B2851" s="9" t="s">
        <v>2011</v>
      </c>
      <c r="C2851" s="9" t="s">
        <v>1155</v>
      </c>
      <c r="D2851" s="9" t="s">
        <v>126</v>
      </c>
      <c r="E2851" s="9" t="s">
        <v>670</v>
      </c>
      <c r="F2851" s="9" t="s">
        <v>1923</v>
      </c>
      <c r="G2851" s="9" t="str">
        <f t="shared" si="44"/>
        <v>P1118: Inclusion IPD</v>
      </c>
    </row>
    <row r="2852" spans="1:7" x14ac:dyDescent="0.35">
      <c r="A2852" s="9" t="s">
        <v>1900</v>
      </c>
      <c r="B2852" s="9" t="s">
        <v>1901</v>
      </c>
      <c r="C2852" s="9" t="s">
        <v>1155</v>
      </c>
      <c r="D2852" s="9" t="s">
        <v>126</v>
      </c>
      <c r="E2852" s="9" t="s">
        <v>670</v>
      </c>
      <c r="F2852" s="9" t="s">
        <v>1752</v>
      </c>
      <c r="G2852" s="9" t="str">
        <f t="shared" si="44"/>
        <v>P1119: Turning Tides West Sussex</v>
      </c>
    </row>
    <row r="2853" spans="1:7" x14ac:dyDescent="0.35">
      <c r="A2853" s="9" t="s">
        <v>2061</v>
      </c>
      <c r="B2853" s="9" t="s">
        <v>2062</v>
      </c>
      <c r="C2853" s="9" t="s">
        <v>1155</v>
      </c>
      <c r="D2853" s="9" t="s">
        <v>126</v>
      </c>
      <c r="E2853" s="9" t="s">
        <v>670</v>
      </c>
      <c r="F2853" s="9" t="s">
        <v>1923</v>
      </c>
      <c r="G2853" s="9" t="str">
        <f t="shared" si="44"/>
        <v>P1125: Addiction Recovery Centre Portsmouth</v>
      </c>
    </row>
    <row r="2854" spans="1:7" x14ac:dyDescent="0.35">
      <c r="A2854" s="9" t="s">
        <v>310</v>
      </c>
      <c r="B2854" s="9" t="s">
        <v>837</v>
      </c>
      <c r="C2854" s="9" t="s">
        <v>1155</v>
      </c>
      <c r="D2854" s="9" t="s">
        <v>126</v>
      </c>
      <c r="E2854" s="9" t="s">
        <v>635</v>
      </c>
      <c r="F2854" s="9" t="s">
        <v>837</v>
      </c>
      <c r="G2854" s="9" t="str">
        <f t="shared" si="44"/>
        <v>Q1311: Hebron Trust</v>
      </c>
    </row>
    <row r="2855" spans="1:7" x14ac:dyDescent="0.35">
      <c r="A2855" s="9" t="s">
        <v>325</v>
      </c>
      <c r="B2855" s="9" t="s">
        <v>2063</v>
      </c>
      <c r="C2855" s="9" t="s">
        <v>1155</v>
      </c>
      <c r="D2855" s="9" t="s">
        <v>126</v>
      </c>
      <c r="E2855" s="9" t="s">
        <v>635</v>
      </c>
      <c r="F2855" s="9" t="s">
        <v>1734</v>
      </c>
      <c r="G2855" s="9" t="str">
        <f t="shared" si="44"/>
        <v>Q1647: Via - Passmores House</v>
      </c>
    </row>
    <row r="2856" spans="1:7" x14ac:dyDescent="0.35">
      <c r="A2856" s="9" t="s">
        <v>326</v>
      </c>
      <c r="B2856" s="9" t="s">
        <v>686</v>
      </c>
      <c r="C2856" s="9" t="s">
        <v>1155</v>
      </c>
      <c r="D2856" s="9" t="s">
        <v>126</v>
      </c>
      <c r="E2856" s="9" t="s">
        <v>635</v>
      </c>
      <c r="F2856" s="9" t="s">
        <v>686</v>
      </c>
      <c r="G2856" s="9" t="str">
        <f t="shared" si="44"/>
        <v>Q1652: East Coast Recovery Limited</v>
      </c>
    </row>
    <row r="2857" spans="1:7" x14ac:dyDescent="0.35">
      <c r="A2857" s="9" t="s">
        <v>381</v>
      </c>
      <c r="B2857" s="9" t="s">
        <v>638</v>
      </c>
      <c r="C2857" s="9" t="s">
        <v>1155</v>
      </c>
      <c r="D2857" s="9" t="s">
        <v>126</v>
      </c>
      <c r="E2857" s="9" t="s">
        <v>639</v>
      </c>
      <c r="F2857" s="9" t="s">
        <v>1737</v>
      </c>
      <c r="G2857" s="9" t="str">
        <f t="shared" si="44"/>
        <v>SB317: StreetScene Bournemouth</v>
      </c>
    </row>
    <row r="2858" spans="1:7" x14ac:dyDescent="0.35">
      <c r="A2858" s="9" t="s">
        <v>402</v>
      </c>
      <c r="B2858" s="9" t="s">
        <v>812</v>
      </c>
      <c r="C2858" s="9" t="s">
        <v>1155</v>
      </c>
      <c r="D2858" s="9" t="s">
        <v>126</v>
      </c>
      <c r="E2858" s="9" t="s">
        <v>639</v>
      </c>
      <c r="F2858" s="9" t="s">
        <v>812</v>
      </c>
      <c r="G2858" s="9" t="str">
        <f t="shared" si="44"/>
        <v>SJ207: Western Counselling</v>
      </c>
    </row>
    <row r="2859" spans="1:7" x14ac:dyDescent="0.35">
      <c r="A2859" s="9" t="s">
        <v>404</v>
      </c>
      <c r="B2859" s="9" t="s">
        <v>672</v>
      </c>
      <c r="C2859" s="9" t="s">
        <v>1155</v>
      </c>
      <c r="D2859" s="9" t="s">
        <v>126</v>
      </c>
      <c r="E2859" s="9" t="s">
        <v>639</v>
      </c>
      <c r="F2859" s="9" t="s">
        <v>1667</v>
      </c>
      <c r="G2859" s="9" t="str">
        <f t="shared" si="44"/>
        <v>SJ302: BROADWAY LODGE</v>
      </c>
    </row>
    <row r="2860" spans="1:7" x14ac:dyDescent="0.35">
      <c r="A2860" s="9" t="s">
        <v>411</v>
      </c>
      <c r="B2860" s="9" t="s">
        <v>809</v>
      </c>
      <c r="C2860" s="9" t="s">
        <v>1155</v>
      </c>
      <c r="D2860" s="9" t="s">
        <v>126</v>
      </c>
      <c r="E2860" s="9" t="s">
        <v>639</v>
      </c>
      <c r="F2860" s="9" t="s">
        <v>809</v>
      </c>
      <c r="G2860" s="9" t="str">
        <f t="shared" si="44"/>
        <v>SK317: Somewhere House</v>
      </c>
    </row>
    <row r="2861" spans="1:7" x14ac:dyDescent="0.35">
      <c r="A2861" s="9" t="s">
        <v>625</v>
      </c>
      <c r="B2861" s="9" t="s">
        <v>674</v>
      </c>
      <c r="C2861" s="9" t="s">
        <v>1155</v>
      </c>
      <c r="D2861" s="9" t="s">
        <v>126</v>
      </c>
      <c r="E2861" s="9" t="s">
        <v>639</v>
      </c>
      <c r="F2861" s="9" t="s">
        <v>1752</v>
      </c>
      <c r="G2861" s="9" t="str">
        <f t="shared" si="44"/>
        <v>SL205: PostScript360</v>
      </c>
    </row>
    <row r="2862" spans="1:7" x14ac:dyDescent="0.35">
      <c r="A2862" s="9" t="s">
        <v>420</v>
      </c>
      <c r="B2862" s="9" t="s">
        <v>787</v>
      </c>
      <c r="C2862" s="9" t="s">
        <v>1155</v>
      </c>
      <c r="D2862" s="9" t="s">
        <v>126</v>
      </c>
      <c r="E2862" s="9" t="s">
        <v>715</v>
      </c>
      <c r="F2862" s="9" t="s">
        <v>1682</v>
      </c>
      <c r="G2862" s="9" t="str">
        <f t="shared" si="44"/>
        <v>T0005: Derbyshire Recovery Partnership</v>
      </c>
    </row>
    <row r="2863" spans="1:7" x14ac:dyDescent="0.35">
      <c r="A2863" s="9" t="s">
        <v>2085</v>
      </c>
      <c r="B2863" s="9" t="s">
        <v>2086</v>
      </c>
      <c r="C2863" s="9" t="s">
        <v>1155</v>
      </c>
      <c r="D2863" s="9" t="s">
        <v>126</v>
      </c>
      <c r="E2863" s="9" t="s">
        <v>661</v>
      </c>
      <c r="F2863" s="9" t="s">
        <v>1923</v>
      </c>
    </row>
    <row r="2864" spans="1:7" x14ac:dyDescent="0.35">
      <c r="A2864" s="9" t="s">
        <v>154</v>
      </c>
      <c r="B2864" s="9" t="s">
        <v>924</v>
      </c>
      <c r="C2864" s="9" t="s">
        <v>1158</v>
      </c>
      <c r="D2864" s="9" t="s">
        <v>111</v>
      </c>
      <c r="E2864" s="9" t="s">
        <v>632</v>
      </c>
      <c r="F2864" s="9" t="s">
        <v>1688</v>
      </c>
    </row>
    <row r="2865" spans="1:6" x14ac:dyDescent="0.35">
      <c r="A2865" s="9" t="s">
        <v>951</v>
      </c>
      <c r="B2865" s="9" t="s">
        <v>952</v>
      </c>
      <c r="C2865" s="9" t="s">
        <v>1158</v>
      </c>
      <c r="D2865" s="9" t="s">
        <v>111</v>
      </c>
      <c r="E2865" s="9" t="s">
        <v>632</v>
      </c>
      <c r="F2865" s="9" t="s">
        <v>1697</v>
      </c>
    </row>
    <row r="2866" spans="1:6" x14ac:dyDescent="0.35">
      <c r="A2866" s="9" t="s">
        <v>166</v>
      </c>
      <c r="B2866" s="9" t="s">
        <v>1918</v>
      </c>
      <c r="C2866" s="9" t="s">
        <v>1158</v>
      </c>
      <c r="D2866" s="9" t="s">
        <v>111</v>
      </c>
      <c r="E2866" s="9" t="s">
        <v>632</v>
      </c>
      <c r="F2866" s="9" t="s">
        <v>1731</v>
      </c>
    </row>
    <row r="2867" spans="1:6" x14ac:dyDescent="0.35">
      <c r="A2867" s="9" t="s">
        <v>197</v>
      </c>
      <c r="B2867" s="9" t="s">
        <v>804</v>
      </c>
      <c r="C2867" s="9" t="s">
        <v>1158</v>
      </c>
      <c r="D2867" s="9" t="s">
        <v>111</v>
      </c>
      <c r="E2867" s="9" t="s">
        <v>632</v>
      </c>
      <c r="F2867" s="9" t="s">
        <v>1669</v>
      </c>
    </row>
    <row r="2868" spans="1:6" x14ac:dyDescent="0.35">
      <c r="A2868" s="9" t="s">
        <v>200</v>
      </c>
      <c r="B2868" s="9" t="s">
        <v>648</v>
      </c>
      <c r="C2868" s="9" t="s">
        <v>1158</v>
      </c>
      <c r="D2868" s="9" t="s">
        <v>111</v>
      </c>
      <c r="E2868" s="9" t="s">
        <v>632</v>
      </c>
      <c r="F2868" s="9" t="s">
        <v>1751</v>
      </c>
    </row>
    <row r="2869" spans="1:6" x14ac:dyDescent="0.35">
      <c r="A2869" s="9" t="s">
        <v>606</v>
      </c>
      <c r="B2869" s="9" t="s">
        <v>806</v>
      </c>
      <c r="C2869" s="9" t="s">
        <v>1158</v>
      </c>
      <c r="D2869" s="9" t="s">
        <v>111</v>
      </c>
      <c r="E2869" s="9" t="s">
        <v>632</v>
      </c>
      <c r="F2869" s="9" t="s">
        <v>1751</v>
      </c>
    </row>
    <row r="2870" spans="1:6" x14ac:dyDescent="0.35">
      <c r="A2870" s="9" t="s">
        <v>1480</v>
      </c>
      <c r="B2870" s="9" t="s">
        <v>1920</v>
      </c>
      <c r="C2870" s="9" t="s">
        <v>1158</v>
      </c>
      <c r="D2870" s="9" t="s">
        <v>111</v>
      </c>
      <c r="E2870" s="9" t="s">
        <v>632</v>
      </c>
      <c r="F2870" s="9" t="s">
        <v>1752</v>
      </c>
    </row>
    <row r="2871" spans="1:6" x14ac:dyDescent="0.35">
      <c r="A2871" s="9" t="s">
        <v>1193</v>
      </c>
      <c r="B2871" s="9" t="s">
        <v>1761</v>
      </c>
      <c r="C2871" s="9" t="s">
        <v>1158</v>
      </c>
      <c r="D2871" s="9" t="s">
        <v>111</v>
      </c>
      <c r="E2871" s="9" t="s">
        <v>632</v>
      </c>
      <c r="F2871" s="9" t="s">
        <v>1751</v>
      </c>
    </row>
    <row r="2872" spans="1:6" x14ac:dyDescent="0.35">
      <c r="A2872" s="9" t="s">
        <v>1194</v>
      </c>
      <c r="B2872" s="9" t="s">
        <v>1766</v>
      </c>
      <c r="C2872" s="9" t="s">
        <v>1158</v>
      </c>
      <c r="D2872" s="9" t="s">
        <v>111</v>
      </c>
      <c r="E2872" s="9" t="s">
        <v>632</v>
      </c>
      <c r="F2872" s="9" t="s">
        <v>1751</v>
      </c>
    </row>
    <row r="2873" spans="1:6" x14ac:dyDescent="0.35">
      <c r="A2873" s="9" t="s">
        <v>1921</v>
      </c>
      <c r="B2873" s="9" t="s">
        <v>1922</v>
      </c>
      <c r="C2873" s="9" t="s">
        <v>1158</v>
      </c>
      <c r="D2873" s="9" t="s">
        <v>111</v>
      </c>
      <c r="E2873" s="9" t="s">
        <v>632</v>
      </c>
      <c r="F2873" s="9" t="s">
        <v>1923</v>
      </c>
    </row>
    <row r="2874" spans="1:6" x14ac:dyDescent="0.35">
      <c r="A2874" s="9" t="s">
        <v>2139</v>
      </c>
      <c r="B2874" s="9" t="s">
        <v>2201</v>
      </c>
      <c r="C2874" s="9" t="s">
        <v>1158</v>
      </c>
      <c r="D2874" s="9" t="s">
        <v>111</v>
      </c>
      <c r="E2874" s="9" t="s">
        <v>632</v>
      </c>
      <c r="F2874" s="9" t="s">
        <v>1923</v>
      </c>
    </row>
    <row r="2875" spans="1:6" x14ac:dyDescent="0.35">
      <c r="A2875" s="9" t="s">
        <v>1196</v>
      </c>
      <c r="B2875" s="9" t="s">
        <v>1775</v>
      </c>
      <c r="C2875" s="9" t="s">
        <v>1158</v>
      </c>
      <c r="D2875" s="9" t="s">
        <v>111</v>
      </c>
      <c r="E2875" s="9" t="s">
        <v>632</v>
      </c>
      <c r="F2875" s="9" t="s">
        <v>1674</v>
      </c>
    </row>
    <row r="2876" spans="1:6" x14ac:dyDescent="0.35">
      <c r="A2876" s="9" t="s">
        <v>276</v>
      </c>
      <c r="B2876" s="9" t="s">
        <v>765</v>
      </c>
      <c r="C2876" s="9" t="s">
        <v>1158</v>
      </c>
      <c r="D2876" s="9" t="s">
        <v>111</v>
      </c>
      <c r="E2876" s="9" t="s">
        <v>670</v>
      </c>
      <c r="F2876" s="9" t="s">
        <v>1657</v>
      </c>
    </row>
    <row r="2877" spans="1:6" x14ac:dyDescent="0.35">
      <c r="A2877" s="9" t="s">
        <v>277</v>
      </c>
      <c r="B2877" s="9" t="s">
        <v>741</v>
      </c>
      <c r="C2877" s="9" t="s">
        <v>1158</v>
      </c>
      <c r="D2877" s="9" t="s">
        <v>111</v>
      </c>
      <c r="E2877" s="9" t="s">
        <v>670</v>
      </c>
      <c r="F2877" s="9" t="s">
        <v>1736</v>
      </c>
    </row>
    <row r="2878" spans="1:6" x14ac:dyDescent="0.35">
      <c r="A2878" s="9" t="s">
        <v>340</v>
      </c>
      <c r="B2878" s="9" t="s">
        <v>657</v>
      </c>
      <c r="C2878" s="9" t="s">
        <v>1158</v>
      </c>
      <c r="D2878" s="9" t="s">
        <v>111</v>
      </c>
      <c r="E2878" s="9" t="s">
        <v>635</v>
      </c>
      <c r="F2878" s="9" t="s">
        <v>1752</v>
      </c>
    </row>
    <row r="2879" spans="1:6" x14ac:dyDescent="0.35">
      <c r="A2879" s="9" t="s">
        <v>2023</v>
      </c>
      <c r="B2879" s="9" t="s">
        <v>2215</v>
      </c>
      <c r="C2879" s="9" t="s">
        <v>1158</v>
      </c>
      <c r="D2879" s="9" t="s">
        <v>111</v>
      </c>
      <c r="E2879" s="9" t="s">
        <v>635</v>
      </c>
      <c r="F2879" s="9" t="s">
        <v>1923</v>
      </c>
    </row>
    <row r="2880" spans="1:6" x14ac:dyDescent="0.35">
      <c r="A2880" s="9" t="s">
        <v>381</v>
      </c>
      <c r="B2880" s="9" t="s">
        <v>638</v>
      </c>
      <c r="C2880" s="9" t="s">
        <v>1158</v>
      </c>
      <c r="D2880" s="9" t="s">
        <v>111</v>
      </c>
      <c r="E2880" s="9" t="s">
        <v>639</v>
      </c>
      <c r="F2880" s="9" t="s">
        <v>1737</v>
      </c>
    </row>
    <row r="2881" spans="1:6" x14ac:dyDescent="0.35">
      <c r="A2881" s="9" t="s">
        <v>391</v>
      </c>
      <c r="B2881" s="9" t="s">
        <v>658</v>
      </c>
      <c r="C2881" s="9" t="s">
        <v>1158</v>
      </c>
      <c r="D2881" s="9" t="s">
        <v>111</v>
      </c>
      <c r="E2881" s="9" t="s">
        <v>639</v>
      </c>
      <c r="F2881" s="9" t="s">
        <v>1744</v>
      </c>
    </row>
    <row r="2882" spans="1:6" x14ac:dyDescent="0.35">
      <c r="A2882" s="9" t="s">
        <v>402</v>
      </c>
      <c r="B2882" s="9" t="s">
        <v>812</v>
      </c>
      <c r="C2882" s="9" t="s">
        <v>1158</v>
      </c>
      <c r="D2882" s="9" t="s">
        <v>111</v>
      </c>
      <c r="E2882" s="9" t="s">
        <v>639</v>
      </c>
      <c r="F2882" s="9" t="s">
        <v>812</v>
      </c>
    </row>
    <row r="2883" spans="1:6" x14ac:dyDescent="0.35">
      <c r="A2883" s="9" t="s">
        <v>403</v>
      </c>
      <c r="B2883" s="9" t="s">
        <v>961</v>
      </c>
      <c r="C2883" s="9" t="s">
        <v>1158</v>
      </c>
      <c r="D2883" s="9" t="s">
        <v>111</v>
      </c>
      <c r="E2883" s="9" t="s">
        <v>639</v>
      </c>
      <c r="F2883" s="9" t="s">
        <v>1656</v>
      </c>
    </row>
    <row r="2884" spans="1:6" x14ac:dyDescent="0.35">
      <c r="A2884" s="9" t="s">
        <v>406</v>
      </c>
      <c r="B2884" s="9" t="s">
        <v>909</v>
      </c>
      <c r="C2884" s="9" t="s">
        <v>1158</v>
      </c>
      <c r="D2884" s="9" t="s">
        <v>111</v>
      </c>
      <c r="E2884" s="9" t="s">
        <v>639</v>
      </c>
      <c r="F2884" s="9" t="s">
        <v>909</v>
      </c>
    </row>
    <row r="2885" spans="1:6" x14ac:dyDescent="0.35">
      <c r="A2885" s="9" t="s">
        <v>625</v>
      </c>
      <c r="B2885" s="9" t="s">
        <v>674</v>
      </c>
      <c r="C2885" s="9" t="s">
        <v>1158</v>
      </c>
      <c r="D2885" s="9" t="s">
        <v>111</v>
      </c>
      <c r="E2885" s="9" t="s">
        <v>639</v>
      </c>
      <c r="F2885" s="9" t="s">
        <v>1752</v>
      </c>
    </row>
    <row r="2886" spans="1:6" x14ac:dyDescent="0.35">
      <c r="A2886" s="9" t="s">
        <v>412</v>
      </c>
      <c r="B2886" s="9" t="s">
        <v>905</v>
      </c>
      <c r="C2886" s="9" t="s">
        <v>1158</v>
      </c>
      <c r="D2886" s="9" t="s">
        <v>111</v>
      </c>
      <c r="E2886" s="9" t="s">
        <v>639</v>
      </c>
      <c r="F2886" s="9" t="s">
        <v>1745</v>
      </c>
    </row>
    <row r="2887" spans="1:6" x14ac:dyDescent="0.35">
      <c r="A2887" s="9" t="s">
        <v>416</v>
      </c>
      <c r="B2887" s="9" t="s">
        <v>1764</v>
      </c>
      <c r="C2887" s="9" t="s">
        <v>1158</v>
      </c>
      <c r="D2887" s="9" t="s">
        <v>111</v>
      </c>
      <c r="E2887" s="9" t="s">
        <v>639</v>
      </c>
      <c r="F2887" s="9" t="s">
        <v>1655</v>
      </c>
    </row>
    <row r="2888" spans="1:6" x14ac:dyDescent="0.35">
      <c r="A2888" s="9" t="s">
        <v>449</v>
      </c>
      <c r="B2888" s="9" t="s">
        <v>666</v>
      </c>
      <c r="C2888" s="9" t="s">
        <v>1158</v>
      </c>
      <c r="D2888" s="9" t="s">
        <v>111</v>
      </c>
      <c r="E2888" s="9" t="s">
        <v>661</v>
      </c>
      <c r="F2888" s="9" t="s">
        <v>1750</v>
      </c>
    </row>
    <row r="2889" spans="1:6" x14ac:dyDescent="0.35">
      <c r="A2889" s="9" t="s">
        <v>461</v>
      </c>
      <c r="B2889" s="9" t="s">
        <v>663</v>
      </c>
      <c r="C2889" s="9" t="s">
        <v>1158</v>
      </c>
      <c r="D2889" s="9" t="s">
        <v>111</v>
      </c>
      <c r="E2889" s="9" t="s">
        <v>661</v>
      </c>
      <c r="F2889" s="9" t="s">
        <v>1721</v>
      </c>
    </row>
    <row r="2890" spans="1:6" x14ac:dyDescent="0.35">
      <c r="A2890" s="9" t="s">
        <v>481</v>
      </c>
      <c r="B2890" s="9" t="s">
        <v>660</v>
      </c>
      <c r="C2890" s="9" t="s">
        <v>1158</v>
      </c>
      <c r="D2890" s="9" t="s">
        <v>111</v>
      </c>
      <c r="E2890" s="9" t="s">
        <v>661</v>
      </c>
      <c r="F2890" s="9" t="s">
        <v>1697</v>
      </c>
    </row>
    <row r="2891" spans="1:6" x14ac:dyDescent="0.35">
      <c r="A2891" s="9" t="s">
        <v>2137</v>
      </c>
      <c r="B2891" s="9" t="s">
        <v>2138</v>
      </c>
      <c r="C2891" s="9" t="s">
        <v>1158</v>
      </c>
      <c r="D2891" s="9" t="s">
        <v>111</v>
      </c>
      <c r="E2891" s="9" t="s">
        <v>661</v>
      </c>
      <c r="F2891" s="9" t="s">
        <v>1923</v>
      </c>
    </row>
    <row r="2892" spans="1:6" x14ac:dyDescent="0.35">
      <c r="A2892" s="9" t="s">
        <v>474</v>
      </c>
      <c r="B2892" s="9" t="s">
        <v>734</v>
      </c>
      <c r="C2892" s="9" t="s">
        <v>1158</v>
      </c>
      <c r="D2892" s="9" t="s">
        <v>111</v>
      </c>
      <c r="E2892" s="9" t="s">
        <v>662</v>
      </c>
      <c r="F2892" s="9" t="s">
        <v>1751</v>
      </c>
    </row>
    <row r="2893" spans="1:6" x14ac:dyDescent="0.35">
      <c r="A2893" s="9" t="s">
        <v>213</v>
      </c>
      <c r="B2893" s="9" t="s">
        <v>706</v>
      </c>
      <c r="C2893" s="9" t="s">
        <v>1159</v>
      </c>
      <c r="D2893" s="9" t="s">
        <v>35</v>
      </c>
      <c r="E2893" s="9" t="s">
        <v>662</v>
      </c>
      <c r="F2893" s="9" t="s">
        <v>1701</v>
      </c>
    </row>
    <row r="2894" spans="1:6" x14ac:dyDescent="0.35">
      <c r="A2894" s="9" t="s">
        <v>214</v>
      </c>
      <c r="B2894" s="9" t="s">
        <v>667</v>
      </c>
      <c r="C2894" s="9" t="s">
        <v>1159</v>
      </c>
      <c r="D2894" s="9" t="s">
        <v>35</v>
      </c>
      <c r="E2894" s="9" t="s">
        <v>662</v>
      </c>
      <c r="F2894" s="9" t="s">
        <v>1717</v>
      </c>
    </row>
    <row r="2895" spans="1:6" x14ac:dyDescent="0.35">
      <c r="A2895" s="9" t="s">
        <v>218</v>
      </c>
      <c r="B2895" s="9" t="s">
        <v>727</v>
      </c>
      <c r="C2895" s="9" t="s">
        <v>1159</v>
      </c>
      <c r="D2895" s="9" t="s">
        <v>35</v>
      </c>
      <c r="E2895" s="9" t="s">
        <v>662</v>
      </c>
      <c r="F2895" s="9" t="s">
        <v>1751</v>
      </c>
    </row>
    <row r="2896" spans="1:6" x14ac:dyDescent="0.35">
      <c r="A2896" s="9" t="s">
        <v>223</v>
      </c>
      <c r="B2896" s="9" t="s">
        <v>725</v>
      </c>
      <c r="C2896" s="9" t="s">
        <v>1159</v>
      </c>
      <c r="D2896" s="9" t="s">
        <v>35</v>
      </c>
      <c r="E2896" s="9" t="s">
        <v>662</v>
      </c>
      <c r="F2896" s="9" t="s">
        <v>1694</v>
      </c>
    </row>
    <row r="2897" spans="1:6" x14ac:dyDescent="0.35">
      <c r="A2897" s="9" t="s">
        <v>229</v>
      </c>
      <c r="B2897" s="9" t="s">
        <v>1771</v>
      </c>
      <c r="C2897" s="9" t="s">
        <v>1159</v>
      </c>
      <c r="D2897" s="9" t="s">
        <v>35</v>
      </c>
      <c r="E2897" s="9" t="s">
        <v>662</v>
      </c>
      <c r="F2897" s="9" t="s">
        <v>1751</v>
      </c>
    </row>
    <row r="2898" spans="1:6" x14ac:dyDescent="0.35">
      <c r="A2898" s="9" t="s">
        <v>234</v>
      </c>
      <c r="B2898" s="9" t="s">
        <v>1160</v>
      </c>
      <c r="C2898" s="9" t="s">
        <v>1159</v>
      </c>
      <c r="D2898" s="9" t="s">
        <v>35</v>
      </c>
      <c r="E2898" s="9" t="s">
        <v>662</v>
      </c>
      <c r="F2898" s="9" t="s">
        <v>1754</v>
      </c>
    </row>
    <row r="2899" spans="1:6" x14ac:dyDescent="0.35">
      <c r="A2899" s="9" t="s">
        <v>236</v>
      </c>
      <c r="B2899" s="9" t="s">
        <v>729</v>
      </c>
      <c r="C2899" s="9" t="s">
        <v>1159</v>
      </c>
      <c r="D2899" s="9" t="s">
        <v>35</v>
      </c>
      <c r="E2899" s="9" t="s">
        <v>662</v>
      </c>
      <c r="F2899" s="9" t="s">
        <v>1722</v>
      </c>
    </row>
    <row r="2900" spans="1:6" x14ac:dyDescent="0.35">
      <c r="A2900" s="9" t="s">
        <v>253</v>
      </c>
      <c r="B2900" s="9" t="s">
        <v>726</v>
      </c>
      <c r="C2900" s="9" t="s">
        <v>1159</v>
      </c>
      <c r="D2900" s="9" t="s">
        <v>35</v>
      </c>
      <c r="E2900" s="9" t="s">
        <v>662</v>
      </c>
      <c r="F2900" s="9" t="s">
        <v>1680</v>
      </c>
    </row>
    <row r="2901" spans="1:6" x14ac:dyDescent="0.35">
      <c r="A2901" s="9" t="s">
        <v>497</v>
      </c>
      <c r="B2901" s="9" t="s">
        <v>720</v>
      </c>
      <c r="C2901" s="9" t="s">
        <v>1159</v>
      </c>
      <c r="D2901" s="9" t="s">
        <v>35</v>
      </c>
      <c r="E2901" s="9" t="s">
        <v>662</v>
      </c>
      <c r="F2901" s="9" t="s">
        <v>720</v>
      </c>
    </row>
    <row r="2902" spans="1:6" x14ac:dyDescent="0.35">
      <c r="A2902" s="9" t="s">
        <v>1161</v>
      </c>
      <c r="B2902" s="9" t="s">
        <v>1162</v>
      </c>
      <c r="C2902" s="9" t="s">
        <v>1159</v>
      </c>
      <c r="D2902" s="9" t="s">
        <v>35</v>
      </c>
      <c r="E2902" s="9" t="s">
        <v>662</v>
      </c>
      <c r="F2902" s="9" t="s">
        <v>1754</v>
      </c>
    </row>
    <row r="2903" spans="1:6" x14ac:dyDescent="0.35">
      <c r="A2903" s="9" t="s">
        <v>507</v>
      </c>
      <c r="B2903" s="9" t="s">
        <v>2046</v>
      </c>
      <c r="C2903" s="9" t="s">
        <v>1159</v>
      </c>
      <c r="D2903" s="9" t="s">
        <v>35</v>
      </c>
      <c r="E2903" s="9" t="s">
        <v>662</v>
      </c>
      <c r="F2903" s="9" t="s">
        <v>1668</v>
      </c>
    </row>
    <row r="2904" spans="1:6" x14ac:dyDescent="0.35">
      <c r="A2904" s="9" t="s">
        <v>1484</v>
      </c>
      <c r="B2904" s="9" t="s">
        <v>1759</v>
      </c>
      <c r="C2904" s="9" t="s">
        <v>1159</v>
      </c>
      <c r="D2904" s="9" t="s">
        <v>35</v>
      </c>
      <c r="E2904" s="9" t="s">
        <v>662</v>
      </c>
      <c r="F2904" s="9" t="s">
        <v>1697</v>
      </c>
    </row>
    <row r="2905" spans="1:6" x14ac:dyDescent="0.35">
      <c r="A2905" s="9" t="s">
        <v>303</v>
      </c>
      <c r="B2905" s="9" t="s">
        <v>919</v>
      </c>
      <c r="C2905" s="9" t="s">
        <v>1159</v>
      </c>
      <c r="D2905" s="9" t="s">
        <v>35</v>
      </c>
      <c r="E2905" s="9" t="s">
        <v>670</v>
      </c>
      <c r="F2905" s="9" t="s">
        <v>1698</v>
      </c>
    </row>
    <row r="2906" spans="1:6" x14ac:dyDescent="0.35">
      <c r="A2906" s="9" t="s">
        <v>354</v>
      </c>
      <c r="B2906" s="9" t="s">
        <v>641</v>
      </c>
      <c r="C2906" s="9" t="s">
        <v>1159</v>
      </c>
      <c r="D2906" s="9" t="s">
        <v>35</v>
      </c>
      <c r="E2906" s="9" t="s">
        <v>643</v>
      </c>
      <c r="F2906" s="9" t="s">
        <v>2001</v>
      </c>
    </row>
    <row r="2907" spans="1:6" x14ac:dyDescent="0.35">
      <c r="A2907" s="9" t="s">
        <v>449</v>
      </c>
      <c r="B2907" s="9" t="s">
        <v>666</v>
      </c>
      <c r="C2907" s="9" t="s">
        <v>1159</v>
      </c>
      <c r="D2907" s="9" t="s">
        <v>35</v>
      </c>
      <c r="E2907" s="9" t="s">
        <v>661</v>
      </c>
      <c r="F2907" s="9" t="s">
        <v>1750</v>
      </c>
    </row>
    <row r="2908" spans="1:6" x14ac:dyDescent="0.35">
      <c r="A2908" s="9" t="s">
        <v>471</v>
      </c>
      <c r="B2908" s="9" t="s">
        <v>718</v>
      </c>
      <c r="C2908" s="9" t="s">
        <v>1159</v>
      </c>
      <c r="D2908" s="9" t="s">
        <v>35</v>
      </c>
      <c r="E2908" s="9" t="s">
        <v>662</v>
      </c>
      <c r="F2908" s="9" t="s">
        <v>718</v>
      </c>
    </row>
    <row r="2909" spans="1:6" x14ac:dyDescent="0.35">
      <c r="A2909" s="9" t="s">
        <v>474</v>
      </c>
      <c r="B2909" s="9" t="s">
        <v>734</v>
      </c>
      <c r="C2909" s="9" t="s">
        <v>1159</v>
      </c>
      <c r="D2909" s="9" t="s">
        <v>35</v>
      </c>
      <c r="E2909" s="9" t="s">
        <v>662</v>
      </c>
      <c r="F2909" s="9" t="s">
        <v>1751</v>
      </c>
    </row>
    <row r="2910" spans="1:6" x14ac:dyDescent="0.35">
      <c r="A2910" s="9" t="s">
        <v>229</v>
      </c>
      <c r="B2910" s="9" t="s">
        <v>1771</v>
      </c>
      <c r="C2910" s="9" t="s">
        <v>1163</v>
      </c>
      <c r="D2910" s="9" t="s">
        <v>142</v>
      </c>
      <c r="E2910" s="9" t="s">
        <v>662</v>
      </c>
      <c r="F2910" s="9" t="s">
        <v>1751</v>
      </c>
    </row>
    <row r="2911" spans="1:6" x14ac:dyDescent="0.35">
      <c r="A2911" s="9" t="s">
        <v>299</v>
      </c>
      <c r="B2911" s="9" t="s">
        <v>916</v>
      </c>
      <c r="C2911" s="9" t="s">
        <v>1163</v>
      </c>
      <c r="D2911" s="9" t="s">
        <v>142</v>
      </c>
      <c r="E2911" s="9" t="s">
        <v>670</v>
      </c>
      <c r="F2911" s="9" t="s">
        <v>1698</v>
      </c>
    </row>
    <row r="2912" spans="1:6" x14ac:dyDescent="0.35">
      <c r="A2912" s="9" t="s">
        <v>301</v>
      </c>
      <c r="B2912" s="9" t="s">
        <v>917</v>
      </c>
      <c r="C2912" s="9" t="s">
        <v>1163</v>
      </c>
      <c r="D2912" s="9" t="s">
        <v>142</v>
      </c>
      <c r="E2912" s="9" t="s">
        <v>670</v>
      </c>
      <c r="F2912" s="9" t="s">
        <v>1698</v>
      </c>
    </row>
    <row r="2913" spans="1:6" x14ac:dyDescent="0.35">
      <c r="A2913" s="9" t="s">
        <v>1942</v>
      </c>
      <c r="B2913" s="9" t="s">
        <v>2056</v>
      </c>
      <c r="C2913" s="9" t="s">
        <v>1163</v>
      </c>
      <c r="D2913" s="9" t="s">
        <v>142</v>
      </c>
      <c r="E2913" s="9" t="s">
        <v>670</v>
      </c>
      <c r="F2913" s="9" t="s">
        <v>1923</v>
      </c>
    </row>
    <row r="2914" spans="1:6" x14ac:dyDescent="0.35">
      <c r="A2914" s="9" t="s">
        <v>356</v>
      </c>
      <c r="B2914" s="9" t="s">
        <v>711</v>
      </c>
      <c r="C2914" s="9" t="s">
        <v>1163</v>
      </c>
      <c r="D2914" s="9" t="s">
        <v>142</v>
      </c>
      <c r="E2914" s="9" t="s">
        <v>643</v>
      </c>
      <c r="F2914" s="9" t="s">
        <v>1658</v>
      </c>
    </row>
    <row r="2915" spans="1:6" x14ac:dyDescent="0.35">
      <c r="A2915" s="9" t="s">
        <v>357</v>
      </c>
      <c r="B2915" s="9" t="s">
        <v>707</v>
      </c>
      <c r="C2915" s="9" t="s">
        <v>1163</v>
      </c>
      <c r="D2915" s="9" t="s">
        <v>142</v>
      </c>
      <c r="E2915" s="9" t="s">
        <v>643</v>
      </c>
      <c r="F2915" s="9" t="s">
        <v>1710</v>
      </c>
    </row>
    <row r="2916" spans="1:6" x14ac:dyDescent="0.35">
      <c r="A2916" s="9" t="s">
        <v>623</v>
      </c>
      <c r="B2916" s="9" t="s">
        <v>673</v>
      </c>
      <c r="C2916" s="9" t="s">
        <v>1163</v>
      </c>
      <c r="D2916" s="9" t="s">
        <v>142</v>
      </c>
      <c r="E2916" s="9" t="s">
        <v>639</v>
      </c>
      <c r="F2916" s="9" t="s">
        <v>1752</v>
      </c>
    </row>
    <row r="2917" spans="1:6" x14ac:dyDescent="0.35">
      <c r="A2917" s="9" t="s">
        <v>498</v>
      </c>
      <c r="B2917" s="9" t="s">
        <v>773</v>
      </c>
      <c r="C2917" s="9" t="s">
        <v>1163</v>
      </c>
      <c r="D2917" s="9" t="s">
        <v>142</v>
      </c>
      <c r="E2917" s="9" t="s">
        <v>639</v>
      </c>
      <c r="F2917" s="9" t="s">
        <v>773</v>
      </c>
    </row>
    <row r="2918" spans="1:6" x14ac:dyDescent="0.35">
      <c r="A2918" s="9" t="s">
        <v>495</v>
      </c>
      <c r="B2918" s="9" t="s">
        <v>743</v>
      </c>
      <c r="C2918" s="9" t="s">
        <v>1163</v>
      </c>
      <c r="D2918" s="9" t="s">
        <v>142</v>
      </c>
      <c r="E2918" s="9" t="s">
        <v>639</v>
      </c>
      <c r="F2918" s="9" t="s">
        <v>1690</v>
      </c>
    </row>
    <row r="2919" spans="1:6" x14ac:dyDescent="0.35">
      <c r="A2919" s="9" t="s">
        <v>391</v>
      </c>
      <c r="B2919" s="9" t="s">
        <v>658</v>
      </c>
      <c r="C2919" s="9" t="s">
        <v>1163</v>
      </c>
      <c r="D2919" s="9" t="s">
        <v>142</v>
      </c>
      <c r="E2919" s="9" t="s">
        <v>639</v>
      </c>
      <c r="F2919" s="9" t="s">
        <v>1744</v>
      </c>
    </row>
    <row r="2920" spans="1:6" x14ac:dyDescent="0.35">
      <c r="A2920" s="9" t="s">
        <v>404</v>
      </c>
      <c r="B2920" s="9" t="s">
        <v>672</v>
      </c>
      <c r="C2920" s="9" t="s">
        <v>1163</v>
      </c>
      <c r="D2920" s="9" t="s">
        <v>142</v>
      </c>
      <c r="E2920" s="9" t="s">
        <v>639</v>
      </c>
      <c r="F2920" s="9" t="s">
        <v>1667</v>
      </c>
    </row>
    <row r="2921" spans="1:6" x14ac:dyDescent="0.35">
      <c r="A2921" s="9" t="s">
        <v>490</v>
      </c>
      <c r="B2921" s="9" t="s">
        <v>676</v>
      </c>
      <c r="C2921" s="9" t="s">
        <v>1163</v>
      </c>
      <c r="D2921" s="9" t="s">
        <v>142</v>
      </c>
      <c r="E2921" s="9" t="s">
        <v>639</v>
      </c>
      <c r="F2921" s="9" t="s">
        <v>1683</v>
      </c>
    </row>
    <row r="2922" spans="1:6" x14ac:dyDescent="0.35">
      <c r="A2922" s="9" t="s">
        <v>512</v>
      </c>
      <c r="B2922" s="9" t="s">
        <v>1132</v>
      </c>
      <c r="C2922" s="9" t="s">
        <v>1163</v>
      </c>
      <c r="D2922" s="9" t="s">
        <v>142</v>
      </c>
      <c r="E2922" s="9" t="s">
        <v>639</v>
      </c>
      <c r="F2922" s="9" t="s">
        <v>1751</v>
      </c>
    </row>
    <row r="2923" spans="1:6" x14ac:dyDescent="0.35">
      <c r="A2923" s="9" t="s">
        <v>2071</v>
      </c>
      <c r="B2923" s="9" t="s">
        <v>2072</v>
      </c>
      <c r="C2923" s="9" t="s">
        <v>1163</v>
      </c>
      <c r="D2923" s="9" t="s">
        <v>142</v>
      </c>
      <c r="E2923" s="9" t="s">
        <v>639</v>
      </c>
      <c r="F2923" s="9" t="s">
        <v>1923</v>
      </c>
    </row>
    <row r="2924" spans="1:6" x14ac:dyDescent="0.35">
      <c r="A2924" s="9" t="s">
        <v>416</v>
      </c>
      <c r="B2924" s="9" t="s">
        <v>1764</v>
      </c>
      <c r="C2924" s="9" t="s">
        <v>1163</v>
      </c>
      <c r="D2924" s="9" t="s">
        <v>142</v>
      </c>
      <c r="E2924" s="9" t="s">
        <v>639</v>
      </c>
      <c r="F2924" s="9" t="s">
        <v>1655</v>
      </c>
    </row>
    <row r="2925" spans="1:6" x14ac:dyDescent="0.35">
      <c r="A2925" s="9" t="s">
        <v>417</v>
      </c>
      <c r="B2925" s="9" t="s">
        <v>1164</v>
      </c>
      <c r="C2925" s="9" t="s">
        <v>1163</v>
      </c>
      <c r="D2925" s="9" t="s">
        <v>142</v>
      </c>
      <c r="E2925" s="9" t="s">
        <v>639</v>
      </c>
      <c r="F2925" s="9" t="s">
        <v>1751</v>
      </c>
    </row>
    <row r="2926" spans="1:6" x14ac:dyDescent="0.35">
      <c r="A2926" s="9" t="s">
        <v>418</v>
      </c>
      <c r="B2926" s="9" t="s">
        <v>1165</v>
      </c>
      <c r="C2926" s="9" t="s">
        <v>1163</v>
      </c>
      <c r="D2926" s="9" t="s">
        <v>142</v>
      </c>
      <c r="E2926" s="9" t="s">
        <v>639</v>
      </c>
      <c r="F2926" s="9" t="s">
        <v>1751</v>
      </c>
    </row>
    <row r="2927" spans="1:6" x14ac:dyDescent="0.35">
      <c r="A2927" s="9" t="s">
        <v>419</v>
      </c>
      <c r="B2927" s="9" t="s">
        <v>1166</v>
      </c>
      <c r="C2927" s="9" t="s">
        <v>1163</v>
      </c>
      <c r="D2927" s="9" t="s">
        <v>142</v>
      </c>
      <c r="E2927" s="9" t="s">
        <v>639</v>
      </c>
      <c r="F2927" s="9" t="s">
        <v>1751</v>
      </c>
    </row>
    <row r="2928" spans="1:6" x14ac:dyDescent="0.35">
      <c r="A2928" s="9" t="s">
        <v>474</v>
      </c>
      <c r="B2928" s="9" t="s">
        <v>734</v>
      </c>
      <c r="C2928" s="9" t="s">
        <v>1163</v>
      </c>
      <c r="D2928" s="9" t="s">
        <v>142</v>
      </c>
      <c r="E2928" s="9" t="s">
        <v>662</v>
      </c>
      <c r="F2928" s="9" t="s">
        <v>1751</v>
      </c>
    </row>
    <row r="2929" spans="1:6" x14ac:dyDescent="0.35">
      <c r="A2929" s="9" t="s">
        <v>527</v>
      </c>
      <c r="B2929" s="9" t="s">
        <v>873</v>
      </c>
      <c r="C2929" s="9" t="s">
        <v>1167</v>
      </c>
      <c r="D2929" s="9" t="s">
        <v>119</v>
      </c>
      <c r="E2929" s="9" t="s">
        <v>632</v>
      </c>
      <c r="F2929" s="9" t="s">
        <v>1672</v>
      </c>
    </row>
    <row r="2930" spans="1:6" x14ac:dyDescent="0.35">
      <c r="A2930" s="9" t="s">
        <v>253</v>
      </c>
      <c r="B2930" s="9" t="s">
        <v>726</v>
      </c>
      <c r="C2930" s="9" t="s">
        <v>1167</v>
      </c>
      <c r="D2930" s="9" t="s">
        <v>119</v>
      </c>
      <c r="E2930" s="9" t="s">
        <v>662</v>
      </c>
      <c r="F2930" s="9" t="s">
        <v>1680</v>
      </c>
    </row>
    <row r="2931" spans="1:6" x14ac:dyDescent="0.35">
      <c r="A2931" s="9" t="s">
        <v>275</v>
      </c>
      <c r="B2931" s="9" t="s">
        <v>669</v>
      </c>
      <c r="C2931" s="9" t="s">
        <v>1167</v>
      </c>
      <c r="D2931" s="9" t="s">
        <v>119</v>
      </c>
      <c r="E2931" s="9" t="s">
        <v>670</v>
      </c>
      <c r="F2931" s="9" t="s">
        <v>1757</v>
      </c>
    </row>
    <row r="2932" spans="1:6" x14ac:dyDescent="0.35">
      <c r="A2932" s="9" t="s">
        <v>306</v>
      </c>
      <c r="B2932" s="9" t="s">
        <v>751</v>
      </c>
      <c r="C2932" s="9" t="s">
        <v>1167</v>
      </c>
      <c r="D2932" s="9" t="s">
        <v>119</v>
      </c>
      <c r="E2932" s="9" t="s">
        <v>670</v>
      </c>
      <c r="F2932" s="9" t="s">
        <v>1738</v>
      </c>
    </row>
    <row r="2933" spans="1:6" x14ac:dyDescent="0.35">
      <c r="A2933" s="9" t="s">
        <v>476</v>
      </c>
      <c r="B2933" s="9" t="s">
        <v>2213</v>
      </c>
      <c r="C2933" s="9" t="s">
        <v>1167</v>
      </c>
      <c r="D2933" s="9" t="s">
        <v>119</v>
      </c>
      <c r="E2933" s="9" t="s">
        <v>670</v>
      </c>
      <c r="F2933" s="9" t="s">
        <v>1677</v>
      </c>
    </row>
    <row r="2934" spans="1:6" x14ac:dyDescent="0.35">
      <c r="A2934" s="9" t="s">
        <v>478</v>
      </c>
      <c r="B2934" s="9" t="s">
        <v>908</v>
      </c>
      <c r="C2934" s="9" t="s">
        <v>1167</v>
      </c>
      <c r="D2934" s="9" t="s">
        <v>119</v>
      </c>
      <c r="E2934" s="9" t="s">
        <v>670</v>
      </c>
      <c r="F2934" s="9" t="s">
        <v>1751</v>
      </c>
    </row>
    <row r="2935" spans="1:6" x14ac:dyDescent="0.35">
      <c r="A2935" s="9" t="s">
        <v>487</v>
      </c>
      <c r="B2935" s="9" t="s">
        <v>788</v>
      </c>
      <c r="C2935" s="9" t="s">
        <v>1167</v>
      </c>
      <c r="D2935" s="9" t="s">
        <v>119</v>
      </c>
      <c r="E2935" s="9" t="s">
        <v>670</v>
      </c>
      <c r="F2935" s="9" t="s">
        <v>1698</v>
      </c>
    </row>
    <row r="2936" spans="1:6" x14ac:dyDescent="0.35">
      <c r="A2936" s="9" t="s">
        <v>1187</v>
      </c>
      <c r="B2936" s="9" t="s">
        <v>1191</v>
      </c>
      <c r="C2936" s="9" t="s">
        <v>1167</v>
      </c>
      <c r="D2936" s="9" t="s">
        <v>119</v>
      </c>
      <c r="E2936" s="9" t="s">
        <v>670</v>
      </c>
      <c r="F2936" s="9" t="s">
        <v>1677</v>
      </c>
    </row>
    <row r="2937" spans="1:6" x14ac:dyDescent="0.35">
      <c r="A2937" s="9" t="s">
        <v>2005</v>
      </c>
      <c r="B2937" s="9" t="s">
        <v>2011</v>
      </c>
      <c r="C2937" s="9" t="s">
        <v>1167</v>
      </c>
      <c r="D2937" s="9" t="s">
        <v>119</v>
      </c>
      <c r="E2937" s="9" t="s">
        <v>670</v>
      </c>
      <c r="F2937" s="9" t="s">
        <v>1923</v>
      </c>
    </row>
    <row r="2938" spans="1:6" x14ac:dyDescent="0.35">
      <c r="A2938" s="9" t="s">
        <v>354</v>
      </c>
      <c r="B2938" s="9" t="s">
        <v>641</v>
      </c>
      <c r="C2938" s="9" t="s">
        <v>1167</v>
      </c>
      <c r="D2938" s="9" t="s">
        <v>119</v>
      </c>
      <c r="E2938" s="9" t="s">
        <v>643</v>
      </c>
      <c r="F2938" s="9" t="s">
        <v>2001</v>
      </c>
    </row>
    <row r="2939" spans="1:6" x14ac:dyDescent="0.35">
      <c r="A2939" s="9" t="s">
        <v>213</v>
      </c>
      <c r="B2939" s="9" t="s">
        <v>706</v>
      </c>
      <c r="C2939" s="9" t="s">
        <v>1168</v>
      </c>
      <c r="D2939" s="9" t="s">
        <v>20</v>
      </c>
      <c r="E2939" s="9" t="s">
        <v>662</v>
      </c>
      <c r="F2939" s="9" t="s">
        <v>1701</v>
      </c>
    </row>
    <row r="2940" spans="1:6" x14ac:dyDescent="0.35">
      <c r="A2940" s="9" t="s">
        <v>214</v>
      </c>
      <c r="B2940" s="9" t="s">
        <v>667</v>
      </c>
      <c r="C2940" s="9" t="s">
        <v>1168</v>
      </c>
      <c r="D2940" s="9" t="s">
        <v>20</v>
      </c>
      <c r="E2940" s="9" t="s">
        <v>662</v>
      </c>
      <c r="F2940" s="9" t="s">
        <v>1717</v>
      </c>
    </row>
    <row r="2941" spans="1:6" x14ac:dyDescent="0.35">
      <c r="A2941" s="9" t="s">
        <v>222</v>
      </c>
      <c r="B2941" s="9" t="s">
        <v>971</v>
      </c>
      <c r="C2941" s="9" t="s">
        <v>1168</v>
      </c>
      <c r="D2941" s="9" t="s">
        <v>20</v>
      </c>
      <c r="E2941" s="9" t="s">
        <v>662</v>
      </c>
      <c r="F2941" s="9" t="s">
        <v>1714</v>
      </c>
    </row>
    <row r="2942" spans="1:6" x14ac:dyDescent="0.35">
      <c r="A2942" s="9" t="s">
        <v>235</v>
      </c>
      <c r="B2942" s="9" t="s">
        <v>1898</v>
      </c>
      <c r="C2942" s="9" t="s">
        <v>1168</v>
      </c>
      <c r="D2942" s="9" t="s">
        <v>20</v>
      </c>
      <c r="E2942" s="9" t="s">
        <v>662</v>
      </c>
      <c r="F2942" s="9" t="s">
        <v>1752</v>
      </c>
    </row>
    <row r="2943" spans="1:6" x14ac:dyDescent="0.35">
      <c r="A2943" s="9" t="s">
        <v>247</v>
      </c>
      <c r="B2943" s="9" t="s">
        <v>1002</v>
      </c>
      <c r="C2943" s="9" t="s">
        <v>1168</v>
      </c>
      <c r="D2943" s="9" t="s">
        <v>20</v>
      </c>
      <c r="E2943" s="9" t="s">
        <v>662</v>
      </c>
      <c r="F2943" s="9" t="s">
        <v>1674</v>
      </c>
    </row>
    <row r="2944" spans="1:6" x14ac:dyDescent="0.35">
      <c r="A2944" s="9" t="s">
        <v>254</v>
      </c>
      <c r="B2944" s="9" t="s">
        <v>1008</v>
      </c>
      <c r="C2944" s="9" t="s">
        <v>1168</v>
      </c>
      <c r="D2944" s="9" t="s">
        <v>20</v>
      </c>
      <c r="E2944" s="9" t="s">
        <v>662</v>
      </c>
      <c r="F2944" s="9" t="s">
        <v>1754</v>
      </c>
    </row>
    <row r="2945" spans="1:6" x14ac:dyDescent="0.35">
      <c r="A2945" s="9" t="s">
        <v>257</v>
      </c>
      <c r="B2945" s="9" t="s">
        <v>2205</v>
      </c>
      <c r="C2945" s="9" t="s">
        <v>1168</v>
      </c>
      <c r="D2945" s="9" t="s">
        <v>20</v>
      </c>
      <c r="E2945" s="9" t="s">
        <v>662</v>
      </c>
      <c r="F2945" s="9" t="s">
        <v>1674</v>
      </c>
    </row>
    <row r="2946" spans="1:6" x14ac:dyDescent="0.35">
      <c r="A2946" s="9" t="s">
        <v>507</v>
      </c>
      <c r="B2946" s="9" t="s">
        <v>2046</v>
      </c>
      <c r="C2946" s="9" t="s">
        <v>1168</v>
      </c>
      <c r="D2946" s="9" t="s">
        <v>20</v>
      </c>
      <c r="E2946" s="9" t="s">
        <v>662</v>
      </c>
      <c r="F2946" s="9" t="s">
        <v>1668</v>
      </c>
    </row>
    <row r="2947" spans="1:6" x14ac:dyDescent="0.35">
      <c r="A2947" s="9" t="s">
        <v>610</v>
      </c>
      <c r="B2947" s="9" t="s">
        <v>1011</v>
      </c>
      <c r="C2947" s="9" t="s">
        <v>1168</v>
      </c>
      <c r="D2947" s="9" t="s">
        <v>20</v>
      </c>
      <c r="E2947" s="9" t="s">
        <v>662</v>
      </c>
      <c r="F2947" s="9" t="s">
        <v>1755</v>
      </c>
    </row>
    <row r="2948" spans="1:6" x14ac:dyDescent="0.35">
      <c r="A2948" s="9" t="s">
        <v>1484</v>
      </c>
      <c r="B2948" s="9" t="s">
        <v>1759</v>
      </c>
      <c r="C2948" s="9" t="s">
        <v>1168</v>
      </c>
      <c r="D2948" s="9" t="s">
        <v>20</v>
      </c>
      <c r="E2948" s="9" t="s">
        <v>662</v>
      </c>
      <c r="F2948" s="9" t="s">
        <v>1697</v>
      </c>
    </row>
    <row r="2949" spans="1:6" x14ac:dyDescent="0.35">
      <c r="A2949" s="9" t="s">
        <v>2140</v>
      </c>
      <c r="B2949" s="9" t="s">
        <v>2141</v>
      </c>
      <c r="C2949" s="9" t="s">
        <v>1168</v>
      </c>
      <c r="D2949" s="9" t="s">
        <v>20</v>
      </c>
      <c r="E2949" s="9" t="s">
        <v>662</v>
      </c>
      <c r="F2949" s="9" t="s">
        <v>2142</v>
      </c>
    </row>
    <row r="2950" spans="1:6" x14ac:dyDescent="0.35">
      <c r="A2950" s="9" t="s">
        <v>612</v>
      </c>
      <c r="B2950" s="9" t="s">
        <v>756</v>
      </c>
      <c r="C2950" s="9" t="s">
        <v>1168</v>
      </c>
      <c r="D2950" s="9" t="s">
        <v>20</v>
      </c>
      <c r="E2950" s="9" t="s">
        <v>757</v>
      </c>
      <c r="F2950" s="9" t="s">
        <v>1678</v>
      </c>
    </row>
    <row r="2951" spans="1:6" x14ac:dyDescent="0.35">
      <c r="A2951" s="9" t="s">
        <v>297</v>
      </c>
      <c r="B2951" s="9" t="s">
        <v>709</v>
      </c>
      <c r="C2951" s="9" t="s">
        <v>1168</v>
      </c>
      <c r="D2951" s="9" t="s">
        <v>20</v>
      </c>
      <c r="E2951" s="9" t="s">
        <v>670</v>
      </c>
      <c r="F2951" s="9" t="s">
        <v>1751</v>
      </c>
    </row>
    <row r="2952" spans="1:6" x14ac:dyDescent="0.35">
      <c r="A2952" s="9" t="s">
        <v>362</v>
      </c>
      <c r="B2952" s="9" t="s">
        <v>1118</v>
      </c>
      <c r="C2952" s="9" t="s">
        <v>1168</v>
      </c>
      <c r="D2952" s="9" t="s">
        <v>20</v>
      </c>
      <c r="E2952" s="9" t="s">
        <v>643</v>
      </c>
      <c r="F2952" s="9" t="s">
        <v>1710</v>
      </c>
    </row>
    <row r="2953" spans="1:6" x14ac:dyDescent="0.35">
      <c r="A2953" s="9" t="s">
        <v>423</v>
      </c>
      <c r="B2953" s="9" t="s">
        <v>847</v>
      </c>
      <c r="C2953" s="9" t="s">
        <v>1168</v>
      </c>
      <c r="D2953" s="9" t="s">
        <v>20</v>
      </c>
      <c r="E2953" s="9" t="s">
        <v>715</v>
      </c>
      <c r="F2953" s="9" t="s">
        <v>1681</v>
      </c>
    </row>
    <row r="2954" spans="1:6" x14ac:dyDescent="0.35">
      <c r="A2954" s="9" t="s">
        <v>2024</v>
      </c>
      <c r="B2954" s="9" t="s">
        <v>2225</v>
      </c>
      <c r="C2954" s="9" t="s">
        <v>1168</v>
      </c>
      <c r="D2954" s="9" t="s">
        <v>20</v>
      </c>
      <c r="E2954" s="9" t="s">
        <v>715</v>
      </c>
      <c r="F2954" s="9" t="s">
        <v>1923</v>
      </c>
    </row>
    <row r="2955" spans="1:6" x14ac:dyDescent="0.35">
      <c r="A2955" s="9" t="s">
        <v>449</v>
      </c>
      <c r="B2955" s="9" t="s">
        <v>666</v>
      </c>
      <c r="C2955" s="9" t="s">
        <v>1168</v>
      </c>
      <c r="D2955" s="9" t="s">
        <v>20</v>
      </c>
      <c r="E2955" s="9" t="s">
        <v>661</v>
      </c>
      <c r="F2955" s="9" t="s">
        <v>1750</v>
      </c>
    </row>
    <row r="2956" spans="1:6" x14ac:dyDescent="0.35">
      <c r="A2956" s="9" t="s">
        <v>462</v>
      </c>
      <c r="B2956" s="9" t="s">
        <v>789</v>
      </c>
      <c r="C2956" s="9" t="s">
        <v>1168</v>
      </c>
      <c r="D2956" s="9" t="s">
        <v>20</v>
      </c>
      <c r="E2956" s="9" t="s">
        <v>661</v>
      </c>
      <c r="F2956" s="9" t="s">
        <v>1717</v>
      </c>
    </row>
    <row r="2957" spans="1:6" x14ac:dyDescent="0.35">
      <c r="A2957" s="9" t="s">
        <v>481</v>
      </c>
      <c r="B2957" s="9" t="s">
        <v>660</v>
      </c>
      <c r="C2957" s="9" t="s">
        <v>1168</v>
      </c>
      <c r="D2957" s="9" t="s">
        <v>20</v>
      </c>
      <c r="E2957" s="9" t="s">
        <v>661</v>
      </c>
      <c r="F2957" s="9" t="s">
        <v>1697</v>
      </c>
    </row>
    <row r="2958" spans="1:6" x14ac:dyDescent="0.35">
      <c r="A2958" s="9" t="s">
        <v>470</v>
      </c>
      <c r="B2958" s="9" t="s">
        <v>819</v>
      </c>
      <c r="C2958" s="9" t="s">
        <v>1168</v>
      </c>
      <c r="D2958" s="9" t="s">
        <v>20</v>
      </c>
      <c r="E2958" s="9" t="s">
        <v>662</v>
      </c>
      <c r="F2958" s="9" t="s">
        <v>1716</v>
      </c>
    </row>
    <row r="2959" spans="1:6" x14ac:dyDescent="0.35">
      <c r="A2959" s="9" t="s">
        <v>474</v>
      </c>
      <c r="B2959" s="9" t="s">
        <v>734</v>
      </c>
      <c r="C2959" s="9" t="s">
        <v>1168</v>
      </c>
      <c r="D2959" s="9" t="s">
        <v>20</v>
      </c>
      <c r="E2959" s="9" t="s">
        <v>662</v>
      </c>
      <c r="F2959" s="9" t="s">
        <v>1751</v>
      </c>
    </row>
    <row r="2960" spans="1:6" x14ac:dyDescent="0.35">
      <c r="A2960" s="9" t="s">
        <v>275</v>
      </c>
      <c r="B2960" s="9" t="s">
        <v>669</v>
      </c>
      <c r="C2960" s="9" t="s">
        <v>1169</v>
      </c>
      <c r="D2960" s="9" t="s">
        <v>120</v>
      </c>
      <c r="E2960" s="9" t="s">
        <v>670</v>
      </c>
      <c r="F2960" s="9" t="s">
        <v>1757</v>
      </c>
    </row>
    <row r="2961" spans="1:6" x14ac:dyDescent="0.35">
      <c r="A2961" s="9" t="s">
        <v>276</v>
      </c>
      <c r="B2961" s="9" t="s">
        <v>765</v>
      </c>
      <c r="C2961" s="9" t="s">
        <v>1169</v>
      </c>
      <c r="D2961" s="9" t="s">
        <v>120</v>
      </c>
      <c r="E2961" s="9" t="s">
        <v>670</v>
      </c>
      <c r="F2961" s="9" t="s">
        <v>1657</v>
      </c>
    </row>
    <row r="2962" spans="1:6" x14ac:dyDescent="0.35">
      <c r="A2962" s="9" t="s">
        <v>300</v>
      </c>
      <c r="B2962" s="9" t="s">
        <v>798</v>
      </c>
      <c r="C2962" s="9" t="s">
        <v>1169</v>
      </c>
      <c r="D2962" s="9" t="s">
        <v>120</v>
      </c>
      <c r="E2962" s="9" t="s">
        <v>670</v>
      </c>
      <c r="F2962" s="9" t="s">
        <v>1698</v>
      </c>
    </row>
    <row r="2963" spans="1:6" x14ac:dyDescent="0.35">
      <c r="A2963" s="9" t="s">
        <v>476</v>
      </c>
      <c r="B2963" s="9" t="s">
        <v>2213</v>
      </c>
      <c r="C2963" s="9" t="s">
        <v>1169</v>
      </c>
      <c r="D2963" s="9" t="s">
        <v>120</v>
      </c>
      <c r="E2963" s="9" t="s">
        <v>670</v>
      </c>
      <c r="F2963" s="9" t="s">
        <v>1677</v>
      </c>
    </row>
    <row r="2964" spans="1:6" x14ac:dyDescent="0.35">
      <c r="A2964" s="9" t="s">
        <v>617</v>
      </c>
      <c r="B2964" s="9" t="s">
        <v>1069</v>
      </c>
      <c r="C2964" s="9" t="s">
        <v>1169</v>
      </c>
      <c r="D2964" s="9" t="s">
        <v>120</v>
      </c>
      <c r="E2964" s="9" t="s">
        <v>670</v>
      </c>
      <c r="F2964" s="9" t="s">
        <v>1674</v>
      </c>
    </row>
    <row r="2965" spans="1:6" x14ac:dyDescent="0.35">
      <c r="A2965" s="9" t="s">
        <v>1187</v>
      </c>
      <c r="B2965" s="9" t="s">
        <v>1191</v>
      </c>
      <c r="C2965" s="9" t="s">
        <v>1169</v>
      </c>
      <c r="D2965" s="9" t="s">
        <v>120</v>
      </c>
      <c r="E2965" s="9" t="s">
        <v>670</v>
      </c>
      <c r="F2965" s="9" t="s">
        <v>1677</v>
      </c>
    </row>
    <row r="2966" spans="1:6" x14ac:dyDescent="0.35">
      <c r="A2966" s="9" t="s">
        <v>1188</v>
      </c>
      <c r="B2966" s="9" t="s">
        <v>2055</v>
      </c>
      <c r="C2966" s="9" t="s">
        <v>1169</v>
      </c>
      <c r="D2966" s="9" t="s">
        <v>120</v>
      </c>
      <c r="E2966" s="9" t="s">
        <v>670</v>
      </c>
      <c r="F2966" s="9" t="s">
        <v>1677</v>
      </c>
    </row>
    <row r="2967" spans="1:6" x14ac:dyDescent="0.35">
      <c r="A2967" s="9" t="s">
        <v>2005</v>
      </c>
      <c r="B2967" s="9" t="s">
        <v>2011</v>
      </c>
      <c r="C2967" s="9" t="s">
        <v>1169</v>
      </c>
      <c r="D2967" s="9" t="s">
        <v>120</v>
      </c>
      <c r="E2967" s="9" t="s">
        <v>670</v>
      </c>
      <c r="F2967" s="9" t="s">
        <v>1923</v>
      </c>
    </row>
    <row r="2968" spans="1:6" x14ac:dyDescent="0.35">
      <c r="A2968" s="9" t="s">
        <v>625</v>
      </c>
      <c r="B2968" s="9" t="s">
        <v>674</v>
      </c>
      <c r="C2968" s="9" t="s">
        <v>1169</v>
      </c>
      <c r="D2968" s="9" t="s">
        <v>120</v>
      </c>
      <c r="E2968" s="9" t="s">
        <v>639</v>
      </c>
      <c r="F2968" s="9" t="s">
        <v>1752</v>
      </c>
    </row>
    <row r="2969" spans="1:6" x14ac:dyDescent="0.35">
      <c r="A2969" s="9" t="s">
        <v>2133</v>
      </c>
      <c r="B2969" s="9" t="s">
        <v>2214</v>
      </c>
      <c r="C2969" s="9" t="s">
        <v>1170</v>
      </c>
      <c r="D2969" s="9" t="s">
        <v>71</v>
      </c>
      <c r="E2969" s="9" t="s">
        <v>670</v>
      </c>
      <c r="F2969" s="9" t="s">
        <v>1923</v>
      </c>
    </row>
    <row r="2970" spans="1:6" x14ac:dyDescent="0.35">
      <c r="A2970" s="9" t="s">
        <v>353</v>
      </c>
      <c r="B2970" s="9" t="s">
        <v>870</v>
      </c>
      <c r="C2970" s="9" t="s">
        <v>1170</v>
      </c>
      <c r="D2970" s="9" t="s">
        <v>71</v>
      </c>
      <c r="E2970" s="9" t="s">
        <v>643</v>
      </c>
      <c r="F2970" s="9" t="s">
        <v>1674</v>
      </c>
    </row>
    <row r="2971" spans="1:6" x14ac:dyDescent="0.35">
      <c r="A2971" s="9" t="s">
        <v>354</v>
      </c>
      <c r="B2971" s="9" t="s">
        <v>641</v>
      </c>
      <c r="C2971" s="9" t="s">
        <v>1170</v>
      </c>
      <c r="D2971" s="9" t="s">
        <v>71</v>
      </c>
      <c r="E2971" s="9" t="s">
        <v>643</v>
      </c>
      <c r="F2971" s="9" t="s">
        <v>2001</v>
      </c>
    </row>
    <row r="2972" spans="1:6" x14ac:dyDescent="0.35">
      <c r="A2972" s="9" t="s">
        <v>356</v>
      </c>
      <c r="B2972" s="9" t="s">
        <v>711</v>
      </c>
      <c r="C2972" s="9" t="s">
        <v>1170</v>
      </c>
      <c r="D2972" s="9" t="s">
        <v>71</v>
      </c>
      <c r="E2972" s="9" t="s">
        <v>643</v>
      </c>
      <c r="F2972" s="9" t="s">
        <v>1658</v>
      </c>
    </row>
    <row r="2973" spans="1:6" x14ac:dyDescent="0.35">
      <c r="A2973" s="9" t="s">
        <v>1171</v>
      </c>
      <c r="B2973" s="9" t="s">
        <v>1172</v>
      </c>
      <c r="C2973" s="9" t="s">
        <v>1170</v>
      </c>
      <c r="D2973" s="9" t="s">
        <v>71</v>
      </c>
      <c r="E2973" s="9" t="s">
        <v>643</v>
      </c>
      <c r="F2973" s="9" t="s">
        <v>1658</v>
      </c>
    </row>
    <row r="2974" spans="1:6" x14ac:dyDescent="0.35">
      <c r="A2974" s="9" t="s">
        <v>357</v>
      </c>
      <c r="B2974" s="9" t="s">
        <v>707</v>
      </c>
      <c r="C2974" s="9" t="s">
        <v>1170</v>
      </c>
      <c r="D2974" s="9" t="s">
        <v>71</v>
      </c>
      <c r="E2974" s="9" t="s">
        <v>643</v>
      </c>
      <c r="F2974" s="9" t="s">
        <v>1710</v>
      </c>
    </row>
    <row r="2975" spans="1:6" x14ac:dyDescent="0.35">
      <c r="A2975" s="9" t="s">
        <v>358</v>
      </c>
      <c r="B2975" s="9" t="s">
        <v>705</v>
      </c>
      <c r="C2975" s="9" t="s">
        <v>1170</v>
      </c>
      <c r="D2975" s="9" t="s">
        <v>71</v>
      </c>
      <c r="E2975" s="9" t="s">
        <v>643</v>
      </c>
      <c r="F2975" s="9" t="s">
        <v>1677</v>
      </c>
    </row>
    <row r="2976" spans="1:6" x14ac:dyDescent="0.35">
      <c r="A2976" s="9" t="s">
        <v>362</v>
      </c>
      <c r="B2976" s="9" t="s">
        <v>1118</v>
      </c>
      <c r="C2976" s="9" t="s">
        <v>1170</v>
      </c>
      <c r="D2976" s="9" t="s">
        <v>71</v>
      </c>
      <c r="E2976" s="9" t="s">
        <v>643</v>
      </c>
      <c r="F2976" s="9" t="s">
        <v>1710</v>
      </c>
    </row>
    <row r="2977" spans="1:6" x14ac:dyDescent="0.35">
      <c r="A2977" s="9" t="s">
        <v>367</v>
      </c>
      <c r="B2977" s="9" t="s">
        <v>699</v>
      </c>
      <c r="C2977" s="9" t="s">
        <v>1170</v>
      </c>
      <c r="D2977" s="9" t="s">
        <v>71</v>
      </c>
      <c r="E2977" s="9" t="s">
        <v>643</v>
      </c>
      <c r="F2977" s="9" t="s">
        <v>1674</v>
      </c>
    </row>
    <row r="2978" spans="1:6" x14ac:dyDescent="0.35">
      <c r="A2978" s="9" t="s">
        <v>369</v>
      </c>
      <c r="B2978" s="9" t="s">
        <v>697</v>
      </c>
      <c r="C2978" s="9" t="s">
        <v>1170</v>
      </c>
      <c r="D2978" s="9" t="s">
        <v>71</v>
      </c>
      <c r="E2978" s="9" t="s">
        <v>643</v>
      </c>
      <c r="F2978" s="9" t="s">
        <v>1674</v>
      </c>
    </row>
    <row r="2979" spans="1:6" x14ac:dyDescent="0.35">
      <c r="A2979" s="9" t="s">
        <v>370</v>
      </c>
      <c r="B2979" s="9" t="s">
        <v>716</v>
      </c>
      <c r="C2979" s="9" t="s">
        <v>1170</v>
      </c>
      <c r="D2979" s="9" t="s">
        <v>71</v>
      </c>
      <c r="E2979" s="9" t="s">
        <v>643</v>
      </c>
      <c r="F2979" s="9" t="s">
        <v>1739</v>
      </c>
    </row>
    <row r="2980" spans="1:6" x14ac:dyDescent="0.35">
      <c r="A2980" s="9" t="s">
        <v>372</v>
      </c>
      <c r="B2980" s="9" t="s">
        <v>701</v>
      </c>
      <c r="C2980" s="9" t="s">
        <v>1170</v>
      </c>
      <c r="D2980" s="9" t="s">
        <v>71</v>
      </c>
      <c r="E2980" s="9" t="s">
        <v>643</v>
      </c>
      <c r="F2980" s="9" t="s">
        <v>1674</v>
      </c>
    </row>
    <row r="2981" spans="1:6" x14ac:dyDescent="0.35">
      <c r="A2981" s="9" t="s">
        <v>622</v>
      </c>
      <c r="B2981" s="9" t="s">
        <v>704</v>
      </c>
      <c r="C2981" s="9" t="s">
        <v>1170</v>
      </c>
      <c r="D2981" s="9" t="s">
        <v>71</v>
      </c>
      <c r="E2981" s="9" t="s">
        <v>643</v>
      </c>
      <c r="F2981" s="9" t="s">
        <v>1697</v>
      </c>
    </row>
    <row r="2982" spans="1:6" x14ac:dyDescent="0.35">
      <c r="A2982" s="9" t="s">
        <v>416</v>
      </c>
      <c r="B2982" s="9" t="s">
        <v>1764</v>
      </c>
      <c r="C2982" s="9" t="s">
        <v>1170</v>
      </c>
      <c r="D2982" s="9" t="s">
        <v>71</v>
      </c>
      <c r="E2982" s="9" t="s">
        <v>639</v>
      </c>
      <c r="F2982" s="9" t="s">
        <v>1655</v>
      </c>
    </row>
    <row r="2983" spans="1:6" x14ac:dyDescent="0.35">
      <c r="A2983" s="9" t="s">
        <v>213</v>
      </c>
      <c r="B2983" s="9" t="s">
        <v>706</v>
      </c>
      <c r="C2983" s="9" t="s">
        <v>1173</v>
      </c>
      <c r="D2983" s="9" t="s">
        <v>72</v>
      </c>
      <c r="E2983" s="9" t="s">
        <v>662</v>
      </c>
      <c r="F2983" s="9" t="s">
        <v>1701</v>
      </c>
    </row>
    <row r="2984" spans="1:6" x14ac:dyDescent="0.35">
      <c r="A2984" s="9" t="s">
        <v>242</v>
      </c>
      <c r="B2984" s="9" t="s">
        <v>759</v>
      </c>
      <c r="C2984" s="9" t="s">
        <v>1173</v>
      </c>
      <c r="D2984" s="9" t="s">
        <v>72</v>
      </c>
      <c r="E2984" s="9" t="s">
        <v>662</v>
      </c>
      <c r="F2984" s="9" t="s">
        <v>759</v>
      </c>
    </row>
    <row r="2985" spans="1:6" x14ac:dyDescent="0.35">
      <c r="A2985" s="9" t="s">
        <v>253</v>
      </c>
      <c r="B2985" s="9" t="s">
        <v>726</v>
      </c>
      <c r="C2985" s="9" t="s">
        <v>1173</v>
      </c>
      <c r="D2985" s="9" t="s">
        <v>72</v>
      </c>
      <c r="E2985" s="9" t="s">
        <v>662</v>
      </c>
      <c r="F2985" s="9" t="s">
        <v>1680</v>
      </c>
    </row>
    <row r="2986" spans="1:6" x14ac:dyDescent="0.35">
      <c r="A2986" s="9" t="s">
        <v>275</v>
      </c>
      <c r="B2986" s="9" t="s">
        <v>669</v>
      </c>
      <c r="C2986" s="9" t="s">
        <v>1173</v>
      </c>
      <c r="D2986" s="9" t="s">
        <v>72</v>
      </c>
      <c r="E2986" s="9" t="s">
        <v>670</v>
      </c>
      <c r="F2986" s="9" t="s">
        <v>1757</v>
      </c>
    </row>
    <row r="2987" spans="1:6" x14ac:dyDescent="0.35">
      <c r="A2987" s="9" t="s">
        <v>325</v>
      </c>
      <c r="B2987" s="9" t="s">
        <v>2063</v>
      </c>
      <c r="C2987" s="9" t="s">
        <v>1173</v>
      </c>
      <c r="D2987" s="9" t="s">
        <v>72</v>
      </c>
      <c r="E2987" s="9" t="s">
        <v>635</v>
      </c>
      <c r="F2987" s="9" t="s">
        <v>1734</v>
      </c>
    </row>
    <row r="2988" spans="1:6" x14ac:dyDescent="0.35">
      <c r="A2988" s="9" t="s">
        <v>353</v>
      </c>
      <c r="B2988" s="9" t="s">
        <v>870</v>
      </c>
      <c r="C2988" s="9" t="s">
        <v>1173</v>
      </c>
      <c r="D2988" s="9" t="s">
        <v>72</v>
      </c>
      <c r="E2988" s="9" t="s">
        <v>643</v>
      </c>
      <c r="F2988" s="9" t="s">
        <v>1674</v>
      </c>
    </row>
    <row r="2989" spans="1:6" x14ac:dyDescent="0.35">
      <c r="A2989" s="9" t="s">
        <v>354</v>
      </c>
      <c r="B2989" s="9" t="s">
        <v>641</v>
      </c>
      <c r="C2989" s="9" t="s">
        <v>1173</v>
      </c>
      <c r="D2989" s="9" t="s">
        <v>72</v>
      </c>
      <c r="E2989" s="9" t="s">
        <v>643</v>
      </c>
      <c r="F2989" s="9" t="s">
        <v>2001</v>
      </c>
    </row>
    <row r="2990" spans="1:6" x14ac:dyDescent="0.35">
      <c r="A2990" s="9" t="s">
        <v>356</v>
      </c>
      <c r="B2990" s="9" t="s">
        <v>711</v>
      </c>
      <c r="C2990" s="9" t="s">
        <v>1173</v>
      </c>
      <c r="D2990" s="9" t="s">
        <v>72</v>
      </c>
      <c r="E2990" s="9" t="s">
        <v>643</v>
      </c>
      <c r="F2990" s="9" t="s">
        <v>1658</v>
      </c>
    </row>
    <row r="2991" spans="1:6" x14ac:dyDescent="0.35">
      <c r="A2991" s="9" t="s">
        <v>357</v>
      </c>
      <c r="B2991" s="9" t="s">
        <v>707</v>
      </c>
      <c r="C2991" s="9" t="s">
        <v>1173</v>
      </c>
      <c r="D2991" s="9" t="s">
        <v>72</v>
      </c>
      <c r="E2991" s="9" t="s">
        <v>643</v>
      </c>
      <c r="F2991" s="9" t="s">
        <v>1710</v>
      </c>
    </row>
    <row r="2992" spans="1:6" x14ac:dyDescent="0.35">
      <c r="A2992" s="9" t="s">
        <v>358</v>
      </c>
      <c r="B2992" s="9" t="s">
        <v>705</v>
      </c>
      <c r="C2992" s="9" t="s">
        <v>1173</v>
      </c>
      <c r="D2992" s="9" t="s">
        <v>72</v>
      </c>
      <c r="E2992" s="9" t="s">
        <v>643</v>
      </c>
      <c r="F2992" s="9" t="s">
        <v>1677</v>
      </c>
    </row>
    <row r="2993" spans="1:6" x14ac:dyDescent="0.35">
      <c r="A2993" s="9" t="s">
        <v>363</v>
      </c>
      <c r="B2993" s="9" t="s">
        <v>712</v>
      </c>
      <c r="C2993" s="9" t="s">
        <v>1173</v>
      </c>
      <c r="D2993" s="9" t="s">
        <v>72</v>
      </c>
      <c r="E2993" s="9" t="s">
        <v>643</v>
      </c>
      <c r="F2993" s="9" t="s">
        <v>1661</v>
      </c>
    </row>
    <row r="2994" spans="1:6" x14ac:dyDescent="0.35">
      <c r="A2994" s="9" t="s">
        <v>369</v>
      </c>
      <c r="B2994" s="9" t="s">
        <v>697</v>
      </c>
      <c r="C2994" s="9" t="s">
        <v>1173</v>
      </c>
      <c r="D2994" s="9" t="s">
        <v>72</v>
      </c>
      <c r="E2994" s="9" t="s">
        <v>643</v>
      </c>
      <c r="F2994" s="9" t="s">
        <v>1674</v>
      </c>
    </row>
    <row r="2995" spans="1:6" x14ac:dyDescent="0.35">
      <c r="A2995" s="9" t="s">
        <v>370</v>
      </c>
      <c r="B2995" s="9" t="s">
        <v>716</v>
      </c>
      <c r="C2995" s="9" t="s">
        <v>1173</v>
      </c>
      <c r="D2995" s="9" t="s">
        <v>72</v>
      </c>
      <c r="E2995" s="9" t="s">
        <v>643</v>
      </c>
      <c r="F2995" s="9" t="s">
        <v>1739</v>
      </c>
    </row>
    <row r="2996" spans="1:6" x14ac:dyDescent="0.35">
      <c r="A2996" s="9" t="s">
        <v>717</v>
      </c>
      <c r="B2996" s="9" t="s">
        <v>2067</v>
      </c>
      <c r="C2996" s="9" t="s">
        <v>1173</v>
      </c>
      <c r="D2996" s="9" t="s">
        <v>72</v>
      </c>
      <c r="E2996" s="9" t="s">
        <v>643</v>
      </c>
      <c r="F2996" s="9" t="s">
        <v>1739</v>
      </c>
    </row>
    <row r="2997" spans="1:6" x14ac:dyDescent="0.35">
      <c r="A2997" s="9" t="s">
        <v>371</v>
      </c>
      <c r="B2997" s="9" t="s">
        <v>708</v>
      </c>
      <c r="C2997" s="9" t="s">
        <v>1173</v>
      </c>
      <c r="D2997" s="9" t="s">
        <v>72</v>
      </c>
      <c r="E2997" s="9" t="s">
        <v>643</v>
      </c>
      <c r="F2997" s="9" t="s">
        <v>1710</v>
      </c>
    </row>
    <row r="2998" spans="1:6" x14ac:dyDescent="0.35">
      <c r="A2998" s="9" t="s">
        <v>506</v>
      </c>
      <c r="B2998" s="9" t="s">
        <v>1093</v>
      </c>
      <c r="C2998" s="9" t="s">
        <v>1173</v>
      </c>
      <c r="D2998" s="9" t="s">
        <v>72</v>
      </c>
      <c r="E2998" s="9" t="s">
        <v>643</v>
      </c>
      <c r="F2998" s="9" t="s">
        <v>1698</v>
      </c>
    </row>
    <row r="2999" spans="1:6" x14ac:dyDescent="0.35">
      <c r="A2999" s="9" t="s">
        <v>622</v>
      </c>
      <c r="B2999" s="9" t="s">
        <v>704</v>
      </c>
      <c r="C2999" s="9" t="s">
        <v>1173</v>
      </c>
      <c r="D2999" s="9" t="s">
        <v>72</v>
      </c>
      <c r="E2999" s="9" t="s">
        <v>643</v>
      </c>
      <c r="F2999" s="9" t="s">
        <v>1697</v>
      </c>
    </row>
    <row r="3000" spans="1:6" x14ac:dyDescent="0.35">
      <c r="A3000" s="9" t="s">
        <v>1189</v>
      </c>
      <c r="B3000" s="9" t="s">
        <v>1190</v>
      </c>
      <c r="C3000" s="9" t="s">
        <v>1173</v>
      </c>
      <c r="D3000" s="9" t="s">
        <v>72</v>
      </c>
      <c r="E3000" s="9" t="s">
        <v>643</v>
      </c>
      <c r="F3000" s="9" t="s">
        <v>1751</v>
      </c>
    </row>
    <row r="3001" spans="1:6" x14ac:dyDescent="0.35">
      <c r="A3001" s="9" t="s">
        <v>404</v>
      </c>
      <c r="B3001" s="9" t="s">
        <v>672</v>
      </c>
      <c r="C3001" s="9" t="s">
        <v>1173</v>
      </c>
      <c r="D3001" s="9" t="s">
        <v>72</v>
      </c>
      <c r="E3001" s="9" t="s">
        <v>639</v>
      </c>
      <c r="F3001" s="9" t="s">
        <v>1667</v>
      </c>
    </row>
    <row r="3002" spans="1:6" x14ac:dyDescent="0.35">
      <c r="A3002" s="9" t="s">
        <v>458</v>
      </c>
      <c r="B3002" s="9" t="s">
        <v>665</v>
      </c>
      <c r="C3002" s="9" t="s">
        <v>1173</v>
      </c>
      <c r="D3002" s="9" t="s">
        <v>72</v>
      </c>
      <c r="E3002" s="9" t="s">
        <v>661</v>
      </c>
      <c r="F3002" s="9" t="s">
        <v>1752</v>
      </c>
    </row>
    <row r="3003" spans="1:6" x14ac:dyDescent="0.35">
      <c r="A3003" s="9" t="s">
        <v>223</v>
      </c>
      <c r="B3003" s="9" t="s">
        <v>725</v>
      </c>
      <c r="C3003" s="9" t="s">
        <v>1174</v>
      </c>
      <c r="D3003" s="9" t="s">
        <v>40</v>
      </c>
      <c r="E3003" s="9" t="s">
        <v>662</v>
      </c>
      <c r="F3003" s="9" t="s">
        <v>1694</v>
      </c>
    </row>
    <row r="3004" spans="1:6" x14ac:dyDescent="0.35">
      <c r="A3004" s="9" t="s">
        <v>484</v>
      </c>
      <c r="B3004" s="9" t="s">
        <v>884</v>
      </c>
      <c r="C3004" s="9" t="s">
        <v>1174</v>
      </c>
      <c r="D3004" s="9" t="s">
        <v>40</v>
      </c>
      <c r="E3004" s="9" t="s">
        <v>670</v>
      </c>
      <c r="F3004" s="9" t="s">
        <v>1691</v>
      </c>
    </row>
    <row r="3005" spans="1:6" x14ac:dyDescent="0.35">
      <c r="A3005" s="9" t="s">
        <v>362</v>
      </c>
      <c r="B3005" s="9" t="s">
        <v>1118</v>
      </c>
      <c r="C3005" s="9" t="s">
        <v>1174</v>
      </c>
      <c r="D3005" s="9" t="s">
        <v>40</v>
      </c>
      <c r="E3005" s="9" t="s">
        <v>643</v>
      </c>
      <c r="F3005" s="9" t="s">
        <v>1710</v>
      </c>
    </row>
    <row r="3006" spans="1:6" x14ac:dyDescent="0.35">
      <c r="A3006" s="9" t="s">
        <v>391</v>
      </c>
      <c r="B3006" s="9" t="s">
        <v>658</v>
      </c>
      <c r="C3006" s="9" t="s">
        <v>1174</v>
      </c>
      <c r="D3006" s="9" t="s">
        <v>40</v>
      </c>
      <c r="E3006" s="9" t="s">
        <v>639</v>
      </c>
      <c r="F3006" s="9" t="s">
        <v>1744</v>
      </c>
    </row>
    <row r="3007" spans="1:6" x14ac:dyDescent="0.35">
      <c r="A3007" s="9" t="s">
        <v>452</v>
      </c>
      <c r="B3007" s="9" t="s">
        <v>758</v>
      </c>
      <c r="C3007" s="9" t="s">
        <v>1174</v>
      </c>
      <c r="D3007" s="9" t="s">
        <v>40</v>
      </c>
      <c r="E3007" s="9" t="s">
        <v>661</v>
      </c>
      <c r="F3007" s="9" t="s">
        <v>1697</v>
      </c>
    </row>
    <row r="3008" spans="1:6" x14ac:dyDescent="0.35">
      <c r="A3008" s="9" t="s">
        <v>456</v>
      </c>
      <c r="B3008" s="9" t="s">
        <v>703</v>
      </c>
      <c r="C3008" s="9" t="s">
        <v>1174</v>
      </c>
      <c r="D3008" s="9" t="s">
        <v>40</v>
      </c>
      <c r="E3008" s="9" t="s">
        <v>661</v>
      </c>
      <c r="F3008" s="9" t="s">
        <v>1697</v>
      </c>
    </row>
    <row r="3009" spans="1:6" x14ac:dyDescent="0.35">
      <c r="A3009" s="9" t="s">
        <v>458</v>
      </c>
      <c r="B3009" s="9" t="s">
        <v>665</v>
      </c>
      <c r="C3009" s="9" t="s">
        <v>1174</v>
      </c>
      <c r="D3009" s="9" t="s">
        <v>40</v>
      </c>
      <c r="E3009" s="9" t="s">
        <v>661</v>
      </c>
      <c r="F3009" s="9" t="s">
        <v>1752</v>
      </c>
    </row>
    <row r="3010" spans="1:6" x14ac:dyDescent="0.35">
      <c r="A3010" s="9" t="s">
        <v>461</v>
      </c>
      <c r="B3010" s="9" t="s">
        <v>663</v>
      </c>
      <c r="C3010" s="9" t="s">
        <v>1174</v>
      </c>
      <c r="D3010" s="9" t="s">
        <v>40</v>
      </c>
      <c r="E3010" s="9" t="s">
        <v>661</v>
      </c>
      <c r="F3010" s="9" t="s">
        <v>1721</v>
      </c>
    </row>
    <row r="3011" spans="1:6" x14ac:dyDescent="0.35">
      <c r="A3011" s="9" t="s">
        <v>485</v>
      </c>
      <c r="B3011" s="9" t="s">
        <v>1071</v>
      </c>
      <c r="C3011" s="9" t="s">
        <v>1174</v>
      </c>
      <c r="D3011" s="9" t="s">
        <v>40</v>
      </c>
      <c r="E3011" s="9" t="s">
        <v>661</v>
      </c>
      <c r="F3011" s="9" t="s">
        <v>1675</v>
      </c>
    </row>
    <row r="3012" spans="1:6" x14ac:dyDescent="0.35">
      <c r="A3012" s="9" t="s">
        <v>209</v>
      </c>
      <c r="B3012" s="9" t="s">
        <v>1115</v>
      </c>
      <c r="C3012" s="9" t="s">
        <v>1777</v>
      </c>
      <c r="E3012" s="9" t="s">
        <v>662</v>
      </c>
      <c r="F3012" s="9" t="s">
        <v>1674</v>
      </c>
    </row>
    <row r="3013" spans="1:6" x14ac:dyDescent="0.35">
      <c r="A3013" s="9" t="s">
        <v>213</v>
      </c>
      <c r="B3013" s="9" t="s">
        <v>706</v>
      </c>
      <c r="C3013" s="9" t="s">
        <v>1780</v>
      </c>
      <c r="E3013" s="9" t="s">
        <v>662</v>
      </c>
      <c r="F3013" s="9" t="s">
        <v>1701</v>
      </c>
    </row>
    <row r="3014" spans="1:6" x14ac:dyDescent="0.35">
      <c r="A3014" s="9" t="s">
        <v>213</v>
      </c>
      <c r="B3014" s="9" t="s">
        <v>706</v>
      </c>
      <c r="C3014" s="9" t="s">
        <v>1776</v>
      </c>
      <c r="E3014" s="9" t="s">
        <v>662</v>
      </c>
      <c r="F3014" s="9" t="s">
        <v>1701</v>
      </c>
    </row>
    <row r="3015" spans="1:6" x14ac:dyDescent="0.35">
      <c r="A3015" s="9" t="s">
        <v>214</v>
      </c>
      <c r="B3015" s="9" t="s">
        <v>667</v>
      </c>
      <c r="C3015" s="9" t="s">
        <v>1777</v>
      </c>
      <c r="E3015" s="9" t="s">
        <v>662</v>
      </c>
      <c r="F3015" s="9" t="s">
        <v>1717</v>
      </c>
    </row>
    <row r="3016" spans="1:6" x14ac:dyDescent="0.35">
      <c r="A3016" s="9" t="s">
        <v>214</v>
      </c>
      <c r="B3016" s="9" t="s">
        <v>667</v>
      </c>
      <c r="C3016" s="9" t="s">
        <v>1785</v>
      </c>
      <c r="E3016" s="9" t="s">
        <v>662</v>
      </c>
      <c r="F3016" s="9" t="s">
        <v>1717</v>
      </c>
    </row>
    <row r="3017" spans="1:6" x14ac:dyDescent="0.35">
      <c r="A3017" s="9" t="s">
        <v>214</v>
      </c>
      <c r="B3017" s="9" t="s">
        <v>667</v>
      </c>
      <c r="C3017" s="9" t="s">
        <v>1778</v>
      </c>
      <c r="E3017" s="9" t="s">
        <v>662</v>
      </c>
      <c r="F3017" s="9" t="s">
        <v>1717</v>
      </c>
    </row>
    <row r="3018" spans="1:6" x14ac:dyDescent="0.35">
      <c r="A3018" s="9" t="s">
        <v>215</v>
      </c>
      <c r="B3018" s="9" t="s">
        <v>1200</v>
      </c>
      <c r="C3018" s="9" t="s">
        <v>1777</v>
      </c>
      <c r="E3018" s="9" t="s">
        <v>662</v>
      </c>
      <c r="F3018" s="9" t="s">
        <v>1752</v>
      </c>
    </row>
    <row r="3019" spans="1:6" x14ac:dyDescent="0.35">
      <c r="A3019" s="9" t="s">
        <v>218</v>
      </c>
      <c r="B3019" s="9" t="s">
        <v>727</v>
      </c>
      <c r="C3019" s="9" t="s">
        <v>1777</v>
      </c>
      <c r="E3019" s="9" t="s">
        <v>662</v>
      </c>
      <c r="F3019" s="9" t="s">
        <v>1751</v>
      </c>
    </row>
    <row r="3020" spans="1:6" x14ac:dyDescent="0.35">
      <c r="A3020" s="9" t="s">
        <v>223</v>
      </c>
      <c r="B3020" s="9" t="s">
        <v>725</v>
      </c>
      <c r="C3020" s="9" t="s">
        <v>2203</v>
      </c>
      <c r="E3020" s="9" t="s">
        <v>662</v>
      </c>
      <c r="F3020" s="9" t="s">
        <v>1694</v>
      </c>
    </row>
    <row r="3021" spans="1:6" x14ac:dyDescent="0.35">
      <c r="A3021" s="9" t="s">
        <v>229</v>
      </c>
      <c r="B3021" s="9" t="s">
        <v>1771</v>
      </c>
      <c r="C3021" s="9" t="s">
        <v>1777</v>
      </c>
      <c r="E3021" s="9" t="s">
        <v>662</v>
      </c>
      <c r="F3021" s="9" t="s">
        <v>1751</v>
      </c>
    </row>
    <row r="3022" spans="1:6" x14ac:dyDescent="0.35">
      <c r="A3022" s="9" t="s">
        <v>236</v>
      </c>
      <c r="B3022" s="9" t="s">
        <v>729</v>
      </c>
      <c r="C3022" s="9" t="s">
        <v>2028</v>
      </c>
      <c r="E3022" s="9" t="s">
        <v>662</v>
      </c>
      <c r="F3022" s="9" t="s">
        <v>1722</v>
      </c>
    </row>
    <row r="3023" spans="1:6" x14ac:dyDescent="0.35">
      <c r="A3023" s="9" t="s">
        <v>251</v>
      </c>
      <c r="B3023" s="9" t="s">
        <v>668</v>
      </c>
      <c r="C3023" s="9" t="s">
        <v>1780</v>
      </c>
      <c r="E3023" s="9" t="s">
        <v>662</v>
      </c>
      <c r="F3023" s="9" t="s">
        <v>668</v>
      </c>
    </row>
    <row r="3024" spans="1:6" x14ac:dyDescent="0.35">
      <c r="A3024" s="9" t="s">
        <v>251</v>
      </c>
      <c r="B3024" s="9" t="s">
        <v>668</v>
      </c>
      <c r="C3024" s="9" t="s">
        <v>1779</v>
      </c>
      <c r="E3024" s="9" t="s">
        <v>662</v>
      </c>
      <c r="F3024" s="9" t="s">
        <v>668</v>
      </c>
    </row>
    <row r="3025" spans="1:6" x14ac:dyDescent="0.35">
      <c r="A3025" s="9" t="s">
        <v>251</v>
      </c>
      <c r="B3025" s="9" t="s">
        <v>668</v>
      </c>
      <c r="C3025" s="9" t="s">
        <v>1776</v>
      </c>
      <c r="E3025" s="9" t="s">
        <v>662</v>
      </c>
      <c r="F3025" s="9" t="s">
        <v>668</v>
      </c>
    </row>
    <row r="3026" spans="1:6" x14ac:dyDescent="0.35">
      <c r="A3026" s="9" t="s">
        <v>253</v>
      </c>
      <c r="B3026" s="9" t="s">
        <v>726</v>
      </c>
      <c r="C3026" s="9" t="s">
        <v>2204</v>
      </c>
      <c r="E3026" s="9" t="s">
        <v>662</v>
      </c>
      <c r="F3026" s="9" t="s">
        <v>1680</v>
      </c>
    </row>
    <row r="3027" spans="1:6" x14ac:dyDescent="0.35">
      <c r="A3027" s="9" t="s">
        <v>497</v>
      </c>
      <c r="B3027" s="9" t="s">
        <v>720</v>
      </c>
      <c r="C3027" s="9" t="s">
        <v>1780</v>
      </c>
      <c r="E3027" s="9" t="s">
        <v>662</v>
      </c>
      <c r="F3027" s="9" t="s">
        <v>720</v>
      </c>
    </row>
    <row r="3028" spans="1:6" x14ac:dyDescent="0.35">
      <c r="A3028" s="9" t="s">
        <v>504</v>
      </c>
      <c r="B3028" s="9" t="s">
        <v>1020</v>
      </c>
      <c r="C3028" s="9" t="s">
        <v>1927</v>
      </c>
      <c r="E3028" s="9" t="s">
        <v>662</v>
      </c>
      <c r="F3028" s="9" t="s">
        <v>1751</v>
      </c>
    </row>
    <row r="3029" spans="1:6" x14ac:dyDescent="0.35">
      <c r="A3029" s="9" t="s">
        <v>505</v>
      </c>
      <c r="B3029" s="9" t="s">
        <v>733</v>
      </c>
      <c r="C3029" s="9" t="s">
        <v>2029</v>
      </c>
      <c r="E3029" s="9" t="s">
        <v>662</v>
      </c>
      <c r="F3029" s="9" t="s">
        <v>1751</v>
      </c>
    </row>
    <row r="3030" spans="1:6" x14ac:dyDescent="0.35">
      <c r="A3030" s="9" t="s">
        <v>507</v>
      </c>
      <c r="B3030" s="9" t="s">
        <v>2046</v>
      </c>
      <c r="C3030" s="9" t="s">
        <v>2204</v>
      </c>
      <c r="E3030" s="9" t="s">
        <v>662</v>
      </c>
      <c r="F3030" s="9" t="s">
        <v>1668</v>
      </c>
    </row>
    <row r="3031" spans="1:6" x14ac:dyDescent="0.35">
      <c r="A3031" s="9" t="s">
        <v>507</v>
      </c>
      <c r="B3031" s="9" t="s">
        <v>2046</v>
      </c>
      <c r="C3031" s="9" t="s">
        <v>1777</v>
      </c>
      <c r="E3031" s="9" t="s">
        <v>662</v>
      </c>
      <c r="F3031" s="9" t="s">
        <v>1668</v>
      </c>
    </row>
    <row r="3032" spans="1:6" x14ac:dyDescent="0.35">
      <c r="A3032" s="9" t="s">
        <v>507</v>
      </c>
      <c r="B3032" s="9" t="s">
        <v>2046</v>
      </c>
      <c r="C3032" s="9" t="s">
        <v>1776</v>
      </c>
      <c r="E3032" s="9" t="s">
        <v>662</v>
      </c>
      <c r="F3032" s="9" t="s">
        <v>1668</v>
      </c>
    </row>
    <row r="3033" spans="1:6" x14ac:dyDescent="0.35">
      <c r="A3033" s="9" t="s">
        <v>610</v>
      </c>
      <c r="B3033" s="9" t="s">
        <v>1011</v>
      </c>
      <c r="C3033" s="9" t="s">
        <v>1777</v>
      </c>
      <c r="E3033" s="9" t="s">
        <v>662</v>
      </c>
      <c r="F3033" s="9" t="s">
        <v>1755</v>
      </c>
    </row>
    <row r="3034" spans="1:6" x14ac:dyDescent="0.35">
      <c r="A3034" s="9" t="s">
        <v>1484</v>
      </c>
      <c r="B3034" s="9" t="s">
        <v>1759</v>
      </c>
      <c r="C3034" s="9" t="s">
        <v>2204</v>
      </c>
      <c r="E3034" s="9" t="s">
        <v>662</v>
      </c>
      <c r="F3034" s="9" t="s">
        <v>1697</v>
      </c>
    </row>
    <row r="3035" spans="1:6" x14ac:dyDescent="0.35">
      <c r="A3035" s="9" t="s">
        <v>1484</v>
      </c>
      <c r="B3035" s="9" t="s">
        <v>1759</v>
      </c>
      <c r="C3035" s="9" t="s">
        <v>2203</v>
      </c>
      <c r="E3035" s="9" t="s">
        <v>662</v>
      </c>
      <c r="F3035" s="9" t="s">
        <v>1697</v>
      </c>
    </row>
    <row r="3036" spans="1:6" x14ac:dyDescent="0.35">
      <c r="A3036" s="9" t="s">
        <v>1484</v>
      </c>
      <c r="B3036" s="9" t="s">
        <v>1759</v>
      </c>
      <c r="C3036" s="9" t="s">
        <v>1785</v>
      </c>
      <c r="E3036" s="9" t="s">
        <v>662</v>
      </c>
      <c r="F3036" s="9" t="s">
        <v>1697</v>
      </c>
    </row>
    <row r="3037" spans="1:6" x14ac:dyDescent="0.35">
      <c r="A3037" s="9" t="s">
        <v>1484</v>
      </c>
      <c r="B3037" s="9" t="s">
        <v>1759</v>
      </c>
      <c r="C3037" s="9" t="s">
        <v>1899</v>
      </c>
      <c r="E3037" s="9" t="s">
        <v>662</v>
      </c>
      <c r="F3037" s="9" t="s">
        <v>1697</v>
      </c>
    </row>
    <row r="3038" spans="1:6" x14ac:dyDescent="0.35">
      <c r="A3038" s="9" t="s">
        <v>2123</v>
      </c>
      <c r="B3038" s="9" t="s">
        <v>2127</v>
      </c>
      <c r="C3038" s="9" t="s">
        <v>2206</v>
      </c>
      <c r="E3038" s="9" t="s">
        <v>662</v>
      </c>
      <c r="F3038" s="9" t="s">
        <v>1923</v>
      </c>
    </row>
    <row r="3039" spans="1:6" x14ac:dyDescent="0.35">
      <c r="A3039" s="9" t="s">
        <v>272</v>
      </c>
      <c r="B3039" s="9" t="s">
        <v>834</v>
      </c>
      <c r="C3039" s="9" t="s">
        <v>1781</v>
      </c>
      <c r="E3039" s="9" t="s">
        <v>757</v>
      </c>
      <c r="F3039" s="9" t="s">
        <v>1678</v>
      </c>
    </row>
    <row r="3040" spans="1:6" x14ac:dyDescent="0.35">
      <c r="A3040" s="9" t="s">
        <v>612</v>
      </c>
      <c r="B3040" s="9" t="s">
        <v>756</v>
      </c>
      <c r="C3040" s="9" t="s">
        <v>2204</v>
      </c>
      <c r="E3040" s="9" t="s">
        <v>757</v>
      </c>
      <c r="F3040" s="9" t="s">
        <v>1678</v>
      </c>
    </row>
    <row r="3041" spans="1:6" x14ac:dyDescent="0.35">
      <c r="A3041" s="9" t="s">
        <v>612</v>
      </c>
      <c r="B3041" s="9" t="s">
        <v>756</v>
      </c>
      <c r="C3041" s="9" t="s">
        <v>1957</v>
      </c>
      <c r="E3041" s="9" t="s">
        <v>757</v>
      </c>
      <c r="F3041" s="9" t="s">
        <v>1678</v>
      </c>
    </row>
    <row r="3042" spans="1:6" x14ac:dyDescent="0.35">
      <c r="A3042" s="9" t="s">
        <v>1197</v>
      </c>
      <c r="B3042" s="9" t="s">
        <v>1762</v>
      </c>
      <c r="C3042" s="9" t="s">
        <v>1781</v>
      </c>
      <c r="E3042" s="9" t="s">
        <v>757</v>
      </c>
      <c r="F3042" s="9" t="s">
        <v>1674</v>
      </c>
    </row>
    <row r="3043" spans="1:6" x14ac:dyDescent="0.35">
      <c r="A3043" s="9" t="s">
        <v>2131</v>
      </c>
      <c r="B3043" s="9" t="s">
        <v>2210</v>
      </c>
      <c r="C3043" s="9" t="s">
        <v>1779</v>
      </c>
      <c r="E3043" s="9" t="s">
        <v>757</v>
      </c>
      <c r="F3043" s="9" t="s">
        <v>1923</v>
      </c>
    </row>
    <row r="3044" spans="1:6" x14ac:dyDescent="0.35">
      <c r="A3044" s="9" t="s">
        <v>275</v>
      </c>
      <c r="B3044" s="9" t="s">
        <v>669</v>
      </c>
      <c r="C3044" s="9" t="s">
        <v>1776</v>
      </c>
      <c r="E3044" s="9" t="s">
        <v>670</v>
      </c>
      <c r="F3044" s="9" t="s">
        <v>1757</v>
      </c>
    </row>
    <row r="3045" spans="1:6" x14ac:dyDescent="0.35">
      <c r="A3045" s="9" t="s">
        <v>297</v>
      </c>
      <c r="B3045" s="9" t="s">
        <v>709</v>
      </c>
      <c r="C3045" s="9" t="s">
        <v>2212</v>
      </c>
      <c r="E3045" s="9" t="s">
        <v>670</v>
      </c>
      <c r="F3045" s="9" t="s">
        <v>1751</v>
      </c>
    </row>
    <row r="3046" spans="1:6" x14ac:dyDescent="0.35">
      <c r="A3046" s="9" t="s">
        <v>300</v>
      </c>
      <c r="B3046" s="9" t="s">
        <v>798</v>
      </c>
      <c r="C3046" s="9" t="s">
        <v>1779</v>
      </c>
      <c r="E3046" s="9" t="s">
        <v>670</v>
      </c>
      <c r="F3046" s="9" t="s">
        <v>1698</v>
      </c>
    </row>
    <row r="3047" spans="1:6" x14ac:dyDescent="0.35">
      <c r="A3047" s="9" t="s">
        <v>484</v>
      </c>
      <c r="B3047" s="9" t="s">
        <v>884</v>
      </c>
      <c r="C3047" s="9" t="s">
        <v>1779</v>
      </c>
      <c r="E3047" s="9" t="s">
        <v>670</v>
      </c>
      <c r="F3047" s="9" t="s">
        <v>1691</v>
      </c>
    </row>
    <row r="3048" spans="1:6" x14ac:dyDescent="0.35">
      <c r="A3048" s="9" t="s">
        <v>345</v>
      </c>
      <c r="B3048" s="9" t="s">
        <v>877</v>
      </c>
      <c r="C3048" s="9" t="s">
        <v>1776</v>
      </c>
      <c r="E3048" s="9" t="s">
        <v>635</v>
      </c>
      <c r="F3048" s="9" t="s">
        <v>1751</v>
      </c>
    </row>
    <row r="3049" spans="1:6" x14ac:dyDescent="0.35">
      <c r="A3049" s="9" t="s">
        <v>348</v>
      </c>
      <c r="B3049" s="9" t="s">
        <v>680</v>
      </c>
      <c r="C3049" s="9" t="s">
        <v>2203</v>
      </c>
      <c r="E3049" s="9" t="s">
        <v>635</v>
      </c>
      <c r="F3049" s="9" t="s">
        <v>1686</v>
      </c>
    </row>
    <row r="3050" spans="1:6" x14ac:dyDescent="0.35">
      <c r="A3050" s="9" t="s">
        <v>354</v>
      </c>
      <c r="B3050" s="9" t="s">
        <v>641</v>
      </c>
      <c r="C3050" s="9" t="s">
        <v>1782</v>
      </c>
      <c r="E3050" s="9" t="s">
        <v>643</v>
      </c>
      <c r="F3050" s="9" t="s">
        <v>2001</v>
      </c>
    </row>
    <row r="3051" spans="1:6" x14ac:dyDescent="0.35">
      <c r="A3051" s="9" t="s">
        <v>354</v>
      </c>
      <c r="B3051" s="9" t="s">
        <v>641</v>
      </c>
      <c r="C3051" s="9" t="s">
        <v>1902</v>
      </c>
      <c r="E3051" s="9" t="s">
        <v>643</v>
      </c>
      <c r="F3051" s="9" t="s">
        <v>2001</v>
      </c>
    </row>
    <row r="3052" spans="1:6" x14ac:dyDescent="0.35">
      <c r="A3052" s="9" t="s">
        <v>356</v>
      </c>
      <c r="B3052" s="9" t="s">
        <v>711</v>
      </c>
      <c r="C3052" s="9" t="s">
        <v>1777</v>
      </c>
      <c r="E3052" s="9" t="s">
        <v>643</v>
      </c>
      <c r="F3052" s="9" t="s">
        <v>1658</v>
      </c>
    </row>
    <row r="3053" spans="1:6" x14ac:dyDescent="0.35">
      <c r="A3053" s="9" t="s">
        <v>356</v>
      </c>
      <c r="B3053" s="9" t="s">
        <v>711</v>
      </c>
      <c r="C3053" s="9" t="s">
        <v>1781</v>
      </c>
      <c r="E3053" s="9" t="s">
        <v>643</v>
      </c>
      <c r="F3053" s="9" t="s">
        <v>1658</v>
      </c>
    </row>
    <row r="3054" spans="1:6" x14ac:dyDescent="0.35">
      <c r="A3054" s="9" t="s">
        <v>357</v>
      </c>
      <c r="B3054" s="9" t="s">
        <v>707</v>
      </c>
      <c r="C3054" s="9" t="s">
        <v>1776</v>
      </c>
      <c r="E3054" s="9" t="s">
        <v>643</v>
      </c>
      <c r="F3054" s="9" t="s">
        <v>1710</v>
      </c>
    </row>
    <row r="3055" spans="1:6" x14ac:dyDescent="0.35">
      <c r="A3055" s="9" t="s">
        <v>363</v>
      </c>
      <c r="B3055" s="9" t="s">
        <v>712</v>
      </c>
      <c r="C3055" s="9" t="s">
        <v>1777</v>
      </c>
      <c r="E3055" s="9" t="s">
        <v>643</v>
      </c>
      <c r="F3055" s="9" t="s">
        <v>1661</v>
      </c>
    </row>
    <row r="3056" spans="1:6" x14ac:dyDescent="0.35">
      <c r="A3056" s="9" t="s">
        <v>370</v>
      </c>
      <c r="B3056" s="9" t="s">
        <v>716</v>
      </c>
      <c r="C3056" s="9" t="s">
        <v>1783</v>
      </c>
      <c r="E3056" s="9" t="s">
        <v>643</v>
      </c>
      <c r="F3056" s="9" t="s">
        <v>1739</v>
      </c>
    </row>
    <row r="3057" spans="1:6" x14ac:dyDescent="0.35">
      <c r="A3057" s="9" t="s">
        <v>374</v>
      </c>
      <c r="B3057" s="9" t="s">
        <v>1094</v>
      </c>
      <c r="C3057" s="9" t="s">
        <v>1777</v>
      </c>
      <c r="E3057" s="9" t="s">
        <v>643</v>
      </c>
      <c r="F3057" s="9" t="s">
        <v>1656</v>
      </c>
    </row>
    <row r="3058" spans="1:6" x14ac:dyDescent="0.35">
      <c r="A3058" s="9" t="s">
        <v>374</v>
      </c>
      <c r="B3058" s="9" t="s">
        <v>1094</v>
      </c>
      <c r="C3058" s="9" t="s">
        <v>1779</v>
      </c>
      <c r="E3058" s="9" t="s">
        <v>643</v>
      </c>
      <c r="F3058" s="9" t="s">
        <v>1656</v>
      </c>
    </row>
    <row r="3059" spans="1:6" x14ac:dyDescent="0.35">
      <c r="A3059" s="9" t="s">
        <v>622</v>
      </c>
      <c r="B3059" s="9" t="s">
        <v>704</v>
      </c>
      <c r="C3059" s="9" t="s">
        <v>1776</v>
      </c>
      <c r="E3059" s="9" t="s">
        <v>643</v>
      </c>
      <c r="F3059" s="9" t="s">
        <v>1697</v>
      </c>
    </row>
    <row r="3060" spans="1:6" x14ac:dyDescent="0.35">
      <c r="A3060" s="9" t="s">
        <v>622</v>
      </c>
      <c r="B3060" s="9" t="s">
        <v>704</v>
      </c>
      <c r="C3060" s="9" t="s">
        <v>1783</v>
      </c>
      <c r="E3060" s="9" t="s">
        <v>643</v>
      </c>
      <c r="F3060" s="9" t="s">
        <v>1697</v>
      </c>
    </row>
    <row r="3061" spans="1:6" x14ac:dyDescent="0.35">
      <c r="A3061" s="9" t="s">
        <v>622</v>
      </c>
      <c r="B3061" s="9" t="s">
        <v>704</v>
      </c>
      <c r="C3061" s="9" t="s">
        <v>1777</v>
      </c>
      <c r="E3061" s="9" t="s">
        <v>643</v>
      </c>
      <c r="F3061" s="9" t="s">
        <v>1697</v>
      </c>
    </row>
    <row r="3062" spans="1:6" x14ac:dyDescent="0.35">
      <c r="A3062" s="9" t="s">
        <v>1189</v>
      </c>
      <c r="B3062" s="9" t="s">
        <v>1190</v>
      </c>
      <c r="C3062" s="9" t="s">
        <v>1779</v>
      </c>
      <c r="E3062" s="9" t="s">
        <v>643</v>
      </c>
      <c r="F3062" s="9" t="s">
        <v>1751</v>
      </c>
    </row>
    <row r="3063" spans="1:6" x14ac:dyDescent="0.35">
      <c r="A3063" s="9" t="s">
        <v>623</v>
      </c>
      <c r="B3063" s="9" t="s">
        <v>673</v>
      </c>
      <c r="C3063" s="9" t="s">
        <v>2212</v>
      </c>
      <c r="E3063" s="9" t="s">
        <v>639</v>
      </c>
      <c r="F3063" s="9" t="s">
        <v>1752</v>
      </c>
    </row>
    <row r="3064" spans="1:6" x14ac:dyDescent="0.35">
      <c r="A3064" s="9" t="s">
        <v>623</v>
      </c>
      <c r="B3064" s="9" t="s">
        <v>673</v>
      </c>
      <c r="C3064" s="9" t="s">
        <v>1780</v>
      </c>
      <c r="E3064" s="9" t="s">
        <v>639</v>
      </c>
      <c r="F3064" s="9" t="s">
        <v>1752</v>
      </c>
    </row>
    <row r="3065" spans="1:6" x14ac:dyDescent="0.35">
      <c r="A3065" s="9" t="s">
        <v>623</v>
      </c>
      <c r="B3065" s="9" t="s">
        <v>673</v>
      </c>
      <c r="C3065" s="9" t="s">
        <v>1776</v>
      </c>
      <c r="E3065" s="9" t="s">
        <v>639</v>
      </c>
      <c r="F3065" s="9" t="s">
        <v>1752</v>
      </c>
    </row>
    <row r="3066" spans="1:6" x14ac:dyDescent="0.35">
      <c r="A3066" s="9" t="s">
        <v>381</v>
      </c>
      <c r="B3066" s="9" t="s">
        <v>638</v>
      </c>
      <c r="C3066" s="9" t="s">
        <v>1782</v>
      </c>
      <c r="E3066" s="9" t="s">
        <v>639</v>
      </c>
      <c r="F3066" s="9" t="s">
        <v>1737</v>
      </c>
    </row>
    <row r="3067" spans="1:6" x14ac:dyDescent="0.35">
      <c r="A3067" s="9" t="s">
        <v>381</v>
      </c>
      <c r="B3067" s="9" t="s">
        <v>638</v>
      </c>
      <c r="C3067" s="9" t="s">
        <v>1781</v>
      </c>
      <c r="E3067" s="9" t="s">
        <v>639</v>
      </c>
      <c r="F3067" s="9" t="s">
        <v>1737</v>
      </c>
    </row>
    <row r="3068" spans="1:6" x14ac:dyDescent="0.35">
      <c r="A3068" s="9" t="s">
        <v>533</v>
      </c>
      <c r="B3068" s="9" t="s">
        <v>775</v>
      </c>
      <c r="C3068" s="9" t="s">
        <v>1783</v>
      </c>
      <c r="E3068" s="9" t="s">
        <v>639</v>
      </c>
      <c r="F3068" s="9" t="s">
        <v>1666</v>
      </c>
    </row>
    <row r="3069" spans="1:6" x14ac:dyDescent="0.35">
      <c r="A3069" s="9" t="s">
        <v>389</v>
      </c>
      <c r="B3069" s="9" t="s">
        <v>737</v>
      </c>
      <c r="C3069" s="9" t="s">
        <v>1776</v>
      </c>
      <c r="E3069" s="9" t="s">
        <v>639</v>
      </c>
      <c r="F3069" s="9" t="s">
        <v>1663</v>
      </c>
    </row>
    <row r="3070" spans="1:6" x14ac:dyDescent="0.35">
      <c r="A3070" s="9" t="s">
        <v>503</v>
      </c>
      <c r="B3070" s="9" t="s">
        <v>713</v>
      </c>
      <c r="C3070" s="9" t="s">
        <v>2212</v>
      </c>
      <c r="E3070" s="9" t="s">
        <v>639</v>
      </c>
      <c r="F3070" s="9" t="s">
        <v>1690</v>
      </c>
    </row>
    <row r="3071" spans="1:6" x14ac:dyDescent="0.35">
      <c r="A3071" s="9" t="s">
        <v>495</v>
      </c>
      <c r="B3071" s="9" t="s">
        <v>743</v>
      </c>
      <c r="C3071" s="9" t="s">
        <v>2212</v>
      </c>
      <c r="E3071" s="9" t="s">
        <v>639</v>
      </c>
      <c r="F3071" s="9" t="s">
        <v>1690</v>
      </c>
    </row>
    <row r="3072" spans="1:6" x14ac:dyDescent="0.35">
      <c r="A3072" s="9" t="s">
        <v>391</v>
      </c>
      <c r="B3072" s="9" t="s">
        <v>658</v>
      </c>
      <c r="C3072" s="9" t="s">
        <v>1783</v>
      </c>
      <c r="E3072" s="9" t="s">
        <v>639</v>
      </c>
      <c r="F3072" s="9" t="s">
        <v>1744</v>
      </c>
    </row>
    <row r="3073" spans="1:6" x14ac:dyDescent="0.35">
      <c r="A3073" s="9" t="s">
        <v>391</v>
      </c>
      <c r="B3073" s="9" t="s">
        <v>658</v>
      </c>
      <c r="C3073" s="9" t="s">
        <v>1780</v>
      </c>
      <c r="E3073" s="9" t="s">
        <v>639</v>
      </c>
      <c r="F3073" s="9" t="s">
        <v>1744</v>
      </c>
    </row>
    <row r="3074" spans="1:6" x14ac:dyDescent="0.35">
      <c r="A3074" s="9" t="s">
        <v>398</v>
      </c>
      <c r="B3074" s="9" t="s">
        <v>2070</v>
      </c>
      <c r="C3074" s="9" t="s">
        <v>1776</v>
      </c>
      <c r="E3074" s="9" t="s">
        <v>639</v>
      </c>
      <c r="F3074" s="9" t="s">
        <v>677</v>
      </c>
    </row>
    <row r="3075" spans="1:6" x14ac:dyDescent="0.35">
      <c r="A3075" s="9" t="s">
        <v>403</v>
      </c>
      <c r="B3075" s="9" t="s">
        <v>961</v>
      </c>
      <c r="C3075" s="9" t="s">
        <v>2212</v>
      </c>
      <c r="E3075" s="9" t="s">
        <v>639</v>
      </c>
      <c r="F3075" s="9" t="s">
        <v>1656</v>
      </c>
    </row>
    <row r="3076" spans="1:6" x14ac:dyDescent="0.35">
      <c r="A3076" s="9" t="s">
        <v>404</v>
      </c>
      <c r="B3076" s="9" t="s">
        <v>672</v>
      </c>
      <c r="C3076" s="9" t="s">
        <v>1783</v>
      </c>
      <c r="E3076" s="9" t="s">
        <v>639</v>
      </c>
      <c r="F3076" s="9" t="s">
        <v>1667</v>
      </c>
    </row>
    <row r="3077" spans="1:6" x14ac:dyDescent="0.35">
      <c r="A3077" s="9" t="s">
        <v>404</v>
      </c>
      <c r="B3077" s="9" t="s">
        <v>672</v>
      </c>
      <c r="C3077" s="9" t="s">
        <v>1776</v>
      </c>
      <c r="E3077" s="9" t="s">
        <v>639</v>
      </c>
      <c r="F3077" s="9" t="s">
        <v>1667</v>
      </c>
    </row>
    <row r="3078" spans="1:6" x14ac:dyDescent="0.35">
      <c r="A3078" s="9" t="s">
        <v>405</v>
      </c>
      <c r="B3078" s="9" t="s">
        <v>675</v>
      </c>
      <c r="C3078" s="9" t="s">
        <v>1957</v>
      </c>
      <c r="E3078" s="9" t="s">
        <v>639</v>
      </c>
      <c r="F3078" s="9" t="s">
        <v>675</v>
      </c>
    </row>
    <row r="3079" spans="1:6" x14ac:dyDescent="0.35">
      <c r="A3079" s="9" t="s">
        <v>405</v>
      </c>
      <c r="B3079" s="9" t="s">
        <v>675</v>
      </c>
      <c r="C3079" s="9" t="s">
        <v>1776</v>
      </c>
      <c r="E3079" s="9" t="s">
        <v>639</v>
      </c>
      <c r="F3079" s="9" t="s">
        <v>675</v>
      </c>
    </row>
    <row r="3080" spans="1:6" x14ac:dyDescent="0.35">
      <c r="A3080" s="9" t="s">
        <v>405</v>
      </c>
      <c r="B3080" s="9" t="s">
        <v>675</v>
      </c>
      <c r="C3080" s="9" t="s">
        <v>1780</v>
      </c>
      <c r="E3080" s="9" t="s">
        <v>639</v>
      </c>
      <c r="F3080" s="9" t="s">
        <v>675</v>
      </c>
    </row>
    <row r="3081" spans="1:6" x14ac:dyDescent="0.35">
      <c r="A3081" s="9" t="s">
        <v>624</v>
      </c>
      <c r="B3081" s="9" t="s">
        <v>862</v>
      </c>
      <c r="C3081" s="9" t="s">
        <v>2212</v>
      </c>
      <c r="E3081" s="9" t="s">
        <v>639</v>
      </c>
      <c r="F3081" s="9" t="s">
        <v>1751</v>
      </c>
    </row>
    <row r="3082" spans="1:6" x14ac:dyDescent="0.35">
      <c r="A3082" s="9" t="s">
        <v>1102</v>
      </c>
      <c r="B3082" s="9" t="s">
        <v>1103</v>
      </c>
      <c r="C3082" s="9" t="s">
        <v>2212</v>
      </c>
      <c r="E3082" s="9" t="s">
        <v>639</v>
      </c>
      <c r="F3082" s="9" t="s">
        <v>1751</v>
      </c>
    </row>
    <row r="3083" spans="1:6" x14ac:dyDescent="0.35">
      <c r="A3083" s="9" t="s">
        <v>625</v>
      </c>
      <c r="B3083" s="9" t="s">
        <v>674</v>
      </c>
      <c r="C3083" s="9" t="s">
        <v>2223</v>
      </c>
      <c r="E3083" s="9" t="s">
        <v>639</v>
      </c>
      <c r="F3083" s="9" t="s">
        <v>1752</v>
      </c>
    </row>
    <row r="3084" spans="1:6" x14ac:dyDescent="0.35">
      <c r="A3084" s="9" t="s">
        <v>625</v>
      </c>
      <c r="B3084" s="9" t="s">
        <v>674</v>
      </c>
      <c r="C3084" s="9" t="s">
        <v>1784</v>
      </c>
      <c r="E3084" s="9" t="s">
        <v>639</v>
      </c>
      <c r="F3084" s="9" t="s">
        <v>1752</v>
      </c>
    </row>
    <row r="3085" spans="1:6" x14ac:dyDescent="0.35">
      <c r="A3085" s="9" t="s">
        <v>412</v>
      </c>
      <c r="B3085" s="9" t="s">
        <v>905</v>
      </c>
      <c r="C3085" s="9" t="s">
        <v>1780</v>
      </c>
      <c r="E3085" s="9" t="s">
        <v>639</v>
      </c>
      <c r="F3085" s="9" t="s">
        <v>1745</v>
      </c>
    </row>
    <row r="3086" spans="1:6" x14ac:dyDescent="0.35">
      <c r="A3086" s="9" t="s">
        <v>416</v>
      </c>
      <c r="B3086" s="9" t="s">
        <v>1764</v>
      </c>
      <c r="C3086" s="9" t="s">
        <v>2144</v>
      </c>
      <c r="E3086" s="9" t="s">
        <v>639</v>
      </c>
      <c r="F3086" s="9" t="s">
        <v>1655</v>
      </c>
    </row>
    <row r="3087" spans="1:6" x14ac:dyDescent="0.35">
      <c r="A3087" s="9" t="s">
        <v>420</v>
      </c>
      <c r="B3087" s="9" t="s">
        <v>787</v>
      </c>
      <c r="C3087" s="9" t="s">
        <v>1777</v>
      </c>
      <c r="E3087" s="9" t="s">
        <v>715</v>
      </c>
      <c r="F3087" s="9" t="s">
        <v>1682</v>
      </c>
    </row>
    <row r="3088" spans="1:6" x14ac:dyDescent="0.35">
      <c r="A3088" s="9" t="s">
        <v>423</v>
      </c>
      <c r="B3088" s="9" t="s">
        <v>847</v>
      </c>
      <c r="C3088" s="9" t="s">
        <v>1779</v>
      </c>
      <c r="E3088" s="9" t="s">
        <v>715</v>
      </c>
      <c r="F3088" s="9" t="s">
        <v>1681</v>
      </c>
    </row>
    <row r="3089" spans="1:6" x14ac:dyDescent="0.35">
      <c r="A3089" s="9" t="s">
        <v>431</v>
      </c>
      <c r="B3089" s="9" t="s">
        <v>854</v>
      </c>
      <c r="C3089" s="9" t="s">
        <v>2223</v>
      </c>
      <c r="E3089" s="9" t="s">
        <v>715</v>
      </c>
      <c r="F3089" s="9" t="s">
        <v>1692</v>
      </c>
    </row>
    <row r="3090" spans="1:6" x14ac:dyDescent="0.35">
      <c r="A3090" s="9" t="s">
        <v>435</v>
      </c>
      <c r="B3090" s="9" t="s">
        <v>849</v>
      </c>
      <c r="C3090" s="9" t="s">
        <v>1785</v>
      </c>
      <c r="E3090" s="9" t="s">
        <v>715</v>
      </c>
      <c r="F3090" s="9" t="s">
        <v>1692</v>
      </c>
    </row>
    <row r="3091" spans="1:6" x14ac:dyDescent="0.35">
      <c r="A3091" s="9" t="s">
        <v>1907</v>
      </c>
      <c r="B3091" s="9" t="s">
        <v>1908</v>
      </c>
      <c r="C3091" s="9" t="s">
        <v>2212</v>
      </c>
      <c r="E3091" s="9" t="s">
        <v>715</v>
      </c>
      <c r="F3091" s="9" t="s">
        <v>1911</v>
      </c>
    </row>
    <row r="3092" spans="1:6" x14ac:dyDescent="0.35">
      <c r="A3092" s="9" t="s">
        <v>2024</v>
      </c>
      <c r="B3092" s="9" t="s">
        <v>2225</v>
      </c>
      <c r="C3092" s="9" t="s">
        <v>1779</v>
      </c>
      <c r="E3092" s="9" t="s">
        <v>715</v>
      </c>
      <c r="F3092" s="9" t="s">
        <v>1923</v>
      </c>
    </row>
    <row r="3093" spans="1:6" x14ac:dyDescent="0.35">
      <c r="A3093" s="9" t="s">
        <v>440</v>
      </c>
      <c r="B3093" s="9" t="s">
        <v>760</v>
      </c>
      <c r="C3093" s="9" t="s">
        <v>2223</v>
      </c>
      <c r="E3093" s="9" t="s">
        <v>661</v>
      </c>
      <c r="F3093" s="9" t="s">
        <v>1751</v>
      </c>
    </row>
    <row r="3094" spans="1:6" x14ac:dyDescent="0.35">
      <c r="A3094" s="9" t="s">
        <v>449</v>
      </c>
      <c r="B3094" s="9" t="s">
        <v>666</v>
      </c>
      <c r="C3094" s="9" t="s">
        <v>1778</v>
      </c>
      <c r="E3094" s="9" t="s">
        <v>661</v>
      </c>
      <c r="F3094" s="9" t="s">
        <v>1750</v>
      </c>
    </row>
    <row r="3095" spans="1:6" x14ac:dyDescent="0.35">
      <c r="A3095" s="9" t="s">
        <v>452</v>
      </c>
      <c r="B3095" s="9" t="s">
        <v>758</v>
      </c>
      <c r="C3095" s="9" t="s">
        <v>2223</v>
      </c>
      <c r="E3095" s="9" t="s">
        <v>661</v>
      </c>
      <c r="F3095" s="9" t="s">
        <v>1697</v>
      </c>
    </row>
    <row r="3096" spans="1:6" x14ac:dyDescent="0.35">
      <c r="A3096" s="9" t="s">
        <v>456</v>
      </c>
      <c r="B3096" s="9" t="s">
        <v>703</v>
      </c>
      <c r="C3096" s="9" t="s">
        <v>2223</v>
      </c>
      <c r="E3096" s="9" t="s">
        <v>661</v>
      </c>
      <c r="F3096" s="9" t="s">
        <v>1697</v>
      </c>
    </row>
    <row r="3097" spans="1:6" x14ac:dyDescent="0.35">
      <c r="A3097" s="9" t="s">
        <v>458</v>
      </c>
      <c r="B3097" s="9" t="s">
        <v>665</v>
      </c>
      <c r="C3097" s="9" t="s">
        <v>2223</v>
      </c>
      <c r="E3097" s="9" t="s">
        <v>661</v>
      </c>
      <c r="F3097" s="9" t="s">
        <v>1752</v>
      </c>
    </row>
    <row r="3098" spans="1:6" x14ac:dyDescent="0.35">
      <c r="A3098" s="9" t="s">
        <v>462</v>
      </c>
      <c r="B3098" s="9" t="s">
        <v>789</v>
      </c>
      <c r="C3098" s="9" t="s">
        <v>1786</v>
      </c>
      <c r="E3098" s="9" t="s">
        <v>661</v>
      </c>
      <c r="F3098" s="9" t="s">
        <v>1717</v>
      </c>
    </row>
    <row r="3099" spans="1:6" x14ac:dyDescent="0.35">
      <c r="A3099" s="9" t="s">
        <v>462</v>
      </c>
      <c r="B3099" s="9" t="s">
        <v>789</v>
      </c>
      <c r="C3099" s="9" t="s">
        <v>1787</v>
      </c>
      <c r="E3099" s="9" t="s">
        <v>661</v>
      </c>
      <c r="F3099" s="9" t="s">
        <v>1717</v>
      </c>
    </row>
    <row r="3100" spans="1:6" x14ac:dyDescent="0.35">
      <c r="A3100" s="9" t="s">
        <v>462</v>
      </c>
      <c r="B3100" s="9" t="s">
        <v>789</v>
      </c>
      <c r="C3100" s="9" t="s">
        <v>1779</v>
      </c>
      <c r="E3100" s="9" t="s">
        <v>661</v>
      </c>
      <c r="F3100" s="9" t="s">
        <v>1717</v>
      </c>
    </row>
    <row r="3101" spans="1:6" x14ac:dyDescent="0.35">
      <c r="A3101" s="9" t="s">
        <v>485</v>
      </c>
      <c r="B3101" s="9" t="s">
        <v>1071</v>
      </c>
      <c r="C3101" s="9" t="s">
        <v>2223</v>
      </c>
      <c r="E3101" s="9" t="s">
        <v>661</v>
      </c>
      <c r="F3101" s="9" t="s">
        <v>1675</v>
      </c>
    </row>
    <row r="3102" spans="1:6" x14ac:dyDescent="0.35">
      <c r="A3102" s="9" t="s">
        <v>2081</v>
      </c>
      <c r="B3102" s="9" t="s">
        <v>2082</v>
      </c>
      <c r="C3102" s="9" t="s">
        <v>2223</v>
      </c>
      <c r="E3102" s="9" t="s">
        <v>661</v>
      </c>
      <c r="F3102" s="9" t="s">
        <v>1923</v>
      </c>
    </row>
    <row r="3103" spans="1:6" x14ac:dyDescent="0.35">
      <c r="A3103" s="9" t="s">
        <v>2085</v>
      </c>
      <c r="B3103" s="9" t="s">
        <v>2086</v>
      </c>
      <c r="C3103" s="9" t="s">
        <v>2223</v>
      </c>
      <c r="E3103" s="9" t="s">
        <v>661</v>
      </c>
      <c r="F3103" s="9" t="s">
        <v>1923</v>
      </c>
    </row>
  </sheetData>
  <autoFilter ref="A1:F2567" xr:uid="{00000000-0009-0000-0000-000007000000}">
    <sortState xmlns:xlrd2="http://schemas.microsoft.com/office/spreadsheetml/2017/richdata2" ref="A2:F3103">
      <sortCondition ref="D1:D2567"/>
    </sortState>
  </autoFilter>
  <sortState xmlns:xlrd2="http://schemas.microsoft.com/office/spreadsheetml/2017/richdata2" ref="M2:M1975">
    <sortCondition ref="M2:M1975"/>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04add1-c0b0-4f94-828c-deb072d16ba0" xsi:nil="true"/>
    <lcf76f155ced4ddcb4097134ff3c332f xmlns="68ed9fe4-0bcc-455a-9c02-ba14052e464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6AC17A0C29A54F9FCE0F1BDCC146E3" ma:contentTypeVersion="13" ma:contentTypeDescription="Create a new document." ma:contentTypeScope="" ma:versionID="cfdebb3d142f7d7d67bff3f360a4b862">
  <xsd:schema xmlns:xsd="http://www.w3.org/2001/XMLSchema" xmlns:xs="http://www.w3.org/2001/XMLSchema" xmlns:p="http://schemas.microsoft.com/office/2006/metadata/properties" xmlns:ns2="68ed9fe4-0bcc-455a-9c02-ba14052e4640" xmlns:ns3="f104add1-c0b0-4f94-828c-deb072d16ba0" targetNamespace="http://schemas.microsoft.com/office/2006/metadata/properties" ma:root="true" ma:fieldsID="de35d35bc89f6b8ef384b5e26f064920" ns2:_="" ns3:_="">
    <xsd:import namespace="68ed9fe4-0bcc-455a-9c02-ba14052e4640"/>
    <xsd:import namespace="f104add1-c0b0-4f94-828c-deb072d16ba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ed9fe4-0bcc-455a-9c02-ba14052e46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1caf2c84-180d-4652-98d8-3773f236d38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04add1-c0b0-4f94-828c-deb072d16ba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66a2e4f-9227-4370-9b03-7192deaa8b22}" ma:internalName="TaxCatchAll" ma:showField="CatchAllData" ma:web="f104add1-c0b0-4f94-828c-deb072d16ba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0E5B3C-E25B-406A-812A-9C9532D8E878}">
  <ds:schemaRefs>
    <ds:schemaRef ds:uri="http://schemas.microsoft.com/office/2006/metadata/properties"/>
    <ds:schemaRef ds:uri="http://schemas.microsoft.com/office/infopath/2007/PartnerControls"/>
    <ds:schemaRef ds:uri="f104add1-c0b0-4f94-828c-deb072d16ba0"/>
    <ds:schemaRef ds:uri="68ed9fe4-0bcc-455a-9c02-ba14052e4640"/>
  </ds:schemaRefs>
</ds:datastoreItem>
</file>

<file path=customXml/itemProps2.xml><?xml version="1.0" encoding="utf-8"?>
<ds:datastoreItem xmlns:ds="http://schemas.openxmlformats.org/officeDocument/2006/customXml" ds:itemID="{7DF81CCB-4804-4AA6-A0D2-9CA65A14B54A}">
  <ds:schemaRefs>
    <ds:schemaRef ds:uri="http://schemas.microsoft.com/sharepoint/v3/contenttype/forms"/>
  </ds:schemaRefs>
</ds:datastoreItem>
</file>

<file path=customXml/itemProps3.xml><?xml version="1.0" encoding="utf-8"?>
<ds:datastoreItem xmlns:ds="http://schemas.openxmlformats.org/officeDocument/2006/customXml" ds:itemID="{60B02455-A73B-468D-9EEE-1DF54698FF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ed9fe4-0bcc-455a-9c02-ba14052e4640"/>
    <ds:schemaRef ds:uri="f104add1-c0b0-4f94-828c-deb072d16b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26</vt:i4>
      </vt:variant>
    </vt:vector>
  </HeadingPairs>
  <TitlesOfParts>
    <vt:vector size="34" baseType="lpstr">
      <vt:lpstr>Partnership</vt:lpstr>
      <vt:lpstr>Provider</vt:lpstr>
      <vt:lpstr>ParentProvider_depot</vt:lpstr>
      <vt:lpstr>Provider_depot</vt:lpstr>
      <vt:lpstr>Partnership_depot</vt:lpstr>
      <vt:lpstr>Guidance</vt:lpstr>
      <vt:lpstr>Constants</vt:lpstr>
      <vt:lpstr>AgencyPickList</vt:lpstr>
      <vt:lpstr>AGENCY</vt:lpstr>
      <vt:lpstr>Agency_Code</vt:lpstr>
      <vt:lpstr>AgencyList</vt:lpstr>
      <vt:lpstr>data_type</vt:lpstr>
      <vt:lpstr>DATProv</vt:lpstr>
      <vt:lpstr>DATProv2</vt:lpstr>
      <vt:lpstr>DATValue</vt:lpstr>
      <vt:lpstr>DrugType</vt:lpstr>
      <vt:lpstr>GeoArea</vt:lpstr>
      <vt:lpstr>GeoArea2</vt:lpstr>
      <vt:lpstr>HEPC</vt:lpstr>
      <vt:lpstr>InjectingStatus</vt:lpstr>
      <vt:lpstr>LA_Code</vt:lpstr>
      <vt:lpstr>List_Value</vt:lpstr>
      <vt:lpstr>National</vt:lpstr>
      <vt:lpstr>National2</vt:lpstr>
      <vt:lpstr>NationalDAT</vt:lpstr>
      <vt:lpstr>OHID_Centre</vt:lpstr>
      <vt:lpstr>Parent_Provider</vt:lpstr>
      <vt:lpstr>Picker</vt:lpstr>
      <vt:lpstr>Partnership!Print_Area</vt:lpstr>
      <vt:lpstr>Provider!Print_Area</vt:lpstr>
      <vt:lpstr>Provider</vt:lpstr>
      <vt:lpstr>Provider_Code</vt:lpstr>
      <vt:lpstr>ReportingPeriod</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tlowden</dc:creator>
  <cp:lastModifiedBy>Knight, Sandy</cp:lastModifiedBy>
  <cp:lastPrinted>2023-01-11T14:41:15Z</cp:lastPrinted>
  <dcterms:created xsi:type="dcterms:W3CDTF">2018-01-05T13:27:47Z</dcterms:created>
  <dcterms:modified xsi:type="dcterms:W3CDTF">2025-01-09T11:27:57Z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0x010100266AC17A0C29A54F9FCE0F1BDCC146E3</vt:lpwstr>
  </property>
</Properties>
</file>